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slicers/slicer1.xml" ContentType="application/vnd.ms-excel.slicer+xml"/>
  <Override PartName="/xl/drawings/drawing3.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Ex2.xml" ContentType="application/vnd.ms-office.chartex+xml"/>
  <Override PartName="/xl/charts/style2.xml" ContentType="application/vnd.ms-office.chartstyle+xml"/>
  <Override PartName="/xl/charts/colors2.xml" ContentType="application/vnd.ms-office.chartcolorstyle+xml"/>
  <Override PartName="/xl/charts/chartEx3.xml" ContentType="application/vnd.ms-office.chartex+xml"/>
  <Override PartName="/xl/charts/style3.xml" ContentType="application/vnd.ms-office.chartstyle+xml"/>
  <Override PartName="/xl/charts/colors3.xml" ContentType="application/vnd.ms-office.chartcolorstyle+xml"/>
  <Override PartName="/xl/charts/chart1.xml" ContentType="application/vnd.openxmlformats-officedocument.drawingml.chart+xml"/>
  <Override PartName="/xl/charts/style4.xml" ContentType="application/vnd.ms-office.chartstyle+xml"/>
  <Override PartName="/xl/charts/colors4.xml" ContentType="application/vnd.ms-office.chartcolorstyle+xml"/>
  <Override PartName="/xl/charts/chart2.xml" ContentType="application/vnd.openxmlformats-officedocument.drawingml.chart+xml"/>
  <Override PartName="/xl/charts/style5.xml" ContentType="application/vnd.ms-office.chartstyle+xml"/>
  <Override PartName="/xl/charts/colors5.xml" ContentType="application/vnd.ms-office.chartcolorstyle+xml"/>
  <Override PartName="/xl/charts/chartEx4.xml" ContentType="application/vnd.ms-office.chartex+xml"/>
  <Override PartName="/xl/charts/style6.xml" ContentType="application/vnd.ms-office.chartstyle+xml"/>
  <Override PartName="/xl/charts/colors6.xml" ContentType="application/vnd.ms-office.chartcolorstyle+xml"/>
  <Override PartName="/xl/charts/chart3.xml" ContentType="application/vnd.openxmlformats-officedocument.drawingml.chart+xml"/>
  <Override PartName="/xl/charts/style7.xml" ContentType="application/vnd.ms-office.chartstyle+xml"/>
  <Override PartName="/xl/charts/colors7.xml" ContentType="application/vnd.ms-office.chartcolorsty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imelines/timeline1.xml" ContentType="application/vnd.ms-excel.timelin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tables/table5.xml" ContentType="application/vnd.openxmlformats-officedocument.spreadsheetml.table+xml"/>
  <Override PartName="/xl/drawings/drawing5.xml" ContentType="application/vnd.openxmlformats-officedocument.drawing+xml"/>
  <Override PartName="/xl/timelines/timeline2.xml" ContentType="application/vnd.ms-excel.timelin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juan_\OneDrive\Escritorio\"/>
    </mc:Choice>
  </mc:AlternateContent>
  <xr:revisionPtr revIDLastSave="0" documentId="13_ncr:1_{2F705C13-4B8F-4DBA-8534-A994F8E5F4F8}" xr6:coauthVersionLast="47" xr6:coauthVersionMax="47" xr10:uidLastSave="{00000000-0000-0000-0000-000000000000}"/>
  <bookViews>
    <workbookView xWindow="-120" yWindow="-120" windowWidth="38640" windowHeight="15720" firstSheet="1" activeTab="7" xr2:uid="{4749E1E4-A5B5-436E-ACFC-5818A66E18A0}"/>
  </bookViews>
  <sheets>
    <sheet name="Tables" sheetId="12" state="veryHidden" r:id="rId1"/>
    <sheet name="Data_Día" sheetId="2" r:id="rId2"/>
    <sheet name="Canal" sheetId="10" r:id="rId3"/>
    <sheet name="DahsBoard" sheetId="11" r:id="rId4"/>
    <sheet name="Data_Mes" sheetId="13" r:id="rId5"/>
    <sheet name="Consolidado" sheetId="14" r:id="rId6"/>
    <sheet name="Data_Canal" sheetId="18" r:id="rId7"/>
    <sheet name="Consolidado_Canal" sheetId="15" r:id="rId8"/>
  </sheets>
  <externalReferences>
    <externalReference r:id="rId9"/>
    <externalReference r:id="rId10"/>
    <externalReference r:id="rId11"/>
  </externalReferences>
  <definedNames>
    <definedName name="_xlnm._FilterDatabase" localSheetId="1" hidden="1">Data_Día!#REF!</definedName>
    <definedName name="_xlchart.v1.0" hidden="1">Tables!$J$2:$K$2</definedName>
    <definedName name="_xlchart.v1.1" hidden="1">Tables!$J$3:$K$3</definedName>
    <definedName name="_xlchart.v1.2" hidden="1">Tables!$K$3:$L$3</definedName>
    <definedName name="_xlchart.v1.3" hidden="1">Tables!$K$2:$L$2</definedName>
    <definedName name="Binario" localSheetId="2">Canal!$A$9</definedName>
    <definedName name="Binario">#REF!</definedName>
    <definedName name="CELDA_META">[1]Visual_Mensual!$H$36</definedName>
    <definedName name="Expectativa_IVR">[2]Visual_Mensual!$H$36</definedName>
    <definedName name="FECHAS">[1]Visual_Mensual!$G$4:$G$34</definedName>
    <definedName name="MARCAS">'[3] '!$E$1:$E$13</definedName>
    <definedName name="NativeTimeline_FECHA">#N/A</definedName>
    <definedName name="NativeTimeline_Fecha1">#N/A</definedName>
    <definedName name="SegmentaciónDeDatos_CRUCE">#N/A</definedName>
    <definedName name="SegmentaciónDeDatos_GRUPO">#N/A</definedName>
    <definedName name="SegmentaciónDeDatos_RENTABILIDAD">#N/A</definedName>
  </definedNames>
  <calcPr calcId="191029"/>
  <pivotCaches>
    <pivotCache cacheId="109" r:id="rId12"/>
    <pivotCache cacheId="120" r:id="rId13"/>
    <pivotCache cacheId="126" r:id="rId14"/>
  </pivotCaches>
  <extLst>
    <ext xmlns:x14="http://schemas.microsoft.com/office/spreadsheetml/2009/9/main" uri="{876F7934-8845-4945-9796-88D515C7AA90}">
      <x14:pivotCaches>
        <pivotCache cacheId="2" r:id="rId15"/>
      </x14:pivotCaches>
    </ext>
    <ext xmlns:x14="http://schemas.microsoft.com/office/spreadsheetml/2009/9/main" uri="{BBE1A952-AA13-448e-AADC-164F8A28A991}">
      <x14:slicerCaches>
        <x14:slicerCache r:id="rId16"/>
        <x14:slicerCache r:id="rId17"/>
        <x14:slicerCache r:id="rId18"/>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9"/>
        <x15:timelineCacheRef r:id="rId20"/>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6" i="12" l="1"/>
  <c r="X3" i="12"/>
  <c r="X4" i="12"/>
  <c r="X5" i="12"/>
  <c r="X7" i="12"/>
  <c r="X8" i="12"/>
  <c r="X9" i="12"/>
  <c r="X10" i="12"/>
  <c r="X11" i="12"/>
  <c r="X12" i="12"/>
  <c r="X2" i="12"/>
  <c r="AC1" i="12"/>
  <c r="DE18" i="12"/>
  <c r="DF18" i="12"/>
  <c r="DG18" i="12"/>
  <c r="DE19" i="12"/>
  <c r="DF19" i="12"/>
  <c r="DG19" i="12"/>
  <c r="DE20" i="12"/>
  <c r="DF20" i="12"/>
  <c r="DG20" i="12"/>
  <c r="DE21" i="12"/>
  <c r="DF21" i="12"/>
  <c r="DG21" i="12"/>
  <c r="DE22" i="12"/>
  <c r="DF22" i="12"/>
  <c r="DG22" i="12"/>
  <c r="DE23" i="12"/>
  <c r="DF23" i="12"/>
  <c r="DG23" i="12"/>
  <c r="DE24" i="12"/>
  <c r="DF24" i="12"/>
  <c r="DG24" i="12"/>
  <c r="DE25" i="12"/>
  <c r="DF25" i="12"/>
  <c r="DG25" i="12"/>
  <c r="DE26" i="12"/>
  <c r="DF26" i="12"/>
  <c r="DG26" i="12"/>
  <c r="DE27" i="12"/>
  <c r="DF27" i="12"/>
  <c r="DG27" i="12"/>
  <c r="DF17" i="12"/>
  <c r="DG17" i="12"/>
  <c r="DE17" i="12"/>
  <c r="DE4" i="12"/>
  <c r="DF4" i="12"/>
  <c r="DG4" i="12"/>
  <c r="DE5" i="12"/>
  <c r="DF5" i="12"/>
  <c r="DG5" i="12"/>
  <c r="DE6" i="12"/>
  <c r="DF6" i="12"/>
  <c r="DG6" i="12"/>
  <c r="DE7" i="12"/>
  <c r="DF7" i="12"/>
  <c r="DG7" i="12"/>
  <c r="DE8" i="12"/>
  <c r="DF8" i="12"/>
  <c r="DG8" i="12"/>
  <c r="DE9" i="12"/>
  <c r="DF9" i="12"/>
  <c r="DG9" i="12"/>
  <c r="DE10" i="12"/>
  <c r="DF10" i="12"/>
  <c r="DG10" i="12"/>
  <c r="DE11" i="12"/>
  <c r="DF11" i="12"/>
  <c r="DG11" i="12"/>
  <c r="DE12" i="12"/>
  <c r="DF12" i="12"/>
  <c r="DG12" i="12"/>
  <c r="DE13" i="12"/>
  <c r="DF13" i="12"/>
  <c r="DG13" i="12"/>
  <c r="DG3" i="12"/>
  <c r="DF3" i="12"/>
  <c r="DE3" i="12"/>
  <c r="DE30" i="12" s="1"/>
  <c r="R101" i="18"/>
  <c r="R102" i="18"/>
  <c r="R103" i="18"/>
  <c r="R104" i="18"/>
  <c r="R105" i="18"/>
  <c r="R106" i="18"/>
  <c r="R107" i="18"/>
  <c r="R108" i="18"/>
  <c r="R109" i="18"/>
  <c r="R110" i="18"/>
  <c r="R111" i="18"/>
  <c r="R112" i="18"/>
  <c r="R113" i="18"/>
  <c r="R114" i="18"/>
  <c r="R115" i="18"/>
  <c r="R116" i="18"/>
  <c r="R117" i="18"/>
  <c r="R118" i="18"/>
  <c r="R119" i="18"/>
  <c r="R120" i="18"/>
  <c r="R121" i="18"/>
  <c r="R122" i="18"/>
  <c r="R57" i="18"/>
  <c r="R58" i="18"/>
  <c r="R59" i="18"/>
  <c r="R60" i="18"/>
  <c r="R61" i="18"/>
  <c r="R62" i="18"/>
  <c r="R63" i="18"/>
  <c r="R64" i="18"/>
  <c r="R65" i="18"/>
  <c r="R66" i="18"/>
  <c r="R67" i="18"/>
  <c r="R68" i="18"/>
  <c r="R69" i="18"/>
  <c r="R70" i="18"/>
  <c r="R71" i="18"/>
  <c r="R72" i="18"/>
  <c r="R73" i="18"/>
  <c r="R74" i="18"/>
  <c r="R75" i="18"/>
  <c r="R76" i="18"/>
  <c r="R77" i="18"/>
  <c r="R78" i="18"/>
  <c r="R79" i="18"/>
  <c r="R80" i="18"/>
  <c r="R81" i="18"/>
  <c r="R82" i="18"/>
  <c r="R83" i="18"/>
  <c r="R84" i="18"/>
  <c r="R85" i="18"/>
  <c r="R86" i="18"/>
  <c r="R87" i="18"/>
  <c r="R88" i="18"/>
  <c r="R89" i="18"/>
  <c r="R90" i="18"/>
  <c r="R91" i="18"/>
  <c r="R92" i="18"/>
  <c r="R93" i="18"/>
  <c r="R94" i="18"/>
  <c r="R95" i="18"/>
  <c r="R96" i="18"/>
  <c r="R97" i="18"/>
  <c r="R98" i="18"/>
  <c r="R99" i="18"/>
  <c r="R100" i="18"/>
  <c r="BZ5" i="12"/>
  <c r="BY5" i="12" s="1"/>
  <c r="CF5" i="12" s="1"/>
  <c r="P6" i="15" s="1"/>
  <c r="BZ6" i="12"/>
  <c r="BY6" i="12" s="1"/>
  <c r="BZ7" i="12"/>
  <c r="BY7" i="12" s="1"/>
  <c r="BZ8" i="12"/>
  <c r="BY8" i="12" s="1"/>
  <c r="BZ9" i="12"/>
  <c r="BY9" i="12" s="1"/>
  <c r="BZ10" i="12"/>
  <c r="BY10" i="12" s="1"/>
  <c r="BZ11" i="12"/>
  <c r="BY11" i="12" s="1"/>
  <c r="BZ12" i="12"/>
  <c r="BY12" i="12" s="1"/>
  <c r="BZ13" i="12"/>
  <c r="BY13" i="12" s="1"/>
  <c r="BZ14" i="12"/>
  <c r="BY14" i="12" s="1"/>
  <c r="BZ15" i="12"/>
  <c r="BY15" i="12" s="1"/>
  <c r="BZ16" i="12"/>
  <c r="BY16" i="12" s="1"/>
  <c r="BZ17" i="12"/>
  <c r="BY17" i="12" s="1"/>
  <c r="BZ18" i="12"/>
  <c r="BY18" i="12" s="1"/>
  <c r="BZ19" i="12"/>
  <c r="BY19" i="12" s="1"/>
  <c r="BZ20" i="12"/>
  <c r="BY20" i="12" s="1"/>
  <c r="CB20" i="12" s="1"/>
  <c r="L21" i="15" s="1"/>
  <c r="BZ21" i="12"/>
  <c r="BY21" i="12" s="1"/>
  <c r="CF21" i="12" s="1"/>
  <c r="P22" i="15" s="1"/>
  <c r="BZ22" i="12"/>
  <c r="BY22" i="12" s="1"/>
  <c r="BZ23" i="12"/>
  <c r="BY23" i="12" s="1"/>
  <c r="BZ24" i="12"/>
  <c r="BY24" i="12" s="1"/>
  <c r="BZ25" i="12"/>
  <c r="BY25" i="12" s="1"/>
  <c r="BZ26" i="12"/>
  <c r="BY26" i="12" s="1"/>
  <c r="CI26" i="12" s="1"/>
  <c r="S27" i="15" s="1"/>
  <c r="BZ27" i="12"/>
  <c r="BY27" i="12" s="1"/>
  <c r="BZ28" i="12"/>
  <c r="BY28" i="12" s="1"/>
  <c r="CJ28" i="12" s="1"/>
  <c r="T29" i="15" s="1"/>
  <c r="BZ29" i="12"/>
  <c r="BY29" i="12" s="1"/>
  <c r="BZ30" i="12"/>
  <c r="BY30" i="12" s="1"/>
  <c r="BZ31" i="12"/>
  <c r="BY31" i="12" s="1"/>
  <c r="BZ4" i="12"/>
  <c r="BY4" i="12" s="1"/>
  <c r="A13" i="18"/>
  <c r="A14" i="18"/>
  <c r="A25" i="18" s="1"/>
  <c r="A36" i="18" s="1"/>
  <c r="A47" i="18" s="1"/>
  <c r="A58" i="18" s="1"/>
  <c r="A69" i="18" s="1"/>
  <c r="A80" i="18" s="1"/>
  <c r="A91" i="18" s="1"/>
  <c r="A102" i="18" s="1"/>
  <c r="A113" i="18" s="1"/>
  <c r="A15" i="18"/>
  <c r="A26" i="18" s="1"/>
  <c r="A37" i="18" s="1"/>
  <c r="A48" i="18" s="1"/>
  <c r="A59" i="18" s="1"/>
  <c r="A70" i="18" s="1"/>
  <c r="A81" i="18" s="1"/>
  <c r="A92" i="18" s="1"/>
  <c r="A103" i="18" s="1"/>
  <c r="A114" i="18" s="1"/>
  <c r="A16" i="18"/>
  <c r="A27" i="18" s="1"/>
  <c r="A38" i="18" s="1"/>
  <c r="A49" i="18" s="1"/>
  <c r="A60" i="18" s="1"/>
  <c r="A71" i="18" s="1"/>
  <c r="A82" i="18" s="1"/>
  <c r="A93" i="18" s="1"/>
  <c r="A104" i="18" s="1"/>
  <c r="A115" i="18" s="1"/>
  <c r="A17" i="18"/>
  <c r="A18" i="18"/>
  <c r="A29" i="18" s="1"/>
  <c r="A40" i="18" s="1"/>
  <c r="A51" i="18" s="1"/>
  <c r="A62" i="18" s="1"/>
  <c r="A73" i="18" s="1"/>
  <c r="A84" i="18" s="1"/>
  <c r="A95" i="18" s="1"/>
  <c r="A106" i="18" s="1"/>
  <c r="A117" i="18" s="1"/>
  <c r="A19" i="18"/>
  <c r="A30" i="18" s="1"/>
  <c r="A41" i="18" s="1"/>
  <c r="A52" i="18" s="1"/>
  <c r="A63" i="18" s="1"/>
  <c r="A74" i="18" s="1"/>
  <c r="A85" i="18" s="1"/>
  <c r="A96" i="18" s="1"/>
  <c r="A107" i="18" s="1"/>
  <c r="A118" i="18" s="1"/>
  <c r="A20" i="18"/>
  <c r="A31" i="18" s="1"/>
  <c r="A42" i="18" s="1"/>
  <c r="A53" i="18" s="1"/>
  <c r="A64" i="18" s="1"/>
  <c r="A75" i="18" s="1"/>
  <c r="A86" i="18" s="1"/>
  <c r="A97" i="18" s="1"/>
  <c r="A108" i="18" s="1"/>
  <c r="A119" i="18" s="1"/>
  <c r="A21" i="18"/>
  <c r="A32" i="18" s="1"/>
  <c r="A43" i="18" s="1"/>
  <c r="A54" i="18" s="1"/>
  <c r="A65" i="18" s="1"/>
  <c r="A76" i="18" s="1"/>
  <c r="A87" i="18" s="1"/>
  <c r="A98" i="18" s="1"/>
  <c r="A109" i="18" s="1"/>
  <c r="A120" i="18" s="1"/>
  <c r="A22" i="18"/>
  <c r="A33" i="18" s="1"/>
  <c r="A44" i="18" s="1"/>
  <c r="A55" i="18" s="1"/>
  <c r="A66" i="18" s="1"/>
  <c r="A77" i="18" s="1"/>
  <c r="A88" i="18" s="1"/>
  <c r="A99" i="18" s="1"/>
  <c r="A110" i="18" s="1"/>
  <c r="A121" i="18" s="1"/>
  <c r="A23" i="18"/>
  <c r="A34" i="18" s="1"/>
  <c r="A45" i="18" s="1"/>
  <c r="A56" i="18" s="1"/>
  <c r="A67" i="18" s="1"/>
  <c r="A78" i="18" s="1"/>
  <c r="A89" i="18" s="1"/>
  <c r="A100" i="18" s="1"/>
  <c r="A111" i="18" s="1"/>
  <c r="A122" i="18" s="1"/>
  <c r="A24" i="18"/>
  <c r="A35" i="18" s="1"/>
  <c r="A46" i="18" s="1"/>
  <c r="A57" i="18" s="1"/>
  <c r="A68" i="18" s="1"/>
  <c r="A79" i="18" s="1"/>
  <c r="A90" i="18" s="1"/>
  <c r="A101" i="18" s="1"/>
  <c r="A112" i="18" s="1"/>
  <c r="A28" i="18"/>
  <c r="A39" i="18" s="1"/>
  <c r="A50" i="18" s="1"/>
  <c r="A61" i="18" s="1"/>
  <c r="A72" i="18" s="1"/>
  <c r="A83" i="18" s="1"/>
  <c r="A94" i="18" s="1"/>
  <c r="A105" i="18" s="1"/>
  <c r="A116" i="18" s="1"/>
  <c r="R46" i="18"/>
  <c r="R47" i="18"/>
  <c r="R48" i="18"/>
  <c r="R49" i="18"/>
  <c r="R50" i="18"/>
  <c r="R51" i="18"/>
  <c r="R52" i="18"/>
  <c r="R53" i="18"/>
  <c r="R54" i="18"/>
  <c r="R55" i="18"/>
  <c r="R56" i="18"/>
  <c r="R35" i="18"/>
  <c r="R36" i="18"/>
  <c r="R37" i="18"/>
  <c r="R38" i="18"/>
  <c r="R39" i="18"/>
  <c r="R40" i="18"/>
  <c r="R41" i="18"/>
  <c r="R42" i="18"/>
  <c r="R43" i="18"/>
  <c r="R44" i="18"/>
  <c r="R45" i="18"/>
  <c r="R24" i="18"/>
  <c r="R25" i="18"/>
  <c r="R26" i="18"/>
  <c r="R27" i="18"/>
  <c r="R28" i="18"/>
  <c r="R29" i="18"/>
  <c r="R30" i="18"/>
  <c r="R31" i="18"/>
  <c r="R32" i="18"/>
  <c r="R33" i="18"/>
  <c r="R34" i="18"/>
  <c r="R13" i="18"/>
  <c r="R14" i="18"/>
  <c r="R15" i="18"/>
  <c r="R16" i="18"/>
  <c r="R17" i="18"/>
  <c r="R18" i="18"/>
  <c r="R19" i="18"/>
  <c r="R20" i="18"/>
  <c r="R21" i="18"/>
  <c r="R22" i="18"/>
  <c r="R23" i="18"/>
  <c r="R2" i="18"/>
  <c r="R3" i="18"/>
  <c r="R4" i="18"/>
  <c r="R5" i="18"/>
  <c r="R6" i="18"/>
  <c r="R7" i="18"/>
  <c r="R8" i="18"/>
  <c r="R9" i="18"/>
  <c r="R10" i="18"/>
  <c r="R11" i="18"/>
  <c r="R12" i="18"/>
  <c r="DF30" i="12" l="1"/>
  <c r="DF31" i="12"/>
  <c r="DE31" i="12"/>
  <c r="CF17" i="12"/>
  <c r="P18" i="15" s="1"/>
  <c r="CJ4" i="12"/>
  <c r="T5" i="15" s="1"/>
  <c r="CJ24" i="12"/>
  <c r="T25" i="15" s="1"/>
  <c r="CJ16" i="12"/>
  <c r="T17" i="15" s="1"/>
  <c r="CJ8" i="12"/>
  <c r="T9" i="15" s="1"/>
  <c r="CF23" i="12"/>
  <c r="P24" i="15" s="1"/>
  <c r="CF7" i="12"/>
  <c r="P8" i="15" s="1"/>
  <c r="CB22" i="12"/>
  <c r="L23" i="15" s="1"/>
  <c r="CB14" i="12"/>
  <c r="L15" i="15" s="1"/>
  <c r="CF27" i="12"/>
  <c r="P28" i="15" s="1"/>
  <c r="CF11" i="12"/>
  <c r="P12" i="15" s="1"/>
  <c r="CJ12" i="12"/>
  <c r="T13" i="15" s="1"/>
  <c r="CI18" i="12"/>
  <c r="S19" i="15" s="1"/>
  <c r="CJ18" i="12"/>
  <c r="T19" i="15" s="1"/>
  <c r="CB18" i="12"/>
  <c r="L19" i="15" s="1"/>
  <c r="CI10" i="12"/>
  <c r="S11" i="15" s="1"/>
  <c r="CJ10" i="12"/>
  <c r="T11" i="15" s="1"/>
  <c r="CB10" i="12"/>
  <c r="L11" i="15" s="1"/>
  <c r="CJ26" i="12"/>
  <c r="T27" i="15" s="1"/>
  <c r="CB16" i="12"/>
  <c r="L17" i="15" s="1"/>
  <c r="CB26" i="12"/>
  <c r="L27" i="15" s="1"/>
  <c r="CB28" i="12"/>
  <c r="L29" i="15" s="1"/>
  <c r="CI6" i="12"/>
  <c r="S7" i="15" s="1"/>
  <c r="CH6" i="12"/>
  <c r="R7" i="15" s="1"/>
  <c r="CE6" i="12"/>
  <c r="O7" i="15" s="1"/>
  <c r="CG6" i="12"/>
  <c r="Q7" i="15" s="1"/>
  <c r="CF6" i="12"/>
  <c r="P7" i="15" s="1"/>
  <c r="CM6" i="12"/>
  <c r="W7" i="15" s="1"/>
  <c r="CL6" i="12"/>
  <c r="V7" i="15" s="1"/>
  <c r="CD6" i="12"/>
  <c r="N7" i="15" s="1"/>
  <c r="CK6" i="12"/>
  <c r="U7" i="15" s="1"/>
  <c r="CC6" i="12"/>
  <c r="M7" i="15" s="1"/>
  <c r="CI30" i="12"/>
  <c r="S31" i="15" s="1"/>
  <c r="CH30" i="12"/>
  <c r="R31" i="15" s="1"/>
  <c r="CE30" i="12"/>
  <c r="O31" i="15" s="1"/>
  <c r="CG30" i="12"/>
  <c r="Q31" i="15" s="1"/>
  <c r="CM30" i="12"/>
  <c r="W31" i="15" s="1"/>
  <c r="CF30" i="12"/>
  <c r="P31" i="15" s="1"/>
  <c r="CL30" i="12"/>
  <c r="V31" i="15" s="1"/>
  <c r="CD30" i="12"/>
  <c r="N31" i="15" s="1"/>
  <c r="CK30" i="12"/>
  <c r="U31" i="15" s="1"/>
  <c r="CC30" i="12"/>
  <c r="M31" i="15" s="1"/>
  <c r="CM13" i="12"/>
  <c r="W14" i="15" s="1"/>
  <c r="CE13" i="12"/>
  <c r="O14" i="15" s="1"/>
  <c r="CI13" i="12"/>
  <c r="S14" i="15" s="1"/>
  <c r="CL13" i="12"/>
  <c r="V14" i="15" s="1"/>
  <c r="CD13" i="12"/>
  <c r="N14" i="15" s="1"/>
  <c r="CK13" i="12"/>
  <c r="U14" i="15" s="1"/>
  <c r="CC13" i="12"/>
  <c r="M14" i="15" s="1"/>
  <c r="CJ13" i="12"/>
  <c r="T14" i="15" s="1"/>
  <c r="CB13" i="12"/>
  <c r="L14" i="15" s="1"/>
  <c r="CH13" i="12"/>
  <c r="R14" i="15" s="1"/>
  <c r="CG13" i="12"/>
  <c r="Q14" i="15" s="1"/>
  <c r="CB6" i="12"/>
  <c r="L7" i="15" s="1"/>
  <c r="CJ6" i="12"/>
  <c r="T7" i="15" s="1"/>
  <c r="CB12" i="12"/>
  <c r="L13" i="15" s="1"/>
  <c r="CM29" i="12"/>
  <c r="W30" i="15" s="1"/>
  <c r="CE29" i="12"/>
  <c r="O30" i="15" s="1"/>
  <c r="CI29" i="12"/>
  <c r="S30" i="15" s="1"/>
  <c r="CL29" i="12"/>
  <c r="V30" i="15" s="1"/>
  <c r="CD29" i="12"/>
  <c r="N30" i="15" s="1"/>
  <c r="CK29" i="12"/>
  <c r="U30" i="15" s="1"/>
  <c r="CC29" i="12"/>
  <c r="M30" i="15" s="1"/>
  <c r="CJ29" i="12"/>
  <c r="T30" i="15" s="1"/>
  <c r="CB29" i="12"/>
  <c r="L30" i="15" s="1"/>
  <c r="CH29" i="12"/>
  <c r="R30" i="15" s="1"/>
  <c r="CG29" i="12"/>
  <c r="Q30" i="15" s="1"/>
  <c r="CM27" i="12"/>
  <c r="W28" i="15" s="1"/>
  <c r="CE27" i="12"/>
  <c r="O28" i="15" s="1"/>
  <c r="CL27" i="12"/>
  <c r="V28" i="15" s="1"/>
  <c r="CD27" i="12"/>
  <c r="N28" i="15" s="1"/>
  <c r="CK27" i="12"/>
  <c r="U28" i="15" s="1"/>
  <c r="CC27" i="12"/>
  <c r="M28" i="15" s="1"/>
  <c r="CJ27" i="12"/>
  <c r="T28" i="15" s="1"/>
  <c r="CB27" i="12"/>
  <c r="L28" i="15" s="1"/>
  <c r="CI27" i="12"/>
  <c r="S28" i="15" s="1"/>
  <c r="CH27" i="12"/>
  <c r="R28" i="15" s="1"/>
  <c r="CG27" i="12"/>
  <c r="Q28" i="15" s="1"/>
  <c r="CM19" i="12"/>
  <c r="W20" i="15" s="1"/>
  <c r="CE19" i="12"/>
  <c r="O20" i="15" s="1"/>
  <c r="CL19" i="12"/>
  <c r="V20" i="15" s="1"/>
  <c r="CD19" i="12"/>
  <c r="N20" i="15" s="1"/>
  <c r="CK19" i="12"/>
  <c r="U20" i="15" s="1"/>
  <c r="CC19" i="12"/>
  <c r="M20" i="15" s="1"/>
  <c r="CJ19" i="12"/>
  <c r="T20" i="15" s="1"/>
  <c r="CB19" i="12"/>
  <c r="L20" i="15" s="1"/>
  <c r="CI19" i="12"/>
  <c r="S20" i="15" s="1"/>
  <c r="CH19" i="12"/>
  <c r="R20" i="15" s="1"/>
  <c r="CG19" i="12"/>
  <c r="Q20" i="15" s="1"/>
  <c r="CM11" i="12"/>
  <c r="W12" i="15" s="1"/>
  <c r="CE11" i="12"/>
  <c r="O12" i="15" s="1"/>
  <c r="CI11" i="12"/>
  <c r="S12" i="15" s="1"/>
  <c r="CL11" i="12"/>
  <c r="V12" i="15" s="1"/>
  <c r="CD11" i="12"/>
  <c r="N12" i="15" s="1"/>
  <c r="CK11" i="12"/>
  <c r="U12" i="15" s="1"/>
  <c r="CC11" i="12"/>
  <c r="M12" i="15" s="1"/>
  <c r="CJ11" i="12"/>
  <c r="T12" i="15" s="1"/>
  <c r="CB11" i="12"/>
  <c r="L12" i="15" s="1"/>
  <c r="CH11" i="12"/>
  <c r="R12" i="15" s="1"/>
  <c r="CG11" i="12"/>
  <c r="Q12" i="15" s="1"/>
  <c r="CI28" i="12"/>
  <c r="S29" i="15" s="1"/>
  <c r="CM28" i="12"/>
  <c r="W29" i="15" s="1"/>
  <c r="CH28" i="12"/>
  <c r="R29" i="15" s="1"/>
  <c r="CE28" i="12"/>
  <c r="O29" i="15" s="1"/>
  <c r="CG28" i="12"/>
  <c r="Q29" i="15" s="1"/>
  <c r="CF28" i="12"/>
  <c r="P29" i="15" s="1"/>
  <c r="CL28" i="12"/>
  <c r="V29" i="15" s="1"/>
  <c r="CD28" i="12"/>
  <c r="N29" i="15" s="1"/>
  <c r="CK28" i="12"/>
  <c r="U29" i="15" s="1"/>
  <c r="CC28" i="12"/>
  <c r="M29" i="15" s="1"/>
  <c r="CM5" i="12"/>
  <c r="W6" i="15" s="1"/>
  <c r="CE5" i="12"/>
  <c r="O6" i="15" s="1"/>
  <c r="CI5" i="12"/>
  <c r="S6" i="15" s="1"/>
  <c r="CL5" i="12"/>
  <c r="V6" i="15" s="1"/>
  <c r="CD5" i="12"/>
  <c r="N6" i="15" s="1"/>
  <c r="CK5" i="12"/>
  <c r="U6" i="15" s="1"/>
  <c r="CC5" i="12"/>
  <c r="M6" i="15" s="1"/>
  <c r="CJ5" i="12"/>
  <c r="T6" i="15" s="1"/>
  <c r="CB5" i="12"/>
  <c r="L6" i="15" s="1"/>
  <c r="CH5" i="12"/>
  <c r="R6" i="15" s="1"/>
  <c r="CG5" i="12"/>
  <c r="Q6" i="15" s="1"/>
  <c r="CB8" i="12"/>
  <c r="L9" i="15" s="1"/>
  <c r="CF13" i="12"/>
  <c r="P14" i="15" s="1"/>
  <c r="CB24" i="12"/>
  <c r="L25" i="15" s="1"/>
  <c r="CF29" i="12"/>
  <c r="P30" i="15" s="1"/>
  <c r="CM23" i="12"/>
  <c r="W24" i="15" s="1"/>
  <c r="CE23" i="12"/>
  <c r="O24" i="15" s="1"/>
  <c r="CL23" i="12"/>
  <c r="V24" i="15" s="1"/>
  <c r="CD23" i="12"/>
  <c r="N24" i="15" s="1"/>
  <c r="CK23" i="12"/>
  <c r="U24" i="15" s="1"/>
  <c r="CC23" i="12"/>
  <c r="M24" i="15" s="1"/>
  <c r="CJ23" i="12"/>
  <c r="T24" i="15" s="1"/>
  <c r="CB23" i="12"/>
  <c r="L24" i="15" s="1"/>
  <c r="CI23" i="12"/>
  <c r="S24" i="15" s="1"/>
  <c r="CH23" i="12"/>
  <c r="R24" i="15" s="1"/>
  <c r="CG23" i="12"/>
  <c r="Q24" i="15" s="1"/>
  <c r="CM7" i="12"/>
  <c r="W8" i="15" s="1"/>
  <c r="CE7" i="12"/>
  <c r="O8" i="15" s="1"/>
  <c r="CI7" i="12"/>
  <c r="S8" i="15" s="1"/>
  <c r="CL7" i="12"/>
  <c r="V8" i="15" s="1"/>
  <c r="CD7" i="12"/>
  <c r="N8" i="15" s="1"/>
  <c r="CK7" i="12"/>
  <c r="U8" i="15" s="1"/>
  <c r="CC7" i="12"/>
  <c r="M8" i="15" s="1"/>
  <c r="CJ7" i="12"/>
  <c r="T8" i="15" s="1"/>
  <c r="CB7" i="12"/>
  <c r="L8" i="15" s="1"/>
  <c r="CH7" i="12"/>
  <c r="R8" i="15" s="1"/>
  <c r="CG7" i="12"/>
  <c r="Q8" i="15" s="1"/>
  <c r="CI22" i="12"/>
  <c r="S23" i="15" s="1"/>
  <c r="CM22" i="12"/>
  <c r="W23" i="15" s="1"/>
  <c r="CH22" i="12"/>
  <c r="R23" i="15" s="1"/>
  <c r="CE22" i="12"/>
  <c r="O23" i="15" s="1"/>
  <c r="CG22" i="12"/>
  <c r="Q23" i="15" s="1"/>
  <c r="CF22" i="12"/>
  <c r="P23" i="15" s="1"/>
  <c r="CL22" i="12"/>
  <c r="V23" i="15" s="1"/>
  <c r="CD22" i="12"/>
  <c r="N23" i="15" s="1"/>
  <c r="CK22" i="12"/>
  <c r="U23" i="15" s="1"/>
  <c r="CC22" i="12"/>
  <c r="M23" i="15" s="1"/>
  <c r="CC4" i="12"/>
  <c r="M5" i="15" s="1"/>
  <c r="CF19" i="12"/>
  <c r="P20" i="15" s="1"/>
  <c r="CB30" i="12"/>
  <c r="L31" i="15" s="1"/>
  <c r="CI14" i="12"/>
  <c r="S15" i="15" s="1"/>
  <c r="CH14" i="12"/>
  <c r="R15" i="15" s="1"/>
  <c r="CM14" i="12"/>
  <c r="W15" i="15" s="1"/>
  <c r="CG14" i="12"/>
  <c r="Q15" i="15" s="1"/>
  <c r="CF14" i="12"/>
  <c r="P15" i="15" s="1"/>
  <c r="CE14" i="12"/>
  <c r="O15" i="15" s="1"/>
  <c r="CL14" i="12"/>
  <c r="V15" i="15" s="1"/>
  <c r="CD14" i="12"/>
  <c r="N15" i="15" s="1"/>
  <c r="CK14" i="12"/>
  <c r="U15" i="15" s="1"/>
  <c r="CC14" i="12"/>
  <c r="M15" i="15" s="1"/>
  <c r="CI12" i="12"/>
  <c r="S13" i="15" s="1"/>
  <c r="CH12" i="12"/>
  <c r="R13" i="15" s="1"/>
  <c r="CM12" i="12"/>
  <c r="W13" i="15" s="1"/>
  <c r="CG12" i="12"/>
  <c r="Q13" i="15" s="1"/>
  <c r="CF12" i="12"/>
  <c r="P13" i="15" s="1"/>
  <c r="CE12" i="12"/>
  <c r="O13" i="15" s="1"/>
  <c r="CL12" i="12"/>
  <c r="V13" i="15" s="1"/>
  <c r="CD12" i="12"/>
  <c r="N13" i="15" s="1"/>
  <c r="CK12" i="12"/>
  <c r="U13" i="15" s="1"/>
  <c r="CC12" i="12"/>
  <c r="M13" i="15" s="1"/>
  <c r="CJ22" i="12"/>
  <c r="T23" i="15" s="1"/>
  <c r="CM25" i="12"/>
  <c r="W26" i="15" s="1"/>
  <c r="CE25" i="12"/>
  <c r="O26" i="15" s="1"/>
  <c r="CL25" i="12"/>
  <c r="V26" i="15" s="1"/>
  <c r="CD25" i="12"/>
  <c r="N26" i="15" s="1"/>
  <c r="CK25" i="12"/>
  <c r="U26" i="15" s="1"/>
  <c r="CC25" i="12"/>
  <c r="M26" i="15" s="1"/>
  <c r="CJ25" i="12"/>
  <c r="T26" i="15" s="1"/>
  <c r="CB25" i="12"/>
  <c r="L26" i="15" s="1"/>
  <c r="CI25" i="12"/>
  <c r="S26" i="15" s="1"/>
  <c r="CH25" i="12"/>
  <c r="R26" i="15" s="1"/>
  <c r="CG25" i="12"/>
  <c r="Q26" i="15" s="1"/>
  <c r="CM17" i="12"/>
  <c r="W18" i="15" s="1"/>
  <c r="CE17" i="12"/>
  <c r="O18" i="15" s="1"/>
  <c r="CL17" i="12"/>
  <c r="V18" i="15" s="1"/>
  <c r="CD17" i="12"/>
  <c r="N18" i="15" s="1"/>
  <c r="CK17" i="12"/>
  <c r="U18" i="15" s="1"/>
  <c r="CC17" i="12"/>
  <c r="M18" i="15" s="1"/>
  <c r="CJ17" i="12"/>
  <c r="T18" i="15" s="1"/>
  <c r="CB17" i="12"/>
  <c r="L18" i="15" s="1"/>
  <c r="CI17" i="12"/>
  <c r="S18" i="15" s="1"/>
  <c r="CH17" i="12"/>
  <c r="R18" i="15" s="1"/>
  <c r="CG17" i="12"/>
  <c r="Q18" i="15" s="1"/>
  <c r="CM9" i="12"/>
  <c r="W10" i="15" s="1"/>
  <c r="CE9" i="12"/>
  <c r="O10" i="15" s="1"/>
  <c r="CI9" i="12"/>
  <c r="S10" i="15" s="1"/>
  <c r="CL9" i="12"/>
  <c r="V10" i="15" s="1"/>
  <c r="CD9" i="12"/>
  <c r="N10" i="15" s="1"/>
  <c r="CK9" i="12"/>
  <c r="U10" i="15" s="1"/>
  <c r="CC9" i="12"/>
  <c r="M10" i="15" s="1"/>
  <c r="CJ9" i="12"/>
  <c r="T10" i="15" s="1"/>
  <c r="CB9" i="12"/>
  <c r="L10" i="15" s="1"/>
  <c r="CH9" i="12"/>
  <c r="R10" i="15" s="1"/>
  <c r="CG9" i="12"/>
  <c r="Q10" i="15" s="1"/>
  <c r="CM21" i="12"/>
  <c r="W22" i="15" s="1"/>
  <c r="CE21" i="12"/>
  <c r="O22" i="15" s="1"/>
  <c r="CL21" i="12"/>
  <c r="V22" i="15" s="1"/>
  <c r="CD21" i="12"/>
  <c r="N22" i="15" s="1"/>
  <c r="CK21" i="12"/>
  <c r="U22" i="15" s="1"/>
  <c r="CC21" i="12"/>
  <c r="M22" i="15" s="1"/>
  <c r="CJ21" i="12"/>
  <c r="T22" i="15" s="1"/>
  <c r="CB21" i="12"/>
  <c r="L22" i="15" s="1"/>
  <c r="CI21" i="12"/>
  <c r="S22" i="15" s="1"/>
  <c r="CH21" i="12"/>
  <c r="R22" i="15" s="1"/>
  <c r="CG21" i="12"/>
  <c r="Q22" i="15" s="1"/>
  <c r="CF9" i="12"/>
  <c r="P10" i="15" s="1"/>
  <c r="CJ14" i="12"/>
  <c r="T15" i="15" s="1"/>
  <c r="CF25" i="12"/>
  <c r="P26" i="15" s="1"/>
  <c r="CJ30" i="12"/>
  <c r="T31" i="15" s="1"/>
  <c r="CM31" i="12"/>
  <c r="W32" i="15" s="1"/>
  <c r="CE31" i="12"/>
  <c r="O32" i="15" s="1"/>
  <c r="CL31" i="12"/>
  <c r="V32" i="15" s="1"/>
  <c r="CD31" i="12"/>
  <c r="N32" i="15" s="1"/>
  <c r="CK31" i="12"/>
  <c r="U32" i="15" s="1"/>
  <c r="CC31" i="12"/>
  <c r="M32" i="15" s="1"/>
  <c r="CJ31" i="12"/>
  <c r="T32" i="15" s="1"/>
  <c r="CB31" i="12"/>
  <c r="L32" i="15" s="1"/>
  <c r="CI31" i="12"/>
  <c r="S32" i="15" s="1"/>
  <c r="CH31" i="12"/>
  <c r="R32" i="15" s="1"/>
  <c r="CG31" i="12"/>
  <c r="Q32" i="15" s="1"/>
  <c r="CM15" i="12"/>
  <c r="W16" i="15" s="1"/>
  <c r="CE15" i="12"/>
  <c r="O16" i="15" s="1"/>
  <c r="CL15" i="12"/>
  <c r="V16" i="15" s="1"/>
  <c r="CD15" i="12"/>
  <c r="N16" i="15" s="1"/>
  <c r="CK15" i="12"/>
  <c r="U16" i="15" s="1"/>
  <c r="CC15" i="12"/>
  <c r="M16" i="15" s="1"/>
  <c r="CJ15" i="12"/>
  <c r="T16" i="15" s="1"/>
  <c r="CB15" i="12"/>
  <c r="L16" i="15" s="1"/>
  <c r="CI15" i="12"/>
  <c r="S16" i="15" s="1"/>
  <c r="CH15" i="12"/>
  <c r="R16" i="15" s="1"/>
  <c r="CG15" i="12"/>
  <c r="Q16" i="15" s="1"/>
  <c r="CB4" i="12"/>
  <c r="L5" i="15" s="1"/>
  <c r="CI4" i="12"/>
  <c r="S5" i="15" s="1"/>
  <c r="CH4" i="12"/>
  <c r="R5" i="15" s="1"/>
  <c r="CE4" i="12"/>
  <c r="O5" i="15" s="1"/>
  <c r="CG4" i="12"/>
  <c r="Q5" i="15" s="1"/>
  <c r="CF4" i="12"/>
  <c r="P5" i="15" s="1"/>
  <c r="CM4" i="12"/>
  <c r="W5" i="15" s="1"/>
  <c r="CL4" i="12"/>
  <c r="V5" i="15" s="1"/>
  <c r="CD4" i="12"/>
  <c r="N5" i="15" s="1"/>
  <c r="CI24" i="12"/>
  <c r="S25" i="15" s="1"/>
  <c r="CM24" i="12"/>
  <c r="W25" i="15" s="1"/>
  <c r="CH24" i="12"/>
  <c r="R25" i="15" s="1"/>
  <c r="CE24" i="12"/>
  <c r="O25" i="15" s="1"/>
  <c r="CG24" i="12"/>
  <c r="Q25" i="15" s="1"/>
  <c r="CF24" i="12"/>
  <c r="P25" i="15" s="1"/>
  <c r="CL24" i="12"/>
  <c r="V25" i="15" s="1"/>
  <c r="CD24" i="12"/>
  <c r="N25" i="15" s="1"/>
  <c r="CK24" i="12"/>
  <c r="U25" i="15" s="1"/>
  <c r="CC24" i="12"/>
  <c r="M25" i="15" s="1"/>
  <c r="CI16" i="12"/>
  <c r="S17" i="15" s="1"/>
  <c r="CE16" i="12"/>
  <c r="O17" i="15" s="1"/>
  <c r="CH16" i="12"/>
  <c r="R17" i="15" s="1"/>
  <c r="CM16" i="12"/>
  <c r="W17" i="15" s="1"/>
  <c r="CG16" i="12"/>
  <c r="Q17" i="15" s="1"/>
  <c r="CF16" i="12"/>
  <c r="P17" i="15" s="1"/>
  <c r="CL16" i="12"/>
  <c r="V17" i="15" s="1"/>
  <c r="CD16" i="12"/>
  <c r="N17" i="15" s="1"/>
  <c r="CK16" i="12"/>
  <c r="U17" i="15" s="1"/>
  <c r="CC16" i="12"/>
  <c r="M17" i="15" s="1"/>
  <c r="CI8" i="12"/>
  <c r="S9" i="15" s="1"/>
  <c r="CH8" i="12"/>
  <c r="R9" i="15" s="1"/>
  <c r="CE8" i="12"/>
  <c r="O9" i="15" s="1"/>
  <c r="CG8" i="12"/>
  <c r="Q9" i="15" s="1"/>
  <c r="CF8" i="12"/>
  <c r="P9" i="15" s="1"/>
  <c r="CM8" i="12"/>
  <c r="W9" i="15" s="1"/>
  <c r="CL8" i="12"/>
  <c r="V9" i="15" s="1"/>
  <c r="CD8" i="12"/>
  <c r="N9" i="15" s="1"/>
  <c r="CK8" i="12"/>
  <c r="U9" i="15" s="1"/>
  <c r="CC8" i="12"/>
  <c r="M9" i="15" s="1"/>
  <c r="CI20" i="12"/>
  <c r="S21" i="15" s="1"/>
  <c r="CM20" i="12"/>
  <c r="W21" i="15" s="1"/>
  <c r="CH20" i="12"/>
  <c r="R21" i="15" s="1"/>
  <c r="CE20" i="12"/>
  <c r="O21" i="15" s="1"/>
  <c r="CG20" i="12"/>
  <c r="Q21" i="15" s="1"/>
  <c r="CF20" i="12"/>
  <c r="P21" i="15" s="1"/>
  <c r="CL20" i="12"/>
  <c r="V21" i="15" s="1"/>
  <c r="CD20" i="12"/>
  <c r="N21" i="15" s="1"/>
  <c r="CK20" i="12"/>
  <c r="U21" i="15" s="1"/>
  <c r="CC20" i="12"/>
  <c r="M21" i="15" s="1"/>
  <c r="CK4" i="12"/>
  <c r="U5" i="15" s="1"/>
  <c r="CF15" i="12"/>
  <c r="P16" i="15" s="1"/>
  <c r="CJ20" i="12"/>
  <c r="T21" i="15" s="1"/>
  <c r="CF31" i="12"/>
  <c r="P32" i="15" s="1"/>
  <c r="CC10" i="12"/>
  <c r="M11" i="15" s="1"/>
  <c r="CK10" i="12"/>
  <c r="U11" i="15" s="1"/>
  <c r="CC18" i="12"/>
  <c r="M19" i="15" s="1"/>
  <c r="CK18" i="12"/>
  <c r="U19" i="15" s="1"/>
  <c r="CC26" i="12"/>
  <c r="M27" i="15" s="1"/>
  <c r="CK26" i="12"/>
  <c r="U27" i="15" s="1"/>
  <c r="CD10" i="12"/>
  <c r="N11" i="15" s="1"/>
  <c r="CL10" i="12"/>
  <c r="V11" i="15" s="1"/>
  <c r="CD18" i="12"/>
  <c r="N19" i="15" s="1"/>
  <c r="CL18" i="12"/>
  <c r="V19" i="15" s="1"/>
  <c r="CD26" i="12"/>
  <c r="N27" i="15" s="1"/>
  <c r="CL26" i="12"/>
  <c r="V27" i="15" s="1"/>
  <c r="CM10" i="12"/>
  <c r="W11" i="15" s="1"/>
  <c r="CF10" i="12"/>
  <c r="P11" i="15" s="1"/>
  <c r="CF18" i="12"/>
  <c r="P19" i="15" s="1"/>
  <c r="CF26" i="12"/>
  <c r="P27" i="15" s="1"/>
  <c r="CG10" i="12"/>
  <c r="Q11" i="15" s="1"/>
  <c r="CG18" i="12"/>
  <c r="Q19" i="15" s="1"/>
  <c r="CG26" i="12"/>
  <c r="Q27" i="15" s="1"/>
  <c r="CE10" i="12"/>
  <c r="O11" i="15" s="1"/>
  <c r="CE18" i="12"/>
  <c r="O19" i="15" s="1"/>
  <c r="CE26" i="12"/>
  <c r="O27" i="15" s="1"/>
  <c r="CH10" i="12"/>
  <c r="R11" i="15" s="1"/>
  <c r="CH18" i="12"/>
  <c r="R19" i="15" s="1"/>
  <c r="CH26" i="12"/>
  <c r="R27" i="15" s="1"/>
  <c r="CM18" i="12"/>
  <c r="W19" i="15" s="1"/>
  <c r="CM26" i="12"/>
  <c r="W27" i="15" s="1"/>
  <c r="A1" i="11"/>
  <c r="BQ26" i="12" l="1"/>
  <c r="BQ19" i="12"/>
  <c r="BN13" i="12"/>
  <c r="I6" i="12" l="1"/>
  <c r="I5" i="12"/>
  <c r="BP10" i="12"/>
  <c r="BV18" i="12" s="1"/>
  <c r="BO11" i="12"/>
  <c r="BV24" i="12" s="1"/>
  <c r="BP11" i="12"/>
  <c r="BV25" i="12" s="1"/>
  <c r="BO10" i="12"/>
  <c r="BV17" i="12" s="1"/>
  <c r="BN17" i="12" l="1"/>
  <c r="BP17" i="12" s="1"/>
  <c r="BS17" i="12"/>
  <c r="BS24" i="12"/>
  <c r="BN24" i="12"/>
  <c r="BP24" i="12" s="1"/>
  <c r="BO12" i="12"/>
  <c r="BN10" i="12"/>
  <c r="BN11" i="12"/>
  <c r="BQ11" i="12" s="1"/>
  <c r="BP12" i="12"/>
  <c r="BQ10" i="12" l="1"/>
  <c r="BN12" i="12"/>
  <c r="BQ12" i="12" s="1"/>
  <c r="BJ24" i="12"/>
  <c r="BH24" i="12"/>
  <c r="BI24" i="12"/>
  <c r="BK24" i="12"/>
  <c r="BJ25" i="12"/>
  <c r="BH25" i="12"/>
  <c r="BI25" i="12"/>
  <c r="BK25" i="12"/>
  <c r="BJ26" i="12"/>
  <c r="BH26" i="12"/>
  <c r="BI26" i="12"/>
  <c r="BK26" i="12"/>
  <c r="BJ27" i="12"/>
  <c r="BH27" i="12"/>
  <c r="BI27" i="12"/>
  <c r="BK27" i="12"/>
  <c r="BJ28" i="12"/>
  <c r="BH28" i="12"/>
  <c r="BI28" i="12"/>
  <c r="BK28" i="12"/>
  <c r="BJ29" i="12"/>
  <c r="BH29" i="12"/>
  <c r="BI29" i="12"/>
  <c r="BK29" i="12"/>
  <c r="BJ30" i="12"/>
  <c r="BH30" i="12"/>
  <c r="BI30" i="12"/>
  <c r="BK30" i="12"/>
  <c r="BJ31" i="12"/>
  <c r="BH31" i="12"/>
  <c r="BI31" i="12"/>
  <c r="BK31" i="12"/>
  <c r="BJ32" i="12"/>
  <c r="BH32" i="12"/>
  <c r="BI32" i="12"/>
  <c r="BK32" i="12"/>
  <c r="BJ33" i="12"/>
  <c r="BH33" i="12"/>
  <c r="BI33" i="12"/>
  <c r="BK33" i="12"/>
  <c r="BJ34" i="12"/>
  <c r="BH34" i="12"/>
  <c r="BI34" i="12"/>
  <c r="BK34" i="12"/>
  <c r="BJ35" i="12"/>
  <c r="BH35" i="12"/>
  <c r="BI35" i="12"/>
  <c r="BK35" i="12"/>
  <c r="BJ36" i="12"/>
  <c r="BH36" i="12"/>
  <c r="BI36" i="12"/>
  <c r="BK36" i="12"/>
  <c r="BG35" i="12"/>
  <c r="BG36" i="12"/>
  <c r="BG31" i="12"/>
  <c r="BG32" i="12"/>
  <c r="BG33" i="12"/>
  <c r="BG34" i="12"/>
  <c r="BG24" i="12"/>
  <c r="BG25" i="12"/>
  <c r="BG26" i="12"/>
  <c r="BG27" i="12"/>
  <c r="BG28" i="12"/>
  <c r="BG29" i="12"/>
  <c r="BG30" i="12"/>
  <c r="BI5" i="12"/>
  <c r="N9" i="14" s="1"/>
  <c r="BI6" i="12"/>
  <c r="N10" i="14" s="1"/>
  <c r="BI7" i="12"/>
  <c r="N11" i="14" s="1"/>
  <c r="BI8" i="12"/>
  <c r="N12" i="14" s="1"/>
  <c r="BI9" i="12"/>
  <c r="N13" i="14" s="1"/>
  <c r="BI10" i="12"/>
  <c r="N14" i="14" s="1"/>
  <c r="BI11" i="12"/>
  <c r="N15" i="14" s="1"/>
  <c r="BI12" i="12"/>
  <c r="N16" i="14" s="1"/>
  <c r="BI13" i="12"/>
  <c r="N17" i="14" s="1"/>
  <c r="BI14" i="12"/>
  <c r="N18" i="14" s="1"/>
  <c r="BI15" i="12"/>
  <c r="N19" i="14" s="1"/>
  <c r="BI16" i="12"/>
  <c r="N20" i="14" s="1"/>
  <c r="BI17" i="12"/>
  <c r="N21" i="14" s="1"/>
  <c r="BI18" i="12"/>
  <c r="N22" i="14" s="1"/>
  <c r="BI19" i="12"/>
  <c r="N23" i="14" s="1"/>
  <c r="BI20" i="12"/>
  <c r="N24" i="14" s="1"/>
  <c r="BI21" i="12"/>
  <c r="N25" i="14" s="1"/>
  <c r="BI22" i="12"/>
  <c r="N26" i="14" s="1"/>
  <c r="BI23" i="12"/>
  <c r="N27" i="14" s="1"/>
  <c r="BI4" i="12"/>
  <c r="N8" i="14" s="1"/>
  <c r="BJ5" i="12"/>
  <c r="O9" i="14" s="1"/>
  <c r="BH5" i="12"/>
  <c r="L9" i="14" s="1"/>
  <c r="BK5" i="12"/>
  <c r="P9" i="14" s="1"/>
  <c r="BJ6" i="12"/>
  <c r="O10" i="14" s="1"/>
  <c r="BH6" i="12"/>
  <c r="L10" i="14" s="1"/>
  <c r="BK6" i="12"/>
  <c r="P10" i="14" s="1"/>
  <c r="BJ7" i="12"/>
  <c r="O11" i="14" s="1"/>
  <c r="BH7" i="12"/>
  <c r="L11" i="14" s="1"/>
  <c r="BK7" i="12"/>
  <c r="P11" i="14" s="1"/>
  <c r="BJ8" i="12"/>
  <c r="O12" i="14" s="1"/>
  <c r="BH8" i="12"/>
  <c r="L12" i="14" s="1"/>
  <c r="BK8" i="12"/>
  <c r="P12" i="14" s="1"/>
  <c r="BJ9" i="12"/>
  <c r="O13" i="14" s="1"/>
  <c r="BH9" i="12"/>
  <c r="L13" i="14" s="1"/>
  <c r="BK9" i="12"/>
  <c r="P13" i="14" s="1"/>
  <c r="BJ10" i="12"/>
  <c r="O14" i="14" s="1"/>
  <c r="BH10" i="12"/>
  <c r="L14" i="14" s="1"/>
  <c r="BK10" i="12"/>
  <c r="P14" i="14" s="1"/>
  <c r="BJ11" i="12"/>
  <c r="O15" i="14" s="1"/>
  <c r="BH11" i="12"/>
  <c r="L15" i="14" s="1"/>
  <c r="BK11" i="12"/>
  <c r="P15" i="14" s="1"/>
  <c r="BJ12" i="12"/>
  <c r="O16" i="14" s="1"/>
  <c r="BH12" i="12"/>
  <c r="L16" i="14" s="1"/>
  <c r="BK12" i="12"/>
  <c r="P16" i="14" s="1"/>
  <c r="BJ13" i="12"/>
  <c r="O17" i="14" s="1"/>
  <c r="BH13" i="12"/>
  <c r="L17" i="14" s="1"/>
  <c r="BK13" i="12"/>
  <c r="P17" i="14" s="1"/>
  <c r="BJ14" i="12"/>
  <c r="O18" i="14" s="1"/>
  <c r="BH14" i="12"/>
  <c r="L18" i="14" s="1"/>
  <c r="BK14" i="12"/>
  <c r="P18" i="14" s="1"/>
  <c r="BJ15" i="12"/>
  <c r="O19" i="14" s="1"/>
  <c r="BH15" i="12"/>
  <c r="L19" i="14" s="1"/>
  <c r="BK15" i="12"/>
  <c r="P19" i="14" s="1"/>
  <c r="BJ16" i="12"/>
  <c r="O20" i="14" s="1"/>
  <c r="BH16" i="12"/>
  <c r="L20" i="14" s="1"/>
  <c r="BK16" i="12"/>
  <c r="P20" i="14" s="1"/>
  <c r="BJ17" i="12"/>
  <c r="O21" i="14" s="1"/>
  <c r="BH17" i="12"/>
  <c r="L21" i="14" s="1"/>
  <c r="BK17" i="12"/>
  <c r="P21" i="14" s="1"/>
  <c r="BJ18" i="12"/>
  <c r="O22" i="14" s="1"/>
  <c r="BH18" i="12"/>
  <c r="L22" i="14" s="1"/>
  <c r="BK18" i="12"/>
  <c r="P22" i="14" s="1"/>
  <c r="BJ19" i="12"/>
  <c r="O23" i="14" s="1"/>
  <c r="BH19" i="12"/>
  <c r="L23" i="14" s="1"/>
  <c r="BK19" i="12"/>
  <c r="P23" i="14" s="1"/>
  <c r="BJ20" i="12"/>
  <c r="O24" i="14" s="1"/>
  <c r="BH20" i="12"/>
  <c r="L24" i="14" s="1"/>
  <c r="BK20" i="12"/>
  <c r="P24" i="14" s="1"/>
  <c r="BJ21" i="12"/>
  <c r="O25" i="14" s="1"/>
  <c r="BH21" i="12"/>
  <c r="L25" i="14" s="1"/>
  <c r="BK21" i="12"/>
  <c r="P25" i="14" s="1"/>
  <c r="BJ22" i="12"/>
  <c r="O26" i="14" s="1"/>
  <c r="BH22" i="12"/>
  <c r="L26" i="14" s="1"/>
  <c r="BK22" i="12"/>
  <c r="P26" i="14" s="1"/>
  <c r="BJ23" i="12"/>
  <c r="O27" i="14" s="1"/>
  <c r="BH23" i="12"/>
  <c r="L27" i="14" s="1"/>
  <c r="BK23" i="12"/>
  <c r="P27" i="14" s="1"/>
  <c r="BK4" i="12"/>
  <c r="P8" i="14" s="1"/>
  <c r="BH4" i="12"/>
  <c r="L8" i="14" s="1"/>
  <c r="BJ4" i="12"/>
  <c r="O8" i="14" s="1"/>
  <c r="BG5" i="12"/>
  <c r="K9" i="14" s="1"/>
  <c r="BG6" i="12"/>
  <c r="K10" i="14" s="1"/>
  <c r="BG7" i="12"/>
  <c r="K11" i="14" s="1"/>
  <c r="BG8" i="12"/>
  <c r="K12" i="14" s="1"/>
  <c r="BG9" i="12"/>
  <c r="K13" i="14" s="1"/>
  <c r="BG10" i="12"/>
  <c r="K14" i="14" s="1"/>
  <c r="BG11" i="12"/>
  <c r="K15" i="14" s="1"/>
  <c r="BG12" i="12"/>
  <c r="K16" i="14" s="1"/>
  <c r="BG13" i="12"/>
  <c r="K17" i="14" s="1"/>
  <c r="BG14" i="12"/>
  <c r="K18" i="14" s="1"/>
  <c r="BG15" i="12"/>
  <c r="K19" i="14" s="1"/>
  <c r="BG16" i="12"/>
  <c r="K20" i="14" s="1"/>
  <c r="BG17" i="12"/>
  <c r="K21" i="14" s="1"/>
  <c r="BG18" i="12"/>
  <c r="K22" i="14" s="1"/>
  <c r="BG19" i="12"/>
  <c r="K23" i="14" s="1"/>
  <c r="BG20" i="12"/>
  <c r="K24" i="14" s="1"/>
  <c r="BG21" i="12"/>
  <c r="K25" i="14" s="1"/>
  <c r="BG22" i="12"/>
  <c r="K26" i="14" s="1"/>
  <c r="BG23" i="12"/>
  <c r="K27" i="14" s="1"/>
  <c r="BG4" i="12"/>
  <c r="K8" i="14" s="1"/>
  <c r="P1" i="14"/>
  <c r="M27" i="14" l="1"/>
  <c r="M25" i="14"/>
  <c r="M23" i="14"/>
  <c r="M21" i="14"/>
  <c r="M19" i="14"/>
  <c r="M17" i="14"/>
  <c r="M15" i="14"/>
  <c r="M13" i="14"/>
  <c r="M11" i="14"/>
  <c r="M9" i="14"/>
  <c r="BR12" i="12"/>
  <c r="M8" i="14"/>
  <c r="M26" i="14"/>
  <c r="M24" i="14"/>
  <c r="M22" i="14"/>
  <c r="M20" i="14"/>
  <c r="M18" i="14"/>
  <c r="M16" i="14"/>
  <c r="M14" i="14"/>
  <c r="M12" i="14"/>
  <c r="M10" i="14"/>
  <c r="AM5" i="12"/>
  <c r="AM6" i="12"/>
  <c r="AM7" i="12"/>
  <c r="AM8" i="12"/>
  <c r="AM9" i="12"/>
  <c r="AM10" i="12"/>
  <c r="AM11" i="12"/>
  <c r="AM12" i="12"/>
  <c r="AM13" i="12"/>
  <c r="AM14" i="12"/>
  <c r="AM15" i="12"/>
  <c r="AM16" i="12"/>
  <c r="AM17" i="12"/>
  <c r="AM18" i="12"/>
  <c r="AM19" i="12"/>
  <c r="AM20" i="12"/>
  <c r="AM21" i="12"/>
  <c r="AM22" i="12"/>
  <c r="AM23" i="12"/>
  <c r="AM24" i="12"/>
  <c r="AM25" i="12"/>
  <c r="AM26" i="12"/>
  <c r="AM27" i="12"/>
  <c r="AM28" i="12"/>
  <c r="AM29" i="12"/>
  <c r="AM30" i="12"/>
  <c r="AM31" i="12"/>
  <c r="AM32" i="12"/>
  <c r="AM33" i="12"/>
  <c r="AM34" i="12"/>
  <c r="AM35" i="12"/>
  <c r="AM4" i="12"/>
  <c r="C4" i="12"/>
  <c r="C5" i="12"/>
  <c r="C6" i="12"/>
  <c r="C7" i="12"/>
  <c r="C8" i="12"/>
  <c r="C9" i="12"/>
  <c r="C3" i="12"/>
  <c r="B4" i="12"/>
  <c r="B5" i="12"/>
  <c r="B6" i="12"/>
  <c r="B7" i="12"/>
  <c r="B8" i="12"/>
  <c r="B9" i="12"/>
  <c r="B3" i="12"/>
  <c r="AB3" i="12"/>
  <c r="AB4" i="12"/>
  <c r="AB5" i="12"/>
  <c r="AB6" i="12"/>
  <c r="AB7" i="12"/>
  <c r="AB8" i="12"/>
  <c r="AB9" i="12"/>
  <c r="AB10" i="12"/>
  <c r="AB11" i="12"/>
  <c r="AB12" i="12"/>
  <c r="AB2" i="12"/>
  <c r="Z3" i="12"/>
  <c r="AA3" i="12"/>
  <c r="Z4" i="12"/>
  <c r="AA4" i="12"/>
  <c r="Z5" i="12"/>
  <c r="AA5" i="12"/>
  <c r="Z6" i="12"/>
  <c r="AA6" i="12"/>
  <c r="Z7" i="12"/>
  <c r="AA7" i="12"/>
  <c r="Z8" i="12"/>
  <c r="AA8" i="12"/>
  <c r="Z9" i="12"/>
  <c r="AA9" i="12"/>
  <c r="Z10" i="12"/>
  <c r="AA10" i="12"/>
  <c r="Z11" i="12"/>
  <c r="AA11" i="12"/>
  <c r="Z12" i="12"/>
  <c r="AA12" i="12"/>
  <c r="AA2" i="12"/>
  <c r="Z2" i="12"/>
  <c r="V2" i="12"/>
  <c r="W2" i="12" s="1"/>
  <c r="T2" i="12"/>
  <c r="U2" i="12" s="1"/>
  <c r="T3" i="12"/>
  <c r="U3" i="12" s="1"/>
  <c r="V3" i="12"/>
  <c r="W3" i="12" s="1"/>
  <c r="T4" i="12"/>
  <c r="U4" i="12" s="1"/>
  <c r="V4" i="12"/>
  <c r="W4" i="12" s="1"/>
  <c r="T5" i="12"/>
  <c r="U5" i="12" s="1"/>
  <c r="V5" i="12"/>
  <c r="W5" i="12" s="1"/>
  <c r="T6" i="12"/>
  <c r="U6" i="12" s="1"/>
  <c r="V6" i="12"/>
  <c r="W6" i="12" s="1"/>
  <c r="T7" i="12"/>
  <c r="U7" i="12" s="1"/>
  <c r="V7" i="12"/>
  <c r="W7" i="12" s="1"/>
  <c r="T8" i="12"/>
  <c r="U8" i="12" s="1"/>
  <c r="V8" i="12"/>
  <c r="W8" i="12" s="1"/>
  <c r="T9" i="12"/>
  <c r="U9" i="12" s="1"/>
  <c r="V9" i="12"/>
  <c r="W9" i="12" s="1"/>
  <c r="T10" i="12"/>
  <c r="U10" i="12" s="1"/>
  <c r="V10" i="12"/>
  <c r="W10" i="12" s="1"/>
  <c r="T11" i="12"/>
  <c r="U11" i="12" s="1"/>
  <c r="V11" i="12"/>
  <c r="W11" i="12" s="1"/>
  <c r="T12" i="12"/>
  <c r="U12" i="12" s="1"/>
  <c r="V12" i="12"/>
  <c r="W12" i="12" s="1"/>
  <c r="T13" i="12"/>
  <c r="U13" i="12" s="1"/>
  <c r="V13" i="12"/>
  <c r="W13" i="12" s="1"/>
  <c r="T14" i="12"/>
  <c r="U14" i="12" s="1"/>
  <c r="V14" i="12"/>
  <c r="W14" i="12" s="1"/>
  <c r="I2" i="12"/>
  <c r="I3" i="12"/>
  <c r="K3" i="12"/>
  <c r="K2" i="12"/>
  <c r="J3" i="12"/>
  <c r="L3" i="12" s="1"/>
  <c r="J2" i="12"/>
  <c r="L2" i="12" s="1"/>
  <c r="AG19" i="12" l="1"/>
  <c r="AG35" i="12"/>
  <c r="AG27" i="12"/>
  <c r="AG11" i="12"/>
  <c r="AG34" i="12"/>
  <c r="AG26" i="12"/>
  <c r="AG18" i="12"/>
  <c r="AG10" i="12"/>
  <c r="AG33" i="12"/>
  <c r="AG25" i="12"/>
  <c r="AG17" i="12"/>
  <c r="AG9" i="12"/>
  <c r="AG32" i="12"/>
  <c r="AG24" i="12"/>
  <c r="AG16" i="12"/>
  <c r="AG8" i="12"/>
  <c r="AG31" i="12"/>
  <c r="AG23" i="12"/>
  <c r="AG15" i="12"/>
  <c r="AG7" i="12"/>
  <c r="AG30" i="12"/>
  <c r="AG22" i="12"/>
  <c r="AG14" i="12"/>
  <c r="AG6" i="12"/>
  <c r="AG29" i="12"/>
  <c r="AG21" i="12"/>
  <c r="AG13" i="12"/>
  <c r="AG5" i="12"/>
  <c r="AG28" i="12"/>
  <c r="AG20" i="12"/>
  <c r="AG12" i="12"/>
  <c r="AG4" i="12"/>
  <c r="AE6" i="12"/>
  <c r="AD6" i="12"/>
  <c r="AC6" i="12"/>
  <c r="N3" i="12"/>
  <c r="N2" i="12"/>
  <c r="M3" i="12"/>
  <c r="M2" i="12"/>
  <c r="AP21" i="12" l="1"/>
  <c r="G27" i="10" s="1"/>
  <c r="AP20" i="12"/>
  <c r="G26" i="10" s="1"/>
  <c r="AP9" i="12"/>
  <c r="B15" i="10" s="1"/>
  <c r="H15" i="10" s="1"/>
  <c r="AP19" i="12"/>
  <c r="C25" i="10" s="1"/>
  <c r="F27" i="10"/>
  <c r="C27" i="10"/>
  <c r="AP6" i="12"/>
  <c r="D12" i="10" s="1"/>
  <c r="AP4" i="12"/>
  <c r="B27" i="10"/>
  <c r="H27" i="10" s="1"/>
  <c r="AP33" i="12"/>
  <c r="AP17" i="12"/>
  <c r="AP32" i="12"/>
  <c r="AP16" i="12"/>
  <c r="AP31" i="12"/>
  <c r="AP15" i="12"/>
  <c r="AP30" i="12"/>
  <c r="AP14" i="12"/>
  <c r="AP29" i="12"/>
  <c r="AP13" i="12"/>
  <c r="AP28" i="12"/>
  <c r="AP12" i="12"/>
  <c r="AP18" i="12"/>
  <c r="AP27" i="12"/>
  <c r="AP5" i="12"/>
  <c r="AP26" i="12"/>
  <c r="AP10" i="12"/>
  <c r="AP34" i="12"/>
  <c r="AP25" i="12"/>
  <c r="AP7" i="12"/>
  <c r="AP24" i="12"/>
  <c r="AP8" i="12"/>
  <c r="AP23" i="12"/>
  <c r="AP11" i="12"/>
  <c r="AP22" i="12"/>
  <c r="C26" i="10" l="1"/>
  <c r="B26" i="10"/>
  <c r="H26" i="10" s="1"/>
  <c r="D27" i="10"/>
  <c r="D26" i="10"/>
  <c r="F26" i="10"/>
  <c r="D25" i="10"/>
  <c r="F15" i="10"/>
  <c r="C15" i="10"/>
  <c r="D15" i="10"/>
  <c r="AQ9" i="12" s="1"/>
  <c r="G15" i="10"/>
  <c r="G25" i="10"/>
  <c r="B25" i="10"/>
  <c r="H25" i="10" s="1"/>
  <c r="F25" i="10"/>
  <c r="C39" i="10"/>
  <c r="F39" i="10"/>
  <c r="G39" i="10"/>
  <c r="C16" i="10"/>
  <c r="F16" i="10"/>
  <c r="G16" i="10"/>
  <c r="F35" i="10"/>
  <c r="G35" i="10"/>
  <c r="C35" i="10"/>
  <c r="C17" i="10"/>
  <c r="F17" i="10"/>
  <c r="G17" i="10"/>
  <c r="C32" i="10"/>
  <c r="F32" i="10"/>
  <c r="G32" i="10"/>
  <c r="C20" i="10"/>
  <c r="F20" i="10"/>
  <c r="G20" i="10"/>
  <c r="G10" i="10"/>
  <c r="C10" i="10"/>
  <c r="F10" i="10"/>
  <c r="C29" i="10"/>
  <c r="F29" i="10"/>
  <c r="G29" i="10"/>
  <c r="C14" i="10"/>
  <c r="F14" i="10"/>
  <c r="G14" i="10"/>
  <c r="C33" i="10"/>
  <c r="F33" i="10"/>
  <c r="G33" i="10"/>
  <c r="C21" i="10"/>
  <c r="F21" i="10"/>
  <c r="G21" i="10"/>
  <c r="B12" i="10"/>
  <c r="H12" i="10" s="1"/>
  <c r="C12" i="10"/>
  <c r="F12" i="10"/>
  <c r="G12" i="10"/>
  <c r="C36" i="10"/>
  <c r="F36" i="10"/>
  <c r="G36" i="10"/>
  <c r="C24" i="10"/>
  <c r="F24" i="10"/>
  <c r="G24" i="10"/>
  <c r="C37" i="10"/>
  <c r="F37" i="10"/>
  <c r="G37" i="10"/>
  <c r="C13" i="10"/>
  <c r="F13" i="10"/>
  <c r="G13" i="10"/>
  <c r="G18" i="10"/>
  <c r="C18" i="10"/>
  <c r="F18" i="10"/>
  <c r="C22" i="10"/>
  <c r="F22" i="10"/>
  <c r="G22" i="10"/>
  <c r="C28" i="10"/>
  <c r="F28" i="10"/>
  <c r="G28" i="10"/>
  <c r="C30" i="10"/>
  <c r="F30" i="10"/>
  <c r="G30" i="10"/>
  <c r="F11" i="10"/>
  <c r="G11" i="10"/>
  <c r="C11" i="10"/>
  <c r="C31" i="10"/>
  <c r="F31" i="10"/>
  <c r="G31" i="10"/>
  <c r="G34" i="10"/>
  <c r="C34" i="10"/>
  <c r="F34" i="10"/>
  <c r="C38" i="10"/>
  <c r="F38" i="10"/>
  <c r="G38" i="10"/>
  <c r="C40" i="10"/>
  <c r="F40" i="10"/>
  <c r="G40" i="10"/>
  <c r="F19" i="10"/>
  <c r="G19" i="10"/>
  <c r="C19" i="10"/>
  <c r="C23" i="10"/>
  <c r="F23" i="10"/>
  <c r="G23" i="10"/>
  <c r="B11" i="10"/>
  <c r="H11" i="10" s="1"/>
  <c r="D11" i="10"/>
  <c r="AQ5" i="12" s="1"/>
  <c r="D10" i="10"/>
  <c r="AQ4" i="12" s="1"/>
  <c r="B10" i="10"/>
  <c r="H10" i="10" s="1"/>
  <c r="B36" i="10"/>
  <c r="H36" i="10" s="1"/>
  <c r="D36" i="10"/>
  <c r="AQ30" i="12" s="1"/>
  <c r="B14" i="10"/>
  <c r="H14" i="10" s="1"/>
  <c r="D14" i="10"/>
  <c r="AQ8" i="12" s="1"/>
  <c r="B33" i="10"/>
  <c r="H33" i="10" s="1"/>
  <c r="D33" i="10"/>
  <c r="AQ27" i="12" s="1"/>
  <c r="B21" i="10"/>
  <c r="H21" i="10" s="1"/>
  <c r="D21" i="10"/>
  <c r="AQ15" i="12" s="1"/>
  <c r="B37" i="10"/>
  <c r="H37" i="10" s="1"/>
  <c r="D37" i="10"/>
  <c r="AQ31" i="12" s="1"/>
  <c r="B13" i="10"/>
  <c r="H13" i="10" s="1"/>
  <c r="D13" i="10"/>
  <c r="AQ7" i="12" s="1"/>
  <c r="B18" i="10"/>
  <c r="H18" i="10" s="1"/>
  <c r="D18" i="10"/>
  <c r="AQ12" i="12" s="1"/>
  <c r="B22" i="10"/>
  <c r="H22" i="10" s="1"/>
  <c r="D22" i="10"/>
  <c r="AQ16" i="12" s="1"/>
  <c r="B24" i="10"/>
  <c r="H24" i="10" s="1"/>
  <c r="D24" i="10"/>
  <c r="AQ18" i="12" s="1"/>
  <c r="B31" i="10"/>
  <c r="H31" i="10" s="1"/>
  <c r="D31" i="10"/>
  <c r="AQ25" i="12" s="1"/>
  <c r="B34" i="10"/>
  <c r="H34" i="10" s="1"/>
  <c r="D34" i="10"/>
  <c r="AQ28" i="12" s="1"/>
  <c r="B38" i="10"/>
  <c r="H38" i="10" s="1"/>
  <c r="D38" i="10"/>
  <c r="AQ32" i="12" s="1"/>
  <c r="B29" i="10"/>
  <c r="H29" i="10" s="1"/>
  <c r="D29" i="10"/>
  <c r="AQ23" i="12" s="1"/>
  <c r="B30" i="10"/>
  <c r="H30" i="10" s="1"/>
  <c r="D30" i="10"/>
  <c r="AQ24" i="12" s="1"/>
  <c r="B40" i="10"/>
  <c r="H40" i="10" s="1"/>
  <c r="D40" i="10"/>
  <c r="AQ34" i="12" s="1"/>
  <c r="B19" i="10"/>
  <c r="H19" i="10" s="1"/>
  <c r="D19" i="10"/>
  <c r="AQ13" i="12" s="1"/>
  <c r="B23" i="10"/>
  <c r="H23" i="10" s="1"/>
  <c r="D23" i="10"/>
  <c r="AQ17" i="12" s="1"/>
  <c r="B16" i="10"/>
  <c r="H16" i="10" s="1"/>
  <c r="D16" i="10"/>
  <c r="AQ10" i="12" s="1"/>
  <c r="B35" i="10"/>
  <c r="H35" i="10" s="1"/>
  <c r="D35" i="10"/>
  <c r="AQ29" i="12" s="1"/>
  <c r="B39" i="10"/>
  <c r="H39" i="10" s="1"/>
  <c r="D39" i="10"/>
  <c r="AQ33" i="12" s="1"/>
  <c r="B28" i="10"/>
  <c r="H28" i="10" s="1"/>
  <c r="D28" i="10"/>
  <c r="AQ22" i="12" s="1"/>
  <c r="B17" i="10"/>
  <c r="H17" i="10" s="1"/>
  <c r="D17" i="10"/>
  <c r="AQ11" i="12" s="1"/>
  <c r="B32" i="10"/>
  <c r="H32" i="10" s="1"/>
  <c r="D32" i="10"/>
  <c r="AQ26" i="12" s="1"/>
  <c r="B20" i="10"/>
  <c r="H20" i="10" s="1"/>
  <c r="D20" i="10"/>
  <c r="AQ14" i="12" s="1"/>
  <c r="AQ21" i="12"/>
  <c r="AQ6" i="12"/>
  <c r="AQ19" i="12"/>
  <c r="AQ20" i="12"/>
  <c r="R2" i="2"/>
  <c r="S2" i="2" s="1"/>
  <c r="T2" i="2" s="1"/>
  <c r="D6" i="10" l="1"/>
  <c r="E6" i="10" s="1"/>
  <c r="D7" i="10"/>
  <c r="E7" i="10" s="1"/>
  <c r="G6" i="10"/>
  <c r="G7" i="10"/>
  <c r="A8" i="10"/>
  <c r="E25" i="10" s="1"/>
  <c r="Q2" i="2"/>
  <c r="E26" i="10" l="1"/>
  <c r="E18" i="10"/>
  <c r="E33" i="10"/>
  <c r="E24" i="10"/>
  <c r="E21" i="10"/>
  <c r="E19" i="10"/>
  <c r="E34" i="10"/>
  <c r="E36" i="10"/>
  <c r="E32" i="10"/>
  <c r="E31" i="10"/>
  <c r="E17" i="10"/>
  <c r="E37" i="10"/>
  <c r="E20" i="10"/>
  <c r="E15" i="10"/>
  <c r="E30" i="10"/>
  <c r="E27" i="10"/>
  <c r="E12" i="10"/>
  <c r="E40" i="10"/>
  <c r="E23" i="10"/>
  <c r="E39" i="10"/>
  <c r="E11" i="10"/>
  <c r="E29" i="10"/>
  <c r="E13" i="10"/>
  <c r="E14" i="10"/>
  <c r="E22" i="10"/>
  <c r="E38" i="10"/>
  <c r="E35" i="10"/>
  <c r="E16" i="10"/>
  <c r="E10" i="10"/>
  <c r="E28" i="10"/>
</calcChain>
</file>

<file path=xl/sharedStrings.xml><?xml version="1.0" encoding="utf-8"?>
<sst xmlns="http://schemas.openxmlformats.org/spreadsheetml/2006/main" count="695" uniqueCount="160">
  <si>
    <t>Telefono 1</t>
  </si>
  <si>
    <t>Telefono 2</t>
  </si>
  <si>
    <t>Telefono 3</t>
  </si>
  <si>
    <t>**</t>
  </si>
  <si>
    <t>cc</t>
  </si>
  <si>
    <t>CRM Origen</t>
  </si>
  <si>
    <t>ccd</t>
  </si>
  <si>
    <t>Marca</t>
  </si>
  <si>
    <t>prechurn</t>
  </si>
  <si>
    <t>Tipo de Teléfono</t>
  </si>
  <si>
    <t>Celular</t>
  </si>
  <si>
    <t>0</t>
  </si>
  <si>
    <t>30</t>
  </si>
  <si>
    <t>**2</t>
  </si>
  <si>
    <t>Etiquetas de fila</t>
  </si>
  <si>
    <t>Total general</t>
  </si>
  <si>
    <t>Cuenta de Marca</t>
  </si>
  <si>
    <t>Cuenta de Tipo de Teléfono</t>
  </si>
  <si>
    <t>Canal</t>
  </si>
  <si>
    <t>TRANSACCIONAL</t>
  </si>
  <si>
    <t>Hora</t>
  </si>
  <si>
    <t>Estado de Marcación</t>
  </si>
  <si>
    <t>No. Marcación</t>
  </si>
  <si>
    <t>Marcación_Hora</t>
  </si>
  <si>
    <t>Cuenta de Estado de Marcación</t>
  </si>
  <si>
    <t>Estado del Cliente</t>
  </si>
  <si>
    <t>IVR</t>
  </si>
  <si>
    <t>FLP</t>
  </si>
  <si>
    <t>Canal2</t>
  </si>
  <si>
    <t>CONTACTADO</t>
  </si>
  <si>
    <t>NO EFECTIVO</t>
  </si>
  <si>
    <t>Cuenta de Estado del Cliente</t>
  </si>
  <si>
    <t>Cuenta de Canal</t>
  </si>
  <si>
    <t>CANAL</t>
  </si>
  <si>
    <t>HORA</t>
  </si>
  <si>
    <t>CONTACTADO2</t>
  </si>
  <si>
    <t>NO EFECTIVO2</t>
  </si>
  <si>
    <t>TIPO DE CANAL</t>
  </si>
  <si>
    <t>MARCACIONES</t>
  </si>
  <si>
    <t>EFECTIVO</t>
  </si>
  <si>
    <t>EF</t>
  </si>
  <si>
    <t>NF</t>
  </si>
  <si>
    <t>Suma de EF</t>
  </si>
  <si>
    <t>Suma de NF</t>
  </si>
  <si>
    <t>Suma de No. Marcación</t>
  </si>
  <si>
    <t>potencial</t>
  </si>
  <si>
    <t>(Todas)</t>
  </si>
  <si>
    <t>Marcación</t>
  </si>
  <si>
    <t>Tipología</t>
  </si>
  <si>
    <t>Efectivo</t>
  </si>
  <si>
    <t>No Efectivo</t>
  </si>
  <si>
    <t>Etiquetas de columna</t>
  </si>
  <si>
    <t>castigo</t>
  </si>
  <si>
    <t>Cantidad</t>
  </si>
  <si>
    <t>Registros</t>
  </si>
  <si>
    <t>60</t>
  </si>
  <si>
    <t>90</t>
  </si>
  <si>
    <t>120</t>
  </si>
  <si>
    <t>150</t>
  </si>
  <si>
    <t>180</t>
  </si>
  <si>
    <t>210</t>
  </si>
  <si>
    <t>DISPONIBLES</t>
  </si>
  <si>
    <t>UTILIZADOS</t>
  </si>
  <si>
    <t>BASE CARGADA</t>
  </si>
  <si>
    <t>BASE</t>
  </si>
  <si>
    <t>% DE CANALES UTILIZADOS</t>
  </si>
  <si>
    <t>MARCACIONES REGISTRADAS</t>
  </si>
  <si>
    <t>% SOBRE TOTAL</t>
  </si>
  <si>
    <t>FECHA</t>
  </si>
  <si>
    <t>Suma de EFECTIVO</t>
  </si>
  <si>
    <t>Suma de NO EFECTIVO</t>
  </si>
  <si>
    <t>Suma de MARCACIONES</t>
  </si>
  <si>
    <t>Suma de BASE CARGADA</t>
  </si>
  <si>
    <t>POCISION</t>
  </si>
  <si>
    <t>#</t>
  </si>
  <si>
    <t>Marcaciones</t>
  </si>
  <si>
    <t>% Efectividad</t>
  </si>
  <si>
    <t>TOTAL</t>
  </si>
  <si>
    <t>Bases Cargadas</t>
  </si>
  <si>
    <t>TRANS CLARO 2</t>
  </si>
  <si>
    <t>TRANS CLARO 1</t>
  </si>
  <si>
    <t>TRANS CLARO 9</t>
  </si>
  <si>
    <t>TRANS CLARO 3</t>
  </si>
  <si>
    <t>TRANS CLARO 8</t>
  </si>
  <si>
    <t>TRANS CLARO 10</t>
  </si>
  <si>
    <t>TRANS CLARO 11</t>
  </si>
  <si>
    <t>TRANS CLARO 4</t>
  </si>
  <si>
    <t>TRANS CLARO 5</t>
  </si>
  <si>
    <t>TRANS CLARO 6</t>
  </si>
  <si>
    <t>TRANS CLARO 7</t>
  </si>
  <si>
    <t>IVR CLARO 3</t>
  </si>
  <si>
    <t>IVR CLARO 7</t>
  </si>
  <si>
    <t>IVR CLARO 9</t>
  </si>
  <si>
    <t>IVR CLARO 10</t>
  </si>
  <si>
    <t>IVR CLARO 11</t>
  </si>
  <si>
    <t>IVR CLARO 12</t>
  </si>
  <si>
    <t>IVR CLARO 13</t>
  </si>
  <si>
    <t>IVR CLARO 2</t>
  </si>
  <si>
    <t>IVR CLARO 1</t>
  </si>
  <si>
    <t>IVR CLARO 6</t>
  </si>
  <si>
    <t>IVR CLARO 4</t>
  </si>
  <si>
    <t>IVR CLARO 8</t>
  </si>
  <si>
    <t>IVR CLARO 20</t>
  </si>
  <si>
    <t>IVR CLARO 14</t>
  </si>
  <si>
    <t>IVR CLARO 15</t>
  </si>
  <si>
    <t>IVR CLARO 16</t>
  </si>
  <si>
    <t>IVR CLARO 18</t>
  </si>
  <si>
    <t>IVR CLARO 17</t>
  </si>
  <si>
    <t>IVR CLARO 19</t>
  </si>
  <si>
    <t>Máquina contestadora</t>
  </si>
  <si>
    <t>AA</t>
  </si>
  <si>
    <t>1022381174</t>
  </si>
  <si>
    <t>RR</t>
  </si>
  <si>
    <t>15149285-</t>
  </si>
  <si>
    <t>18/02/2024</t>
  </si>
  <si>
    <t>VERDE</t>
  </si>
  <si>
    <t>AMARILLO</t>
  </si>
  <si>
    <t>NARANJA</t>
  </si>
  <si>
    <t>ROJO</t>
  </si>
  <si>
    <t>VACÍO</t>
  </si>
  <si>
    <t>LINEA</t>
  </si>
  <si>
    <t>%</t>
  </si>
  <si>
    <t>META</t>
  </si>
  <si>
    <t>DIFERENCIA</t>
  </si>
  <si>
    <t>SUMA</t>
  </si>
  <si>
    <t>N/A</t>
  </si>
  <si>
    <t>Fecha</t>
  </si>
  <si>
    <t>8</t>
  </si>
  <si>
    <t>9</t>
  </si>
  <si>
    <t>10</t>
  </si>
  <si>
    <t>11</t>
  </si>
  <si>
    <t>12</t>
  </si>
  <si>
    <t>13</t>
  </si>
  <si>
    <t>14</t>
  </si>
  <si>
    <t>15</t>
  </si>
  <si>
    <t>16</t>
  </si>
  <si>
    <t>17</t>
  </si>
  <si>
    <t>18</t>
  </si>
  <si>
    <t>19</t>
  </si>
  <si>
    <t>Validation</t>
  </si>
  <si>
    <t>Suma de 8</t>
  </si>
  <si>
    <t>Suma de 9</t>
  </si>
  <si>
    <t>Suma de 10</t>
  </si>
  <si>
    <t>Suma de 11</t>
  </si>
  <si>
    <t>Suma de 12</t>
  </si>
  <si>
    <t>Suma de 13</t>
  </si>
  <si>
    <t>Suma de 14</t>
  </si>
  <si>
    <t>Suma de 15</t>
  </si>
  <si>
    <t>Suma de 16</t>
  </si>
  <si>
    <t>Suma de 17</t>
  </si>
  <si>
    <t>Suma de 18</t>
  </si>
  <si>
    <t>Suma de 19</t>
  </si>
  <si>
    <t>Suma de Suma</t>
  </si>
  <si>
    <t>Base</t>
  </si>
  <si>
    <t>Suma de Base</t>
  </si>
  <si>
    <t>Suma de Registros</t>
  </si>
  <si>
    <t>TRANS</t>
  </si>
  <si>
    <t>En tolva</t>
  </si>
  <si>
    <t>TRANSACICONAL</t>
  </si>
  <si>
    <t>Porcentual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</si>
</sst>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_-;\-* #,##0.00_-;_-* &quot;-&quot;??_-;_-@_-"/>
    <numFmt numFmtId="165" formatCode="_-* #,##0_-;\-* #,##0_-;_-* &quot;-&quot;??_-;_-@_-"/>
    <numFmt numFmtId="166" formatCode="hh:mm"/>
    <numFmt numFmtId="167" formatCode="[$-240A]dddd\,\ dd&quot; de &quot;mmmm&quot; de &quot;yyyy;@"/>
    <numFmt numFmtId="174" formatCode=";;;"/>
  </numFmts>
  <fonts count="31" x14ac:knownFonts="1">
    <font>
      <sz val="11"/>
      <color theme="1"/>
      <name val="Calibri"/>
      <family val="2"/>
      <scheme val="minor"/>
    </font>
    <font>
      <sz val="11"/>
      <color theme="1"/>
      <name val="Calibri"/>
      <family val="2"/>
      <scheme val="minor"/>
    </font>
    <font>
      <sz val="11"/>
      <color theme="0"/>
      <name val="Calibri"/>
      <family val="2"/>
      <scheme val="minor"/>
    </font>
    <font>
      <sz val="11"/>
      <color rgb="FFFF0000"/>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b/>
      <sz val="11"/>
      <color theme="1"/>
      <name val="Calibri"/>
      <family val="2"/>
      <scheme val="minor"/>
    </font>
    <font>
      <sz val="12"/>
      <color rgb="FFFF0000"/>
      <name val="Calibri"/>
      <family val="2"/>
      <scheme val="minor"/>
    </font>
    <font>
      <i/>
      <sz val="11"/>
      <color theme="1"/>
      <name val="Calibri"/>
      <family val="2"/>
      <scheme val="minor"/>
    </font>
    <font>
      <sz val="11"/>
      <color theme="0"/>
      <name val="Bahnschrift Light"/>
      <family val="2"/>
    </font>
    <font>
      <sz val="11"/>
      <color theme="1"/>
      <name val="Bahnschrift Light"/>
      <family val="2"/>
    </font>
    <font>
      <i/>
      <sz val="11"/>
      <color theme="1"/>
      <name val="Bahnschrift Light"/>
      <family val="2"/>
    </font>
    <font>
      <sz val="8"/>
      <name val="Calibri"/>
      <family val="2"/>
      <scheme val="minor"/>
    </font>
    <font>
      <b/>
      <sz val="11"/>
      <color theme="0"/>
      <name val="Bahnschrift Light"/>
      <family val="2"/>
    </font>
    <font>
      <b/>
      <sz val="11"/>
      <color rgb="FFFF0000"/>
      <name val="Calibri"/>
      <family val="2"/>
      <scheme val="minor"/>
    </font>
    <font>
      <b/>
      <sz val="12"/>
      <color theme="1" tint="0.499984740745262"/>
      <name val="Calibri"/>
      <family val="2"/>
      <scheme val="minor"/>
    </font>
    <font>
      <b/>
      <sz val="9"/>
      <color theme="8" tint="-0.249977111117893"/>
      <name val="Bahnschrift Light"/>
      <family val="2"/>
    </font>
    <font>
      <sz val="11"/>
      <color theme="0" tint="-4.9989318521683403E-2"/>
      <name val="Calibri"/>
      <family val="2"/>
      <scheme val="minor"/>
    </font>
    <font>
      <sz val="9"/>
      <color theme="1"/>
      <name val="Arial"/>
      <family val="2"/>
    </font>
    <font>
      <i/>
      <sz val="9"/>
      <color theme="1"/>
      <name val="Arial"/>
      <family val="2"/>
    </font>
  </fonts>
  <fills count="41">
    <fill>
      <patternFill patternType="none"/>
    </fill>
    <fill>
      <patternFill patternType="gray125"/>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8"/>
        <bgColor theme="8"/>
      </patternFill>
    </fill>
    <fill>
      <patternFill patternType="solid">
        <fgColor theme="8" tint="0.79998168889431442"/>
        <bgColor theme="8" tint="0.79998168889431442"/>
      </patternFill>
    </fill>
    <fill>
      <patternFill patternType="solid">
        <fgColor rgb="FFFF153C"/>
        <bgColor indexed="64"/>
      </patternFill>
    </fill>
    <fill>
      <patternFill patternType="solid">
        <fgColor rgb="FFFFE7E7"/>
        <bgColor indexed="64"/>
      </patternFill>
    </fill>
    <fill>
      <patternFill patternType="solid">
        <fgColor theme="2" tint="-0.249977111117893"/>
        <bgColor indexed="64"/>
      </patternFill>
    </fill>
    <fill>
      <patternFill patternType="solid">
        <fgColor theme="7"/>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left>
      <right style="thin">
        <color theme="0"/>
      </right>
      <top style="thin">
        <color theme="0"/>
      </top>
      <bottom style="thin">
        <color theme="0"/>
      </bottom>
      <diagonal/>
    </border>
    <border>
      <left style="thin">
        <color theme="8" tint="0.39997558519241921"/>
      </left>
      <right/>
      <top style="thin">
        <color theme="8" tint="0.39997558519241921"/>
      </top>
      <bottom style="thin">
        <color theme="8" tint="0.39997558519241921"/>
      </bottom>
      <diagonal/>
    </border>
    <border>
      <left style="thin">
        <color theme="8"/>
      </left>
      <right style="thin">
        <color theme="8"/>
      </right>
      <top style="thin">
        <color theme="8"/>
      </top>
      <bottom style="thin">
        <color theme="8"/>
      </bottom>
      <diagonal/>
    </border>
    <border>
      <left style="thin">
        <color theme="8"/>
      </left>
      <right style="thin">
        <color theme="8"/>
      </right>
      <top/>
      <bottom style="thin">
        <color theme="8"/>
      </bottom>
      <diagonal/>
    </border>
    <border>
      <left style="thin">
        <color theme="8"/>
      </left>
      <right/>
      <top style="thin">
        <color theme="8"/>
      </top>
      <bottom style="thin">
        <color theme="8"/>
      </bottom>
      <diagonal/>
    </border>
    <border>
      <left/>
      <right style="thin">
        <color theme="8"/>
      </right>
      <top style="thin">
        <color theme="8"/>
      </top>
      <bottom style="thin">
        <color theme="8"/>
      </bottom>
      <diagonal/>
    </border>
    <border>
      <left style="thin">
        <color indexed="64"/>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4.9989318521683403E-2"/>
      </left>
      <right style="thin">
        <color theme="0" tint="-4.9989318521683403E-2"/>
      </right>
      <top/>
      <bottom style="thin">
        <color theme="0" tint="-4.9989318521683403E-2"/>
      </bottom>
      <diagonal/>
    </border>
    <border>
      <left/>
      <right style="thin">
        <color theme="0" tint="-4.9989318521683403E-2"/>
      </right>
      <top/>
      <bottom style="thin">
        <color theme="0" tint="-4.9989318521683403E-2"/>
      </bottom>
      <diagonal/>
    </border>
  </borders>
  <cellStyleXfs count="44">
    <xf numFmtId="0" fontId="0" fillId="0" borderId="0"/>
    <xf numFmtId="9" fontId="1" fillId="0" borderId="0" applyFont="0" applyFill="0" applyBorder="0" applyAlignment="0" applyProtection="0"/>
    <xf numFmtId="0" fontId="4" fillId="0" borderId="0" applyNumberFormat="0" applyFill="0" applyBorder="0" applyAlignment="0" applyProtection="0"/>
    <xf numFmtId="0" fontId="5" fillId="0" borderId="1" applyNumberFormat="0" applyFill="0" applyAlignment="0" applyProtection="0"/>
    <xf numFmtId="0" fontId="6" fillId="0" borderId="2" applyNumberFormat="0" applyFill="0" applyAlignment="0" applyProtection="0"/>
    <xf numFmtId="0" fontId="7" fillId="0" borderId="3" applyNumberFormat="0" applyFill="0" applyAlignment="0" applyProtection="0"/>
    <xf numFmtId="0" fontId="7" fillId="0" borderId="0" applyNumberFormat="0" applyFill="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0" applyNumberFormat="0" applyBorder="0" applyAlignment="0" applyProtection="0"/>
    <xf numFmtId="0" fontId="11" fillId="6" borderId="4" applyNumberFormat="0" applyAlignment="0" applyProtection="0"/>
    <xf numFmtId="0" fontId="12" fillId="7" borderId="5" applyNumberFormat="0" applyAlignment="0" applyProtection="0"/>
    <xf numFmtId="0" fontId="13" fillId="7" borderId="4" applyNumberFormat="0" applyAlignment="0" applyProtection="0"/>
    <xf numFmtId="0" fontId="14" fillId="0" borderId="6" applyNumberFormat="0" applyFill="0" applyAlignment="0" applyProtection="0"/>
    <xf numFmtId="0" fontId="15" fillId="8" borderId="7" applyNumberFormat="0" applyAlignment="0" applyProtection="0"/>
    <xf numFmtId="0" fontId="3" fillId="0" borderId="0" applyNumberFormat="0" applyFill="0" applyBorder="0" applyAlignment="0" applyProtection="0"/>
    <xf numFmtId="0" fontId="1" fillId="9" borderId="8" applyNumberFormat="0" applyFont="0" applyAlignment="0" applyProtection="0"/>
    <xf numFmtId="0" fontId="16" fillId="0" borderId="0" applyNumberFormat="0" applyFill="0" applyBorder="0" applyAlignment="0" applyProtection="0"/>
    <xf numFmtId="0" fontId="17" fillId="0" borderId="9" applyNumberFormat="0" applyFill="0" applyAlignment="0" applyProtection="0"/>
    <xf numFmtId="0" fontId="2"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2"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2"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2"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2"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164" fontId="1" fillId="0" borderId="0" applyFont="0" applyFill="0" applyBorder="0" applyAlignment="0" applyProtection="0"/>
  </cellStyleXfs>
  <cellXfs count="99">
    <xf numFmtId="0" fontId="0" fillId="0" borderId="0" xfId="0"/>
    <xf numFmtId="49" fontId="0" fillId="0" borderId="0" xfId="0" applyNumberFormat="1"/>
    <xf numFmtId="0" fontId="0" fillId="0" borderId="0" xfId="0" applyNumberFormat="1"/>
    <xf numFmtId="0" fontId="0" fillId="0" borderId="0" xfId="0" applyAlignment="1">
      <alignment horizontal="center"/>
    </xf>
    <xf numFmtId="49" fontId="0" fillId="0" borderId="0" xfId="0" applyNumberFormat="1" applyAlignment="1">
      <alignment horizontal="center"/>
    </xf>
    <xf numFmtId="0" fontId="3" fillId="0" borderId="0" xfId="0" applyFont="1"/>
    <xf numFmtId="0" fontId="0" fillId="0" borderId="0" xfId="0"/>
    <xf numFmtId="1" fontId="18" fillId="2" borderId="0" xfId="0" applyNumberFormat="1" applyFont="1" applyFill="1" applyAlignment="1">
      <alignment horizontal="left"/>
    </xf>
    <xf numFmtId="0" fontId="20" fillId="0" borderId="0" xfId="0" applyFont="1" applyAlignment="1">
      <alignment horizontal="center"/>
    </xf>
    <xf numFmtId="0" fontId="21" fillId="0" borderId="0" xfId="0" applyFont="1"/>
    <xf numFmtId="165" fontId="21" fillId="0" borderId="0" xfId="43" applyNumberFormat="1" applyFont="1"/>
    <xf numFmtId="165" fontId="2" fillId="0" borderId="0" xfId="0" applyNumberFormat="1" applyFont="1"/>
    <xf numFmtId="0" fontId="22" fillId="0" borderId="0" xfId="0" applyFont="1" applyAlignment="1">
      <alignment horizontal="center"/>
    </xf>
    <xf numFmtId="10" fontId="21" fillId="0" borderId="0" xfId="1" applyNumberFormat="1" applyFont="1" applyAlignment="1">
      <alignment horizontal="center"/>
    </xf>
    <xf numFmtId="0" fontId="0" fillId="2" borderId="0" xfId="0" applyFill="1"/>
    <xf numFmtId="165" fontId="0" fillId="2" borderId="0" xfId="43" applyNumberFormat="1" applyFont="1" applyFill="1"/>
    <xf numFmtId="0" fontId="0" fillId="34" borderId="0" xfId="0" applyFill="1"/>
    <xf numFmtId="0" fontId="0" fillId="0" borderId="0" xfId="0" pivotButton="1"/>
    <xf numFmtId="49" fontId="0" fillId="0" borderId="0" xfId="0" applyNumberFormat="1" applyAlignment="1">
      <alignment horizontal="left"/>
    </xf>
    <xf numFmtId="0" fontId="0" fillId="0" borderId="0" xfId="0" applyAlignment="1">
      <alignment horizontal="left"/>
    </xf>
    <xf numFmtId="165" fontId="0" fillId="0" borderId="0" xfId="0" applyNumberFormat="1"/>
    <xf numFmtId="10" fontId="0" fillId="0" borderId="0" xfId="0" applyNumberFormat="1"/>
    <xf numFmtId="165" fontId="0" fillId="0" borderId="0" xfId="43" applyNumberFormat="1" applyFont="1"/>
    <xf numFmtId="0" fontId="0" fillId="0" borderId="0" xfId="0" applyFill="1"/>
    <xf numFmtId="0" fontId="0" fillId="0" borderId="0" xfId="0" applyNumberFormat="1" applyFill="1"/>
    <xf numFmtId="49" fontId="0" fillId="0" borderId="0" xfId="0" applyNumberFormat="1" applyFill="1" applyAlignment="1">
      <alignment horizontal="left"/>
    </xf>
    <xf numFmtId="165" fontId="19" fillId="2" borderId="0" xfId="43" applyNumberFormat="1" applyFont="1" applyFill="1"/>
    <xf numFmtId="0" fontId="0" fillId="34" borderId="0" xfId="0" applyFill="1" applyProtection="1">
      <protection locked="0"/>
    </xf>
    <xf numFmtId="0" fontId="0" fillId="2" borderId="10" xfId="0" applyFont="1" applyFill="1" applyBorder="1"/>
    <xf numFmtId="0" fontId="0" fillId="2" borderId="0" xfId="0" applyFont="1" applyFill="1"/>
    <xf numFmtId="0" fontId="0" fillId="0" borderId="0" xfId="0" applyFont="1"/>
    <xf numFmtId="0" fontId="0" fillId="0" borderId="10" xfId="0" applyFont="1" applyFill="1" applyBorder="1"/>
    <xf numFmtId="0" fontId="0" fillId="0" borderId="10" xfId="0" applyNumberFormat="1" applyFont="1" applyFill="1" applyBorder="1"/>
    <xf numFmtId="0" fontId="0" fillId="0" borderId="10" xfId="0" applyFont="1" applyFill="1" applyBorder="1" applyAlignment="1">
      <alignment horizontal="left"/>
    </xf>
    <xf numFmtId="165" fontId="0" fillId="0" borderId="10" xfId="43" applyNumberFormat="1" applyFont="1" applyFill="1" applyBorder="1"/>
    <xf numFmtId="165" fontId="21" fillId="0" borderId="0" xfId="43" applyNumberFormat="1" applyFont="1" applyAlignment="1">
      <alignment horizontal="center"/>
    </xf>
    <xf numFmtId="0" fontId="24" fillId="35" borderId="11" xfId="0" applyFont="1" applyFill="1" applyBorder="1" applyAlignment="1">
      <alignment horizontal="center"/>
    </xf>
    <xf numFmtId="0" fontId="25" fillId="0" borderId="0" xfId="0" applyFont="1" applyAlignment="1">
      <alignment horizontal="center"/>
    </xf>
    <xf numFmtId="0" fontId="26" fillId="0" borderId="13" xfId="0" applyFont="1" applyBorder="1" applyAlignment="1">
      <alignment horizontal="center"/>
    </xf>
    <xf numFmtId="0" fontId="26" fillId="0" borderId="12" xfId="0" applyFont="1" applyBorder="1" applyAlignment="1">
      <alignment horizontal="center"/>
    </xf>
    <xf numFmtId="10" fontId="20" fillId="0" borderId="0" xfId="0" applyNumberFormat="1" applyFont="1" applyAlignment="1">
      <alignment horizontal="center"/>
    </xf>
    <xf numFmtId="165" fontId="20" fillId="0" borderId="0" xfId="43" applyNumberFormat="1" applyFont="1" applyAlignment="1">
      <alignment horizontal="center"/>
    </xf>
    <xf numFmtId="14" fontId="20" fillId="0" borderId="0" xfId="0" applyNumberFormat="1" applyFont="1" applyAlignment="1">
      <alignment horizontal="center"/>
    </xf>
    <xf numFmtId="14" fontId="0" fillId="0" borderId="0" xfId="0" applyNumberFormat="1"/>
    <xf numFmtId="0" fontId="27" fillId="36" borderId="12" xfId="0" applyFont="1" applyFill="1" applyBorder="1" applyAlignment="1">
      <alignment horizontal="center"/>
    </xf>
    <xf numFmtId="0" fontId="28" fillId="34" borderId="0" xfId="0" applyFont="1" applyFill="1"/>
    <xf numFmtId="0" fontId="0" fillId="34" borderId="0" xfId="0" applyNumberFormat="1" applyFill="1"/>
    <xf numFmtId="165" fontId="0" fillId="2" borderId="0" xfId="43" applyNumberFormat="1" applyFont="1" applyFill="1" applyBorder="1" applyAlignment="1">
      <alignment horizontal="center"/>
    </xf>
    <xf numFmtId="10" fontId="0" fillId="2" borderId="0" xfId="43" applyNumberFormat="1" applyFont="1" applyFill="1" applyBorder="1" applyAlignment="1">
      <alignment horizontal="center"/>
    </xf>
    <xf numFmtId="165" fontId="0" fillId="38" borderId="0" xfId="43" applyNumberFormat="1" applyFont="1" applyFill="1" applyBorder="1" applyAlignment="1">
      <alignment horizontal="center"/>
    </xf>
    <xf numFmtId="10" fontId="0" fillId="38" borderId="0" xfId="43" applyNumberFormat="1" applyFont="1" applyFill="1" applyBorder="1" applyAlignment="1">
      <alignment horizontal="center"/>
    </xf>
    <xf numFmtId="10" fontId="0" fillId="0" borderId="0" xfId="0" applyNumberFormat="1" applyFont="1"/>
    <xf numFmtId="0" fontId="0" fillId="2" borderId="0" xfId="0" applyNumberFormat="1" applyFont="1" applyFill="1" applyBorder="1" applyAlignment="1">
      <alignment horizontal="center"/>
    </xf>
    <xf numFmtId="0" fontId="0" fillId="2" borderId="0" xfId="0" applyNumberFormat="1" applyFont="1" applyFill="1" applyBorder="1" applyAlignment="1">
      <alignment horizontal="left"/>
    </xf>
    <xf numFmtId="0" fontId="0" fillId="38" borderId="0" xfId="0" applyNumberFormat="1" applyFont="1" applyFill="1" applyBorder="1" applyAlignment="1">
      <alignment horizontal="left"/>
    </xf>
    <xf numFmtId="0" fontId="0" fillId="38" borderId="0" xfId="0" applyNumberFormat="1" applyFont="1" applyFill="1" applyBorder="1" applyAlignment="1">
      <alignment horizontal="center"/>
    </xf>
    <xf numFmtId="14" fontId="15" fillId="37" borderId="10" xfId="0" applyNumberFormat="1" applyFont="1" applyFill="1" applyBorder="1" applyAlignment="1">
      <alignment horizontal="center"/>
    </xf>
    <xf numFmtId="166" fontId="15" fillId="37" borderId="10" xfId="0" applyNumberFormat="1" applyFont="1" applyFill="1" applyBorder="1" applyAlignment="1">
      <alignment horizontal="center"/>
    </xf>
    <xf numFmtId="0" fontId="15" fillId="37" borderId="10" xfId="0" applyFont="1" applyFill="1" applyBorder="1" applyAlignment="1">
      <alignment horizontal="center"/>
    </xf>
    <xf numFmtId="165" fontId="15" fillId="37" borderId="10" xfId="43" applyNumberFormat="1" applyFont="1" applyFill="1" applyBorder="1" applyAlignment="1">
      <alignment horizontal="center"/>
    </xf>
    <xf numFmtId="165" fontId="0" fillId="0" borderId="10" xfId="0" applyNumberFormat="1" applyFont="1" applyFill="1" applyBorder="1"/>
    <xf numFmtId="0" fontId="29" fillId="0" borderId="0" xfId="0" applyFont="1"/>
    <xf numFmtId="165" fontId="29" fillId="0" borderId="0" xfId="43" applyNumberFormat="1" applyFont="1" applyAlignment="1">
      <alignment horizontal="center"/>
    </xf>
    <xf numFmtId="165" fontId="29" fillId="0" borderId="0" xfId="43" applyNumberFormat="1" applyFont="1"/>
    <xf numFmtId="10" fontId="29" fillId="0" borderId="0" xfId="1" applyNumberFormat="1" applyFont="1" applyAlignment="1">
      <alignment horizontal="center"/>
    </xf>
    <xf numFmtId="0" fontId="30" fillId="0" borderId="0" xfId="0" applyFont="1" applyAlignment="1">
      <alignment horizontal="center"/>
    </xf>
    <xf numFmtId="14" fontId="29" fillId="0" borderId="0" xfId="0" applyNumberFormat="1" applyFont="1"/>
    <xf numFmtId="0" fontId="29" fillId="0" borderId="0" xfId="0" applyNumberFormat="1" applyFont="1"/>
    <xf numFmtId="0" fontId="30" fillId="0" borderId="0" xfId="0" applyNumberFormat="1" applyFont="1" applyAlignment="1">
      <alignment horizontal="center"/>
    </xf>
    <xf numFmtId="9" fontId="0" fillId="0" borderId="0" xfId="0" applyNumberFormat="1"/>
    <xf numFmtId="0" fontId="0" fillId="2" borderId="16" xfId="0" applyFill="1" applyBorder="1" applyAlignment="1">
      <alignment horizontal="center" vertical="center"/>
    </xf>
    <xf numFmtId="0" fontId="0" fillId="2" borderId="16" xfId="0" applyFill="1" applyBorder="1"/>
    <xf numFmtId="1" fontId="0" fillId="2" borderId="16" xfId="0" applyNumberFormat="1" applyFill="1" applyBorder="1" applyAlignment="1">
      <alignment horizontal="center" vertical="center"/>
    </xf>
    <xf numFmtId="0" fontId="0" fillId="39" borderId="16" xfId="0" applyFill="1" applyBorder="1" applyAlignment="1">
      <alignment horizontal="center" vertical="center"/>
    </xf>
    <xf numFmtId="0" fontId="17" fillId="40" borderId="16" xfId="0" applyFont="1" applyFill="1" applyBorder="1"/>
    <xf numFmtId="165" fontId="0" fillId="0" borderId="16" xfId="43" applyNumberFormat="1" applyFont="1" applyBorder="1"/>
    <xf numFmtId="22" fontId="0" fillId="0" borderId="0" xfId="0" applyNumberFormat="1" applyAlignment="1"/>
    <xf numFmtId="167" fontId="28" fillId="34" borderId="0" xfId="0" applyNumberFormat="1" applyFont="1" applyFill="1"/>
    <xf numFmtId="0" fontId="27" fillId="36" borderId="12" xfId="0" applyFont="1" applyFill="1" applyBorder="1" applyAlignment="1">
      <alignment horizontal="center"/>
    </xf>
    <xf numFmtId="165" fontId="26" fillId="0" borderId="12" xfId="43" applyNumberFormat="1" applyFont="1" applyBorder="1" applyAlignment="1">
      <alignment horizontal="center"/>
    </xf>
    <xf numFmtId="0" fontId="27" fillId="36" borderId="14" xfId="0" applyFont="1" applyFill="1" applyBorder="1" applyAlignment="1">
      <alignment horizontal="center"/>
    </xf>
    <xf numFmtId="0" fontId="27" fillId="36" borderId="15" xfId="0" applyFont="1" applyFill="1" applyBorder="1" applyAlignment="1">
      <alignment horizontal="center"/>
    </xf>
    <xf numFmtId="10" fontId="26" fillId="0" borderId="14" xfId="0" applyNumberFormat="1" applyFont="1" applyBorder="1" applyAlignment="1">
      <alignment horizontal="center"/>
    </xf>
    <xf numFmtId="10" fontId="26" fillId="0" borderId="15" xfId="0" applyNumberFormat="1" applyFont="1" applyBorder="1" applyAlignment="1">
      <alignment horizontal="center"/>
    </xf>
    <xf numFmtId="0" fontId="0" fillId="34" borderId="10" xfId="0" applyFill="1" applyBorder="1" applyAlignment="1">
      <alignment horizontal="center"/>
    </xf>
    <xf numFmtId="0" fontId="0" fillId="34" borderId="0" xfId="0" applyFill="1" applyAlignment="1">
      <alignment horizontal="center"/>
    </xf>
    <xf numFmtId="14" fontId="0" fillId="0" borderId="10" xfId="0" applyNumberFormat="1" applyBorder="1" applyAlignment="1">
      <alignment horizontal="center"/>
    </xf>
    <xf numFmtId="0" fontId="0" fillId="0" borderId="10" xfId="0" applyBorder="1" applyAlignment="1">
      <alignment horizontal="center"/>
    </xf>
    <xf numFmtId="165" fontId="0" fillId="0" borderId="10" xfId="43" applyNumberFormat="1" applyFont="1" applyBorder="1" applyAlignment="1">
      <alignment horizontal="center"/>
    </xf>
    <xf numFmtId="165" fontId="0" fillId="0" borderId="0" xfId="0" applyNumberFormat="1" applyAlignment="1">
      <alignment horizontal="left"/>
    </xf>
    <xf numFmtId="14" fontId="0" fillId="0" borderId="0" xfId="0" applyNumberFormat="1" applyAlignment="1">
      <alignment horizontal="left"/>
    </xf>
    <xf numFmtId="14" fontId="0" fillId="0" borderId="0" xfId="0" applyNumberFormat="1" applyFont="1"/>
    <xf numFmtId="0" fontId="2" fillId="0" borderId="0" xfId="0" applyFont="1"/>
    <xf numFmtId="165" fontId="0" fillId="0" borderId="0" xfId="0" applyNumberFormat="1" applyFont="1"/>
    <xf numFmtId="14" fontId="0" fillId="0" borderId="0" xfId="0" pivotButton="1" applyNumberFormat="1"/>
    <xf numFmtId="174" fontId="0" fillId="2" borderId="18" xfId="0" applyNumberFormat="1" applyFill="1" applyBorder="1" applyAlignment="1">
      <alignment horizontal="center"/>
    </xf>
    <xf numFmtId="0" fontId="17" fillId="34" borderId="17" xfId="0" applyFont="1" applyFill="1" applyBorder="1" applyAlignment="1">
      <alignment horizontal="center"/>
    </xf>
    <xf numFmtId="174" fontId="0" fillId="2" borderId="19" xfId="0" applyNumberFormat="1" applyFill="1" applyBorder="1" applyAlignment="1">
      <alignment horizontal="center"/>
    </xf>
    <xf numFmtId="49" fontId="0" fillId="0" borderId="0" xfId="0" applyNumberFormat="1" applyFont="1"/>
  </cellXfs>
  <cellStyles count="44">
    <cellStyle name="20% - Énfasis1" xfId="20" builtinId="30" customBuiltin="1"/>
    <cellStyle name="20% - Énfasis2" xfId="24" builtinId="34" customBuiltin="1"/>
    <cellStyle name="20% - Énfasis3" xfId="28" builtinId="38" customBuiltin="1"/>
    <cellStyle name="20% - Énfasis4" xfId="32" builtinId="42" customBuiltin="1"/>
    <cellStyle name="20% - Énfasis5" xfId="36" builtinId="46" customBuiltin="1"/>
    <cellStyle name="20% - Énfasis6" xfId="40" builtinId="50" customBuiltin="1"/>
    <cellStyle name="40% - Énfasis1" xfId="21" builtinId="31" customBuiltin="1"/>
    <cellStyle name="40% - Énfasis2" xfId="25" builtinId="35" customBuiltin="1"/>
    <cellStyle name="40% - Énfasis3" xfId="29" builtinId="39" customBuiltin="1"/>
    <cellStyle name="40% - Énfasis4" xfId="33" builtinId="43" customBuiltin="1"/>
    <cellStyle name="40% - Énfasis5" xfId="37" builtinId="47" customBuiltin="1"/>
    <cellStyle name="40% - Énfasis6" xfId="41" builtinId="51" customBuiltin="1"/>
    <cellStyle name="60% - Énfasis1" xfId="22" builtinId="32" customBuiltin="1"/>
    <cellStyle name="60% - Énfasis2" xfId="26" builtinId="36" customBuiltin="1"/>
    <cellStyle name="60% - Énfasis3" xfId="30" builtinId="40" customBuiltin="1"/>
    <cellStyle name="60% - Énfasis4" xfId="34" builtinId="44" customBuiltin="1"/>
    <cellStyle name="60% - Énfasis5" xfId="38" builtinId="48" customBuiltin="1"/>
    <cellStyle name="60% - Énfasis6" xfId="42" builtinId="52" customBuiltin="1"/>
    <cellStyle name="Bueno" xfId="7" builtinId="26" customBuiltin="1"/>
    <cellStyle name="Cálculo" xfId="12" builtinId="22" customBuiltin="1"/>
    <cellStyle name="Celda de comprobación" xfId="14" builtinId="23" customBuiltin="1"/>
    <cellStyle name="Celda vinculada" xfId="13" builtinId="24" customBuiltin="1"/>
    <cellStyle name="Encabezado 1" xfId="3" builtinId="16" customBuiltin="1"/>
    <cellStyle name="Encabezado 4" xfId="6" builtinId="19" customBuiltin="1"/>
    <cellStyle name="Énfasis1" xfId="19" builtinId="29" customBuiltin="1"/>
    <cellStyle name="Énfasis2" xfId="23" builtinId="33" customBuiltin="1"/>
    <cellStyle name="Énfasis3" xfId="27" builtinId="37" customBuiltin="1"/>
    <cellStyle name="Énfasis4" xfId="31" builtinId="41" customBuiltin="1"/>
    <cellStyle name="Énfasis5" xfId="35" builtinId="45" customBuiltin="1"/>
    <cellStyle name="Énfasis6" xfId="39" builtinId="49" customBuiltin="1"/>
    <cellStyle name="Entrada" xfId="10" builtinId="20" customBuiltin="1"/>
    <cellStyle name="Incorrecto" xfId="8" builtinId="27" customBuiltin="1"/>
    <cellStyle name="Millares" xfId="43" builtinId="3"/>
    <cellStyle name="Neutral" xfId="9" builtinId="28" customBuiltin="1"/>
    <cellStyle name="Normal" xfId="0" builtinId="0"/>
    <cellStyle name="Notas" xfId="16" builtinId="10" customBuiltin="1"/>
    <cellStyle name="Porcentaje" xfId="1" builtinId="5"/>
    <cellStyle name="Salida" xfId="11" builtinId="21" customBuiltin="1"/>
    <cellStyle name="Texto de advertencia" xfId="15" builtinId="11" customBuiltin="1"/>
    <cellStyle name="Texto explicativo" xfId="17" builtinId="53" customBuiltin="1"/>
    <cellStyle name="Título" xfId="2" builtinId="15" customBuiltin="1"/>
    <cellStyle name="Título 2" xfId="4" builtinId="17" customBuiltin="1"/>
    <cellStyle name="Título 3" xfId="5" builtinId="18" customBuiltin="1"/>
    <cellStyle name="Total" xfId="18" builtinId="25" customBuiltin="1"/>
  </cellStyles>
  <dxfs count="150">
    <dxf>
      <font>
        <b/>
        <sz val="11"/>
        <color theme="1"/>
      </font>
      <border>
        <vertical/>
        <horizontal/>
      </border>
    </dxf>
    <dxf>
      <font>
        <color theme="1"/>
      </font>
      <fill>
        <patternFill patternType="none">
          <bgColor auto="1"/>
        </patternFill>
      </fill>
      <border>
        <left style="thin">
          <color theme="0" tint="-4.9989318521683403E-2"/>
        </left>
        <right style="thin">
          <color theme="0" tint="-4.9989318521683403E-2"/>
        </right>
        <top style="thin">
          <color theme="0" tint="-4.9989318521683403E-2"/>
        </top>
        <bottom style="thin">
          <color theme="0" tint="-4.9989318521683403E-2"/>
        </bottom>
        <vertical/>
        <horizontal/>
      </border>
    </dxf>
    <dxf>
      <numFmt numFmtId="165" formatCode="_-* #,##0_-;\-* #,##0_-;_-* &quot;-&quot;??_-;_-@_-"/>
    </dxf>
    <dxf>
      <numFmt numFmtId="165" formatCode="_-* #,##0_-;\-* #,##0_-;_-* &quot;-&quot;??_-;_-@_-"/>
    </dxf>
    <dxf>
      <numFmt numFmtId="19" formatCode="m/d/yyyy"/>
    </dxf>
    <dxf>
      <numFmt numFmtId="19" formatCode="m/d/yyyy"/>
    </dxf>
    <dxf>
      <numFmt numFmtId="19" formatCode="m/d/yyyy"/>
    </dxf>
    <dxf>
      <numFmt numFmtId="165" formatCode="_-* #,##0_-;\-* #,##0_-;_-* &quot;-&quot;??_-;_-@_-"/>
    </dxf>
    <dxf>
      <numFmt numFmtId="165" formatCode="_-* #,##0_-;\-* #,##0_-;_-* &quot;-&quot;??_-;_-@_-"/>
    </dxf>
    <dxf>
      <numFmt numFmtId="19" formatCode="m/d/yyyy"/>
    </dxf>
    <dxf>
      <numFmt numFmtId="19" formatCode="m/d/yyyy"/>
    </dxf>
    <dxf>
      <numFmt numFmtId="19" formatCode="m/d/yyyy"/>
    </dxf>
    <dxf>
      <numFmt numFmtId="165" formatCode="_-* #,##0_-;\-* #,##0_-;_-* &quot;-&quot;??_-;_-@_-"/>
    </dxf>
    <dxf>
      <numFmt numFmtId="165" formatCode="_-* #,##0_-;\-* #,##0_-;_-* &quot;-&quot;??_-;_-@_-"/>
    </dxf>
    <dxf>
      <numFmt numFmtId="165" formatCode="_-* #,##0_-;\-* #,##0_-;_-* &quot;-&quot;??_-;_-@_-"/>
    </dxf>
    <dxf>
      <numFmt numFmtId="19" formatCode="m/d/yyyy"/>
    </dxf>
    <dxf>
      <numFmt numFmtId="19" formatCode="m/d/yyyy"/>
    </dxf>
    <dxf>
      <numFmt numFmtId="19" formatCode="m/d/yyyy"/>
    </dxf>
    <dxf>
      <numFmt numFmtId="19" formatCode="m/d/yyyy"/>
    </dxf>
    <dxf>
      <font>
        <color rgb="FF006100"/>
      </font>
      <fill>
        <patternFill>
          <bgColor rgb="FFC6EFCE"/>
        </patternFill>
      </fill>
    </dxf>
    <dxf>
      <fill>
        <patternFill>
          <bgColor theme="0"/>
        </patternFill>
      </fill>
    </dxf>
    <dxf>
      <font>
        <color theme="0"/>
      </font>
      <fill>
        <patternFill>
          <bgColor theme="0"/>
        </patternFill>
      </fill>
    </dxf>
    <dxf>
      <fill>
        <patternFill>
          <bgColor theme="0"/>
        </patternFill>
      </fill>
    </dxf>
    <dxf>
      <numFmt numFmtId="0" formatCode="General"/>
    </dxf>
    <dxf>
      <numFmt numFmtId="0" formatCode="General"/>
    </dxf>
    <dxf>
      <numFmt numFmtId="165" formatCode="_-* #,##0_-;\-* #,##0_-;_-* &quot;-&quot;??_-;_-@_-"/>
    </dxf>
    <dxf>
      <numFmt numFmtId="165" formatCode="_-* #,##0_-;\-* #,##0_-;_-* &quot;-&quot;??_-;_-@_-"/>
    </dxf>
    <dxf>
      <numFmt numFmtId="165" formatCode="_-* #,##0_-;\-* #,##0_-;_-* &quot;-&quot;??_-;_-@_-"/>
    </dxf>
    <dxf>
      <numFmt numFmtId="165" formatCode="_-* #,##0_-;\-* #,##0_-;_-* &quot;-&quot;??_-;_-@_-"/>
    </dxf>
    <dxf>
      <numFmt numFmtId="165" formatCode="_-* #,##0_-;\-* #,##0_-;_-* &quot;-&quot;??_-;_-@_-"/>
    </dxf>
    <dxf>
      <numFmt numFmtId="165" formatCode="_-* #,##0_-;\-* #,##0_-;_-* &quot;-&quot;??_-;_-@_-"/>
    </dxf>
    <dxf>
      <numFmt numFmtId="165" formatCode="_-* #,##0_-;\-* #,##0_-;_-* &quot;-&quot;??_-;_-@_-"/>
    </dxf>
    <dxf>
      <numFmt numFmtId="165" formatCode="_-* #,##0_-;\-* #,##0_-;_-* &quot;-&quot;??_-;_-@_-"/>
    </dxf>
    <dxf>
      <numFmt numFmtId="165" formatCode="_-* #,##0_-;\-* #,##0_-;_-* &quot;-&quot;??_-;_-@_-"/>
    </dxf>
    <dxf>
      <numFmt numFmtId="165" formatCode="_-* #,##0_-;\-* #,##0_-;_-* &quot;-&quot;??_-;_-@_-"/>
    </dxf>
    <dxf>
      <numFmt numFmtId="165" formatCode="_-* #,##0_-;\-* #,##0_-;_-* &quot;-&quot;??_-;_-@_-"/>
    </dxf>
    <dxf>
      <numFmt numFmtId="165" formatCode="_-* #,##0_-;\-* #,##0_-;_-* &quot;-&quot;??_-;_-@_-"/>
    </dxf>
    <dxf>
      <numFmt numFmtId="165" formatCode="_-* #,##0_-;\-* #,##0_-;_-* &quot;-&quot;??_-;_-@_-"/>
    </dxf>
    <dxf>
      <numFmt numFmtId="19" formatCode="m/d/yyyy"/>
    </dxf>
    <dxf>
      <border>
        <bottom style="thin">
          <color theme="0"/>
        </bottom>
      </border>
    </dxf>
    <dxf>
      <alignment horizontal="center" vertical="bottom" textRotation="0" wrapText="0" indent="0" justifyLastLine="0" shrinkToFit="0" readingOrder="0"/>
      <border diagonalUp="0" diagonalDown="0">
        <left style="thin">
          <color theme="0"/>
        </left>
        <right style="thin">
          <color theme="0"/>
        </right>
        <top/>
        <bottom/>
        <vertical style="thin">
          <color theme="0"/>
        </vertical>
        <horizontal style="thin">
          <color theme="0"/>
        </horizontal>
      </border>
    </dxf>
    <dxf>
      <font>
        <strike val="0"/>
        <outline val="0"/>
        <shadow val="0"/>
        <u val="none"/>
        <vertAlign val="baseline"/>
        <sz val="9"/>
        <color theme="1"/>
        <name val="Arial"/>
        <family val="2"/>
        <scheme val="none"/>
      </font>
      <numFmt numFmtId="168" formatCode="d/mm/yyyy"/>
    </dxf>
    <dxf>
      <font>
        <i/>
        <strike val="0"/>
        <outline val="0"/>
        <shadow val="0"/>
        <u val="none"/>
        <vertAlign val="baseline"/>
        <sz val="9"/>
        <color theme="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65" formatCode="_-* #,##0_-;\-* #,##0_-;_-* &quot;-&quot;??_-;_-@_-"/>
    </dxf>
    <dxf>
      <font>
        <b val="0"/>
        <i val="0"/>
        <strike val="0"/>
        <condense val="0"/>
        <extend val="0"/>
        <outline val="0"/>
        <shadow val="0"/>
        <u val="none"/>
        <vertAlign val="baseline"/>
        <sz val="9"/>
        <color theme="1"/>
        <name val="Arial"/>
        <family val="2"/>
        <scheme val="none"/>
      </font>
      <numFmt numFmtId="165" formatCode="_-* #,##0_-;\-* #,##0_-;_-* &quot;-&quot;??_-;_-@_-"/>
    </dxf>
    <dxf>
      <font>
        <b val="0"/>
        <i val="0"/>
        <strike val="0"/>
        <condense val="0"/>
        <extend val="0"/>
        <outline val="0"/>
        <shadow val="0"/>
        <u val="none"/>
        <vertAlign val="baseline"/>
        <sz val="9"/>
        <color theme="1"/>
        <name val="Arial"/>
        <family val="2"/>
        <scheme val="none"/>
      </font>
      <numFmt numFmtId="14" formatCode="0.00%"/>
      <alignment horizontal="center" vertical="bottom" textRotation="0" wrapText="0" indent="0" justifyLastLine="0" shrinkToFit="0" readingOrder="0"/>
    </dxf>
    <dxf>
      <font>
        <b val="0"/>
        <strike val="0"/>
        <outline val="0"/>
        <shadow val="0"/>
        <u val="none"/>
        <vertAlign val="baseline"/>
        <sz val="9"/>
        <color theme="1"/>
        <name val="Arial"/>
        <family val="2"/>
        <scheme val="none"/>
      </font>
      <numFmt numFmtId="165" formatCode="_-* #,##0_-;\-* #,##0_-;_-* &quot;-&quot;??_-;_-@_-"/>
    </dxf>
    <dxf>
      <font>
        <b val="0"/>
        <i val="0"/>
        <strike val="0"/>
        <condense val="0"/>
        <extend val="0"/>
        <outline val="0"/>
        <shadow val="0"/>
        <u val="none"/>
        <vertAlign val="baseline"/>
        <sz val="9"/>
        <color theme="1"/>
        <name val="Arial"/>
        <family val="2"/>
        <scheme val="none"/>
      </font>
      <numFmt numFmtId="165" formatCode="_-* #,##0_-;\-* #,##0_-;_-* &quot;-&quot;??_-;_-@_-"/>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0" formatCode="General"/>
    </dxf>
    <dxf>
      <font>
        <strike val="0"/>
        <outline val="0"/>
        <shadow val="0"/>
        <u val="none"/>
        <vertAlign val="baseline"/>
        <sz val="9"/>
        <color theme="1"/>
        <name val="Arial"/>
        <family val="2"/>
        <scheme val="none"/>
      </font>
    </dxf>
    <dxf>
      <font>
        <b val="0"/>
        <i val="0"/>
        <strike val="0"/>
        <condense val="0"/>
        <extend val="0"/>
        <outline val="0"/>
        <shadow val="0"/>
        <u val="none"/>
        <vertAlign val="baseline"/>
        <sz val="11"/>
        <color theme="0"/>
        <name val="Bahnschrift Light"/>
        <family val="2"/>
        <scheme val="none"/>
      </font>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65" formatCode="_-* #,##0_-;\-* #,##0_-;_-* &quot;-&quot;??_-;_-@_-"/>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65" formatCode="_-* #,##0_-;\-* #,##0_-;_-* &quot;-&quot;??_-;_-@_-"/>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65" formatCode="_-* #,##0_-;\-* #,##0_-;_-* &quot;-&quot;??_-;_-@_-"/>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4" formatCode="0.00%"/>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65" formatCode="_-* #,##0_-;\-* #,##0_-;_-* &quot;-&quot;??_-;_-@_-"/>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0" formatCode="General"/>
      <fill>
        <patternFill patternType="solid">
          <fgColor indexed="64"/>
          <bgColor theme="0" tint="-4.9989318521683403E-2"/>
        </patternFill>
      </fill>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0" formatCode="General"/>
      <fill>
        <patternFill patternType="solid">
          <fgColor indexed="64"/>
          <bgColor rgb="FFFFCCCC"/>
        </patternFill>
      </fill>
      <alignment horizontal="center" vertical="bottom" textRotation="0" wrapText="0" indent="0" justifyLastLine="0" shrinkToFit="0" readingOrder="0"/>
    </dxf>
    <dxf>
      <border diagonalUp="0" diagonalDown="0">
        <left style="medium">
          <color rgb="FFFF0000"/>
        </left>
        <right style="medium">
          <color rgb="FFFF0000"/>
        </right>
        <top style="medium">
          <color rgb="FFFF0000"/>
        </top>
        <bottom style="medium">
          <color rgb="FFFF0000"/>
        </bottom>
      </border>
    </dxf>
    <dxf>
      <font>
        <strike val="0"/>
        <outline val="0"/>
        <shadow val="0"/>
        <u val="none"/>
        <vertAlign val="baseline"/>
        <sz val="11"/>
        <color theme="1"/>
        <name val="Calibri"/>
        <family val="2"/>
        <scheme val="minor"/>
      </font>
      <fill>
        <patternFill patternType="solid">
          <fgColor indexed="64"/>
          <bgColor theme="0" tint="-4.9989318521683403E-2"/>
        </patternFill>
      </fill>
    </dxf>
    <dxf>
      <border>
        <bottom style="thin">
          <color theme="0"/>
        </bottom>
      </border>
    </dxf>
    <dxf>
      <border diagonalUp="0" diagonalDown="0">
        <left style="thin">
          <color theme="0"/>
        </left>
        <right style="thin">
          <color theme="0"/>
        </right>
        <top/>
        <bottom/>
        <vertical style="thin">
          <color theme="0"/>
        </vertical>
        <horizontal style="thin">
          <color theme="0"/>
        </horizontal>
      </border>
    </dxf>
    <dxf>
      <font>
        <i/>
        <strike val="0"/>
        <outline val="0"/>
        <shadow val="0"/>
        <u val="none"/>
        <vertAlign val="baseline"/>
        <sz val="11"/>
        <color theme="1"/>
        <name val="Bahnschrift Light"/>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Bahnschrift Light"/>
        <family val="2"/>
        <scheme val="none"/>
      </font>
      <numFmt numFmtId="165" formatCode="_-* #,##0_-;\-* #,##0_-;_-* &quot;-&quot;??_-;_-@_-"/>
    </dxf>
    <dxf>
      <font>
        <b val="0"/>
        <i val="0"/>
        <strike val="0"/>
        <condense val="0"/>
        <extend val="0"/>
        <outline val="0"/>
        <shadow val="0"/>
        <u val="none"/>
        <vertAlign val="baseline"/>
        <sz val="11"/>
        <color theme="1"/>
        <name val="Bahnschrift Light"/>
        <family val="2"/>
        <scheme val="none"/>
      </font>
      <numFmt numFmtId="165" formatCode="_-* #,##0_-;\-* #,##0_-;_-* &quot;-&quot;??_-;_-@_-"/>
    </dxf>
    <dxf>
      <font>
        <b val="0"/>
        <i val="0"/>
        <strike val="0"/>
        <condense val="0"/>
        <extend val="0"/>
        <outline val="0"/>
        <shadow val="0"/>
        <u val="none"/>
        <vertAlign val="baseline"/>
        <sz val="11"/>
        <color theme="1"/>
        <name val="Bahnschrift Light"/>
        <family val="2"/>
        <scheme val="none"/>
      </font>
      <numFmt numFmtId="14" formatCode="0.00%"/>
      <alignment horizontal="center" vertical="bottom" textRotation="0" wrapText="0" indent="0" justifyLastLine="0" shrinkToFit="0" readingOrder="0"/>
    </dxf>
    <dxf>
      <font>
        <b val="0"/>
        <strike val="0"/>
        <outline val="0"/>
        <shadow val="0"/>
        <u val="none"/>
        <vertAlign val="baseline"/>
        <sz val="11"/>
        <name val="Bahnschrift Light"/>
        <family val="2"/>
        <scheme val="none"/>
      </font>
      <numFmt numFmtId="165" formatCode="_-* #,##0_-;\-* #,##0_-;_-* &quot;-&quot;??_-;_-@_-"/>
    </dxf>
    <dxf>
      <font>
        <b val="0"/>
        <i val="0"/>
        <strike val="0"/>
        <condense val="0"/>
        <extend val="0"/>
        <outline val="0"/>
        <shadow val="0"/>
        <u val="none"/>
        <vertAlign val="baseline"/>
        <sz val="11"/>
        <color theme="1"/>
        <name val="Bahnschrift Light"/>
        <family val="2"/>
        <scheme val="none"/>
      </font>
      <numFmt numFmtId="165" formatCode="_-* #,##0_-;\-* #,##0_-;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Bahnschrift Light"/>
        <family val="2"/>
        <scheme val="none"/>
      </font>
      <numFmt numFmtId="0" formatCode="General"/>
    </dxf>
    <dxf>
      <font>
        <strike val="0"/>
        <outline val="0"/>
        <shadow val="0"/>
        <u val="none"/>
        <vertAlign val="baseline"/>
        <sz val="11"/>
        <name val="Bahnschrift Light"/>
        <family val="2"/>
        <scheme val="none"/>
      </font>
    </dxf>
    <dxf>
      <font>
        <b val="0"/>
        <i val="0"/>
        <strike val="0"/>
        <condense val="0"/>
        <extend val="0"/>
        <outline val="0"/>
        <shadow val="0"/>
        <u val="none"/>
        <vertAlign val="baseline"/>
        <sz val="11"/>
        <color theme="0"/>
        <name val="Bahnschrift Light"/>
        <family val="2"/>
        <scheme val="none"/>
      </font>
      <alignment horizontal="center" vertical="bottom" textRotation="0" wrapText="0" indent="0" justifyLastLine="0" shrinkToFit="0" readingOrder="0"/>
    </dxf>
    <dxf>
      <numFmt numFmtId="0" formatCode="General"/>
    </dxf>
    <dxf>
      <numFmt numFmtId="0" formatCode="General"/>
    </dxf>
    <dxf>
      <numFmt numFmtId="0" formatCode="General"/>
    </dxf>
    <dxf>
      <numFmt numFmtId="30" formatCode="@"/>
    </dxf>
    <dxf>
      <numFmt numFmtId="30" formatCode="@"/>
    </dxf>
    <dxf>
      <numFmt numFmtId="30" formatCode="@"/>
    </dxf>
    <dxf>
      <numFmt numFmtId="30" formatCode="@"/>
    </dxf>
    <dxf>
      <numFmt numFmtId="30" formatCode="@"/>
    </dxf>
    <dxf>
      <numFmt numFmtId="0" formatCode="General"/>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_-* #,##0_-;\-* #,##0_-;_-* &quot;-&quot;??_-;_-@_-"/>
    </dxf>
    <dxf>
      <numFmt numFmtId="165" formatCode="_-* #,##0_-;\-* #,##0_-;_-* &quot;-&quot;??_-;_-@_-"/>
    </dxf>
    <dxf>
      <numFmt numFmtId="165" formatCode="_-* #,##0_-;\-* #,##0_-;_-* &quot;-&quot;??_-;_-@_-"/>
    </dxf>
    <dxf>
      <numFmt numFmtId="165" formatCode="_-* #,##0_-;\-* #,##0_-;_-* &quot;-&quot;??_-;_-@_-"/>
    </dxf>
    <dxf>
      <numFmt numFmtId="165" formatCode="_-* #,##0_-;\-* #,##0_-;_-* &quot;-&quot;??_-;_-@_-"/>
    </dxf>
    <dxf>
      <numFmt numFmtId="165" formatCode="_-* #,##0_-;\-* #,##0_-;_-* &quot;-&quot;??_-;_-@_-"/>
    </dxf>
    <dxf>
      <numFmt numFmtId="165" formatCode="_-* #,##0_-;\-* #,##0_-;_-* &quot;-&quot;??_-;_-@_-"/>
    </dxf>
    <dxf>
      <numFmt numFmtId="165" formatCode="_-* #,##0_-;\-* #,##0_-;_-* &quot;-&quot;??_-;_-@_-"/>
    </dxf>
    <dxf>
      <numFmt numFmtId="165" formatCode="_-* #,##0_-;\-* #,##0_-;_-* &quot;-&quot;??_-;_-@_-"/>
    </dxf>
    <dxf>
      <numFmt numFmtId="165" formatCode="_-* #,##0_-;\-* #,##0_-;_-* &quot;-&quot;??_-;_-@_-"/>
    </dxf>
    <dxf>
      <numFmt numFmtId="165" formatCode="_-* #,##0_-;\-* #,##0_-;_-* &quot;-&quot;??_-;_-@_-"/>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1"/>
      </font>
    </dxf>
    <dxf>
      <font>
        <color theme="1"/>
      </font>
    </dxf>
    <dxf>
      <font>
        <color theme="1"/>
      </font>
    </dxf>
    <dxf>
      <font>
        <color theme="1"/>
      </font>
    </dxf>
    <dxf>
      <font>
        <color theme="1"/>
      </font>
    </dxf>
    <dxf>
      <font>
        <color theme="1"/>
      </font>
    </dxf>
    <dxf>
      <border>
        <left style="thin">
          <color theme="0"/>
        </left>
        <right style="thin">
          <color theme="0"/>
        </right>
        <top style="thin">
          <color theme="0"/>
        </top>
        <bottom style="thin">
          <color theme="0"/>
        </bottom>
        <vertical style="thin">
          <color theme="0"/>
        </vertical>
        <horizontal style="thin">
          <color theme="0"/>
        </horizontal>
      </border>
    </dxf>
    <dxf>
      <border>
        <left style="thin">
          <color theme="0"/>
        </left>
        <right style="thin">
          <color theme="0"/>
        </right>
        <top style="thin">
          <color theme="0"/>
        </top>
        <bottom style="thin">
          <color theme="0"/>
        </bottom>
        <vertical style="thin">
          <color theme="0"/>
        </vertical>
        <horizontal style="thin">
          <color theme="0"/>
        </horizontal>
      </border>
    </dxf>
    <dxf>
      <border>
        <left style="thin">
          <color theme="0"/>
        </left>
        <right style="thin">
          <color theme="0"/>
        </right>
        <top style="thin">
          <color theme="0"/>
        </top>
        <bottom style="thin">
          <color theme="0"/>
        </bottom>
        <vertical style="thin">
          <color theme="0"/>
        </vertical>
        <horizontal style="thin">
          <color theme="0"/>
        </horizontal>
      </border>
    </dxf>
    <dxf>
      <border>
        <left style="thin">
          <color theme="0"/>
        </left>
        <right style="thin">
          <color theme="0"/>
        </right>
        <top style="thin">
          <color theme="0"/>
        </top>
        <bottom style="thin">
          <color theme="0"/>
        </bottom>
        <vertical style="thin">
          <color theme="0"/>
        </vertical>
        <horizontal style="thin">
          <color theme="0"/>
        </horizontal>
      </border>
    </dxf>
    <dxf>
      <border>
        <left style="thin">
          <color theme="0"/>
        </left>
        <right style="thin">
          <color theme="0"/>
        </right>
        <top style="thin">
          <color theme="0"/>
        </top>
        <bottom style="thin">
          <color theme="0"/>
        </bottom>
        <vertical style="thin">
          <color theme="0"/>
        </vertical>
        <horizontal style="thin">
          <color theme="0"/>
        </horizontal>
      </border>
    </dxf>
    <dxf>
      <border>
        <left style="thin">
          <color theme="0"/>
        </left>
        <right style="thin">
          <color theme="0"/>
        </right>
        <top style="thin">
          <color theme="0"/>
        </top>
        <bottom style="thin">
          <color theme="0"/>
        </bottom>
        <vertical style="thin">
          <color theme="0"/>
        </vertical>
        <horizontal style="thin">
          <color theme="0"/>
        </horizontal>
      </border>
    </dxf>
    <dxf>
      <font>
        <color theme="0"/>
      </font>
    </dxf>
    <dxf>
      <font>
        <color theme="0"/>
      </font>
    </dxf>
    <dxf>
      <font>
        <color theme="0"/>
      </font>
    </dxf>
    <dxf>
      <font>
        <color theme="0"/>
      </font>
    </dxf>
    <dxf>
      <font>
        <color theme="0"/>
      </font>
    </dxf>
    <dxf>
      <font>
        <color theme="0"/>
      </font>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numFmt numFmtId="165" formatCode="_-* #,##0_-;\-* #,##0_-;_-* &quot;-&quot;??_-;_-@_-"/>
    </dxf>
    <dxf>
      <numFmt numFmtId="165" formatCode="_-* #,##0_-;\-* #,##0_-;_-* &quot;-&quot;??_-;_-@_-"/>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5" formatCode="_-* #,##0_-;\-* #,##0_-;_-* &quot;-&quot;??_-;_-@_-"/>
    </dxf>
    <dxf>
      <numFmt numFmtId="165" formatCode="_-* #,##0_-;\-* #,##0_-;_-* &quot;-&quot;??_-;_-@_-"/>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5" formatCode="_-* #,##0_-;\-* #,##0_-;_-* &quot;-&quot;??_-;_-@_-"/>
    </dxf>
    <dxf>
      <numFmt numFmtId="165" formatCode="_-* #,##0_-;\-* #,##0_-;_-* &quot;-&quot;??_-;_-@_-"/>
    </dxf>
    <dxf>
      <font>
        <b/>
        <i val="0"/>
        <color theme="4" tint="-0.499984740745262"/>
      </font>
    </dxf>
    <dxf>
      <font>
        <b/>
        <i val="0"/>
        <color theme="4" tint="-0.499984740745262"/>
      </font>
    </dxf>
    <dxf>
      <font>
        <b/>
        <i val="0"/>
        <color theme="4" tint="-0.499984740745262"/>
      </font>
    </dxf>
  </dxfs>
  <tableStyles count="4" defaultTableStyle="TableStyleMedium2" defaultPivotStyle="PivotStyleLight16">
    <tableStyle name="Estilo de segmentación de datos 1 2 2" pivot="0" table="0" count="9" xr9:uid="{ACEBCC6E-08CE-4AAE-882C-E47EF5BF1CB6}">
      <tableStyleElement type="headerRow" dxfId="149"/>
    </tableStyle>
    <tableStyle name="Estilo de segmentación de datos 1 2 2 2" pivot="0" table="0" count="9" xr9:uid="{61A1274E-8649-4899-A286-3E06D48A9226}">
      <tableStyleElement type="headerRow" dxfId="148"/>
    </tableStyle>
    <tableStyle name="Estilo de segmentación de datos 1 2 2 2 2" pivot="0" table="0" count="9" xr9:uid="{6D0E9A98-D9B7-4B9F-ABD0-2B81891B1F1F}">
      <tableStyleElement type="headerRow" dxfId="147"/>
    </tableStyle>
    <tableStyle name="TimeSlicerStyleDark1 2" pivot="0" table="0" count="9" xr9:uid="{E2124213-B3E1-44A1-ABC1-1F999C88524D}">
      <tableStyleElement type="wholeTable" dxfId="1"/>
      <tableStyleElement type="headerRow" dxfId="0"/>
    </tableStyle>
  </tableStyles>
  <colors>
    <mruColors>
      <color rgb="FFFF8585"/>
      <color rgb="FFFF4F4F"/>
      <color rgb="FF00FA71"/>
      <color rgb="FFABFFD1"/>
      <color rgb="FFFFE7E7"/>
      <color rgb="FFFFCDCD"/>
      <color rgb="FFFFB3B3"/>
      <color rgb="FF93FFC4"/>
      <color rgb="FF00DA63"/>
      <color rgb="FFFF9966"/>
    </mruColors>
  </colors>
  <extLst>
    <ext xmlns:x14="http://schemas.microsoft.com/office/spreadsheetml/2009/9/main" uri="{46F421CA-312F-682f-3DD2-61675219B42D}">
      <x14:dxfs count="24">
        <dxf>
          <font>
            <b/>
            <i val="0"/>
            <color theme="0"/>
          </font>
          <fill>
            <patternFill>
              <bgColor rgb="FFC00000"/>
            </patternFill>
          </fill>
        </dxf>
        <dxf>
          <font>
            <b/>
            <i val="0"/>
            <color theme="0"/>
          </font>
          <fill>
            <patternFill>
              <bgColor theme="1" tint="0.34998626667073579"/>
            </patternFill>
          </fill>
        </dxf>
        <dxf>
          <font>
            <b/>
            <i val="0"/>
            <color theme="0"/>
          </font>
          <fill>
            <patternFill>
              <bgColor rgb="FFC00000"/>
            </patternFill>
          </fill>
        </dxf>
        <dxf>
          <font>
            <b/>
            <i val="0"/>
            <color theme="1"/>
          </font>
          <fill>
            <patternFill>
              <bgColor theme="7"/>
            </patternFill>
          </fill>
        </dxf>
        <dxf>
          <font>
            <b val="0"/>
            <i val="0"/>
            <color theme="4" tint="-0.499984740745262"/>
          </font>
          <fill>
            <patternFill>
              <bgColor rgb="FFFF8585"/>
            </patternFill>
          </fill>
        </dxf>
        <dxf>
          <font>
            <b/>
            <i val="0"/>
            <color theme="0"/>
          </font>
          <fill>
            <patternFill>
              <bgColor rgb="FFC00000"/>
            </patternFill>
          </fill>
        </dxf>
        <dxf>
          <font>
            <b val="0"/>
            <i val="0"/>
            <color theme="2" tint="-0.499984740745262"/>
          </font>
          <fill>
            <patternFill>
              <bgColor theme="0" tint="-0.14996795556505021"/>
            </patternFill>
          </fill>
        </dxf>
        <dxf>
          <font>
            <b val="0"/>
            <i val="0"/>
            <color theme="0"/>
          </font>
          <fill>
            <patternFill>
              <bgColor theme="0" tint="-0.499984740745262"/>
            </patternFill>
          </fill>
        </dxf>
        <dxf>
          <font>
            <b/>
            <i val="0"/>
            <color theme="0"/>
          </font>
          <fill>
            <patternFill>
              <bgColor rgb="FFC00000"/>
            </patternFill>
          </fill>
        </dxf>
        <dxf>
          <font>
            <b/>
            <i val="0"/>
            <color theme="0"/>
          </font>
          <fill>
            <patternFill>
              <bgColor theme="1" tint="0.34998626667073579"/>
            </patternFill>
          </fill>
        </dxf>
        <dxf>
          <font>
            <b/>
            <i val="0"/>
            <color theme="0"/>
          </font>
          <fill>
            <patternFill>
              <bgColor rgb="FFC00000"/>
            </patternFill>
          </fill>
        </dxf>
        <dxf>
          <font>
            <b/>
            <i val="0"/>
            <color theme="0"/>
          </font>
          <fill>
            <patternFill>
              <bgColor theme="9"/>
            </patternFill>
          </fill>
        </dxf>
        <dxf>
          <font>
            <b val="0"/>
            <i val="0"/>
            <color theme="4" tint="-0.499984740745262"/>
          </font>
          <fill>
            <patternFill>
              <bgColor rgb="FFFF8585"/>
            </patternFill>
          </fill>
        </dxf>
        <dxf>
          <font>
            <b/>
            <i val="0"/>
            <color theme="0"/>
          </font>
          <fill>
            <patternFill>
              <bgColor rgb="FFC00000"/>
            </patternFill>
          </fill>
        </dxf>
        <dxf>
          <font>
            <b val="0"/>
            <i val="0"/>
            <color theme="2" tint="-0.499984740745262"/>
          </font>
          <fill>
            <patternFill>
              <bgColor theme="0" tint="-0.14996795556505021"/>
            </patternFill>
          </fill>
        </dxf>
        <dxf>
          <font>
            <b val="0"/>
            <i val="0"/>
            <color theme="0"/>
          </font>
          <fill>
            <patternFill>
              <bgColor theme="0" tint="-0.499984740745262"/>
            </patternFill>
          </fill>
        </dxf>
        <dxf>
          <font>
            <b/>
            <i val="0"/>
            <color theme="0"/>
          </font>
          <fill>
            <patternFill>
              <bgColor theme="1" tint="0.34998626667073579"/>
            </patternFill>
          </fill>
        </dxf>
        <dxf>
          <font>
            <b/>
            <i val="0"/>
            <color theme="0"/>
          </font>
          <fill>
            <patternFill>
              <bgColor theme="1" tint="0.34998626667073579"/>
            </patternFill>
          </fill>
        </dxf>
        <dxf>
          <font>
            <b/>
            <i val="0"/>
            <color theme="0"/>
          </font>
          <fill>
            <patternFill>
              <bgColor theme="9"/>
            </patternFill>
          </fill>
        </dxf>
        <dxf>
          <font>
            <b/>
            <i val="0"/>
            <color theme="0"/>
          </font>
          <fill>
            <patternFill>
              <bgColor theme="9"/>
            </patternFill>
          </fill>
        </dxf>
        <dxf>
          <font>
            <b val="0"/>
            <i val="0"/>
            <color theme="4" tint="-0.499984740745262"/>
          </font>
          <fill>
            <patternFill>
              <bgColor theme="4" tint="0.39994506668294322"/>
            </patternFill>
          </fill>
        </dxf>
        <dxf>
          <font>
            <b/>
            <i val="0"/>
            <color theme="0"/>
          </font>
          <fill>
            <patternFill>
              <bgColor theme="4"/>
            </patternFill>
          </fill>
        </dxf>
        <dxf>
          <font>
            <b val="0"/>
            <i val="0"/>
            <color theme="2" tint="-0.499984740745262"/>
          </font>
          <fill>
            <patternFill>
              <bgColor theme="0" tint="-0.14996795556505021"/>
            </patternFill>
          </fill>
        </dxf>
        <dxf>
          <font>
            <b val="0"/>
            <i val="0"/>
            <color theme="9" tint="-0.499984740745262"/>
          </font>
          <fill>
            <patternFill>
              <bgColor theme="9" tint="0.59996337778862885"/>
            </patternFill>
          </fill>
        </dxf>
      </x14:dxfs>
    </ext>
    <ext xmlns:x14="http://schemas.microsoft.com/office/spreadsheetml/2009/9/main" uri="{EB79DEF2-80B8-43e5-95BD-54CBDDF9020C}">
      <x14:slicerStyles defaultSlicerStyle="SlicerStyleLight1">
        <x14:slicerStyle name="Estilo de segmentación de datos 1 2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Estilo de segmentación de datos 1 2 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Estilo de segmentación de datos 1 2 2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1" tint="0.34900967436750391"/>
              </stop>
              <stop position="1">
                <color theme="1" tint="5.0965910824915313E-2"/>
              </stop>
            </gradientFill>
          </fill>
          <border diagonalUp="0" diagonalDown="0">
            <left style="thin">
              <color theme="0"/>
            </left>
            <right style="thin">
              <color theme="0"/>
            </right>
            <top style="thin">
              <color theme="0"/>
            </top>
            <bottom style="thin">
              <color theme="0"/>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Dark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microsoft.com/office/2007/relationships/slicerCache" Target="slicerCaches/slicerCache3.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7/relationships/slicerCache" Target="slicerCaches/slicerCache2.xml"/><Relationship Id="rId25"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1.xml"/><Relationship Id="rId20" Type="http://schemas.microsoft.com/office/2011/relationships/timelineCache" Target="timelineCaches/timelineCache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openxmlformats.org/officeDocument/2006/relationships/sharedStrings" Target="sharedStrings.xml"/><Relationship Id="rId10" Type="http://schemas.openxmlformats.org/officeDocument/2006/relationships/externalLink" Target="externalLinks/externalLink2.xml"/><Relationship Id="rId19" Type="http://schemas.microsoft.com/office/2011/relationships/timelineCache" Target="timelineCaches/timelineCach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pivotCacheDefinition" Target="pivotCache/pivotCacheDefinition3.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2.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explosion val="3"/>
          <c:dPt>
            <c:idx val="0"/>
            <c:bubble3D val="0"/>
            <c:spPr>
              <a:solidFill>
                <a:schemeClr val="tx2">
                  <a:lumMod val="75000"/>
                </a:schemeClr>
              </a:solidFill>
              <a:ln w="19050">
                <a:solidFill>
                  <a:schemeClr val="lt1"/>
                </a:solidFill>
              </a:ln>
              <a:effectLst/>
            </c:spPr>
            <c:extLst>
              <c:ext xmlns:c16="http://schemas.microsoft.com/office/drawing/2014/chart" uri="{C3380CC4-5D6E-409C-BE32-E72D297353CC}">
                <c16:uniqueId val="{00000001-4E50-43DB-8F7C-0CFE88AB7F28}"/>
              </c:ext>
            </c:extLst>
          </c:dPt>
          <c:dPt>
            <c:idx val="1"/>
            <c:bubble3D val="0"/>
            <c:spPr>
              <a:solidFill>
                <a:schemeClr val="tx2">
                  <a:lumMod val="60000"/>
                  <a:lumOff val="40000"/>
                </a:schemeClr>
              </a:solidFill>
              <a:ln w="19050">
                <a:solidFill>
                  <a:schemeClr val="lt1"/>
                </a:solidFill>
              </a:ln>
              <a:effectLst/>
            </c:spPr>
            <c:extLst>
              <c:ext xmlns:c16="http://schemas.microsoft.com/office/drawing/2014/chart" uri="{C3380CC4-5D6E-409C-BE32-E72D297353CC}">
                <c16:uniqueId val="{00000003-4E50-43DB-8F7C-0CFE88AB7F28}"/>
              </c:ext>
            </c:extLst>
          </c:dPt>
          <c:dLbls>
            <c:dLbl>
              <c:idx val="0"/>
              <c:layout>
                <c:manualLayout>
                  <c:x val="-0.39089975461950344"/>
                  <c:y val="7.846766227305027E-2"/>
                </c:manualLayout>
              </c:layout>
              <c:spPr>
                <a:no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15:layout>
                    <c:manualLayout>
                      <c:w val="0.25071639799420942"/>
                      <c:h val="0.17164779775880409"/>
                    </c:manualLayout>
                  </c15:layout>
                </c:ext>
                <c:ext xmlns:c16="http://schemas.microsoft.com/office/drawing/2014/chart" uri="{C3380CC4-5D6E-409C-BE32-E72D297353CC}">
                  <c16:uniqueId val="{00000001-4E50-43DB-8F7C-0CFE88AB7F28}"/>
                </c:ext>
              </c:extLst>
            </c:dLbl>
            <c:dLbl>
              <c:idx val="1"/>
              <c:layout>
                <c:manualLayout>
                  <c:x val="0.38610416891024568"/>
                  <c:y val="-8.8737058894293258E-2"/>
                </c:manualLayout>
              </c:layout>
              <c:spPr>
                <a:no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extLst>
                <c:ext xmlns:c15="http://schemas.microsoft.com/office/drawing/2012/chart" uri="{CE6537A1-D6FC-4f65-9D91-7224C49458BB}">
                  <c15:layout>
                    <c:manualLayout>
                      <c:w val="0.24547622260100022"/>
                      <c:h val="0.15236967247300018"/>
                    </c:manualLayout>
                  </c15:layout>
                </c:ext>
                <c:ext xmlns:c16="http://schemas.microsoft.com/office/drawing/2014/chart" uri="{C3380CC4-5D6E-409C-BE32-E72D297353CC}">
                  <c16:uniqueId val="{00000003-4E50-43DB-8F7C-0CFE88AB7F2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s-CO"/>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Tables!$H$5:$H$6</c:f>
              <c:strCache>
                <c:ptCount val="2"/>
                <c:pt idx="0">
                  <c:v>IVR</c:v>
                </c:pt>
                <c:pt idx="1">
                  <c:v>TRANSACCIONAL</c:v>
                </c:pt>
              </c:strCache>
            </c:strRef>
          </c:cat>
          <c:val>
            <c:numRef>
              <c:f>Tables!$I$5:$I$6</c:f>
              <c:numCache>
                <c:formatCode>_-* #,##0_-;\-* #,##0_-;_-* "-"??_-;_-@_-</c:formatCode>
                <c:ptCount val="2"/>
                <c:pt idx="0">
                  <c:v>3</c:v>
                </c:pt>
                <c:pt idx="1">
                  <c:v>0</c:v>
                </c:pt>
              </c:numCache>
            </c:numRef>
          </c:val>
          <c:extLst>
            <c:ext xmlns:c16="http://schemas.microsoft.com/office/drawing/2014/chart" uri="{C3380CC4-5D6E-409C-BE32-E72D297353CC}">
              <c16:uniqueId val="{00000004-4E50-43DB-8F7C-0CFE88AB7F28}"/>
            </c:ext>
          </c:extLst>
        </c:ser>
        <c:dLbls>
          <c:showLegendKey val="0"/>
          <c:showVal val="1"/>
          <c:showCatName val="0"/>
          <c:showSerName val="0"/>
          <c:showPercent val="0"/>
          <c:showBubbleSize val="0"/>
          <c:showLeaderLines val="1"/>
        </c:dLbls>
        <c:firstSliceAng val="61"/>
        <c:holeSize val="51"/>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5433521381180397E-2"/>
          <c:y val="0.11"/>
          <c:w val="0.94913295723763924"/>
          <c:h val="0.68948346456692911"/>
        </c:manualLayout>
      </c:layout>
      <c:areaChart>
        <c:grouping val="standard"/>
        <c:varyColors val="0"/>
        <c:ser>
          <c:idx val="1"/>
          <c:order val="2"/>
          <c:tx>
            <c:strRef>
              <c:f>Tables!$U$1</c:f>
              <c:strCache>
                <c:ptCount val="1"/>
                <c:pt idx="0">
                  <c:v>CONTACTADO2</c:v>
                </c:pt>
              </c:strCache>
            </c:strRef>
          </c:tx>
          <c:spPr>
            <a:gradFill>
              <a:gsLst>
                <a:gs pos="0">
                  <a:srgbClr val="00B050"/>
                </a:gs>
                <a:gs pos="55000">
                  <a:srgbClr val="00B050"/>
                </a:gs>
                <a:gs pos="100000">
                  <a:schemeClr val="bg1">
                    <a:lumMod val="95000"/>
                  </a:schemeClr>
                </a:gs>
              </a:gsLst>
              <a:lin ang="5400000" scaled="1"/>
            </a:gradFill>
            <a:ln>
              <a:noFill/>
            </a:ln>
            <a:effectLst/>
          </c:spPr>
          <c:cat>
            <c:numLit>
              <c:formatCode>General</c:formatCode>
              <c:ptCount val="12"/>
              <c:pt idx="0">
                <c:v>8</c:v>
              </c:pt>
              <c:pt idx="1">
                <c:v>9</c:v>
              </c:pt>
              <c:pt idx="2">
                <c:v>10</c:v>
              </c:pt>
              <c:pt idx="3">
                <c:v>11</c:v>
              </c:pt>
              <c:pt idx="4">
                <c:v>12</c:v>
              </c:pt>
              <c:pt idx="5">
                <c:v>13</c:v>
              </c:pt>
              <c:pt idx="6">
                <c:v>14</c:v>
              </c:pt>
              <c:pt idx="7">
                <c:v>15</c:v>
              </c:pt>
              <c:pt idx="8">
                <c:v>16</c:v>
              </c:pt>
              <c:pt idx="9">
                <c:v>17</c:v>
              </c:pt>
              <c:pt idx="10">
                <c:v>18</c:v>
              </c:pt>
              <c:pt idx="11">
                <c:v>19</c:v>
              </c:pt>
            </c:numLit>
          </c:cat>
          <c:val>
            <c:numRef>
              <c:f>Tables!$U$2:$U$14</c:f>
              <c:numCache>
                <c:formatCode>_-* #,##0_-;\-* #,##0_-;_-* "-"??_-;_-@_-</c:formatCode>
                <c:ptCount val="13"/>
                <c:pt idx="0">
                  <c:v>0</c:v>
                </c:pt>
                <c:pt idx="1">
                  <c:v>0</c:v>
                </c:pt>
                <c:pt idx="2">
                  <c:v>0</c:v>
                </c:pt>
                <c:pt idx="3">
                  <c:v>0</c:v>
                </c:pt>
                <c:pt idx="4">
                  <c:v>0</c:v>
                </c:pt>
                <c:pt idx="5">
                  <c:v>0</c:v>
                </c:pt>
                <c:pt idx="6">
                  <c:v>0</c:v>
                </c:pt>
                <c:pt idx="7">
                  <c:v>0</c:v>
                </c:pt>
                <c:pt idx="8">
                  <c:v>0</c:v>
                </c:pt>
                <c:pt idx="9">
                  <c:v>1</c:v>
                </c:pt>
                <c:pt idx="10">
                  <c:v>0</c:v>
                </c:pt>
                <c:pt idx="11">
                  <c:v>0</c:v>
                </c:pt>
                <c:pt idx="12">
                  <c:v>0</c:v>
                </c:pt>
              </c:numCache>
            </c:numRef>
          </c:val>
          <c:extLst>
            <c:ext xmlns:c16="http://schemas.microsoft.com/office/drawing/2014/chart" uri="{C3380CC4-5D6E-409C-BE32-E72D297353CC}">
              <c16:uniqueId val="{00000001-999B-4BBE-985C-EFFAA8DF191D}"/>
            </c:ext>
          </c:extLst>
        </c:ser>
        <c:dLbls>
          <c:showLegendKey val="0"/>
          <c:showVal val="0"/>
          <c:showCatName val="0"/>
          <c:showSerName val="0"/>
          <c:showPercent val="0"/>
          <c:showBubbleSize val="0"/>
        </c:dLbls>
        <c:axId val="1332355376"/>
        <c:axId val="1332363280"/>
        <c:extLst>
          <c:ext xmlns:c15="http://schemas.microsoft.com/office/drawing/2012/chart" uri="{02D57815-91ED-43cb-92C2-25804820EDAC}">
            <c15:filteredAreaSeries>
              <c15:ser>
                <c:idx val="3"/>
                <c:order val="0"/>
                <c:tx>
                  <c:strRef>
                    <c:extLst>
                      <c:ext uri="{02D57815-91ED-43cb-92C2-25804820EDAC}">
                        <c15:formulaRef>
                          <c15:sqref>Tables!$W$1</c15:sqref>
                        </c15:formulaRef>
                      </c:ext>
                    </c:extLst>
                    <c:strCache>
                      <c:ptCount val="1"/>
                      <c:pt idx="0">
                        <c:v>NO EFECTIVO2</c:v>
                      </c:pt>
                    </c:strCache>
                  </c:strRef>
                </c:tx>
                <c:spPr>
                  <a:gradFill flip="none" rotWithShape="1">
                    <a:gsLst>
                      <a:gs pos="0">
                        <a:srgbClr val="FF4F4F"/>
                      </a:gs>
                      <a:gs pos="27000">
                        <a:srgbClr val="FF4F4F"/>
                      </a:gs>
                      <a:gs pos="100000">
                        <a:schemeClr val="bg1"/>
                      </a:gs>
                    </a:gsLst>
                    <a:lin ang="5400000" scaled="1"/>
                    <a:tileRect/>
                  </a:gradFill>
                  <a:ln w="25400">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val>
                  <c:numRef>
                    <c:extLst>
                      <c:ext uri="{02D57815-91ED-43cb-92C2-25804820EDAC}">
                        <c15:formulaRef>
                          <c15:sqref>Tables!$W$2:$W$14</c15:sqref>
                        </c15:formulaRef>
                      </c:ext>
                    </c:extLst>
                    <c:numCache>
                      <c:formatCode>_-* #,##0_-;\-* #,##0_-;_-* "-"??_-;_-@_-</c:formatCode>
                      <c:ptCount val="13"/>
                      <c:pt idx="0">
                        <c:v>0</c:v>
                      </c:pt>
                      <c:pt idx="1">
                        <c:v>0</c:v>
                      </c:pt>
                      <c:pt idx="2">
                        <c:v>0</c:v>
                      </c:pt>
                      <c:pt idx="3">
                        <c:v>0</c:v>
                      </c:pt>
                      <c:pt idx="4">
                        <c:v>0</c:v>
                      </c:pt>
                      <c:pt idx="5">
                        <c:v>0</c:v>
                      </c:pt>
                      <c:pt idx="6">
                        <c:v>0</c:v>
                      </c:pt>
                      <c:pt idx="7">
                        <c:v>0</c:v>
                      </c:pt>
                      <c:pt idx="8">
                        <c:v>0</c:v>
                      </c:pt>
                      <c:pt idx="9">
                        <c:v>1</c:v>
                      </c:pt>
                      <c:pt idx="10">
                        <c:v>0</c:v>
                      </c:pt>
                      <c:pt idx="11">
                        <c:v>0</c:v>
                      </c:pt>
                      <c:pt idx="12">
                        <c:v>0</c:v>
                      </c:pt>
                    </c:numCache>
                  </c:numRef>
                </c:val>
                <c:extLst>
                  <c:ext xmlns:c16="http://schemas.microsoft.com/office/drawing/2014/chart" uri="{C3380CC4-5D6E-409C-BE32-E72D297353CC}">
                    <c16:uniqueId val="{00000000-999B-4BBE-985C-EFFAA8DF191D}"/>
                  </c:ext>
                </c:extLst>
              </c15:ser>
            </c15:filteredAreaSeries>
          </c:ext>
        </c:extLst>
      </c:areaChart>
      <c:lineChart>
        <c:grouping val="standard"/>
        <c:varyColors val="0"/>
        <c:ser>
          <c:idx val="0"/>
          <c:order val="1"/>
          <c:tx>
            <c:strRef>
              <c:f>Tables!$T$1</c:f>
              <c:strCache>
                <c:ptCount val="1"/>
                <c:pt idx="0">
                  <c:v>CONTACTADO</c:v>
                </c:pt>
              </c:strCache>
            </c:strRef>
          </c:tx>
          <c:spPr>
            <a:ln w="28575" cap="rnd">
              <a:solidFill>
                <a:srgbClr val="00B050"/>
              </a:solidFill>
              <a:round/>
            </a:ln>
            <a:effectLst/>
          </c:spPr>
          <c:marker>
            <c:symbol val="none"/>
          </c:marker>
          <c:dLbls>
            <c:dLbl>
              <c:idx val="0"/>
              <c:dLblPos val="t"/>
              <c:showLegendKey val="0"/>
              <c:showVal val="1"/>
              <c:showCatName val="0"/>
              <c:showSerName val="0"/>
              <c:showPercent val="0"/>
              <c:showBubbleSize val="0"/>
              <c:extLst>
                <c:ext xmlns:c15="http://schemas.microsoft.com/office/drawing/2012/chart" uri="{CE6537A1-D6FC-4f65-9D91-7224C49458BB}">
                  <c15:layout>
                    <c:manualLayout>
                      <c:w val="2.4947972336630587E-2"/>
                      <c:h val="0.13985039370078739"/>
                    </c:manualLayout>
                  </c15:layout>
                </c:ext>
                <c:ext xmlns:c16="http://schemas.microsoft.com/office/drawing/2014/chart" uri="{C3380CC4-5D6E-409C-BE32-E72D297353CC}">
                  <c16:uniqueId val="{00000001-512F-4565-95FA-787E91AF9202}"/>
                </c:ext>
              </c:extLst>
            </c:dLbl>
            <c:dLbl>
              <c:idx val="1"/>
              <c:dLblPos val="t"/>
              <c:showLegendKey val="0"/>
              <c:showVal val="1"/>
              <c:showCatName val="0"/>
              <c:showSerName val="0"/>
              <c:showPercent val="0"/>
              <c:showBubbleSize val="0"/>
              <c:extLst>
                <c:ext xmlns:c15="http://schemas.microsoft.com/office/drawing/2012/chart" uri="{CE6537A1-D6FC-4f65-9D91-7224C49458BB}">
                  <c15:layout>
                    <c:manualLayout>
                      <c:w val="2.4947972336630587E-2"/>
                      <c:h val="0.13985039370078739"/>
                    </c:manualLayout>
                  </c15:layout>
                </c:ext>
                <c:ext xmlns:c16="http://schemas.microsoft.com/office/drawing/2014/chart" uri="{C3380CC4-5D6E-409C-BE32-E72D297353CC}">
                  <c16:uniqueId val="{00000002-512F-4565-95FA-787E91AF9202}"/>
                </c:ext>
              </c:extLst>
            </c:dLbl>
            <c:dLbl>
              <c:idx val="2"/>
              <c:dLblPos val="t"/>
              <c:showLegendKey val="0"/>
              <c:showVal val="1"/>
              <c:showCatName val="0"/>
              <c:showSerName val="0"/>
              <c:showPercent val="0"/>
              <c:showBubbleSize val="0"/>
              <c:extLst>
                <c:ext xmlns:c15="http://schemas.microsoft.com/office/drawing/2012/chart" uri="{CE6537A1-D6FC-4f65-9D91-7224C49458BB}">
                  <c15:layout>
                    <c:manualLayout>
                      <c:w val="0.14455488697739985"/>
                      <c:h val="0.1098503937007874"/>
                    </c:manualLayout>
                  </c15:layout>
                </c:ext>
                <c:ext xmlns:c16="http://schemas.microsoft.com/office/drawing/2014/chart" uri="{C3380CC4-5D6E-409C-BE32-E72D297353CC}">
                  <c16:uniqueId val="{00000003-512F-4565-95FA-787E91AF9202}"/>
                </c:ext>
              </c:extLst>
            </c:dLbl>
            <c:dLbl>
              <c:idx val="3"/>
              <c:dLblPos val="t"/>
              <c:showLegendKey val="0"/>
              <c:showVal val="1"/>
              <c:showCatName val="0"/>
              <c:showSerName val="0"/>
              <c:showPercent val="0"/>
              <c:showBubbleSize val="0"/>
              <c:extLst>
                <c:ext xmlns:c15="http://schemas.microsoft.com/office/drawing/2012/chart" uri="{CE6537A1-D6FC-4f65-9D91-7224C49458BB}">
                  <c15:layout>
                    <c:manualLayout>
                      <c:w val="0.13197685458525246"/>
                      <c:h val="0.12985039370078741"/>
                    </c:manualLayout>
                  </c15:layout>
                </c:ext>
                <c:ext xmlns:c16="http://schemas.microsoft.com/office/drawing/2014/chart" uri="{C3380CC4-5D6E-409C-BE32-E72D297353CC}">
                  <c16:uniqueId val="{00000004-512F-4565-95FA-787E91AF9202}"/>
                </c:ext>
              </c:extLst>
            </c:dLbl>
            <c:dLbl>
              <c:idx val="4"/>
              <c:dLblPos val="t"/>
              <c:showLegendKey val="0"/>
              <c:showVal val="1"/>
              <c:showCatName val="0"/>
              <c:showSerName val="0"/>
              <c:showPercent val="0"/>
              <c:showBubbleSize val="0"/>
              <c:extLst>
                <c:ext xmlns:c15="http://schemas.microsoft.com/office/drawing/2012/chart" uri="{CE6537A1-D6FC-4f65-9D91-7224C49458BB}">
                  <c15:layout>
                    <c:manualLayout>
                      <c:w val="0.12374564221097953"/>
                      <c:h val="0.12985039370078741"/>
                    </c:manualLayout>
                  </c15:layout>
                </c:ext>
                <c:ext xmlns:c16="http://schemas.microsoft.com/office/drawing/2014/chart" uri="{C3380CC4-5D6E-409C-BE32-E72D297353CC}">
                  <c16:uniqueId val="{00000005-512F-4565-95FA-787E91AF9202}"/>
                </c:ext>
              </c:extLst>
            </c:dLbl>
            <c:dLbl>
              <c:idx val="5"/>
              <c:dLblPos val="t"/>
              <c:showLegendKey val="0"/>
              <c:showVal val="1"/>
              <c:showCatName val="0"/>
              <c:showSerName val="0"/>
              <c:showPercent val="0"/>
              <c:showBubbleSize val="0"/>
              <c:extLst>
                <c:ext xmlns:c15="http://schemas.microsoft.com/office/drawing/2012/chart" uri="{CE6537A1-D6FC-4f65-9D91-7224C49458BB}">
                  <c15:layout>
                    <c:manualLayout>
                      <c:w val="0.12605778051835953"/>
                      <c:h val="0.16985039370078739"/>
                    </c:manualLayout>
                  </c15:layout>
                </c:ext>
                <c:ext xmlns:c16="http://schemas.microsoft.com/office/drawing/2014/chart" uri="{C3380CC4-5D6E-409C-BE32-E72D297353CC}">
                  <c16:uniqueId val="{00000006-512F-4565-95FA-787E91AF9202}"/>
                </c:ext>
              </c:extLst>
            </c:dLbl>
            <c:dLbl>
              <c:idx val="6"/>
              <c:dLblPos val="t"/>
              <c:showLegendKey val="0"/>
              <c:showVal val="1"/>
              <c:showCatName val="0"/>
              <c:showSerName val="0"/>
              <c:showPercent val="0"/>
              <c:showBubbleSize val="0"/>
              <c:extLst>
                <c:ext xmlns:c15="http://schemas.microsoft.com/office/drawing/2012/chart" uri="{CE6537A1-D6FC-4f65-9D91-7224C49458BB}">
                  <c15:layout>
                    <c:manualLayout>
                      <c:w val="0.10756067405931928"/>
                      <c:h val="9.9850393700787396E-2"/>
                    </c:manualLayout>
                  </c15:layout>
                </c:ext>
                <c:ext xmlns:c16="http://schemas.microsoft.com/office/drawing/2014/chart" uri="{C3380CC4-5D6E-409C-BE32-E72D297353CC}">
                  <c16:uniqueId val="{00000007-512F-4565-95FA-787E91AF9202}"/>
                </c:ext>
              </c:extLst>
            </c:dLbl>
            <c:dLbl>
              <c:idx val="7"/>
              <c:dLblPos val="t"/>
              <c:showLegendKey val="0"/>
              <c:showVal val="1"/>
              <c:showCatName val="0"/>
              <c:showSerName val="0"/>
              <c:showPercent val="0"/>
              <c:showBubbleSize val="0"/>
              <c:extLst>
                <c:ext xmlns:c15="http://schemas.microsoft.com/office/drawing/2012/chart" uri="{CE6537A1-D6FC-4f65-9D91-7224C49458BB}">
                  <c15:layout>
                    <c:manualLayout>
                      <c:w val="9.1826663906665343E-2"/>
                      <c:h val="0.16985039370078739"/>
                    </c:manualLayout>
                  </c15:layout>
                </c:ext>
                <c:ext xmlns:c16="http://schemas.microsoft.com/office/drawing/2014/chart" uri="{C3380CC4-5D6E-409C-BE32-E72D297353CC}">
                  <c16:uniqueId val="{00000008-512F-4565-95FA-787E91AF9202}"/>
                </c:ext>
              </c:extLst>
            </c:dLbl>
            <c:dLbl>
              <c:idx val="8"/>
              <c:dLblPos val="t"/>
              <c:showLegendKey val="0"/>
              <c:showVal val="1"/>
              <c:showCatName val="0"/>
              <c:showSerName val="0"/>
              <c:showPercent val="0"/>
              <c:showBubbleSize val="0"/>
              <c:extLst>
                <c:ext xmlns:c15="http://schemas.microsoft.com/office/drawing/2012/chart" uri="{CE6537A1-D6FC-4f65-9D91-7224C49458BB}">
                  <c15:layout>
                    <c:manualLayout>
                      <c:w val="9.7294779974551909E-2"/>
                      <c:h val="0.17985039370078737"/>
                    </c:manualLayout>
                  </c15:layout>
                </c:ext>
                <c:ext xmlns:c16="http://schemas.microsoft.com/office/drawing/2014/chart" uri="{C3380CC4-5D6E-409C-BE32-E72D297353CC}">
                  <c16:uniqueId val="{00000009-512F-4565-95FA-787E91AF9202}"/>
                </c:ext>
              </c:extLst>
            </c:dLbl>
            <c:dLbl>
              <c:idx val="9"/>
              <c:dLblPos val="t"/>
              <c:showLegendKey val="0"/>
              <c:showVal val="1"/>
              <c:showCatName val="0"/>
              <c:showSerName val="0"/>
              <c:showPercent val="0"/>
              <c:showBubbleSize val="0"/>
              <c:extLst>
                <c:ext xmlns:c15="http://schemas.microsoft.com/office/drawing/2012/chart" uri="{CE6537A1-D6FC-4f65-9D91-7224C49458BB}">
                  <c15:layout>
                    <c:manualLayout>
                      <c:w val="0.10191905658931198"/>
                      <c:h val="0.18985039370078741"/>
                    </c:manualLayout>
                  </c15:layout>
                </c:ext>
                <c:ext xmlns:c16="http://schemas.microsoft.com/office/drawing/2014/chart" uri="{C3380CC4-5D6E-409C-BE32-E72D297353CC}">
                  <c16:uniqueId val="{0000000A-512F-4565-95FA-787E91AF9202}"/>
                </c:ext>
              </c:extLst>
            </c:dLbl>
            <c:dLbl>
              <c:idx val="10"/>
              <c:layout>
                <c:manualLayout>
                  <c:x val="-3.4127161416929334E-2"/>
                  <c:y val="-0.22492401574803145"/>
                </c:manualLayout>
              </c:layout>
              <c:dLblPos val="r"/>
              <c:showLegendKey val="0"/>
              <c:showVal val="1"/>
              <c:showCatName val="0"/>
              <c:showSerName val="0"/>
              <c:showPercent val="0"/>
              <c:showBubbleSize val="0"/>
              <c:extLst>
                <c:ext xmlns:c15="http://schemas.microsoft.com/office/drawing/2012/chart" uri="{CE6537A1-D6FC-4f65-9D91-7224C49458BB}">
                  <c15:layout>
                    <c:manualLayout>
                      <c:w val="0.10756067405931928"/>
                      <c:h val="0.13985039370078739"/>
                    </c:manualLayout>
                  </c15:layout>
                </c:ext>
                <c:ext xmlns:c16="http://schemas.microsoft.com/office/drawing/2014/chart" uri="{C3380CC4-5D6E-409C-BE32-E72D297353CC}">
                  <c16:uniqueId val="{0000000B-512F-4565-95FA-787E91AF9202}"/>
                </c:ext>
              </c:extLst>
            </c:dLbl>
            <c:dLbl>
              <c:idx val="11"/>
              <c:dLblPos val="t"/>
              <c:showLegendKey val="0"/>
              <c:showVal val="1"/>
              <c:showCatName val="0"/>
              <c:showSerName val="0"/>
              <c:showPercent val="0"/>
              <c:showBubbleSize val="0"/>
              <c:extLst>
                <c:ext xmlns:c15="http://schemas.microsoft.com/office/drawing/2012/chart" uri="{CE6537A1-D6FC-4f65-9D91-7224C49458BB}">
                  <c15:layout>
                    <c:manualLayout>
                      <c:w val="9.8936398172791734E-2"/>
                      <c:h val="0.12985039370078741"/>
                    </c:manualLayout>
                  </c15:layout>
                </c:ext>
                <c:ext xmlns:c16="http://schemas.microsoft.com/office/drawing/2014/chart" uri="{C3380CC4-5D6E-409C-BE32-E72D297353CC}">
                  <c16:uniqueId val="{0000000C-512F-4565-95FA-787E91AF9202}"/>
                </c:ext>
              </c:extLst>
            </c:dLbl>
            <c:dLbl>
              <c:idx val="12"/>
              <c:dLblPos val="t"/>
              <c:showLegendKey val="0"/>
              <c:showVal val="1"/>
              <c:showCatName val="0"/>
              <c:showSerName val="0"/>
              <c:showPercent val="0"/>
              <c:showBubbleSize val="0"/>
              <c:extLst>
                <c:ext xmlns:c15="http://schemas.microsoft.com/office/drawing/2012/chart" uri="{CE6537A1-D6FC-4f65-9D91-7224C49458BB}">
                  <c15:layout>
                    <c:manualLayout>
                      <c:w val="2.4947972336630587E-2"/>
                      <c:h val="0.13985039370078739"/>
                    </c:manualLayout>
                  </c15:layout>
                </c:ext>
                <c:ext xmlns:c16="http://schemas.microsoft.com/office/drawing/2014/chart" uri="{C3380CC4-5D6E-409C-BE32-E72D297353CC}">
                  <c16:uniqueId val="{0000000D-512F-4565-95FA-787E91AF9202}"/>
                </c:ext>
              </c:extLst>
            </c:dLbl>
            <c:spPr>
              <a:noFill/>
              <a:ln>
                <a:noFill/>
              </a:ln>
              <a:effectLst/>
            </c:spPr>
            <c:txPr>
              <a:bodyPr rot="-2820000" spcFirstLastPara="1" vertOverflow="overflow" horzOverflow="overflow" wrap="square" lIns="38100" tIns="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2"/>
              <c:pt idx="0">
                <c:v>8</c:v>
              </c:pt>
              <c:pt idx="1">
                <c:v>9</c:v>
              </c:pt>
              <c:pt idx="2">
                <c:v>10</c:v>
              </c:pt>
              <c:pt idx="3">
                <c:v>11</c:v>
              </c:pt>
              <c:pt idx="4">
                <c:v>12</c:v>
              </c:pt>
              <c:pt idx="5">
                <c:v>13</c:v>
              </c:pt>
              <c:pt idx="6">
                <c:v>14</c:v>
              </c:pt>
              <c:pt idx="7">
                <c:v>15</c:v>
              </c:pt>
              <c:pt idx="8">
                <c:v>16</c:v>
              </c:pt>
              <c:pt idx="9">
                <c:v>17</c:v>
              </c:pt>
              <c:pt idx="10">
                <c:v>18</c:v>
              </c:pt>
              <c:pt idx="11">
                <c:v>19</c:v>
              </c:pt>
            </c:numLit>
          </c:cat>
          <c:val>
            <c:numRef>
              <c:f>Tables!$T$2:$T$14</c:f>
              <c:numCache>
                <c:formatCode>_-* #,##0_-;\-* #,##0_-;_-* "-"??_-;_-@_-</c:formatCode>
                <c:ptCount val="13"/>
                <c:pt idx="0">
                  <c:v>0</c:v>
                </c:pt>
                <c:pt idx="1">
                  <c:v>0</c:v>
                </c:pt>
                <c:pt idx="2">
                  <c:v>0</c:v>
                </c:pt>
                <c:pt idx="3">
                  <c:v>0</c:v>
                </c:pt>
                <c:pt idx="4">
                  <c:v>0</c:v>
                </c:pt>
                <c:pt idx="5">
                  <c:v>0</c:v>
                </c:pt>
                <c:pt idx="6">
                  <c:v>0</c:v>
                </c:pt>
                <c:pt idx="7">
                  <c:v>0</c:v>
                </c:pt>
                <c:pt idx="8">
                  <c:v>0</c:v>
                </c:pt>
                <c:pt idx="9">
                  <c:v>1</c:v>
                </c:pt>
                <c:pt idx="10">
                  <c:v>0</c:v>
                </c:pt>
                <c:pt idx="11">
                  <c:v>0</c:v>
                </c:pt>
                <c:pt idx="12">
                  <c:v>0</c:v>
                </c:pt>
              </c:numCache>
            </c:numRef>
          </c:val>
          <c:smooth val="0"/>
          <c:extLst>
            <c:ext xmlns:c16="http://schemas.microsoft.com/office/drawing/2014/chart" uri="{C3380CC4-5D6E-409C-BE32-E72D297353CC}">
              <c16:uniqueId val="{00000003-999B-4BBE-985C-EFFAA8DF191D}"/>
            </c:ext>
          </c:extLst>
        </c:ser>
        <c:dLbls>
          <c:showLegendKey val="0"/>
          <c:showVal val="0"/>
          <c:showCatName val="0"/>
          <c:showSerName val="0"/>
          <c:showPercent val="0"/>
          <c:showBubbleSize val="0"/>
        </c:dLbls>
        <c:marker val="1"/>
        <c:smooth val="0"/>
        <c:axId val="1332355376"/>
        <c:axId val="1332363280"/>
      </c:lineChart>
      <c:catAx>
        <c:axId val="1332355376"/>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s-CO"/>
          </a:p>
        </c:txPr>
        <c:crossAx val="1332363280"/>
        <c:crosses val="autoZero"/>
        <c:auto val="1"/>
        <c:lblAlgn val="ctr"/>
        <c:lblOffset val="100"/>
        <c:noMultiLvlLbl val="0"/>
      </c:catAx>
      <c:valAx>
        <c:axId val="1332363280"/>
        <c:scaling>
          <c:orientation val="minMax"/>
        </c:scaling>
        <c:delete val="1"/>
        <c:axPos val="l"/>
        <c:numFmt formatCode="_-* #,##0_-;\-* #,##0_-;_-* &quot;-&quot;??_-;_-@_-" sourceLinked="1"/>
        <c:majorTickMark val="out"/>
        <c:minorTickMark val="none"/>
        <c:tickLblPos val="nextTo"/>
        <c:crossAx val="1332355376"/>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19017190866335"/>
          <c:y val="5.2800006651969343E-2"/>
          <c:w val="0.85598886937462648"/>
          <c:h val="0.75964771775089357"/>
        </c:manualLayout>
      </c:layout>
      <c:barChart>
        <c:barDir val="col"/>
        <c:grouping val="clustered"/>
        <c:varyColors val="0"/>
        <c:ser>
          <c:idx val="0"/>
          <c:order val="0"/>
          <c:tx>
            <c:strRef>
              <c:f>Tables!$B$2</c:f>
              <c:strCache>
                <c:ptCount val="1"/>
                <c:pt idx="0">
                  <c:v> EFECTIVO </c:v>
                </c:pt>
              </c:strCache>
            </c:strRef>
          </c:tx>
          <c:spPr>
            <a:solidFill>
              <a:srgbClr val="00B050"/>
            </a:solidFill>
            <a:ln>
              <a:noFill/>
            </a:ln>
            <a:effectLst/>
          </c:spPr>
          <c:invertIfNegative val="0"/>
          <c:cat>
            <c:numRef>
              <c:extLst>
                <c:ext xmlns:c15="http://schemas.microsoft.com/office/drawing/2012/chart" uri="{02D57815-91ED-43cb-92C2-25804820EDAC}">
                  <c15:fullRef>
                    <c15:sqref>Tables!$A$3:$A$9</c15:sqref>
                  </c15:fullRef>
                </c:ext>
              </c:extLst>
              <c:f>Tables!$A$3:$A$7</c:f>
              <c:numCache>
                <c:formatCode>@</c:formatCode>
                <c:ptCount val="5"/>
                <c:pt idx="0">
                  <c:v>0</c:v>
                </c:pt>
                <c:pt idx="1">
                  <c:v>1</c:v>
                </c:pt>
                <c:pt idx="2">
                  <c:v>2</c:v>
                </c:pt>
                <c:pt idx="3">
                  <c:v>3</c:v>
                </c:pt>
                <c:pt idx="4">
                  <c:v>4</c:v>
                </c:pt>
              </c:numCache>
            </c:numRef>
          </c:cat>
          <c:val>
            <c:numRef>
              <c:extLst>
                <c:ext xmlns:c15="http://schemas.microsoft.com/office/drawing/2012/chart" uri="{02D57815-91ED-43cb-92C2-25804820EDAC}">
                  <c15:fullRef>
                    <c15:sqref>Tables!$B$3:$B$9</c15:sqref>
                  </c15:fullRef>
                </c:ext>
              </c:extLst>
              <c:f>Tables!$B$3:$B$7</c:f>
              <c:numCache>
                <c:formatCode>_-* #,##0_-;\-* #,##0_-;_-* "-"??_-;_-@_-</c:formatCode>
                <c:ptCount val="5"/>
                <c:pt idx="0">
                  <c:v>0</c:v>
                </c:pt>
                <c:pt idx="1">
                  <c:v>0</c:v>
                </c:pt>
                <c:pt idx="2">
                  <c:v>0</c:v>
                </c:pt>
                <c:pt idx="3">
                  <c:v>0</c:v>
                </c:pt>
                <c:pt idx="4">
                  <c:v>0</c:v>
                </c:pt>
              </c:numCache>
            </c:numRef>
          </c:val>
          <c:extLst>
            <c:ext xmlns:c16="http://schemas.microsoft.com/office/drawing/2014/chart" uri="{C3380CC4-5D6E-409C-BE32-E72D297353CC}">
              <c16:uniqueId val="{00000000-7B5E-4081-880F-C79553E7AE95}"/>
            </c:ext>
          </c:extLst>
        </c:ser>
        <c:ser>
          <c:idx val="1"/>
          <c:order val="1"/>
          <c:tx>
            <c:strRef>
              <c:f>Tables!$C$2</c:f>
              <c:strCache>
                <c:ptCount val="1"/>
                <c:pt idx="0">
                  <c:v> NO EFECTIVO </c:v>
                </c:pt>
              </c:strCache>
            </c:strRef>
          </c:tx>
          <c:spPr>
            <a:solidFill>
              <a:srgbClr val="FF8585"/>
            </a:solidFill>
            <a:ln>
              <a:solidFill>
                <a:srgbClr val="FF8585"/>
              </a:solidFill>
            </a:ln>
            <a:effectLst/>
          </c:spPr>
          <c:invertIfNegative val="0"/>
          <c:cat>
            <c:numRef>
              <c:extLst>
                <c:ext xmlns:c15="http://schemas.microsoft.com/office/drawing/2012/chart" uri="{02D57815-91ED-43cb-92C2-25804820EDAC}">
                  <c15:fullRef>
                    <c15:sqref>Tables!$A$3:$A$9</c15:sqref>
                  </c15:fullRef>
                </c:ext>
              </c:extLst>
              <c:f>Tables!$A$3:$A$7</c:f>
              <c:numCache>
                <c:formatCode>@</c:formatCode>
                <c:ptCount val="5"/>
                <c:pt idx="0">
                  <c:v>0</c:v>
                </c:pt>
                <c:pt idx="1">
                  <c:v>1</c:v>
                </c:pt>
                <c:pt idx="2">
                  <c:v>2</c:v>
                </c:pt>
                <c:pt idx="3">
                  <c:v>3</c:v>
                </c:pt>
                <c:pt idx="4">
                  <c:v>4</c:v>
                </c:pt>
              </c:numCache>
            </c:numRef>
          </c:cat>
          <c:val>
            <c:numRef>
              <c:extLst>
                <c:ext xmlns:c15="http://schemas.microsoft.com/office/drawing/2012/chart" uri="{02D57815-91ED-43cb-92C2-25804820EDAC}">
                  <c15:fullRef>
                    <c15:sqref>Tables!$C$3:$C$9</c15:sqref>
                  </c15:fullRef>
                </c:ext>
              </c:extLst>
              <c:f>Tables!$C$3:$C$7</c:f>
              <c:numCache>
                <c:formatCode>_-* #,##0_-;\-* #,##0_-;_-* "-"??_-;_-@_-</c:formatCode>
                <c:ptCount val="5"/>
                <c:pt idx="0">
                  <c:v>0</c:v>
                </c:pt>
                <c:pt idx="1">
                  <c:v>0</c:v>
                </c:pt>
                <c:pt idx="2">
                  <c:v>0</c:v>
                </c:pt>
                <c:pt idx="3">
                  <c:v>1</c:v>
                </c:pt>
                <c:pt idx="4">
                  <c:v>0</c:v>
                </c:pt>
              </c:numCache>
            </c:numRef>
          </c:val>
          <c:extLst>
            <c:ext xmlns:c16="http://schemas.microsoft.com/office/drawing/2014/chart" uri="{C3380CC4-5D6E-409C-BE32-E72D297353CC}">
              <c16:uniqueId val="{00000001-7B5E-4081-880F-C79553E7AE95}"/>
            </c:ext>
          </c:extLst>
        </c:ser>
        <c:dLbls>
          <c:showLegendKey val="0"/>
          <c:showVal val="0"/>
          <c:showCatName val="0"/>
          <c:showSerName val="0"/>
          <c:showPercent val="0"/>
          <c:showBubbleSize val="0"/>
        </c:dLbls>
        <c:gapWidth val="219"/>
        <c:overlap val="-27"/>
        <c:axId val="1365773215"/>
        <c:axId val="1365751583"/>
      </c:barChart>
      <c:catAx>
        <c:axId val="1365773215"/>
        <c:scaling>
          <c:orientation val="minMax"/>
        </c:scaling>
        <c:delete val="0"/>
        <c:axPos val="b"/>
        <c:numFmt formatCode="@"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365751583"/>
        <c:crosses val="autoZero"/>
        <c:auto val="1"/>
        <c:lblAlgn val="ctr"/>
        <c:lblOffset val="100"/>
        <c:noMultiLvlLbl val="0"/>
      </c:catAx>
      <c:valAx>
        <c:axId val="1365751583"/>
        <c:scaling>
          <c:orientation val="minMax"/>
        </c:scaling>
        <c:delete val="0"/>
        <c:axPos val="l"/>
        <c:majorGridlines>
          <c:spPr>
            <a:ln w="9525" cap="flat" cmpd="sng" algn="ctr">
              <a:solidFill>
                <a:schemeClr val="tx1">
                  <a:lumMod val="15000"/>
                  <a:lumOff val="85000"/>
                </a:schemeClr>
              </a:solidFill>
              <a:round/>
            </a:ln>
            <a:effectLst/>
          </c:spPr>
        </c:majorGridlines>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crossAx val="1365773215"/>
        <c:crosses val="autoZero"/>
        <c:crossBetween val="between"/>
      </c:valAx>
      <c:spPr>
        <a:noFill/>
        <a:ln>
          <a:noFill/>
        </a:ln>
        <a:effectLst/>
      </c:spPr>
    </c:plotArea>
    <c:legend>
      <c:legendPos val="b"/>
      <c:layout>
        <c:manualLayout>
          <c:xMode val="edge"/>
          <c:yMode val="edge"/>
          <c:x val="0.31773301807014281"/>
          <c:y val="0.91419942226134454"/>
          <c:w val="0.35405340892938081"/>
          <c:h val="8.100057713393098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1"/>
          <c:order val="0"/>
          <c:dPt>
            <c:idx val="0"/>
            <c:bubble3D val="0"/>
            <c:spPr>
              <a:solidFill>
                <a:schemeClr val="bg1"/>
              </a:solidFill>
            </c:spPr>
            <c:extLst>
              <c:ext xmlns:c16="http://schemas.microsoft.com/office/drawing/2014/chart" uri="{C3380CC4-5D6E-409C-BE32-E72D297353CC}">
                <c16:uniqueId val="{00000001-C827-4EC8-B2C7-05C86292F9E6}"/>
              </c:ext>
            </c:extLst>
          </c:dPt>
          <c:dPt>
            <c:idx val="1"/>
            <c:bubble3D val="0"/>
            <c:spPr>
              <a:solidFill>
                <a:srgbClr val="FF4F4F"/>
              </a:solidFill>
            </c:spPr>
            <c:extLst>
              <c:ext xmlns:c16="http://schemas.microsoft.com/office/drawing/2014/chart" uri="{C3380CC4-5D6E-409C-BE32-E72D297353CC}">
                <c16:uniqueId val="{00000003-C827-4EC8-B2C7-05C86292F9E6}"/>
              </c:ext>
            </c:extLst>
          </c:dPt>
          <c:val>
            <c:numRef>
              <c:f>Tables!$BO$12:$BP$12</c:f>
              <c:numCache>
                <c:formatCode>_-* #,##0_-;\-* #,##0_-;_-* "-"??_-;_-@_-</c:formatCode>
                <c:ptCount val="2"/>
                <c:pt idx="0">
                  <c:v>460003</c:v>
                </c:pt>
                <c:pt idx="1">
                  <c:v>520024</c:v>
                </c:pt>
              </c:numCache>
            </c:numRef>
          </c:val>
          <c:extLst>
            <c:ext xmlns:c16="http://schemas.microsoft.com/office/drawing/2014/chart" uri="{C3380CC4-5D6E-409C-BE32-E72D297353CC}">
              <c16:uniqueId val="{00000004-C827-4EC8-B2C7-05C86292F9E6}"/>
            </c:ext>
          </c:extLst>
        </c:ser>
        <c:ser>
          <c:idx val="0"/>
          <c:order val="1"/>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6-C827-4EC8-B2C7-05C86292F9E6}"/>
              </c:ext>
            </c:extLst>
          </c:dPt>
          <c:dPt>
            <c:idx val="1"/>
            <c:bubble3D val="0"/>
            <c:spPr>
              <a:solidFill>
                <a:schemeClr val="bg1"/>
              </a:solidFill>
              <a:ln w="19050">
                <a:solidFill>
                  <a:schemeClr val="lt1"/>
                </a:solidFill>
              </a:ln>
              <a:effectLst/>
            </c:spPr>
            <c:extLst>
              <c:ext xmlns:c16="http://schemas.microsoft.com/office/drawing/2014/chart" uri="{C3380CC4-5D6E-409C-BE32-E72D297353CC}">
                <c16:uniqueId val="{00000008-C827-4EC8-B2C7-05C86292F9E6}"/>
              </c:ext>
            </c:extLst>
          </c:dPt>
          <c:val>
            <c:numRef>
              <c:f>Tables!$BO$12:$BP$12</c:f>
              <c:numCache>
                <c:formatCode>_-* #,##0_-;\-* #,##0_-;_-* "-"??_-;_-@_-</c:formatCode>
                <c:ptCount val="2"/>
                <c:pt idx="0">
                  <c:v>460003</c:v>
                </c:pt>
                <c:pt idx="1">
                  <c:v>520024</c:v>
                </c:pt>
              </c:numCache>
            </c:numRef>
          </c:val>
          <c:extLst>
            <c:ext xmlns:c16="http://schemas.microsoft.com/office/drawing/2014/chart" uri="{C3380CC4-5D6E-409C-BE32-E72D297353CC}">
              <c16:uniqueId val="{00000009-C827-4EC8-B2C7-05C86292F9E6}"/>
            </c:ext>
          </c:extLst>
        </c:ser>
        <c:dLbls>
          <c:showLegendKey val="0"/>
          <c:showVal val="0"/>
          <c:showCatName val="0"/>
          <c:showSerName val="0"/>
          <c:showPercent val="0"/>
          <c:showBubbleSize val="0"/>
          <c:showLeaderLines val="1"/>
        </c:dLbls>
        <c:firstSliceAng val="0"/>
        <c:holeSize val="45"/>
      </c:doughnutChart>
    </c:plotArea>
    <c:plotVisOnly val="1"/>
    <c:dispBlanksAs val="gap"/>
    <c:showDLblsOverMax val="0"/>
    <c:extLst/>
  </c:chart>
  <c:spPr>
    <a:noFill/>
    <a:ln>
      <a:noFill/>
    </a:ln>
  </c:spPr>
  <c:txPr>
    <a:bodyPr/>
    <a:lstStyle/>
    <a:p>
      <a:pPr>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3719718847258789E-2"/>
          <c:y val="4.0760234019227633E-2"/>
          <c:w val="0.85507176577088806"/>
          <c:h val="0.90325800819892166"/>
        </c:manualLayout>
      </c:layout>
      <c:doughnutChart>
        <c:varyColors val="1"/>
        <c:ser>
          <c:idx val="0"/>
          <c:order val="1"/>
          <c:spPr>
            <a:solidFill>
              <a:srgbClr val="00B050"/>
            </a:solidFill>
          </c:spPr>
          <c:explosion val="4"/>
          <c:dPt>
            <c:idx val="0"/>
            <c:bubble3D val="0"/>
            <c:spPr>
              <a:solidFill>
                <a:srgbClr val="00B050"/>
              </a:solidFill>
              <a:ln w="19050">
                <a:solidFill>
                  <a:schemeClr val="lt1"/>
                </a:solidFill>
              </a:ln>
              <a:effectLst/>
            </c:spPr>
            <c:extLst>
              <c:ext xmlns:c16="http://schemas.microsoft.com/office/drawing/2014/chart" uri="{C3380CC4-5D6E-409C-BE32-E72D297353CC}">
                <c16:uniqueId val="{00000001-E007-4EFA-839C-E8841FBD031F}"/>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E007-4EFA-839C-E8841FBD031F}"/>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E007-4EFA-839C-E8841FBD031F}"/>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E007-4EFA-839C-E8841FBD031F}"/>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E007-4EFA-839C-E8841FBD031F}"/>
              </c:ext>
            </c:extLst>
          </c:dPt>
          <c:cat>
            <c:strRef>
              <c:f>Tables!$BM$18:$BQ$18</c:f>
              <c:strCache>
                <c:ptCount val="5"/>
                <c:pt idx="0">
                  <c:v>ROJO</c:v>
                </c:pt>
                <c:pt idx="1">
                  <c:v>NARANJA</c:v>
                </c:pt>
                <c:pt idx="2">
                  <c:v>AMARILLO</c:v>
                </c:pt>
                <c:pt idx="3">
                  <c:v>VERDE</c:v>
                </c:pt>
                <c:pt idx="4">
                  <c:v>TOTAL</c:v>
                </c:pt>
              </c:strCache>
            </c:strRef>
          </c:cat>
          <c:val>
            <c:numRef>
              <c:f>Tables!$BM$19:$BQ$19</c:f>
              <c:numCache>
                <c:formatCode>General</c:formatCode>
                <c:ptCount val="5"/>
                <c:pt idx="0">
                  <c:v>25</c:v>
                </c:pt>
                <c:pt idx="1">
                  <c:v>25</c:v>
                </c:pt>
                <c:pt idx="2">
                  <c:v>25</c:v>
                </c:pt>
                <c:pt idx="3">
                  <c:v>25</c:v>
                </c:pt>
                <c:pt idx="4">
                  <c:v>100</c:v>
                </c:pt>
              </c:numCache>
            </c:numRef>
          </c:val>
          <c:extLst>
            <c:ext xmlns:c16="http://schemas.microsoft.com/office/drawing/2014/chart" uri="{C3380CC4-5D6E-409C-BE32-E72D297353CC}">
              <c16:uniqueId val="{0000000A-E007-4EFA-839C-E8841FBD031F}"/>
            </c:ext>
          </c:extLst>
        </c:ser>
        <c:dLbls>
          <c:showLegendKey val="0"/>
          <c:showVal val="0"/>
          <c:showCatName val="0"/>
          <c:showSerName val="0"/>
          <c:showPercent val="0"/>
          <c:showBubbleSize val="0"/>
          <c:showLeaderLines val="1"/>
        </c:dLbls>
        <c:firstSliceAng val="270"/>
        <c:holeSize val="75"/>
      </c:doughnutChart>
      <c:pieChart>
        <c:varyColors val="1"/>
        <c:ser>
          <c:idx val="1"/>
          <c:order val="0"/>
          <c:tx>
            <c:v>Aguja</c:v>
          </c:tx>
          <c:spPr>
            <a:ln>
              <a:noFill/>
            </a:ln>
          </c:spPr>
          <c:dPt>
            <c:idx val="0"/>
            <c:bubble3D val="0"/>
            <c:spPr>
              <a:noFill/>
              <a:ln w="19050">
                <a:noFill/>
              </a:ln>
              <a:effectLst/>
            </c:spPr>
            <c:extLst>
              <c:ext xmlns:c16="http://schemas.microsoft.com/office/drawing/2014/chart" uri="{C3380CC4-5D6E-409C-BE32-E72D297353CC}">
                <c16:uniqueId val="{0000000C-E007-4EFA-839C-E8841FBD031F}"/>
              </c:ext>
            </c:extLst>
          </c:dPt>
          <c:dPt>
            <c:idx val="1"/>
            <c:bubble3D val="0"/>
            <c:spPr>
              <a:solidFill>
                <a:schemeClr val="tx1"/>
              </a:solidFill>
              <a:ln w="19050">
                <a:noFill/>
              </a:ln>
              <a:effectLst/>
            </c:spPr>
            <c:extLst>
              <c:ext xmlns:c16="http://schemas.microsoft.com/office/drawing/2014/chart" uri="{C3380CC4-5D6E-409C-BE32-E72D297353CC}">
                <c16:uniqueId val="{0000000E-E007-4EFA-839C-E8841FBD031F}"/>
              </c:ext>
            </c:extLst>
          </c:dPt>
          <c:dPt>
            <c:idx val="2"/>
            <c:bubble3D val="0"/>
            <c:spPr>
              <a:solidFill>
                <a:schemeClr val="bg1">
                  <a:lumMod val="95000"/>
                  <a:alpha val="91000"/>
                </a:schemeClr>
              </a:solidFill>
              <a:ln w="19050">
                <a:noFill/>
              </a:ln>
              <a:effectLst/>
            </c:spPr>
            <c:extLst>
              <c:ext xmlns:c16="http://schemas.microsoft.com/office/drawing/2014/chart" uri="{C3380CC4-5D6E-409C-BE32-E72D297353CC}">
                <c16:uniqueId val="{00000010-E007-4EFA-839C-E8841FBD031F}"/>
              </c:ext>
            </c:extLst>
          </c:dPt>
          <c:cat>
            <c:numRef>
              <c:f>Tables!$BN$17:$BQ$17</c:f>
              <c:numCache>
                <c:formatCode>General</c:formatCode>
                <c:ptCount val="4"/>
                <c:pt idx="0" formatCode="0">
                  <c:v>46.296578418031537</c:v>
                </c:pt>
                <c:pt idx="1">
                  <c:v>2</c:v>
                </c:pt>
                <c:pt idx="2" formatCode="0">
                  <c:v>151.70342158196846</c:v>
                </c:pt>
                <c:pt idx="3">
                  <c:v>100</c:v>
                </c:pt>
              </c:numCache>
            </c:numRef>
          </c:cat>
          <c:val>
            <c:numRef>
              <c:f>Tables!$BN$17:$BP$17</c:f>
              <c:numCache>
                <c:formatCode>General</c:formatCode>
                <c:ptCount val="3"/>
                <c:pt idx="0" formatCode="0">
                  <c:v>46.296578418031537</c:v>
                </c:pt>
                <c:pt idx="1">
                  <c:v>2</c:v>
                </c:pt>
                <c:pt idx="2" formatCode="0">
                  <c:v>151.70342158196846</c:v>
                </c:pt>
              </c:numCache>
            </c:numRef>
          </c:val>
          <c:extLst>
            <c:ext xmlns:c16="http://schemas.microsoft.com/office/drawing/2014/chart" uri="{C3380CC4-5D6E-409C-BE32-E72D297353CC}">
              <c16:uniqueId val="{00000011-E007-4EFA-839C-E8841FBD031F}"/>
            </c:ext>
          </c:extLst>
        </c:ser>
        <c:dLbls>
          <c:showLegendKey val="0"/>
          <c:showVal val="0"/>
          <c:showCatName val="0"/>
          <c:showSerName val="0"/>
          <c:showPercent val="0"/>
          <c:showBubbleSize val="0"/>
          <c:showLeaderLines val="0"/>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3719718847258789E-2"/>
          <c:y val="4.0760234019227633E-2"/>
          <c:w val="0.85507176577088806"/>
          <c:h val="0.90325800819892166"/>
        </c:manualLayout>
      </c:layout>
      <c:doughnutChart>
        <c:varyColors val="1"/>
        <c:ser>
          <c:idx val="0"/>
          <c:order val="0"/>
          <c:spPr>
            <a:solidFill>
              <a:srgbClr val="00B050"/>
            </a:solidFill>
          </c:spPr>
          <c:explosion val="4"/>
          <c:dPt>
            <c:idx val="0"/>
            <c:bubble3D val="0"/>
            <c:spPr>
              <a:solidFill>
                <a:srgbClr val="00B050"/>
              </a:solidFill>
              <a:ln w="19050">
                <a:solidFill>
                  <a:schemeClr val="lt1"/>
                </a:solidFill>
              </a:ln>
              <a:effectLst/>
            </c:spPr>
            <c:extLst>
              <c:ext xmlns:c16="http://schemas.microsoft.com/office/drawing/2014/chart" uri="{C3380CC4-5D6E-409C-BE32-E72D297353CC}">
                <c16:uniqueId val="{00000001-12C9-4B39-A1D7-8757C5D557A7}"/>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12C9-4B39-A1D7-8757C5D557A7}"/>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12C9-4B39-A1D7-8757C5D557A7}"/>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12C9-4B39-A1D7-8757C5D557A7}"/>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12C9-4B39-A1D7-8757C5D557A7}"/>
              </c:ext>
            </c:extLst>
          </c:dPt>
          <c:cat>
            <c:strRef>
              <c:f>Tables!$BM$18:$BQ$18</c:f>
              <c:strCache>
                <c:ptCount val="5"/>
                <c:pt idx="0">
                  <c:v>ROJO</c:v>
                </c:pt>
                <c:pt idx="1">
                  <c:v>NARANJA</c:v>
                </c:pt>
                <c:pt idx="2">
                  <c:v>AMARILLO</c:v>
                </c:pt>
                <c:pt idx="3">
                  <c:v>VERDE</c:v>
                </c:pt>
                <c:pt idx="4">
                  <c:v>TOTAL</c:v>
                </c:pt>
              </c:strCache>
            </c:strRef>
          </c:cat>
          <c:val>
            <c:numRef>
              <c:f>Tables!$BM$19:$BQ$19</c:f>
              <c:numCache>
                <c:formatCode>General</c:formatCode>
                <c:ptCount val="5"/>
                <c:pt idx="0">
                  <c:v>25</c:v>
                </c:pt>
                <c:pt idx="1">
                  <c:v>25</c:v>
                </c:pt>
                <c:pt idx="2">
                  <c:v>25</c:v>
                </c:pt>
                <c:pt idx="3">
                  <c:v>25</c:v>
                </c:pt>
                <c:pt idx="4">
                  <c:v>100</c:v>
                </c:pt>
              </c:numCache>
            </c:numRef>
          </c:val>
          <c:extLst>
            <c:ext xmlns:c16="http://schemas.microsoft.com/office/drawing/2014/chart" uri="{C3380CC4-5D6E-409C-BE32-E72D297353CC}">
              <c16:uniqueId val="{0000000A-12C9-4B39-A1D7-8757C5D557A7}"/>
            </c:ext>
          </c:extLst>
        </c:ser>
        <c:dLbls>
          <c:showLegendKey val="0"/>
          <c:showVal val="0"/>
          <c:showCatName val="0"/>
          <c:showSerName val="0"/>
          <c:showPercent val="0"/>
          <c:showBubbleSize val="0"/>
          <c:showLeaderLines val="1"/>
        </c:dLbls>
        <c:firstSliceAng val="270"/>
        <c:holeSize val="75"/>
      </c:doughnutChart>
      <c:pieChart>
        <c:varyColors val="1"/>
        <c:ser>
          <c:idx val="1"/>
          <c:order val="1"/>
          <c:tx>
            <c:v>Aguja</c:v>
          </c:tx>
          <c:dPt>
            <c:idx val="0"/>
            <c:bubble3D val="0"/>
            <c:spPr>
              <a:noFill/>
            </c:spPr>
            <c:extLst>
              <c:ext xmlns:c16="http://schemas.microsoft.com/office/drawing/2014/chart" uri="{C3380CC4-5D6E-409C-BE32-E72D297353CC}">
                <c16:uniqueId val="{0000000C-12C9-4B39-A1D7-8757C5D557A7}"/>
              </c:ext>
            </c:extLst>
          </c:dPt>
          <c:dPt>
            <c:idx val="1"/>
            <c:bubble3D val="0"/>
            <c:spPr>
              <a:solidFill>
                <a:schemeClr val="tx1"/>
              </a:solidFill>
            </c:spPr>
            <c:extLst>
              <c:ext xmlns:c16="http://schemas.microsoft.com/office/drawing/2014/chart" uri="{C3380CC4-5D6E-409C-BE32-E72D297353CC}">
                <c16:uniqueId val="{0000000E-12C9-4B39-A1D7-8757C5D557A7}"/>
              </c:ext>
            </c:extLst>
          </c:dPt>
          <c:dPt>
            <c:idx val="2"/>
            <c:bubble3D val="0"/>
            <c:spPr>
              <a:solidFill>
                <a:schemeClr val="bg1">
                  <a:lumMod val="95000"/>
                  <a:alpha val="92000"/>
                </a:schemeClr>
              </a:solidFill>
            </c:spPr>
            <c:extLst>
              <c:ext xmlns:c16="http://schemas.microsoft.com/office/drawing/2014/chart" uri="{C3380CC4-5D6E-409C-BE32-E72D297353CC}">
                <c16:uniqueId val="{00000010-12C9-4B39-A1D7-8757C5D557A7}"/>
              </c:ext>
            </c:extLst>
          </c:dPt>
          <c:cat>
            <c:numRef>
              <c:f>Tables!$BN$17:$BQ$17</c:f>
              <c:numCache>
                <c:formatCode>General</c:formatCode>
                <c:ptCount val="4"/>
                <c:pt idx="0" formatCode="0">
                  <c:v>46.296578418031537</c:v>
                </c:pt>
                <c:pt idx="1">
                  <c:v>2</c:v>
                </c:pt>
                <c:pt idx="2" formatCode="0">
                  <c:v>151.70342158196846</c:v>
                </c:pt>
                <c:pt idx="3">
                  <c:v>100</c:v>
                </c:pt>
              </c:numCache>
            </c:numRef>
          </c:cat>
          <c:val>
            <c:numRef>
              <c:f>Tables!$BN$24:$BP$24</c:f>
              <c:numCache>
                <c:formatCode>General</c:formatCode>
                <c:ptCount val="3"/>
                <c:pt idx="0" formatCode="0">
                  <c:v>49.354903077289961</c:v>
                </c:pt>
                <c:pt idx="1">
                  <c:v>2</c:v>
                </c:pt>
                <c:pt idx="2" formatCode="0">
                  <c:v>148.64509692271002</c:v>
                </c:pt>
              </c:numCache>
            </c:numRef>
          </c:val>
          <c:extLst>
            <c:ext xmlns:c16="http://schemas.microsoft.com/office/drawing/2014/chart" uri="{C3380CC4-5D6E-409C-BE32-E72D297353CC}">
              <c16:uniqueId val="{00000011-12C9-4B39-A1D7-8757C5D557A7}"/>
            </c:ext>
          </c:extLst>
        </c:ser>
        <c:dLbls>
          <c:showLegendKey val="0"/>
          <c:showVal val="0"/>
          <c:showCatName val="0"/>
          <c:showSerName val="0"/>
          <c:showPercent val="0"/>
          <c:showBubbleSize val="0"/>
          <c:showLeaderLines val="0"/>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429179978700747E-2"/>
          <c:y val="1.013503325739281E-2"/>
          <c:w val="0.95314164004259849"/>
          <c:h val="0.93567251592617773"/>
        </c:manualLayout>
      </c:layout>
      <c:barChart>
        <c:barDir val="col"/>
        <c:grouping val="stacked"/>
        <c:varyColors val="0"/>
        <c:ser>
          <c:idx val="0"/>
          <c:order val="0"/>
          <c:tx>
            <c:v>EFECTIVO</c:v>
          </c:tx>
          <c:spPr>
            <a:solidFill>
              <a:srgbClr val="0070C0"/>
            </a:solidFill>
            <a:ln>
              <a:noFill/>
            </a:ln>
            <a:effectLst/>
          </c:spPr>
          <c:invertIfNegative val="0"/>
          <c:cat>
            <c:numRef>
              <c:extLst>
                <c:ext xmlns:c15="http://schemas.microsoft.com/office/drawing/2012/chart" uri="{02D57815-91ED-43cb-92C2-25804820EDAC}">
                  <c15:fullRef>
                    <c15:sqref>Tables!$BF$4:$BF$36</c15:sqref>
                  </c15:fullRef>
                </c:ext>
              </c:extLst>
              <c:f>Tables!$BF$4:$BF$23</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extLst>
                <c:ext xmlns:c15="http://schemas.microsoft.com/office/drawing/2012/chart" uri="{02D57815-91ED-43cb-92C2-25804820EDAC}">
                  <c15:fullRef>
                    <c15:sqref>Tables!$BH$4:$BH$36</c15:sqref>
                  </c15:fullRef>
                </c:ext>
              </c:extLst>
              <c:f>Tables!$BH$4:$BH$23</c:f>
              <c:numCache>
                <c:formatCode>_-* #,##0_-;\-* #,##0_-;_-* "-"??_-;_-@_-</c:formatCode>
                <c:ptCount val="20"/>
                <c:pt idx="0">
                  <c:v>34507</c:v>
                </c:pt>
                <c:pt idx="1">
                  <c:v>25648</c:v>
                </c:pt>
                <c:pt idx="2">
                  <c:v>17038</c:v>
                </c:pt>
                <c:pt idx="3">
                  <c:v>11495</c:v>
                </c:pt>
                <c:pt idx="4">
                  <c:v>25286</c:v>
                </c:pt>
                <c:pt idx="5">
                  <c:v>20360</c:v>
                </c:pt>
                <c:pt idx="6">
                  <c:v>25299</c:v>
                </c:pt>
                <c:pt idx="7">
                  <c:v>24630</c:v>
                </c:pt>
                <c:pt idx="8">
                  <c:v>12385</c:v>
                </c:pt>
                <c:pt idx="9">
                  <c:v>11998</c:v>
                </c:pt>
                <c:pt idx="10">
                  <c:v>26305</c:v>
                </c:pt>
                <c:pt idx="11">
                  <c:v>11937</c:v>
                </c:pt>
                <c:pt idx="12">
                  <c:v>9104</c:v>
                </c:pt>
                <c:pt idx="13">
                  <c:v>9831</c:v>
                </c:pt>
                <c:pt idx="14">
                  <c:v>26587</c:v>
                </c:pt>
                <c:pt idx="15">
                  <c:v>11717</c:v>
                </c:pt>
                <c:pt idx="16">
                  <c:v>9660</c:v>
                </c:pt>
                <c:pt idx="17">
                  <c:v>9765</c:v>
                </c:pt>
                <c:pt idx="18">
                  <c:v>11317</c:v>
                </c:pt>
                <c:pt idx="19">
                  <c:v>16089</c:v>
                </c:pt>
              </c:numCache>
            </c:numRef>
          </c:val>
          <c:extLst>
            <c:ext xmlns:c16="http://schemas.microsoft.com/office/drawing/2014/chart" uri="{C3380CC4-5D6E-409C-BE32-E72D297353CC}">
              <c16:uniqueId val="{00000000-577D-4FF1-B3C8-7E7F52FED0B8}"/>
            </c:ext>
          </c:extLst>
        </c:ser>
        <c:ser>
          <c:idx val="1"/>
          <c:order val="1"/>
          <c:tx>
            <c:v>NO EFECTIVO</c:v>
          </c:tx>
          <c:spPr>
            <a:solidFill>
              <a:srgbClr val="FF8585"/>
            </a:solidFill>
            <a:ln>
              <a:noFill/>
            </a:ln>
            <a:effectLst/>
          </c:spPr>
          <c:invertIfNegative val="0"/>
          <c:cat>
            <c:numRef>
              <c:extLst>
                <c:ext xmlns:c15="http://schemas.microsoft.com/office/drawing/2012/chart" uri="{02D57815-91ED-43cb-92C2-25804820EDAC}">
                  <c15:fullRef>
                    <c15:sqref>Tables!$BF$4:$BF$36</c15:sqref>
                  </c15:fullRef>
                </c:ext>
              </c:extLst>
              <c:f>Tables!$BF$4:$BF$23</c:f>
              <c:numCache>
                <c:formatCode>General</c:formatCod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numCache>
            </c:numRef>
          </c:cat>
          <c:val>
            <c:numRef>
              <c:extLst>
                <c:ext xmlns:c15="http://schemas.microsoft.com/office/drawing/2012/chart" uri="{02D57815-91ED-43cb-92C2-25804820EDAC}">
                  <c15:fullRef>
                    <c15:sqref>Tables!$BI$4:$BI$36</c15:sqref>
                  </c15:fullRef>
                </c:ext>
              </c:extLst>
              <c:f>Tables!$BI$4:$BI$23</c:f>
              <c:numCache>
                <c:formatCode>_-* #,##0_-;\-* #,##0_-;_-* "-"??_-;_-@_-</c:formatCode>
                <c:ptCount val="20"/>
                <c:pt idx="0">
                  <c:v>-31519</c:v>
                </c:pt>
                <c:pt idx="1">
                  <c:v>-7242</c:v>
                </c:pt>
                <c:pt idx="2">
                  <c:v>-4471</c:v>
                </c:pt>
                <c:pt idx="3">
                  <c:v>-11770</c:v>
                </c:pt>
                <c:pt idx="4">
                  <c:v>-7605</c:v>
                </c:pt>
                <c:pt idx="5">
                  <c:v>-4660</c:v>
                </c:pt>
                <c:pt idx="6">
                  <c:v>-32042</c:v>
                </c:pt>
                <c:pt idx="7">
                  <c:v>-32601</c:v>
                </c:pt>
                <c:pt idx="8">
                  <c:v>-6348</c:v>
                </c:pt>
                <c:pt idx="9">
                  <c:v>-11266</c:v>
                </c:pt>
                <c:pt idx="10">
                  <c:v>-27667</c:v>
                </c:pt>
                <c:pt idx="11">
                  <c:v>-11328</c:v>
                </c:pt>
                <c:pt idx="12">
                  <c:v>-9027</c:v>
                </c:pt>
                <c:pt idx="13">
                  <c:v>-8905</c:v>
                </c:pt>
                <c:pt idx="14">
                  <c:v>-21189</c:v>
                </c:pt>
                <c:pt idx="15">
                  <c:v>-7017</c:v>
                </c:pt>
                <c:pt idx="16">
                  <c:v>-9073</c:v>
                </c:pt>
                <c:pt idx="17">
                  <c:v>-8969</c:v>
                </c:pt>
                <c:pt idx="18">
                  <c:v>-7417</c:v>
                </c:pt>
                <c:pt idx="19">
                  <c:v>-37869</c:v>
                </c:pt>
              </c:numCache>
            </c:numRef>
          </c:val>
          <c:extLst>
            <c:ext xmlns:c16="http://schemas.microsoft.com/office/drawing/2014/chart" uri="{C3380CC4-5D6E-409C-BE32-E72D297353CC}">
              <c16:uniqueId val="{00000001-577D-4FF1-B3C8-7E7F52FED0B8}"/>
            </c:ext>
          </c:extLst>
        </c:ser>
        <c:dLbls>
          <c:showLegendKey val="0"/>
          <c:showVal val="0"/>
          <c:showCatName val="0"/>
          <c:showSerName val="0"/>
          <c:showPercent val="0"/>
          <c:showBubbleSize val="0"/>
        </c:dLbls>
        <c:gapWidth val="150"/>
        <c:overlap val="100"/>
        <c:axId val="1729353151"/>
        <c:axId val="1729354399"/>
      </c:barChart>
      <c:catAx>
        <c:axId val="1729353151"/>
        <c:scaling>
          <c:orientation val="minMax"/>
        </c:scaling>
        <c:delete val="0"/>
        <c:axPos val="b"/>
        <c:numFmt formatCode="General" sourceLinked="1"/>
        <c:majorTickMark val="out"/>
        <c:minorTickMark val="none"/>
        <c:tickLblPos val="nextTo"/>
        <c:spPr>
          <a:solidFill>
            <a:srgbClr val="FFCDCD"/>
          </a:solidFill>
          <a:ln w="9525" cap="flat" cmpd="sng" algn="ctr">
            <a:solidFill>
              <a:schemeClr val="tx1">
                <a:lumMod val="15000"/>
                <a:lumOff val="85000"/>
              </a:schemeClr>
            </a:solidFill>
            <a:round/>
          </a:ln>
          <a:effectLst/>
        </c:spPr>
        <c:txPr>
          <a:bodyPr rot="-60000000" spcFirstLastPara="1" vertOverflow="ellipsis" vert="horz" wrap="square" anchor="b" anchorCtr="1"/>
          <a:lstStyle/>
          <a:p>
            <a:pPr>
              <a:defRPr sz="1000" b="1" i="0" u="none" strike="noStrike" kern="1200" baseline="0">
                <a:solidFill>
                  <a:schemeClr val="tx1"/>
                </a:solidFill>
                <a:latin typeface="+mn-lt"/>
                <a:ea typeface="+mn-ea"/>
                <a:cs typeface="+mn-cs"/>
              </a:defRPr>
            </a:pPr>
            <a:endParaRPr lang="es-CO"/>
          </a:p>
        </c:txPr>
        <c:crossAx val="1729354399"/>
        <c:crosses val="autoZero"/>
        <c:auto val="1"/>
        <c:lblAlgn val="ctr"/>
        <c:lblOffset val="100"/>
        <c:noMultiLvlLbl val="0"/>
      </c:catAx>
      <c:valAx>
        <c:axId val="1729354399"/>
        <c:scaling>
          <c:orientation val="minMax"/>
        </c:scaling>
        <c:delete val="1"/>
        <c:axPos val="l"/>
        <c:numFmt formatCode="_-* #,##0_-;\-* #,##0_-;_-* &quot;-&quot;??_-;_-@_-" sourceLinked="1"/>
        <c:majorTickMark val="out"/>
        <c:minorTickMark val="none"/>
        <c:tickLblPos val="nextTo"/>
        <c:crossAx val="1729353151"/>
        <c:crosses val="autoZero"/>
        <c:crossBetween val="between"/>
      </c:valAx>
      <c:spPr>
        <a:noFill/>
        <a:ln>
          <a:noFill/>
        </a:ln>
        <a:effectLst/>
      </c:spPr>
    </c:plotArea>
    <c:legend>
      <c:legendPos val="b"/>
      <c:layout>
        <c:manualLayout>
          <c:xMode val="edge"/>
          <c:yMode val="edge"/>
          <c:x val="0.32602534108156611"/>
          <c:y val="0.94853408175463216"/>
          <c:w val="0.32632403377692804"/>
          <c:h val="5.1466108264462095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s-CO" sz="1400" b="1" i="0" u="none" strike="noStrike" baseline="0">
                <a:effectLst/>
              </a:rPr>
              <a:t>Rendimiento del IVR por Cartera</a:t>
            </a:r>
            <a:endParaRPr lang="es-CO"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Tables!$DE$2</c:f>
              <c:strCache>
                <c:ptCount val="1"/>
                <c:pt idx="0">
                  <c:v>Registros</c:v>
                </c:pt>
              </c:strCache>
            </c:strRef>
          </c:tx>
          <c:spPr>
            <a:solidFill>
              <a:srgbClr val="00B0F0"/>
            </a:solidFill>
            <a:ln>
              <a:noFill/>
            </a:ln>
            <a:effectLst/>
          </c:spPr>
          <c:invertIfNegative val="0"/>
          <c:cat>
            <c:strRef>
              <c:f>Tables!$DD$3:$DD$13</c:f>
              <c:strCache>
                <c:ptCount val="11"/>
                <c:pt idx="0">
                  <c:v>0</c:v>
                </c:pt>
                <c:pt idx="1">
                  <c:v>30</c:v>
                </c:pt>
                <c:pt idx="2">
                  <c:v>60</c:v>
                </c:pt>
                <c:pt idx="3">
                  <c:v>90</c:v>
                </c:pt>
                <c:pt idx="4">
                  <c:v>120</c:v>
                </c:pt>
                <c:pt idx="5">
                  <c:v>150</c:v>
                </c:pt>
                <c:pt idx="6">
                  <c:v>180</c:v>
                </c:pt>
                <c:pt idx="7">
                  <c:v>210</c:v>
                </c:pt>
                <c:pt idx="8">
                  <c:v>prechurn</c:v>
                </c:pt>
                <c:pt idx="9">
                  <c:v>potencial</c:v>
                </c:pt>
                <c:pt idx="10">
                  <c:v>castigo</c:v>
                </c:pt>
              </c:strCache>
            </c:strRef>
          </c:cat>
          <c:val>
            <c:numRef>
              <c:f>Tables!$DE$3:$DE$13</c:f>
              <c:numCache>
                <c:formatCode>_-* #,##0_-;\-* #,##0_-;_-* "-"??_-;_-@_-</c:formatCode>
                <c:ptCount val="11"/>
                <c:pt idx="0">
                  <c:v>0</c:v>
                </c:pt>
                <c:pt idx="1">
                  <c:v>1296145</c:v>
                </c:pt>
                <c:pt idx="2">
                  <c:v>318086</c:v>
                </c:pt>
                <c:pt idx="3">
                  <c:v>310396</c:v>
                </c:pt>
                <c:pt idx="4">
                  <c:v>227406</c:v>
                </c:pt>
                <c:pt idx="5">
                  <c:v>343477</c:v>
                </c:pt>
                <c:pt idx="6">
                  <c:v>314937</c:v>
                </c:pt>
                <c:pt idx="7">
                  <c:v>234529</c:v>
                </c:pt>
                <c:pt idx="8">
                  <c:v>321470</c:v>
                </c:pt>
                <c:pt idx="9">
                  <c:v>351372</c:v>
                </c:pt>
                <c:pt idx="10">
                  <c:v>387208</c:v>
                </c:pt>
              </c:numCache>
            </c:numRef>
          </c:val>
          <c:extLst>
            <c:ext xmlns:c16="http://schemas.microsoft.com/office/drawing/2014/chart" uri="{C3380CC4-5D6E-409C-BE32-E72D297353CC}">
              <c16:uniqueId val="{00000000-9465-443A-A063-7042AD06499D}"/>
            </c:ext>
          </c:extLst>
        </c:ser>
        <c:ser>
          <c:idx val="2"/>
          <c:order val="2"/>
          <c:tx>
            <c:strRef>
              <c:f>Tables!$DG$2</c:f>
              <c:strCache>
                <c:ptCount val="1"/>
                <c:pt idx="0">
                  <c:v>En tolva</c:v>
                </c:pt>
              </c:strCache>
            </c:strRef>
          </c:tx>
          <c:spPr>
            <a:solidFill>
              <a:srgbClr val="7030A0"/>
            </a:solidFill>
            <a:ln>
              <a:noFill/>
            </a:ln>
            <a:effectLst/>
          </c:spPr>
          <c:invertIfNegative val="0"/>
          <c:cat>
            <c:strRef>
              <c:f>Tables!$DD$3:$DD$13</c:f>
              <c:strCache>
                <c:ptCount val="11"/>
                <c:pt idx="0">
                  <c:v>0</c:v>
                </c:pt>
                <c:pt idx="1">
                  <c:v>30</c:v>
                </c:pt>
                <c:pt idx="2">
                  <c:v>60</c:v>
                </c:pt>
                <c:pt idx="3">
                  <c:v>90</c:v>
                </c:pt>
                <c:pt idx="4">
                  <c:v>120</c:v>
                </c:pt>
                <c:pt idx="5">
                  <c:v>150</c:v>
                </c:pt>
                <c:pt idx="6">
                  <c:v>180</c:v>
                </c:pt>
                <c:pt idx="7">
                  <c:v>210</c:v>
                </c:pt>
                <c:pt idx="8">
                  <c:v>prechurn</c:v>
                </c:pt>
                <c:pt idx="9">
                  <c:v>potencial</c:v>
                </c:pt>
                <c:pt idx="10">
                  <c:v>castigo</c:v>
                </c:pt>
              </c:strCache>
            </c:strRef>
          </c:cat>
          <c:val>
            <c:numRef>
              <c:f>Tables!$DG$3:$DG$13</c:f>
              <c:numCache>
                <c:formatCode>_-* #,##0_-;\-* #,##0_-;_-* "-"??_-;_-@_-</c:formatCode>
                <c:ptCount val="11"/>
                <c:pt idx="0">
                  <c:v>0</c:v>
                </c:pt>
                <c:pt idx="1">
                  <c:v>2700203</c:v>
                </c:pt>
                <c:pt idx="2">
                  <c:v>1101180</c:v>
                </c:pt>
                <c:pt idx="3">
                  <c:v>1251405</c:v>
                </c:pt>
                <c:pt idx="4">
                  <c:v>777195</c:v>
                </c:pt>
                <c:pt idx="5">
                  <c:v>821448</c:v>
                </c:pt>
                <c:pt idx="6">
                  <c:v>661351</c:v>
                </c:pt>
                <c:pt idx="7">
                  <c:v>930257</c:v>
                </c:pt>
                <c:pt idx="8">
                  <c:v>1318202</c:v>
                </c:pt>
                <c:pt idx="9">
                  <c:v>1302108</c:v>
                </c:pt>
                <c:pt idx="10">
                  <c:v>1402733</c:v>
                </c:pt>
              </c:numCache>
            </c:numRef>
          </c:val>
          <c:extLst>
            <c:ext xmlns:c16="http://schemas.microsoft.com/office/drawing/2014/chart" uri="{C3380CC4-5D6E-409C-BE32-E72D297353CC}">
              <c16:uniqueId val="{00000001-9465-443A-A063-7042AD06499D}"/>
            </c:ext>
          </c:extLst>
        </c:ser>
        <c:dLbls>
          <c:showLegendKey val="0"/>
          <c:showVal val="0"/>
          <c:showCatName val="0"/>
          <c:showSerName val="0"/>
          <c:showPercent val="0"/>
          <c:showBubbleSize val="0"/>
        </c:dLbls>
        <c:gapWidth val="219"/>
        <c:axId val="1876243471"/>
        <c:axId val="1876245135"/>
      </c:barChart>
      <c:lineChart>
        <c:grouping val="stacked"/>
        <c:varyColors val="0"/>
        <c:ser>
          <c:idx val="1"/>
          <c:order val="1"/>
          <c:tx>
            <c:strRef>
              <c:f>Tables!$DF$2</c:f>
              <c:strCache>
                <c:ptCount val="1"/>
                <c:pt idx="0">
                  <c:v>Efectivo</c:v>
                </c:pt>
              </c:strCache>
            </c:strRef>
          </c:tx>
          <c:spPr>
            <a:ln w="28575" cap="rnd">
              <a:solidFill>
                <a:srgbClr val="00B050"/>
              </a:solidFill>
              <a:round/>
            </a:ln>
            <a:effectLst/>
          </c:spPr>
          <c:marker>
            <c:symbol val="square"/>
            <c:size val="5"/>
            <c:spPr>
              <a:solidFill>
                <a:srgbClr val="00B050"/>
              </a:solidFill>
              <a:ln w="9525">
                <a:solidFill>
                  <a:srgbClr val="00B050"/>
                </a:solidFill>
              </a:ln>
              <a:effectLst/>
            </c:spPr>
          </c:marker>
          <c:cat>
            <c:strRef>
              <c:f>Tables!$DD$3:$DD$13</c:f>
              <c:strCache>
                <c:ptCount val="11"/>
                <c:pt idx="0">
                  <c:v>0</c:v>
                </c:pt>
                <c:pt idx="1">
                  <c:v>30</c:v>
                </c:pt>
                <c:pt idx="2">
                  <c:v>60</c:v>
                </c:pt>
                <c:pt idx="3">
                  <c:v>90</c:v>
                </c:pt>
                <c:pt idx="4">
                  <c:v>120</c:v>
                </c:pt>
                <c:pt idx="5">
                  <c:v>150</c:v>
                </c:pt>
                <c:pt idx="6">
                  <c:v>180</c:v>
                </c:pt>
                <c:pt idx="7">
                  <c:v>210</c:v>
                </c:pt>
                <c:pt idx="8">
                  <c:v>prechurn</c:v>
                </c:pt>
                <c:pt idx="9">
                  <c:v>potencial</c:v>
                </c:pt>
                <c:pt idx="10">
                  <c:v>castigo</c:v>
                </c:pt>
              </c:strCache>
            </c:strRef>
          </c:cat>
          <c:val>
            <c:numRef>
              <c:f>Tables!$DF$3:$DF$13</c:f>
              <c:numCache>
                <c:formatCode>_-* #,##0_-;\-* #,##0_-;_-* "-"??_-;_-@_-</c:formatCode>
                <c:ptCount val="11"/>
                <c:pt idx="0">
                  <c:v>0</c:v>
                </c:pt>
                <c:pt idx="1">
                  <c:v>847384</c:v>
                </c:pt>
                <c:pt idx="2">
                  <c:v>437867</c:v>
                </c:pt>
                <c:pt idx="3">
                  <c:v>274190</c:v>
                </c:pt>
                <c:pt idx="4">
                  <c:v>259361</c:v>
                </c:pt>
                <c:pt idx="5">
                  <c:v>260559</c:v>
                </c:pt>
                <c:pt idx="6">
                  <c:v>306610</c:v>
                </c:pt>
                <c:pt idx="7">
                  <c:v>336184</c:v>
                </c:pt>
                <c:pt idx="8">
                  <c:v>243650</c:v>
                </c:pt>
                <c:pt idx="9">
                  <c:v>453071</c:v>
                </c:pt>
                <c:pt idx="10">
                  <c:v>451847</c:v>
                </c:pt>
              </c:numCache>
            </c:numRef>
          </c:val>
          <c:smooth val="0"/>
          <c:extLst>
            <c:ext xmlns:c16="http://schemas.microsoft.com/office/drawing/2014/chart" uri="{C3380CC4-5D6E-409C-BE32-E72D297353CC}">
              <c16:uniqueId val="{00000002-9465-443A-A063-7042AD06499D}"/>
            </c:ext>
          </c:extLst>
        </c:ser>
        <c:dLbls>
          <c:showLegendKey val="0"/>
          <c:showVal val="0"/>
          <c:showCatName val="0"/>
          <c:showSerName val="0"/>
          <c:showPercent val="0"/>
          <c:showBubbleSize val="0"/>
        </c:dLbls>
        <c:marker val="1"/>
        <c:smooth val="0"/>
        <c:axId val="1876243471"/>
        <c:axId val="1876245135"/>
      </c:lineChart>
      <c:catAx>
        <c:axId val="18762434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876245135"/>
        <c:crosses val="autoZero"/>
        <c:auto val="1"/>
        <c:lblAlgn val="ctr"/>
        <c:lblOffset val="100"/>
        <c:noMultiLvlLbl val="0"/>
      </c:catAx>
      <c:valAx>
        <c:axId val="1876245135"/>
        <c:scaling>
          <c:orientation val="minMax"/>
        </c:scaling>
        <c:delete val="0"/>
        <c:axPos val="l"/>
        <c:majorGridlines>
          <c:spPr>
            <a:ln w="9525" cap="flat" cmpd="sng" algn="ctr">
              <a:solidFill>
                <a:schemeClr val="tx1">
                  <a:lumMod val="15000"/>
                  <a:lumOff val="85000"/>
                </a:schemeClr>
              </a:solidFill>
              <a:round/>
            </a:ln>
            <a:effectLst/>
          </c:spPr>
        </c:majorGridlines>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CO"/>
          </a:p>
        </c:txPr>
        <c:crossAx val="1876243471"/>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6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s-CO" sz="1400" b="1" i="0" u="none" strike="noStrike" baseline="0">
                <a:effectLst/>
              </a:rPr>
              <a:t>Rendimiento de Transaccionales por Cartera</a:t>
            </a:r>
            <a:endParaRPr lang="es-CO"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tx>
            <c:strRef>
              <c:f>Tables!$DE$16</c:f>
              <c:strCache>
                <c:ptCount val="1"/>
                <c:pt idx="0">
                  <c:v>Registros</c:v>
                </c:pt>
              </c:strCache>
            </c:strRef>
          </c:tx>
          <c:spPr>
            <a:solidFill>
              <a:srgbClr val="00B0F0"/>
            </a:solidFill>
            <a:ln>
              <a:noFill/>
            </a:ln>
            <a:effectLst/>
          </c:spPr>
          <c:invertIfNegative val="0"/>
          <c:cat>
            <c:strRef>
              <c:f>Tables!$DD$17:$DD$27</c:f>
              <c:strCache>
                <c:ptCount val="11"/>
                <c:pt idx="0">
                  <c:v>0</c:v>
                </c:pt>
                <c:pt idx="1">
                  <c:v>30</c:v>
                </c:pt>
                <c:pt idx="2">
                  <c:v>60</c:v>
                </c:pt>
                <c:pt idx="3">
                  <c:v>90</c:v>
                </c:pt>
                <c:pt idx="4">
                  <c:v>120</c:v>
                </c:pt>
                <c:pt idx="5">
                  <c:v>150</c:v>
                </c:pt>
                <c:pt idx="6">
                  <c:v>180</c:v>
                </c:pt>
                <c:pt idx="7">
                  <c:v>210</c:v>
                </c:pt>
                <c:pt idx="8">
                  <c:v>prechurn</c:v>
                </c:pt>
                <c:pt idx="9">
                  <c:v>potencial</c:v>
                </c:pt>
                <c:pt idx="10">
                  <c:v>castigo</c:v>
                </c:pt>
              </c:strCache>
            </c:strRef>
          </c:cat>
          <c:val>
            <c:numRef>
              <c:f>Tables!$DE$17:$DE$27</c:f>
              <c:numCache>
                <c:formatCode>_-* #,##0_-;\-* #,##0_-;_-* "-"??_-;_-@_-</c:formatCode>
                <c:ptCount val="11"/>
                <c:pt idx="0">
                  <c:v>740270</c:v>
                </c:pt>
                <c:pt idx="1">
                  <c:v>439259</c:v>
                </c:pt>
                <c:pt idx="2">
                  <c:v>587913</c:v>
                </c:pt>
                <c:pt idx="3">
                  <c:v>733204</c:v>
                </c:pt>
                <c:pt idx="4">
                  <c:v>0</c:v>
                </c:pt>
                <c:pt idx="5">
                  <c:v>0</c:v>
                </c:pt>
                <c:pt idx="6">
                  <c:v>0</c:v>
                </c:pt>
                <c:pt idx="7">
                  <c:v>0</c:v>
                </c:pt>
                <c:pt idx="8">
                  <c:v>581388</c:v>
                </c:pt>
                <c:pt idx="9">
                  <c:v>738186</c:v>
                </c:pt>
                <c:pt idx="10">
                  <c:v>0</c:v>
                </c:pt>
              </c:numCache>
            </c:numRef>
          </c:val>
          <c:extLst>
            <c:ext xmlns:c16="http://schemas.microsoft.com/office/drawing/2014/chart" uri="{C3380CC4-5D6E-409C-BE32-E72D297353CC}">
              <c16:uniqueId val="{00000000-E9F6-40A0-9F2F-00C2266D5097}"/>
            </c:ext>
          </c:extLst>
        </c:ser>
        <c:ser>
          <c:idx val="2"/>
          <c:order val="2"/>
          <c:tx>
            <c:strRef>
              <c:f>Tables!$DG$16</c:f>
              <c:strCache>
                <c:ptCount val="1"/>
                <c:pt idx="0">
                  <c:v>En tolva</c:v>
                </c:pt>
              </c:strCache>
            </c:strRef>
          </c:tx>
          <c:spPr>
            <a:solidFill>
              <a:srgbClr val="7030A0"/>
            </a:solidFill>
            <a:ln>
              <a:noFill/>
            </a:ln>
            <a:effectLst/>
          </c:spPr>
          <c:invertIfNegative val="0"/>
          <c:cat>
            <c:strRef>
              <c:f>Tables!$DD$17:$DD$27</c:f>
              <c:strCache>
                <c:ptCount val="11"/>
                <c:pt idx="0">
                  <c:v>0</c:v>
                </c:pt>
                <c:pt idx="1">
                  <c:v>30</c:v>
                </c:pt>
                <c:pt idx="2">
                  <c:v>60</c:v>
                </c:pt>
                <c:pt idx="3">
                  <c:v>90</c:v>
                </c:pt>
                <c:pt idx="4">
                  <c:v>120</c:v>
                </c:pt>
                <c:pt idx="5">
                  <c:v>150</c:v>
                </c:pt>
                <c:pt idx="6">
                  <c:v>180</c:v>
                </c:pt>
                <c:pt idx="7">
                  <c:v>210</c:v>
                </c:pt>
                <c:pt idx="8">
                  <c:v>prechurn</c:v>
                </c:pt>
                <c:pt idx="9">
                  <c:v>potencial</c:v>
                </c:pt>
                <c:pt idx="10">
                  <c:v>castigo</c:v>
                </c:pt>
              </c:strCache>
            </c:strRef>
          </c:cat>
          <c:val>
            <c:numRef>
              <c:f>Tables!$DG$17:$DG$27</c:f>
              <c:numCache>
                <c:formatCode>_-* #,##0_-;\-* #,##0_-;_-* "-"??_-;_-@_-</c:formatCode>
                <c:ptCount val="11"/>
                <c:pt idx="0">
                  <c:v>2093320</c:v>
                </c:pt>
                <c:pt idx="1">
                  <c:v>1228433</c:v>
                </c:pt>
                <c:pt idx="2">
                  <c:v>1904246</c:v>
                </c:pt>
                <c:pt idx="3">
                  <c:v>1807639</c:v>
                </c:pt>
                <c:pt idx="4">
                  <c:v>0</c:v>
                </c:pt>
                <c:pt idx="5">
                  <c:v>0</c:v>
                </c:pt>
                <c:pt idx="6">
                  <c:v>0</c:v>
                </c:pt>
                <c:pt idx="7">
                  <c:v>0</c:v>
                </c:pt>
                <c:pt idx="8">
                  <c:v>1331610</c:v>
                </c:pt>
                <c:pt idx="9">
                  <c:v>1222174</c:v>
                </c:pt>
                <c:pt idx="10">
                  <c:v>0</c:v>
                </c:pt>
              </c:numCache>
            </c:numRef>
          </c:val>
          <c:extLst>
            <c:ext xmlns:c16="http://schemas.microsoft.com/office/drawing/2014/chart" uri="{C3380CC4-5D6E-409C-BE32-E72D297353CC}">
              <c16:uniqueId val="{00000001-E9F6-40A0-9F2F-00C2266D5097}"/>
            </c:ext>
          </c:extLst>
        </c:ser>
        <c:dLbls>
          <c:showLegendKey val="0"/>
          <c:showVal val="0"/>
          <c:showCatName val="0"/>
          <c:showSerName val="0"/>
          <c:showPercent val="0"/>
          <c:showBubbleSize val="0"/>
        </c:dLbls>
        <c:gapWidth val="219"/>
        <c:axId val="1876243471"/>
        <c:axId val="1876245135"/>
      </c:barChart>
      <c:lineChart>
        <c:grouping val="stacked"/>
        <c:varyColors val="0"/>
        <c:ser>
          <c:idx val="1"/>
          <c:order val="1"/>
          <c:tx>
            <c:strRef>
              <c:f>Tables!$DF$16</c:f>
              <c:strCache>
                <c:ptCount val="1"/>
                <c:pt idx="0">
                  <c:v>Efectivo</c:v>
                </c:pt>
              </c:strCache>
            </c:strRef>
          </c:tx>
          <c:spPr>
            <a:ln w="28575" cap="rnd">
              <a:solidFill>
                <a:srgbClr val="00B050"/>
              </a:solidFill>
              <a:round/>
            </a:ln>
            <a:effectLst/>
          </c:spPr>
          <c:marker>
            <c:symbol val="square"/>
            <c:size val="5"/>
            <c:spPr>
              <a:solidFill>
                <a:srgbClr val="00B050"/>
              </a:solidFill>
              <a:ln w="9525">
                <a:solidFill>
                  <a:srgbClr val="00B050"/>
                </a:solidFill>
              </a:ln>
              <a:effectLst/>
            </c:spPr>
          </c:marker>
          <c:cat>
            <c:strRef>
              <c:f>Tables!$DD$17:$DD$27</c:f>
              <c:strCache>
                <c:ptCount val="11"/>
                <c:pt idx="0">
                  <c:v>0</c:v>
                </c:pt>
                <c:pt idx="1">
                  <c:v>30</c:v>
                </c:pt>
                <c:pt idx="2">
                  <c:v>60</c:v>
                </c:pt>
                <c:pt idx="3">
                  <c:v>90</c:v>
                </c:pt>
                <c:pt idx="4">
                  <c:v>120</c:v>
                </c:pt>
                <c:pt idx="5">
                  <c:v>150</c:v>
                </c:pt>
                <c:pt idx="6">
                  <c:v>180</c:v>
                </c:pt>
                <c:pt idx="7">
                  <c:v>210</c:v>
                </c:pt>
                <c:pt idx="8">
                  <c:v>prechurn</c:v>
                </c:pt>
                <c:pt idx="9">
                  <c:v>potencial</c:v>
                </c:pt>
                <c:pt idx="10">
                  <c:v>castigo</c:v>
                </c:pt>
              </c:strCache>
            </c:strRef>
          </c:cat>
          <c:val>
            <c:numRef>
              <c:f>Tables!$DF$17:$DF$27</c:f>
              <c:numCache>
                <c:formatCode>_-* #,##0_-;\-* #,##0_-;_-* "-"??_-;_-@_-</c:formatCode>
                <c:ptCount val="11"/>
                <c:pt idx="0">
                  <c:v>908810</c:v>
                </c:pt>
                <c:pt idx="1">
                  <c:v>513580</c:v>
                </c:pt>
                <c:pt idx="2">
                  <c:v>823290</c:v>
                </c:pt>
                <c:pt idx="3">
                  <c:v>785334</c:v>
                </c:pt>
                <c:pt idx="4">
                  <c:v>0</c:v>
                </c:pt>
                <c:pt idx="5">
                  <c:v>0</c:v>
                </c:pt>
                <c:pt idx="6">
                  <c:v>0</c:v>
                </c:pt>
                <c:pt idx="7">
                  <c:v>0</c:v>
                </c:pt>
                <c:pt idx="8">
                  <c:v>483890</c:v>
                </c:pt>
                <c:pt idx="9">
                  <c:v>358698</c:v>
                </c:pt>
                <c:pt idx="10">
                  <c:v>0</c:v>
                </c:pt>
              </c:numCache>
            </c:numRef>
          </c:val>
          <c:smooth val="0"/>
          <c:extLst>
            <c:ext xmlns:c16="http://schemas.microsoft.com/office/drawing/2014/chart" uri="{C3380CC4-5D6E-409C-BE32-E72D297353CC}">
              <c16:uniqueId val="{00000002-E9F6-40A0-9F2F-00C2266D5097}"/>
            </c:ext>
          </c:extLst>
        </c:ser>
        <c:dLbls>
          <c:showLegendKey val="0"/>
          <c:showVal val="0"/>
          <c:showCatName val="0"/>
          <c:showSerName val="0"/>
          <c:showPercent val="0"/>
          <c:showBubbleSize val="0"/>
        </c:dLbls>
        <c:marker val="1"/>
        <c:smooth val="0"/>
        <c:axId val="1876243471"/>
        <c:axId val="1876245135"/>
      </c:lineChart>
      <c:catAx>
        <c:axId val="18762434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1876245135"/>
        <c:crosses val="autoZero"/>
        <c:auto val="1"/>
        <c:lblAlgn val="ctr"/>
        <c:lblOffset val="100"/>
        <c:noMultiLvlLbl val="0"/>
      </c:catAx>
      <c:valAx>
        <c:axId val="1876245135"/>
        <c:scaling>
          <c:orientation val="minMax"/>
        </c:scaling>
        <c:delete val="0"/>
        <c:axPos val="l"/>
        <c:majorGridlines>
          <c:spPr>
            <a:ln w="9525" cap="flat" cmpd="sng" algn="ctr">
              <a:solidFill>
                <a:schemeClr val="tx1">
                  <a:lumMod val="15000"/>
                  <a:lumOff val="85000"/>
                </a:schemeClr>
              </a:solidFill>
              <a:round/>
            </a:ln>
            <a:effectLst/>
          </c:spPr>
        </c:majorGridlines>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CO"/>
          </a:p>
        </c:txPr>
        <c:crossAx val="1876243471"/>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6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Tables!$DE$29</c:f>
              <c:strCache>
                <c:ptCount val="1"/>
                <c:pt idx="0">
                  <c:v>Registros</c:v>
                </c:pt>
              </c:strCache>
            </c:strRef>
          </c:tx>
          <c:spPr>
            <a:solidFill>
              <a:srgbClr val="00B0F0"/>
            </a:solidFill>
            <a:ln>
              <a:noFill/>
            </a:ln>
            <a:effectLst/>
          </c:spPr>
          <c:invertIfNegative val="0"/>
          <c:cat>
            <c:strRef>
              <c:f>Tables!$DD$30:$DD$31</c:f>
              <c:strCache>
                <c:ptCount val="2"/>
                <c:pt idx="0">
                  <c:v>IVR</c:v>
                </c:pt>
                <c:pt idx="1">
                  <c:v>TRANSACICONAL</c:v>
                </c:pt>
              </c:strCache>
            </c:strRef>
          </c:cat>
          <c:val>
            <c:numRef>
              <c:f>Tables!$DE$30:$DE$31</c:f>
              <c:numCache>
                <c:formatCode>_-* #,##0_-;\-* #,##0_-;_-* "-"??_-;_-@_-</c:formatCode>
                <c:ptCount val="2"/>
                <c:pt idx="0">
                  <c:v>4105026</c:v>
                </c:pt>
                <c:pt idx="1">
                  <c:v>3820220</c:v>
                </c:pt>
              </c:numCache>
            </c:numRef>
          </c:val>
          <c:extLst>
            <c:ext xmlns:c16="http://schemas.microsoft.com/office/drawing/2014/chart" uri="{C3380CC4-5D6E-409C-BE32-E72D297353CC}">
              <c16:uniqueId val="{00000000-858F-4DF2-8218-6DF05C186A13}"/>
            </c:ext>
          </c:extLst>
        </c:ser>
        <c:ser>
          <c:idx val="1"/>
          <c:order val="1"/>
          <c:tx>
            <c:strRef>
              <c:f>Tables!$DF$29</c:f>
              <c:strCache>
                <c:ptCount val="1"/>
                <c:pt idx="0">
                  <c:v>En tolva</c:v>
                </c:pt>
              </c:strCache>
            </c:strRef>
          </c:tx>
          <c:spPr>
            <a:solidFill>
              <a:srgbClr val="7030A0"/>
            </a:solidFill>
            <a:ln>
              <a:noFill/>
            </a:ln>
            <a:effectLst/>
          </c:spPr>
          <c:invertIfNegative val="0"/>
          <c:cat>
            <c:strRef>
              <c:f>Tables!$DD$30:$DD$31</c:f>
              <c:strCache>
                <c:ptCount val="2"/>
                <c:pt idx="0">
                  <c:v>IVR</c:v>
                </c:pt>
                <c:pt idx="1">
                  <c:v>TRANSACICONAL</c:v>
                </c:pt>
              </c:strCache>
            </c:strRef>
          </c:cat>
          <c:val>
            <c:numRef>
              <c:f>Tables!$DF$30:$DF$31</c:f>
              <c:numCache>
                <c:formatCode>_-* #,##0_-;\-* #,##0_-;_-* "-"??_-;_-@_-</c:formatCode>
                <c:ptCount val="2"/>
                <c:pt idx="0">
                  <c:v>12266082</c:v>
                </c:pt>
                <c:pt idx="1">
                  <c:v>9587422</c:v>
                </c:pt>
              </c:numCache>
            </c:numRef>
          </c:val>
          <c:extLst>
            <c:ext xmlns:c16="http://schemas.microsoft.com/office/drawing/2014/chart" uri="{C3380CC4-5D6E-409C-BE32-E72D297353CC}">
              <c16:uniqueId val="{00000001-858F-4DF2-8218-6DF05C186A13}"/>
            </c:ext>
          </c:extLst>
        </c:ser>
        <c:dLbls>
          <c:showLegendKey val="0"/>
          <c:showVal val="0"/>
          <c:showCatName val="0"/>
          <c:showSerName val="0"/>
          <c:showPercent val="0"/>
          <c:showBubbleSize val="0"/>
        </c:dLbls>
        <c:gapWidth val="150"/>
        <c:overlap val="100"/>
        <c:axId val="464886223"/>
        <c:axId val="464873327"/>
      </c:barChart>
      <c:catAx>
        <c:axId val="4648862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464873327"/>
        <c:crosses val="autoZero"/>
        <c:auto val="1"/>
        <c:lblAlgn val="ctr"/>
        <c:lblOffset val="100"/>
        <c:noMultiLvlLbl val="0"/>
      </c:catAx>
      <c:valAx>
        <c:axId val="464873327"/>
        <c:scaling>
          <c:orientation val="minMax"/>
        </c:scaling>
        <c:delete val="1"/>
        <c:axPos val="l"/>
        <c:numFmt formatCode="_-* #,##0_-;\-* #,##0_-;_-* &quot;-&quot;??_-;_-@_-" sourceLinked="1"/>
        <c:majorTickMark val="none"/>
        <c:minorTickMark val="none"/>
        <c:tickLblPos val="nextTo"/>
        <c:crossAx val="464886223"/>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s-CO"/>
          </a:p>
        </c:txPr>
      </c:dTable>
      <c:spPr>
        <a:noFill/>
        <a:ln>
          <a:noFill/>
        </a:ln>
        <a:effectLst/>
      </c:spPr>
    </c:plotArea>
    <c:plotVisOnly val="1"/>
    <c:dispBlanksAs val="gap"/>
    <c:showDLblsOverMax val="0"/>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size">
        <cx:f dir="row">_xlchart.v1.0</cx:f>
      </cx:numDim>
    </cx:data>
  </cx:chartData>
  <cx:chart>
    <cx:plotArea>
      <cx:plotAreaRegion>
        <cx:series layoutId="treemap" uniqueId="{F67136C3-C592-469C-8950-ACF81376BDA0}">
          <cx:spPr>
            <a:solidFill>
              <a:schemeClr val="accent6"/>
            </a:solidFill>
          </cx:spPr>
          <cx:dataPt idx="0">
            <cx:spPr>
              <a:solidFill>
                <a:srgbClr val="00B050"/>
              </a:solidFill>
            </cx:spPr>
          </cx:dataPt>
          <cx:dataPt idx="1">
            <cx:spPr>
              <a:solidFill>
                <a:srgbClr val="70AD47">
                  <a:lumMod val="20000"/>
                  <a:lumOff val="80000"/>
                </a:srgbClr>
              </a:solidFill>
            </cx:spPr>
          </cx:dataPt>
          <cx:dataId val="0"/>
          <cx:layoutPr>
            <cx:parentLabelLayout val="overlapping"/>
          </cx:layoutPr>
        </cx:series>
      </cx:plotAreaRegion>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size">
        <cx:f dir="row">_xlchart.v1.3</cx:f>
      </cx:numDim>
    </cx:data>
  </cx:chartData>
  <cx:chart>
    <cx:plotArea>
      <cx:plotAreaRegion>
        <cx:series layoutId="treemap" uniqueId="{E38F6C87-A251-4FA3-A7A7-B24881AC076D}">
          <cx:spPr>
            <a:solidFill>
              <a:srgbClr val="FFE7E7"/>
            </a:solidFill>
          </cx:spPr>
          <cx:dataPt idx="0">
            <cx:spPr>
              <a:solidFill>
                <a:srgbClr val="FF4F4F"/>
              </a:solidFill>
            </cx:spPr>
          </cx:dataPt>
          <cx:dataId val="0"/>
          <cx:layoutPr/>
        </cx:series>
      </cx:plotAreaRegion>
    </cx:plotArea>
  </cx:chart>
  <cx:spPr>
    <a:noFill/>
    <a:ln>
      <a:noFill/>
    </a:ln>
  </cx:spPr>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size">
        <cx:f dir="row">_xlchart.v1.1</cx:f>
      </cx:numDim>
    </cx:data>
  </cx:chartData>
  <cx:chart>
    <cx:plotArea>
      <cx:plotAreaRegion>
        <cx:series layoutId="treemap" uniqueId="{FF1FDF0C-6FF8-4A53-A3C3-6B9DA895077C}">
          <cx:dataPt idx="0">
            <cx:spPr>
              <a:solidFill>
                <a:srgbClr val="00B050"/>
              </a:solidFill>
            </cx:spPr>
          </cx:dataPt>
          <cx:dataPt idx="1">
            <cx:spPr>
              <a:solidFill>
                <a:srgbClr val="70AD47">
                  <a:lumMod val="20000"/>
                  <a:lumOff val="80000"/>
                </a:srgbClr>
              </a:solidFill>
            </cx:spPr>
          </cx:dataPt>
          <cx:dataId val="0"/>
          <cx:layoutPr/>
        </cx:series>
      </cx:plotAreaRegion>
    </cx:plotArea>
  </cx:chart>
  <cx:spPr>
    <a:noFill/>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numDim type="size">
        <cx:f dir="row">_xlchart.v1.2</cx:f>
      </cx:numDim>
    </cx:data>
  </cx:chartData>
  <cx:chart>
    <cx:plotArea>
      <cx:plotAreaRegion>
        <cx:series layoutId="treemap" uniqueId="{16EC4D9D-FCDC-4211-AA89-1F9B943370AD}">
          <cx:dataPt idx="0">
            <cx:spPr>
              <a:solidFill>
                <a:srgbClr val="FF4F4F"/>
              </a:solidFill>
            </cx:spPr>
          </cx:dataPt>
          <cx:dataPt idx="1">
            <cx:spPr>
              <a:solidFill>
                <a:srgbClr val="FFE7E7"/>
              </a:solidFill>
            </cx:spPr>
          </cx:dataPt>
          <cx:dataId val="0"/>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8.png"/><Relationship Id="rId18" Type="http://schemas.openxmlformats.org/officeDocument/2006/relationships/image" Target="../media/image11.svg"/><Relationship Id="rId3" Type="http://schemas.openxmlformats.org/officeDocument/2006/relationships/image" Target="../media/image3.svg"/><Relationship Id="rId7" Type="http://schemas.microsoft.com/office/2014/relationships/chartEx" Target="../charts/chartEx3.xml"/><Relationship Id="rId12" Type="http://schemas.microsoft.com/office/2014/relationships/chartEx" Target="../charts/chartEx4.xml"/><Relationship Id="rId17" Type="http://schemas.openxmlformats.org/officeDocument/2006/relationships/image" Target="../media/image10.png"/><Relationship Id="rId2" Type="http://schemas.openxmlformats.org/officeDocument/2006/relationships/image" Target="../media/image2.png"/><Relationship Id="rId16" Type="http://schemas.openxmlformats.org/officeDocument/2006/relationships/image" Target="../media/image1.png"/><Relationship Id="rId20" Type="http://schemas.openxmlformats.org/officeDocument/2006/relationships/image" Target="../media/image13.svg"/><Relationship Id="rId1" Type="http://schemas.microsoft.com/office/2014/relationships/chartEx" Target="../charts/chartEx1.xml"/><Relationship Id="rId6" Type="http://schemas.openxmlformats.org/officeDocument/2006/relationships/image" Target="../media/image5.svg"/><Relationship Id="rId11" Type="http://schemas.openxmlformats.org/officeDocument/2006/relationships/chart" Target="../charts/chart2.xml"/><Relationship Id="rId5" Type="http://schemas.openxmlformats.org/officeDocument/2006/relationships/image" Target="../media/image4.png"/><Relationship Id="rId15" Type="http://schemas.openxmlformats.org/officeDocument/2006/relationships/chart" Target="../charts/chart3.xml"/><Relationship Id="rId10" Type="http://schemas.openxmlformats.org/officeDocument/2006/relationships/chart" Target="../charts/chart1.xml"/><Relationship Id="rId19" Type="http://schemas.openxmlformats.org/officeDocument/2006/relationships/image" Target="../media/image12.png"/><Relationship Id="rId4" Type="http://schemas.microsoft.com/office/2014/relationships/chartEx" Target="../charts/chartEx2.xml"/><Relationship Id="rId9" Type="http://schemas.openxmlformats.org/officeDocument/2006/relationships/image" Target="../media/image7.svg"/><Relationship Id="rId14" Type="http://schemas.openxmlformats.org/officeDocument/2006/relationships/image" Target="../media/image9.svg"/></Relationships>
</file>

<file path=xl/drawings/_rels/drawing4.xml.rels><?xml version="1.0" encoding="UTF-8" standalone="yes"?>
<Relationships xmlns="http://schemas.openxmlformats.org/package/2006/relationships"><Relationship Id="rId8" Type="http://schemas.openxmlformats.org/officeDocument/2006/relationships/image" Target="../media/image17.svg"/><Relationship Id="rId13" Type="http://schemas.openxmlformats.org/officeDocument/2006/relationships/image" Target="../media/image21.svg"/><Relationship Id="rId3" Type="http://schemas.openxmlformats.org/officeDocument/2006/relationships/image" Target="../media/image14.png"/><Relationship Id="rId7" Type="http://schemas.openxmlformats.org/officeDocument/2006/relationships/image" Target="../media/image16.png"/><Relationship Id="rId12" Type="http://schemas.openxmlformats.org/officeDocument/2006/relationships/image" Target="../media/image20.png"/><Relationship Id="rId2" Type="http://schemas.openxmlformats.org/officeDocument/2006/relationships/chart" Target="../charts/chart4.xml"/><Relationship Id="rId1" Type="http://schemas.openxmlformats.org/officeDocument/2006/relationships/image" Target="../media/image1.png"/><Relationship Id="rId6" Type="http://schemas.openxmlformats.org/officeDocument/2006/relationships/chart" Target="../charts/chart6.xml"/><Relationship Id="rId11" Type="http://schemas.openxmlformats.org/officeDocument/2006/relationships/image" Target="../media/image19.svg"/><Relationship Id="rId5" Type="http://schemas.openxmlformats.org/officeDocument/2006/relationships/chart" Target="../charts/chart5.xml"/><Relationship Id="rId10" Type="http://schemas.openxmlformats.org/officeDocument/2006/relationships/image" Target="../media/image18.png"/><Relationship Id="rId4" Type="http://schemas.openxmlformats.org/officeDocument/2006/relationships/image" Target="../media/image15.png"/><Relationship Id="rId9" Type="http://schemas.openxmlformats.org/officeDocument/2006/relationships/chart" Target="../charts/chart7.xml"/></Relationships>
</file>

<file path=xl/drawings/_rels/drawing5.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image" Target="../media/image1.png"/><Relationship Id="rId6" Type="http://schemas.openxmlformats.org/officeDocument/2006/relationships/chart" Target="../charts/chart10.xml"/><Relationship Id="rId5" Type="http://schemas.openxmlformats.org/officeDocument/2006/relationships/image" Target="../media/image23.svg"/><Relationship Id="rId4"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75</xdr:col>
      <xdr:colOff>457200</xdr:colOff>
      <xdr:row>43</xdr:row>
      <xdr:rowOff>114300</xdr:rowOff>
    </xdr:to>
    <xdr:sp macro="" textlink="">
      <xdr:nvSpPr>
        <xdr:cNvPr id="4" name="Rectángulo 3">
          <a:extLst>
            <a:ext uri="{FF2B5EF4-FFF2-40B4-BE49-F238E27FC236}">
              <a16:creationId xmlns:a16="http://schemas.microsoft.com/office/drawing/2014/main" id="{195E1696-C20B-4BC4-BC83-01538A31B1AD}"/>
            </a:ext>
          </a:extLst>
        </xdr:cNvPr>
        <xdr:cNvSpPr/>
      </xdr:nvSpPr>
      <xdr:spPr>
        <a:xfrm>
          <a:off x="0" y="0"/>
          <a:ext cx="77914500" cy="830580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xdr:from>
      <xdr:col>76</xdr:col>
      <xdr:colOff>0</xdr:colOff>
      <xdr:row>0</xdr:row>
      <xdr:rowOff>0</xdr:rowOff>
    </xdr:from>
    <xdr:to>
      <xdr:col>179</xdr:col>
      <xdr:colOff>47625</xdr:colOff>
      <xdr:row>43</xdr:row>
      <xdr:rowOff>114300</xdr:rowOff>
    </xdr:to>
    <xdr:sp macro="" textlink="">
      <xdr:nvSpPr>
        <xdr:cNvPr id="10" name="Rectángulo 9">
          <a:extLst>
            <a:ext uri="{FF2B5EF4-FFF2-40B4-BE49-F238E27FC236}">
              <a16:creationId xmlns:a16="http://schemas.microsoft.com/office/drawing/2014/main" id="{E5AB756B-A5C6-4F5C-AA69-6C69A2C11A0D}"/>
            </a:ext>
          </a:extLst>
        </xdr:cNvPr>
        <xdr:cNvSpPr/>
      </xdr:nvSpPr>
      <xdr:spPr>
        <a:xfrm>
          <a:off x="78219300" y="0"/>
          <a:ext cx="77914500" cy="830580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18</xdr:row>
      <xdr:rowOff>0</xdr:rowOff>
    </xdr:from>
    <xdr:to>
      <xdr:col>3</xdr:col>
      <xdr:colOff>0</xdr:colOff>
      <xdr:row>19</xdr:row>
      <xdr:rowOff>114299</xdr:rowOff>
    </xdr:to>
    <xdr:sp macro="" textlink="">
      <xdr:nvSpPr>
        <xdr:cNvPr id="2" name="AutoShape 1" descr="Nexa BPO | Bogotá">
          <a:extLst>
            <a:ext uri="{FF2B5EF4-FFF2-40B4-BE49-F238E27FC236}">
              <a16:creationId xmlns:a16="http://schemas.microsoft.com/office/drawing/2014/main" id="{00000000-0008-0000-0500-000002000000}"/>
            </a:ext>
          </a:extLst>
        </xdr:cNvPr>
        <xdr:cNvSpPr>
          <a:spLocks noChangeAspect="1" noChangeArrowheads="1"/>
        </xdr:cNvSpPr>
      </xdr:nvSpPr>
      <xdr:spPr bwMode="auto">
        <a:xfrm>
          <a:off x="1524000" y="2105025"/>
          <a:ext cx="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8</xdr:row>
      <xdr:rowOff>64559</xdr:rowOff>
    </xdr:from>
    <xdr:to>
      <xdr:col>9</xdr:col>
      <xdr:colOff>0</xdr:colOff>
      <xdr:row>15</xdr:row>
      <xdr:rowOff>8202</xdr:rowOff>
    </xdr:to>
    <mc:AlternateContent xmlns:mc="http://schemas.openxmlformats.org/markup-compatibility/2006" xmlns:a14="http://schemas.microsoft.com/office/drawing/2010/main">
      <mc:Choice Requires="a14">
        <xdr:graphicFrame macro="">
          <xdr:nvGraphicFramePr>
            <xdr:cNvPr id="4" name="RENTABILIDAD 1">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RENTABILIDAD 1"/>
            </a:graphicData>
          </a:graphic>
        </xdr:graphicFrame>
      </mc:Choice>
      <mc:Fallback xmlns="">
        <xdr:sp macro="" textlink="">
          <xdr:nvSpPr>
            <xdr:cNvPr id="0" name=""/>
            <xdr:cNvSpPr>
              <a:spLocks noTextEdit="1"/>
            </xdr:cNvSpPr>
          </xdr:nvSpPr>
          <xdr:spPr>
            <a:xfrm>
              <a:off x="17729200" y="255059"/>
              <a:ext cx="0" cy="1289843"/>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9</xdr:col>
      <xdr:colOff>0</xdr:colOff>
      <xdr:row>17</xdr:row>
      <xdr:rowOff>83342</xdr:rowOff>
    </xdr:from>
    <xdr:to>
      <xdr:col>9</xdr:col>
      <xdr:colOff>0</xdr:colOff>
      <xdr:row>25</xdr:row>
      <xdr:rowOff>9260</xdr:rowOff>
    </xdr:to>
    <mc:AlternateContent xmlns:mc="http://schemas.openxmlformats.org/markup-compatibility/2006" xmlns:a14="http://schemas.microsoft.com/office/drawing/2010/main">
      <mc:Choice Requires="a14">
        <xdr:graphicFrame macro="">
          <xdr:nvGraphicFramePr>
            <xdr:cNvPr id="5" name="GRUPO 1">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microsoft.com/office/drawing/2010/slicer">
              <sle:slicer xmlns:sle="http://schemas.microsoft.com/office/drawing/2010/slicer" name="GRUPO 1"/>
            </a:graphicData>
          </a:graphic>
        </xdr:graphicFrame>
      </mc:Choice>
      <mc:Fallback xmlns="">
        <xdr:sp macro="" textlink="">
          <xdr:nvSpPr>
            <xdr:cNvPr id="0" name=""/>
            <xdr:cNvSpPr>
              <a:spLocks noTextEdit="1"/>
            </xdr:cNvSpPr>
          </xdr:nvSpPr>
          <xdr:spPr>
            <a:xfrm>
              <a:off x="17729200" y="2001042"/>
              <a:ext cx="0" cy="1449918"/>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9</xdr:col>
      <xdr:colOff>0</xdr:colOff>
      <xdr:row>7</xdr:row>
      <xdr:rowOff>95250</xdr:rowOff>
    </xdr:from>
    <xdr:to>
      <xdr:col>9</xdr:col>
      <xdr:colOff>0</xdr:colOff>
      <xdr:row>15</xdr:row>
      <xdr:rowOff>45244</xdr:rowOff>
    </xdr:to>
    <mc:AlternateContent xmlns:mc="http://schemas.openxmlformats.org/markup-compatibility/2006" xmlns:a14="http://schemas.microsoft.com/office/drawing/2010/main">
      <mc:Choice Requires="a14">
        <xdr:graphicFrame macro="">
          <xdr:nvGraphicFramePr>
            <xdr:cNvPr id="6" name="CRUCE 1">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microsoft.com/office/drawing/2010/slicer">
              <sle:slicer xmlns:sle="http://schemas.microsoft.com/office/drawing/2010/slicer" name="CRUCE 1"/>
            </a:graphicData>
          </a:graphic>
        </xdr:graphicFrame>
      </mc:Choice>
      <mc:Fallback xmlns="">
        <xdr:sp macro="" textlink="">
          <xdr:nvSpPr>
            <xdr:cNvPr id="0" name=""/>
            <xdr:cNvSpPr>
              <a:spLocks noTextEdit="1"/>
            </xdr:cNvSpPr>
          </xdr:nvSpPr>
          <xdr:spPr>
            <a:xfrm>
              <a:off x="14199393" y="95250"/>
              <a:ext cx="0" cy="14866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0</xdr:col>
      <xdr:colOff>243415</xdr:colOff>
      <xdr:row>0</xdr:row>
      <xdr:rowOff>127001</xdr:rowOff>
    </xdr:from>
    <xdr:to>
      <xdr:col>4</xdr:col>
      <xdr:colOff>836081</xdr:colOff>
      <xdr:row>2</xdr:row>
      <xdr:rowOff>127000</xdr:rowOff>
    </xdr:to>
    <xdr:sp macro="" textlink="">
      <xdr:nvSpPr>
        <xdr:cNvPr id="7" name="Rectángulo 6">
          <a:extLst>
            <a:ext uri="{FF2B5EF4-FFF2-40B4-BE49-F238E27FC236}">
              <a16:creationId xmlns:a16="http://schemas.microsoft.com/office/drawing/2014/main" id="{0DB0F80D-2174-48F8-82E9-398FA858F2DE}"/>
            </a:ext>
          </a:extLst>
        </xdr:cNvPr>
        <xdr:cNvSpPr/>
      </xdr:nvSpPr>
      <xdr:spPr>
        <a:xfrm>
          <a:off x="243415" y="127001"/>
          <a:ext cx="6635749" cy="38099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800" b="1">
              <a:solidFill>
                <a:schemeClr val="tx1">
                  <a:lumMod val="50000"/>
                  <a:lumOff val="50000"/>
                </a:schemeClr>
              </a:solidFill>
              <a:latin typeface="Century Gothic" panose="020B0502020202020204" pitchFamily="34" charset="0"/>
              <a:ea typeface="+mn-ea"/>
              <a:cs typeface="+mn-cs"/>
            </a:rPr>
            <a:t>Panel de Indicadores Diario IVR Intercom - Transaccional</a:t>
          </a:r>
        </a:p>
      </xdr:txBody>
    </xdr:sp>
    <xdr:clientData/>
  </xdr:twoCellAnchor>
  <xdr:twoCellAnchor>
    <xdr:from>
      <xdr:col>7</xdr:col>
      <xdr:colOff>317500</xdr:colOff>
      <xdr:row>0</xdr:row>
      <xdr:rowOff>127001</xdr:rowOff>
    </xdr:from>
    <xdr:to>
      <xdr:col>7</xdr:col>
      <xdr:colOff>1587500</xdr:colOff>
      <xdr:row>2</xdr:row>
      <xdr:rowOff>74084</xdr:rowOff>
    </xdr:to>
    <xdr:grpSp>
      <xdr:nvGrpSpPr>
        <xdr:cNvPr id="9" name="Grupo 8">
          <a:extLst>
            <a:ext uri="{FF2B5EF4-FFF2-40B4-BE49-F238E27FC236}">
              <a16:creationId xmlns:a16="http://schemas.microsoft.com/office/drawing/2014/main" id="{4D2708E9-9B12-4CD9-BF2E-FD3B7627DFA8}"/>
            </a:ext>
          </a:extLst>
        </xdr:cNvPr>
        <xdr:cNvGrpSpPr/>
      </xdr:nvGrpSpPr>
      <xdr:grpSpPr>
        <a:xfrm>
          <a:off x="9942180" y="127001"/>
          <a:ext cx="1270000" cy="323653"/>
          <a:chOff x="1391331" y="1265309"/>
          <a:chExt cx="6252484" cy="1592579"/>
        </a:xfrm>
      </xdr:grpSpPr>
      <xdr:sp macro="" textlink="">
        <xdr:nvSpPr>
          <xdr:cNvPr id="10" name="Freeform 21">
            <a:extLst>
              <a:ext uri="{FF2B5EF4-FFF2-40B4-BE49-F238E27FC236}">
                <a16:creationId xmlns:a16="http://schemas.microsoft.com/office/drawing/2014/main" id="{0C07D05C-48BB-4022-B027-E1E7B213940F}"/>
              </a:ext>
            </a:extLst>
          </xdr:cNvPr>
          <xdr:cNvSpPr/>
        </xdr:nvSpPr>
        <xdr:spPr>
          <a:xfrm>
            <a:off x="1391331" y="1265309"/>
            <a:ext cx="1684327" cy="1592579"/>
          </a:xfrm>
          <a:custGeom>
            <a:avLst/>
            <a:gdLst/>
            <a:ahLst/>
            <a:cxnLst/>
            <a:rect l="l" t="t" r="r" b="b"/>
            <a:pathLst>
              <a:path w="1684327" h="1592579">
                <a:moveTo>
                  <a:pt x="0" y="0"/>
                </a:moveTo>
                <a:lnTo>
                  <a:pt x="1684328" y="0"/>
                </a:lnTo>
                <a:lnTo>
                  <a:pt x="1684328" y="1592579"/>
                </a:lnTo>
                <a:lnTo>
                  <a:pt x="0" y="1592579"/>
                </a:lnTo>
                <a:lnTo>
                  <a:pt x="0" y="0"/>
                </a:lnTo>
                <a:close/>
              </a:path>
            </a:pathLst>
          </a:custGeom>
          <a:blipFill>
            <a:blip xmlns:r="http://schemas.openxmlformats.org/officeDocument/2006/relationships" r:embed="rId1"/>
            <a:stretch>
              <a:fillRect l="-25074" r="-27423" b="-42755"/>
            </a:stretch>
          </a:blipFill>
        </xdr:spPr>
        <xdr:txBody>
          <a:bodyPr wrap="square"/>
          <a:lstStyle/>
          <a:p>
            <a:endParaRPr lang="es-CO"/>
          </a:p>
        </xdr:txBody>
      </xdr:sp>
      <xdr:sp macro="" textlink="">
        <xdr:nvSpPr>
          <xdr:cNvPr id="11" name="Freeform 22">
            <a:extLst>
              <a:ext uri="{FF2B5EF4-FFF2-40B4-BE49-F238E27FC236}">
                <a16:creationId xmlns:a16="http://schemas.microsoft.com/office/drawing/2014/main" id="{852B3DF1-F950-4B94-A051-9FF03D00B8EA}"/>
              </a:ext>
            </a:extLst>
          </xdr:cNvPr>
          <xdr:cNvSpPr/>
        </xdr:nvSpPr>
        <xdr:spPr>
          <a:xfrm>
            <a:off x="3154232" y="1713908"/>
            <a:ext cx="4489583" cy="1143980"/>
          </a:xfrm>
          <a:custGeom>
            <a:avLst/>
            <a:gdLst/>
            <a:ahLst/>
            <a:cxnLst/>
            <a:rect l="l" t="t" r="r" b="b"/>
            <a:pathLst>
              <a:path w="4489583" h="1143980">
                <a:moveTo>
                  <a:pt x="0" y="0"/>
                </a:moveTo>
                <a:lnTo>
                  <a:pt x="4489582" y="0"/>
                </a:lnTo>
                <a:lnTo>
                  <a:pt x="4489582" y="1143980"/>
                </a:lnTo>
                <a:lnTo>
                  <a:pt x="0" y="1143980"/>
                </a:lnTo>
                <a:lnTo>
                  <a:pt x="0" y="0"/>
                </a:lnTo>
                <a:close/>
              </a:path>
            </a:pathLst>
          </a:custGeom>
          <a:blipFill>
            <a:blip xmlns:r="http://schemas.openxmlformats.org/officeDocument/2006/relationships" r:embed="rId1"/>
            <a:stretch>
              <a:fillRect l="-9976" t="-295662" r="-10995" b="-24556"/>
            </a:stretch>
          </a:blipFill>
        </xdr:spPr>
        <xdr:txBody>
          <a:bodyPr wrap="square"/>
          <a:lstStyle/>
          <a:p>
            <a:endParaRPr lang="es-CO"/>
          </a:p>
        </xdr:txBody>
      </xdr:sp>
    </xdr:grpSp>
    <xdr:clientData/>
  </xdr:twoCellAnchor>
  <xdr:twoCellAnchor>
    <xdr:from>
      <xdr:col>4</xdr:col>
      <xdr:colOff>786365</xdr:colOff>
      <xdr:row>0</xdr:row>
      <xdr:rowOff>132907</xdr:rowOff>
    </xdr:from>
    <xdr:to>
      <xdr:col>6</xdr:col>
      <xdr:colOff>1025840</xdr:colOff>
      <xdr:row>2</xdr:row>
      <xdr:rowOff>127813</xdr:rowOff>
    </xdr:to>
    <xdr:sp macro="" textlink="DahsBoard!A1">
      <xdr:nvSpPr>
        <xdr:cNvPr id="13" name="Rectángulo 12">
          <a:extLst>
            <a:ext uri="{FF2B5EF4-FFF2-40B4-BE49-F238E27FC236}">
              <a16:creationId xmlns:a16="http://schemas.microsoft.com/office/drawing/2014/main" id="{9B524302-0155-49A3-B34C-BD273E6819A0}"/>
            </a:ext>
          </a:extLst>
        </xdr:cNvPr>
        <xdr:cNvSpPr/>
      </xdr:nvSpPr>
      <xdr:spPr>
        <a:xfrm>
          <a:off x="6822557" y="132907"/>
          <a:ext cx="2753632" cy="3714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r"/>
          <a:fld id="{4D7830ED-1091-41A6-95A4-8EEB675083CA}" type="TxLink">
            <a:rPr lang="en-US" sz="1400" b="0" i="1" u="none" strike="noStrike">
              <a:solidFill>
                <a:schemeClr val="tx1">
                  <a:lumMod val="50000"/>
                  <a:lumOff val="50000"/>
                </a:schemeClr>
              </a:solidFill>
              <a:latin typeface="Calibri"/>
              <a:ea typeface="Calibri"/>
              <a:cs typeface="Calibri"/>
            </a:rPr>
            <a:pPr marL="0" indent="0" algn="r"/>
            <a:t>jueves, 11 de abril de 2024</a:t>
          </a:fld>
          <a:endParaRPr lang="es-CO" sz="2000" b="0" i="1" u="none" strike="noStrike">
            <a:solidFill>
              <a:schemeClr val="tx1">
                <a:lumMod val="50000"/>
                <a:lumOff val="50000"/>
              </a:schemeClr>
            </a:solidFill>
            <a:latin typeface="Calibri"/>
            <a:ea typeface="+mn-ea"/>
            <a:cs typeface="Calibri"/>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609599</xdr:colOff>
      <xdr:row>6</xdr:row>
      <xdr:rowOff>128056</xdr:rowOff>
    </xdr:from>
    <xdr:to>
      <xdr:col>18</xdr:col>
      <xdr:colOff>43388</xdr:colOff>
      <xdr:row>31</xdr:row>
      <xdr:rowOff>81489</xdr:rowOff>
    </xdr:to>
    <xdr:grpSp>
      <xdr:nvGrpSpPr>
        <xdr:cNvPr id="3" name="Grupo 2">
          <a:extLst>
            <a:ext uri="{FF2B5EF4-FFF2-40B4-BE49-F238E27FC236}">
              <a16:creationId xmlns:a16="http://schemas.microsoft.com/office/drawing/2014/main" id="{A8F61860-983B-4595-840E-B714CD4A4E5F}"/>
            </a:ext>
          </a:extLst>
        </xdr:cNvPr>
        <xdr:cNvGrpSpPr/>
      </xdr:nvGrpSpPr>
      <xdr:grpSpPr>
        <a:xfrm>
          <a:off x="5446182" y="1207556"/>
          <a:ext cx="7815789" cy="4715933"/>
          <a:chOff x="5446182" y="1207556"/>
          <a:chExt cx="7815789" cy="4715933"/>
        </a:xfrm>
      </xdr:grpSpPr>
      <xdr:grpSp>
        <xdr:nvGrpSpPr>
          <xdr:cNvPr id="31" name="Grupo 30">
            <a:extLst>
              <a:ext uri="{FF2B5EF4-FFF2-40B4-BE49-F238E27FC236}">
                <a16:creationId xmlns:a16="http://schemas.microsoft.com/office/drawing/2014/main" id="{00000000-0008-0000-0200-00001F000000}"/>
              </a:ext>
            </a:extLst>
          </xdr:cNvPr>
          <xdr:cNvGrpSpPr/>
        </xdr:nvGrpSpPr>
        <xdr:grpSpPr>
          <a:xfrm>
            <a:off x="5446182" y="1237188"/>
            <a:ext cx="2457451" cy="1285874"/>
            <a:chOff x="5520266" y="581026"/>
            <a:chExt cx="2457451" cy="1285874"/>
          </a:xfrm>
        </xdr:grpSpPr>
        <xdr:sp macro="" textlink="">
          <xdr:nvSpPr>
            <xdr:cNvPr id="45" name="Rectángulo: esquinas redondeadas 44">
              <a:extLst>
                <a:ext uri="{FF2B5EF4-FFF2-40B4-BE49-F238E27FC236}">
                  <a16:creationId xmlns:a16="http://schemas.microsoft.com/office/drawing/2014/main" id="{00000000-0008-0000-0200-00002D000000}"/>
                </a:ext>
              </a:extLst>
            </xdr:cNvPr>
            <xdr:cNvSpPr/>
          </xdr:nvSpPr>
          <xdr:spPr>
            <a:xfrm>
              <a:off x="5520266" y="581026"/>
              <a:ext cx="2457451" cy="1285874"/>
            </a:xfrm>
            <a:prstGeom prst="roundRect">
              <a:avLst>
                <a:gd name="adj" fmla="val 5807"/>
              </a:avLst>
            </a:prstGeom>
            <a:solidFill>
              <a:schemeClr val="bg1"/>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000"/>
            </a:p>
          </xdr:txBody>
        </xdr:sp>
        <xdr:sp macro="" textlink="Tables!Z2">
          <xdr:nvSpPr>
            <xdr:cNvPr id="47" name="Rectángulo 46">
              <a:extLst>
                <a:ext uri="{FF2B5EF4-FFF2-40B4-BE49-F238E27FC236}">
                  <a16:creationId xmlns:a16="http://schemas.microsoft.com/office/drawing/2014/main" id="{00000000-0008-0000-0200-00002F000000}"/>
                </a:ext>
              </a:extLst>
            </xdr:cNvPr>
            <xdr:cNvSpPr/>
          </xdr:nvSpPr>
          <xdr:spPr>
            <a:xfrm>
              <a:off x="6701367" y="904875"/>
              <a:ext cx="1133475"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r"/>
              <a:fld id="{0BE96A8C-9079-4290-871A-428295789E0A}" type="TxLink">
                <a:rPr lang="en-US" sz="1400" b="1" i="0" u="none" strike="noStrike">
                  <a:solidFill>
                    <a:srgbClr val="00B0F0"/>
                  </a:solidFill>
                  <a:latin typeface="Calibri"/>
                  <a:ea typeface="+mn-ea"/>
                  <a:cs typeface="Calibri"/>
                </a:rPr>
                <a:pPr marL="0" indent="0" algn="r"/>
                <a:t> -   </a:t>
              </a:fld>
              <a:endParaRPr lang="es-CO" sz="1400" b="1" i="0" u="none" strike="noStrike">
                <a:solidFill>
                  <a:srgbClr val="00B0F0"/>
                </a:solidFill>
                <a:latin typeface="Calibri"/>
                <a:ea typeface="+mn-ea"/>
                <a:cs typeface="Calibri"/>
              </a:endParaRPr>
            </a:p>
          </xdr:txBody>
        </xdr:sp>
        <xdr:sp macro="" textlink="">
          <xdr:nvSpPr>
            <xdr:cNvPr id="48" name="Rectángulo 47">
              <a:extLst>
                <a:ext uri="{FF2B5EF4-FFF2-40B4-BE49-F238E27FC236}">
                  <a16:creationId xmlns:a16="http://schemas.microsoft.com/office/drawing/2014/main" id="{00000000-0008-0000-0200-000030000000}"/>
                </a:ext>
              </a:extLst>
            </xdr:cNvPr>
            <xdr:cNvSpPr/>
          </xdr:nvSpPr>
          <xdr:spPr>
            <a:xfrm>
              <a:off x="5672668" y="619125"/>
              <a:ext cx="1762124"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i="0" u="none" strike="noStrike">
                  <a:solidFill>
                    <a:schemeClr val="tx1"/>
                  </a:solidFill>
                  <a:latin typeface="Calibri"/>
                  <a:cs typeface="Calibri"/>
                </a:rPr>
                <a:t>Marca 0</a:t>
              </a:r>
            </a:p>
          </xdr:txBody>
        </xdr:sp>
        <xdr:sp macro="" textlink="">
          <xdr:nvSpPr>
            <xdr:cNvPr id="54" name="Rectángulo 53">
              <a:extLst>
                <a:ext uri="{FF2B5EF4-FFF2-40B4-BE49-F238E27FC236}">
                  <a16:creationId xmlns:a16="http://schemas.microsoft.com/office/drawing/2014/main" id="{00000000-0008-0000-0200-000036000000}"/>
                </a:ext>
              </a:extLst>
            </xdr:cNvPr>
            <xdr:cNvSpPr/>
          </xdr:nvSpPr>
          <xdr:spPr>
            <a:xfrm>
              <a:off x="5653618" y="923925"/>
              <a:ext cx="1343024"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i="0" u="none" strike="noStrike">
                  <a:solidFill>
                    <a:srgbClr val="00B0F0"/>
                  </a:solidFill>
                  <a:latin typeface="Calibri"/>
                  <a:cs typeface="Calibri"/>
                </a:rPr>
                <a:t> Registros cargados</a:t>
              </a:r>
            </a:p>
          </xdr:txBody>
        </xdr:sp>
        <xdr:sp macro="" textlink="Tables!AA2">
          <xdr:nvSpPr>
            <xdr:cNvPr id="55" name="Rectángulo 54">
              <a:extLst>
                <a:ext uri="{FF2B5EF4-FFF2-40B4-BE49-F238E27FC236}">
                  <a16:creationId xmlns:a16="http://schemas.microsoft.com/office/drawing/2014/main" id="{00000000-0008-0000-0200-000037000000}"/>
                </a:ext>
              </a:extLst>
            </xdr:cNvPr>
            <xdr:cNvSpPr/>
          </xdr:nvSpPr>
          <xdr:spPr>
            <a:xfrm>
              <a:off x="6701367" y="1162050"/>
              <a:ext cx="1133475"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r"/>
              <a:fld id="{019878EA-6C3D-4AAD-AB72-08B3632C922E}" type="TxLink">
                <a:rPr lang="en-US" sz="1400" b="1" i="0" u="none" strike="noStrike">
                  <a:solidFill>
                    <a:srgbClr val="7030A0"/>
                  </a:solidFill>
                  <a:latin typeface="Calibri"/>
                  <a:ea typeface="+mn-ea"/>
                  <a:cs typeface="Calibri"/>
                </a:rPr>
                <a:pPr marL="0" indent="0" algn="r"/>
                <a:t> -   </a:t>
              </a:fld>
              <a:endParaRPr lang="es-CO" sz="1400" b="1" i="0" u="none" strike="noStrike">
                <a:solidFill>
                  <a:srgbClr val="7030A0"/>
                </a:solidFill>
                <a:latin typeface="Calibri"/>
                <a:ea typeface="+mn-ea"/>
                <a:cs typeface="Calibri"/>
              </a:endParaRPr>
            </a:p>
          </xdr:txBody>
        </xdr:sp>
        <xdr:sp macro="" textlink="">
          <xdr:nvSpPr>
            <xdr:cNvPr id="56" name="Rectángulo 55">
              <a:extLst>
                <a:ext uri="{FF2B5EF4-FFF2-40B4-BE49-F238E27FC236}">
                  <a16:creationId xmlns:a16="http://schemas.microsoft.com/office/drawing/2014/main" id="{00000000-0008-0000-0200-000038000000}"/>
                </a:ext>
              </a:extLst>
            </xdr:cNvPr>
            <xdr:cNvSpPr/>
          </xdr:nvSpPr>
          <xdr:spPr>
            <a:xfrm>
              <a:off x="5644092" y="1171575"/>
              <a:ext cx="1314449"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i="0" u="none" strike="noStrike">
                  <a:solidFill>
                    <a:srgbClr val="7030A0"/>
                  </a:solidFill>
                  <a:latin typeface="Calibri"/>
                  <a:cs typeface="Calibri"/>
                </a:rPr>
                <a:t> Registros en tolva</a:t>
              </a:r>
            </a:p>
          </xdr:txBody>
        </xdr:sp>
        <xdr:sp macro="" textlink="">
          <xdr:nvSpPr>
            <xdr:cNvPr id="60" name="Rectángulo 59">
              <a:extLst>
                <a:ext uri="{FF2B5EF4-FFF2-40B4-BE49-F238E27FC236}">
                  <a16:creationId xmlns:a16="http://schemas.microsoft.com/office/drawing/2014/main" id="{00000000-0008-0000-0200-00003C000000}"/>
                </a:ext>
              </a:extLst>
            </xdr:cNvPr>
            <xdr:cNvSpPr/>
          </xdr:nvSpPr>
          <xdr:spPr>
            <a:xfrm>
              <a:off x="5644092" y="1428750"/>
              <a:ext cx="1314449"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i="0" u="none" strike="noStrike">
                  <a:solidFill>
                    <a:srgbClr val="00B050"/>
                  </a:solidFill>
                  <a:latin typeface="Calibri"/>
                  <a:cs typeface="Calibri"/>
                </a:rPr>
                <a:t> Registros efectivos</a:t>
              </a:r>
            </a:p>
          </xdr:txBody>
        </xdr:sp>
        <xdr:sp macro="" textlink="Tables!AB2">
          <xdr:nvSpPr>
            <xdr:cNvPr id="61" name="Rectángulo 60">
              <a:extLst>
                <a:ext uri="{FF2B5EF4-FFF2-40B4-BE49-F238E27FC236}">
                  <a16:creationId xmlns:a16="http://schemas.microsoft.com/office/drawing/2014/main" id="{00000000-0008-0000-0200-00003D000000}"/>
                </a:ext>
              </a:extLst>
            </xdr:cNvPr>
            <xdr:cNvSpPr/>
          </xdr:nvSpPr>
          <xdr:spPr>
            <a:xfrm>
              <a:off x="6701367" y="1419225"/>
              <a:ext cx="1133475"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r"/>
              <a:fld id="{DE05AFCC-FF3B-4F1D-8546-EEF0C89E2BBC}" type="TxLink">
                <a:rPr lang="en-US" sz="1400" b="1" i="0" u="none" strike="noStrike">
                  <a:solidFill>
                    <a:srgbClr val="00B050"/>
                  </a:solidFill>
                  <a:latin typeface="Calibri"/>
                  <a:ea typeface="+mn-ea"/>
                  <a:cs typeface="Calibri"/>
                </a:rPr>
                <a:pPr marL="0" indent="0" algn="r"/>
                <a:t> -   </a:t>
              </a:fld>
              <a:endParaRPr lang="es-CO" sz="1400" b="1" i="0" u="none" strike="noStrike">
                <a:solidFill>
                  <a:srgbClr val="00B050"/>
                </a:solidFill>
                <a:latin typeface="Calibri"/>
                <a:ea typeface="+mn-ea"/>
                <a:cs typeface="Calibri"/>
              </a:endParaRPr>
            </a:p>
          </xdr:txBody>
        </xdr:sp>
      </xdr:grpSp>
      <xdr:grpSp>
        <xdr:nvGrpSpPr>
          <xdr:cNvPr id="27" name="Grupo 26">
            <a:extLst>
              <a:ext uri="{FF2B5EF4-FFF2-40B4-BE49-F238E27FC236}">
                <a16:creationId xmlns:a16="http://schemas.microsoft.com/office/drawing/2014/main" id="{00000000-0008-0000-0200-00001B000000}"/>
              </a:ext>
            </a:extLst>
          </xdr:cNvPr>
          <xdr:cNvGrpSpPr/>
        </xdr:nvGrpSpPr>
        <xdr:grpSpPr>
          <a:xfrm>
            <a:off x="5446182" y="2927351"/>
            <a:ext cx="2457451" cy="1285874"/>
            <a:chOff x="5520266" y="2038351"/>
            <a:chExt cx="2457451" cy="1285874"/>
          </a:xfrm>
        </xdr:grpSpPr>
        <xdr:sp macro="" textlink="">
          <xdr:nvSpPr>
            <xdr:cNvPr id="62" name="Rectángulo: esquinas redondeadas 61">
              <a:extLst>
                <a:ext uri="{FF2B5EF4-FFF2-40B4-BE49-F238E27FC236}">
                  <a16:creationId xmlns:a16="http://schemas.microsoft.com/office/drawing/2014/main" id="{00000000-0008-0000-0200-00003E000000}"/>
                </a:ext>
              </a:extLst>
            </xdr:cNvPr>
            <xdr:cNvSpPr/>
          </xdr:nvSpPr>
          <xdr:spPr>
            <a:xfrm>
              <a:off x="5520266" y="2038351"/>
              <a:ext cx="2457451" cy="1285874"/>
            </a:xfrm>
            <a:prstGeom prst="roundRect">
              <a:avLst>
                <a:gd name="adj" fmla="val 5807"/>
              </a:avLst>
            </a:prstGeom>
            <a:solidFill>
              <a:schemeClr val="bg1"/>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000"/>
            </a:p>
          </xdr:txBody>
        </xdr:sp>
        <xdr:sp macro="" textlink="Tables!Z3">
          <xdr:nvSpPr>
            <xdr:cNvPr id="63" name="Rectángulo 62">
              <a:extLst>
                <a:ext uri="{FF2B5EF4-FFF2-40B4-BE49-F238E27FC236}">
                  <a16:creationId xmlns:a16="http://schemas.microsoft.com/office/drawing/2014/main" id="{00000000-0008-0000-0200-00003F000000}"/>
                </a:ext>
              </a:extLst>
            </xdr:cNvPr>
            <xdr:cNvSpPr/>
          </xdr:nvSpPr>
          <xdr:spPr>
            <a:xfrm>
              <a:off x="6701367" y="2362200"/>
              <a:ext cx="1133475"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r"/>
              <a:fld id="{94BFC93C-2EEF-410D-88AA-8512D4DB483F}" type="TxLink">
                <a:rPr lang="en-US" sz="1400" b="1" i="0" u="none" strike="noStrike">
                  <a:solidFill>
                    <a:srgbClr val="00B0F0"/>
                  </a:solidFill>
                  <a:latin typeface="Calibri"/>
                  <a:ea typeface="+mn-ea"/>
                  <a:cs typeface="Calibri"/>
                </a:rPr>
                <a:pPr marL="0" indent="0" algn="r"/>
                <a:t> -   </a:t>
              </a:fld>
              <a:endParaRPr lang="es-CO" sz="1400" b="1" i="0" u="none" strike="noStrike">
                <a:solidFill>
                  <a:srgbClr val="00B0F0"/>
                </a:solidFill>
                <a:latin typeface="Calibri"/>
                <a:ea typeface="+mn-ea"/>
                <a:cs typeface="Calibri"/>
              </a:endParaRPr>
            </a:p>
          </xdr:txBody>
        </xdr:sp>
        <xdr:sp macro="" textlink="">
          <xdr:nvSpPr>
            <xdr:cNvPr id="64" name="Rectángulo 63">
              <a:extLst>
                <a:ext uri="{FF2B5EF4-FFF2-40B4-BE49-F238E27FC236}">
                  <a16:creationId xmlns:a16="http://schemas.microsoft.com/office/drawing/2014/main" id="{00000000-0008-0000-0200-000040000000}"/>
                </a:ext>
              </a:extLst>
            </xdr:cNvPr>
            <xdr:cNvSpPr/>
          </xdr:nvSpPr>
          <xdr:spPr>
            <a:xfrm>
              <a:off x="5672668" y="2076450"/>
              <a:ext cx="1762124"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i="0" u="none" strike="noStrike">
                  <a:solidFill>
                    <a:schemeClr val="tx1"/>
                  </a:solidFill>
                  <a:latin typeface="Calibri"/>
                  <a:cs typeface="Calibri"/>
                </a:rPr>
                <a:t>Marca 30</a:t>
              </a:r>
            </a:p>
          </xdr:txBody>
        </xdr:sp>
        <xdr:sp macro="" textlink="">
          <xdr:nvSpPr>
            <xdr:cNvPr id="65" name="Rectángulo 64">
              <a:extLst>
                <a:ext uri="{FF2B5EF4-FFF2-40B4-BE49-F238E27FC236}">
                  <a16:creationId xmlns:a16="http://schemas.microsoft.com/office/drawing/2014/main" id="{00000000-0008-0000-0200-000041000000}"/>
                </a:ext>
              </a:extLst>
            </xdr:cNvPr>
            <xdr:cNvSpPr/>
          </xdr:nvSpPr>
          <xdr:spPr>
            <a:xfrm>
              <a:off x="5653618" y="2381250"/>
              <a:ext cx="1343024"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i="0" u="none" strike="noStrike">
                  <a:solidFill>
                    <a:srgbClr val="00B0F0"/>
                  </a:solidFill>
                  <a:latin typeface="Calibri"/>
                  <a:cs typeface="Calibri"/>
                </a:rPr>
                <a:t> Registros cargados</a:t>
              </a:r>
            </a:p>
          </xdr:txBody>
        </xdr:sp>
        <xdr:sp macro="" textlink="Tables!AA3">
          <xdr:nvSpPr>
            <xdr:cNvPr id="66" name="Rectángulo 65">
              <a:extLst>
                <a:ext uri="{FF2B5EF4-FFF2-40B4-BE49-F238E27FC236}">
                  <a16:creationId xmlns:a16="http://schemas.microsoft.com/office/drawing/2014/main" id="{00000000-0008-0000-0200-000042000000}"/>
                </a:ext>
              </a:extLst>
            </xdr:cNvPr>
            <xdr:cNvSpPr/>
          </xdr:nvSpPr>
          <xdr:spPr>
            <a:xfrm>
              <a:off x="6701367" y="2619375"/>
              <a:ext cx="1133475"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r"/>
              <a:fld id="{B64D5D53-37C6-4EE1-B1D0-5C282C08A903}" type="TxLink">
                <a:rPr lang="en-US" sz="1400" b="1" i="0" u="none" strike="noStrike">
                  <a:solidFill>
                    <a:srgbClr val="7030A0"/>
                  </a:solidFill>
                  <a:latin typeface="Calibri"/>
                  <a:ea typeface="+mn-ea"/>
                  <a:cs typeface="Calibri"/>
                </a:rPr>
                <a:pPr marL="0" indent="0" algn="r"/>
                <a:t> -   </a:t>
              </a:fld>
              <a:endParaRPr lang="es-CO" sz="1400" b="1" i="0" u="none" strike="noStrike">
                <a:solidFill>
                  <a:srgbClr val="7030A0"/>
                </a:solidFill>
                <a:latin typeface="Calibri"/>
                <a:ea typeface="+mn-ea"/>
                <a:cs typeface="Calibri"/>
              </a:endParaRPr>
            </a:p>
          </xdr:txBody>
        </xdr:sp>
        <xdr:sp macro="" textlink="">
          <xdr:nvSpPr>
            <xdr:cNvPr id="67" name="Rectángulo 66">
              <a:extLst>
                <a:ext uri="{FF2B5EF4-FFF2-40B4-BE49-F238E27FC236}">
                  <a16:creationId xmlns:a16="http://schemas.microsoft.com/office/drawing/2014/main" id="{00000000-0008-0000-0200-000043000000}"/>
                </a:ext>
              </a:extLst>
            </xdr:cNvPr>
            <xdr:cNvSpPr/>
          </xdr:nvSpPr>
          <xdr:spPr>
            <a:xfrm>
              <a:off x="5644092" y="2628900"/>
              <a:ext cx="1314449"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i="0" u="none" strike="noStrike">
                  <a:solidFill>
                    <a:srgbClr val="7030A0"/>
                  </a:solidFill>
                  <a:latin typeface="Calibri"/>
                  <a:cs typeface="Calibri"/>
                </a:rPr>
                <a:t> Registros en tolva</a:t>
              </a:r>
            </a:p>
          </xdr:txBody>
        </xdr:sp>
        <xdr:sp macro="" textlink="">
          <xdr:nvSpPr>
            <xdr:cNvPr id="68" name="Rectángulo 67">
              <a:extLst>
                <a:ext uri="{FF2B5EF4-FFF2-40B4-BE49-F238E27FC236}">
                  <a16:creationId xmlns:a16="http://schemas.microsoft.com/office/drawing/2014/main" id="{00000000-0008-0000-0200-000044000000}"/>
                </a:ext>
              </a:extLst>
            </xdr:cNvPr>
            <xdr:cNvSpPr/>
          </xdr:nvSpPr>
          <xdr:spPr>
            <a:xfrm>
              <a:off x="5644092" y="2886075"/>
              <a:ext cx="1314449"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i="0" u="none" strike="noStrike">
                  <a:solidFill>
                    <a:srgbClr val="00B050"/>
                  </a:solidFill>
                  <a:latin typeface="Calibri"/>
                  <a:cs typeface="Calibri"/>
                </a:rPr>
                <a:t> Registros efectivos</a:t>
              </a:r>
            </a:p>
          </xdr:txBody>
        </xdr:sp>
        <xdr:sp macro="" textlink="Tables!AB3">
          <xdr:nvSpPr>
            <xdr:cNvPr id="69" name="Rectángulo 68">
              <a:extLst>
                <a:ext uri="{FF2B5EF4-FFF2-40B4-BE49-F238E27FC236}">
                  <a16:creationId xmlns:a16="http://schemas.microsoft.com/office/drawing/2014/main" id="{00000000-0008-0000-0200-000045000000}"/>
                </a:ext>
              </a:extLst>
            </xdr:cNvPr>
            <xdr:cNvSpPr/>
          </xdr:nvSpPr>
          <xdr:spPr>
            <a:xfrm>
              <a:off x="6701367" y="2876550"/>
              <a:ext cx="1133475"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r"/>
              <a:fld id="{01DB3BD1-B76F-4A62-9808-8A2A4051AA4A}" type="TxLink">
                <a:rPr lang="en-US" sz="1400" b="1" i="0" u="none" strike="noStrike">
                  <a:solidFill>
                    <a:srgbClr val="00B050"/>
                  </a:solidFill>
                  <a:latin typeface="Calibri"/>
                  <a:ea typeface="+mn-ea"/>
                  <a:cs typeface="Calibri"/>
                </a:rPr>
                <a:pPr marL="0" indent="0" algn="r"/>
                <a:t> -   </a:t>
              </a:fld>
              <a:endParaRPr lang="es-CO" sz="1400" b="1" i="0" u="none" strike="noStrike">
                <a:solidFill>
                  <a:srgbClr val="00B050"/>
                </a:solidFill>
                <a:latin typeface="Calibri"/>
                <a:ea typeface="+mn-ea"/>
                <a:cs typeface="Calibri"/>
              </a:endParaRPr>
            </a:p>
          </xdr:txBody>
        </xdr:sp>
      </xdr:grpSp>
      <xdr:grpSp>
        <xdr:nvGrpSpPr>
          <xdr:cNvPr id="7" name="Grupo 6">
            <a:extLst>
              <a:ext uri="{FF2B5EF4-FFF2-40B4-BE49-F238E27FC236}">
                <a16:creationId xmlns:a16="http://schemas.microsoft.com/office/drawing/2014/main" id="{00000000-0008-0000-0200-000007000000}"/>
              </a:ext>
            </a:extLst>
          </xdr:cNvPr>
          <xdr:cNvGrpSpPr/>
        </xdr:nvGrpSpPr>
        <xdr:grpSpPr>
          <a:xfrm>
            <a:off x="5446182" y="4637615"/>
            <a:ext cx="2457451" cy="1285874"/>
            <a:chOff x="5520266" y="3505201"/>
            <a:chExt cx="2457451" cy="1285874"/>
          </a:xfrm>
        </xdr:grpSpPr>
        <xdr:sp macro="" textlink="">
          <xdr:nvSpPr>
            <xdr:cNvPr id="70" name="Rectángulo: esquinas redondeadas 69">
              <a:extLst>
                <a:ext uri="{FF2B5EF4-FFF2-40B4-BE49-F238E27FC236}">
                  <a16:creationId xmlns:a16="http://schemas.microsoft.com/office/drawing/2014/main" id="{00000000-0008-0000-0200-000046000000}"/>
                </a:ext>
              </a:extLst>
            </xdr:cNvPr>
            <xdr:cNvSpPr/>
          </xdr:nvSpPr>
          <xdr:spPr>
            <a:xfrm>
              <a:off x="5520266" y="3505201"/>
              <a:ext cx="2457451" cy="1285874"/>
            </a:xfrm>
            <a:prstGeom prst="roundRect">
              <a:avLst>
                <a:gd name="adj" fmla="val 5807"/>
              </a:avLst>
            </a:prstGeom>
            <a:solidFill>
              <a:schemeClr val="bg1"/>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000"/>
            </a:p>
          </xdr:txBody>
        </xdr:sp>
        <xdr:sp macro="" textlink="Tables!Z4">
          <xdr:nvSpPr>
            <xdr:cNvPr id="71" name="Rectángulo 70">
              <a:extLst>
                <a:ext uri="{FF2B5EF4-FFF2-40B4-BE49-F238E27FC236}">
                  <a16:creationId xmlns:a16="http://schemas.microsoft.com/office/drawing/2014/main" id="{00000000-0008-0000-0200-000047000000}"/>
                </a:ext>
              </a:extLst>
            </xdr:cNvPr>
            <xdr:cNvSpPr/>
          </xdr:nvSpPr>
          <xdr:spPr>
            <a:xfrm>
              <a:off x="6701367" y="3829050"/>
              <a:ext cx="1133475"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r"/>
              <a:fld id="{6333C5B5-6BEE-4CE7-872E-18125F7C1098}" type="TxLink">
                <a:rPr lang="en-US" sz="1400" b="1" i="0" u="none" strike="noStrike">
                  <a:solidFill>
                    <a:srgbClr val="00B0F0"/>
                  </a:solidFill>
                  <a:latin typeface="Calibri"/>
                  <a:ea typeface="+mn-ea"/>
                  <a:cs typeface="Calibri"/>
                </a:rPr>
                <a:pPr marL="0" indent="0" algn="r"/>
                <a:t> -   </a:t>
              </a:fld>
              <a:endParaRPr lang="es-CO" sz="1400" b="1" i="0" u="none" strike="noStrike">
                <a:solidFill>
                  <a:srgbClr val="00B0F0"/>
                </a:solidFill>
                <a:latin typeface="Calibri"/>
                <a:ea typeface="+mn-ea"/>
                <a:cs typeface="Calibri"/>
              </a:endParaRPr>
            </a:p>
          </xdr:txBody>
        </xdr:sp>
        <xdr:sp macro="" textlink="">
          <xdr:nvSpPr>
            <xdr:cNvPr id="72" name="Rectángulo 71">
              <a:extLst>
                <a:ext uri="{FF2B5EF4-FFF2-40B4-BE49-F238E27FC236}">
                  <a16:creationId xmlns:a16="http://schemas.microsoft.com/office/drawing/2014/main" id="{00000000-0008-0000-0200-000048000000}"/>
                </a:ext>
              </a:extLst>
            </xdr:cNvPr>
            <xdr:cNvSpPr/>
          </xdr:nvSpPr>
          <xdr:spPr>
            <a:xfrm>
              <a:off x="5672668" y="3543300"/>
              <a:ext cx="1762124"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i="0" u="none" strike="noStrike">
                  <a:solidFill>
                    <a:schemeClr val="tx1"/>
                  </a:solidFill>
                  <a:latin typeface="Calibri"/>
                  <a:cs typeface="Calibri"/>
                </a:rPr>
                <a:t>Marca 60</a:t>
              </a:r>
            </a:p>
          </xdr:txBody>
        </xdr:sp>
        <xdr:sp macro="" textlink="">
          <xdr:nvSpPr>
            <xdr:cNvPr id="73" name="Rectángulo 72">
              <a:extLst>
                <a:ext uri="{FF2B5EF4-FFF2-40B4-BE49-F238E27FC236}">
                  <a16:creationId xmlns:a16="http://schemas.microsoft.com/office/drawing/2014/main" id="{00000000-0008-0000-0200-000049000000}"/>
                </a:ext>
              </a:extLst>
            </xdr:cNvPr>
            <xdr:cNvSpPr/>
          </xdr:nvSpPr>
          <xdr:spPr>
            <a:xfrm>
              <a:off x="5653618" y="3848100"/>
              <a:ext cx="1343024"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i="0" u="none" strike="noStrike">
                  <a:solidFill>
                    <a:srgbClr val="00B0F0"/>
                  </a:solidFill>
                  <a:latin typeface="Calibri"/>
                  <a:cs typeface="Calibri"/>
                </a:rPr>
                <a:t> Registros cargados</a:t>
              </a:r>
            </a:p>
          </xdr:txBody>
        </xdr:sp>
        <xdr:sp macro="" textlink="Tables!AA4">
          <xdr:nvSpPr>
            <xdr:cNvPr id="74" name="Rectángulo 73">
              <a:extLst>
                <a:ext uri="{FF2B5EF4-FFF2-40B4-BE49-F238E27FC236}">
                  <a16:creationId xmlns:a16="http://schemas.microsoft.com/office/drawing/2014/main" id="{00000000-0008-0000-0200-00004A000000}"/>
                </a:ext>
              </a:extLst>
            </xdr:cNvPr>
            <xdr:cNvSpPr/>
          </xdr:nvSpPr>
          <xdr:spPr>
            <a:xfrm>
              <a:off x="6701367" y="4086225"/>
              <a:ext cx="1133475"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r"/>
              <a:fld id="{74A8953C-7DF5-4D02-A5FF-B46B1E706D4B}" type="TxLink">
                <a:rPr lang="en-US" sz="1400" b="1" i="0" u="none" strike="noStrike">
                  <a:solidFill>
                    <a:srgbClr val="7030A0"/>
                  </a:solidFill>
                  <a:latin typeface="Calibri"/>
                  <a:ea typeface="+mn-ea"/>
                  <a:cs typeface="Calibri"/>
                </a:rPr>
                <a:pPr marL="0" indent="0" algn="r"/>
                <a:t> -   </a:t>
              </a:fld>
              <a:endParaRPr lang="es-CO" sz="1400" b="1" i="0" u="none" strike="noStrike">
                <a:solidFill>
                  <a:srgbClr val="7030A0"/>
                </a:solidFill>
                <a:latin typeface="Calibri"/>
                <a:ea typeface="+mn-ea"/>
                <a:cs typeface="Calibri"/>
              </a:endParaRPr>
            </a:p>
          </xdr:txBody>
        </xdr:sp>
        <xdr:sp macro="" textlink="">
          <xdr:nvSpPr>
            <xdr:cNvPr id="75" name="Rectángulo 74">
              <a:extLst>
                <a:ext uri="{FF2B5EF4-FFF2-40B4-BE49-F238E27FC236}">
                  <a16:creationId xmlns:a16="http://schemas.microsoft.com/office/drawing/2014/main" id="{00000000-0008-0000-0200-00004B000000}"/>
                </a:ext>
              </a:extLst>
            </xdr:cNvPr>
            <xdr:cNvSpPr/>
          </xdr:nvSpPr>
          <xdr:spPr>
            <a:xfrm>
              <a:off x="5644092" y="4095750"/>
              <a:ext cx="1314449"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i="0" u="none" strike="noStrike">
                  <a:solidFill>
                    <a:srgbClr val="7030A0"/>
                  </a:solidFill>
                  <a:latin typeface="Calibri"/>
                  <a:cs typeface="Calibri"/>
                </a:rPr>
                <a:t> Registros en tolva</a:t>
              </a:r>
            </a:p>
          </xdr:txBody>
        </xdr:sp>
        <xdr:sp macro="" textlink="">
          <xdr:nvSpPr>
            <xdr:cNvPr id="76" name="Rectángulo 75">
              <a:extLst>
                <a:ext uri="{FF2B5EF4-FFF2-40B4-BE49-F238E27FC236}">
                  <a16:creationId xmlns:a16="http://schemas.microsoft.com/office/drawing/2014/main" id="{00000000-0008-0000-0200-00004C000000}"/>
                </a:ext>
              </a:extLst>
            </xdr:cNvPr>
            <xdr:cNvSpPr/>
          </xdr:nvSpPr>
          <xdr:spPr>
            <a:xfrm>
              <a:off x="5644092" y="4352925"/>
              <a:ext cx="1314449"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i="0" u="none" strike="noStrike">
                  <a:solidFill>
                    <a:srgbClr val="00B050"/>
                  </a:solidFill>
                  <a:latin typeface="Calibri"/>
                  <a:cs typeface="Calibri"/>
                </a:rPr>
                <a:t> Registros efectivos</a:t>
              </a:r>
            </a:p>
          </xdr:txBody>
        </xdr:sp>
        <xdr:sp macro="" textlink="Tables!AB4">
          <xdr:nvSpPr>
            <xdr:cNvPr id="77" name="Rectángulo 76">
              <a:extLst>
                <a:ext uri="{FF2B5EF4-FFF2-40B4-BE49-F238E27FC236}">
                  <a16:creationId xmlns:a16="http://schemas.microsoft.com/office/drawing/2014/main" id="{00000000-0008-0000-0200-00004D000000}"/>
                </a:ext>
              </a:extLst>
            </xdr:cNvPr>
            <xdr:cNvSpPr/>
          </xdr:nvSpPr>
          <xdr:spPr>
            <a:xfrm>
              <a:off x="6701367" y="4343400"/>
              <a:ext cx="1133475"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r"/>
              <a:fld id="{AC6E4D1C-F3CA-43C6-A89C-EAE1C75706A8}" type="TxLink">
                <a:rPr lang="en-US" sz="1400" b="1" i="0" u="none" strike="noStrike">
                  <a:solidFill>
                    <a:srgbClr val="00B050"/>
                  </a:solidFill>
                  <a:latin typeface="Calibri"/>
                  <a:ea typeface="+mn-ea"/>
                  <a:cs typeface="Calibri"/>
                </a:rPr>
                <a:pPr marL="0" indent="0" algn="r"/>
                <a:t> -   </a:t>
              </a:fld>
              <a:endParaRPr lang="es-CO" sz="1400" b="1" i="0" u="none" strike="noStrike">
                <a:solidFill>
                  <a:srgbClr val="00B050"/>
                </a:solidFill>
                <a:latin typeface="Calibri"/>
                <a:ea typeface="+mn-ea"/>
                <a:cs typeface="Calibri"/>
              </a:endParaRPr>
            </a:p>
          </xdr:txBody>
        </xdr:sp>
      </xdr:grpSp>
      <xdr:grpSp>
        <xdr:nvGrpSpPr>
          <xdr:cNvPr id="34" name="Grupo 33">
            <a:extLst>
              <a:ext uri="{FF2B5EF4-FFF2-40B4-BE49-F238E27FC236}">
                <a16:creationId xmlns:a16="http://schemas.microsoft.com/office/drawing/2014/main" id="{00000000-0008-0000-0200-000022000000}"/>
              </a:ext>
            </a:extLst>
          </xdr:cNvPr>
          <xdr:cNvGrpSpPr/>
        </xdr:nvGrpSpPr>
        <xdr:grpSpPr>
          <a:xfrm>
            <a:off x="8112121" y="1227663"/>
            <a:ext cx="2457451" cy="1285874"/>
            <a:chOff x="8101541" y="571501"/>
            <a:chExt cx="2457451" cy="1285874"/>
          </a:xfrm>
        </xdr:grpSpPr>
        <xdr:sp macro="" textlink="">
          <xdr:nvSpPr>
            <xdr:cNvPr id="78" name="Rectángulo: esquinas redondeadas 77">
              <a:extLst>
                <a:ext uri="{FF2B5EF4-FFF2-40B4-BE49-F238E27FC236}">
                  <a16:creationId xmlns:a16="http://schemas.microsoft.com/office/drawing/2014/main" id="{00000000-0008-0000-0200-00004E000000}"/>
                </a:ext>
              </a:extLst>
            </xdr:cNvPr>
            <xdr:cNvSpPr/>
          </xdr:nvSpPr>
          <xdr:spPr>
            <a:xfrm>
              <a:off x="8101541" y="571501"/>
              <a:ext cx="2457451" cy="1285874"/>
            </a:xfrm>
            <a:prstGeom prst="roundRect">
              <a:avLst>
                <a:gd name="adj" fmla="val 5807"/>
              </a:avLst>
            </a:prstGeom>
            <a:solidFill>
              <a:schemeClr val="bg1"/>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000"/>
            </a:p>
          </xdr:txBody>
        </xdr:sp>
        <xdr:sp macro="" textlink="Tables!Z5">
          <xdr:nvSpPr>
            <xdr:cNvPr id="79" name="Rectángulo 78">
              <a:extLst>
                <a:ext uri="{FF2B5EF4-FFF2-40B4-BE49-F238E27FC236}">
                  <a16:creationId xmlns:a16="http://schemas.microsoft.com/office/drawing/2014/main" id="{00000000-0008-0000-0200-00004F000000}"/>
                </a:ext>
              </a:extLst>
            </xdr:cNvPr>
            <xdr:cNvSpPr/>
          </xdr:nvSpPr>
          <xdr:spPr>
            <a:xfrm>
              <a:off x="9282642" y="895350"/>
              <a:ext cx="1133475"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r"/>
              <a:fld id="{26AD3B1A-F370-4B57-BC07-CA4FCBDB00AB}" type="TxLink">
                <a:rPr lang="en-US" sz="1400" b="1" i="0" u="none" strike="noStrike">
                  <a:solidFill>
                    <a:srgbClr val="00B0F0"/>
                  </a:solidFill>
                  <a:latin typeface="Calibri"/>
                  <a:ea typeface="+mn-ea"/>
                  <a:cs typeface="Calibri"/>
                </a:rPr>
                <a:pPr marL="0" indent="0" algn="r"/>
                <a:t> -   </a:t>
              </a:fld>
              <a:endParaRPr lang="es-CO" sz="1400" b="1" i="0" u="none" strike="noStrike">
                <a:solidFill>
                  <a:srgbClr val="00B0F0"/>
                </a:solidFill>
                <a:latin typeface="Calibri"/>
                <a:ea typeface="+mn-ea"/>
                <a:cs typeface="Calibri"/>
              </a:endParaRPr>
            </a:p>
          </xdr:txBody>
        </xdr:sp>
        <xdr:sp macro="" textlink="">
          <xdr:nvSpPr>
            <xdr:cNvPr id="80" name="Rectángulo 79">
              <a:extLst>
                <a:ext uri="{FF2B5EF4-FFF2-40B4-BE49-F238E27FC236}">
                  <a16:creationId xmlns:a16="http://schemas.microsoft.com/office/drawing/2014/main" id="{00000000-0008-0000-0200-000050000000}"/>
                </a:ext>
              </a:extLst>
            </xdr:cNvPr>
            <xdr:cNvSpPr/>
          </xdr:nvSpPr>
          <xdr:spPr>
            <a:xfrm>
              <a:off x="8253943" y="609600"/>
              <a:ext cx="1762124"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i="0" u="none" strike="noStrike">
                  <a:solidFill>
                    <a:schemeClr val="tx1"/>
                  </a:solidFill>
                  <a:latin typeface="Calibri"/>
                  <a:cs typeface="Calibri"/>
                </a:rPr>
                <a:t>Marca 90</a:t>
              </a:r>
            </a:p>
          </xdr:txBody>
        </xdr:sp>
        <xdr:sp macro="" textlink="">
          <xdr:nvSpPr>
            <xdr:cNvPr id="81" name="Rectángulo 80">
              <a:extLst>
                <a:ext uri="{FF2B5EF4-FFF2-40B4-BE49-F238E27FC236}">
                  <a16:creationId xmlns:a16="http://schemas.microsoft.com/office/drawing/2014/main" id="{00000000-0008-0000-0200-000051000000}"/>
                </a:ext>
              </a:extLst>
            </xdr:cNvPr>
            <xdr:cNvSpPr/>
          </xdr:nvSpPr>
          <xdr:spPr>
            <a:xfrm>
              <a:off x="8234893" y="914400"/>
              <a:ext cx="1343024"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i="0" u="none" strike="noStrike">
                  <a:solidFill>
                    <a:srgbClr val="00B0F0"/>
                  </a:solidFill>
                  <a:latin typeface="Calibri"/>
                  <a:cs typeface="Calibri"/>
                </a:rPr>
                <a:t> Registros cargados</a:t>
              </a:r>
            </a:p>
          </xdr:txBody>
        </xdr:sp>
        <xdr:sp macro="" textlink="Tables!AA5">
          <xdr:nvSpPr>
            <xdr:cNvPr id="82" name="Rectángulo 81">
              <a:extLst>
                <a:ext uri="{FF2B5EF4-FFF2-40B4-BE49-F238E27FC236}">
                  <a16:creationId xmlns:a16="http://schemas.microsoft.com/office/drawing/2014/main" id="{00000000-0008-0000-0200-000052000000}"/>
                </a:ext>
              </a:extLst>
            </xdr:cNvPr>
            <xdr:cNvSpPr/>
          </xdr:nvSpPr>
          <xdr:spPr>
            <a:xfrm>
              <a:off x="9282642" y="1152525"/>
              <a:ext cx="1133475"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r"/>
              <a:fld id="{552D62A5-9522-49E5-A93F-736208AD45FB}" type="TxLink">
                <a:rPr lang="en-US" sz="1400" b="1" i="0" u="none" strike="noStrike">
                  <a:solidFill>
                    <a:srgbClr val="7030A0"/>
                  </a:solidFill>
                  <a:latin typeface="Calibri"/>
                  <a:ea typeface="+mn-ea"/>
                  <a:cs typeface="Calibri"/>
                </a:rPr>
                <a:pPr marL="0" indent="0" algn="r"/>
                <a:t> -   </a:t>
              </a:fld>
              <a:endParaRPr lang="es-CO" sz="1400" b="1" i="0" u="none" strike="noStrike">
                <a:solidFill>
                  <a:srgbClr val="7030A0"/>
                </a:solidFill>
                <a:latin typeface="Calibri"/>
                <a:ea typeface="+mn-ea"/>
                <a:cs typeface="Calibri"/>
              </a:endParaRPr>
            </a:p>
          </xdr:txBody>
        </xdr:sp>
        <xdr:sp macro="" textlink="">
          <xdr:nvSpPr>
            <xdr:cNvPr id="83" name="Rectángulo 82">
              <a:extLst>
                <a:ext uri="{FF2B5EF4-FFF2-40B4-BE49-F238E27FC236}">
                  <a16:creationId xmlns:a16="http://schemas.microsoft.com/office/drawing/2014/main" id="{00000000-0008-0000-0200-000053000000}"/>
                </a:ext>
              </a:extLst>
            </xdr:cNvPr>
            <xdr:cNvSpPr/>
          </xdr:nvSpPr>
          <xdr:spPr>
            <a:xfrm>
              <a:off x="8225367" y="1162050"/>
              <a:ext cx="1314449"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i="0" u="none" strike="noStrike">
                  <a:solidFill>
                    <a:srgbClr val="7030A0"/>
                  </a:solidFill>
                  <a:latin typeface="Calibri"/>
                  <a:cs typeface="Calibri"/>
                </a:rPr>
                <a:t> Registros en tolva</a:t>
              </a:r>
            </a:p>
          </xdr:txBody>
        </xdr:sp>
        <xdr:sp macro="" textlink="">
          <xdr:nvSpPr>
            <xdr:cNvPr id="84" name="Rectángulo 83">
              <a:extLst>
                <a:ext uri="{FF2B5EF4-FFF2-40B4-BE49-F238E27FC236}">
                  <a16:creationId xmlns:a16="http://schemas.microsoft.com/office/drawing/2014/main" id="{00000000-0008-0000-0200-000054000000}"/>
                </a:ext>
              </a:extLst>
            </xdr:cNvPr>
            <xdr:cNvSpPr/>
          </xdr:nvSpPr>
          <xdr:spPr>
            <a:xfrm>
              <a:off x="8225367" y="1419225"/>
              <a:ext cx="1314449"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i="0" u="none" strike="noStrike">
                  <a:solidFill>
                    <a:srgbClr val="00B050"/>
                  </a:solidFill>
                  <a:latin typeface="Calibri"/>
                  <a:cs typeface="Calibri"/>
                </a:rPr>
                <a:t> Registros efectivos</a:t>
              </a:r>
            </a:p>
          </xdr:txBody>
        </xdr:sp>
        <xdr:sp macro="" textlink="Tables!AB5">
          <xdr:nvSpPr>
            <xdr:cNvPr id="85" name="Rectángulo 84">
              <a:extLst>
                <a:ext uri="{FF2B5EF4-FFF2-40B4-BE49-F238E27FC236}">
                  <a16:creationId xmlns:a16="http://schemas.microsoft.com/office/drawing/2014/main" id="{00000000-0008-0000-0200-000055000000}"/>
                </a:ext>
              </a:extLst>
            </xdr:cNvPr>
            <xdr:cNvSpPr/>
          </xdr:nvSpPr>
          <xdr:spPr>
            <a:xfrm>
              <a:off x="9282642" y="1409700"/>
              <a:ext cx="1133475"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r"/>
              <a:fld id="{F8E3B6CF-2DE3-433E-B10D-80BDAE5FF3B9}" type="TxLink">
                <a:rPr lang="en-US" sz="1400" b="1" i="0" u="none" strike="noStrike">
                  <a:solidFill>
                    <a:srgbClr val="00B050"/>
                  </a:solidFill>
                  <a:latin typeface="Calibri"/>
                  <a:ea typeface="+mn-ea"/>
                  <a:cs typeface="Calibri"/>
                </a:rPr>
                <a:pPr marL="0" indent="0" algn="r"/>
                <a:t> -   </a:t>
              </a:fld>
              <a:endParaRPr lang="es-CO" sz="1400" b="1" i="0" u="none" strike="noStrike">
                <a:solidFill>
                  <a:srgbClr val="00B050"/>
                </a:solidFill>
                <a:latin typeface="Calibri"/>
                <a:ea typeface="+mn-ea"/>
                <a:cs typeface="Calibri"/>
              </a:endParaRPr>
            </a:p>
          </xdr:txBody>
        </xdr:sp>
      </xdr:grpSp>
      <xdr:grpSp>
        <xdr:nvGrpSpPr>
          <xdr:cNvPr id="23" name="Grupo 22">
            <a:extLst>
              <a:ext uri="{FF2B5EF4-FFF2-40B4-BE49-F238E27FC236}">
                <a16:creationId xmlns:a16="http://schemas.microsoft.com/office/drawing/2014/main" id="{00000000-0008-0000-0200-000017000000}"/>
              </a:ext>
            </a:extLst>
          </xdr:cNvPr>
          <xdr:cNvGrpSpPr/>
        </xdr:nvGrpSpPr>
        <xdr:grpSpPr>
          <a:xfrm>
            <a:off x="8121646" y="2917826"/>
            <a:ext cx="2457451" cy="1285874"/>
            <a:chOff x="8111066" y="2028826"/>
            <a:chExt cx="2457451" cy="1285874"/>
          </a:xfrm>
        </xdr:grpSpPr>
        <xdr:sp macro="" textlink="">
          <xdr:nvSpPr>
            <xdr:cNvPr id="86" name="Rectángulo: esquinas redondeadas 85">
              <a:extLst>
                <a:ext uri="{FF2B5EF4-FFF2-40B4-BE49-F238E27FC236}">
                  <a16:creationId xmlns:a16="http://schemas.microsoft.com/office/drawing/2014/main" id="{00000000-0008-0000-0200-000056000000}"/>
                </a:ext>
              </a:extLst>
            </xdr:cNvPr>
            <xdr:cNvSpPr/>
          </xdr:nvSpPr>
          <xdr:spPr>
            <a:xfrm>
              <a:off x="8111066" y="2028826"/>
              <a:ext cx="2457451" cy="1285874"/>
            </a:xfrm>
            <a:prstGeom prst="roundRect">
              <a:avLst>
                <a:gd name="adj" fmla="val 5807"/>
              </a:avLst>
            </a:prstGeom>
            <a:solidFill>
              <a:schemeClr val="bg1"/>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000"/>
            </a:p>
          </xdr:txBody>
        </xdr:sp>
        <xdr:sp macro="" textlink="Tables!AC6">
          <xdr:nvSpPr>
            <xdr:cNvPr id="87" name="Rectángulo 86">
              <a:extLst>
                <a:ext uri="{FF2B5EF4-FFF2-40B4-BE49-F238E27FC236}">
                  <a16:creationId xmlns:a16="http://schemas.microsoft.com/office/drawing/2014/main" id="{00000000-0008-0000-0200-000057000000}"/>
                </a:ext>
              </a:extLst>
            </xdr:cNvPr>
            <xdr:cNvSpPr/>
          </xdr:nvSpPr>
          <xdr:spPr>
            <a:xfrm>
              <a:off x="9292167" y="2352675"/>
              <a:ext cx="1133475"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r"/>
              <a:fld id="{6F727640-C32B-43D2-A55D-C9B01DE7D003}" type="TxLink">
                <a:rPr lang="en-US" sz="1400" b="1" i="0" u="none" strike="noStrike">
                  <a:solidFill>
                    <a:srgbClr val="00B0F0"/>
                  </a:solidFill>
                  <a:latin typeface="Calibri"/>
                  <a:ea typeface="+mn-ea"/>
                  <a:cs typeface="Calibri"/>
                </a:rPr>
                <a:pPr marL="0" indent="0" algn="r"/>
                <a:t> -   </a:t>
              </a:fld>
              <a:endParaRPr lang="es-CO" sz="1400" b="1" i="0" u="none" strike="noStrike">
                <a:solidFill>
                  <a:srgbClr val="00B0F0"/>
                </a:solidFill>
                <a:latin typeface="Calibri"/>
                <a:ea typeface="+mn-ea"/>
                <a:cs typeface="Calibri"/>
              </a:endParaRPr>
            </a:p>
          </xdr:txBody>
        </xdr:sp>
        <xdr:sp macro="" textlink="">
          <xdr:nvSpPr>
            <xdr:cNvPr id="88" name="Rectángulo 87">
              <a:extLst>
                <a:ext uri="{FF2B5EF4-FFF2-40B4-BE49-F238E27FC236}">
                  <a16:creationId xmlns:a16="http://schemas.microsoft.com/office/drawing/2014/main" id="{00000000-0008-0000-0200-000058000000}"/>
                </a:ext>
              </a:extLst>
            </xdr:cNvPr>
            <xdr:cNvSpPr/>
          </xdr:nvSpPr>
          <xdr:spPr>
            <a:xfrm>
              <a:off x="8263468" y="2066925"/>
              <a:ext cx="1762124"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i="0" u="none" strike="noStrike">
                  <a:solidFill>
                    <a:schemeClr val="tx1"/>
                  </a:solidFill>
                  <a:latin typeface="Calibri"/>
                  <a:cs typeface="Calibri"/>
                </a:rPr>
                <a:t>Marca 120 - 210</a:t>
              </a:r>
            </a:p>
          </xdr:txBody>
        </xdr:sp>
        <xdr:sp macro="" textlink="">
          <xdr:nvSpPr>
            <xdr:cNvPr id="89" name="Rectángulo 88">
              <a:extLst>
                <a:ext uri="{FF2B5EF4-FFF2-40B4-BE49-F238E27FC236}">
                  <a16:creationId xmlns:a16="http://schemas.microsoft.com/office/drawing/2014/main" id="{00000000-0008-0000-0200-000059000000}"/>
                </a:ext>
              </a:extLst>
            </xdr:cNvPr>
            <xdr:cNvSpPr/>
          </xdr:nvSpPr>
          <xdr:spPr>
            <a:xfrm>
              <a:off x="8244418" y="2371725"/>
              <a:ext cx="1343024"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i="0" u="none" strike="noStrike">
                  <a:solidFill>
                    <a:srgbClr val="00B0F0"/>
                  </a:solidFill>
                  <a:latin typeface="Calibri"/>
                  <a:cs typeface="Calibri"/>
                </a:rPr>
                <a:t> Registros cargados</a:t>
              </a:r>
            </a:p>
          </xdr:txBody>
        </xdr:sp>
        <xdr:sp macro="" textlink="Tables!AD6">
          <xdr:nvSpPr>
            <xdr:cNvPr id="90" name="Rectángulo 89">
              <a:extLst>
                <a:ext uri="{FF2B5EF4-FFF2-40B4-BE49-F238E27FC236}">
                  <a16:creationId xmlns:a16="http://schemas.microsoft.com/office/drawing/2014/main" id="{00000000-0008-0000-0200-00005A000000}"/>
                </a:ext>
              </a:extLst>
            </xdr:cNvPr>
            <xdr:cNvSpPr/>
          </xdr:nvSpPr>
          <xdr:spPr>
            <a:xfrm>
              <a:off x="9292167" y="2609850"/>
              <a:ext cx="1133475"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r"/>
              <a:fld id="{FCCD27C6-1F2C-41A6-AD8A-970C4125C95B}" type="TxLink">
                <a:rPr lang="en-US" sz="1400" b="1" i="0" u="none" strike="noStrike">
                  <a:solidFill>
                    <a:srgbClr val="7030A0"/>
                  </a:solidFill>
                  <a:latin typeface="Calibri"/>
                  <a:ea typeface="+mn-ea"/>
                  <a:cs typeface="Calibri"/>
                </a:rPr>
                <a:pPr marL="0" indent="0" algn="r"/>
                <a:t> -   </a:t>
              </a:fld>
              <a:endParaRPr lang="es-CO" sz="1400" b="1" i="0" u="none" strike="noStrike">
                <a:solidFill>
                  <a:srgbClr val="7030A0"/>
                </a:solidFill>
                <a:latin typeface="Calibri"/>
                <a:ea typeface="+mn-ea"/>
                <a:cs typeface="Calibri"/>
              </a:endParaRPr>
            </a:p>
          </xdr:txBody>
        </xdr:sp>
        <xdr:sp macro="" textlink="">
          <xdr:nvSpPr>
            <xdr:cNvPr id="91" name="Rectángulo 90">
              <a:extLst>
                <a:ext uri="{FF2B5EF4-FFF2-40B4-BE49-F238E27FC236}">
                  <a16:creationId xmlns:a16="http://schemas.microsoft.com/office/drawing/2014/main" id="{00000000-0008-0000-0200-00005B000000}"/>
                </a:ext>
              </a:extLst>
            </xdr:cNvPr>
            <xdr:cNvSpPr/>
          </xdr:nvSpPr>
          <xdr:spPr>
            <a:xfrm>
              <a:off x="8234892" y="2619375"/>
              <a:ext cx="1314449"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i="0" u="none" strike="noStrike">
                  <a:solidFill>
                    <a:srgbClr val="7030A0"/>
                  </a:solidFill>
                  <a:latin typeface="Calibri"/>
                  <a:cs typeface="Calibri"/>
                </a:rPr>
                <a:t> Registros en tolva</a:t>
              </a:r>
            </a:p>
          </xdr:txBody>
        </xdr:sp>
        <xdr:sp macro="" textlink="">
          <xdr:nvSpPr>
            <xdr:cNvPr id="92" name="Rectángulo 91">
              <a:extLst>
                <a:ext uri="{FF2B5EF4-FFF2-40B4-BE49-F238E27FC236}">
                  <a16:creationId xmlns:a16="http://schemas.microsoft.com/office/drawing/2014/main" id="{00000000-0008-0000-0200-00005C000000}"/>
                </a:ext>
              </a:extLst>
            </xdr:cNvPr>
            <xdr:cNvSpPr/>
          </xdr:nvSpPr>
          <xdr:spPr>
            <a:xfrm>
              <a:off x="8234892" y="2876550"/>
              <a:ext cx="1314449"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i="0" u="none" strike="noStrike">
                  <a:solidFill>
                    <a:srgbClr val="00B050"/>
                  </a:solidFill>
                  <a:latin typeface="Calibri"/>
                  <a:cs typeface="Calibri"/>
                </a:rPr>
                <a:t> Registros efectivos</a:t>
              </a:r>
            </a:p>
          </xdr:txBody>
        </xdr:sp>
        <xdr:sp macro="" textlink="Tables!AE6">
          <xdr:nvSpPr>
            <xdr:cNvPr id="93" name="Rectángulo 92">
              <a:extLst>
                <a:ext uri="{FF2B5EF4-FFF2-40B4-BE49-F238E27FC236}">
                  <a16:creationId xmlns:a16="http://schemas.microsoft.com/office/drawing/2014/main" id="{00000000-0008-0000-0200-00005D000000}"/>
                </a:ext>
              </a:extLst>
            </xdr:cNvPr>
            <xdr:cNvSpPr/>
          </xdr:nvSpPr>
          <xdr:spPr>
            <a:xfrm>
              <a:off x="9292167" y="2867025"/>
              <a:ext cx="1133475"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r"/>
              <a:fld id="{861B5933-87F5-4BC0-A088-AD212F7B1FB1}" type="TxLink">
                <a:rPr lang="en-US" sz="1400" b="1" i="0" u="none" strike="noStrike">
                  <a:solidFill>
                    <a:srgbClr val="00B050"/>
                  </a:solidFill>
                  <a:latin typeface="Calibri"/>
                  <a:ea typeface="+mn-ea"/>
                  <a:cs typeface="Calibri"/>
                </a:rPr>
                <a:pPr marL="0" indent="0" algn="r"/>
                <a:t> -   </a:t>
              </a:fld>
              <a:endParaRPr lang="es-CO" sz="1400" b="1" i="0" u="none" strike="noStrike">
                <a:solidFill>
                  <a:srgbClr val="00B050"/>
                </a:solidFill>
                <a:latin typeface="Calibri"/>
                <a:ea typeface="+mn-ea"/>
                <a:cs typeface="Calibri"/>
              </a:endParaRPr>
            </a:p>
          </xdr:txBody>
        </xdr:sp>
      </xdr:grpSp>
      <xdr:grpSp>
        <xdr:nvGrpSpPr>
          <xdr:cNvPr id="11" name="Grupo 10">
            <a:extLst>
              <a:ext uri="{FF2B5EF4-FFF2-40B4-BE49-F238E27FC236}">
                <a16:creationId xmlns:a16="http://schemas.microsoft.com/office/drawing/2014/main" id="{00000000-0008-0000-0200-00000B000000}"/>
              </a:ext>
            </a:extLst>
          </xdr:cNvPr>
          <xdr:cNvGrpSpPr/>
        </xdr:nvGrpSpPr>
        <xdr:grpSpPr>
          <a:xfrm>
            <a:off x="8131171" y="4618565"/>
            <a:ext cx="2457451" cy="1285874"/>
            <a:chOff x="8120591" y="3486151"/>
            <a:chExt cx="2457451" cy="1285874"/>
          </a:xfrm>
        </xdr:grpSpPr>
        <xdr:sp macro="" textlink="">
          <xdr:nvSpPr>
            <xdr:cNvPr id="94" name="Rectángulo: esquinas redondeadas 93">
              <a:extLst>
                <a:ext uri="{FF2B5EF4-FFF2-40B4-BE49-F238E27FC236}">
                  <a16:creationId xmlns:a16="http://schemas.microsoft.com/office/drawing/2014/main" id="{00000000-0008-0000-0200-00005E000000}"/>
                </a:ext>
              </a:extLst>
            </xdr:cNvPr>
            <xdr:cNvSpPr/>
          </xdr:nvSpPr>
          <xdr:spPr>
            <a:xfrm>
              <a:off x="8120591" y="3486151"/>
              <a:ext cx="2457451" cy="1285874"/>
            </a:xfrm>
            <a:prstGeom prst="roundRect">
              <a:avLst>
                <a:gd name="adj" fmla="val 5807"/>
              </a:avLst>
            </a:prstGeom>
            <a:solidFill>
              <a:schemeClr val="bg1"/>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000"/>
            </a:p>
          </xdr:txBody>
        </xdr:sp>
        <xdr:sp macro="" textlink="Tables!Z11">
          <xdr:nvSpPr>
            <xdr:cNvPr id="95" name="Rectángulo 94">
              <a:extLst>
                <a:ext uri="{FF2B5EF4-FFF2-40B4-BE49-F238E27FC236}">
                  <a16:creationId xmlns:a16="http://schemas.microsoft.com/office/drawing/2014/main" id="{00000000-0008-0000-0200-00005F000000}"/>
                </a:ext>
              </a:extLst>
            </xdr:cNvPr>
            <xdr:cNvSpPr/>
          </xdr:nvSpPr>
          <xdr:spPr>
            <a:xfrm>
              <a:off x="9301692" y="3810000"/>
              <a:ext cx="1133475"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r"/>
              <a:fld id="{359BBDC4-D1A6-4CF3-A44E-4613FFB3300A}" type="TxLink">
                <a:rPr lang="en-US" sz="1400" b="1" i="0" u="none" strike="noStrike">
                  <a:solidFill>
                    <a:srgbClr val="00B0F0"/>
                  </a:solidFill>
                  <a:latin typeface="Calibri"/>
                  <a:ea typeface="+mn-ea"/>
                  <a:cs typeface="Calibri"/>
                </a:rPr>
                <a:pPr marL="0" indent="0" algn="r"/>
                <a:t> -   </a:t>
              </a:fld>
              <a:endParaRPr lang="es-CO" sz="1400" b="1" i="0" u="none" strike="noStrike">
                <a:solidFill>
                  <a:srgbClr val="00B0F0"/>
                </a:solidFill>
                <a:latin typeface="Calibri"/>
                <a:ea typeface="+mn-ea"/>
                <a:cs typeface="Calibri"/>
              </a:endParaRPr>
            </a:p>
          </xdr:txBody>
        </xdr:sp>
        <xdr:sp macro="" textlink="">
          <xdr:nvSpPr>
            <xdr:cNvPr id="96" name="Rectángulo 95">
              <a:extLst>
                <a:ext uri="{FF2B5EF4-FFF2-40B4-BE49-F238E27FC236}">
                  <a16:creationId xmlns:a16="http://schemas.microsoft.com/office/drawing/2014/main" id="{00000000-0008-0000-0200-000060000000}"/>
                </a:ext>
              </a:extLst>
            </xdr:cNvPr>
            <xdr:cNvSpPr/>
          </xdr:nvSpPr>
          <xdr:spPr>
            <a:xfrm>
              <a:off x="8272993" y="3524250"/>
              <a:ext cx="1762124"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i="0" u="none" strike="noStrike">
                  <a:solidFill>
                    <a:schemeClr val="tx1"/>
                  </a:solidFill>
                  <a:latin typeface="Calibri"/>
                  <a:cs typeface="Calibri"/>
                </a:rPr>
                <a:t>Potencial</a:t>
              </a:r>
            </a:p>
          </xdr:txBody>
        </xdr:sp>
        <xdr:sp macro="" textlink="">
          <xdr:nvSpPr>
            <xdr:cNvPr id="97" name="Rectángulo 96">
              <a:extLst>
                <a:ext uri="{FF2B5EF4-FFF2-40B4-BE49-F238E27FC236}">
                  <a16:creationId xmlns:a16="http://schemas.microsoft.com/office/drawing/2014/main" id="{00000000-0008-0000-0200-000061000000}"/>
                </a:ext>
              </a:extLst>
            </xdr:cNvPr>
            <xdr:cNvSpPr/>
          </xdr:nvSpPr>
          <xdr:spPr>
            <a:xfrm>
              <a:off x="8253943" y="3829050"/>
              <a:ext cx="1343024"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i="0" u="none" strike="noStrike">
                  <a:solidFill>
                    <a:srgbClr val="00B0F0"/>
                  </a:solidFill>
                  <a:latin typeface="Calibri"/>
                  <a:cs typeface="Calibri"/>
                </a:rPr>
                <a:t> Registros cargados</a:t>
              </a:r>
            </a:p>
          </xdr:txBody>
        </xdr:sp>
        <xdr:sp macro="" textlink="Tables!AA11">
          <xdr:nvSpPr>
            <xdr:cNvPr id="98" name="Rectángulo 97">
              <a:extLst>
                <a:ext uri="{FF2B5EF4-FFF2-40B4-BE49-F238E27FC236}">
                  <a16:creationId xmlns:a16="http://schemas.microsoft.com/office/drawing/2014/main" id="{00000000-0008-0000-0200-000062000000}"/>
                </a:ext>
              </a:extLst>
            </xdr:cNvPr>
            <xdr:cNvSpPr/>
          </xdr:nvSpPr>
          <xdr:spPr>
            <a:xfrm>
              <a:off x="9301692" y="4067175"/>
              <a:ext cx="1133475"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r"/>
              <a:fld id="{D9642DE5-5848-4DD8-98BF-CCABE93DDCC9}" type="TxLink">
                <a:rPr lang="en-US" sz="1400" b="1" i="0" u="none" strike="noStrike">
                  <a:solidFill>
                    <a:srgbClr val="7030A0"/>
                  </a:solidFill>
                  <a:latin typeface="Calibri"/>
                  <a:ea typeface="+mn-ea"/>
                  <a:cs typeface="Calibri"/>
                </a:rPr>
                <a:pPr marL="0" indent="0" algn="r"/>
                <a:t> -   </a:t>
              </a:fld>
              <a:endParaRPr lang="es-CO" sz="1400" b="1" i="0" u="none" strike="noStrike">
                <a:solidFill>
                  <a:srgbClr val="7030A0"/>
                </a:solidFill>
                <a:latin typeface="Calibri"/>
                <a:ea typeface="+mn-ea"/>
                <a:cs typeface="Calibri"/>
              </a:endParaRPr>
            </a:p>
          </xdr:txBody>
        </xdr:sp>
        <xdr:sp macro="" textlink="">
          <xdr:nvSpPr>
            <xdr:cNvPr id="99" name="Rectángulo 98">
              <a:extLst>
                <a:ext uri="{FF2B5EF4-FFF2-40B4-BE49-F238E27FC236}">
                  <a16:creationId xmlns:a16="http://schemas.microsoft.com/office/drawing/2014/main" id="{00000000-0008-0000-0200-000063000000}"/>
                </a:ext>
              </a:extLst>
            </xdr:cNvPr>
            <xdr:cNvSpPr/>
          </xdr:nvSpPr>
          <xdr:spPr>
            <a:xfrm>
              <a:off x="8244417" y="4076700"/>
              <a:ext cx="1314449"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i="0" u="none" strike="noStrike">
                  <a:solidFill>
                    <a:srgbClr val="7030A0"/>
                  </a:solidFill>
                  <a:latin typeface="Calibri"/>
                  <a:cs typeface="Calibri"/>
                </a:rPr>
                <a:t> Registros en tolva</a:t>
              </a:r>
            </a:p>
          </xdr:txBody>
        </xdr:sp>
        <xdr:sp macro="" textlink="">
          <xdr:nvSpPr>
            <xdr:cNvPr id="100" name="Rectángulo 99">
              <a:extLst>
                <a:ext uri="{FF2B5EF4-FFF2-40B4-BE49-F238E27FC236}">
                  <a16:creationId xmlns:a16="http://schemas.microsoft.com/office/drawing/2014/main" id="{00000000-0008-0000-0200-000064000000}"/>
                </a:ext>
              </a:extLst>
            </xdr:cNvPr>
            <xdr:cNvSpPr/>
          </xdr:nvSpPr>
          <xdr:spPr>
            <a:xfrm>
              <a:off x="8244417" y="4333875"/>
              <a:ext cx="1314449"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i="0" u="none" strike="noStrike">
                  <a:solidFill>
                    <a:srgbClr val="00B050"/>
                  </a:solidFill>
                  <a:latin typeface="Calibri"/>
                  <a:cs typeface="Calibri"/>
                </a:rPr>
                <a:t> Registros efectivos</a:t>
              </a:r>
            </a:p>
          </xdr:txBody>
        </xdr:sp>
        <xdr:sp macro="" textlink="Tables!AB11">
          <xdr:nvSpPr>
            <xdr:cNvPr id="101" name="Rectángulo 100">
              <a:extLst>
                <a:ext uri="{FF2B5EF4-FFF2-40B4-BE49-F238E27FC236}">
                  <a16:creationId xmlns:a16="http://schemas.microsoft.com/office/drawing/2014/main" id="{00000000-0008-0000-0200-000065000000}"/>
                </a:ext>
              </a:extLst>
            </xdr:cNvPr>
            <xdr:cNvSpPr/>
          </xdr:nvSpPr>
          <xdr:spPr>
            <a:xfrm>
              <a:off x="9301692" y="4324350"/>
              <a:ext cx="1133475"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r"/>
              <a:fld id="{8F70C99C-A8D5-44A1-AA02-F802E0E359B6}" type="TxLink">
                <a:rPr lang="en-US" sz="1400" b="1" i="0" u="none" strike="noStrike">
                  <a:solidFill>
                    <a:srgbClr val="00B050"/>
                  </a:solidFill>
                  <a:latin typeface="Calibri"/>
                  <a:ea typeface="+mn-ea"/>
                  <a:cs typeface="Calibri"/>
                </a:rPr>
                <a:pPr marL="0" indent="0" algn="r"/>
                <a:t> -   </a:t>
              </a:fld>
              <a:endParaRPr lang="es-CO" sz="1400" b="1" i="0" u="none" strike="noStrike">
                <a:solidFill>
                  <a:srgbClr val="00B050"/>
                </a:solidFill>
                <a:latin typeface="Calibri"/>
                <a:ea typeface="+mn-ea"/>
                <a:cs typeface="Calibri"/>
              </a:endParaRPr>
            </a:p>
          </xdr:txBody>
        </xdr:sp>
      </xdr:grpSp>
      <xdr:grpSp>
        <xdr:nvGrpSpPr>
          <xdr:cNvPr id="41" name="Grupo 40">
            <a:extLst>
              <a:ext uri="{FF2B5EF4-FFF2-40B4-BE49-F238E27FC236}">
                <a16:creationId xmlns:a16="http://schemas.microsoft.com/office/drawing/2014/main" id="{00000000-0008-0000-0200-000029000000}"/>
              </a:ext>
            </a:extLst>
          </xdr:cNvPr>
          <xdr:cNvGrpSpPr/>
        </xdr:nvGrpSpPr>
        <xdr:grpSpPr>
          <a:xfrm>
            <a:off x="10794995" y="1227662"/>
            <a:ext cx="2457451" cy="1285874"/>
            <a:chOff x="10720917" y="571500"/>
            <a:chExt cx="2457451" cy="1285874"/>
          </a:xfrm>
        </xdr:grpSpPr>
        <xdr:sp macro="" textlink="">
          <xdr:nvSpPr>
            <xdr:cNvPr id="102" name="Rectángulo: esquinas redondeadas 101">
              <a:extLst>
                <a:ext uri="{FF2B5EF4-FFF2-40B4-BE49-F238E27FC236}">
                  <a16:creationId xmlns:a16="http://schemas.microsoft.com/office/drawing/2014/main" id="{00000000-0008-0000-0200-000066000000}"/>
                </a:ext>
              </a:extLst>
            </xdr:cNvPr>
            <xdr:cNvSpPr/>
          </xdr:nvSpPr>
          <xdr:spPr>
            <a:xfrm>
              <a:off x="10720917" y="571500"/>
              <a:ext cx="2457451" cy="1285874"/>
            </a:xfrm>
            <a:prstGeom prst="roundRect">
              <a:avLst>
                <a:gd name="adj" fmla="val 5807"/>
              </a:avLst>
            </a:prstGeom>
            <a:solidFill>
              <a:schemeClr val="bg1"/>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000"/>
            </a:p>
          </xdr:txBody>
        </xdr:sp>
        <xdr:sp macro="" textlink="Tables!Z10">
          <xdr:nvSpPr>
            <xdr:cNvPr id="103" name="Rectángulo 102">
              <a:extLst>
                <a:ext uri="{FF2B5EF4-FFF2-40B4-BE49-F238E27FC236}">
                  <a16:creationId xmlns:a16="http://schemas.microsoft.com/office/drawing/2014/main" id="{00000000-0008-0000-0200-000067000000}"/>
                </a:ext>
              </a:extLst>
            </xdr:cNvPr>
            <xdr:cNvSpPr/>
          </xdr:nvSpPr>
          <xdr:spPr>
            <a:xfrm>
              <a:off x="11902018" y="895349"/>
              <a:ext cx="1133475"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r"/>
              <a:fld id="{1EA77279-91BA-453F-8BB8-830AFA86D6B9}" type="TxLink">
                <a:rPr lang="en-US" sz="1400" b="1" i="0" u="none" strike="noStrike">
                  <a:solidFill>
                    <a:srgbClr val="00B0F0"/>
                  </a:solidFill>
                  <a:latin typeface="Calibri"/>
                  <a:ea typeface="+mn-ea"/>
                  <a:cs typeface="Calibri"/>
                </a:rPr>
                <a:pPr marL="0" indent="0" algn="r"/>
                <a:t> 1 </a:t>
              </a:fld>
              <a:endParaRPr lang="es-CO" sz="1400" b="1" i="0" u="none" strike="noStrike">
                <a:solidFill>
                  <a:srgbClr val="00B0F0"/>
                </a:solidFill>
                <a:latin typeface="Calibri"/>
                <a:ea typeface="+mn-ea"/>
                <a:cs typeface="Calibri"/>
              </a:endParaRPr>
            </a:p>
          </xdr:txBody>
        </xdr:sp>
        <xdr:sp macro="" textlink="">
          <xdr:nvSpPr>
            <xdr:cNvPr id="104" name="Rectángulo 103">
              <a:extLst>
                <a:ext uri="{FF2B5EF4-FFF2-40B4-BE49-F238E27FC236}">
                  <a16:creationId xmlns:a16="http://schemas.microsoft.com/office/drawing/2014/main" id="{00000000-0008-0000-0200-000068000000}"/>
                </a:ext>
              </a:extLst>
            </xdr:cNvPr>
            <xdr:cNvSpPr/>
          </xdr:nvSpPr>
          <xdr:spPr>
            <a:xfrm>
              <a:off x="10873319" y="609599"/>
              <a:ext cx="1762124"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i="0" u="none" strike="noStrike">
                  <a:solidFill>
                    <a:schemeClr val="tx1"/>
                  </a:solidFill>
                  <a:latin typeface="Calibri"/>
                  <a:cs typeface="Calibri"/>
                </a:rPr>
                <a:t>Prechurn</a:t>
              </a:r>
            </a:p>
          </xdr:txBody>
        </xdr:sp>
        <xdr:sp macro="" textlink="">
          <xdr:nvSpPr>
            <xdr:cNvPr id="105" name="Rectángulo 104">
              <a:extLst>
                <a:ext uri="{FF2B5EF4-FFF2-40B4-BE49-F238E27FC236}">
                  <a16:creationId xmlns:a16="http://schemas.microsoft.com/office/drawing/2014/main" id="{00000000-0008-0000-0200-000069000000}"/>
                </a:ext>
              </a:extLst>
            </xdr:cNvPr>
            <xdr:cNvSpPr/>
          </xdr:nvSpPr>
          <xdr:spPr>
            <a:xfrm>
              <a:off x="10854269" y="914399"/>
              <a:ext cx="1343024"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i="0" u="none" strike="noStrike">
                  <a:solidFill>
                    <a:srgbClr val="00B0F0"/>
                  </a:solidFill>
                  <a:latin typeface="Calibri"/>
                  <a:cs typeface="Calibri"/>
                </a:rPr>
                <a:t> Registros cargados</a:t>
              </a:r>
            </a:p>
          </xdr:txBody>
        </xdr:sp>
        <xdr:sp macro="" textlink="Tables!AA10">
          <xdr:nvSpPr>
            <xdr:cNvPr id="106" name="Rectángulo 105">
              <a:extLst>
                <a:ext uri="{FF2B5EF4-FFF2-40B4-BE49-F238E27FC236}">
                  <a16:creationId xmlns:a16="http://schemas.microsoft.com/office/drawing/2014/main" id="{00000000-0008-0000-0200-00006A000000}"/>
                </a:ext>
              </a:extLst>
            </xdr:cNvPr>
            <xdr:cNvSpPr/>
          </xdr:nvSpPr>
          <xdr:spPr>
            <a:xfrm>
              <a:off x="11902018" y="1152524"/>
              <a:ext cx="1133475"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r"/>
              <a:fld id="{5B39AEAF-CA37-4B74-8F87-0292B6D6B156}" type="TxLink">
                <a:rPr lang="en-US" sz="1400" b="1" i="0" u="none" strike="noStrike">
                  <a:solidFill>
                    <a:srgbClr val="7030A0"/>
                  </a:solidFill>
                  <a:latin typeface="Calibri"/>
                  <a:ea typeface="+mn-ea"/>
                  <a:cs typeface="Calibri"/>
                </a:rPr>
                <a:pPr marL="0" indent="0" algn="r"/>
                <a:t> 3 </a:t>
              </a:fld>
              <a:endParaRPr lang="es-CO" sz="1400" b="1" i="0" u="none" strike="noStrike">
                <a:solidFill>
                  <a:srgbClr val="7030A0"/>
                </a:solidFill>
                <a:latin typeface="Calibri"/>
                <a:ea typeface="+mn-ea"/>
                <a:cs typeface="Calibri"/>
              </a:endParaRPr>
            </a:p>
          </xdr:txBody>
        </xdr:sp>
        <xdr:sp macro="" textlink="">
          <xdr:nvSpPr>
            <xdr:cNvPr id="107" name="Rectángulo 106">
              <a:extLst>
                <a:ext uri="{FF2B5EF4-FFF2-40B4-BE49-F238E27FC236}">
                  <a16:creationId xmlns:a16="http://schemas.microsoft.com/office/drawing/2014/main" id="{00000000-0008-0000-0200-00006B000000}"/>
                </a:ext>
              </a:extLst>
            </xdr:cNvPr>
            <xdr:cNvSpPr/>
          </xdr:nvSpPr>
          <xdr:spPr>
            <a:xfrm>
              <a:off x="10844743" y="1162049"/>
              <a:ext cx="1314449"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i="0" u="none" strike="noStrike">
                  <a:solidFill>
                    <a:srgbClr val="7030A0"/>
                  </a:solidFill>
                  <a:latin typeface="Calibri"/>
                  <a:cs typeface="Calibri"/>
                </a:rPr>
                <a:t> Registros en tolva</a:t>
              </a:r>
            </a:p>
          </xdr:txBody>
        </xdr:sp>
        <xdr:sp macro="" textlink="">
          <xdr:nvSpPr>
            <xdr:cNvPr id="108" name="Rectángulo 107">
              <a:extLst>
                <a:ext uri="{FF2B5EF4-FFF2-40B4-BE49-F238E27FC236}">
                  <a16:creationId xmlns:a16="http://schemas.microsoft.com/office/drawing/2014/main" id="{00000000-0008-0000-0200-00006C000000}"/>
                </a:ext>
              </a:extLst>
            </xdr:cNvPr>
            <xdr:cNvSpPr/>
          </xdr:nvSpPr>
          <xdr:spPr>
            <a:xfrm>
              <a:off x="10844743" y="1419224"/>
              <a:ext cx="1314449"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i="0" u="none" strike="noStrike">
                  <a:solidFill>
                    <a:srgbClr val="00B050"/>
                  </a:solidFill>
                  <a:latin typeface="Calibri"/>
                  <a:cs typeface="Calibri"/>
                </a:rPr>
                <a:t> Registros efectivos</a:t>
              </a:r>
            </a:p>
          </xdr:txBody>
        </xdr:sp>
        <xdr:sp macro="" textlink="Tables!AB10">
          <xdr:nvSpPr>
            <xdr:cNvPr id="109" name="Rectángulo 108">
              <a:extLst>
                <a:ext uri="{FF2B5EF4-FFF2-40B4-BE49-F238E27FC236}">
                  <a16:creationId xmlns:a16="http://schemas.microsoft.com/office/drawing/2014/main" id="{00000000-0008-0000-0200-00006D000000}"/>
                </a:ext>
              </a:extLst>
            </xdr:cNvPr>
            <xdr:cNvSpPr/>
          </xdr:nvSpPr>
          <xdr:spPr>
            <a:xfrm>
              <a:off x="11902018" y="1409699"/>
              <a:ext cx="1133475"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r"/>
              <a:fld id="{E1D8BFA8-F1EA-454D-9187-AAC2999B74C6}" type="TxLink">
                <a:rPr lang="en-US" sz="1400" b="1" i="0" u="none" strike="noStrike">
                  <a:solidFill>
                    <a:srgbClr val="00B050"/>
                  </a:solidFill>
                  <a:latin typeface="Calibri"/>
                  <a:ea typeface="+mn-ea"/>
                  <a:cs typeface="Calibri"/>
                </a:rPr>
                <a:pPr marL="0" indent="0" algn="r"/>
                <a:t> -   </a:t>
              </a:fld>
              <a:endParaRPr lang="es-CO" sz="1400" b="1" i="0" u="none" strike="noStrike">
                <a:solidFill>
                  <a:srgbClr val="00B050"/>
                </a:solidFill>
                <a:latin typeface="Calibri"/>
                <a:ea typeface="+mn-ea"/>
                <a:cs typeface="Calibri"/>
              </a:endParaRPr>
            </a:p>
          </xdr:txBody>
        </xdr:sp>
      </xdr:grpSp>
      <xdr:grpSp>
        <xdr:nvGrpSpPr>
          <xdr:cNvPr id="20" name="Grupo 19">
            <a:extLst>
              <a:ext uri="{FF2B5EF4-FFF2-40B4-BE49-F238E27FC236}">
                <a16:creationId xmlns:a16="http://schemas.microsoft.com/office/drawing/2014/main" id="{00000000-0008-0000-0200-000014000000}"/>
              </a:ext>
            </a:extLst>
          </xdr:cNvPr>
          <xdr:cNvGrpSpPr/>
        </xdr:nvGrpSpPr>
        <xdr:grpSpPr>
          <a:xfrm>
            <a:off x="10804520" y="2917825"/>
            <a:ext cx="2457451" cy="1285874"/>
            <a:chOff x="10730442" y="2028825"/>
            <a:chExt cx="2457451" cy="1285874"/>
          </a:xfrm>
        </xdr:grpSpPr>
        <xdr:sp macro="" textlink="">
          <xdr:nvSpPr>
            <xdr:cNvPr id="110" name="Rectángulo: esquinas redondeadas 109">
              <a:extLst>
                <a:ext uri="{FF2B5EF4-FFF2-40B4-BE49-F238E27FC236}">
                  <a16:creationId xmlns:a16="http://schemas.microsoft.com/office/drawing/2014/main" id="{00000000-0008-0000-0200-00006E000000}"/>
                </a:ext>
              </a:extLst>
            </xdr:cNvPr>
            <xdr:cNvSpPr/>
          </xdr:nvSpPr>
          <xdr:spPr>
            <a:xfrm>
              <a:off x="10730442" y="2028825"/>
              <a:ext cx="2457451" cy="1285874"/>
            </a:xfrm>
            <a:prstGeom prst="roundRect">
              <a:avLst>
                <a:gd name="adj" fmla="val 5807"/>
              </a:avLst>
            </a:prstGeom>
            <a:solidFill>
              <a:schemeClr val="bg1"/>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000"/>
            </a:p>
          </xdr:txBody>
        </xdr:sp>
        <xdr:sp macro="" textlink="Tables!Z12">
          <xdr:nvSpPr>
            <xdr:cNvPr id="111" name="Rectángulo 110">
              <a:extLst>
                <a:ext uri="{FF2B5EF4-FFF2-40B4-BE49-F238E27FC236}">
                  <a16:creationId xmlns:a16="http://schemas.microsoft.com/office/drawing/2014/main" id="{00000000-0008-0000-0200-00006F000000}"/>
                </a:ext>
              </a:extLst>
            </xdr:cNvPr>
            <xdr:cNvSpPr/>
          </xdr:nvSpPr>
          <xdr:spPr>
            <a:xfrm>
              <a:off x="11911543" y="2352674"/>
              <a:ext cx="1133475"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r"/>
              <a:fld id="{167FB419-7DDE-4639-B638-1138684014C6}" type="TxLink">
                <a:rPr lang="en-US" sz="1400" b="1" i="0" u="none" strike="noStrike">
                  <a:solidFill>
                    <a:srgbClr val="00B0F0"/>
                  </a:solidFill>
                  <a:latin typeface="Calibri"/>
                  <a:ea typeface="+mn-ea"/>
                  <a:cs typeface="Calibri"/>
                </a:rPr>
                <a:pPr marL="0" indent="0" algn="r"/>
                <a:t> -   </a:t>
              </a:fld>
              <a:endParaRPr lang="es-CO" sz="1400" b="1" i="0" u="none" strike="noStrike">
                <a:solidFill>
                  <a:srgbClr val="00B0F0"/>
                </a:solidFill>
                <a:latin typeface="Calibri"/>
                <a:ea typeface="+mn-ea"/>
                <a:cs typeface="Calibri"/>
              </a:endParaRPr>
            </a:p>
          </xdr:txBody>
        </xdr:sp>
        <xdr:sp macro="" textlink="">
          <xdr:nvSpPr>
            <xdr:cNvPr id="112" name="Rectángulo 111">
              <a:extLst>
                <a:ext uri="{FF2B5EF4-FFF2-40B4-BE49-F238E27FC236}">
                  <a16:creationId xmlns:a16="http://schemas.microsoft.com/office/drawing/2014/main" id="{00000000-0008-0000-0200-000070000000}"/>
                </a:ext>
              </a:extLst>
            </xdr:cNvPr>
            <xdr:cNvSpPr/>
          </xdr:nvSpPr>
          <xdr:spPr>
            <a:xfrm>
              <a:off x="10882844" y="2066924"/>
              <a:ext cx="1762124"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i="0" u="none" strike="noStrike">
                  <a:solidFill>
                    <a:schemeClr val="tx1"/>
                  </a:solidFill>
                  <a:latin typeface="Calibri"/>
                  <a:cs typeface="Calibri"/>
                </a:rPr>
                <a:t>Castigo</a:t>
              </a:r>
            </a:p>
          </xdr:txBody>
        </xdr:sp>
        <xdr:sp macro="" textlink="">
          <xdr:nvSpPr>
            <xdr:cNvPr id="113" name="Rectángulo 112">
              <a:extLst>
                <a:ext uri="{FF2B5EF4-FFF2-40B4-BE49-F238E27FC236}">
                  <a16:creationId xmlns:a16="http://schemas.microsoft.com/office/drawing/2014/main" id="{00000000-0008-0000-0200-000071000000}"/>
                </a:ext>
              </a:extLst>
            </xdr:cNvPr>
            <xdr:cNvSpPr/>
          </xdr:nvSpPr>
          <xdr:spPr>
            <a:xfrm>
              <a:off x="10863794" y="2371724"/>
              <a:ext cx="1343024"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i="0" u="none" strike="noStrike">
                  <a:solidFill>
                    <a:srgbClr val="00B0F0"/>
                  </a:solidFill>
                  <a:latin typeface="Calibri"/>
                  <a:cs typeface="Calibri"/>
                </a:rPr>
                <a:t> Registros cargados</a:t>
              </a:r>
            </a:p>
          </xdr:txBody>
        </xdr:sp>
        <xdr:sp macro="" textlink="Tables!AA12">
          <xdr:nvSpPr>
            <xdr:cNvPr id="114" name="Rectángulo 113">
              <a:extLst>
                <a:ext uri="{FF2B5EF4-FFF2-40B4-BE49-F238E27FC236}">
                  <a16:creationId xmlns:a16="http://schemas.microsoft.com/office/drawing/2014/main" id="{00000000-0008-0000-0200-000072000000}"/>
                </a:ext>
              </a:extLst>
            </xdr:cNvPr>
            <xdr:cNvSpPr/>
          </xdr:nvSpPr>
          <xdr:spPr>
            <a:xfrm>
              <a:off x="11911543" y="2609849"/>
              <a:ext cx="1133475"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r"/>
              <a:fld id="{40F06B6A-27C7-466A-8B83-B06D666A80D2}" type="TxLink">
                <a:rPr lang="en-US" sz="1400" b="1" i="0" u="none" strike="noStrike">
                  <a:solidFill>
                    <a:srgbClr val="7030A0"/>
                  </a:solidFill>
                  <a:latin typeface="Calibri"/>
                  <a:ea typeface="+mn-ea"/>
                  <a:cs typeface="Calibri"/>
                </a:rPr>
                <a:pPr marL="0" indent="0" algn="r"/>
                <a:t> -   </a:t>
              </a:fld>
              <a:endParaRPr lang="es-CO" sz="1400" b="1" i="0" u="none" strike="noStrike">
                <a:solidFill>
                  <a:srgbClr val="7030A0"/>
                </a:solidFill>
                <a:latin typeface="Calibri"/>
                <a:ea typeface="+mn-ea"/>
                <a:cs typeface="Calibri"/>
              </a:endParaRPr>
            </a:p>
          </xdr:txBody>
        </xdr:sp>
        <xdr:sp macro="" textlink="">
          <xdr:nvSpPr>
            <xdr:cNvPr id="115" name="Rectángulo 114">
              <a:extLst>
                <a:ext uri="{FF2B5EF4-FFF2-40B4-BE49-F238E27FC236}">
                  <a16:creationId xmlns:a16="http://schemas.microsoft.com/office/drawing/2014/main" id="{00000000-0008-0000-0200-000073000000}"/>
                </a:ext>
              </a:extLst>
            </xdr:cNvPr>
            <xdr:cNvSpPr/>
          </xdr:nvSpPr>
          <xdr:spPr>
            <a:xfrm>
              <a:off x="10854268" y="2619374"/>
              <a:ext cx="1314449"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i="0" u="none" strike="noStrike">
                  <a:solidFill>
                    <a:srgbClr val="7030A0"/>
                  </a:solidFill>
                  <a:latin typeface="Calibri"/>
                  <a:cs typeface="Calibri"/>
                </a:rPr>
                <a:t> Registros en tolva</a:t>
              </a:r>
            </a:p>
          </xdr:txBody>
        </xdr:sp>
        <xdr:sp macro="" textlink="">
          <xdr:nvSpPr>
            <xdr:cNvPr id="116" name="Rectángulo 115">
              <a:extLst>
                <a:ext uri="{FF2B5EF4-FFF2-40B4-BE49-F238E27FC236}">
                  <a16:creationId xmlns:a16="http://schemas.microsoft.com/office/drawing/2014/main" id="{00000000-0008-0000-0200-000074000000}"/>
                </a:ext>
              </a:extLst>
            </xdr:cNvPr>
            <xdr:cNvSpPr/>
          </xdr:nvSpPr>
          <xdr:spPr>
            <a:xfrm>
              <a:off x="10854268" y="2876549"/>
              <a:ext cx="1314449"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i="0" u="none" strike="noStrike">
                  <a:solidFill>
                    <a:srgbClr val="00B050"/>
                  </a:solidFill>
                  <a:latin typeface="Calibri"/>
                  <a:cs typeface="Calibri"/>
                </a:rPr>
                <a:t> Registros efectivos</a:t>
              </a:r>
            </a:p>
          </xdr:txBody>
        </xdr:sp>
        <xdr:sp macro="" textlink="Tables!AB12">
          <xdr:nvSpPr>
            <xdr:cNvPr id="117" name="Rectángulo 116">
              <a:extLst>
                <a:ext uri="{FF2B5EF4-FFF2-40B4-BE49-F238E27FC236}">
                  <a16:creationId xmlns:a16="http://schemas.microsoft.com/office/drawing/2014/main" id="{00000000-0008-0000-0200-000075000000}"/>
                </a:ext>
              </a:extLst>
            </xdr:cNvPr>
            <xdr:cNvSpPr/>
          </xdr:nvSpPr>
          <xdr:spPr>
            <a:xfrm>
              <a:off x="11911543" y="2867024"/>
              <a:ext cx="1133475"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r"/>
              <a:fld id="{8A111272-BA54-4B5B-A39B-E6C2FEDC3023}" type="TxLink">
                <a:rPr lang="en-US" sz="1400" b="1" i="0" u="none" strike="noStrike">
                  <a:solidFill>
                    <a:srgbClr val="00B050"/>
                  </a:solidFill>
                  <a:latin typeface="Calibri"/>
                  <a:ea typeface="+mn-ea"/>
                  <a:cs typeface="Calibri"/>
                </a:rPr>
                <a:pPr marL="0" indent="0" algn="r"/>
                <a:t> -   </a:t>
              </a:fld>
              <a:endParaRPr lang="es-CO" sz="1400" b="1" i="0" u="none" strike="noStrike">
                <a:solidFill>
                  <a:srgbClr val="00B050"/>
                </a:solidFill>
                <a:latin typeface="Calibri"/>
                <a:ea typeface="+mn-ea"/>
                <a:cs typeface="Calibri"/>
              </a:endParaRPr>
            </a:p>
          </xdr:txBody>
        </xdr:sp>
      </xdr:grpSp>
      <xdr:sp macro="" textlink="Tables!X2">
        <xdr:nvSpPr>
          <xdr:cNvPr id="139" name="Rectángulo 138">
            <a:extLst>
              <a:ext uri="{FF2B5EF4-FFF2-40B4-BE49-F238E27FC236}">
                <a16:creationId xmlns:a16="http://schemas.microsoft.com/office/drawing/2014/main" id="{A5CEFB9B-9EF7-449C-8664-FB4E2E9CCCA6}"/>
              </a:ext>
            </a:extLst>
          </xdr:cNvPr>
          <xdr:cNvSpPr/>
        </xdr:nvSpPr>
        <xdr:spPr>
          <a:xfrm>
            <a:off x="6879167" y="1216023"/>
            <a:ext cx="714372"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E46D9B82-C339-4A20-A513-93CBE38DF5CF}" type="TxLink">
              <a:rPr lang="en-US" sz="1100" b="0" i="1" u="none" strike="noStrike">
                <a:solidFill>
                  <a:srgbClr val="00B0F0"/>
                </a:solidFill>
                <a:latin typeface="Calibri"/>
                <a:ea typeface="Calibri"/>
                <a:cs typeface="Calibri"/>
              </a:rPr>
              <a:t>0.00%</a:t>
            </a:fld>
            <a:endParaRPr lang="en-US" sz="1100" b="1" i="1" u="none" strike="noStrike">
              <a:solidFill>
                <a:srgbClr val="00B0F0"/>
              </a:solidFill>
              <a:latin typeface="Calibri"/>
              <a:cs typeface="Calibri"/>
            </a:endParaRPr>
          </a:p>
        </xdr:txBody>
      </xdr:sp>
      <xdr:sp macro="" textlink="Tables!X3">
        <xdr:nvSpPr>
          <xdr:cNvPr id="140" name="Rectángulo 139">
            <a:extLst>
              <a:ext uri="{FF2B5EF4-FFF2-40B4-BE49-F238E27FC236}">
                <a16:creationId xmlns:a16="http://schemas.microsoft.com/office/drawing/2014/main" id="{588BE49A-F219-40C0-862B-C6ECB374694A}"/>
              </a:ext>
            </a:extLst>
          </xdr:cNvPr>
          <xdr:cNvSpPr/>
        </xdr:nvSpPr>
        <xdr:spPr>
          <a:xfrm>
            <a:off x="6883401" y="2903006"/>
            <a:ext cx="714372"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AF227D12-BF48-4D6E-B5F5-2F501A0DFE9A}" type="TxLink">
              <a:rPr lang="en-US" sz="1100" b="0" i="1" u="none" strike="noStrike">
                <a:solidFill>
                  <a:srgbClr val="00B0F0"/>
                </a:solidFill>
                <a:latin typeface="Calibri"/>
                <a:ea typeface="Calibri"/>
                <a:cs typeface="Calibri"/>
              </a:rPr>
              <a:t>0.00%</a:t>
            </a:fld>
            <a:endParaRPr lang="en-US" sz="1100" b="1" i="1" u="none" strike="noStrike">
              <a:solidFill>
                <a:srgbClr val="00B0F0"/>
              </a:solidFill>
              <a:latin typeface="Calibri"/>
              <a:cs typeface="Calibri"/>
            </a:endParaRPr>
          </a:p>
        </xdr:txBody>
      </xdr:sp>
      <xdr:sp macro="" textlink="Tables!X4">
        <xdr:nvSpPr>
          <xdr:cNvPr id="141" name="Rectángulo 140">
            <a:extLst>
              <a:ext uri="{FF2B5EF4-FFF2-40B4-BE49-F238E27FC236}">
                <a16:creationId xmlns:a16="http://schemas.microsoft.com/office/drawing/2014/main" id="{A658ED27-AB68-48CE-BA06-EDCBC8AD5B45}"/>
              </a:ext>
            </a:extLst>
          </xdr:cNvPr>
          <xdr:cNvSpPr/>
        </xdr:nvSpPr>
        <xdr:spPr>
          <a:xfrm>
            <a:off x="6877051" y="4611156"/>
            <a:ext cx="714372"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3029DD77-C4F8-401B-AC81-E5971172F576}" type="TxLink">
              <a:rPr lang="en-US" sz="1100" b="0" i="1" u="none" strike="noStrike">
                <a:solidFill>
                  <a:srgbClr val="00B0F0"/>
                </a:solidFill>
                <a:latin typeface="Calibri"/>
                <a:ea typeface="Calibri"/>
                <a:cs typeface="Calibri"/>
              </a:rPr>
              <a:t>0.00%</a:t>
            </a:fld>
            <a:endParaRPr lang="en-US" sz="1100" b="1" i="1" u="none" strike="noStrike">
              <a:solidFill>
                <a:srgbClr val="00B0F0"/>
              </a:solidFill>
              <a:latin typeface="Calibri"/>
              <a:cs typeface="Calibri"/>
            </a:endParaRPr>
          </a:p>
        </xdr:txBody>
      </xdr:sp>
      <xdr:sp macro="" textlink="Tables!X5">
        <xdr:nvSpPr>
          <xdr:cNvPr id="142" name="Rectángulo 141">
            <a:extLst>
              <a:ext uri="{FF2B5EF4-FFF2-40B4-BE49-F238E27FC236}">
                <a16:creationId xmlns:a16="http://schemas.microsoft.com/office/drawing/2014/main" id="{DE76AE15-7E78-40D1-9045-94735AE27766}"/>
              </a:ext>
            </a:extLst>
          </xdr:cNvPr>
          <xdr:cNvSpPr/>
        </xdr:nvSpPr>
        <xdr:spPr>
          <a:xfrm>
            <a:off x="9558867" y="1207556"/>
            <a:ext cx="714372"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7E754CC0-FF66-4C23-8ECB-A88AE04C35E5}" type="TxLink">
              <a:rPr lang="en-US" sz="1100" b="0" i="1" u="none" strike="noStrike">
                <a:solidFill>
                  <a:srgbClr val="00B0F0"/>
                </a:solidFill>
                <a:latin typeface="Calibri"/>
                <a:ea typeface="Calibri"/>
                <a:cs typeface="Calibri"/>
              </a:rPr>
              <a:t>0.00%</a:t>
            </a:fld>
            <a:endParaRPr lang="en-US" sz="1100" b="1" i="1" u="none" strike="noStrike">
              <a:solidFill>
                <a:srgbClr val="00B0F0"/>
              </a:solidFill>
              <a:latin typeface="Calibri"/>
              <a:cs typeface="Calibri"/>
            </a:endParaRPr>
          </a:p>
        </xdr:txBody>
      </xdr:sp>
      <xdr:sp macro="" textlink="Tables!X6">
        <xdr:nvSpPr>
          <xdr:cNvPr id="143" name="Rectángulo 142">
            <a:extLst>
              <a:ext uri="{FF2B5EF4-FFF2-40B4-BE49-F238E27FC236}">
                <a16:creationId xmlns:a16="http://schemas.microsoft.com/office/drawing/2014/main" id="{50F51C6B-712D-4BF3-B6A5-DAD389E46FA9}"/>
              </a:ext>
            </a:extLst>
          </xdr:cNvPr>
          <xdr:cNvSpPr/>
        </xdr:nvSpPr>
        <xdr:spPr>
          <a:xfrm>
            <a:off x="9594850" y="2883956"/>
            <a:ext cx="714372"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32A22F83-7D4C-45E3-990A-639E31EF3CEE}" type="TxLink">
              <a:rPr lang="en-US" sz="1100" b="0" i="1" u="none" strike="noStrike">
                <a:solidFill>
                  <a:srgbClr val="00B0F0"/>
                </a:solidFill>
                <a:latin typeface="Calibri"/>
                <a:ea typeface="Calibri"/>
                <a:cs typeface="Calibri"/>
              </a:rPr>
              <a:t>0.00%</a:t>
            </a:fld>
            <a:endParaRPr lang="en-US" sz="1100" b="1" i="1" u="none" strike="noStrike">
              <a:solidFill>
                <a:srgbClr val="00B0F0"/>
              </a:solidFill>
              <a:latin typeface="Calibri"/>
              <a:cs typeface="Calibri"/>
            </a:endParaRPr>
          </a:p>
        </xdr:txBody>
      </xdr:sp>
      <xdr:sp macro="" textlink="Tables!X11">
        <xdr:nvSpPr>
          <xdr:cNvPr id="144" name="Rectángulo 143">
            <a:extLst>
              <a:ext uri="{FF2B5EF4-FFF2-40B4-BE49-F238E27FC236}">
                <a16:creationId xmlns:a16="http://schemas.microsoft.com/office/drawing/2014/main" id="{25292ECE-AD14-4D75-8B59-CC027B302DB2}"/>
              </a:ext>
            </a:extLst>
          </xdr:cNvPr>
          <xdr:cNvSpPr/>
        </xdr:nvSpPr>
        <xdr:spPr>
          <a:xfrm>
            <a:off x="9577917" y="4634439"/>
            <a:ext cx="714372"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AE244AF7-88C6-45EB-B282-751E18ECCDBA}" type="TxLink">
              <a:rPr lang="en-US" sz="1100" b="0" i="1" u="none" strike="noStrike">
                <a:solidFill>
                  <a:srgbClr val="00B0F0"/>
                </a:solidFill>
                <a:latin typeface="Calibri"/>
                <a:ea typeface="Calibri"/>
                <a:cs typeface="Calibri"/>
              </a:rPr>
              <a:t>0.00%</a:t>
            </a:fld>
            <a:endParaRPr lang="en-US" sz="1100" b="1" i="1" u="none" strike="noStrike">
              <a:solidFill>
                <a:srgbClr val="00B0F0"/>
              </a:solidFill>
              <a:latin typeface="Calibri"/>
              <a:cs typeface="Calibri"/>
            </a:endParaRPr>
          </a:p>
        </xdr:txBody>
      </xdr:sp>
      <xdr:sp macro="" textlink="Tables!X10">
        <xdr:nvSpPr>
          <xdr:cNvPr id="145" name="Rectángulo 144">
            <a:extLst>
              <a:ext uri="{FF2B5EF4-FFF2-40B4-BE49-F238E27FC236}">
                <a16:creationId xmlns:a16="http://schemas.microsoft.com/office/drawing/2014/main" id="{C97F5530-4D91-4F33-9CDB-383950BB4B50}"/>
              </a:ext>
            </a:extLst>
          </xdr:cNvPr>
          <xdr:cNvSpPr/>
        </xdr:nvSpPr>
        <xdr:spPr>
          <a:xfrm>
            <a:off x="12259733" y="1230839"/>
            <a:ext cx="714372"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6F6D0FD8-DB88-4753-AAC5-635073BCFB14}" type="TxLink">
              <a:rPr lang="en-US" sz="1100" b="0" i="1" u="none" strike="noStrike">
                <a:solidFill>
                  <a:srgbClr val="00B0F0"/>
                </a:solidFill>
                <a:latin typeface="Calibri"/>
                <a:ea typeface="Calibri"/>
                <a:cs typeface="Calibri"/>
              </a:rPr>
              <a:t>100.00%</a:t>
            </a:fld>
            <a:endParaRPr lang="en-US" sz="1100" b="1" i="1" u="none" strike="noStrike">
              <a:solidFill>
                <a:srgbClr val="00B0F0"/>
              </a:solidFill>
              <a:latin typeface="Calibri"/>
              <a:cs typeface="Calibri"/>
            </a:endParaRPr>
          </a:p>
        </xdr:txBody>
      </xdr:sp>
      <xdr:sp macro="" textlink="Tables!X12">
        <xdr:nvSpPr>
          <xdr:cNvPr id="146" name="Rectángulo 145">
            <a:extLst>
              <a:ext uri="{FF2B5EF4-FFF2-40B4-BE49-F238E27FC236}">
                <a16:creationId xmlns:a16="http://schemas.microsoft.com/office/drawing/2014/main" id="{40151421-40FC-4B55-A3D0-6F748EE232AB}"/>
              </a:ext>
            </a:extLst>
          </xdr:cNvPr>
          <xdr:cNvSpPr/>
        </xdr:nvSpPr>
        <xdr:spPr>
          <a:xfrm>
            <a:off x="12263966" y="2917822"/>
            <a:ext cx="714372"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40C10E8D-34AE-4C11-B064-1CEE7C707F40}" type="TxLink">
              <a:rPr lang="en-US" sz="1100" b="0" i="1" u="none" strike="noStrike">
                <a:solidFill>
                  <a:srgbClr val="00B0F0"/>
                </a:solidFill>
                <a:latin typeface="Calibri"/>
                <a:ea typeface="Calibri"/>
                <a:cs typeface="Calibri"/>
              </a:rPr>
              <a:t>0.00%</a:t>
            </a:fld>
            <a:endParaRPr lang="en-US" sz="1100" b="1" i="1" u="none" strike="noStrike">
              <a:solidFill>
                <a:srgbClr val="00B0F0"/>
              </a:solidFill>
              <a:latin typeface="Calibri"/>
              <a:cs typeface="Calibri"/>
            </a:endParaRPr>
          </a:p>
        </xdr:txBody>
      </xdr:sp>
    </xdr:grpSp>
    <xdr:clientData/>
  </xdr:twoCellAnchor>
  <xdr:twoCellAnchor>
    <xdr:from>
      <xdr:col>1</xdr:col>
      <xdr:colOff>66675</xdr:colOff>
      <xdr:row>4</xdr:row>
      <xdr:rowOff>77255</xdr:rowOff>
    </xdr:from>
    <xdr:to>
      <xdr:col>3</xdr:col>
      <xdr:colOff>704850</xdr:colOff>
      <xdr:row>5</xdr:row>
      <xdr:rowOff>143930</xdr:rowOff>
    </xdr:to>
    <xdr:sp macro="" textlink="">
      <xdr:nvSpPr>
        <xdr:cNvPr id="5" name="Rectángulo 4">
          <a:extLst>
            <a:ext uri="{FF2B5EF4-FFF2-40B4-BE49-F238E27FC236}">
              <a16:creationId xmlns:a16="http://schemas.microsoft.com/office/drawing/2014/main" id="{00000000-0008-0000-0200-000005000000}"/>
            </a:ext>
          </a:extLst>
        </xdr:cNvPr>
        <xdr:cNvSpPr/>
      </xdr:nvSpPr>
      <xdr:spPr>
        <a:xfrm>
          <a:off x="310092" y="267755"/>
          <a:ext cx="2162175" cy="2571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200" b="1">
              <a:solidFill>
                <a:srgbClr val="002060"/>
              </a:solidFill>
              <a:latin typeface="Century Gothic" panose="020B0502020202020204" pitchFamily="34" charset="0"/>
            </a:rPr>
            <a:t>MARCACIÓN POR IVR</a:t>
          </a:r>
        </a:p>
      </xdr:txBody>
    </xdr:sp>
    <xdr:clientData/>
  </xdr:twoCellAnchor>
  <xdr:twoCellAnchor>
    <xdr:from>
      <xdr:col>4</xdr:col>
      <xdr:colOff>314321</xdr:colOff>
      <xdr:row>4</xdr:row>
      <xdr:rowOff>20105</xdr:rowOff>
    </xdr:from>
    <xdr:to>
      <xdr:col>7</xdr:col>
      <xdr:colOff>190496</xdr:colOff>
      <xdr:row>6</xdr:row>
      <xdr:rowOff>10581</xdr:rowOff>
    </xdr:to>
    <xdr:sp macro="" textlink="Tables!I2">
      <xdr:nvSpPr>
        <xdr:cNvPr id="8" name="Rectángulo 7">
          <a:extLst>
            <a:ext uri="{FF2B5EF4-FFF2-40B4-BE49-F238E27FC236}">
              <a16:creationId xmlns:a16="http://schemas.microsoft.com/office/drawing/2014/main" id="{00000000-0008-0000-0200-000008000000}"/>
            </a:ext>
          </a:extLst>
        </xdr:cNvPr>
        <xdr:cNvSpPr/>
      </xdr:nvSpPr>
      <xdr:spPr>
        <a:xfrm>
          <a:off x="2843738" y="782105"/>
          <a:ext cx="2162175" cy="3714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ACFD99E3-C118-4283-BB7F-0D06A50F1BF6}" type="TxLink">
            <a:rPr lang="en-US" sz="1800" b="0" i="0" u="none" strike="noStrike">
              <a:solidFill>
                <a:schemeClr val="tx1">
                  <a:lumMod val="50000"/>
                  <a:lumOff val="50000"/>
                </a:schemeClr>
              </a:solidFill>
              <a:latin typeface="Calibri"/>
              <a:cs typeface="Calibri"/>
            </a:rPr>
            <a:pPr algn="r"/>
            <a:t> 1 </a:t>
          </a:fld>
          <a:endParaRPr lang="es-CO" sz="1800" b="1">
            <a:solidFill>
              <a:schemeClr val="tx1">
                <a:lumMod val="50000"/>
                <a:lumOff val="50000"/>
              </a:schemeClr>
            </a:solidFill>
            <a:latin typeface="Century Gothic" panose="020B0502020202020204" pitchFamily="34" charset="0"/>
          </a:endParaRPr>
        </a:p>
      </xdr:txBody>
    </xdr:sp>
    <xdr:clientData/>
  </xdr:twoCellAnchor>
  <xdr:twoCellAnchor>
    <xdr:from>
      <xdr:col>1</xdr:col>
      <xdr:colOff>19050</xdr:colOff>
      <xdr:row>6</xdr:row>
      <xdr:rowOff>147104</xdr:rowOff>
    </xdr:from>
    <xdr:to>
      <xdr:col>4</xdr:col>
      <xdr:colOff>38100</xdr:colOff>
      <xdr:row>14</xdr:row>
      <xdr:rowOff>61379</xdr:rowOff>
    </xdr:to>
    <xdr:grpSp>
      <xdr:nvGrpSpPr>
        <xdr:cNvPr id="15" name="Grupo 14">
          <a:extLst>
            <a:ext uri="{FF2B5EF4-FFF2-40B4-BE49-F238E27FC236}">
              <a16:creationId xmlns:a16="http://schemas.microsoft.com/office/drawing/2014/main" id="{00000000-0008-0000-0200-00000F000000}"/>
            </a:ext>
          </a:extLst>
        </xdr:cNvPr>
        <xdr:cNvGrpSpPr/>
      </xdr:nvGrpSpPr>
      <xdr:grpSpPr>
        <a:xfrm>
          <a:off x="283633" y="1226604"/>
          <a:ext cx="2305050" cy="1438275"/>
          <a:chOff x="352425" y="581025"/>
          <a:chExt cx="2305050" cy="1438275"/>
        </a:xfrm>
      </xdr:grpSpPr>
      <xdr:sp macro="" textlink="">
        <xdr:nvSpPr>
          <xdr:cNvPr id="2" name="Rectángulo: esquinas redondeadas 1">
            <a:extLst>
              <a:ext uri="{FF2B5EF4-FFF2-40B4-BE49-F238E27FC236}">
                <a16:creationId xmlns:a16="http://schemas.microsoft.com/office/drawing/2014/main" id="{00000000-0008-0000-0200-000002000000}"/>
              </a:ext>
            </a:extLst>
          </xdr:cNvPr>
          <xdr:cNvSpPr/>
        </xdr:nvSpPr>
        <xdr:spPr>
          <a:xfrm>
            <a:off x="352425" y="581025"/>
            <a:ext cx="2305050" cy="1438275"/>
          </a:xfrm>
          <a:prstGeom prst="roundRect">
            <a:avLst>
              <a:gd name="adj" fmla="val 5807"/>
            </a:avLst>
          </a:prstGeom>
          <a:solidFill>
            <a:schemeClr val="bg1"/>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mc:Choice xmlns:cx1="http://schemas.microsoft.com/office/drawing/2015/9/8/chartex" Requires="cx1">
          <xdr:graphicFrame macro="">
            <xdr:nvGraphicFramePr>
              <xdr:cNvPr id="9" name="Gráfico 8">
                <a:extLst>
                  <a:ext uri="{FF2B5EF4-FFF2-40B4-BE49-F238E27FC236}">
                    <a16:creationId xmlns:a16="http://schemas.microsoft.com/office/drawing/2014/main" id="{00000000-0008-0000-0200-000009000000}"/>
                  </a:ext>
                </a:extLst>
              </xdr:cNvPr>
              <xdr:cNvGraphicFramePr/>
            </xdr:nvGraphicFramePr>
            <xdr:xfrm>
              <a:off x="457200" y="1533525"/>
              <a:ext cx="2114550" cy="38100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457200" y="1533525"/>
                <a:ext cx="2114550" cy="381000"/>
              </a:xfrm>
              <a:prstGeom prst="rect">
                <a:avLst/>
              </a:prstGeom>
              <a:solidFill>
                <a:prstClr val="white"/>
              </a:solidFill>
              <a:ln w="1">
                <a:solidFill>
                  <a:prstClr val="green"/>
                </a:solidFill>
              </a:ln>
            </xdr:spPr>
            <xdr:txBody>
              <a:bodyPr vertOverflow="clip" horzOverflow="clip"/>
              <a:lstStyle/>
              <a:p>
                <a:r>
                  <a:rPr lang="es-CO" sz="1100"/>
                  <a:t>Este gráfico no está disponible en su versión de Excel.
Si edita esta forma o guarda el libro en un formato de archivo diferente, el gráfico no se podrá utilizar.</a:t>
                </a:r>
              </a:p>
            </xdr:txBody>
          </xdr:sp>
        </mc:Fallback>
      </mc:AlternateContent>
      <xdr:sp macro="" textlink="Tables!J2">
        <xdr:nvSpPr>
          <xdr:cNvPr id="10" name="Rectángulo 9">
            <a:extLst>
              <a:ext uri="{FF2B5EF4-FFF2-40B4-BE49-F238E27FC236}">
                <a16:creationId xmlns:a16="http://schemas.microsoft.com/office/drawing/2014/main" id="{00000000-0008-0000-0200-00000A000000}"/>
              </a:ext>
            </a:extLst>
          </xdr:cNvPr>
          <xdr:cNvSpPr/>
        </xdr:nvSpPr>
        <xdr:spPr>
          <a:xfrm>
            <a:off x="962025" y="1104900"/>
            <a:ext cx="1647825"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A46CACC2-4E3E-40DE-94F8-84D4FE0BDC81}" type="TxLink">
              <a:rPr lang="en-US" sz="2400" b="1" i="0" u="none" strike="noStrike">
                <a:solidFill>
                  <a:srgbClr val="00B050"/>
                </a:solidFill>
                <a:latin typeface="Calibri"/>
                <a:cs typeface="Calibri"/>
              </a:rPr>
              <a:pPr algn="r"/>
              <a:t> 1 </a:t>
            </a:fld>
            <a:endParaRPr lang="es-CO" sz="4800" b="1">
              <a:solidFill>
                <a:srgbClr val="00B050"/>
              </a:solidFill>
              <a:latin typeface="Century Gothic" panose="020B0502020202020204" pitchFamily="34" charset="0"/>
            </a:endParaRPr>
          </a:p>
        </xdr:txBody>
      </xdr:sp>
      <xdr:pic>
        <xdr:nvPicPr>
          <xdr:cNvPr id="12" name="Gráfico 11" descr="Auricular con relleno sólido">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90550" y="742950"/>
            <a:ext cx="238125" cy="238125"/>
          </a:xfrm>
          <a:prstGeom prst="rect">
            <a:avLst/>
          </a:prstGeom>
        </xdr:spPr>
      </xdr:pic>
      <xdr:sp macro="" textlink="">
        <xdr:nvSpPr>
          <xdr:cNvPr id="13" name="Rectángulo 12">
            <a:extLst>
              <a:ext uri="{FF2B5EF4-FFF2-40B4-BE49-F238E27FC236}">
                <a16:creationId xmlns:a16="http://schemas.microsoft.com/office/drawing/2014/main" id="{00000000-0008-0000-0200-00000D000000}"/>
              </a:ext>
            </a:extLst>
          </xdr:cNvPr>
          <xdr:cNvSpPr/>
        </xdr:nvSpPr>
        <xdr:spPr>
          <a:xfrm>
            <a:off x="904875" y="676275"/>
            <a:ext cx="1647825"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2000" b="1" i="0" u="none" strike="noStrike">
                <a:solidFill>
                  <a:schemeClr val="tx1"/>
                </a:solidFill>
                <a:latin typeface="Calibri"/>
                <a:cs typeface="Calibri"/>
              </a:rPr>
              <a:t>Efectivo</a:t>
            </a:r>
          </a:p>
        </xdr:txBody>
      </xdr:sp>
      <xdr:sp macro="" textlink="Tables!M2">
        <xdr:nvSpPr>
          <xdr:cNvPr id="14" name="Rectángulo 13">
            <a:extLst>
              <a:ext uri="{FF2B5EF4-FFF2-40B4-BE49-F238E27FC236}">
                <a16:creationId xmlns:a16="http://schemas.microsoft.com/office/drawing/2014/main" id="{00000000-0008-0000-0200-00000E000000}"/>
              </a:ext>
            </a:extLst>
          </xdr:cNvPr>
          <xdr:cNvSpPr/>
        </xdr:nvSpPr>
        <xdr:spPr>
          <a:xfrm>
            <a:off x="495301" y="1123950"/>
            <a:ext cx="762000"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D26C8E92-C34D-4B06-AD4C-631FFC6D67BD}" type="TxLink">
              <a:rPr lang="en-US" sz="1400" b="1" i="0" u="none" strike="noStrike">
                <a:solidFill>
                  <a:schemeClr val="tx1">
                    <a:lumMod val="65000"/>
                    <a:lumOff val="35000"/>
                  </a:schemeClr>
                </a:solidFill>
                <a:latin typeface="Calibri"/>
                <a:cs typeface="Calibri"/>
              </a:rPr>
              <a:pPr algn="l"/>
              <a:t>100.00%</a:t>
            </a:fld>
            <a:endParaRPr lang="es-CO" sz="5400" b="1">
              <a:solidFill>
                <a:schemeClr val="tx1">
                  <a:lumMod val="65000"/>
                  <a:lumOff val="35000"/>
                </a:schemeClr>
              </a:solidFill>
              <a:latin typeface="Century Gothic" panose="020B0502020202020204" pitchFamily="34" charset="0"/>
            </a:endParaRPr>
          </a:p>
        </xdr:txBody>
      </xdr:sp>
    </xdr:grpSp>
    <xdr:clientData/>
  </xdr:twoCellAnchor>
  <xdr:twoCellAnchor>
    <xdr:from>
      <xdr:col>4</xdr:col>
      <xdr:colOff>259288</xdr:colOff>
      <xdr:row>6</xdr:row>
      <xdr:rowOff>147104</xdr:rowOff>
    </xdr:from>
    <xdr:to>
      <xdr:col>7</xdr:col>
      <xdr:colOff>278338</xdr:colOff>
      <xdr:row>14</xdr:row>
      <xdr:rowOff>61379</xdr:rowOff>
    </xdr:to>
    <xdr:grpSp>
      <xdr:nvGrpSpPr>
        <xdr:cNvPr id="44" name="Grupo 43">
          <a:extLst>
            <a:ext uri="{FF2B5EF4-FFF2-40B4-BE49-F238E27FC236}">
              <a16:creationId xmlns:a16="http://schemas.microsoft.com/office/drawing/2014/main" id="{00000000-0008-0000-0200-00002C000000}"/>
            </a:ext>
          </a:extLst>
        </xdr:cNvPr>
        <xdr:cNvGrpSpPr/>
      </xdr:nvGrpSpPr>
      <xdr:grpSpPr>
        <a:xfrm>
          <a:off x="2809871" y="1226604"/>
          <a:ext cx="2305050" cy="1438275"/>
          <a:chOff x="2672292" y="581025"/>
          <a:chExt cx="2305050" cy="1438275"/>
        </a:xfrm>
      </xdr:grpSpPr>
      <xdr:grpSp>
        <xdr:nvGrpSpPr>
          <xdr:cNvPr id="16" name="Grupo 15">
            <a:extLst>
              <a:ext uri="{FF2B5EF4-FFF2-40B4-BE49-F238E27FC236}">
                <a16:creationId xmlns:a16="http://schemas.microsoft.com/office/drawing/2014/main" id="{00000000-0008-0000-0200-000010000000}"/>
              </a:ext>
            </a:extLst>
          </xdr:cNvPr>
          <xdr:cNvGrpSpPr/>
        </xdr:nvGrpSpPr>
        <xdr:grpSpPr>
          <a:xfrm>
            <a:off x="2672292" y="581025"/>
            <a:ext cx="2305050" cy="1438275"/>
            <a:chOff x="352425" y="581025"/>
            <a:chExt cx="2305050" cy="1438275"/>
          </a:xfrm>
        </xdr:grpSpPr>
        <xdr:sp macro="" textlink="">
          <xdr:nvSpPr>
            <xdr:cNvPr id="17" name="Rectángulo: esquinas redondeadas 16">
              <a:extLst>
                <a:ext uri="{FF2B5EF4-FFF2-40B4-BE49-F238E27FC236}">
                  <a16:creationId xmlns:a16="http://schemas.microsoft.com/office/drawing/2014/main" id="{00000000-0008-0000-0200-000011000000}"/>
                </a:ext>
              </a:extLst>
            </xdr:cNvPr>
            <xdr:cNvSpPr/>
          </xdr:nvSpPr>
          <xdr:spPr>
            <a:xfrm>
              <a:off x="352425" y="581025"/>
              <a:ext cx="2305050" cy="1438275"/>
            </a:xfrm>
            <a:prstGeom prst="roundRect">
              <a:avLst>
                <a:gd name="adj" fmla="val 5807"/>
              </a:avLst>
            </a:prstGeom>
            <a:solidFill>
              <a:schemeClr val="bg1"/>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mc:Choice xmlns:cx1="http://schemas.microsoft.com/office/drawing/2015/9/8/chartex" Requires="cx1">
            <xdr:graphicFrame macro="">
              <xdr:nvGraphicFramePr>
                <xdr:cNvPr id="18" name="Gráfico 17">
                  <a:extLst>
                    <a:ext uri="{FF2B5EF4-FFF2-40B4-BE49-F238E27FC236}">
                      <a16:creationId xmlns:a16="http://schemas.microsoft.com/office/drawing/2014/main" id="{00000000-0008-0000-0200-000012000000}"/>
                    </a:ext>
                  </a:extLst>
                </xdr:cNvPr>
                <xdr:cNvGraphicFramePr/>
              </xdr:nvGraphicFramePr>
              <xdr:xfrm>
                <a:off x="457200" y="1533525"/>
                <a:ext cx="2114550" cy="38100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457200" y="1533525"/>
                  <a:ext cx="2114550" cy="381000"/>
                </a:xfrm>
                <a:prstGeom prst="rect">
                  <a:avLst/>
                </a:prstGeom>
                <a:solidFill>
                  <a:prstClr val="white"/>
                </a:solidFill>
                <a:ln w="1">
                  <a:solidFill>
                    <a:prstClr val="green"/>
                  </a:solidFill>
                </a:ln>
              </xdr:spPr>
              <xdr:txBody>
                <a:bodyPr vertOverflow="clip" horzOverflow="clip"/>
                <a:lstStyle/>
                <a:p>
                  <a:r>
                    <a:rPr lang="es-CO" sz="1100"/>
                    <a:t>Este gráfico no está disponible en su versión de Excel.
Si edita esta forma o guarda el libro en un formato de archivo diferente, el gráfico no se podrá utilizar.</a:t>
                  </a:r>
                </a:p>
              </xdr:txBody>
            </xdr:sp>
          </mc:Fallback>
        </mc:AlternateContent>
        <xdr:sp macro="" textlink="Tables!K2">
          <xdr:nvSpPr>
            <xdr:cNvPr id="19" name="Rectángulo 18">
              <a:extLst>
                <a:ext uri="{FF2B5EF4-FFF2-40B4-BE49-F238E27FC236}">
                  <a16:creationId xmlns:a16="http://schemas.microsoft.com/office/drawing/2014/main" id="{00000000-0008-0000-0200-000013000000}"/>
                </a:ext>
              </a:extLst>
            </xdr:cNvPr>
            <xdr:cNvSpPr/>
          </xdr:nvSpPr>
          <xdr:spPr>
            <a:xfrm>
              <a:off x="962025" y="1104900"/>
              <a:ext cx="1647825"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fld id="{FF39C9CD-44F9-473D-9C23-7226BEFD7717}" type="TxLink">
                <a:rPr lang="en-US" sz="2400" b="1" i="0" u="none" strike="noStrike">
                  <a:solidFill>
                    <a:srgbClr val="FF4F4F"/>
                  </a:solidFill>
                  <a:latin typeface="Calibri"/>
                  <a:cs typeface="Calibri"/>
                </a:rPr>
                <a:pPr algn="r"/>
                <a:t> 1 </a:t>
              </a:fld>
              <a:endParaRPr lang="es-CO" sz="8800" b="1">
                <a:solidFill>
                  <a:srgbClr val="FF4F4F"/>
                </a:solidFill>
                <a:latin typeface="Century Gothic" panose="020B0502020202020204" pitchFamily="34" charset="0"/>
              </a:endParaRPr>
            </a:p>
          </xdr:txBody>
        </xdr:sp>
        <xdr:sp macro="" textlink="">
          <xdr:nvSpPr>
            <xdr:cNvPr id="21" name="Rectángulo 20">
              <a:extLst>
                <a:ext uri="{FF2B5EF4-FFF2-40B4-BE49-F238E27FC236}">
                  <a16:creationId xmlns:a16="http://schemas.microsoft.com/office/drawing/2014/main" id="{00000000-0008-0000-0200-000015000000}"/>
                </a:ext>
              </a:extLst>
            </xdr:cNvPr>
            <xdr:cNvSpPr/>
          </xdr:nvSpPr>
          <xdr:spPr>
            <a:xfrm>
              <a:off x="904875" y="676275"/>
              <a:ext cx="1647825"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2000" b="1" i="0" u="none" strike="noStrike">
                  <a:solidFill>
                    <a:schemeClr val="tx1"/>
                  </a:solidFill>
                  <a:latin typeface="Calibri"/>
                  <a:cs typeface="Calibri"/>
                </a:rPr>
                <a:t>No efectivo</a:t>
              </a:r>
            </a:p>
          </xdr:txBody>
        </xdr:sp>
        <xdr:sp macro="" textlink="Tables!N2">
          <xdr:nvSpPr>
            <xdr:cNvPr id="22" name="Rectángulo 21">
              <a:extLst>
                <a:ext uri="{FF2B5EF4-FFF2-40B4-BE49-F238E27FC236}">
                  <a16:creationId xmlns:a16="http://schemas.microsoft.com/office/drawing/2014/main" id="{00000000-0008-0000-0200-000016000000}"/>
                </a:ext>
              </a:extLst>
            </xdr:cNvPr>
            <xdr:cNvSpPr/>
          </xdr:nvSpPr>
          <xdr:spPr>
            <a:xfrm>
              <a:off x="495301" y="1123950"/>
              <a:ext cx="762000"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1A31FF95-CEA6-4517-B4FC-27BC56A4D424}" type="TxLink">
                <a:rPr lang="en-US" sz="1400" b="1" i="0" u="none" strike="noStrike">
                  <a:solidFill>
                    <a:schemeClr val="tx1">
                      <a:lumMod val="65000"/>
                      <a:lumOff val="35000"/>
                    </a:schemeClr>
                  </a:solidFill>
                  <a:latin typeface="Calibri"/>
                  <a:cs typeface="Calibri"/>
                </a:rPr>
                <a:pPr algn="l"/>
                <a:t>100.00%</a:t>
              </a:fld>
              <a:endParaRPr lang="es-CO" sz="6600" b="1">
                <a:solidFill>
                  <a:schemeClr val="tx1">
                    <a:lumMod val="65000"/>
                    <a:lumOff val="35000"/>
                  </a:schemeClr>
                </a:solidFill>
                <a:latin typeface="Century Gothic" panose="020B0502020202020204" pitchFamily="34" charset="0"/>
              </a:endParaRPr>
            </a:p>
          </xdr:txBody>
        </xdr:sp>
      </xdr:grpSp>
      <xdr:pic>
        <xdr:nvPicPr>
          <xdr:cNvPr id="24" name="Gráfico 23" descr="Sordo con relleno sólido">
            <a:extLst>
              <a:ext uri="{FF2B5EF4-FFF2-40B4-BE49-F238E27FC236}">
                <a16:creationId xmlns:a16="http://schemas.microsoft.com/office/drawing/2014/main" id="{00000000-0008-0000-0200-00001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872317" y="657225"/>
            <a:ext cx="400050" cy="400050"/>
          </a:xfrm>
          <a:prstGeom prst="rect">
            <a:avLst/>
          </a:prstGeom>
        </xdr:spPr>
      </xdr:pic>
    </xdr:grpSp>
    <xdr:clientData/>
  </xdr:twoCellAnchor>
  <xdr:twoCellAnchor>
    <xdr:from>
      <xdr:col>1</xdr:col>
      <xdr:colOff>66674</xdr:colOff>
      <xdr:row>15</xdr:row>
      <xdr:rowOff>130176</xdr:rowOff>
    </xdr:from>
    <xdr:to>
      <xdr:col>5</xdr:col>
      <xdr:colOff>114300</xdr:colOff>
      <xdr:row>17</xdr:row>
      <xdr:rowOff>6351</xdr:rowOff>
    </xdr:to>
    <xdr:sp macro="" textlink="">
      <xdr:nvSpPr>
        <xdr:cNvPr id="25" name="Rectángulo 24">
          <a:extLst>
            <a:ext uri="{FF2B5EF4-FFF2-40B4-BE49-F238E27FC236}">
              <a16:creationId xmlns:a16="http://schemas.microsoft.com/office/drawing/2014/main" id="{00000000-0008-0000-0200-000019000000}"/>
            </a:ext>
          </a:extLst>
        </xdr:cNvPr>
        <xdr:cNvSpPr/>
      </xdr:nvSpPr>
      <xdr:spPr>
        <a:xfrm>
          <a:off x="310091" y="2416176"/>
          <a:ext cx="3095626" cy="2571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200" b="1">
              <a:solidFill>
                <a:srgbClr val="002060"/>
              </a:solidFill>
              <a:latin typeface="Century Gothic" panose="020B0502020202020204" pitchFamily="34" charset="0"/>
            </a:rPr>
            <a:t>MARCACIÓN POR TRANSACCIONAL</a:t>
          </a:r>
        </a:p>
      </xdr:txBody>
    </xdr:sp>
    <xdr:clientData/>
  </xdr:twoCellAnchor>
  <xdr:twoCellAnchor>
    <xdr:from>
      <xdr:col>4</xdr:col>
      <xdr:colOff>335488</xdr:colOff>
      <xdr:row>15</xdr:row>
      <xdr:rowOff>73026</xdr:rowOff>
    </xdr:from>
    <xdr:to>
      <xdr:col>7</xdr:col>
      <xdr:colOff>211663</xdr:colOff>
      <xdr:row>17</xdr:row>
      <xdr:rowOff>63502</xdr:rowOff>
    </xdr:to>
    <xdr:sp macro="" textlink="Tables!I3">
      <xdr:nvSpPr>
        <xdr:cNvPr id="26" name="Rectángulo 25">
          <a:extLst>
            <a:ext uri="{FF2B5EF4-FFF2-40B4-BE49-F238E27FC236}">
              <a16:creationId xmlns:a16="http://schemas.microsoft.com/office/drawing/2014/main" id="{00000000-0008-0000-0200-00001A000000}"/>
            </a:ext>
          </a:extLst>
        </xdr:cNvPr>
        <xdr:cNvSpPr/>
      </xdr:nvSpPr>
      <xdr:spPr>
        <a:xfrm>
          <a:off x="2864905" y="2359026"/>
          <a:ext cx="2162175" cy="3714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r"/>
          <a:fld id="{45EDCF7B-F72E-4B5D-B95B-98187314F63C}" type="TxLink">
            <a:rPr lang="en-US" sz="1800" b="0" i="0" u="none" strike="noStrike">
              <a:solidFill>
                <a:schemeClr val="tx1">
                  <a:lumMod val="50000"/>
                  <a:lumOff val="50000"/>
                </a:schemeClr>
              </a:solidFill>
              <a:latin typeface="Calibri"/>
              <a:ea typeface="+mn-ea"/>
              <a:cs typeface="Calibri"/>
            </a:rPr>
            <a:pPr marL="0" indent="0" algn="r"/>
            <a:t> -   </a:t>
          </a:fld>
          <a:endParaRPr lang="es-CO" sz="1800" b="0" i="0" u="none" strike="noStrike">
            <a:solidFill>
              <a:schemeClr val="tx1">
                <a:lumMod val="50000"/>
                <a:lumOff val="50000"/>
              </a:schemeClr>
            </a:solidFill>
            <a:latin typeface="Calibri"/>
            <a:ea typeface="+mn-ea"/>
            <a:cs typeface="Calibri"/>
          </a:endParaRPr>
        </a:p>
      </xdr:txBody>
    </xdr:sp>
    <xdr:clientData/>
  </xdr:twoCellAnchor>
  <xdr:twoCellAnchor>
    <xdr:from>
      <xdr:col>1</xdr:col>
      <xdr:colOff>19050</xdr:colOff>
      <xdr:row>18</xdr:row>
      <xdr:rowOff>9525</xdr:rowOff>
    </xdr:from>
    <xdr:to>
      <xdr:col>4</xdr:col>
      <xdr:colOff>38100</xdr:colOff>
      <xdr:row>25</xdr:row>
      <xdr:rowOff>114300</xdr:rowOff>
    </xdr:to>
    <xdr:grpSp>
      <xdr:nvGrpSpPr>
        <xdr:cNvPr id="52" name="Grupo 51">
          <a:extLst>
            <a:ext uri="{FF2B5EF4-FFF2-40B4-BE49-F238E27FC236}">
              <a16:creationId xmlns:a16="http://schemas.microsoft.com/office/drawing/2014/main" id="{00000000-0008-0000-0200-000034000000}"/>
            </a:ext>
          </a:extLst>
        </xdr:cNvPr>
        <xdr:cNvGrpSpPr/>
      </xdr:nvGrpSpPr>
      <xdr:grpSpPr>
        <a:xfrm>
          <a:off x="283633" y="3375025"/>
          <a:ext cx="2305050" cy="1438275"/>
          <a:chOff x="352425" y="2867025"/>
          <a:chExt cx="2305050" cy="1438275"/>
        </a:xfrm>
      </xdr:grpSpPr>
      <xdr:grpSp>
        <xdr:nvGrpSpPr>
          <xdr:cNvPr id="43" name="Grupo 42">
            <a:extLst>
              <a:ext uri="{FF2B5EF4-FFF2-40B4-BE49-F238E27FC236}">
                <a16:creationId xmlns:a16="http://schemas.microsoft.com/office/drawing/2014/main" id="{00000000-0008-0000-0200-00002B000000}"/>
              </a:ext>
            </a:extLst>
          </xdr:cNvPr>
          <xdr:cNvGrpSpPr/>
        </xdr:nvGrpSpPr>
        <xdr:grpSpPr>
          <a:xfrm>
            <a:off x="352425" y="2867025"/>
            <a:ext cx="2305050" cy="1438275"/>
            <a:chOff x="352425" y="2867025"/>
            <a:chExt cx="2305050" cy="1438275"/>
          </a:xfrm>
        </xdr:grpSpPr>
        <xdr:sp macro="" textlink="">
          <xdr:nvSpPr>
            <xdr:cNvPr id="28" name="Rectángulo: esquinas redondeadas 27">
              <a:extLst>
                <a:ext uri="{FF2B5EF4-FFF2-40B4-BE49-F238E27FC236}">
                  <a16:creationId xmlns:a16="http://schemas.microsoft.com/office/drawing/2014/main" id="{00000000-0008-0000-0200-00001C000000}"/>
                </a:ext>
              </a:extLst>
            </xdr:cNvPr>
            <xdr:cNvSpPr/>
          </xdr:nvSpPr>
          <xdr:spPr>
            <a:xfrm>
              <a:off x="352425" y="2867025"/>
              <a:ext cx="2305050" cy="1438275"/>
            </a:xfrm>
            <a:prstGeom prst="roundRect">
              <a:avLst>
                <a:gd name="adj" fmla="val 5807"/>
              </a:avLst>
            </a:prstGeom>
            <a:solidFill>
              <a:schemeClr val="bg1"/>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mc:Choice xmlns:cx1="http://schemas.microsoft.com/office/drawing/2015/9/8/chartex" Requires="cx1">
            <xdr:graphicFrame macro="">
              <xdr:nvGraphicFramePr>
                <xdr:cNvPr id="29" name="Gráfico 28">
                  <a:extLst>
                    <a:ext uri="{FF2B5EF4-FFF2-40B4-BE49-F238E27FC236}">
                      <a16:creationId xmlns:a16="http://schemas.microsoft.com/office/drawing/2014/main" id="{00000000-0008-0000-0200-00001D000000}"/>
                    </a:ext>
                  </a:extLst>
                </xdr:cNvPr>
                <xdr:cNvGraphicFramePr/>
              </xdr:nvGraphicFramePr>
              <xdr:xfrm>
                <a:off x="457200" y="3819525"/>
                <a:ext cx="2114550" cy="38100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457200" y="3819525"/>
                  <a:ext cx="2114550" cy="381000"/>
                </a:xfrm>
                <a:prstGeom prst="rect">
                  <a:avLst/>
                </a:prstGeom>
                <a:solidFill>
                  <a:prstClr val="white"/>
                </a:solidFill>
                <a:ln w="1">
                  <a:solidFill>
                    <a:prstClr val="green"/>
                  </a:solidFill>
                </a:ln>
              </xdr:spPr>
              <xdr:txBody>
                <a:bodyPr vertOverflow="clip" horzOverflow="clip"/>
                <a:lstStyle/>
                <a:p>
                  <a:r>
                    <a:rPr lang="es-CO" sz="1100"/>
                    <a:t>Este gráfico no está disponible en su versión de Excel.
Si edita esta forma o guarda el libro en un formato de archivo diferente, el gráfico no se podrá utilizar.</a:t>
                  </a:r>
                </a:p>
              </xdr:txBody>
            </xdr:sp>
          </mc:Fallback>
        </mc:AlternateContent>
        <xdr:sp macro="" textlink="Tables!J3">
          <xdr:nvSpPr>
            <xdr:cNvPr id="30" name="Rectángulo 29">
              <a:extLst>
                <a:ext uri="{FF2B5EF4-FFF2-40B4-BE49-F238E27FC236}">
                  <a16:creationId xmlns:a16="http://schemas.microsoft.com/office/drawing/2014/main" id="{00000000-0008-0000-0200-00001E000000}"/>
                </a:ext>
              </a:extLst>
            </xdr:cNvPr>
            <xdr:cNvSpPr/>
          </xdr:nvSpPr>
          <xdr:spPr>
            <a:xfrm>
              <a:off x="962025" y="3390900"/>
              <a:ext cx="1647825"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r"/>
              <a:fld id="{3D2424BF-0A22-4F06-BB9F-32497BBA9324}" type="TxLink">
                <a:rPr lang="en-US" sz="2400" b="1" i="0" u="none" strike="noStrike">
                  <a:solidFill>
                    <a:srgbClr val="00B050"/>
                  </a:solidFill>
                  <a:latin typeface="Calibri"/>
                  <a:ea typeface="+mn-ea"/>
                  <a:cs typeface="Calibri"/>
                </a:rPr>
                <a:pPr marL="0" indent="0" algn="r"/>
                <a:t> -   </a:t>
              </a:fld>
              <a:endParaRPr lang="en-US" sz="2400" b="1" i="0" u="none" strike="noStrike">
                <a:solidFill>
                  <a:srgbClr val="00B050"/>
                </a:solidFill>
                <a:latin typeface="Calibri"/>
                <a:ea typeface="+mn-ea"/>
                <a:cs typeface="Calibri"/>
              </a:endParaRPr>
            </a:p>
          </xdr:txBody>
        </xdr:sp>
        <xdr:sp macro="" textlink="">
          <xdr:nvSpPr>
            <xdr:cNvPr id="32" name="Rectángulo 31">
              <a:extLst>
                <a:ext uri="{FF2B5EF4-FFF2-40B4-BE49-F238E27FC236}">
                  <a16:creationId xmlns:a16="http://schemas.microsoft.com/office/drawing/2014/main" id="{00000000-0008-0000-0200-000020000000}"/>
                </a:ext>
              </a:extLst>
            </xdr:cNvPr>
            <xdr:cNvSpPr/>
          </xdr:nvSpPr>
          <xdr:spPr>
            <a:xfrm>
              <a:off x="904875" y="2962275"/>
              <a:ext cx="1647825"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2000" b="1" i="0" u="none" strike="noStrike">
                  <a:solidFill>
                    <a:schemeClr val="tx1"/>
                  </a:solidFill>
                  <a:latin typeface="Calibri"/>
                  <a:cs typeface="Calibri"/>
                </a:rPr>
                <a:t>Efectivo</a:t>
              </a:r>
            </a:p>
          </xdr:txBody>
        </xdr:sp>
        <xdr:sp macro="" textlink="Tables!M3">
          <xdr:nvSpPr>
            <xdr:cNvPr id="33" name="Rectángulo 32">
              <a:extLst>
                <a:ext uri="{FF2B5EF4-FFF2-40B4-BE49-F238E27FC236}">
                  <a16:creationId xmlns:a16="http://schemas.microsoft.com/office/drawing/2014/main" id="{00000000-0008-0000-0200-000021000000}"/>
                </a:ext>
              </a:extLst>
            </xdr:cNvPr>
            <xdr:cNvSpPr/>
          </xdr:nvSpPr>
          <xdr:spPr>
            <a:xfrm>
              <a:off x="495301" y="3409950"/>
              <a:ext cx="762000"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9AC8F090-8B4B-4CB1-A51B-78F23F14469F}" type="TxLink">
                <a:rPr lang="en-US" sz="1400" b="1" i="0" u="none" strike="noStrike">
                  <a:solidFill>
                    <a:schemeClr val="tx1">
                      <a:lumMod val="65000"/>
                      <a:lumOff val="35000"/>
                    </a:schemeClr>
                  </a:solidFill>
                  <a:latin typeface="Calibri"/>
                  <a:ea typeface="+mn-ea"/>
                  <a:cs typeface="Calibri"/>
                </a:rPr>
                <a:pPr marL="0" indent="0" algn="l"/>
                <a:t>#¡DIV/0!</a:t>
              </a:fld>
              <a:endParaRPr lang="es-CO" sz="1400" b="1" i="0" u="none" strike="noStrike">
                <a:solidFill>
                  <a:schemeClr val="tx1">
                    <a:lumMod val="65000"/>
                    <a:lumOff val="35000"/>
                  </a:schemeClr>
                </a:solidFill>
                <a:latin typeface="Calibri"/>
                <a:ea typeface="+mn-ea"/>
                <a:cs typeface="Calibri"/>
              </a:endParaRPr>
            </a:p>
          </xdr:txBody>
        </xdr:sp>
      </xdr:grpSp>
      <xdr:pic>
        <xdr:nvPicPr>
          <xdr:cNvPr id="51" name="Gráfico 50" descr="Centro de llamadas con relleno sólido">
            <a:extLst>
              <a:ext uri="{FF2B5EF4-FFF2-40B4-BE49-F238E27FC236}">
                <a16:creationId xmlns:a16="http://schemas.microsoft.com/office/drawing/2014/main" id="{00000000-0008-0000-0200-00003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42926" y="3000376"/>
            <a:ext cx="361950" cy="361950"/>
          </a:xfrm>
          <a:prstGeom prst="rect">
            <a:avLst/>
          </a:prstGeom>
        </xdr:spPr>
      </xdr:pic>
    </xdr:grpSp>
    <xdr:clientData/>
  </xdr:twoCellAnchor>
  <xdr:twoCellAnchor>
    <xdr:from>
      <xdr:col>7</xdr:col>
      <xdr:colOff>723894</xdr:colOff>
      <xdr:row>4</xdr:row>
      <xdr:rowOff>48683</xdr:rowOff>
    </xdr:from>
    <xdr:to>
      <xdr:col>12</xdr:col>
      <xdr:colOff>645578</xdr:colOff>
      <xdr:row>5</xdr:row>
      <xdr:rowOff>115358</xdr:rowOff>
    </xdr:to>
    <xdr:sp macro="" textlink="">
      <xdr:nvSpPr>
        <xdr:cNvPr id="53" name="Rectángulo 52">
          <a:extLst>
            <a:ext uri="{FF2B5EF4-FFF2-40B4-BE49-F238E27FC236}">
              <a16:creationId xmlns:a16="http://schemas.microsoft.com/office/drawing/2014/main" id="{00000000-0008-0000-0200-000035000000}"/>
            </a:ext>
          </a:extLst>
        </xdr:cNvPr>
        <xdr:cNvSpPr/>
      </xdr:nvSpPr>
      <xdr:spPr>
        <a:xfrm>
          <a:off x="5539311" y="810683"/>
          <a:ext cx="3731684" cy="2571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200" b="1">
              <a:solidFill>
                <a:srgbClr val="002060"/>
              </a:solidFill>
              <a:latin typeface="Century Gothic" panose="020B0502020202020204" pitchFamily="34" charset="0"/>
            </a:rPr>
            <a:t>REGISTROS CONSOLIDADOS</a:t>
          </a:r>
          <a:r>
            <a:rPr lang="es-CO" sz="1200" b="1" baseline="0">
              <a:solidFill>
                <a:srgbClr val="002060"/>
              </a:solidFill>
              <a:latin typeface="Century Gothic" panose="020B0502020202020204" pitchFamily="34" charset="0"/>
            </a:rPr>
            <a:t> </a:t>
          </a:r>
          <a:r>
            <a:rPr lang="es-CO" sz="1200" b="1">
              <a:solidFill>
                <a:srgbClr val="002060"/>
              </a:solidFill>
              <a:latin typeface="Century Gothic" panose="020B0502020202020204" pitchFamily="34" charset="0"/>
            </a:rPr>
            <a:t>POR MARCA</a:t>
          </a:r>
        </a:p>
      </xdr:txBody>
    </xdr:sp>
    <xdr:clientData/>
  </xdr:twoCellAnchor>
  <xdr:twoCellAnchor>
    <xdr:from>
      <xdr:col>14</xdr:col>
      <xdr:colOff>654045</xdr:colOff>
      <xdr:row>24</xdr:row>
      <xdr:rowOff>116421</xdr:rowOff>
    </xdr:from>
    <xdr:to>
      <xdr:col>18</xdr:col>
      <xdr:colOff>52913</xdr:colOff>
      <xdr:row>40</xdr:row>
      <xdr:rowOff>63506</xdr:rowOff>
    </xdr:to>
    <xdr:grpSp>
      <xdr:nvGrpSpPr>
        <xdr:cNvPr id="6" name="Grupo 5">
          <a:extLst>
            <a:ext uri="{FF2B5EF4-FFF2-40B4-BE49-F238E27FC236}">
              <a16:creationId xmlns:a16="http://schemas.microsoft.com/office/drawing/2014/main" id="{00000000-0008-0000-0200-000006000000}"/>
            </a:ext>
          </a:extLst>
        </xdr:cNvPr>
        <xdr:cNvGrpSpPr/>
      </xdr:nvGrpSpPr>
      <xdr:grpSpPr>
        <a:xfrm>
          <a:off x="10824628" y="4624921"/>
          <a:ext cx="2446868" cy="2995085"/>
          <a:chOff x="10750550" y="3475567"/>
          <a:chExt cx="2446868" cy="2694516"/>
        </a:xfrm>
      </xdr:grpSpPr>
      <xdr:sp macro="" textlink="">
        <xdr:nvSpPr>
          <xdr:cNvPr id="121" name="Rectángulo: esquinas redondeadas 120">
            <a:extLst>
              <a:ext uri="{FF2B5EF4-FFF2-40B4-BE49-F238E27FC236}">
                <a16:creationId xmlns:a16="http://schemas.microsoft.com/office/drawing/2014/main" id="{00000000-0008-0000-0200-000079000000}"/>
              </a:ext>
            </a:extLst>
          </xdr:cNvPr>
          <xdr:cNvSpPr/>
        </xdr:nvSpPr>
        <xdr:spPr>
          <a:xfrm>
            <a:off x="10750550" y="3475567"/>
            <a:ext cx="2446868" cy="2694516"/>
          </a:xfrm>
          <a:prstGeom prst="roundRect">
            <a:avLst>
              <a:gd name="adj" fmla="val 5807"/>
            </a:avLst>
          </a:prstGeom>
          <a:solidFill>
            <a:schemeClr val="bg1"/>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000"/>
          </a:p>
        </xdr:txBody>
      </xdr:sp>
      <xdr:sp macro="" textlink="">
        <xdr:nvSpPr>
          <xdr:cNvPr id="122" name="Rectángulo 121">
            <a:extLst>
              <a:ext uri="{FF2B5EF4-FFF2-40B4-BE49-F238E27FC236}">
                <a16:creationId xmlns:a16="http://schemas.microsoft.com/office/drawing/2014/main" id="{00000000-0008-0000-0200-00007A000000}"/>
              </a:ext>
            </a:extLst>
          </xdr:cNvPr>
          <xdr:cNvSpPr/>
        </xdr:nvSpPr>
        <xdr:spPr>
          <a:xfrm>
            <a:off x="10888132" y="3516839"/>
            <a:ext cx="2097615"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i="0" u="none" strike="noStrike">
                <a:solidFill>
                  <a:schemeClr val="tx1"/>
                </a:solidFill>
                <a:latin typeface="Calibri"/>
                <a:cs typeface="Calibri"/>
              </a:rPr>
              <a:t>Registros</a:t>
            </a:r>
            <a:r>
              <a:rPr lang="en-US" sz="1400" b="1" i="0" u="none" strike="noStrike" baseline="0">
                <a:solidFill>
                  <a:schemeClr val="tx1"/>
                </a:solidFill>
                <a:latin typeface="Calibri"/>
                <a:cs typeface="Calibri"/>
              </a:rPr>
              <a:t> en Tolva</a:t>
            </a:r>
            <a:endParaRPr lang="en-US" sz="1400" b="1" i="0" u="none" strike="noStrike">
              <a:solidFill>
                <a:schemeClr val="tx1"/>
              </a:solidFill>
              <a:latin typeface="Calibri"/>
              <a:cs typeface="Calibri"/>
            </a:endParaRPr>
          </a:p>
        </xdr:txBody>
      </xdr:sp>
      <xdr:graphicFrame macro="">
        <xdr:nvGraphicFramePr>
          <xdr:cNvPr id="123" name="Gráfico 122">
            <a:extLst>
              <a:ext uri="{FF2B5EF4-FFF2-40B4-BE49-F238E27FC236}">
                <a16:creationId xmlns:a16="http://schemas.microsoft.com/office/drawing/2014/main" id="{00000000-0008-0000-0200-00007B000000}"/>
              </a:ext>
            </a:extLst>
          </xdr:cNvPr>
          <xdr:cNvGraphicFramePr>
            <a:graphicFrameLocks/>
          </xdr:cNvGraphicFramePr>
        </xdr:nvGraphicFramePr>
        <xdr:xfrm>
          <a:off x="10752667" y="3778249"/>
          <a:ext cx="2423583" cy="2370667"/>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7</xdr:col>
      <xdr:colOff>359833</xdr:colOff>
      <xdr:row>33</xdr:row>
      <xdr:rowOff>137582</xdr:rowOff>
    </xdr:from>
    <xdr:to>
      <xdr:col>14</xdr:col>
      <xdr:colOff>518584</xdr:colOff>
      <xdr:row>40</xdr:row>
      <xdr:rowOff>74082</xdr:rowOff>
    </xdr:to>
    <xdr:graphicFrame macro="">
      <xdr:nvGraphicFramePr>
        <xdr:cNvPr id="124" name="Gráfico 123">
          <a:extLst>
            <a:ext uri="{FF2B5EF4-FFF2-40B4-BE49-F238E27FC236}">
              <a16:creationId xmlns:a16="http://schemas.microsoft.com/office/drawing/2014/main" id="{00000000-0008-0000-0200-00007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601133</xdr:colOff>
      <xdr:row>32</xdr:row>
      <xdr:rowOff>158752</xdr:rowOff>
    </xdr:from>
    <xdr:to>
      <xdr:col>10</xdr:col>
      <xdr:colOff>381000</xdr:colOff>
      <xdr:row>34</xdr:row>
      <xdr:rowOff>34927</xdr:rowOff>
    </xdr:to>
    <xdr:sp macro="" textlink="">
      <xdr:nvSpPr>
        <xdr:cNvPr id="125" name="Rectángulo 124">
          <a:extLst>
            <a:ext uri="{FF2B5EF4-FFF2-40B4-BE49-F238E27FC236}">
              <a16:creationId xmlns:a16="http://schemas.microsoft.com/office/drawing/2014/main" id="{00000000-0008-0000-0200-00007D000000}"/>
            </a:ext>
          </a:extLst>
        </xdr:cNvPr>
        <xdr:cNvSpPr/>
      </xdr:nvSpPr>
      <xdr:spPr>
        <a:xfrm>
          <a:off x="5511800" y="5683252"/>
          <a:ext cx="2065867" cy="2571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200" b="1">
              <a:solidFill>
                <a:schemeClr val="tx1">
                  <a:lumMod val="50000"/>
                  <a:lumOff val="50000"/>
                </a:schemeClr>
              </a:solidFill>
              <a:latin typeface="Century Gothic" panose="020B0502020202020204" pitchFamily="34" charset="0"/>
            </a:rPr>
            <a:t>HORAS DE EFECTIVIDAD</a:t>
          </a:r>
        </a:p>
      </xdr:txBody>
    </xdr:sp>
    <xdr:clientData/>
  </xdr:twoCellAnchor>
  <xdr:twoCellAnchor>
    <xdr:from>
      <xdr:col>4</xdr:col>
      <xdr:colOff>259288</xdr:colOff>
      <xdr:row>18</xdr:row>
      <xdr:rowOff>9525</xdr:rowOff>
    </xdr:from>
    <xdr:to>
      <xdr:col>7</xdr:col>
      <xdr:colOff>278338</xdr:colOff>
      <xdr:row>25</xdr:row>
      <xdr:rowOff>114300</xdr:rowOff>
    </xdr:to>
    <xdr:grpSp>
      <xdr:nvGrpSpPr>
        <xdr:cNvPr id="46" name="Grupo 45">
          <a:extLst>
            <a:ext uri="{FF2B5EF4-FFF2-40B4-BE49-F238E27FC236}">
              <a16:creationId xmlns:a16="http://schemas.microsoft.com/office/drawing/2014/main" id="{00000000-0008-0000-0200-00002E000000}"/>
            </a:ext>
          </a:extLst>
        </xdr:cNvPr>
        <xdr:cNvGrpSpPr/>
      </xdr:nvGrpSpPr>
      <xdr:grpSpPr>
        <a:xfrm>
          <a:off x="2809871" y="3375025"/>
          <a:ext cx="2305050" cy="1438275"/>
          <a:chOff x="2672292" y="2867025"/>
          <a:chExt cx="2305050" cy="1438275"/>
        </a:xfrm>
      </xdr:grpSpPr>
      <xdr:grpSp>
        <xdr:nvGrpSpPr>
          <xdr:cNvPr id="42" name="Grupo 41">
            <a:extLst>
              <a:ext uri="{FF2B5EF4-FFF2-40B4-BE49-F238E27FC236}">
                <a16:creationId xmlns:a16="http://schemas.microsoft.com/office/drawing/2014/main" id="{00000000-0008-0000-0200-00002A000000}"/>
              </a:ext>
            </a:extLst>
          </xdr:cNvPr>
          <xdr:cNvGrpSpPr/>
        </xdr:nvGrpSpPr>
        <xdr:grpSpPr>
          <a:xfrm>
            <a:off x="2672292" y="2867025"/>
            <a:ext cx="2305050" cy="1438275"/>
            <a:chOff x="2762250" y="2867025"/>
            <a:chExt cx="2305050" cy="1438275"/>
          </a:xfrm>
        </xdr:grpSpPr>
        <xdr:sp macro="" textlink="">
          <xdr:nvSpPr>
            <xdr:cNvPr id="35" name="Rectángulo: esquinas redondeadas 34">
              <a:extLst>
                <a:ext uri="{FF2B5EF4-FFF2-40B4-BE49-F238E27FC236}">
                  <a16:creationId xmlns:a16="http://schemas.microsoft.com/office/drawing/2014/main" id="{00000000-0008-0000-0200-000023000000}"/>
                </a:ext>
              </a:extLst>
            </xdr:cNvPr>
            <xdr:cNvSpPr/>
          </xdr:nvSpPr>
          <xdr:spPr>
            <a:xfrm>
              <a:off x="2762250" y="2867025"/>
              <a:ext cx="2305050" cy="1438275"/>
            </a:xfrm>
            <a:prstGeom prst="roundRect">
              <a:avLst>
                <a:gd name="adj" fmla="val 5807"/>
              </a:avLst>
            </a:prstGeom>
            <a:solidFill>
              <a:schemeClr val="bg1"/>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mc:Choice xmlns:cx1="http://schemas.microsoft.com/office/drawing/2015/9/8/chartex" Requires="cx1">
            <xdr:graphicFrame macro="">
              <xdr:nvGraphicFramePr>
                <xdr:cNvPr id="36" name="Gráfico 35">
                  <a:extLst>
                    <a:ext uri="{FF2B5EF4-FFF2-40B4-BE49-F238E27FC236}">
                      <a16:creationId xmlns:a16="http://schemas.microsoft.com/office/drawing/2014/main" id="{00000000-0008-0000-0200-000024000000}"/>
                    </a:ext>
                  </a:extLst>
                </xdr:cNvPr>
                <xdr:cNvGraphicFramePr/>
              </xdr:nvGraphicFramePr>
              <xdr:xfrm>
                <a:off x="2867025" y="3819525"/>
                <a:ext cx="2114550" cy="381000"/>
              </xdr:xfrm>
              <a:graphic>
                <a:graphicData uri="http://schemas.microsoft.com/office/drawing/2014/chartex">
                  <cx:chart xmlns:cx="http://schemas.microsoft.com/office/drawing/2014/chartex" xmlns:r="http://schemas.openxmlformats.org/officeDocument/2006/relationships" r:id="rId12"/>
                </a:graphicData>
              </a:graphic>
            </xdr:graphicFrame>
          </mc:Choice>
          <mc:Fallback>
            <xdr:sp macro="" textlink="">
              <xdr:nvSpPr>
                <xdr:cNvPr id="0" name=""/>
                <xdr:cNvSpPr>
                  <a:spLocks noTextEdit="1"/>
                </xdr:cNvSpPr>
              </xdr:nvSpPr>
              <xdr:spPr>
                <a:xfrm>
                  <a:off x="2867025" y="3819525"/>
                  <a:ext cx="2114550" cy="381000"/>
                </a:xfrm>
                <a:prstGeom prst="rect">
                  <a:avLst/>
                </a:prstGeom>
                <a:solidFill>
                  <a:prstClr val="white"/>
                </a:solidFill>
                <a:ln w="1">
                  <a:solidFill>
                    <a:prstClr val="green"/>
                  </a:solidFill>
                </a:ln>
              </xdr:spPr>
              <xdr:txBody>
                <a:bodyPr vertOverflow="clip" horzOverflow="clip"/>
                <a:lstStyle/>
                <a:p>
                  <a:r>
                    <a:rPr lang="es-CO" sz="1100"/>
                    <a:t>Este gráfico no está disponible en su versión de Excel.
Si edita esta forma o guarda el libro en un formato de archivo diferente, el gráfico no se podrá utilizar.</a:t>
                  </a:r>
                </a:p>
              </xdr:txBody>
            </xdr:sp>
          </mc:Fallback>
        </mc:AlternateContent>
        <xdr:sp macro="" textlink="Tables!K3">
          <xdr:nvSpPr>
            <xdr:cNvPr id="37" name="Rectángulo 36">
              <a:extLst>
                <a:ext uri="{FF2B5EF4-FFF2-40B4-BE49-F238E27FC236}">
                  <a16:creationId xmlns:a16="http://schemas.microsoft.com/office/drawing/2014/main" id="{00000000-0008-0000-0200-000025000000}"/>
                </a:ext>
              </a:extLst>
            </xdr:cNvPr>
            <xdr:cNvSpPr/>
          </xdr:nvSpPr>
          <xdr:spPr>
            <a:xfrm>
              <a:off x="3371850" y="3390900"/>
              <a:ext cx="1647825"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r"/>
              <a:fld id="{389FC3C6-A89C-4AE6-AC47-499D8EEABA9D}" type="TxLink">
                <a:rPr lang="en-US" sz="2400" b="1" i="0" u="none" strike="noStrike">
                  <a:solidFill>
                    <a:srgbClr val="FF4F4F"/>
                  </a:solidFill>
                  <a:latin typeface="Calibri"/>
                  <a:ea typeface="+mn-ea"/>
                  <a:cs typeface="Calibri"/>
                </a:rPr>
                <a:pPr marL="0" indent="0" algn="r"/>
                <a:t> -   </a:t>
              </a:fld>
              <a:endParaRPr lang="es-CO" sz="2400" b="1" i="0" u="none" strike="noStrike">
                <a:solidFill>
                  <a:srgbClr val="FF4F4F"/>
                </a:solidFill>
                <a:latin typeface="Calibri"/>
                <a:ea typeface="+mn-ea"/>
                <a:cs typeface="Calibri"/>
              </a:endParaRPr>
            </a:p>
          </xdr:txBody>
        </xdr:sp>
        <xdr:sp macro="" textlink="">
          <xdr:nvSpPr>
            <xdr:cNvPr id="38" name="Rectángulo 37">
              <a:extLst>
                <a:ext uri="{FF2B5EF4-FFF2-40B4-BE49-F238E27FC236}">
                  <a16:creationId xmlns:a16="http://schemas.microsoft.com/office/drawing/2014/main" id="{00000000-0008-0000-0200-000026000000}"/>
                </a:ext>
              </a:extLst>
            </xdr:cNvPr>
            <xdr:cNvSpPr/>
          </xdr:nvSpPr>
          <xdr:spPr>
            <a:xfrm>
              <a:off x="3314700" y="2962275"/>
              <a:ext cx="1647825"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2000" b="1" i="0" u="none" strike="noStrike">
                  <a:solidFill>
                    <a:schemeClr val="tx1"/>
                  </a:solidFill>
                  <a:latin typeface="Calibri"/>
                  <a:cs typeface="Calibri"/>
                </a:rPr>
                <a:t>No efectivo</a:t>
              </a:r>
            </a:p>
          </xdr:txBody>
        </xdr:sp>
        <xdr:sp macro="" textlink="Tables!N3">
          <xdr:nvSpPr>
            <xdr:cNvPr id="39" name="Rectángulo 38">
              <a:extLst>
                <a:ext uri="{FF2B5EF4-FFF2-40B4-BE49-F238E27FC236}">
                  <a16:creationId xmlns:a16="http://schemas.microsoft.com/office/drawing/2014/main" id="{00000000-0008-0000-0200-000027000000}"/>
                </a:ext>
              </a:extLst>
            </xdr:cNvPr>
            <xdr:cNvSpPr/>
          </xdr:nvSpPr>
          <xdr:spPr>
            <a:xfrm>
              <a:off x="2905126" y="3409950"/>
              <a:ext cx="762000"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12CCAA78-C220-4FC5-8FC1-1339D7738120}" type="TxLink">
                <a:rPr lang="en-US" sz="1400" b="1" i="0" u="none" strike="noStrike">
                  <a:solidFill>
                    <a:schemeClr val="tx1">
                      <a:lumMod val="65000"/>
                      <a:lumOff val="35000"/>
                    </a:schemeClr>
                  </a:solidFill>
                  <a:latin typeface="Calibri"/>
                  <a:ea typeface="+mn-ea"/>
                  <a:cs typeface="Calibri"/>
                </a:rPr>
                <a:pPr marL="0" indent="0" algn="l"/>
                <a:t>#¡DIV/0!</a:t>
              </a:fld>
              <a:endParaRPr lang="es-CO" sz="1400" b="1" i="0" u="none" strike="noStrike">
                <a:solidFill>
                  <a:schemeClr val="tx1">
                    <a:lumMod val="65000"/>
                    <a:lumOff val="35000"/>
                  </a:schemeClr>
                </a:solidFill>
                <a:latin typeface="Calibri"/>
                <a:ea typeface="+mn-ea"/>
                <a:cs typeface="Calibri"/>
              </a:endParaRPr>
            </a:p>
          </xdr:txBody>
        </xdr:sp>
      </xdr:grpSp>
      <xdr:pic>
        <xdr:nvPicPr>
          <xdr:cNvPr id="4" name="Gráfico 3" descr="Cerrar con relleno sólido">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2857501" y="3016250"/>
            <a:ext cx="306917" cy="306917"/>
          </a:xfrm>
          <a:prstGeom prst="rect">
            <a:avLst/>
          </a:prstGeom>
        </xdr:spPr>
      </xdr:pic>
    </xdr:grpSp>
    <xdr:clientData/>
  </xdr:twoCellAnchor>
  <xdr:twoCellAnchor>
    <xdr:from>
      <xdr:col>0</xdr:col>
      <xdr:colOff>328082</xdr:colOff>
      <xdr:row>29</xdr:row>
      <xdr:rowOff>42333</xdr:rowOff>
    </xdr:from>
    <xdr:to>
      <xdr:col>7</xdr:col>
      <xdr:colOff>264582</xdr:colOff>
      <xdr:row>41</xdr:row>
      <xdr:rowOff>42330</xdr:rowOff>
    </xdr:to>
    <xdr:graphicFrame macro="">
      <xdr:nvGraphicFramePr>
        <xdr:cNvPr id="118" name="Gráfico 117">
          <a:extLst>
            <a:ext uri="{FF2B5EF4-FFF2-40B4-BE49-F238E27FC236}">
              <a16:creationId xmlns:a16="http://schemas.microsoft.com/office/drawing/2014/main" id="{00000000-0008-0000-0200-00007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224367</xdr:colOff>
      <xdr:row>27</xdr:row>
      <xdr:rowOff>46568</xdr:rowOff>
    </xdr:from>
    <xdr:to>
      <xdr:col>4</xdr:col>
      <xdr:colOff>370416</xdr:colOff>
      <xdr:row>28</xdr:row>
      <xdr:rowOff>113243</xdr:rowOff>
    </xdr:to>
    <xdr:sp macro="" textlink="">
      <xdr:nvSpPr>
        <xdr:cNvPr id="127" name="Rectángulo 126">
          <a:extLst>
            <a:ext uri="{FF2B5EF4-FFF2-40B4-BE49-F238E27FC236}">
              <a16:creationId xmlns:a16="http://schemas.microsoft.com/office/drawing/2014/main" id="{00000000-0008-0000-0200-00007F000000}"/>
            </a:ext>
          </a:extLst>
        </xdr:cNvPr>
        <xdr:cNvSpPr/>
      </xdr:nvSpPr>
      <xdr:spPr>
        <a:xfrm>
          <a:off x="224367" y="4618568"/>
          <a:ext cx="2770716" cy="2571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200" b="1">
              <a:solidFill>
                <a:schemeClr val="tx1">
                  <a:lumMod val="50000"/>
                  <a:lumOff val="50000"/>
                </a:schemeClr>
              </a:solidFill>
              <a:latin typeface="Century Gothic" panose="020B0502020202020204" pitchFamily="34" charset="0"/>
            </a:rPr>
            <a:t>CONTACTABILIDAD POR VUELTAS</a:t>
          </a:r>
        </a:p>
      </xdr:txBody>
    </xdr:sp>
    <xdr:clientData/>
  </xdr:twoCellAnchor>
  <xdr:twoCellAnchor>
    <xdr:from>
      <xdr:col>16</xdr:col>
      <xdr:colOff>31749</xdr:colOff>
      <xdr:row>1</xdr:row>
      <xdr:rowOff>63500</xdr:rowOff>
    </xdr:from>
    <xdr:to>
      <xdr:col>18</xdr:col>
      <xdr:colOff>0</xdr:colOff>
      <xdr:row>3</xdr:row>
      <xdr:rowOff>84667</xdr:rowOff>
    </xdr:to>
    <xdr:grpSp>
      <xdr:nvGrpSpPr>
        <xdr:cNvPr id="119" name="Grupo 118">
          <a:extLst>
            <a:ext uri="{FF2B5EF4-FFF2-40B4-BE49-F238E27FC236}">
              <a16:creationId xmlns:a16="http://schemas.microsoft.com/office/drawing/2014/main" id="{D74B893D-030C-451C-B412-FE8A5BF91423}"/>
            </a:ext>
          </a:extLst>
        </xdr:cNvPr>
        <xdr:cNvGrpSpPr/>
      </xdr:nvGrpSpPr>
      <xdr:grpSpPr>
        <a:xfrm>
          <a:off x="11726332" y="254000"/>
          <a:ext cx="1492251" cy="402167"/>
          <a:chOff x="1391331" y="1265309"/>
          <a:chExt cx="6252484" cy="1592579"/>
        </a:xfrm>
      </xdr:grpSpPr>
      <xdr:sp macro="" textlink="">
        <xdr:nvSpPr>
          <xdr:cNvPr id="120" name="Freeform 21">
            <a:extLst>
              <a:ext uri="{FF2B5EF4-FFF2-40B4-BE49-F238E27FC236}">
                <a16:creationId xmlns:a16="http://schemas.microsoft.com/office/drawing/2014/main" id="{5FC8EA95-D67F-4060-8724-345481AEADC8}"/>
              </a:ext>
            </a:extLst>
          </xdr:cNvPr>
          <xdr:cNvSpPr/>
        </xdr:nvSpPr>
        <xdr:spPr>
          <a:xfrm>
            <a:off x="1391331" y="1265309"/>
            <a:ext cx="1684327" cy="1592579"/>
          </a:xfrm>
          <a:custGeom>
            <a:avLst/>
            <a:gdLst/>
            <a:ahLst/>
            <a:cxnLst/>
            <a:rect l="l" t="t" r="r" b="b"/>
            <a:pathLst>
              <a:path w="1684327" h="1592579">
                <a:moveTo>
                  <a:pt x="0" y="0"/>
                </a:moveTo>
                <a:lnTo>
                  <a:pt x="1684328" y="0"/>
                </a:lnTo>
                <a:lnTo>
                  <a:pt x="1684328" y="1592579"/>
                </a:lnTo>
                <a:lnTo>
                  <a:pt x="0" y="1592579"/>
                </a:lnTo>
                <a:lnTo>
                  <a:pt x="0" y="0"/>
                </a:lnTo>
                <a:close/>
              </a:path>
            </a:pathLst>
          </a:custGeom>
          <a:blipFill>
            <a:blip xmlns:r="http://schemas.openxmlformats.org/officeDocument/2006/relationships" r:embed="rId16"/>
            <a:stretch>
              <a:fillRect l="-25074" r="-27423" b="-42755"/>
            </a:stretch>
          </a:blipFill>
        </xdr:spPr>
        <xdr:txBody>
          <a:bodyPr wrap="square"/>
          <a:lstStyle/>
          <a:p>
            <a:endParaRPr lang="es-CO"/>
          </a:p>
        </xdr:txBody>
      </xdr:sp>
      <xdr:sp macro="" textlink="">
        <xdr:nvSpPr>
          <xdr:cNvPr id="126" name="Freeform 22">
            <a:extLst>
              <a:ext uri="{FF2B5EF4-FFF2-40B4-BE49-F238E27FC236}">
                <a16:creationId xmlns:a16="http://schemas.microsoft.com/office/drawing/2014/main" id="{C73E26E3-30B5-48AD-8D62-64EBF0B55B42}"/>
              </a:ext>
            </a:extLst>
          </xdr:cNvPr>
          <xdr:cNvSpPr/>
        </xdr:nvSpPr>
        <xdr:spPr>
          <a:xfrm>
            <a:off x="3154232" y="1713908"/>
            <a:ext cx="4489583" cy="1143980"/>
          </a:xfrm>
          <a:custGeom>
            <a:avLst/>
            <a:gdLst/>
            <a:ahLst/>
            <a:cxnLst/>
            <a:rect l="l" t="t" r="r" b="b"/>
            <a:pathLst>
              <a:path w="4489583" h="1143980">
                <a:moveTo>
                  <a:pt x="0" y="0"/>
                </a:moveTo>
                <a:lnTo>
                  <a:pt x="4489582" y="0"/>
                </a:lnTo>
                <a:lnTo>
                  <a:pt x="4489582" y="1143980"/>
                </a:lnTo>
                <a:lnTo>
                  <a:pt x="0" y="1143980"/>
                </a:lnTo>
                <a:lnTo>
                  <a:pt x="0" y="0"/>
                </a:lnTo>
                <a:close/>
              </a:path>
            </a:pathLst>
          </a:custGeom>
          <a:blipFill>
            <a:blip xmlns:r="http://schemas.openxmlformats.org/officeDocument/2006/relationships" r:embed="rId16"/>
            <a:stretch>
              <a:fillRect l="-9976" t="-295662" r="-10995" b="-24556"/>
            </a:stretch>
          </a:blipFill>
        </xdr:spPr>
        <xdr:txBody>
          <a:bodyPr wrap="square"/>
          <a:lstStyle/>
          <a:p>
            <a:endParaRPr lang="es-CO"/>
          </a:p>
        </xdr:txBody>
      </xdr:sp>
    </xdr:grpSp>
    <xdr:clientData/>
  </xdr:twoCellAnchor>
  <xdr:twoCellAnchor editAs="oneCell">
    <xdr:from>
      <xdr:col>10</xdr:col>
      <xdr:colOff>486833</xdr:colOff>
      <xdr:row>7</xdr:row>
      <xdr:rowOff>21166</xdr:rowOff>
    </xdr:from>
    <xdr:to>
      <xdr:col>10</xdr:col>
      <xdr:colOff>730250</xdr:colOff>
      <xdr:row>8</xdr:row>
      <xdr:rowOff>74083</xdr:rowOff>
    </xdr:to>
    <xdr:pic>
      <xdr:nvPicPr>
        <xdr:cNvPr id="50" name="Gráfico 49" descr="Monedas con relleno sólido">
          <a:extLst>
            <a:ext uri="{FF2B5EF4-FFF2-40B4-BE49-F238E27FC236}">
              <a16:creationId xmlns:a16="http://schemas.microsoft.com/office/drawing/2014/main" id="{0C8DB4C5-F570-4051-A203-F61753EF43E1}"/>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7588250" y="783166"/>
          <a:ext cx="243417" cy="243417"/>
        </a:xfrm>
        <a:prstGeom prst="rect">
          <a:avLst/>
        </a:prstGeom>
      </xdr:spPr>
    </xdr:pic>
    <xdr:clientData/>
  </xdr:twoCellAnchor>
  <xdr:twoCellAnchor editAs="oneCell">
    <xdr:from>
      <xdr:col>14</xdr:col>
      <xdr:colOff>120649</xdr:colOff>
      <xdr:row>7</xdr:row>
      <xdr:rowOff>4233</xdr:rowOff>
    </xdr:from>
    <xdr:to>
      <xdr:col>14</xdr:col>
      <xdr:colOff>364066</xdr:colOff>
      <xdr:row>8</xdr:row>
      <xdr:rowOff>57150</xdr:rowOff>
    </xdr:to>
    <xdr:pic>
      <xdr:nvPicPr>
        <xdr:cNvPr id="129" name="Gráfico 128" descr="Monedas con relleno sólido">
          <a:extLst>
            <a:ext uri="{FF2B5EF4-FFF2-40B4-BE49-F238E27FC236}">
              <a16:creationId xmlns:a16="http://schemas.microsoft.com/office/drawing/2014/main" id="{6C02719C-EE02-455F-ABCD-4002DB93356A}"/>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0270066" y="766233"/>
          <a:ext cx="243417" cy="243417"/>
        </a:xfrm>
        <a:prstGeom prst="rect">
          <a:avLst/>
        </a:prstGeom>
      </xdr:spPr>
    </xdr:pic>
    <xdr:clientData/>
  </xdr:twoCellAnchor>
  <xdr:twoCellAnchor editAs="oneCell">
    <xdr:from>
      <xdr:col>17</xdr:col>
      <xdr:colOff>495299</xdr:colOff>
      <xdr:row>6</xdr:row>
      <xdr:rowOff>188383</xdr:rowOff>
    </xdr:from>
    <xdr:to>
      <xdr:col>17</xdr:col>
      <xdr:colOff>738716</xdr:colOff>
      <xdr:row>8</xdr:row>
      <xdr:rowOff>50800</xdr:rowOff>
    </xdr:to>
    <xdr:pic>
      <xdr:nvPicPr>
        <xdr:cNvPr id="130" name="Gráfico 129" descr="Monedas con relleno sólido">
          <a:extLst>
            <a:ext uri="{FF2B5EF4-FFF2-40B4-BE49-F238E27FC236}">
              <a16:creationId xmlns:a16="http://schemas.microsoft.com/office/drawing/2014/main" id="{20F5E8C5-9583-44FF-9415-D58D312136B4}"/>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2930716" y="759883"/>
          <a:ext cx="243417" cy="243417"/>
        </a:xfrm>
        <a:prstGeom prst="rect">
          <a:avLst/>
        </a:prstGeom>
      </xdr:spPr>
    </xdr:pic>
    <xdr:clientData/>
  </xdr:twoCellAnchor>
  <xdr:twoCellAnchor editAs="oneCell">
    <xdr:from>
      <xdr:col>17</xdr:col>
      <xdr:colOff>510116</xdr:colOff>
      <xdr:row>15</xdr:row>
      <xdr:rowOff>171449</xdr:rowOff>
    </xdr:from>
    <xdr:to>
      <xdr:col>17</xdr:col>
      <xdr:colOff>753533</xdr:colOff>
      <xdr:row>17</xdr:row>
      <xdr:rowOff>33866</xdr:rowOff>
    </xdr:to>
    <xdr:pic>
      <xdr:nvPicPr>
        <xdr:cNvPr id="131" name="Gráfico 130" descr="Monedas con relleno sólido">
          <a:extLst>
            <a:ext uri="{FF2B5EF4-FFF2-40B4-BE49-F238E27FC236}">
              <a16:creationId xmlns:a16="http://schemas.microsoft.com/office/drawing/2014/main" id="{BF5B57B2-1E89-4E1D-B145-0289E2675FE9}"/>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2945533" y="2457449"/>
          <a:ext cx="243417" cy="243417"/>
        </a:xfrm>
        <a:prstGeom prst="rect">
          <a:avLst/>
        </a:prstGeom>
      </xdr:spPr>
    </xdr:pic>
    <xdr:clientData/>
  </xdr:twoCellAnchor>
  <xdr:twoCellAnchor editAs="oneCell">
    <xdr:from>
      <xdr:col>14</xdr:col>
      <xdr:colOff>122766</xdr:colOff>
      <xdr:row>15</xdr:row>
      <xdr:rowOff>154516</xdr:rowOff>
    </xdr:from>
    <xdr:to>
      <xdr:col>14</xdr:col>
      <xdr:colOff>366183</xdr:colOff>
      <xdr:row>17</xdr:row>
      <xdr:rowOff>16933</xdr:rowOff>
    </xdr:to>
    <xdr:pic>
      <xdr:nvPicPr>
        <xdr:cNvPr id="132" name="Gráfico 131" descr="Monedas con relleno sólido">
          <a:extLst>
            <a:ext uri="{FF2B5EF4-FFF2-40B4-BE49-F238E27FC236}">
              <a16:creationId xmlns:a16="http://schemas.microsoft.com/office/drawing/2014/main" id="{561C94B9-161F-4223-B69B-BF37F11F8539}"/>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0272183" y="2440516"/>
          <a:ext cx="243417" cy="243417"/>
        </a:xfrm>
        <a:prstGeom prst="rect">
          <a:avLst/>
        </a:prstGeom>
      </xdr:spPr>
    </xdr:pic>
    <xdr:clientData/>
  </xdr:twoCellAnchor>
  <xdr:twoCellAnchor editAs="oneCell">
    <xdr:from>
      <xdr:col>10</xdr:col>
      <xdr:colOff>486833</xdr:colOff>
      <xdr:row>15</xdr:row>
      <xdr:rowOff>179916</xdr:rowOff>
    </xdr:from>
    <xdr:to>
      <xdr:col>10</xdr:col>
      <xdr:colOff>730250</xdr:colOff>
      <xdr:row>17</xdr:row>
      <xdr:rowOff>42333</xdr:rowOff>
    </xdr:to>
    <xdr:pic>
      <xdr:nvPicPr>
        <xdr:cNvPr id="133" name="Gráfico 132" descr="Monedas con relleno sólido">
          <a:extLst>
            <a:ext uri="{FF2B5EF4-FFF2-40B4-BE49-F238E27FC236}">
              <a16:creationId xmlns:a16="http://schemas.microsoft.com/office/drawing/2014/main" id="{755826BF-7349-4B08-8BE5-ED693A666368}"/>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7588250" y="2465916"/>
          <a:ext cx="243417" cy="243417"/>
        </a:xfrm>
        <a:prstGeom prst="rect">
          <a:avLst/>
        </a:prstGeom>
      </xdr:spPr>
    </xdr:pic>
    <xdr:clientData/>
  </xdr:twoCellAnchor>
  <xdr:twoCellAnchor editAs="oneCell">
    <xdr:from>
      <xdr:col>10</xdr:col>
      <xdr:colOff>512233</xdr:colOff>
      <xdr:row>24</xdr:row>
      <xdr:rowOff>152399</xdr:rowOff>
    </xdr:from>
    <xdr:to>
      <xdr:col>10</xdr:col>
      <xdr:colOff>755650</xdr:colOff>
      <xdr:row>26</xdr:row>
      <xdr:rowOff>14816</xdr:rowOff>
    </xdr:to>
    <xdr:pic>
      <xdr:nvPicPr>
        <xdr:cNvPr id="134" name="Gráfico 133" descr="Monedas con relleno sólido">
          <a:extLst>
            <a:ext uri="{FF2B5EF4-FFF2-40B4-BE49-F238E27FC236}">
              <a16:creationId xmlns:a16="http://schemas.microsoft.com/office/drawing/2014/main" id="{B621CA82-6C83-4F3E-BB4F-BCCF111109D3}"/>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7613650" y="4152899"/>
          <a:ext cx="243417" cy="243417"/>
        </a:xfrm>
        <a:prstGeom prst="rect">
          <a:avLst/>
        </a:prstGeom>
      </xdr:spPr>
    </xdr:pic>
    <xdr:clientData/>
  </xdr:twoCellAnchor>
  <xdr:twoCellAnchor editAs="oneCell">
    <xdr:from>
      <xdr:col>14</xdr:col>
      <xdr:colOff>103716</xdr:colOff>
      <xdr:row>24</xdr:row>
      <xdr:rowOff>167215</xdr:rowOff>
    </xdr:from>
    <xdr:to>
      <xdr:col>14</xdr:col>
      <xdr:colOff>347133</xdr:colOff>
      <xdr:row>26</xdr:row>
      <xdr:rowOff>29632</xdr:rowOff>
    </xdr:to>
    <xdr:pic>
      <xdr:nvPicPr>
        <xdr:cNvPr id="135" name="Gráfico 134" descr="Monedas con relleno sólido">
          <a:extLst>
            <a:ext uri="{FF2B5EF4-FFF2-40B4-BE49-F238E27FC236}">
              <a16:creationId xmlns:a16="http://schemas.microsoft.com/office/drawing/2014/main" id="{FC0C1236-284A-44C9-B5B6-F8B676CB16F3}"/>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0253133" y="4167715"/>
          <a:ext cx="243417" cy="243417"/>
        </a:xfrm>
        <a:prstGeom prst="rect">
          <a:avLst/>
        </a:prstGeom>
      </xdr:spPr>
    </xdr:pic>
    <xdr:clientData/>
  </xdr:twoCellAnchor>
  <xdr:twoCellAnchor editAs="oneCell">
    <xdr:from>
      <xdr:col>6</xdr:col>
      <xdr:colOff>518583</xdr:colOff>
      <xdr:row>26</xdr:row>
      <xdr:rowOff>190499</xdr:rowOff>
    </xdr:from>
    <xdr:to>
      <xdr:col>7</xdr:col>
      <xdr:colOff>124712</xdr:colOff>
      <xdr:row>28</xdr:row>
      <xdr:rowOff>167940</xdr:rowOff>
    </xdr:to>
    <xdr:pic>
      <xdr:nvPicPr>
        <xdr:cNvPr id="58" name="Gráfico 57" descr="Flecha circular con relleno sólido">
          <a:extLst>
            <a:ext uri="{FF2B5EF4-FFF2-40B4-BE49-F238E27FC236}">
              <a16:creationId xmlns:a16="http://schemas.microsoft.com/office/drawing/2014/main" id="{6A4FE949-EA03-4945-8616-2D47431716DF}"/>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4572000" y="4571999"/>
          <a:ext cx="368129" cy="358441"/>
        </a:xfrm>
        <a:prstGeom prst="rect">
          <a:avLst/>
        </a:prstGeom>
      </xdr:spPr>
    </xdr:pic>
    <xdr:clientData/>
  </xdr:twoCellAnchor>
  <xdr:twoCellAnchor>
    <xdr:from>
      <xdr:col>1</xdr:col>
      <xdr:colOff>10583</xdr:colOff>
      <xdr:row>0</xdr:row>
      <xdr:rowOff>74083</xdr:rowOff>
    </xdr:from>
    <xdr:to>
      <xdr:col>9</xdr:col>
      <xdr:colOff>254000</xdr:colOff>
      <xdr:row>3</xdr:row>
      <xdr:rowOff>11490</xdr:rowOff>
    </xdr:to>
    <xdr:sp macro="" textlink="">
      <xdr:nvSpPr>
        <xdr:cNvPr id="137" name="Rectángulo 136">
          <a:extLst>
            <a:ext uri="{FF2B5EF4-FFF2-40B4-BE49-F238E27FC236}">
              <a16:creationId xmlns:a16="http://schemas.microsoft.com/office/drawing/2014/main" id="{F5CC5188-FB14-4EBA-BA88-EC4FBBBD44FF}"/>
            </a:ext>
          </a:extLst>
        </xdr:cNvPr>
        <xdr:cNvSpPr/>
      </xdr:nvSpPr>
      <xdr:spPr>
        <a:xfrm>
          <a:off x="254000" y="74083"/>
          <a:ext cx="6339417" cy="50890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2000" b="1">
              <a:solidFill>
                <a:schemeClr val="tx1"/>
              </a:solidFill>
              <a:latin typeface="Century Gothic" panose="020B0502020202020204" pitchFamily="34" charset="0"/>
              <a:ea typeface="+mn-ea"/>
              <a:cs typeface="+mn-cs"/>
            </a:rPr>
            <a:t> Resultado Diario IVR Intercom - Transaccional</a:t>
          </a:r>
        </a:p>
      </xdr:txBody>
    </xdr:sp>
    <xdr:clientData/>
  </xdr:twoCellAnchor>
  <xdr:twoCellAnchor>
    <xdr:from>
      <xdr:col>0</xdr:col>
      <xdr:colOff>232834</xdr:colOff>
      <xdr:row>3</xdr:row>
      <xdr:rowOff>10581</xdr:rowOff>
    </xdr:from>
    <xdr:to>
      <xdr:col>15</xdr:col>
      <xdr:colOff>433916</xdr:colOff>
      <xdr:row>3</xdr:row>
      <xdr:rowOff>21164</xdr:rowOff>
    </xdr:to>
    <xdr:cxnSp macro="">
      <xdr:nvCxnSpPr>
        <xdr:cNvPr id="138" name="Conector recto 137">
          <a:extLst>
            <a:ext uri="{FF2B5EF4-FFF2-40B4-BE49-F238E27FC236}">
              <a16:creationId xmlns:a16="http://schemas.microsoft.com/office/drawing/2014/main" id="{0C835385-81EB-4245-BCD1-0CD8F8E2C07E}"/>
            </a:ext>
          </a:extLst>
        </xdr:cNvPr>
        <xdr:cNvCxnSpPr/>
      </xdr:nvCxnSpPr>
      <xdr:spPr>
        <a:xfrm flipV="1">
          <a:off x="232834" y="582081"/>
          <a:ext cx="11112499" cy="10583"/>
        </a:xfrm>
        <a:prstGeom prst="line">
          <a:avLst/>
        </a:prstGeom>
        <a:ln>
          <a:solidFill>
            <a:schemeClr val="tx1"/>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338667</xdr:colOff>
      <xdr:row>0</xdr:row>
      <xdr:rowOff>83605</xdr:rowOff>
    </xdr:from>
    <xdr:to>
      <xdr:col>15</xdr:col>
      <xdr:colOff>476247</xdr:colOff>
      <xdr:row>2</xdr:row>
      <xdr:rowOff>74081</xdr:rowOff>
    </xdr:to>
    <xdr:sp macro="" textlink="$A$1">
      <xdr:nvSpPr>
        <xdr:cNvPr id="136" name="Rectángulo 135">
          <a:extLst>
            <a:ext uri="{FF2B5EF4-FFF2-40B4-BE49-F238E27FC236}">
              <a16:creationId xmlns:a16="http://schemas.microsoft.com/office/drawing/2014/main" id="{879C6D26-562A-4143-A7C9-096C32B60D36}"/>
            </a:ext>
          </a:extLst>
        </xdr:cNvPr>
        <xdr:cNvSpPr/>
      </xdr:nvSpPr>
      <xdr:spPr>
        <a:xfrm>
          <a:off x="8223250" y="83605"/>
          <a:ext cx="3185580" cy="3714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r"/>
          <a:fld id="{3978E11E-24DD-46CC-9F17-C6C3FF8CE79F}" type="TxLink">
            <a:rPr lang="en-US" sz="1600" b="0" i="1" u="none" strike="noStrike">
              <a:solidFill>
                <a:schemeClr val="tx1">
                  <a:lumMod val="50000"/>
                  <a:lumOff val="50000"/>
                </a:schemeClr>
              </a:solidFill>
              <a:latin typeface="Calibri"/>
              <a:ea typeface="+mn-ea"/>
              <a:cs typeface="Calibri"/>
            </a:rPr>
            <a:pPr marL="0" indent="0" algn="r"/>
            <a:t>jueves, 11 de abril de 2024</a:t>
          </a:fld>
          <a:endParaRPr lang="es-CO" sz="1600" b="0" i="1" u="none" strike="noStrike">
            <a:solidFill>
              <a:schemeClr val="tx1">
                <a:lumMod val="50000"/>
                <a:lumOff val="50000"/>
              </a:schemeClr>
            </a:solidFill>
            <a:latin typeface="Calibri"/>
            <a:ea typeface="+mn-ea"/>
            <a:cs typeface="Calibri"/>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247650</xdr:colOff>
      <xdr:row>0</xdr:row>
      <xdr:rowOff>133350</xdr:rowOff>
    </xdr:from>
    <xdr:to>
      <xdr:col>2</xdr:col>
      <xdr:colOff>215901</xdr:colOff>
      <xdr:row>2</xdr:row>
      <xdr:rowOff>122766</xdr:rowOff>
    </xdr:to>
    <xdr:grpSp>
      <xdr:nvGrpSpPr>
        <xdr:cNvPr id="2" name="Grupo 1">
          <a:extLst>
            <a:ext uri="{FF2B5EF4-FFF2-40B4-BE49-F238E27FC236}">
              <a16:creationId xmlns:a16="http://schemas.microsoft.com/office/drawing/2014/main" id="{17974580-ECC2-4A1D-8721-744A0E8B9156}"/>
            </a:ext>
          </a:extLst>
        </xdr:cNvPr>
        <xdr:cNvGrpSpPr/>
      </xdr:nvGrpSpPr>
      <xdr:grpSpPr>
        <a:xfrm>
          <a:off x="247650" y="133350"/>
          <a:ext cx="1492251" cy="370416"/>
          <a:chOff x="1391331" y="1265309"/>
          <a:chExt cx="6252484" cy="1592579"/>
        </a:xfrm>
      </xdr:grpSpPr>
      <xdr:sp macro="" textlink="">
        <xdr:nvSpPr>
          <xdr:cNvPr id="3" name="Freeform 21">
            <a:extLst>
              <a:ext uri="{FF2B5EF4-FFF2-40B4-BE49-F238E27FC236}">
                <a16:creationId xmlns:a16="http://schemas.microsoft.com/office/drawing/2014/main" id="{A03F38AC-BEA2-4A29-B9DC-5A6B56A9CF9C}"/>
              </a:ext>
            </a:extLst>
          </xdr:cNvPr>
          <xdr:cNvSpPr/>
        </xdr:nvSpPr>
        <xdr:spPr>
          <a:xfrm>
            <a:off x="1391331" y="1265309"/>
            <a:ext cx="1684327" cy="1592579"/>
          </a:xfrm>
          <a:custGeom>
            <a:avLst/>
            <a:gdLst/>
            <a:ahLst/>
            <a:cxnLst/>
            <a:rect l="l" t="t" r="r" b="b"/>
            <a:pathLst>
              <a:path w="1684327" h="1592579">
                <a:moveTo>
                  <a:pt x="0" y="0"/>
                </a:moveTo>
                <a:lnTo>
                  <a:pt x="1684328" y="0"/>
                </a:lnTo>
                <a:lnTo>
                  <a:pt x="1684328" y="1592579"/>
                </a:lnTo>
                <a:lnTo>
                  <a:pt x="0" y="1592579"/>
                </a:lnTo>
                <a:lnTo>
                  <a:pt x="0" y="0"/>
                </a:lnTo>
                <a:close/>
              </a:path>
            </a:pathLst>
          </a:custGeom>
          <a:blipFill>
            <a:blip xmlns:r="http://schemas.openxmlformats.org/officeDocument/2006/relationships" r:embed="rId1"/>
            <a:stretch>
              <a:fillRect l="-25074" r="-27423" b="-42755"/>
            </a:stretch>
          </a:blipFill>
        </xdr:spPr>
        <xdr:txBody>
          <a:bodyPr wrap="square"/>
          <a:lstStyle/>
          <a:p>
            <a:endParaRPr lang="es-CO"/>
          </a:p>
        </xdr:txBody>
      </xdr:sp>
      <xdr:sp macro="" textlink="">
        <xdr:nvSpPr>
          <xdr:cNvPr id="4" name="Freeform 22">
            <a:extLst>
              <a:ext uri="{FF2B5EF4-FFF2-40B4-BE49-F238E27FC236}">
                <a16:creationId xmlns:a16="http://schemas.microsoft.com/office/drawing/2014/main" id="{3B6D3D45-C941-4FAE-BD43-5A982A71C808}"/>
              </a:ext>
            </a:extLst>
          </xdr:cNvPr>
          <xdr:cNvSpPr/>
        </xdr:nvSpPr>
        <xdr:spPr>
          <a:xfrm>
            <a:off x="3154232" y="1713908"/>
            <a:ext cx="4489583" cy="1143980"/>
          </a:xfrm>
          <a:custGeom>
            <a:avLst/>
            <a:gdLst/>
            <a:ahLst/>
            <a:cxnLst/>
            <a:rect l="l" t="t" r="r" b="b"/>
            <a:pathLst>
              <a:path w="4489583" h="1143980">
                <a:moveTo>
                  <a:pt x="0" y="0"/>
                </a:moveTo>
                <a:lnTo>
                  <a:pt x="4489582" y="0"/>
                </a:lnTo>
                <a:lnTo>
                  <a:pt x="4489582" y="1143980"/>
                </a:lnTo>
                <a:lnTo>
                  <a:pt x="0" y="1143980"/>
                </a:lnTo>
                <a:lnTo>
                  <a:pt x="0" y="0"/>
                </a:lnTo>
                <a:close/>
              </a:path>
            </a:pathLst>
          </a:custGeom>
          <a:blipFill>
            <a:blip xmlns:r="http://schemas.openxmlformats.org/officeDocument/2006/relationships" r:embed="rId1"/>
            <a:stretch>
              <a:fillRect l="-9976" t="-295662" r="-10995" b="-24556"/>
            </a:stretch>
          </a:blipFill>
        </xdr:spPr>
        <xdr:txBody>
          <a:bodyPr wrap="square"/>
          <a:lstStyle/>
          <a:p>
            <a:endParaRPr lang="es-CO"/>
          </a:p>
        </xdr:txBody>
      </xdr:sp>
    </xdr:grpSp>
    <xdr:clientData/>
  </xdr:twoCellAnchor>
  <xdr:twoCellAnchor>
    <xdr:from>
      <xdr:col>2</xdr:col>
      <xdr:colOff>736145</xdr:colOff>
      <xdr:row>0</xdr:row>
      <xdr:rowOff>153762</xdr:rowOff>
    </xdr:from>
    <xdr:to>
      <xdr:col>12</xdr:col>
      <xdr:colOff>123825</xdr:colOff>
      <xdr:row>2</xdr:row>
      <xdr:rowOff>180976</xdr:rowOff>
    </xdr:to>
    <xdr:sp macro="" textlink="">
      <xdr:nvSpPr>
        <xdr:cNvPr id="7" name="Rectángulo 6">
          <a:extLst>
            <a:ext uri="{FF2B5EF4-FFF2-40B4-BE49-F238E27FC236}">
              <a16:creationId xmlns:a16="http://schemas.microsoft.com/office/drawing/2014/main" id="{937BABE8-2EC3-4D6B-985A-8D02833CC05E}"/>
            </a:ext>
          </a:extLst>
        </xdr:cNvPr>
        <xdr:cNvSpPr/>
      </xdr:nvSpPr>
      <xdr:spPr>
        <a:xfrm>
          <a:off x="2260145" y="153762"/>
          <a:ext cx="7426780" cy="40821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800" b="1">
              <a:solidFill>
                <a:schemeClr val="tx1">
                  <a:lumMod val="50000"/>
                  <a:lumOff val="50000"/>
                </a:schemeClr>
              </a:solidFill>
              <a:latin typeface="Century Gothic" panose="020B0502020202020204" pitchFamily="34" charset="0"/>
              <a:ea typeface="+mn-ea"/>
              <a:cs typeface="+mn-cs"/>
            </a:rPr>
            <a:t> Consolidado Mensual IVR Intercom - Transaccional</a:t>
          </a:r>
        </a:p>
      </xdr:txBody>
    </xdr:sp>
    <xdr:clientData/>
  </xdr:twoCellAnchor>
  <xdr:twoCellAnchor>
    <xdr:from>
      <xdr:col>15</xdr:col>
      <xdr:colOff>424880</xdr:colOff>
      <xdr:row>0</xdr:row>
      <xdr:rowOff>105116</xdr:rowOff>
    </xdr:from>
    <xdr:to>
      <xdr:col>16</xdr:col>
      <xdr:colOff>129606</xdr:colOff>
      <xdr:row>3</xdr:row>
      <xdr:rowOff>9526</xdr:rowOff>
    </xdr:to>
    <xdr:sp macro="" textlink="">
      <xdr:nvSpPr>
        <xdr:cNvPr id="10" name="Rectángulo 9">
          <a:extLst>
            <a:ext uri="{FF2B5EF4-FFF2-40B4-BE49-F238E27FC236}">
              <a16:creationId xmlns:a16="http://schemas.microsoft.com/office/drawing/2014/main" id="{B0014A08-981E-4E66-8B73-DF8C3FF5FF40}"/>
            </a:ext>
          </a:extLst>
        </xdr:cNvPr>
        <xdr:cNvSpPr/>
      </xdr:nvSpPr>
      <xdr:spPr>
        <a:xfrm>
          <a:off x="13124880" y="105116"/>
          <a:ext cx="710143" cy="47591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800" i="0" u="none" strike="noStrike">
              <a:solidFill>
                <a:schemeClr val="bg2">
                  <a:lumMod val="50000"/>
                </a:schemeClr>
              </a:solidFill>
              <a:latin typeface="Calibri"/>
              <a:cs typeface="Calibri"/>
            </a:rPr>
            <a:t>📅</a:t>
          </a:r>
          <a:endParaRPr lang="en-US" sz="1800" i="0" u="none" strike="noStrike">
            <a:solidFill>
              <a:schemeClr val="bg2">
                <a:lumMod val="50000"/>
              </a:schemeClr>
            </a:solidFill>
            <a:latin typeface="Calibri"/>
            <a:cs typeface="Calibri"/>
          </a:endParaRPr>
        </a:p>
      </xdr:txBody>
    </xdr:sp>
    <xdr:clientData/>
  </xdr:twoCellAnchor>
  <xdr:twoCellAnchor>
    <xdr:from>
      <xdr:col>0</xdr:col>
      <xdr:colOff>323850</xdr:colOff>
      <xdr:row>3</xdr:row>
      <xdr:rowOff>105834</xdr:rowOff>
    </xdr:from>
    <xdr:to>
      <xdr:col>11</xdr:col>
      <xdr:colOff>42333</xdr:colOff>
      <xdr:row>3</xdr:row>
      <xdr:rowOff>137583</xdr:rowOff>
    </xdr:to>
    <xdr:cxnSp macro="">
      <xdr:nvCxnSpPr>
        <xdr:cNvPr id="21" name="Conector recto 20">
          <a:extLst>
            <a:ext uri="{FF2B5EF4-FFF2-40B4-BE49-F238E27FC236}">
              <a16:creationId xmlns:a16="http://schemas.microsoft.com/office/drawing/2014/main" id="{529D2129-2F08-4A8E-A49D-B927B9B10A42}"/>
            </a:ext>
          </a:extLst>
        </xdr:cNvPr>
        <xdr:cNvCxnSpPr/>
      </xdr:nvCxnSpPr>
      <xdr:spPr>
        <a:xfrm>
          <a:off x="323850" y="677334"/>
          <a:ext cx="8756650" cy="31749"/>
        </a:xfrm>
        <a:prstGeom prst="line">
          <a:avLst/>
        </a:prstGeom>
        <a:ln>
          <a:solidFill>
            <a:schemeClr val="tx1"/>
          </a:solidFill>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1524000</xdr:colOff>
      <xdr:row>28</xdr:row>
      <xdr:rowOff>148170</xdr:rowOff>
    </xdr:from>
    <xdr:to>
      <xdr:col>15</xdr:col>
      <xdr:colOff>992719</xdr:colOff>
      <xdr:row>40</xdr:row>
      <xdr:rowOff>105837</xdr:rowOff>
    </xdr:to>
    <xdr:grpSp>
      <xdr:nvGrpSpPr>
        <xdr:cNvPr id="52" name="Grupo 51">
          <a:extLst>
            <a:ext uri="{FF2B5EF4-FFF2-40B4-BE49-F238E27FC236}">
              <a16:creationId xmlns:a16="http://schemas.microsoft.com/office/drawing/2014/main" id="{5DE962E3-A4A8-42FC-BDEA-6081E2317BEC}"/>
            </a:ext>
          </a:extLst>
        </xdr:cNvPr>
        <xdr:cNvGrpSpPr/>
      </xdr:nvGrpSpPr>
      <xdr:grpSpPr>
        <a:xfrm>
          <a:off x="8699500" y="5482170"/>
          <a:ext cx="4993219" cy="2243667"/>
          <a:chOff x="158750" y="5588003"/>
          <a:chExt cx="4993219" cy="2243667"/>
        </a:xfrm>
      </xdr:grpSpPr>
      <xdr:grpSp>
        <xdr:nvGrpSpPr>
          <xdr:cNvPr id="51" name="Grupo 50">
            <a:extLst>
              <a:ext uri="{FF2B5EF4-FFF2-40B4-BE49-F238E27FC236}">
                <a16:creationId xmlns:a16="http://schemas.microsoft.com/office/drawing/2014/main" id="{40C30371-EE8E-4A84-B56F-8771F9034F4C}"/>
              </a:ext>
            </a:extLst>
          </xdr:cNvPr>
          <xdr:cNvGrpSpPr/>
        </xdr:nvGrpSpPr>
        <xdr:grpSpPr>
          <a:xfrm>
            <a:off x="158750" y="5588003"/>
            <a:ext cx="4993219" cy="2243667"/>
            <a:chOff x="158750" y="5640918"/>
            <a:chExt cx="4993219" cy="2243667"/>
          </a:xfrm>
        </xdr:grpSpPr>
        <xdr:sp macro="" textlink="">
          <xdr:nvSpPr>
            <xdr:cNvPr id="33" name="Rectángulo: esquinas redondeadas 32">
              <a:extLst>
                <a:ext uri="{FF2B5EF4-FFF2-40B4-BE49-F238E27FC236}">
                  <a16:creationId xmlns:a16="http://schemas.microsoft.com/office/drawing/2014/main" id="{CE32425B-11C0-4CC3-BFC0-B6AAA04A0DA9}"/>
                </a:ext>
              </a:extLst>
            </xdr:cNvPr>
            <xdr:cNvSpPr/>
          </xdr:nvSpPr>
          <xdr:spPr>
            <a:xfrm>
              <a:off x="296334" y="5640918"/>
              <a:ext cx="4855635" cy="2243667"/>
            </a:xfrm>
            <a:prstGeom prst="roundRect">
              <a:avLst>
                <a:gd name="adj" fmla="val 5807"/>
              </a:avLst>
            </a:prstGeom>
            <a:solidFill>
              <a:schemeClr val="bg1"/>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nvGrpSpPr>
            <xdr:cNvPr id="46" name="Grupo 45">
              <a:extLst>
                <a:ext uri="{FF2B5EF4-FFF2-40B4-BE49-F238E27FC236}">
                  <a16:creationId xmlns:a16="http://schemas.microsoft.com/office/drawing/2014/main" id="{6ECFBCBB-F4D6-44B0-8DFA-B3A3E7393BF7}"/>
                </a:ext>
              </a:extLst>
            </xdr:cNvPr>
            <xdr:cNvGrpSpPr/>
          </xdr:nvGrpSpPr>
          <xdr:grpSpPr>
            <a:xfrm>
              <a:off x="2730501" y="5767914"/>
              <a:ext cx="2274358" cy="1919817"/>
              <a:chOff x="11355917" y="5619748"/>
              <a:chExt cx="2274358" cy="1919817"/>
            </a:xfrm>
          </xdr:grpSpPr>
          <xdr:sp macro="" textlink="Tables!BP12">
            <xdr:nvSpPr>
              <xdr:cNvPr id="35" name="Rectángulo 34">
                <a:extLst>
                  <a:ext uri="{FF2B5EF4-FFF2-40B4-BE49-F238E27FC236}">
                    <a16:creationId xmlns:a16="http://schemas.microsoft.com/office/drawing/2014/main" id="{A633950C-9166-4597-BE72-36C1E664D783}"/>
                  </a:ext>
                </a:extLst>
              </xdr:cNvPr>
              <xdr:cNvSpPr/>
            </xdr:nvSpPr>
            <xdr:spPr>
              <a:xfrm>
                <a:off x="11944353" y="7149040"/>
                <a:ext cx="1647825"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r"/>
                <a:fld id="{86610F09-D82D-46CA-A8ED-77A110AFC838}" type="TxLink">
                  <a:rPr lang="en-US" sz="2400" b="1" i="0" u="none" strike="noStrike">
                    <a:solidFill>
                      <a:srgbClr val="FF4F4F"/>
                    </a:solidFill>
                    <a:latin typeface="Calibri"/>
                    <a:ea typeface="+mn-ea"/>
                    <a:cs typeface="Calibri"/>
                  </a:rPr>
                  <a:pPr marL="0" indent="0" algn="r"/>
                  <a:t> 520,024 </a:t>
                </a:fld>
                <a:endParaRPr lang="es-CO" sz="2400" b="1" i="0" u="none" strike="noStrike">
                  <a:solidFill>
                    <a:srgbClr val="FF4F4F"/>
                  </a:solidFill>
                  <a:latin typeface="Calibri"/>
                  <a:ea typeface="+mn-ea"/>
                  <a:cs typeface="Calibri"/>
                </a:endParaRPr>
              </a:p>
            </xdr:txBody>
          </xdr:sp>
          <xdr:sp macro="" textlink="">
            <xdr:nvSpPr>
              <xdr:cNvPr id="36" name="Rectángulo 35">
                <a:extLst>
                  <a:ext uri="{FF2B5EF4-FFF2-40B4-BE49-F238E27FC236}">
                    <a16:creationId xmlns:a16="http://schemas.microsoft.com/office/drawing/2014/main" id="{BC301003-ED70-4C5F-A783-4CD91F1AF9CE}"/>
                  </a:ext>
                </a:extLst>
              </xdr:cNvPr>
              <xdr:cNvSpPr/>
            </xdr:nvSpPr>
            <xdr:spPr>
              <a:xfrm>
                <a:off x="11887203" y="6720415"/>
                <a:ext cx="1647825"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2000" b="1" i="0" u="none" strike="noStrike">
                    <a:solidFill>
                      <a:schemeClr val="tx1"/>
                    </a:solidFill>
                    <a:latin typeface="Calibri"/>
                    <a:cs typeface="Calibri"/>
                  </a:rPr>
                  <a:t>No efectivo</a:t>
                </a:r>
              </a:p>
            </xdr:txBody>
          </xdr:sp>
          <xdr:sp macro="" textlink="Tables!BR12">
            <xdr:nvSpPr>
              <xdr:cNvPr id="37" name="Rectángulo 36">
                <a:extLst>
                  <a:ext uri="{FF2B5EF4-FFF2-40B4-BE49-F238E27FC236}">
                    <a16:creationId xmlns:a16="http://schemas.microsoft.com/office/drawing/2014/main" id="{F445FD32-EB4A-4B60-B3E1-7C0E0F8E467C}"/>
                  </a:ext>
                </a:extLst>
              </xdr:cNvPr>
              <xdr:cNvSpPr/>
            </xdr:nvSpPr>
            <xdr:spPr>
              <a:xfrm>
                <a:off x="11477629" y="7168090"/>
                <a:ext cx="762000"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151DD310-472F-42F7-BFED-2CA1A243AC3E}" type="TxLink">
                  <a:rPr lang="en-US" sz="1400" b="1" i="0" u="none" strike="noStrike">
                    <a:solidFill>
                      <a:schemeClr val="tx1">
                        <a:lumMod val="65000"/>
                        <a:lumOff val="35000"/>
                      </a:schemeClr>
                    </a:solidFill>
                    <a:latin typeface="Calibri"/>
                    <a:ea typeface="+mn-ea"/>
                    <a:cs typeface="Calibri"/>
                  </a:rPr>
                  <a:pPr marL="0" indent="0" algn="l"/>
                  <a:t>53.06%</a:t>
                </a:fld>
                <a:endParaRPr lang="es-CO" sz="1400" b="1" i="0" u="none" strike="noStrike">
                  <a:solidFill>
                    <a:schemeClr val="tx1">
                      <a:lumMod val="65000"/>
                      <a:lumOff val="35000"/>
                    </a:schemeClr>
                  </a:solidFill>
                  <a:latin typeface="Calibri"/>
                  <a:ea typeface="+mn-ea"/>
                  <a:cs typeface="Calibri"/>
                </a:endParaRPr>
              </a:p>
            </xdr:txBody>
          </xdr:sp>
          <xdr:sp macro="" textlink="Tables!BO12">
            <xdr:nvSpPr>
              <xdr:cNvPr id="26" name="Rectángulo 25">
                <a:extLst>
                  <a:ext uri="{FF2B5EF4-FFF2-40B4-BE49-F238E27FC236}">
                    <a16:creationId xmlns:a16="http://schemas.microsoft.com/office/drawing/2014/main" id="{E584FE3E-481C-428E-8DF9-626E36790DF4}"/>
                  </a:ext>
                </a:extLst>
              </xdr:cNvPr>
              <xdr:cNvSpPr/>
            </xdr:nvSpPr>
            <xdr:spPr>
              <a:xfrm>
                <a:off x="11923186" y="6048373"/>
                <a:ext cx="1647825"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r"/>
                <a:fld id="{21E2BEB5-A185-434F-B60B-189C2E12177E}" type="TxLink">
                  <a:rPr lang="en-US" sz="2400" b="1" i="0" u="none" strike="noStrike">
                    <a:solidFill>
                      <a:srgbClr val="00B050"/>
                    </a:solidFill>
                    <a:latin typeface="Calibri"/>
                    <a:ea typeface="+mn-ea"/>
                    <a:cs typeface="Calibri"/>
                  </a:rPr>
                  <a:pPr marL="0" indent="0" algn="r"/>
                  <a:t> 460,003 </a:t>
                </a:fld>
                <a:endParaRPr lang="es-CO" sz="2400" b="1" i="0" u="none" strike="noStrike">
                  <a:solidFill>
                    <a:srgbClr val="00B050"/>
                  </a:solidFill>
                  <a:latin typeface="Calibri"/>
                  <a:ea typeface="+mn-ea"/>
                  <a:cs typeface="Calibri"/>
                </a:endParaRPr>
              </a:p>
            </xdr:txBody>
          </xdr:sp>
          <xdr:sp macro="" textlink="">
            <xdr:nvSpPr>
              <xdr:cNvPr id="28" name="Rectángulo 27">
                <a:extLst>
                  <a:ext uri="{FF2B5EF4-FFF2-40B4-BE49-F238E27FC236}">
                    <a16:creationId xmlns:a16="http://schemas.microsoft.com/office/drawing/2014/main" id="{61691D98-2074-477B-B00E-9A611A706EF5}"/>
                  </a:ext>
                </a:extLst>
              </xdr:cNvPr>
              <xdr:cNvSpPr/>
            </xdr:nvSpPr>
            <xdr:spPr>
              <a:xfrm>
                <a:off x="11866036" y="5619748"/>
                <a:ext cx="1647825"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2000" b="1" i="0" u="none" strike="noStrike">
                    <a:solidFill>
                      <a:schemeClr val="tx1"/>
                    </a:solidFill>
                    <a:latin typeface="Calibri"/>
                    <a:cs typeface="Calibri"/>
                  </a:rPr>
                  <a:t>Efectivo</a:t>
                </a:r>
              </a:p>
            </xdr:txBody>
          </xdr:sp>
          <xdr:sp macro="" textlink="Tables!BQ12">
            <xdr:nvSpPr>
              <xdr:cNvPr id="29" name="Rectángulo 28">
                <a:extLst>
                  <a:ext uri="{FF2B5EF4-FFF2-40B4-BE49-F238E27FC236}">
                    <a16:creationId xmlns:a16="http://schemas.microsoft.com/office/drawing/2014/main" id="{08DF6BF4-8559-4CBD-AF83-E63160984500}"/>
                  </a:ext>
                </a:extLst>
              </xdr:cNvPr>
              <xdr:cNvSpPr/>
            </xdr:nvSpPr>
            <xdr:spPr>
              <a:xfrm>
                <a:off x="11456462" y="6067423"/>
                <a:ext cx="762000"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l"/>
                <a:fld id="{6182FB84-D7D9-4A29-84E4-C4703B6EA4FA}" type="TxLink">
                  <a:rPr lang="en-US" sz="1400" b="1" i="0" u="none" strike="noStrike">
                    <a:solidFill>
                      <a:schemeClr val="tx1">
                        <a:lumMod val="65000"/>
                        <a:lumOff val="35000"/>
                      </a:schemeClr>
                    </a:solidFill>
                    <a:latin typeface="Calibri"/>
                    <a:ea typeface="+mn-ea"/>
                    <a:cs typeface="Calibri"/>
                  </a:rPr>
                  <a:pPr marL="0" indent="0" algn="l"/>
                  <a:t>46.94%</a:t>
                </a:fld>
                <a:endParaRPr lang="es-CO" sz="1400" b="1" i="0" u="none" strike="noStrike">
                  <a:solidFill>
                    <a:schemeClr val="tx1">
                      <a:lumMod val="65000"/>
                      <a:lumOff val="35000"/>
                    </a:schemeClr>
                  </a:solidFill>
                  <a:latin typeface="Calibri"/>
                  <a:ea typeface="+mn-ea"/>
                  <a:cs typeface="Calibri"/>
                </a:endParaRPr>
              </a:p>
            </xdr:txBody>
          </xdr:sp>
          <xdr:cxnSp macro="">
            <xdr:nvCxnSpPr>
              <xdr:cNvPr id="38" name="Conector recto 37">
                <a:extLst>
                  <a:ext uri="{FF2B5EF4-FFF2-40B4-BE49-F238E27FC236}">
                    <a16:creationId xmlns:a16="http://schemas.microsoft.com/office/drawing/2014/main" id="{6AC1DFAC-ECE1-4CAB-971F-B943F2F505C0}"/>
                  </a:ext>
                </a:extLst>
              </xdr:cNvPr>
              <xdr:cNvCxnSpPr/>
            </xdr:nvCxnSpPr>
            <xdr:spPr>
              <a:xfrm>
                <a:off x="11355917" y="6572251"/>
                <a:ext cx="2274358" cy="0"/>
              </a:xfrm>
              <a:prstGeom prst="line">
                <a:avLst/>
              </a:prstGeom>
              <a:ln>
                <a:solidFill>
                  <a:schemeClr val="bg1">
                    <a:lumMod val="65000"/>
                  </a:schemeClr>
                </a:solidFill>
              </a:ln>
            </xdr:spPr>
            <xdr:style>
              <a:lnRef idx="1">
                <a:schemeClr val="dk1"/>
              </a:lnRef>
              <a:fillRef idx="0">
                <a:schemeClr val="dk1"/>
              </a:fillRef>
              <a:effectRef idx="0">
                <a:schemeClr val="dk1"/>
              </a:effectRef>
              <a:fontRef idx="minor">
                <a:schemeClr val="tx1"/>
              </a:fontRef>
            </xdr:style>
          </xdr:cxnSp>
        </xdr:grpSp>
        <xdr:graphicFrame macro="">
          <xdr:nvGraphicFramePr>
            <xdr:cNvPr id="45" name="Gráfico 44">
              <a:extLst>
                <a:ext uri="{FF2B5EF4-FFF2-40B4-BE49-F238E27FC236}">
                  <a16:creationId xmlns:a16="http://schemas.microsoft.com/office/drawing/2014/main" id="{50C2CB8C-3CB2-4F6D-B228-47C9D5ED8685}"/>
                </a:ext>
              </a:extLst>
            </xdr:cNvPr>
            <xdr:cNvGraphicFramePr>
              <a:graphicFrameLocks/>
            </xdr:cNvGraphicFramePr>
          </xdr:nvGraphicFramePr>
          <xdr:xfrm>
            <a:off x="158750" y="5725583"/>
            <a:ext cx="2529417" cy="2116667"/>
          </xdr:xfrm>
          <a:graphic>
            <a:graphicData uri="http://schemas.openxmlformats.org/drawingml/2006/chart">
              <c:chart xmlns:c="http://schemas.openxmlformats.org/drawingml/2006/chart" xmlns:r="http://schemas.openxmlformats.org/officeDocument/2006/relationships" r:id="rId2"/>
            </a:graphicData>
          </a:graphic>
        </xdr:graphicFrame>
      </xdr:grpSp>
      <xdr:pic>
        <xdr:nvPicPr>
          <xdr:cNvPr id="49" name="Imagen 48">
            <a:extLst>
              <a:ext uri="{FF2B5EF4-FFF2-40B4-BE49-F238E27FC236}">
                <a16:creationId xmlns:a16="http://schemas.microsoft.com/office/drawing/2014/main" id="{B78EF669-6E1D-4923-BF1F-C4E5FB6D0537}"/>
              </a:ext>
            </a:extLst>
          </xdr:cNvPr>
          <xdr:cNvPicPr>
            <a:picLocks noChangeAspect="1"/>
          </xdr:cNvPicPr>
        </xdr:nvPicPr>
        <xdr:blipFill>
          <a:blip xmlns:r="http://schemas.openxmlformats.org/officeDocument/2006/relationships" r:embed="rId3"/>
          <a:stretch>
            <a:fillRect/>
          </a:stretch>
        </xdr:blipFill>
        <xdr:spPr>
          <a:xfrm>
            <a:off x="2973917" y="5736170"/>
            <a:ext cx="362001" cy="323895"/>
          </a:xfrm>
          <a:prstGeom prst="rect">
            <a:avLst/>
          </a:prstGeom>
        </xdr:spPr>
      </xdr:pic>
      <xdr:pic>
        <xdr:nvPicPr>
          <xdr:cNvPr id="50" name="Imagen 49">
            <a:extLst>
              <a:ext uri="{FF2B5EF4-FFF2-40B4-BE49-F238E27FC236}">
                <a16:creationId xmlns:a16="http://schemas.microsoft.com/office/drawing/2014/main" id="{097C4613-B407-4F1E-AFFD-2726346BD15E}"/>
              </a:ext>
            </a:extLst>
          </xdr:cNvPr>
          <xdr:cNvPicPr>
            <a:picLocks noChangeAspect="1"/>
          </xdr:cNvPicPr>
        </xdr:nvPicPr>
        <xdr:blipFill>
          <a:blip xmlns:r="http://schemas.openxmlformats.org/officeDocument/2006/relationships" r:embed="rId4"/>
          <a:stretch>
            <a:fillRect/>
          </a:stretch>
        </xdr:blipFill>
        <xdr:spPr>
          <a:xfrm>
            <a:off x="2984500" y="6826253"/>
            <a:ext cx="333422" cy="304843"/>
          </a:xfrm>
          <a:prstGeom prst="rect">
            <a:avLst/>
          </a:prstGeom>
        </xdr:spPr>
      </xdr:pic>
    </xdr:grpSp>
    <xdr:clientData/>
  </xdr:twoCellAnchor>
  <xdr:twoCellAnchor>
    <xdr:from>
      <xdr:col>0</xdr:col>
      <xdr:colOff>190494</xdr:colOff>
      <xdr:row>5</xdr:row>
      <xdr:rowOff>74081</xdr:rowOff>
    </xdr:from>
    <xdr:to>
      <xdr:col>8</xdr:col>
      <xdr:colOff>359833</xdr:colOff>
      <xdr:row>21</xdr:row>
      <xdr:rowOff>10583</xdr:rowOff>
    </xdr:to>
    <xdr:grpSp>
      <xdr:nvGrpSpPr>
        <xdr:cNvPr id="8" name="Grupo 7">
          <a:extLst>
            <a:ext uri="{FF2B5EF4-FFF2-40B4-BE49-F238E27FC236}">
              <a16:creationId xmlns:a16="http://schemas.microsoft.com/office/drawing/2014/main" id="{547C599D-53D3-460F-81EB-7E198B078C46}"/>
            </a:ext>
          </a:extLst>
        </xdr:cNvPr>
        <xdr:cNvGrpSpPr/>
      </xdr:nvGrpSpPr>
      <xdr:grpSpPr>
        <a:xfrm>
          <a:off x="190494" y="1026581"/>
          <a:ext cx="6265339" cy="2984502"/>
          <a:chOff x="190494" y="973666"/>
          <a:chExt cx="6265339" cy="2984502"/>
        </a:xfrm>
      </xdr:grpSpPr>
      <xdr:graphicFrame macro="">
        <xdr:nvGraphicFramePr>
          <xdr:cNvPr id="30" name="Gráfico 29">
            <a:extLst>
              <a:ext uri="{FF2B5EF4-FFF2-40B4-BE49-F238E27FC236}">
                <a16:creationId xmlns:a16="http://schemas.microsoft.com/office/drawing/2014/main" id="{4523C3A5-64E4-4D6E-B36F-3B5D88E88299}"/>
              </a:ext>
            </a:extLst>
          </xdr:cNvPr>
          <xdr:cNvGraphicFramePr>
            <a:graphicFrameLocks/>
          </xdr:cNvGraphicFramePr>
        </xdr:nvGraphicFramePr>
        <xdr:xfrm>
          <a:off x="190494" y="973666"/>
          <a:ext cx="3117673" cy="2899834"/>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31" name="Gráfico 30">
            <a:extLst>
              <a:ext uri="{FF2B5EF4-FFF2-40B4-BE49-F238E27FC236}">
                <a16:creationId xmlns:a16="http://schemas.microsoft.com/office/drawing/2014/main" id="{3D9A7D43-64E4-4871-871C-32B9CE00A69A}"/>
              </a:ext>
            </a:extLst>
          </xdr:cNvPr>
          <xdr:cNvGraphicFramePr>
            <a:graphicFrameLocks/>
          </xdr:cNvGraphicFramePr>
        </xdr:nvGraphicFramePr>
        <xdr:xfrm>
          <a:off x="3164420" y="984253"/>
          <a:ext cx="3291413" cy="2899834"/>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6" name="Rectángulo 5">
            <a:extLst>
              <a:ext uri="{FF2B5EF4-FFF2-40B4-BE49-F238E27FC236}">
                <a16:creationId xmlns:a16="http://schemas.microsoft.com/office/drawing/2014/main" id="{E298C974-6650-4504-B288-AF0844E694D8}"/>
              </a:ext>
            </a:extLst>
          </xdr:cNvPr>
          <xdr:cNvSpPr/>
        </xdr:nvSpPr>
        <xdr:spPr>
          <a:xfrm>
            <a:off x="222250" y="2391834"/>
            <a:ext cx="6148917" cy="1566334"/>
          </a:xfrm>
          <a:prstGeom prst="rect">
            <a:avLst/>
          </a:prstGeom>
          <a:solidFill>
            <a:schemeClr val="bg1">
              <a:lumMod val="95000"/>
            </a:schemeClr>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32" name="Rectángulo 31">
            <a:extLst>
              <a:ext uri="{FF2B5EF4-FFF2-40B4-BE49-F238E27FC236}">
                <a16:creationId xmlns:a16="http://schemas.microsoft.com/office/drawing/2014/main" id="{92DB100B-D17A-41DE-B0DB-43433BDA009E}"/>
              </a:ext>
            </a:extLst>
          </xdr:cNvPr>
          <xdr:cNvSpPr/>
        </xdr:nvSpPr>
        <xdr:spPr>
          <a:xfrm>
            <a:off x="433917" y="2487084"/>
            <a:ext cx="2635249" cy="3069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200" b="1">
                <a:solidFill>
                  <a:srgbClr val="002060"/>
                </a:solidFill>
                <a:latin typeface="Century Gothic" panose="020B0502020202020204" pitchFamily="34" charset="0"/>
              </a:rPr>
              <a:t>IVR INTERCOM</a:t>
            </a:r>
          </a:p>
        </xdr:txBody>
      </xdr:sp>
      <xdr:sp macro="" textlink="">
        <xdr:nvSpPr>
          <xdr:cNvPr id="34" name="Rectángulo 33">
            <a:extLst>
              <a:ext uri="{FF2B5EF4-FFF2-40B4-BE49-F238E27FC236}">
                <a16:creationId xmlns:a16="http://schemas.microsoft.com/office/drawing/2014/main" id="{98871EBA-FBFF-40D9-9ACA-451D1EA49D1E}"/>
              </a:ext>
            </a:extLst>
          </xdr:cNvPr>
          <xdr:cNvSpPr/>
        </xdr:nvSpPr>
        <xdr:spPr>
          <a:xfrm>
            <a:off x="3443817" y="2491317"/>
            <a:ext cx="2800350" cy="3069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200" b="1">
                <a:solidFill>
                  <a:srgbClr val="002060"/>
                </a:solidFill>
                <a:latin typeface="Century Gothic" panose="020B0502020202020204" pitchFamily="34" charset="0"/>
              </a:rPr>
              <a:t>TRANSACCIONAL</a:t>
            </a:r>
          </a:p>
        </xdr:txBody>
      </xdr:sp>
      <xdr:sp macro="" textlink="Tables!BS17">
        <xdr:nvSpPr>
          <xdr:cNvPr id="39" name="Rectángulo 38">
            <a:extLst>
              <a:ext uri="{FF2B5EF4-FFF2-40B4-BE49-F238E27FC236}">
                <a16:creationId xmlns:a16="http://schemas.microsoft.com/office/drawing/2014/main" id="{03B6733B-7535-4F00-9BEA-A1566385CC79}"/>
              </a:ext>
            </a:extLst>
          </xdr:cNvPr>
          <xdr:cNvSpPr/>
        </xdr:nvSpPr>
        <xdr:spPr>
          <a:xfrm>
            <a:off x="709084" y="2794000"/>
            <a:ext cx="2162175" cy="3714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E1E5F18-0A0E-4A80-B316-E7CFD2B9BD5D}" type="TxLink">
              <a:rPr lang="en-US" sz="2000" b="1" i="0" u="none" strike="noStrike">
                <a:solidFill>
                  <a:schemeClr val="bg1">
                    <a:lumMod val="50000"/>
                  </a:schemeClr>
                </a:solidFill>
                <a:latin typeface="Calibri"/>
                <a:ea typeface="Calibri"/>
                <a:cs typeface="Calibri"/>
              </a:rPr>
              <a:pPr algn="ctr"/>
              <a:t>46%</a:t>
            </a:fld>
            <a:endParaRPr lang="en-US" sz="3600" b="1" i="0" u="none" strike="noStrike">
              <a:solidFill>
                <a:schemeClr val="bg1">
                  <a:lumMod val="50000"/>
                </a:schemeClr>
              </a:solidFill>
              <a:latin typeface="Calibri"/>
              <a:ea typeface="Calibri"/>
              <a:cs typeface="Calibri"/>
            </a:endParaRPr>
          </a:p>
        </xdr:txBody>
      </xdr:sp>
      <xdr:sp macro="" textlink="Tables!BS24">
        <xdr:nvSpPr>
          <xdr:cNvPr id="40" name="Rectángulo 39">
            <a:extLst>
              <a:ext uri="{FF2B5EF4-FFF2-40B4-BE49-F238E27FC236}">
                <a16:creationId xmlns:a16="http://schemas.microsoft.com/office/drawing/2014/main" id="{56FD32A8-66F9-4C17-99BB-34E098F4E859}"/>
              </a:ext>
            </a:extLst>
          </xdr:cNvPr>
          <xdr:cNvSpPr/>
        </xdr:nvSpPr>
        <xdr:spPr>
          <a:xfrm>
            <a:off x="3718984" y="2798233"/>
            <a:ext cx="2162175" cy="37147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34C896ED-CE9D-4834-BC1A-31C98F08BAF7}" type="TxLink">
              <a:rPr lang="en-US" sz="2000" b="1" i="0" u="none" strike="noStrike">
                <a:solidFill>
                  <a:schemeClr val="bg1">
                    <a:lumMod val="50000"/>
                  </a:schemeClr>
                </a:solidFill>
                <a:latin typeface="Calibri"/>
                <a:ea typeface="Calibri"/>
                <a:cs typeface="Calibri"/>
              </a:rPr>
              <a:pPr marL="0" indent="0" algn="ctr"/>
              <a:t>49%</a:t>
            </a:fld>
            <a:endParaRPr lang="en-US" sz="2000" b="1" i="0" u="none" strike="noStrike">
              <a:solidFill>
                <a:schemeClr val="bg1">
                  <a:lumMod val="50000"/>
                </a:schemeClr>
              </a:solidFill>
              <a:latin typeface="Calibri"/>
              <a:ea typeface="Calibri"/>
              <a:cs typeface="Calibri"/>
            </a:endParaRPr>
          </a:p>
        </xdr:txBody>
      </xdr:sp>
    </xdr:grpSp>
    <xdr:clientData/>
  </xdr:twoCellAnchor>
  <xdr:twoCellAnchor>
    <xdr:from>
      <xdr:col>0</xdr:col>
      <xdr:colOff>238125</xdr:colOff>
      <xdr:row>17</xdr:row>
      <xdr:rowOff>157631</xdr:rowOff>
    </xdr:from>
    <xdr:to>
      <xdr:col>8</xdr:col>
      <xdr:colOff>228600</xdr:colOff>
      <xdr:row>40</xdr:row>
      <xdr:rowOff>126939</xdr:rowOff>
    </xdr:to>
    <xdr:grpSp>
      <xdr:nvGrpSpPr>
        <xdr:cNvPr id="5" name="Grupo 4">
          <a:extLst>
            <a:ext uri="{FF2B5EF4-FFF2-40B4-BE49-F238E27FC236}">
              <a16:creationId xmlns:a16="http://schemas.microsoft.com/office/drawing/2014/main" id="{2C35775F-7873-400A-9800-33B0151A3576}"/>
            </a:ext>
          </a:extLst>
        </xdr:cNvPr>
        <xdr:cNvGrpSpPr/>
      </xdr:nvGrpSpPr>
      <xdr:grpSpPr>
        <a:xfrm>
          <a:off x="238125" y="3396131"/>
          <a:ext cx="6086475" cy="4350808"/>
          <a:chOff x="238125" y="962025"/>
          <a:chExt cx="6086475" cy="4350808"/>
        </a:xfrm>
      </xdr:grpSpPr>
      <xdr:sp macro="" textlink="">
        <xdr:nvSpPr>
          <xdr:cNvPr id="15" name="Rectángulo: esquinas redondeadas 14">
            <a:extLst>
              <a:ext uri="{FF2B5EF4-FFF2-40B4-BE49-F238E27FC236}">
                <a16:creationId xmlns:a16="http://schemas.microsoft.com/office/drawing/2014/main" id="{25740F00-F517-4A66-91E8-C4220F048A86}"/>
              </a:ext>
            </a:extLst>
          </xdr:cNvPr>
          <xdr:cNvSpPr/>
        </xdr:nvSpPr>
        <xdr:spPr>
          <a:xfrm>
            <a:off x="238125" y="962025"/>
            <a:ext cx="6086475" cy="4350808"/>
          </a:xfrm>
          <a:prstGeom prst="roundRect">
            <a:avLst>
              <a:gd name="adj" fmla="val 3062"/>
            </a:avLst>
          </a:prstGeom>
          <a:solidFill>
            <a:schemeClr val="bg1"/>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000"/>
          </a:p>
        </xdr:txBody>
      </xdr:sp>
      <xdr:sp macro="" textlink="">
        <xdr:nvSpPr>
          <xdr:cNvPr id="16" name="Rectángulo 15">
            <a:extLst>
              <a:ext uri="{FF2B5EF4-FFF2-40B4-BE49-F238E27FC236}">
                <a16:creationId xmlns:a16="http://schemas.microsoft.com/office/drawing/2014/main" id="{A93A48F6-1A17-4746-A3A8-4F15FDFAA6CA}"/>
              </a:ext>
            </a:extLst>
          </xdr:cNvPr>
          <xdr:cNvSpPr/>
        </xdr:nvSpPr>
        <xdr:spPr>
          <a:xfrm>
            <a:off x="447674" y="1057275"/>
            <a:ext cx="4686301"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i="0" u="none" strike="noStrike">
                <a:solidFill>
                  <a:schemeClr val="tx1"/>
                </a:solidFill>
                <a:latin typeface="Calibri"/>
                <a:cs typeface="Calibri"/>
              </a:rPr>
              <a:t>Top 20 Canales</a:t>
            </a:r>
            <a:r>
              <a:rPr lang="en-US" sz="1600" b="1" i="0" u="none" strike="noStrike" baseline="0">
                <a:solidFill>
                  <a:schemeClr val="tx1"/>
                </a:solidFill>
                <a:latin typeface="Calibri"/>
                <a:cs typeface="Calibri"/>
              </a:rPr>
              <a:t> con Mayor Cantidad de Marcaciones</a:t>
            </a:r>
            <a:endParaRPr lang="en-US" sz="1600" b="1" i="0" u="none" strike="noStrike">
              <a:solidFill>
                <a:schemeClr val="tx1"/>
              </a:solidFill>
              <a:latin typeface="Calibri"/>
              <a:cs typeface="Calibri"/>
            </a:endParaRPr>
          </a:p>
        </xdr:txBody>
      </xdr:sp>
      <xdr:sp macro="" textlink="">
        <xdr:nvSpPr>
          <xdr:cNvPr id="18" name="Rectángulo 17">
            <a:extLst>
              <a:ext uri="{FF2B5EF4-FFF2-40B4-BE49-F238E27FC236}">
                <a16:creationId xmlns:a16="http://schemas.microsoft.com/office/drawing/2014/main" id="{DD0E0A6E-A847-490B-AB88-4481C401B084}"/>
              </a:ext>
            </a:extLst>
          </xdr:cNvPr>
          <xdr:cNvSpPr/>
        </xdr:nvSpPr>
        <xdr:spPr>
          <a:xfrm>
            <a:off x="466724" y="1343025"/>
            <a:ext cx="4686301" cy="3714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b="1" i="0" u="none" strike="noStrike">
                <a:solidFill>
                  <a:schemeClr val="bg1">
                    <a:lumMod val="50000"/>
                  </a:schemeClr>
                </a:solidFill>
                <a:latin typeface="Calibri"/>
                <a:cs typeface="Calibri"/>
              </a:rPr>
              <a:t>Estado Final de Marcación</a:t>
            </a:r>
          </a:p>
        </xdr:txBody>
      </xdr:sp>
      <xdr:pic>
        <xdr:nvPicPr>
          <xdr:cNvPr id="20" name="Gráfico 19" descr="Lista con relleno sólido">
            <a:extLst>
              <a:ext uri="{FF2B5EF4-FFF2-40B4-BE49-F238E27FC236}">
                <a16:creationId xmlns:a16="http://schemas.microsoft.com/office/drawing/2014/main" id="{ADB421BE-451A-4490-B3DE-9A0A20E6449F}"/>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5895975" y="1076325"/>
            <a:ext cx="352425" cy="353483"/>
          </a:xfrm>
          <a:prstGeom prst="rect">
            <a:avLst/>
          </a:prstGeom>
        </xdr:spPr>
      </xdr:pic>
      <xdr:graphicFrame macro="">
        <xdr:nvGraphicFramePr>
          <xdr:cNvPr id="14" name="Gráfico 13">
            <a:extLst>
              <a:ext uri="{FF2B5EF4-FFF2-40B4-BE49-F238E27FC236}">
                <a16:creationId xmlns:a16="http://schemas.microsoft.com/office/drawing/2014/main" id="{86839F9E-9621-46B6-AA75-39BFD6D28003}"/>
              </a:ext>
            </a:extLst>
          </xdr:cNvPr>
          <xdr:cNvGraphicFramePr>
            <a:graphicFrameLocks/>
          </xdr:cNvGraphicFramePr>
        </xdr:nvGraphicFramePr>
        <xdr:xfrm>
          <a:off x="295275" y="1714500"/>
          <a:ext cx="5962650" cy="3471333"/>
        </xdr:xfrm>
        <a:graphic>
          <a:graphicData uri="http://schemas.openxmlformats.org/drawingml/2006/chart">
            <c:chart xmlns:c="http://schemas.openxmlformats.org/drawingml/2006/chart" xmlns:r="http://schemas.openxmlformats.org/officeDocument/2006/relationships" r:id="rId9"/>
          </a:graphicData>
        </a:graphic>
      </xdr:graphicFrame>
    </xdr:grpSp>
    <xdr:clientData/>
  </xdr:twoCellAnchor>
  <xdr:twoCellAnchor>
    <xdr:from>
      <xdr:col>2</xdr:col>
      <xdr:colOff>317494</xdr:colOff>
      <xdr:row>5</xdr:row>
      <xdr:rowOff>52915</xdr:rowOff>
    </xdr:from>
    <xdr:to>
      <xdr:col>6</xdr:col>
      <xdr:colOff>69844</xdr:colOff>
      <xdr:row>6</xdr:row>
      <xdr:rowOff>169331</xdr:rowOff>
    </xdr:to>
    <xdr:sp macro="" textlink="">
      <xdr:nvSpPr>
        <xdr:cNvPr id="41" name="Rectángulo 40">
          <a:extLst>
            <a:ext uri="{FF2B5EF4-FFF2-40B4-BE49-F238E27FC236}">
              <a16:creationId xmlns:a16="http://schemas.microsoft.com/office/drawing/2014/main" id="{F141F316-6944-4477-AAB9-3C14547EB0E2}"/>
            </a:ext>
          </a:extLst>
        </xdr:cNvPr>
        <xdr:cNvSpPr/>
      </xdr:nvSpPr>
      <xdr:spPr>
        <a:xfrm>
          <a:off x="1841494" y="1005415"/>
          <a:ext cx="2800350" cy="3069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200" b="1">
              <a:solidFill>
                <a:schemeClr val="tx1"/>
              </a:solidFill>
              <a:latin typeface="Century Gothic" panose="020B0502020202020204" pitchFamily="34" charset="0"/>
            </a:rPr>
            <a:t>EFECTIVIDAD</a:t>
          </a:r>
        </a:p>
      </xdr:txBody>
    </xdr:sp>
    <xdr:clientData/>
  </xdr:twoCellAnchor>
  <xdr:twoCellAnchor>
    <xdr:from>
      <xdr:col>8</xdr:col>
      <xdr:colOff>444500</xdr:colOff>
      <xdr:row>28</xdr:row>
      <xdr:rowOff>169334</xdr:rowOff>
    </xdr:from>
    <xdr:to>
      <xdr:col>10</xdr:col>
      <xdr:colOff>1407583</xdr:colOff>
      <xdr:row>34</xdr:row>
      <xdr:rowOff>2</xdr:rowOff>
    </xdr:to>
    <xdr:grpSp>
      <xdr:nvGrpSpPr>
        <xdr:cNvPr id="23" name="Grupo 22">
          <a:extLst>
            <a:ext uri="{FF2B5EF4-FFF2-40B4-BE49-F238E27FC236}">
              <a16:creationId xmlns:a16="http://schemas.microsoft.com/office/drawing/2014/main" id="{4CDB2D90-69E6-4785-96E4-1A4BFC70FE4A}"/>
            </a:ext>
          </a:extLst>
        </xdr:cNvPr>
        <xdr:cNvGrpSpPr/>
      </xdr:nvGrpSpPr>
      <xdr:grpSpPr>
        <a:xfrm>
          <a:off x="6540500" y="5503334"/>
          <a:ext cx="2042583" cy="973668"/>
          <a:chOff x="6540500" y="5535083"/>
          <a:chExt cx="2042583" cy="973668"/>
        </a:xfrm>
      </xdr:grpSpPr>
      <xdr:sp macro="" textlink="">
        <xdr:nvSpPr>
          <xdr:cNvPr id="42" name="Rectángulo: esquinas redondeadas 41">
            <a:extLst>
              <a:ext uri="{FF2B5EF4-FFF2-40B4-BE49-F238E27FC236}">
                <a16:creationId xmlns:a16="http://schemas.microsoft.com/office/drawing/2014/main" id="{ADFF8D74-51BE-47EA-84E3-C6B9C69F1589}"/>
              </a:ext>
            </a:extLst>
          </xdr:cNvPr>
          <xdr:cNvSpPr/>
        </xdr:nvSpPr>
        <xdr:spPr>
          <a:xfrm>
            <a:off x="6572251" y="5535083"/>
            <a:ext cx="1968500" cy="973668"/>
          </a:xfrm>
          <a:prstGeom prst="roundRect">
            <a:avLst>
              <a:gd name="adj" fmla="val 9033"/>
            </a:avLst>
          </a:prstGeom>
          <a:solidFill>
            <a:schemeClr val="bg1"/>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43" name="Rectángulo 42">
            <a:extLst>
              <a:ext uri="{FF2B5EF4-FFF2-40B4-BE49-F238E27FC236}">
                <a16:creationId xmlns:a16="http://schemas.microsoft.com/office/drawing/2014/main" id="{3176977A-60F7-42FF-BBF3-3E34080719D3}"/>
              </a:ext>
            </a:extLst>
          </xdr:cNvPr>
          <xdr:cNvSpPr/>
        </xdr:nvSpPr>
        <xdr:spPr>
          <a:xfrm>
            <a:off x="6540500" y="5556248"/>
            <a:ext cx="2042583" cy="41291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i="0" u="none" strike="noStrike">
                <a:solidFill>
                  <a:schemeClr val="tx1"/>
                </a:solidFill>
                <a:latin typeface="Calibri"/>
                <a:cs typeface="Calibri"/>
              </a:rPr>
              <a:t>Marcaciones</a:t>
            </a:r>
            <a:r>
              <a:rPr lang="en-US" sz="1400" b="1" i="0" u="none" strike="noStrike" baseline="0">
                <a:solidFill>
                  <a:schemeClr val="tx1"/>
                </a:solidFill>
                <a:latin typeface="Calibri"/>
                <a:cs typeface="Calibri"/>
              </a:rPr>
              <a:t> - Mensual</a:t>
            </a:r>
            <a:endParaRPr lang="en-US" sz="1400" b="1" i="0" u="none" strike="noStrike">
              <a:solidFill>
                <a:schemeClr val="tx1"/>
              </a:solidFill>
              <a:latin typeface="Calibri"/>
              <a:cs typeface="Calibri"/>
            </a:endParaRPr>
          </a:p>
        </xdr:txBody>
      </xdr:sp>
      <xdr:sp macro="" textlink="Tables!BN13">
        <xdr:nvSpPr>
          <xdr:cNvPr id="44" name="Rectángulo 43">
            <a:extLst>
              <a:ext uri="{FF2B5EF4-FFF2-40B4-BE49-F238E27FC236}">
                <a16:creationId xmlns:a16="http://schemas.microsoft.com/office/drawing/2014/main" id="{83F6DE06-1469-4391-A165-B27FEBC0455D}"/>
              </a:ext>
            </a:extLst>
          </xdr:cNvPr>
          <xdr:cNvSpPr/>
        </xdr:nvSpPr>
        <xdr:spPr>
          <a:xfrm>
            <a:off x="6720410" y="6000748"/>
            <a:ext cx="1703923" cy="39158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r"/>
            <a:fld id="{889628E7-B5A4-4D05-9819-3720E133F065}" type="TxLink">
              <a:rPr lang="en-US" sz="2000" b="0" i="0" u="none" strike="noStrike">
                <a:solidFill>
                  <a:schemeClr val="bg1">
                    <a:lumMod val="50000"/>
                  </a:schemeClr>
                </a:solidFill>
                <a:latin typeface="Calibri"/>
                <a:ea typeface="Calibri"/>
                <a:cs typeface="Calibri"/>
              </a:rPr>
              <a:pPr marL="0" indent="0" algn="r"/>
              <a:t> 1,472,831 </a:t>
            </a:fld>
            <a:endParaRPr lang="en-US" sz="4000" b="1" i="0" u="none" strike="noStrike">
              <a:solidFill>
                <a:schemeClr val="bg1">
                  <a:lumMod val="50000"/>
                </a:schemeClr>
              </a:solidFill>
              <a:latin typeface="Calibri"/>
              <a:ea typeface="Calibri"/>
              <a:cs typeface="Calibri"/>
            </a:endParaRPr>
          </a:p>
        </xdr:txBody>
      </xdr:sp>
      <xdr:pic>
        <xdr:nvPicPr>
          <xdr:cNvPr id="17" name="Gráfico 16" descr="Altavoz de teléfono con relleno sólido">
            <a:extLst>
              <a:ext uri="{FF2B5EF4-FFF2-40B4-BE49-F238E27FC236}">
                <a16:creationId xmlns:a16="http://schemas.microsoft.com/office/drawing/2014/main" id="{D879A9EA-9BA9-4343-BA08-BC38C9C8AEBD}"/>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6699250" y="6021917"/>
            <a:ext cx="328083" cy="328083"/>
          </a:xfrm>
          <a:prstGeom prst="rect">
            <a:avLst/>
          </a:prstGeom>
        </xdr:spPr>
      </xdr:pic>
    </xdr:grpSp>
    <xdr:clientData/>
  </xdr:twoCellAnchor>
  <xdr:twoCellAnchor>
    <xdr:from>
      <xdr:col>8</xdr:col>
      <xdr:colOff>448733</xdr:colOff>
      <xdr:row>35</xdr:row>
      <xdr:rowOff>95250</xdr:rowOff>
    </xdr:from>
    <xdr:to>
      <xdr:col>10</xdr:col>
      <xdr:colOff>1411816</xdr:colOff>
      <xdr:row>40</xdr:row>
      <xdr:rowOff>110068</xdr:rowOff>
    </xdr:to>
    <xdr:grpSp>
      <xdr:nvGrpSpPr>
        <xdr:cNvPr id="24" name="Grupo 23">
          <a:extLst>
            <a:ext uri="{FF2B5EF4-FFF2-40B4-BE49-F238E27FC236}">
              <a16:creationId xmlns:a16="http://schemas.microsoft.com/office/drawing/2014/main" id="{7573DAE7-DF1A-4B70-AA35-DDC5AECF4C5E}"/>
            </a:ext>
          </a:extLst>
        </xdr:cNvPr>
        <xdr:cNvGrpSpPr/>
      </xdr:nvGrpSpPr>
      <xdr:grpSpPr>
        <a:xfrm>
          <a:off x="6544733" y="6762750"/>
          <a:ext cx="2042583" cy="967318"/>
          <a:chOff x="6544733" y="6773333"/>
          <a:chExt cx="2042583" cy="967318"/>
        </a:xfrm>
      </xdr:grpSpPr>
      <xdr:sp macro="" textlink="">
        <xdr:nvSpPr>
          <xdr:cNvPr id="47" name="Rectángulo: esquinas redondeadas 46">
            <a:extLst>
              <a:ext uri="{FF2B5EF4-FFF2-40B4-BE49-F238E27FC236}">
                <a16:creationId xmlns:a16="http://schemas.microsoft.com/office/drawing/2014/main" id="{439CD8F1-FBCC-4FFC-948C-B3EFEE7DD0D5}"/>
              </a:ext>
            </a:extLst>
          </xdr:cNvPr>
          <xdr:cNvSpPr/>
        </xdr:nvSpPr>
        <xdr:spPr>
          <a:xfrm>
            <a:off x="6576484" y="6773333"/>
            <a:ext cx="1968500" cy="967318"/>
          </a:xfrm>
          <a:prstGeom prst="roundRect">
            <a:avLst>
              <a:gd name="adj" fmla="val 9033"/>
            </a:avLst>
          </a:prstGeom>
          <a:solidFill>
            <a:schemeClr val="bg1"/>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48" name="Rectángulo 47">
            <a:extLst>
              <a:ext uri="{FF2B5EF4-FFF2-40B4-BE49-F238E27FC236}">
                <a16:creationId xmlns:a16="http://schemas.microsoft.com/office/drawing/2014/main" id="{8952BA25-2481-4195-A467-6082554B638D}"/>
              </a:ext>
            </a:extLst>
          </xdr:cNvPr>
          <xdr:cNvSpPr/>
        </xdr:nvSpPr>
        <xdr:spPr>
          <a:xfrm>
            <a:off x="6544733" y="6788148"/>
            <a:ext cx="2042583" cy="41291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i="0" u="none" strike="noStrike">
                <a:solidFill>
                  <a:schemeClr val="tx1"/>
                </a:solidFill>
                <a:latin typeface="Calibri"/>
                <a:cs typeface="Calibri"/>
              </a:rPr>
              <a:t>Registros</a:t>
            </a:r>
            <a:r>
              <a:rPr lang="en-US" sz="1400" b="1" i="0" u="none" strike="noStrike" baseline="0">
                <a:solidFill>
                  <a:schemeClr val="tx1"/>
                </a:solidFill>
                <a:latin typeface="Calibri"/>
                <a:cs typeface="Calibri"/>
              </a:rPr>
              <a:t> - Mensual</a:t>
            </a:r>
            <a:endParaRPr lang="en-US" sz="1400" b="1" i="0" u="none" strike="noStrike">
              <a:solidFill>
                <a:schemeClr val="tx1"/>
              </a:solidFill>
              <a:latin typeface="Calibri"/>
              <a:cs typeface="Calibri"/>
            </a:endParaRPr>
          </a:p>
        </xdr:txBody>
      </xdr:sp>
      <xdr:sp macro="" textlink="Tables!BN12">
        <xdr:nvSpPr>
          <xdr:cNvPr id="53" name="Rectángulo 52">
            <a:extLst>
              <a:ext uri="{FF2B5EF4-FFF2-40B4-BE49-F238E27FC236}">
                <a16:creationId xmlns:a16="http://schemas.microsoft.com/office/drawing/2014/main" id="{4FEDDF24-0C07-417A-A70E-9976B721F8F7}"/>
              </a:ext>
            </a:extLst>
          </xdr:cNvPr>
          <xdr:cNvSpPr/>
        </xdr:nvSpPr>
        <xdr:spPr>
          <a:xfrm>
            <a:off x="6724643" y="7232648"/>
            <a:ext cx="1703923" cy="39158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r"/>
            <a:fld id="{05251071-E8B3-4ABA-A711-A94FF14F2482}" type="TxLink">
              <a:rPr lang="en-US" sz="2000" b="0" i="0" u="none" strike="noStrike">
                <a:solidFill>
                  <a:schemeClr val="bg1">
                    <a:lumMod val="50000"/>
                  </a:schemeClr>
                </a:solidFill>
                <a:latin typeface="Calibri"/>
                <a:ea typeface="Calibri"/>
                <a:cs typeface="Calibri"/>
              </a:rPr>
              <a:pPr marL="0" indent="0" algn="r"/>
              <a:t> 980,027 </a:t>
            </a:fld>
            <a:endParaRPr lang="en-US" sz="2000" b="0" i="0" u="none" strike="noStrike">
              <a:solidFill>
                <a:schemeClr val="bg1">
                  <a:lumMod val="50000"/>
                </a:schemeClr>
              </a:solidFill>
              <a:latin typeface="Calibri"/>
              <a:ea typeface="Calibri"/>
              <a:cs typeface="Calibri"/>
            </a:endParaRPr>
          </a:p>
        </xdr:txBody>
      </xdr:sp>
      <xdr:pic>
        <xdr:nvPicPr>
          <xdr:cNvPr id="22" name="Gráfico 21" descr="Base de datos con relleno sólido">
            <a:extLst>
              <a:ext uri="{FF2B5EF4-FFF2-40B4-BE49-F238E27FC236}">
                <a16:creationId xmlns:a16="http://schemas.microsoft.com/office/drawing/2014/main" id="{22A7F931-81A2-4BD3-A3C0-68DF38B54ED4}"/>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6699250" y="7249585"/>
            <a:ext cx="317500" cy="317500"/>
          </a:xfrm>
          <a:prstGeom prst="rect">
            <a:avLst/>
          </a:prstGeom>
        </xdr:spPr>
      </xdr:pic>
    </xdr:grpSp>
    <xdr:clientData/>
  </xdr:twoCellAnchor>
  <xdr:twoCellAnchor editAs="oneCell">
    <xdr:from>
      <xdr:col>11</xdr:col>
      <xdr:colOff>412747</xdr:colOff>
      <xdr:row>0</xdr:row>
      <xdr:rowOff>21167</xdr:rowOff>
    </xdr:from>
    <xdr:to>
      <xdr:col>15</xdr:col>
      <xdr:colOff>455080</xdr:colOff>
      <xdr:row>4</xdr:row>
      <xdr:rowOff>148166</xdr:rowOff>
    </xdr:to>
    <mc:AlternateContent xmlns:mc="http://schemas.openxmlformats.org/markup-compatibility/2006" xmlns:tsle="http://schemas.microsoft.com/office/drawing/2012/timeslicer">
      <mc:Choice Requires="tsle">
        <xdr:graphicFrame macro="">
          <xdr:nvGraphicFramePr>
            <xdr:cNvPr id="55" name="FECHA">
              <a:extLst>
                <a:ext uri="{FF2B5EF4-FFF2-40B4-BE49-F238E27FC236}">
                  <a16:creationId xmlns:a16="http://schemas.microsoft.com/office/drawing/2014/main" id="{66A1CCC7-E11D-4D0C-8617-5E1796D4007A}"/>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9450914" y="21167"/>
              <a:ext cx="3704166" cy="888999"/>
            </a:xfrm>
            <a:prstGeom prst="rect">
              <a:avLst/>
            </a:prstGeom>
            <a:solidFill>
              <a:prstClr val="white"/>
            </a:solidFill>
            <a:ln w="1">
              <a:solidFill>
                <a:prstClr val="green"/>
              </a:solidFill>
            </a:ln>
          </xdr:spPr>
          <xdr:txBody>
            <a:bodyPr vertOverflow="clip" horzOverflow="clip"/>
            <a:lstStyle/>
            <a:p>
              <a:r>
                <a:rPr lang="es-CO" sz="1100"/>
                <a:t>Línea de tiempo: Funciona en Excel 2013 o superior. No mover ni cambiar el tamaño.</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695325</xdr:colOff>
      <xdr:row>3</xdr:row>
      <xdr:rowOff>19049</xdr:rowOff>
    </xdr:to>
    <xdr:grpSp>
      <xdr:nvGrpSpPr>
        <xdr:cNvPr id="6" name="Grupo 5">
          <a:extLst>
            <a:ext uri="{FF2B5EF4-FFF2-40B4-BE49-F238E27FC236}">
              <a16:creationId xmlns:a16="http://schemas.microsoft.com/office/drawing/2014/main" id="{304BDB93-D4EE-4870-A285-4D2D0C7850A7}"/>
            </a:ext>
          </a:extLst>
        </xdr:cNvPr>
        <xdr:cNvGrpSpPr/>
      </xdr:nvGrpSpPr>
      <xdr:grpSpPr>
        <a:xfrm>
          <a:off x="0" y="0"/>
          <a:ext cx="6791325" cy="590549"/>
          <a:chOff x="0" y="0"/>
          <a:chExt cx="6791325" cy="590549"/>
        </a:xfrm>
      </xdr:grpSpPr>
      <xdr:sp macro="" textlink="">
        <xdr:nvSpPr>
          <xdr:cNvPr id="5" name="Rectángulo: esquinas redondeadas 4">
            <a:extLst>
              <a:ext uri="{FF2B5EF4-FFF2-40B4-BE49-F238E27FC236}">
                <a16:creationId xmlns:a16="http://schemas.microsoft.com/office/drawing/2014/main" id="{C0C1BDC6-1B6E-4AEA-B2B2-7ED71808EB87}"/>
              </a:ext>
            </a:extLst>
          </xdr:cNvPr>
          <xdr:cNvSpPr/>
        </xdr:nvSpPr>
        <xdr:spPr>
          <a:xfrm>
            <a:off x="0" y="0"/>
            <a:ext cx="6791325" cy="590549"/>
          </a:xfrm>
          <a:prstGeom prst="roundRect">
            <a:avLst/>
          </a:prstGeom>
          <a:solidFill>
            <a:schemeClr val="bg1"/>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4" name="Rectángulo 3">
            <a:extLst>
              <a:ext uri="{FF2B5EF4-FFF2-40B4-BE49-F238E27FC236}">
                <a16:creationId xmlns:a16="http://schemas.microsoft.com/office/drawing/2014/main" id="{461EBB33-1A89-47B8-81CC-CE3CE8871C9C}"/>
              </a:ext>
            </a:extLst>
          </xdr:cNvPr>
          <xdr:cNvSpPr/>
        </xdr:nvSpPr>
        <xdr:spPr>
          <a:xfrm>
            <a:off x="1" y="0"/>
            <a:ext cx="6791324" cy="409575"/>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clientData/>
  </xdr:twoCellAnchor>
  <xdr:twoCellAnchor>
    <xdr:from>
      <xdr:col>0</xdr:col>
      <xdr:colOff>66675</xdr:colOff>
      <xdr:row>0</xdr:row>
      <xdr:rowOff>66675</xdr:rowOff>
    </xdr:from>
    <xdr:to>
      <xdr:col>8</xdr:col>
      <xdr:colOff>310092</xdr:colOff>
      <xdr:row>3</xdr:row>
      <xdr:rowOff>4082</xdr:rowOff>
    </xdr:to>
    <xdr:sp macro="" textlink="">
      <xdr:nvSpPr>
        <xdr:cNvPr id="3" name="Rectángulo 2">
          <a:extLst>
            <a:ext uri="{FF2B5EF4-FFF2-40B4-BE49-F238E27FC236}">
              <a16:creationId xmlns:a16="http://schemas.microsoft.com/office/drawing/2014/main" id="{08308C97-0DEF-4BFF-BD00-DB8EFDF37C49}"/>
            </a:ext>
          </a:extLst>
        </xdr:cNvPr>
        <xdr:cNvSpPr/>
      </xdr:nvSpPr>
      <xdr:spPr>
        <a:xfrm>
          <a:off x="66675" y="66675"/>
          <a:ext cx="6339417" cy="50890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2000" b="1">
              <a:solidFill>
                <a:schemeClr val="tx1"/>
              </a:solidFill>
              <a:latin typeface="Century Gothic" panose="020B0502020202020204" pitchFamily="34" charset="0"/>
              <a:ea typeface="+mn-ea"/>
              <a:cs typeface="+mn-cs"/>
            </a:rPr>
            <a:t>Segmentación Detallada</a:t>
          </a:r>
          <a:r>
            <a:rPr lang="en-US" sz="2000" b="1" baseline="0">
              <a:solidFill>
                <a:schemeClr val="tx1"/>
              </a:solidFill>
              <a:latin typeface="Century Gothic" panose="020B0502020202020204" pitchFamily="34" charset="0"/>
              <a:ea typeface="+mn-ea"/>
              <a:cs typeface="+mn-cs"/>
            </a:rPr>
            <a:t> </a:t>
          </a:r>
          <a:r>
            <a:rPr lang="en-US" sz="2000" b="1">
              <a:solidFill>
                <a:schemeClr val="tx1"/>
              </a:solidFill>
              <a:latin typeface="Century Gothic" panose="020B0502020202020204" pitchFamily="34" charset="0"/>
              <a:ea typeface="+mn-ea"/>
              <a:cs typeface="+mn-cs"/>
            </a:rPr>
            <a:t>Comparativa Mensual</a:t>
          </a:r>
        </a:p>
      </xdr:txBody>
    </xdr:sp>
    <xdr:clientData/>
  </xdr:twoCellAnchor>
  <xdr:twoCellAnchor>
    <xdr:from>
      <xdr:col>11</xdr:col>
      <xdr:colOff>57150</xdr:colOff>
      <xdr:row>0</xdr:row>
      <xdr:rowOff>161925</xdr:rowOff>
    </xdr:from>
    <xdr:to>
      <xdr:col>22</xdr:col>
      <xdr:colOff>133350</xdr:colOff>
      <xdr:row>2</xdr:row>
      <xdr:rowOff>87841</xdr:rowOff>
    </xdr:to>
    <xdr:sp macro="" textlink="">
      <xdr:nvSpPr>
        <xdr:cNvPr id="7" name="Rectángulo 6">
          <a:extLst>
            <a:ext uri="{FF2B5EF4-FFF2-40B4-BE49-F238E27FC236}">
              <a16:creationId xmlns:a16="http://schemas.microsoft.com/office/drawing/2014/main" id="{2B2A81B0-5D85-42A7-A4E9-455D01FC86A8}"/>
            </a:ext>
          </a:extLst>
        </xdr:cNvPr>
        <xdr:cNvSpPr/>
      </xdr:nvSpPr>
      <xdr:spPr>
        <a:xfrm>
          <a:off x="7610475" y="161925"/>
          <a:ext cx="2800350" cy="3069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rgbClr val="002060"/>
              </a:solidFill>
              <a:latin typeface="Century Gothic" panose="020B0502020202020204" pitchFamily="34" charset="0"/>
            </a:rPr>
            <a:t>Efectividad</a:t>
          </a:r>
          <a:r>
            <a:rPr lang="es-CO" sz="1100" b="1" baseline="0">
              <a:solidFill>
                <a:srgbClr val="002060"/>
              </a:solidFill>
              <a:latin typeface="Century Gothic" panose="020B0502020202020204" pitchFamily="34" charset="0"/>
            </a:rPr>
            <a:t> por </a:t>
          </a:r>
          <a:r>
            <a:rPr lang="es-CO" sz="1100" b="1">
              <a:solidFill>
                <a:srgbClr val="002060"/>
              </a:solidFill>
              <a:latin typeface="Century Gothic" panose="020B0502020202020204" pitchFamily="34" charset="0"/>
            </a:rPr>
            <a:t>Franja Horaria</a:t>
          </a:r>
        </a:p>
      </xdr:txBody>
    </xdr:sp>
    <xdr:clientData/>
  </xdr:twoCellAnchor>
  <xdr:twoCellAnchor>
    <xdr:from>
      <xdr:col>9</xdr:col>
      <xdr:colOff>266700</xdr:colOff>
      <xdr:row>2</xdr:row>
      <xdr:rowOff>142875</xdr:rowOff>
    </xdr:from>
    <xdr:to>
      <xdr:col>11</xdr:col>
      <xdr:colOff>76200</xdr:colOff>
      <xdr:row>4</xdr:row>
      <xdr:rowOff>68791</xdr:rowOff>
    </xdr:to>
    <xdr:sp macro="" textlink="">
      <xdr:nvSpPr>
        <xdr:cNvPr id="8" name="Rectángulo 7">
          <a:extLst>
            <a:ext uri="{FF2B5EF4-FFF2-40B4-BE49-F238E27FC236}">
              <a16:creationId xmlns:a16="http://schemas.microsoft.com/office/drawing/2014/main" id="{C36CFCCF-F325-450C-969F-FCB73D701BC1}"/>
            </a:ext>
          </a:extLst>
        </xdr:cNvPr>
        <xdr:cNvSpPr/>
      </xdr:nvSpPr>
      <xdr:spPr>
        <a:xfrm>
          <a:off x="7124700" y="333375"/>
          <a:ext cx="504825" cy="30691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000" b="1">
              <a:solidFill>
                <a:schemeClr val="bg1">
                  <a:lumMod val="50000"/>
                </a:schemeClr>
              </a:solidFill>
              <a:latin typeface="Century Gothic" panose="020B0502020202020204" pitchFamily="34" charset="0"/>
            </a:rPr>
            <a:t>Días</a:t>
          </a:r>
        </a:p>
      </xdr:txBody>
    </xdr:sp>
    <xdr:clientData/>
  </xdr:twoCellAnchor>
  <xdr:twoCellAnchor>
    <xdr:from>
      <xdr:col>23</xdr:col>
      <xdr:colOff>590550</xdr:colOff>
      <xdr:row>0</xdr:row>
      <xdr:rowOff>76200</xdr:rowOff>
    </xdr:from>
    <xdr:to>
      <xdr:col>25</xdr:col>
      <xdr:colOff>558801</xdr:colOff>
      <xdr:row>2</xdr:row>
      <xdr:rowOff>65616</xdr:rowOff>
    </xdr:to>
    <xdr:grpSp>
      <xdr:nvGrpSpPr>
        <xdr:cNvPr id="9" name="Grupo 8">
          <a:extLst>
            <a:ext uri="{FF2B5EF4-FFF2-40B4-BE49-F238E27FC236}">
              <a16:creationId xmlns:a16="http://schemas.microsoft.com/office/drawing/2014/main" id="{807BCC07-241A-40BE-AD4D-5598F49F15C4}"/>
            </a:ext>
          </a:extLst>
        </xdr:cNvPr>
        <xdr:cNvGrpSpPr/>
      </xdr:nvGrpSpPr>
      <xdr:grpSpPr>
        <a:xfrm>
          <a:off x="11115675" y="76200"/>
          <a:ext cx="1492251" cy="370416"/>
          <a:chOff x="1391331" y="1265309"/>
          <a:chExt cx="6252484" cy="1592579"/>
        </a:xfrm>
      </xdr:grpSpPr>
      <xdr:sp macro="" textlink="">
        <xdr:nvSpPr>
          <xdr:cNvPr id="10" name="Freeform 21">
            <a:extLst>
              <a:ext uri="{FF2B5EF4-FFF2-40B4-BE49-F238E27FC236}">
                <a16:creationId xmlns:a16="http://schemas.microsoft.com/office/drawing/2014/main" id="{2C3C943E-EDD4-49C2-8215-F7B85A8D9D66}"/>
              </a:ext>
            </a:extLst>
          </xdr:cNvPr>
          <xdr:cNvSpPr/>
        </xdr:nvSpPr>
        <xdr:spPr>
          <a:xfrm>
            <a:off x="1391331" y="1265309"/>
            <a:ext cx="1684327" cy="1592579"/>
          </a:xfrm>
          <a:custGeom>
            <a:avLst/>
            <a:gdLst/>
            <a:ahLst/>
            <a:cxnLst/>
            <a:rect l="l" t="t" r="r" b="b"/>
            <a:pathLst>
              <a:path w="1684327" h="1592579">
                <a:moveTo>
                  <a:pt x="0" y="0"/>
                </a:moveTo>
                <a:lnTo>
                  <a:pt x="1684328" y="0"/>
                </a:lnTo>
                <a:lnTo>
                  <a:pt x="1684328" y="1592579"/>
                </a:lnTo>
                <a:lnTo>
                  <a:pt x="0" y="1592579"/>
                </a:lnTo>
                <a:lnTo>
                  <a:pt x="0" y="0"/>
                </a:lnTo>
                <a:close/>
              </a:path>
            </a:pathLst>
          </a:custGeom>
          <a:blipFill>
            <a:blip xmlns:r="http://schemas.openxmlformats.org/officeDocument/2006/relationships" r:embed="rId1"/>
            <a:stretch>
              <a:fillRect l="-25074" r="-27423" b="-42755"/>
            </a:stretch>
          </a:blipFill>
        </xdr:spPr>
        <xdr:txBody>
          <a:bodyPr wrap="square"/>
          <a:lstStyle/>
          <a:p>
            <a:endParaRPr lang="es-CO"/>
          </a:p>
        </xdr:txBody>
      </xdr:sp>
      <xdr:sp macro="" textlink="">
        <xdr:nvSpPr>
          <xdr:cNvPr id="11" name="Freeform 22">
            <a:extLst>
              <a:ext uri="{FF2B5EF4-FFF2-40B4-BE49-F238E27FC236}">
                <a16:creationId xmlns:a16="http://schemas.microsoft.com/office/drawing/2014/main" id="{547149C6-CD2E-4467-AF6E-890C4D1AB36C}"/>
              </a:ext>
            </a:extLst>
          </xdr:cNvPr>
          <xdr:cNvSpPr/>
        </xdr:nvSpPr>
        <xdr:spPr>
          <a:xfrm>
            <a:off x="3154232" y="1713908"/>
            <a:ext cx="4489583" cy="1143980"/>
          </a:xfrm>
          <a:custGeom>
            <a:avLst/>
            <a:gdLst/>
            <a:ahLst/>
            <a:cxnLst/>
            <a:rect l="l" t="t" r="r" b="b"/>
            <a:pathLst>
              <a:path w="4489583" h="1143980">
                <a:moveTo>
                  <a:pt x="0" y="0"/>
                </a:moveTo>
                <a:lnTo>
                  <a:pt x="4489582" y="0"/>
                </a:lnTo>
                <a:lnTo>
                  <a:pt x="4489582" y="1143980"/>
                </a:lnTo>
                <a:lnTo>
                  <a:pt x="0" y="1143980"/>
                </a:lnTo>
                <a:lnTo>
                  <a:pt x="0" y="0"/>
                </a:lnTo>
                <a:close/>
              </a:path>
            </a:pathLst>
          </a:custGeom>
          <a:blipFill>
            <a:blip xmlns:r="http://schemas.openxmlformats.org/officeDocument/2006/relationships" r:embed="rId1"/>
            <a:stretch>
              <a:fillRect l="-9976" t="-295662" r="-10995" b="-24556"/>
            </a:stretch>
          </a:blipFill>
        </xdr:spPr>
        <xdr:txBody>
          <a:bodyPr wrap="square"/>
          <a:lstStyle/>
          <a:p>
            <a:endParaRPr lang="es-CO"/>
          </a:p>
        </xdr:txBody>
      </xdr:sp>
    </xdr:grpSp>
    <xdr:clientData/>
  </xdr:twoCellAnchor>
  <xdr:twoCellAnchor>
    <xdr:from>
      <xdr:col>0</xdr:col>
      <xdr:colOff>85725</xdr:colOff>
      <xdr:row>3</xdr:row>
      <xdr:rowOff>180975</xdr:rowOff>
    </xdr:from>
    <xdr:to>
      <xdr:col>9</xdr:col>
      <xdr:colOff>114300</xdr:colOff>
      <xdr:row>18</xdr:row>
      <xdr:rowOff>66675</xdr:rowOff>
    </xdr:to>
    <xdr:graphicFrame macro="">
      <xdr:nvGraphicFramePr>
        <xdr:cNvPr id="18" name="Gráfico 17">
          <a:extLst>
            <a:ext uri="{FF2B5EF4-FFF2-40B4-BE49-F238E27FC236}">
              <a16:creationId xmlns:a16="http://schemas.microsoft.com/office/drawing/2014/main" id="{2EE4F81D-431D-4F4C-95AC-611E9434F3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23</xdr:col>
      <xdr:colOff>238125</xdr:colOff>
      <xdr:row>3</xdr:row>
      <xdr:rowOff>133350</xdr:rowOff>
    </xdr:from>
    <xdr:to>
      <xdr:col>26</xdr:col>
      <xdr:colOff>95250</xdr:colOff>
      <xdr:row>9</xdr:row>
      <xdr:rowOff>95250</xdr:rowOff>
    </xdr:to>
    <mc:AlternateContent xmlns:mc="http://schemas.openxmlformats.org/markup-compatibility/2006">
      <mc:Choice xmlns:tsle="http://schemas.microsoft.com/office/drawing/2012/timeslicer" Requires="tsle">
        <xdr:graphicFrame macro="">
          <xdr:nvGraphicFramePr>
            <xdr:cNvPr id="19" name="Fecha 1">
              <a:extLst>
                <a:ext uri="{FF2B5EF4-FFF2-40B4-BE49-F238E27FC236}">
                  <a16:creationId xmlns:a16="http://schemas.microsoft.com/office/drawing/2014/main" id="{77EF3BB7-59DE-4529-B570-3E3D6CBC4EB1}"/>
                </a:ext>
              </a:extLst>
            </xdr:cNvPr>
            <xdr:cNvGraphicFramePr/>
          </xdr:nvGraphicFramePr>
          <xdr:xfrm>
            <a:off x="0" y="0"/>
            <a:ext cx="0" cy="0"/>
          </xdr:xfrm>
          <a:graphic>
            <a:graphicData uri="http://schemas.microsoft.com/office/drawing/2012/timeslicer">
              <tsle:timeslicer xmlns:tsle="http://schemas.microsoft.com/office/drawing/2012/timeslicer" name="Fecha 1"/>
            </a:graphicData>
          </a:graphic>
        </xdr:graphicFrame>
      </mc:Choice>
      <mc:Fallback>
        <xdr:sp macro="" textlink="">
          <xdr:nvSpPr>
            <xdr:cNvPr id="0" name=""/>
            <xdr:cNvSpPr>
              <a:spLocks noTextEdit="1"/>
            </xdr:cNvSpPr>
          </xdr:nvSpPr>
          <xdr:spPr>
            <a:xfrm>
              <a:off x="10763250" y="704850"/>
              <a:ext cx="2143125" cy="1104900"/>
            </a:xfrm>
            <a:prstGeom prst="rect">
              <a:avLst/>
            </a:prstGeom>
            <a:solidFill>
              <a:prstClr val="white"/>
            </a:solidFill>
            <a:ln w="1">
              <a:solidFill>
                <a:prstClr val="green"/>
              </a:solidFill>
            </a:ln>
          </xdr:spPr>
          <xdr:txBody>
            <a:bodyPr vertOverflow="clip" horzOverflow="clip"/>
            <a:lstStyle/>
            <a:p>
              <a:r>
                <a:rPr lang="es-CO" sz="1100"/>
                <a:t>Línea de tiempo: Funciona en Excel 2013 o superior. No mover ni cambiar el tamaño.</a:t>
              </a:r>
            </a:p>
          </xdr:txBody>
        </xdr:sp>
      </mc:Fallback>
    </mc:AlternateContent>
    <xdr:clientData/>
  </xdr:twoCellAnchor>
  <xdr:twoCellAnchor>
    <xdr:from>
      <xdr:col>0</xdr:col>
      <xdr:colOff>95250</xdr:colOff>
      <xdr:row>18</xdr:row>
      <xdr:rowOff>114300</xdr:rowOff>
    </xdr:from>
    <xdr:to>
      <xdr:col>9</xdr:col>
      <xdr:colOff>123825</xdr:colOff>
      <xdr:row>33</xdr:row>
      <xdr:rowOff>57150</xdr:rowOff>
    </xdr:to>
    <xdr:graphicFrame macro="">
      <xdr:nvGraphicFramePr>
        <xdr:cNvPr id="21" name="Gráfico 20">
          <a:extLst>
            <a:ext uri="{FF2B5EF4-FFF2-40B4-BE49-F238E27FC236}">
              <a16:creationId xmlns:a16="http://schemas.microsoft.com/office/drawing/2014/main" id="{5C4BC239-B824-4BCC-95DC-08EEF86C8C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8</xdr:col>
      <xdr:colOff>257175</xdr:colOff>
      <xdr:row>0</xdr:row>
      <xdr:rowOff>123825</xdr:rowOff>
    </xdr:from>
    <xdr:to>
      <xdr:col>8</xdr:col>
      <xdr:colOff>590550</xdr:colOff>
      <xdr:row>2</xdr:row>
      <xdr:rowOff>76200</xdr:rowOff>
    </xdr:to>
    <xdr:pic>
      <xdr:nvPicPr>
        <xdr:cNvPr id="23" name="Gráfico 22" descr="Gráfico de barras con relleno sólido">
          <a:extLst>
            <a:ext uri="{FF2B5EF4-FFF2-40B4-BE49-F238E27FC236}">
              <a16:creationId xmlns:a16="http://schemas.microsoft.com/office/drawing/2014/main" id="{8ACF065C-B1BE-45A0-9E40-FE9CAFC6500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6353175" y="123825"/>
          <a:ext cx="333375" cy="333375"/>
        </a:xfrm>
        <a:prstGeom prst="rect">
          <a:avLst/>
        </a:prstGeom>
      </xdr:spPr>
    </xdr:pic>
    <xdr:clientData/>
  </xdr:twoCellAnchor>
  <xdr:twoCellAnchor>
    <xdr:from>
      <xdr:col>23</xdr:col>
      <xdr:colOff>28575</xdr:colOff>
      <xdr:row>12</xdr:row>
      <xdr:rowOff>95250</xdr:rowOff>
    </xdr:from>
    <xdr:to>
      <xdr:col>26</xdr:col>
      <xdr:colOff>209551</xdr:colOff>
      <xdr:row>32</xdr:row>
      <xdr:rowOff>123825</xdr:rowOff>
    </xdr:to>
    <xdr:graphicFrame macro="">
      <xdr:nvGraphicFramePr>
        <xdr:cNvPr id="24" name="Gráfico 23">
          <a:extLst>
            <a:ext uri="{FF2B5EF4-FFF2-40B4-BE49-F238E27FC236}">
              <a16:creationId xmlns:a16="http://schemas.microsoft.com/office/drawing/2014/main" id="{1F24BEFE-8276-40CA-9030-547D437498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23</xdr:col>
      <xdr:colOff>361949</xdr:colOff>
      <xdr:row>10</xdr:row>
      <xdr:rowOff>152400</xdr:rowOff>
    </xdr:from>
    <xdr:to>
      <xdr:col>26</xdr:col>
      <xdr:colOff>47624</xdr:colOff>
      <xdr:row>13</xdr:row>
      <xdr:rowOff>38100</xdr:rowOff>
    </xdr:to>
    <xdr:sp macro="" textlink="">
      <xdr:nvSpPr>
        <xdr:cNvPr id="25" name="Rectángulo 24">
          <a:extLst>
            <a:ext uri="{FF2B5EF4-FFF2-40B4-BE49-F238E27FC236}">
              <a16:creationId xmlns:a16="http://schemas.microsoft.com/office/drawing/2014/main" id="{B797146A-BFE6-45E0-B720-06E7D95A696D}"/>
            </a:ext>
          </a:extLst>
        </xdr:cNvPr>
        <xdr:cNvSpPr/>
      </xdr:nvSpPr>
      <xdr:spPr>
        <a:xfrm>
          <a:off x="10887074" y="2057400"/>
          <a:ext cx="1971675" cy="4572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rgbClr val="002060"/>
              </a:solidFill>
              <a:latin typeface="Century Gothic" panose="020B0502020202020204" pitchFamily="34" charset="0"/>
            </a:rPr>
            <a:t>Registros y Marcaciones por Canal</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72.128.10.200\4.%20Gestion%20de%20Operaciones\Users\c.operativo\Downloads\Consolidado_FORM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uan_/Downloads/Consolidado_Claro_Reporte_Cierr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juan_/Downloads/fg/REPORTE%20-%20Recursos_Masivo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nalistas"/>
      <sheetName val="DATA_BackOffice"/>
      <sheetName val="Visual_Mensual"/>
      <sheetName val="Visual_Grupal"/>
      <sheetName val="Desglose_FORMS"/>
      <sheetName val="CONSOLIDADO"/>
    </sheetNames>
    <sheetDataSet>
      <sheetData sheetId="0">
        <row r="6">
          <cell r="AS6">
            <v>0.1</v>
          </cell>
        </row>
      </sheetData>
      <sheetData sheetId="1" refreshError="1"/>
      <sheetData sheetId="2">
        <row r="4">
          <cell r="G4">
            <v>45292</v>
          </cell>
        </row>
        <row r="5">
          <cell r="G5">
            <v>45293</v>
          </cell>
        </row>
        <row r="6">
          <cell r="G6">
            <v>45294</v>
          </cell>
        </row>
        <row r="7">
          <cell r="G7">
            <v>45295</v>
          </cell>
        </row>
        <row r="8">
          <cell r="G8">
            <v>45296</v>
          </cell>
        </row>
        <row r="9">
          <cell r="G9">
            <v>45297</v>
          </cell>
        </row>
        <row r="10">
          <cell r="G10">
            <v>45298</v>
          </cell>
        </row>
        <row r="11">
          <cell r="G11">
            <v>45299</v>
          </cell>
        </row>
        <row r="12">
          <cell r="G12">
            <v>45300</v>
          </cell>
        </row>
        <row r="13">
          <cell r="G13">
            <v>45301</v>
          </cell>
        </row>
        <row r="14">
          <cell r="G14">
            <v>45302</v>
          </cell>
        </row>
        <row r="15">
          <cell r="G15">
            <v>45303</v>
          </cell>
        </row>
        <row r="16">
          <cell r="G16">
            <v>45304</v>
          </cell>
        </row>
        <row r="17">
          <cell r="G17">
            <v>45305</v>
          </cell>
        </row>
        <row r="18">
          <cell r="G18">
            <v>45306</v>
          </cell>
        </row>
        <row r="19">
          <cell r="G19">
            <v>45307</v>
          </cell>
        </row>
        <row r="20">
          <cell r="G20">
            <v>45308</v>
          </cell>
        </row>
        <row r="21">
          <cell r="G21">
            <v>45309</v>
          </cell>
        </row>
        <row r="22">
          <cell r="G22">
            <v>45310</v>
          </cell>
        </row>
        <row r="23">
          <cell r="G23">
            <v>45311</v>
          </cell>
        </row>
        <row r="24">
          <cell r="G24">
            <v>45312</v>
          </cell>
        </row>
        <row r="25">
          <cell r="G25">
            <v>45313</v>
          </cell>
        </row>
        <row r="26">
          <cell r="G26">
            <v>45314</v>
          </cell>
        </row>
        <row r="27">
          <cell r="G27">
            <v>45315</v>
          </cell>
        </row>
        <row r="28">
          <cell r="G28">
            <v>45316</v>
          </cell>
        </row>
        <row r="29">
          <cell r="G29">
            <v>45317</v>
          </cell>
        </row>
        <row r="30">
          <cell r="G30">
            <v>45318</v>
          </cell>
        </row>
        <row r="31">
          <cell r="G31">
            <v>45319</v>
          </cell>
        </row>
        <row r="32">
          <cell r="G32">
            <v>45320</v>
          </cell>
        </row>
        <row r="33">
          <cell r="G33">
            <v>45321</v>
          </cell>
        </row>
        <row r="34">
          <cell r="G34">
            <v>45322</v>
          </cell>
        </row>
        <row r="36">
          <cell r="H36">
            <v>33</v>
          </cell>
        </row>
      </sheetData>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nalistas"/>
      <sheetName val="Reporting"/>
      <sheetName val="Reporte_Cierre"/>
      <sheetName val="Visual_Mensual"/>
      <sheetName val="Visual_Grupal"/>
    </sheetNames>
    <sheetDataSet>
      <sheetData sheetId="0">
        <row r="3">
          <cell r="S3" t="str">
            <v>BACKOFFICE_MÓVIL</v>
          </cell>
        </row>
      </sheetData>
      <sheetData sheetId="1"/>
      <sheetData sheetId="2"/>
      <sheetData sheetId="3">
        <row r="36">
          <cell r="H36">
            <v>33</v>
          </cell>
        </row>
      </sheetData>
      <sheetData sheetId="4">
        <row r="3">
          <cell r="L3"/>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port"/>
      <sheetName val="Data"/>
      <sheetName val="Table"/>
      <sheetName val=" "/>
    </sheetNames>
    <sheetDataSet>
      <sheetData sheetId="0"/>
      <sheetData sheetId="1"/>
      <sheetData sheetId="2"/>
      <sheetData sheetId="3">
        <row r="1">
          <cell r="E1" t="str">
            <v>MORA 0</v>
          </cell>
        </row>
        <row r="2">
          <cell r="E2" t="str">
            <v>MORA 30</v>
          </cell>
        </row>
        <row r="3">
          <cell r="E3" t="str">
            <v>MORA 60</v>
          </cell>
        </row>
        <row r="4">
          <cell r="E4" t="str">
            <v>MORA 90</v>
          </cell>
        </row>
        <row r="5">
          <cell r="E5" t="str">
            <v>MORA 120</v>
          </cell>
        </row>
        <row r="6">
          <cell r="E6" t="str">
            <v>MORA 150</v>
          </cell>
        </row>
        <row r="7">
          <cell r="E7" t="str">
            <v>MORA 180</v>
          </cell>
        </row>
        <row r="8">
          <cell r="E8" t="str">
            <v>MORA 210</v>
          </cell>
        </row>
        <row r="9">
          <cell r="E9" t="str">
            <v>PRECHURN</v>
          </cell>
        </row>
        <row r="10">
          <cell r="E10" t="str">
            <v>POTENCIAL</v>
          </cell>
        </row>
        <row r="11">
          <cell r="E11" t="str">
            <v>CASTIGO</v>
          </cell>
        </row>
        <row r="12">
          <cell r="E12" t="str">
            <v>CHURN</v>
          </cell>
        </row>
        <row r="13">
          <cell r="E13" t="str">
            <v>PROVISIÓN</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openxmlformats.org/officeDocument/2006/relationships/externalLinkPath" Target="file:///\\172.128.10.200\4.%20Gestion%20de%20Operaciones\Users\c.operativo\Downloads\Consolidado_FORMS.xlsm" TargetMode="External"/><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4N D4V1D" refreshedDate="45403.579680324074" createdVersion="7" refreshedVersion="7" minRefreshableVersion="3" recordCount="71" xr:uid="{3BBE0254-2C34-4574-9AAD-52E5D51ED50F}">
  <cacheSource type="worksheet">
    <worksheetSource name="Tabla44"/>
  </cacheSource>
  <cacheFields count="8">
    <cacheField name="CANAL" numFmtId="0">
      <sharedItems count="50">
        <s v="IVR CLARO 3"/>
        <s v="IVR CLARO 2"/>
        <s v="IVR CLARO 11"/>
        <s v="IVR CLARO 1"/>
        <s v="IVR CLARO 12"/>
        <s v="IVR CLARO 10"/>
        <s v="IVR CLARO 7"/>
        <s v="IVR CLARO 9"/>
        <s v="IVR CLARO 13"/>
        <s v="TRANS CLARO 4"/>
        <s v="TRANS CLARO 5"/>
        <s v="TRANS CLARO 11"/>
        <s v="TRANS CLARO 7"/>
        <s v="TRANS CLARO 8"/>
        <s v="TRANS CLARO 3"/>
        <s v="TRANS CLARO 10"/>
        <s v="TRANS CLARO 2"/>
        <s v="TRANS CLARO 6"/>
        <s v="TRANS CLARO 9"/>
        <s v="TRANS CLARO 1"/>
        <s v="IVR CLARO 6"/>
        <s v="IVR CLARO 4"/>
        <s v="IVR CLARO 20"/>
        <s v="IVR CLARO 19"/>
        <s v="IVR CLARO 8"/>
        <s v="IVR CLARO 15"/>
        <s v="IVR CLARO 18"/>
        <s v="IVR CLARO 14"/>
        <s v="IVR CLARO 16"/>
        <s v="IVR CLARO 17"/>
        <s v="LISTA VIRTUAL CASTIGO" u="1"/>
        <s v="LISTA VIRTUAL MORA 30" u="1"/>
        <s v="LISTA VIRT TRANS CLARO SETENTA" u="1"/>
        <s v="LISTA VIRT TRANS CLARO CERO 1" u="1"/>
        <s v="LISTA VIRTUAL TRANSACC CLARO1" u="1"/>
        <s v="LISTA VIRTUAL TRANS CLARO" u="1"/>
        <s v="LISTA VIRT TRANS CLARO CERO 2" u="1"/>
        <s v="LISTA VIRTUAL TRANSACC CLARO2" u="1"/>
        <s v="LISTA VIRTUAL MORA 150" u="1"/>
        <s v="LISTA VIRT TRANS CLARO CASTIGO" u="1"/>
        <s v="LISTA VIRT TRANS CLARO POTENCI" u="1"/>
        <s v="LISTA VIRT TRANS CLARO PRECHUR" u="1"/>
        <s v="LISTA VIRTUAL CASTIGO DIRECTOS" u="1"/>
        <s v="LISTA VIRTUAL MORA 210" u="1"/>
        <s v="LISTA VIRTUAL TRANS CLARO 2" u="1"/>
        <s v="LISTA VIRTUAL CERO RR" u="1"/>
        <s v="LISTA VIRTUAL MORA 120" u="1"/>
        <s v="LISTA VIRTUAL CERO ADMIN" u="1"/>
        <s v="LISTA VIRT TRANS CLARO PREPROV" u="1"/>
        <s v="LISTA VIRTUAL MORA 180" u="1"/>
      </sharedItems>
    </cacheField>
    <cacheField name="BASE CARGADA" numFmtId="165">
      <sharedItems containsSemiMixedTypes="0" containsString="0" containsNumber="1" containsInteger="1" minValue="499" maxValue="53972"/>
    </cacheField>
    <cacheField name="MARCACIONES" numFmtId="165">
      <sharedItems containsSemiMixedTypes="0" containsString="0" containsNumber="1" containsInteger="1" minValue="58" maxValue="71463"/>
    </cacheField>
    <cacheField name="% SOBRE TOTAL" numFmtId="10">
      <sharedItems containsSemiMixedTypes="0" containsString="0" containsNumber="1" minValue="2.0743548935104879E-4" maxValue="0.12276246848232328"/>
    </cacheField>
    <cacheField name="EFECTIVO" numFmtId="165">
      <sharedItems containsSemiMixedTypes="0" containsString="0" containsNumber="1" containsInteger="1" minValue="26" maxValue="26587"/>
    </cacheField>
    <cacheField name="NO EFECTIVO" numFmtId="165">
      <sharedItems containsSemiMixedTypes="0" containsString="0" containsNumber="1" containsInteger="1" minValue="144" maxValue="41951"/>
    </cacheField>
    <cacheField name="TIPO DE CANAL" numFmtId="0">
      <sharedItems count="2">
        <s v="IVR"/>
        <s v="TRANSACCIONAL"/>
      </sharedItems>
    </cacheField>
    <cacheField name="FECHA" numFmtId="14">
      <sharedItems containsSemiMixedTypes="0" containsNonDate="0" containsDate="1" containsString="0" minDate="2024-04-10T00:00:00" maxDate="2024-04-13T00:00:00" count="3">
        <d v="2024-04-10T00:00:00"/>
        <d v="2024-04-11T00:00:00"/>
        <d v="2024-04-12T00:00:00"/>
      </sharedItems>
    </cacheField>
  </cacheFields>
  <extLst>
    <ext xmlns:x14="http://schemas.microsoft.com/office/spreadsheetml/2009/9/main" uri="{725AE2AE-9491-48be-B2B4-4EB974FC3084}">
      <x14:pivotCacheDefinition pivotCacheId="83158442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4N D4V1D" refreshedDate="45403.579680787036" createdVersion="7" refreshedVersion="7" minRefreshableVersion="3" recordCount="1" xr:uid="{FA7764C9-AE32-4FD2-89A0-697ADF6ED5D7}">
  <cacheSource type="worksheet">
    <worksheetSource name="Tabla1"/>
  </cacheSource>
  <cacheFields count="20">
    <cacheField name="Canal" numFmtId="49">
      <sharedItems count="61">
        <s v="TRANS CLARO 2"/>
        <s v="LISTA VIRTUAL PRECHURN" u="1"/>
        <s v="LISTA VIRTUAL CASTIGO" u="1"/>
        <s v="IVR CLARO 1" u="1"/>
        <s v="TRANS CLARO 5" u="1"/>
        <s v="IVR CLARO 10" u="1"/>
        <s v="LISTA VIRTUAL MORA 30" u="1"/>
        <s v="LISTA VIRT TRANS CLARO SETENTA" u="1"/>
        <s v="IVR CLARO 2" u="1"/>
        <s v="IVR CLARO 15" u="1"/>
        <s v="TRANS CLARO 8" u="1"/>
        <s v="LISTA VIRTUAL DIRECTOS CERO" u="1"/>
        <s v="LISTA VIRT TRANS CLARO CERO 1" u="1"/>
        <s v="IVR CLARO 20" u="1"/>
        <s v="LISTA VIRTUAL TRANSACC CLARO1" u="1"/>
        <s v="IVR CLARO 3" u="1"/>
        <s v="LISTA VIRTUAL CERO MIN" u="1"/>
        <s v="TRANS CLARO 3" u="1"/>
        <s v="LISTA VIRTUAL TRANS CLARO" u="1"/>
        <s v="LISTA VIRT TRANS CLARO CERO 2" u="1"/>
        <s v="IVR CLARO 12" u="1"/>
        <s v="LISTA VIRTUAL TRANSACC CLARO2" u="1"/>
        <s v="LISTA VIRTUAL MORA 150" u="1"/>
        <s v="IVR CLARO 17" u="1"/>
        <s v="IVR CLARO 4" u="1"/>
        <s v="LISTA VIRTUAL MORA 60" u="1"/>
        <s v="TRANS CLARO 6" u="1"/>
        <s v="LISTA VIRTUAL POTENCIAL MIN" u="1"/>
        <s v="LISTA VIRT TRANS CLARO CASTIGO" u="1"/>
        <s v="LISTA VIRTUAL PRECHURN DIRECTO" u="1"/>
        <s v="LISTA VIRT TRANS CLARO POTENCI" u="1"/>
        <s v="LISTA VIRTUAL TOTAL MORA 0" u="1"/>
        <s v="TRANS CLARO 1" u="1"/>
        <s v="IVR CLARO 14" u="1"/>
        <s v="LISTA VIRT TRANS CLARO PRECHUR" u="1"/>
        <s v="IVR CLARO 19" u="1"/>
        <s v="TRANS CLARO 9" u="1"/>
        <s v="IVR CLARO 6" u="1"/>
        <s v="TRANS CLARO 10" u="1"/>
        <s v="LISTA VIRTUAL MORA 90" u="1"/>
        <s v="LISTA VIRTUAL CASTIGO DIRECTOS" u="1"/>
        <s v="TRANS CLARO 4" u="1"/>
        <s v="LISTA VIRTUAL MORA 210" u="1"/>
        <s v="IVR CLARO 7" u="1"/>
        <s v="IVR CLARO 11" u="1"/>
        <s v="LISTA VIRTUAL TRANS CLARO 2" u="1"/>
        <s v="IVR CLARO 16" u="1"/>
        <s v="LISTA VIRTUAL CERO RR" u="1"/>
        <s v="LISTA VIRTUAL MORA 120" u="1"/>
        <s v="TRANS CLARO 7" u="1"/>
        <s v="LISTA VIRTUAL CERO ADMIN" u="1"/>
        <s v="IVR CLARO 8" u="1"/>
        <s v="TRANS CLARO 11" u="1"/>
        <s v="LISTA VIRTUAL CERO ASCARD" u="1"/>
        <s v="LISTA VIRT TRANS CLARO PREPROV" u="1"/>
        <s v="LISTA VIRTUAL MORA 180" u="1"/>
        <s v="IVR CLARO 9" u="1"/>
        <s v="IVR CLARO 13" u="1"/>
        <s v="LISTA VIRTUAL CERO BSCS" u="1"/>
        <s v="LISTA VIRTUAL POTENCIAL" u="1"/>
        <s v="IVR CLARO 18" u="1"/>
      </sharedItems>
    </cacheField>
    <cacheField name="Marcación_Hora" numFmtId="22">
      <sharedItems containsSemiMixedTypes="0" containsNonDate="0" containsDate="1" containsString="0" minDate="2024-04-11T17:02:04" maxDate="2024-04-11T17:02:04"/>
    </cacheField>
    <cacheField name="Hora" numFmtId="49">
      <sharedItems containsSemiMixedTypes="0" containsString="0" containsNumber="1" containsInteger="1" minValue="0" maxValue="19" count="14">
        <n v="17"/>
        <n v="0" u="1"/>
        <n v="13" u="1"/>
        <n v="14" u="1"/>
        <n v="15" u="1"/>
        <n v="16" u="1"/>
        <n v="18" u="1"/>
        <n v="19" u="1"/>
        <n v="7" u="1"/>
        <n v="8" u="1"/>
        <n v="9" u="1"/>
        <n v="10" u="1"/>
        <n v="11" u="1"/>
        <n v="12" u="1"/>
      </sharedItems>
    </cacheField>
    <cacheField name="Canal2" numFmtId="49">
      <sharedItems count="3">
        <s v="IVR"/>
        <s v="TRANSACCIONAL" u="1"/>
        <e v="#REF!" u="1"/>
      </sharedItems>
    </cacheField>
    <cacheField name="Estado de Marcación" numFmtId="49">
      <sharedItems count="13">
        <s v="Máquina contestadora"/>
        <s v="Enrutamiento saliente" u="1"/>
        <s v="Llamada contestada" u="1"/>
        <s v="Ocupado" u="1"/>
        <s v="Mensaje reproducido" u="1"/>
        <s v="Agente no disponible" u="1"/>
        <s v="No contesta" u="1"/>
        <s v="Entrega previa del Enrutamiento saliente" u="1"/>
        <s v="Lleva a ser llamado" u="1"/>
        <s v="Sin marcación" u="1"/>
        <s v="Número desconectado" u="1"/>
        <s v="Llamada transferida" u="1"/>
        <s v="Término no reconocido" u="1"/>
      </sharedItems>
    </cacheField>
    <cacheField name="No. Marcación" numFmtId="49">
      <sharedItems containsSemiMixedTypes="0" containsString="0" containsNumber="1" containsInteger="1" minValue="0" maxValue="10" count="11">
        <n v="3"/>
        <n v="0" u="1"/>
        <n v="5" u="1"/>
        <n v="2" u="1"/>
        <n v="6" u="1"/>
        <n v="7" u="1"/>
        <n v="1" u="1"/>
        <n v="8" u="1"/>
        <n v="9" u="1"/>
        <n v="10" u="1"/>
        <n v="4" u="1"/>
      </sharedItems>
    </cacheField>
    <cacheField name="Telefono 1" numFmtId="49">
      <sharedItems containsSemiMixedTypes="0" containsString="0" containsNumber="1" containsInteger="1" minValue="3213681929" maxValue="3213681929"/>
    </cacheField>
    <cacheField name="Telefono 2" numFmtId="0">
      <sharedItems containsNonDate="0" containsString="0" containsBlank="1"/>
    </cacheField>
    <cacheField name="Telefono 3" numFmtId="0">
      <sharedItems containsNonDate="0" containsString="0" containsBlank="1"/>
    </cacheField>
    <cacheField name="**" numFmtId="0">
      <sharedItems/>
    </cacheField>
    <cacheField name="cc" numFmtId="49">
      <sharedItems/>
    </cacheField>
    <cacheField name="CRM Origen" numFmtId="49">
      <sharedItems/>
    </cacheField>
    <cacheField name="**2" numFmtId="0">
      <sharedItems containsNonDate="0" containsString="0" containsBlank="1"/>
    </cacheField>
    <cacheField name="ccd" numFmtId="49">
      <sharedItems/>
    </cacheField>
    <cacheField name="Marca" numFmtId="49">
      <sharedItems containsMixedTypes="1" containsNumber="1" containsInteger="1" minValue="0" maxValue="60" count="4">
        <s v="prechurn"/>
        <n v="0" u="1"/>
        <n v="60" u="1"/>
        <n v="30" u="1"/>
      </sharedItems>
    </cacheField>
    <cacheField name="FLP" numFmtId="49">
      <sharedItems/>
    </cacheField>
    <cacheField name="Tipo de Teléfono" numFmtId="0">
      <sharedItems containsMixedTypes="1" containsNumber="1" containsInteger="1" minValue="0" maxValue="0" count="2">
        <s v="Celular"/>
        <n v="0" u="1"/>
      </sharedItems>
    </cacheField>
    <cacheField name="Estado del Cliente" numFmtId="0">
      <sharedItems containsMixedTypes="1" containsNumber="1" containsInteger="1" minValue="0" maxValue="0" count="2">
        <s v="NO EFECTIVO"/>
        <n v="0" u="1"/>
      </sharedItems>
    </cacheField>
    <cacheField name="EF" numFmtId="0">
      <sharedItems containsSemiMixedTypes="0" containsString="0" containsNumber="1" containsInteger="1" minValue="0" maxValue="1" count="2">
        <n v="0"/>
        <n v="1" u="1"/>
      </sharedItems>
    </cacheField>
    <cacheField name="NF" numFmtId="0">
      <sharedItems containsSemiMixedTypes="0" containsString="0" containsNumber="1" containsInteger="1" minValue="1" maxValue="1"/>
    </cacheField>
  </cacheFields>
  <extLst>
    <ext xmlns:x14="http://schemas.microsoft.com/office/spreadsheetml/2009/9/main" uri="{725AE2AE-9491-48be-B2B4-4EB974FC3084}">
      <x14:pivotCacheDefinition pivotCacheId="531849730"/>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U4N D4V1D" refreshedDate="45403.579682291667" createdVersion="7" refreshedVersion="7" minRefreshableVersion="3" recordCount="121" xr:uid="{53232B9B-DC5D-4646-AF48-8655E41C528A}">
  <cacheSource type="worksheet">
    <worksheetSource name="Tabla27"/>
  </cacheSource>
  <cacheFields count="19">
    <cacheField name="Fecha" numFmtId="14">
      <sharedItems containsSemiMixedTypes="0" containsNonDate="0" containsDate="1" containsString="0" minDate="2024-04-11T00:00:00" maxDate="2024-04-22T00:00:00" count="11">
        <d v="2024-04-11T00:00:00"/>
        <d v="2024-04-12T00:00:00"/>
        <d v="2024-04-13T00:00:00"/>
        <d v="2024-04-14T00:00:00"/>
        <d v="2024-04-15T00:00:00"/>
        <d v="2024-04-16T00:00:00"/>
        <d v="2024-04-17T00:00:00"/>
        <d v="2024-04-18T00:00:00"/>
        <d v="2024-04-19T00:00:00"/>
        <d v="2024-04-20T00:00:00"/>
        <d v="2024-04-21T00:00:00"/>
      </sharedItems>
    </cacheField>
    <cacheField name="Canal" numFmtId="0">
      <sharedItems count="3">
        <s v="TRANSACCIONAL"/>
        <s v="IVR"/>
        <s v="N/A"/>
      </sharedItems>
    </cacheField>
    <cacheField name="Marca" numFmtId="0">
      <sharedItems count="11">
        <s v="0"/>
        <s v="30"/>
        <s v="60"/>
        <s v="90"/>
        <s v="120"/>
        <s v="150"/>
        <s v="180"/>
        <s v="210"/>
        <s v="potencial"/>
        <s v="prechurn"/>
        <s v="castigo"/>
      </sharedItems>
    </cacheField>
    <cacheField name="Base" numFmtId="0">
      <sharedItems containsSemiMixedTypes="0" containsString="0" containsNumber="1" containsInteger="1" minValue="24363" maxValue="233553"/>
    </cacheField>
    <cacheField name="Registros" numFmtId="0">
      <sharedItems containsSemiMixedTypes="0" containsString="0" containsNumber="1" containsInteger="1" minValue="25895" maxValue="225839"/>
    </cacheField>
    <cacheField name="8" numFmtId="165">
      <sharedItems containsSemiMixedTypes="0" containsString="0" containsNumber="1" containsInteger="1" minValue="0" maxValue="67879"/>
    </cacheField>
    <cacheField name="9" numFmtId="165">
      <sharedItems containsSemiMixedTypes="0" containsString="0" containsNumber="1" containsInteger="1" minValue="0" maxValue="68661"/>
    </cacheField>
    <cacheField name="10" numFmtId="165">
      <sharedItems containsSemiMixedTypes="0" containsString="0" containsNumber="1" containsInteger="1" minValue="0" maxValue="68758"/>
    </cacheField>
    <cacheField name="11" numFmtId="165">
      <sharedItems containsSemiMixedTypes="0" containsString="0" containsNumber="1" containsInteger="1" minValue="0" maxValue="68454"/>
    </cacheField>
    <cacheField name="12" numFmtId="165">
      <sharedItems containsSemiMixedTypes="0" containsString="0" containsNumber="1" containsInteger="1" minValue="0" maxValue="67783"/>
    </cacheField>
    <cacheField name="13" numFmtId="165">
      <sharedItems containsSemiMixedTypes="0" containsString="0" containsNumber="1" containsInteger="1" minValue="0" maxValue="68610"/>
    </cacheField>
    <cacheField name="14" numFmtId="165">
      <sharedItems containsSemiMixedTypes="0" containsString="0" containsNumber="1" containsInteger="1" minValue="0" maxValue="68829"/>
    </cacheField>
    <cacheField name="15" numFmtId="165">
      <sharedItems containsSemiMixedTypes="0" containsString="0" containsNumber="1" containsInteger="1" minValue="0" maxValue="67973"/>
    </cacheField>
    <cacheField name="16" numFmtId="165">
      <sharedItems containsSemiMixedTypes="0" containsString="0" containsNumber="1" containsInteger="1" minValue="0" maxValue="68320"/>
    </cacheField>
    <cacheField name="17" numFmtId="165">
      <sharedItems containsSemiMixedTypes="0" containsString="0" containsNumber="1" containsInteger="1" minValue="0" maxValue="68664"/>
    </cacheField>
    <cacheField name="18" numFmtId="165">
      <sharedItems containsSemiMixedTypes="0" containsString="0" containsNumber="1" containsInteger="1" minValue="0" maxValue="67652"/>
    </cacheField>
    <cacheField name="19" numFmtId="165">
      <sharedItems containsSemiMixedTypes="0" containsString="0" containsNumber="1" containsInteger="1" minValue="0" maxValue="68204"/>
    </cacheField>
    <cacheField name="Validation" numFmtId="165">
      <sharedItems containsSemiMixedTypes="0" containsString="0" containsNumber="1" containsInteger="1" minValue="0" maxValue="1" count="2">
        <n v="1"/>
        <n v="0"/>
      </sharedItems>
    </cacheField>
    <cacheField name="Suma" numFmtId="0" formula="'8'+'9' +'10' +'11' +'12' +'13' +'14' +'15' +'16' +'17' +'18' +'19'" databaseField="0"/>
  </cacheFields>
  <extLst>
    <ext xmlns:x14="http://schemas.microsoft.com/office/spreadsheetml/2009/9/main" uri="{725AE2AE-9491-48be-B2B4-4EB974FC3084}">
      <x14:pivotCacheDefinition pivotCacheId="1670837754"/>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COORDINADOR OPERATIVO" refreshedDate="45338.307051504627" createdVersion="6" refreshedVersion="7" minRefreshableVersion="3" recordCount="4989" xr:uid="{285EA868-D443-42EE-B444-E4A6BB56FFFA}">
  <cacheSource type="worksheet">
    <worksheetSource name="Data" r:id="rId2"/>
  </cacheSource>
  <cacheFields count="172">
    <cacheField name="ID" numFmtId="0">
      <sharedItems containsSemiMixedTypes="0" containsString="0" containsNumber="1" containsInteger="1" minValue="2" maxValue="5000"/>
    </cacheField>
    <cacheField name="COMIENZA" numFmtId="0">
      <sharedItems containsSemiMixedTypes="0" containsNonDate="0" containsDate="1" containsString="0" minDate="2023-12-18T08:21:54" maxDate="2024-01-22T17:40:17"/>
    </cacheField>
    <cacheField name="TERMINA" numFmtId="0">
      <sharedItems containsSemiMixedTypes="0" containsNonDate="0" containsDate="1" containsString="0" minDate="2023-12-18T08:26:50" maxDate="2024-01-22T17:41:32"/>
    </cacheField>
    <cacheField name="Email" numFmtId="0">
      <sharedItems/>
    </cacheField>
    <cacheField name="Name" numFmtId="0">
      <sharedItems containsBlank="1"/>
    </cacheField>
    <cacheField name="Last modified time" numFmtId="0">
      <sharedItems containsNonDate="0" containsString="0" containsBlank="1"/>
    </cacheField>
    <cacheField name="FECHA DE INGRESO DEL CASO" numFmtId="0">
      <sharedItems containsSemiMixedTypes="0" containsNonDate="0" containsDate="1" containsString="0" minDate="2023-01-12T00:00:00" maxDate="2024-01-30T00:00:00"/>
    </cacheField>
    <cacheField name="HORA DE INGRESO DEL CASO" numFmtId="0">
      <sharedItems containsDate="1" containsMixedTypes="1" minDate="1899-12-30T07:51:00" maxDate="1899-12-30T20:07:00"/>
    </cacheField>
    <cacheField name="BITÁCORA DE GESTIÓN POR SEGMENTO" numFmtId="0">
      <sharedItems count="9">
        <s v="SOPORTE PYME"/>
        <s v="PORTALES - ACTIVACIÓN"/>
        <s v="ROAMING"/>
        <s v="PORTALES - GESTOR CORPORATIVO"/>
        <s v="CONTACTO PYME"/>
        <s v="PAGOS NO ABONADOS"/>
        <s v="CASOS ESPECIALES"/>
        <s v="CESIONES"/>
        <s v="ONLINE"/>
      </sharedItems>
    </cacheField>
    <cacheField name="BITÁCORAS DE ROAMING" numFmtId="0">
      <sharedItems containsBlank="1"/>
    </cacheField>
    <cacheField name=" NÚMERO DE TICKET (GESTOR CORP)" numFmtId="0">
      <sharedItems containsBlank="1"/>
    </cacheField>
    <cacheField name="NOMBRE DEL CLIENTE (PORTALES)" numFmtId="0">
      <sharedItems containsBlank="1"/>
    </cacheField>
    <cacheField name="NÚMERO DE DOCUMENTO DEL CLIENTE (PORTALES)" numFmtId="0">
      <sharedItems containsBlank="1"/>
    </cacheField>
    <cacheField name="BITÁCORAS DE PORTALES - ACTIVACIÓN" numFmtId="0">
      <sharedItems containsBlank="1"/>
    </cacheField>
    <cacheField name="CONVENIO" numFmtId="0">
      <sharedItems containsBlank="1"/>
    </cacheField>
    <cacheField name="CORREO REMITENTE" numFmtId="0">
      <sharedItems containsBlank="1"/>
    </cacheField>
    <cacheField name="ASUNTO DEL CORREO" numFmtId="0">
      <sharedItems containsBlank="1" longText="1"/>
    </cacheField>
    <cacheField name="CORREO  REMITENTE" numFmtId="0">
      <sharedItems containsBlank="1"/>
    </cacheField>
    <cacheField name="ASUNTO DEL  CORREO" numFmtId="0">
      <sharedItems containsBlank="1" longText="1"/>
    </cacheField>
    <cacheField name="CUENTA" numFmtId="0">
      <sharedItems containsBlank="1"/>
    </cacheField>
    <cacheField name="EMPRESA / CLIENTE / CONVENIO" numFmtId="0">
      <sharedItems containsBlank="1"/>
    </cacheField>
    <cacheField name="SEGMENTO" numFmtId="0">
      <sharedItems containsBlank="1"/>
    </cacheField>
    <cacheField name="ÁREA REMITENTE" numFmtId="0">
      <sharedItems containsBlank="1"/>
    </cacheField>
    <cacheField name="CLIENTE CON CSM" numFmtId="0">
      <sharedItems containsBlank="1" count="3">
        <s v="NO"/>
        <s v="SI"/>
        <m/>
      </sharedItems>
    </cacheField>
    <cacheField name="NOMBRE DE CSM" numFmtId="0">
      <sharedItems containsBlank="1"/>
    </cacheField>
    <cacheField name="SERVICIO" numFmtId="0">
      <sharedItems containsBlank="1"/>
    </cacheField>
    <cacheField name="RED" numFmtId="0">
      <sharedItems containsBlank="1"/>
    </cacheField>
    <cacheField name="TIPOLOGÍA FIJA" numFmtId="0">
      <sharedItems containsBlank="1"/>
    </cacheField>
    <cacheField name="TIPOLOGÍA MÓVIL" numFmtId="0">
      <sharedItems containsBlank="1"/>
    </cacheField>
    <cacheField name="SUBTIPOLOGÍA ASCARD" numFmtId="0">
      <sharedItems containsBlank="1"/>
    </cacheField>
    <cacheField name="SUBTIPOLOGÍA CAMBIO DE CICLO" numFmtId="0">
      <sharedItems containsBlank="1"/>
    </cacheField>
    <cacheField name="SUBTIPOLOGÍA CAMBIO DE MARCACIÓN" numFmtId="0">
      <sharedItems containsBlank="1"/>
    </cacheField>
    <cacheField name="SUBTIPOLOGÍA CAMBIO DE NÚMERO" numFmtId="0">
      <sharedItems containsBlank="1"/>
    </cacheField>
    <cacheField name="SUBTIPOLOGÍA CAMBIO DE PLAN TARIFA" numFmtId="0">
      <sharedItems containsBlank="1"/>
    </cacheField>
    <cacheField name="SUBTIPOLOGÍA CANCELACIÓN DE LÍNEA" numFmtId="0">
      <sharedItems containsBlank="1"/>
    </cacheField>
    <cacheField name="SUBTIPOLOGÍA CANCELACIÓN DE SERVICIO" numFmtId="0">
      <sharedItems containsBlank="1"/>
    </cacheField>
    <cacheField name="SUBTIPOLOGÍA CASO A OTRAS ÁREAS" numFmtId="0">
      <sharedItems containsBlank="1"/>
    </cacheField>
    <cacheField name="SUBTIPOLOGÍA CASO RECHAZADO" numFmtId="0">
      <sharedItems containsBlank="1"/>
    </cacheField>
    <cacheField name="SUBTIPOLOGÍA CERTIFICACIONES FIJA" numFmtId="0">
      <sharedItems containsBlank="1"/>
    </cacheField>
    <cacheField name="SUBTIPOLOGÍA CERTIFICACIONES MÓVIL" numFmtId="0">
      <sharedItems containsBlank="1"/>
    </cacheField>
    <cacheField name="SUBTIPOLOGÍA CESIÓN DE CONTRATO" numFmtId="0">
      <sharedItems containsBlank="1"/>
    </cacheField>
    <cacheField name="SUBTIPOLOGÍA CLOUD" numFmtId="0">
      <sharedItems containsBlank="1"/>
    </cacheField>
    <cacheField name="SUBTIPOLOGÍA CREACIÓN DE PQR" numFmtId="0">
      <sharedItems containsBlank="1"/>
    </cacheField>
    <cacheField name="SUBTIPOLOGÍA DATOS DEMOGRÁFICOS" numFmtId="0">
      <sharedItems containsBlank="1"/>
    </cacheField>
    <cacheField name="SUBTIPOLOGÍA DATOS TRANSACCIONALES APN" numFmtId="0">
      <sharedItems containsBlank="1"/>
    </cacheField>
    <cacheField name="SUBTIPOLOGÍA DEVOLUCIÓN DE EQUIPO" numFmtId="0">
      <sharedItems containsBlank="1"/>
    </cacheField>
    <cacheField name="SUBTIPOLOGÍA FACTURA FIJA" numFmtId="0">
      <sharedItems containsBlank="1"/>
    </cacheField>
    <cacheField name="SUBTIPOLOGÍA FACTURA MÓVIL" numFmtId="0">
      <sharedItems containsBlank="1"/>
    </cacheField>
    <cacheField name="SUBTIPOLOGÍA FALLAS TÉCNICAS (MÓVIL)" numFmtId="0">
      <sharedItems containsBlank="1"/>
    </cacheField>
    <cacheField name="SUBTIPOLOGÍA FIDELIZACIÓN - RETENCIÓN" numFmtId="0">
      <sharedItems containsBlank="1"/>
    </cacheField>
    <cacheField name="SUBTIPOLOGÍA GESTIÓN DE COBRANZA" numFmtId="0">
      <sharedItems containsBlank="1"/>
    </cacheField>
    <cacheField name="SUBTIPOLOGÍA GESTIÓN DE IMEI" numFmtId="0">
      <sharedItems containsBlank="1"/>
    </cacheField>
    <cacheField name="SUBTIPOLOGÍA IDENTIFICADOR RESTRINGIDO" numFmtId="0">
      <sharedItems containsBlank="1"/>
    </cacheField>
    <cacheField name="SUBTIPOLOGÍA INCLUSIONES / EXCLUSIONES" numFmtId="0">
      <sharedItems containsBlank="1"/>
    </cacheField>
    <cacheField name="SUBTIPOLOGÍA LARGA DISTANCIA INTERNACIONAL" numFmtId="0">
      <sharedItems containsBlank="1"/>
    </cacheField>
    <cacheField name="SUBTIPOLOGÍA LD LDI 01800" numFmtId="0">
      <sharedItems containsBlank="1"/>
    </cacheField>
    <cacheField name="SUBTIPOLOGÍA LÍMITE DE CRÉDITO" numFmtId="0">
      <sharedItems containsNonDate="0" containsString="0" containsBlank="1"/>
    </cacheField>
    <cacheField name="SUBTIPOLOGÍA LÍNEA NUEVA FIJA" numFmtId="0">
      <sharedItems containsBlank="1"/>
    </cacheField>
    <cacheField name="SUBTIPOLOGÍA LÍNEA NUEVA MÓVIL" numFmtId="0">
      <sharedItems containsBlank="1"/>
    </cacheField>
    <cacheField name="SUBTIPOLOGÍA NEGACIÓN DE LÍNEA" numFmtId="0">
      <sharedItems containsBlank="1"/>
    </cacheField>
    <cacheField name="SUBTIPOLOGÍA OFERTA NEGOCIADA CONTRATO" numFmtId="0">
      <sharedItems containsBlank="1"/>
    </cacheField>
    <cacheField name="SUBTIPOLOGÍA PAGO NO ABONADO FIJA" numFmtId="0">
      <sharedItems containsBlank="1"/>
    </cacheField>
    <cacheField name="SUBTIPOLOGÍA PAGO NO ABONADO MÓVIL" numFmtId="0">
      <sharedItems containsBlank="1"/>
    </cacheField>
    <cacheField name="SUBTIPOLOGÍA PERFILAMIENTO ESPECIAL" numFmtId="0">
      <sharedItems containsBlank="1"/>
    </cacheField>
    <cacheField name="SUBTIPOLOGÍA PORTAL CORPORATIVO - APP - PERFILAMIENTO" numFmtId="0">
      <sharedItems containsBlank="1"/>
    </cacheField>
    <cacheField name="SUBTIPOLOGÍA PQR" numFmtId="0">
      <sharedItems containsBlank="1"/>
    </cacheField>
    <cacheField name="SUBTIPOLOGÍA PRODUCTO FIJA" numFmtId="0">
      <sharedItems containsBlank="1"/>
    </cacheField>
    <cacheField name="SUBTIPOLOGÍA PRODUCTO MÓVIL" numFmtId="0">
      <sharedItems containsBlank="1"/>
    </cacheField>
    <cacheField name="SUBTIPOLOGÍA RECAUDO FIJA" numFmtId="0">
      <sharedItems containsBlank="1"/>
    </cacheField>
    <cacheField name="SUBTIPOLOGÍA RECAUDO MÓVIL" numFmtId="0">
      <sharedItems containsBlank="1"/>
    </cacheField>
    <cacheField name="SUBTIPOLOGÍA RECONEXIÓN / REINSTALACIÓN (FIJA)" numFmtId="0">
      <sharedItems containsBlank="1"/>
    </cacheField>
    <cacheField name="SUBTIPOLOGÍA RECONEXIÓN / REINSTALACIÓN (MÓVIL)" numFmtId="0">
      <sharedItems containsBlank="1"/>
    </cacheField>
    <cacheField name="SUBTIPOLOGÍA RECONEXIÓN POR ROBO - PERDIDA" numFmtId="0">
      <sharedItems containsBlank="1"/>
    </cacheField>
    <cacheField name="SUBTIPOLOGÍA REPOCISIÓN DE EQUIPO" numFmtId="0">
      <sharedItems containsBlank="1"/>
    </cacheField>
    <cacheField name="SUBTIPOLOGÍA REPORTES FIJA" numFmtId="0">
      <sharedItems containsBlank="1"/>
    </cacheField>
    <cacheField name="SUBTIPOLOGÍA REPORTES MÓVIL" numFmtId="0">
      <sharedItems containsBlank="1"/>
    </cacheField>
    <cacheField name="SUBTIPOLOGÍA ROAMING INTERNACIONAL" numFmtId="0">
      <sharedItems containsBlank="1"/>
    </cacheField>
    <cacheField name="SUBTIPOLOGÍA SALDO" numFmtId="0">
      <sharedItems containsBlank="1"/>
    </cacheField>
    <cacheField name="SUBTIPOLOGÍA SERVICIOS ADICIONALES FIJA" numFmtId="0">
      <sharedItems containsBlank="1"/>
    </cacheField>
    <cacheField name="SUBTIPOLOGÍA SERVICIO CELULAR" numFmtId="0">
      <sharedItems containsBlank="1"/>
    </cacheField>
    <cacheField name="SUBTIPOLOGÍA SERVICIO AL CLIENTE" numFmtId="0">
      <sharedItems containsBlank="1"/>
    </cacheField>
    <cacheField name="SUBTIPOLOGÍA SERVICIOS ADICIONALES MÓVIL" numFmtId="0">
      <sharedItems containsBlank="1"/>
    </cacheField>
    <cacheField name="SUBTIPOLOGÍA SIMCARD" numFmtId="0">
      <sharedItems containsBlank="1"/>
    </cacheField>
    <cacheField name="SUBTIPOLOGÍA SOPORTE TÉCNICO FIJA" numFmtId="0">
      <sharedItems containsBlank="1"/>
    </cacheField>
    <cacheField name="SUBTIPOLOGÍA SPLIT BILLING" numFmtId="0">
      <sharedItems containsBlank="1"/>
    </cacheField>
    <cacheField name="SUBTIPOLOGÍA SUSPENSIÓN POR ROBO - PERDIDA" numFmtId="0">
      <sharedItems containsBlank="1"/>
    </cacheField>
    <cacheField name="SUBTIPOLOGÍA SUSPENSIÓN TEMPORAL" numFmtId="0">
      <sharedItems containsBlank="1"/>
    </cacheField>
    <cacheField name="SUBTIPOLOGÍA TRASLADO SEDE" numFmtId="0">
      <sharedItems containsBlank="1"/>
    </cacheField>
    <cacheField name="CONSECUTIVO" numFmtId="0">
      <sharedItems containsBlank="1"/>
    </cacheField>
    <cacheField name="NÚMERO DE LÍNEA" numFmtId="0">
      <sharedItems containsBlank="1"/>
    </cacheField>
    <cacheField name="USUARIO DEL AGENTE QUE ESCALA EL CASO ESPECIAL" numFmtId="0">
      <sharedItems containsBlank="1"/>
    </cacheField>
    <cacheField name="NOMBRE DEL AGENTE QUE ESCALA EL CASO ESPECIAL" numFmtId="0">
      <sharedItems containsBlank="1"/>
    </cacheField>
    <cacheField name="SUPERVISOR DEL AGENTE" numFmtId="0">
      <sharedItems containsBlank="1"/>
    </cacheField>
    <cacheField name="TIPOLOGÍA DEL CASO ESPECIAL" numFmtId="0">
      <sharedItems containsBlank="1"/>
    </cacheField>
    <cacheField name="APLICABILIDAD CASO ESPECIAL" numFmtId="0">
      <sharedItems containsBlank="1"/>
    </cacheField>
    <cacheField name="ESTADO DEL CASO ESPECIAL" numFmtId="0">
      <sharedItems containsBlank="1"/>
    </cacheField>
    <cacheField name="RESPUESTA A CASO ESPECIAL" numFmtId="0">
      <sharedItems containsBlank="1" longText="1"/>
    </cacheField>
    <cacheField name="SERVICIO (CESIONES)" numFmtId="0">
      <sharedItems containsBlank="1"/>
    </cacheField>
    <cacheField name="RED (CESIONES)" numFmtId="0">
      <sharedItems containsBlank="1"/>
    </cacheField>
    <cacheField name="TIPOLOGÍA MÓVIL (CESIONES)" numFmtId="0">
      <sharedItems containsBlank="1"/>
    </cacheField>
    <cacheField name="TIPOLOGÍA FIJA (CESIONES)" numFmtId="0">
      <sharedItems containsBlank="1"/>
    </cacheField>
    <cacheField name="SUBTIPOLOGÍA INFORMATIVA" numFmtId="0">
      <sharedItems containsBlank="1"/>
    </cacheField>
    <cacheField name="MOTIVOS DE RECHAZO" numFmtId="0">
      <sharedItems containsBlank="1"/>
    </cacheField>
    <cacheField name="PREDIGITACIÓN DILIGENCIADA EN LA COMPARTIDA_x000a__x000a_\\10.32.4.158\Claro Empresas\Movil\Backoffice\BITÁCORAS DE GESTIÓN\Cesiones Negocios_x000a__x000a_" numFmtId="0">
      <sharedItems containsBlank="1"/>
    </cacheField>
    <cacheField name="CANTIDAD DE CUENTAS EN PROCESO DE CESIÓN" numFmtId="0">
      <sharedItems containsBlank="1"/>
    </cacheField>
    <cacheField name="ASUNTO DEL CORREO (PNA)" numFmtId="0">
      <sharedItems containsBlank="1"/>
    </cacheField>
    <cacheField name="SERVICIO (PNA)" numFmtId="0">
      <sharedItems containsBlank="1"/>
    </cacheField>
    <cacheField name="RED (PNA)" numFmtId="0">
      <sharedItems containsBlank="1"/>
    </cacheField>
    <cacheField name="TIPOLOGÍA DEL PAGO NO ABONADO" numFmtId="0">
      <sharedItems containsBlank="1"/>
    </cacheField>
    <cacheField name="MEDIOS DE PAGO" numFmtId="0">
      <sharedItems containsBlank="1"/>
    </cacheField>
    <cacheField name="INGRESO DE PAGO" numFmtId="0">
      <sharedItems containsBlank="1"/>
    </cacheField>
    <cacheField name="REQUERIMIENTO DE MYIT (SOLO SI CORRESPONDE)" numFmtId="0">
      <sharedItems containsBlank="1"/>
    </cacheField>
    <cacheField name="TIPOLOGÍA" numFmtId="0">
      <sharedItems containsBlank="1"/>
    </cacheField>
    <cacheField name="SUBTIPOLOGÍA - OTROS TEMAS" numFmtId="0">
      <sharedItems containsBlank="1"/>
    </cacheField>
    <cacheField name="SUBTIPOLOGÍA - SOLICITUD CREACIÓN" numFmtId="0">
      <sharedItems containsBlank="1"/>
    </cacheField>
    <cacheField name="DETALLE BREVE DEL CASO Y/O SOLICITUD" numFmtId="0">
      <sharedItems containsBlank="1"/>
    </cacheField>
    <cacheField name="TIPO DE GESTIÓN" numFmtId="0">
      <sharedItems containsBlank="1"/>
    </cacheField>
    <cacheField name="NOMBRE DE PERFILADO(S)" numFmtId="0">
      <sharedItems containsBlank="1"/>
    </cacheField>
    <cacheField name="CORREO(S) HABILITADO(S) (SOLO SI CORRESPONDE)" numFmtId="0">
      <sharedItems containsBlank="1"/>
    </cacheField>
    <cacheField name="TIPOLOGÍA DE GESTIÓN ROAMING" numFmtId="0">
      <sharedItems containsBlank="1"/>
    </cacheField>
    <cacheField name="PAQUETE APROVISIONADO" numFmtId="0">
      <sharedItems containsBlank="1"/>
    </cacheField>
    <cacheField name="NOMBRE DEL PAQUETE" numFmtId="0">
      <sharedItems containsNonDate="0" containsString="0" containsBlank="1"/>
    </cacheField>
    <cacheField name="FECHA DE ESCALAMIENTO GPT - CPD" numFmtId="0">
      <sharedItems containsNonDate="0" containsString="0" containsBlank="1"/>
    </cacheField>
    <cacheField name="NÚMERO DE LA LÍNEA" numFmtId="0">
      <sharedItems containsNonDate="0" containsString="0" containsBlank="1"/>
    </cacheField>
    <cacheField name="NOMBRE DEL AGENTE QUE ESCALA EL CASO" numFmtId="0">
      <sharedItems containsNonDate="0" containsString="0" containsBlank="1"/>
    </cacheField>
    <cacheField name="USUARIO DEL AGENTE QUE ESCALA EL CASO" numFmtId="0">
      <sharedItems containsNonDate="0" containsString="0" containsBlank="1"/>
    </cacheField>
    <cacheField name="SUPERVISOR DEL AGENTE2" numFmtId="0">
      <sharedItems containsNonDate="0" containsString="0" containsBlank="1"/>
    </cacheField>
    <cacheField name="MOTIVO DEL RECHAZO" numFmtId="0">
      <sharedItems containsNonDate="0" containsString="0" containsBlank="1"/>
    </cacheField>
    <cacheField name="CANAL DE RECEPCIÓN" numFmtId="0">
      <sharedItems containsBlank="1"/>
    </cacheField>
    <cacheField name="BANDEJA" numFmtId="0">
      <sharedItems containsBlank="1"/>
    </cacheField>
    <cacheField name="NOMBRE DE QUIÉN LO SOLICITA" numFmtId="0">
      <sharedItems containsBlank="1"/>
    </cacheField>
    <cacheField name="DÍAS EN SEGUIMIENTO" numFmtId="0">
      <sharedItems containsBlank="1"/>
    </cacheField>
    <cacheField name="CASO DILIGENCIADO EN LA COMPATIDA_x000a__x000a_\\10.32.4.158\Claro Empresas\Movil\Backoffice\ROAMING\2. BITÁCORAS ALTO VALOR_x000a__x000a_" numFmtId="0">
      <sharedItems containsBlank="1"/>
    </cacheField>
    <cacheField name="TIPOLOGÍA DE CANCELACIÓN" numFmtId="0">
      <sharedItems containsBlank="1"/>
    </cacheField>
    <cacheField name="MOTIVOS DE LA CANCELACIÓN (MÓVIL)" numFmtId="0">
      <sharedItems containsBlank="1"/>
    </cacheField>
    <cacheField name="MOTIVOS DE LA CANCELACIÓN (FIJA)" numFmtId="0">
      <sharedItems containsBlank="1"/>
    </cacheField>
    <cacheField name="OPERADOR" numFmtId="0">
      <sharedItems containsBlank="1"/>
    </cacheField>
    <cacheField name="CONTACTO TELEFÓNICO" numFmtId="0">
      <sharedItems containsBlank="1" count="13">
        <m/>
        <s v="NO"/>
        <s v="SI"/>
        <s v="TRANSFERENCIA A OTRA ÁREA"/>
        <s v="REPROGRAMADO"/>
        <s v="3108078768" u="1"/>
        <s v="0" u="1"/>
        <s v="3187701909" u="1"/>
        <s v="3173046649" u="1"/>
        <s v="3115865500" u="1"/>
        <s v="3014720054" u="1"/>
        <s v="3137824241" u="1"/>
        <s v="3164015569" u="1"/>
      </sharedItems>
    </cacheField>
    <cacheField name="LÍNEA DE CONTACTO" numFmtId="0">
      <sharedItems containsBlank="1"/>
    </cacheField>
    <cacheField name="PERSONA DE CONTACTO" numFmtId="0">
      <sharedItems containsBlank="1"/>
    </cacheField>
    <cacheField name="CANTIDAD DE CUENTAS AFECTADAS" numFmtId="0">
      <sharedItems containsBlank="1"/>
    </cacheField>
    <cacheField name="NÚMERO DE CONSECUTIVO - INCIDENTE - REGISTRO" numFmtId="0">
      <sharedItems containsBlank="1"/>
    </cacheField>
    <cacheField name="CIUDAD - VEREDA - PUEBLO" numFmtId="0">
      <sharedItems containsBlank="1"/>
    </cacheField>
    <cacheField name="ESTADO DEL CASO" numFmtId="0">
      <sharedItems containsBlank="1"/>
    </cacheField>
    <cacheField name="ÁREA DE ESCALAMIENTO" numFmtId="0">
      <sharedItems containsBlank="1"/>
    </cacheField>
    <cacheField name="FECHA DE ASIGNACIÓN" numFmtId="14">
      <sharedItems containsNonDate="0" containsDate="1" containsString="0" containsBlank="1" minDate="2014-01-20T00:00:00" maxDate="2024-01-27T00:00:00"/>
    </cacheField>
    <cacheField name="OBSERVACIONES" numFmtId="0">
      <sharedItems containsBlank="1" longText="1"/>
    </cacheField>
    <cacheField name="INCIDENTE (Desconexiones - Fallas) / NOVEDADES" numFmtId="0">
      <sharedItems containsBlank="1"/>
    </cacheField>
    <cacheField name="SUBTIPOLOGÍA" numFmtId="0">
      <sharedItems count="262">
        <s v="FIDELIZACIÓN - RETENCIÓN - ENVÍO PROPUESTA"/>
        <s v="CANCELACIÓN DE SERVICIO - RECLAMACIÓN - AJUSTE"/>
        <s v="CASO A OTRAS ÁREAS - CSM"/>
        <s v="CASO RECHAZADO - FALTA DE INFORMACIÓN"/>
        <s v=" - SIN DOCUMENTACIÓN"/>
        <s v=" - DOCUMENTACIÓN INCOMPLETA"/>
        <s v=" - SIN CRITERIO DE BÚSQUEDA"/>
        <s v=" - USUARIO YA EXISTE"/>
        <s v="SOPORTE TÉCNICO - TRANSFERENCIA"/>
        <s v="FACTURA - COPIA DE FACTURA"/>
        <s v="SALDO - DEVOLUCIÓN DE SALDO"/>
        <s v="CANCELACIÓN DE SERVICIO - PROPUESTA CONTENCIÓN"/>
        <s v="PQR - NO TIENE RESPUESTA"/>
        <s v="PRODUCTO - INFORMACIÓN PLANES - TARIFAS"/>
        <s v="CASO RECHAZADO - NO ADJUNTA DOCUMENTACIÓN"/>
        <s v="LÍNEA NUEVA - INFORMACIÓN - ACLARACIÓN"/>
        <s v="PRODUCTO - OTROS PRODUCTOS (VENTAS)"/>
        <s v=" - SEGUIMIENTO DE GPT"/>
        <s v="ROAMING INTERNACIONAL - INFORMACIÓN ACLARACIÓN"/>
        <s v="ROAMING INTERNACIONAL - ACTIVACIÓN"/>
        <s v="FACTURA - REGISTRO ENVÍO  FACTURA TXT"/>
        <s v="SIMCARD - CAMBIO DE SIMCARD"/>
        <s v="CAMBIO PLAN TARIFA - INFORMACIÓN - ACLARACIÓN"/>
        <s v="SALDO - TRASLADO"/>
        <s v="CREACIÓN DE PQR - DAÑOS A TERCEROS"/>
        <s v="CANCELACIÓN DE LÍNEA - COLOCACIÓN"/>
        <s v="PRODUCTO - INFORMACIÓN DE BENEFICIOS"/>
        <s v="SIMCARD - AUTORIZACIÓN"/>
        <s v="PAGO NO ABONADO - INFORMACIÓN - ACLARACIÓN"/>
        <s v="ROAMING INTERNACIONAL - RECLAMACIÓN - AJUSTE"/>
        <s v="SERVICIOS ADICIONALES - ACTIVACIÓN"/>
        <s v="SIMCARD - REPOSICIÓN A DOMICILIO"/>
        <s v="SUSPENSIÓN TEMPORAL - SIN COBRO CFM"/>
        <s v="RECONEXIÓN - REINSTALACIÓN - REINSTALACIÓN / RECONEXIÓN POR MORA"/>
        <s v="FIDELIZACIÓN - RETENCIÓN - RECLAMACIÓN OFERTA NO APLICADA"/>
        <s v="CAMBIO PLAN TARIFA - DOWNGRADE"/>
        <s v="CANCELACIÓN DE LÍNEA - RETENCIÓN - ACEPTACIÓN PROPUESTA"/>
        <s v="CESIÓN DE CONTRATO - INFORMACIÓN"/>
        <s v="REPOSICIÓN DE EQUIPO - COTIZACIÓN"/>
        <s v="SALDO - INFORMACIÓN - ACLARACIÓN"/>
        <s v="CERTIFICACIONES - PRESTACIÓN DEL SERVICIO"/>
        <s v="FALLAS TÉCNICAS - SERVICIO NO APROVISIONADO"/>
        <s v="FALLAS TÉCNICAS - CONSUMO TOTAL"/>
        <s v=" - ACTIVACIÓN BASE DE GESTIÓN"/>
        <s v="REPOSICIÓN DE EQUIPO - REPOSICIÓN FINANCIADA"/>
        <s v="REPOSICIÓN DE EQUIPO - REPOSICIÓN DE EQUIPO - RESERVA"/>
        <s v="REPOSICIÓN DE EQUIPO - MODIFICACIÓN DE PRECIO"/>
        <s v="FACTURA - ACLARACIÓN DE SALDO"/>
        <s v="CAMBIO PLAN TARIFA - AJUSTE - RECLAMACIÓN"/>
        <s v="REPORTES - REPORTE CORPORATIVO"/>
        <s v="SERVICIOS ADICIONALES - INFORMACIÓN - ACLARACIÓN"/>
        <s v="SUSPENSIÓN POR ROBO PERDIDA - INFORMACIÓN - ACLARACIÓN"/>
        <s v="DATOS DEMOGRÁFICOS - ACTUALIZACIÓN GENERAL"/>
        <s v="CANCELACIÓN DE SERVICIO - CANCELACIÓN"/>
        <s v="INCLUSIONES - EXCLUSIONES - INCLUSIÓN"/>
        <s v=" - HABILITACIÓN DE CORREO(S)"/>
        <s v=" - OTROS TEMAS"/>
        <s v="CASO A OTRAS ÁREAS - SOPORTE TÉCNICO PYME"/>
        <s v="CANCELACIÓN DE SERVICIO - INFORMACIÓN - ACLARACIÓN"/>
        <s v="SERVICIOS ADICIONALES - DESACTIVACIÓN - BLOQUEO"/>
        <s v="PQR - INFORMACIÓN - ACLARACIÓNOTROS PRODUCTOS (VENTAS)"/>
        <s v="CANCELACIÓN DE LÍNEA - INFORMACIÓN - ACLARACIÓN"/>
        <s v="CAMBIO PLAN TARIFA - UPGRADE - PARALELO"/>
        <s v="CAMBIO DE CICLO - INFORMACIÓN - ACLARACIÓN"/>
        <s v="CAMBIO DE NÚMERO - INFORMACIÓN - ACLARACIÓN"/>
        <s v="PORTAL CORPORATIVO - APP - PERFILAMIENTO - INFORMACIÓN - ACLARACIÓN"/>
        <s v="DATOS DEMOGRÁFICOS - INFORMACIÓN - ACLARACIÓN"/>
        <s v="FALLAS TÉCNICAS - CONCILIACIÓN DE LÍNEA(S)"/>
        <s v=" - PAGO NO ABONADO"/>
        <s v="PQR - NO RECEPCIÓN DE SOLICITUD (PQR - RECURSO)"/>
        <s v=" - PAGO YA APLICADO"/>
        <s v=" - COMPROBANTE NO VALIDO"/>
        <s v="CANCELACIÓN DE LÍNEA - PROPUESTA CONTENCIÓN"/>
        <s v="GESTIÓN DE IMEI - IMEI SIN REGISTRO"/>
        <s v="CANCELACIÓN DE SERVICIO - COLOCACIÓN"/>
        <s v=" - SERVICIOS DE SUSCRIPCIÓN Y CONTENIDO"/>
        <s v=" - NO CORRESPONDE"/>
        <s v=" - SOLICITUD PÁGINA"/>
        <s v=" - CESIÓN INFORMATIVO"/>
        <s v=" - CESIÓN RECHAZADA"/>
        <s v="TRASLADO SEDE - INFORMACIÓN - ACLARACIÓN"/>
        <s v=" - CESIÓN ENVÍO DE DOCUMENTOS"/>
        <s v="SOPORTE TÉCNICO - FALLA CABLE / MODEM"/>
        <s v="FALLAS TÉCNICAS - REINCIDENCIA"/>
        <s v="LÍNEA NUEVA - RECLAMACIÓN"/>
        <s v=" - REPORTE DE FALLAS APP - PORTAL"/>
        <s v="CAMBIO PLAN TARIFA - MIGRACIÓN DE TECNOLOGÍA"/>
        <s v="FACTURA - ACTIVACIÓN DE FACTURA ELECTRÓNICA"/>
        <s v="SUSPENSIÓN TEMPORAL - INFORMACIÓN - ACLARACIÓN"/>
        <s v="CAMBIO DE MARCACIÓN - INFORMACIÓN - ACLARACIÓN"/>
        <s v="CREACIÓN DE PQR - AJUSTES POR SOLICITUDES NO REALIZADAS"/>
        <s v=" - "/>
        <s v="CAMBIO DE CICLO - AJUSTE"/>
        <s v="CREACIÓN DE PQR - INCUMPLIMIENTO DE VISITA"/>
        <s v="CASO A OTRAS ÁREAS - NOVEDADES PYME"/>
        <s v="PQR - QUEJA UTILIZACIÓN DATOS PERSONAL ES CLIENTE"/>
        <s v="TRASLADO SEDE - NO FACTIBLE"/>
        <s v="PQR - INFORMACIÓN - ACLARACIÓNINFORMACIÓN DE BENEFICIOS"/>
        <s v="INCLUSIONES - EXCLUSIONES - INFORMACIÓN - ACLARACIÓN"/>
        <s v="PORTAL CORPORATIVO - APP - PERFILAMIENTO - REGISTRO"/>
        <s v="SOPORTE TÉCNICO - FALLA WIFI"/>
        <s v="PQR - INFORMACIÓN - ACLARACIÓNINFORMACIÓN PLANES - TARIFAS"/>
        <s v="CLOUD - INFORMACIÓN PRODUCTO"/>
        <s v="SOPORTE TÉCNICO - REINCIDENCIA"/>
        <s v=" - CORREO SIN ADJUNTO"/>
        <s v="SPLIT BILLING - ACTIVACIÓN"/>
        <s v="REPORTES - DETALLE DE SERVICIOS"/>
        <s v="CASO A OTRAS ÁREAS - NOVEDADES FIBRA"/>
        <s v="PAGO NO ABONADO - CREACIÓN DE PQR"/>
        <s v="FIDELIZACIÓN - RETENCIÓN - APLICACIÓN CAMPAÑA DE DESCUENTO"/>
        <s v="PQR - NEGACIÓN DE CONTRATO"/>
        <s v="CESIÓN DE CONTRATO - DOCUMENTACIÓN INCOMPLETA"/>
        <s v="OFERTA NEGOCIADA CONTRATO - APLICACIÓN CAMPAÑA"/>
        <s v="FIDELIZACIÓN - RETENCIÓN - ACEPTACIÓN PROPUESTA"/>
        <s v="SOPORTE TÉCNICO - AJUSTES POR FALLAS DE SERVICIO"/>
        <s v="CREACIÓN DE PQR - CRUCE DE SALDOS"/>
        <s v="CERTIFICACIONES - DETALLE DEL SERVICIO"/>
        <s v=" - PAGO MAL APLICADO"/>
        <s v="CASO A OTRAS ÁREAS - RESIDENCIAL"/>
        <s v="ROAMING INTERNACIONAL - DESACTIVACIÓN"/>
        <s v=" - PAGO A DESGLOSAR"/>
        <s v="FACTURA - RECLAMO BENEFICIO NO APLICADO"/>
        <s v="SOPORTE TÉCNICO - FALLA CLOUD"/>
        <s v=" - PERFILAMIENTO"/>
        <s v="CAMBIO DE NÚMERO - CAMBIO VOLUNTARIO"/>
        <s v="TRASLADO SEDE - DOCUMENTACIÓN INCOMPLETA"/>
        <s v="INCLUSIONES - EXCLUSIONES - EXCLUSIÓN"/>
        <s v="REPOSICIÓN DE EQUIPO - REPOSICIÓN FULL PRECIO"/>
        <s v="CREACIÓN DE PQR - NIEGA ACTUAL CONTRATO"/>
        <s v="FALLAS TÉCNICAS - CONFIGURACIÓN DE APN"/>
        <s v="SOPORTE TÉCNICO - REPROGRAMACIÓN DE VISITA"/>
        <s v="FACTURA - ACLARACIÓN COBRO DE INSTALACIÓN"/>
        <s v="PQR - NO ESTÁ DE ACUERDO CON LA RESPUESTA"/>
        <s v="FALLAS TÉCNICAS - TRANSFERENCIA"/>
        <s v="FALLAS TÉCNICAS - PROGRAMACIÓN O MANEJO DE EQUIPOS"/>
        <s v="CASO A OTRAS ÁREAS - SOPORTE TÉCNICO CORPORATIVO"/>
        <s v=" - CESIÓN LEGALIZADA"/>
        <s v=" - INFORMACIÓN"/>
        <s v="TRASLADO SEDE - GESTIONADO"/>
        <s v=" - ACTIVACIÓN SERVICIO - PAQUETE"/>
        <s v="IDENTIFICADOR RESTRINGIDO - ACTIVACIÓN"/>
        <s v="RECONEXIÓN - REINSTALACIÓN - REINSTALACIÓN POR REORIGINACIÓN"/>
        <s v="SOPORTE TÉCNICO - INCUMPLIMIENTO FECHA DE INSTALACIÓN"/>
        <s v="RECONEXIÓN - REINSTALACIÓN - RECONEXIÓN POR SUSPENSIÓN TEMPORAL"/>
        <s v="CREACIÓN DE PQR - CONSUMO ADICIONAL"/>
        <s v="OFERTA NEGOCIADA CONTRATO - RECLAMACIÓN OFERTA NO APLICADA"/>
        <s v=" - HUELLA / FIRMA ILEGIBLE"/>
        <s v="PRODUCTO - INFORMACIÓN PORTABILIDAD"/>
        <s v="CESIÓN DE CONTRATO - ENTREGA DE DOCUMENTOS"/>
        <s v="PERFILAMIENTO ESPECIAL - REGISTRO"/>
        <s v="PERFILAMIENTO ESPECIAL - INFORMACIÓN - ACLARACIÓN"/>
        <s v="REPORTES - REPORTE DE IMEI/ICCID"/>
        <s v="PRODUCTO - EVALUACIÓN DE PROVEEDORES"/>
        <s v="REPORTES - REPORTE DE CONSUMO"/>
        <s v="SOPORTE TÉCNICO - SOLUCIÓN EN PRIMER NIVEL"/>
        <s v="GESTIÓN DE IMEI - IMEI CAMBIO"/>
        <s v="FALLAS TÉCNICAS - FALLA APLICACIONES"/>
        <s v="CREACIÓN DE PQR - INCONFORMIDAD COBRO DE SERVICIOS SUPLEMENTARIOS Y/O ADICIONALES"/>
        <s v="RECAUDO - FORMAS Y MEDIOS DE PAGO"/>
        <s v="SOPORTE TÉCNICO - PROGRAMACIÓN O MANEJO DE EQUIPOS"/>
        <s v="DEVOLUCIÓN DE EQUIPO - INFORMACIÓN - ACLARACIÓN"/>
        <s v="CERTIFICACIONES - IP"/>
        <s v="SERVICIO AL CLIENTE - QUEJA FUNCIONARIO"/>
        <s v="CREACIÓN DE PQR - AJUSTES POR FALLAS DE SERVICIO"/>
        <s v="CESIÓN DE CONTRATO - NO APLICA"/>
        <s v="TRASLADO SEDE - NO APLICA"/>
        <s v=" - COMPROBANTE ILEGIBLE"/>
        <s v="PORTAL CORPORATIVO - APP - PERFILAMIENTO - REPORTE DE FALLAS"/>
        <s v="REPOSICIÓN DE EQUIPO - RECLAMACIÓN - AJUSTE"/>
        <s v="ASCARD - PAGO NO ABONADO"/>
        <s v="RECONEXIÓN POR ROBO PERDIDA - INFORMACIÓN - ACLARACIÓN"/>
        <s v="FALLAS TÉCNICAS - SOLUCIÓN EN PRIMER NIVEL"/>
        <s v="FACTURA - FRACCIONAR FACTURA POR SERVICIOS"/>
        <s v="FACTURA - RECLAMO COBRO SERVICIOS ADICIONALES"/>
        <s v="CREACIÓN DE PQR - INCONFORMIDAD CON LA DESCONEXIÓN"/>
        <s v="CLOUD - INCONFORMIDAD PLAN TARIFARIO"/>
        <s v="SALDO - RECLAMACIÓN - AJUSTE"/>
        <s v=" - OTRA SEGMENTACIÓN"/>
        <s v="CLOUD - INFORMACIÓN DE PQR"/>
        <s v=" - INFORMACIÓN DE TARIFAS"/>
        <s v="CERTIFICACIONES - SALDO"/>
        <s v="DATOS DEMOGRÁFICOS - ACTUALIZACIÓN No. DE IDENTIFICACIÓN"/>
        <s v="CAMBIO DE NÚMERO - CRUCE DE MINES"/>
        <s v="CREACIÓN DE PQR - CAMPAÑA DE RETENCIÓN CAÍDA O NO APLICADA"/>
        <s v="LD - LDI - 01800 - ACTIVACIÓN"/>
        <s v="NEGACIÓN DE LÍNEA - INFORMACIÓN - ACLARACIÓN"/>
        <s v=" - INFORMACIÓN DE COBERTURA"/>
        <s v="CREACIÓN DE PQR - CARGO BÁSICO"/>
        <s v="FACTURA - ACLARACIÓN COBRO DE RECONEXIÓN"/>
        <s v="REPORTES - REPORTE DE PERMANENCIA"/>
        <s v="GESTIÓN DE COBRANZA - REINSTALACIÓN - RECONEXIÓN POR MORA"/>
        <s v="RECAUDO - ESTADO DE CUENTA"/>
        <s v="SOPORTE TÉCNICO - COBERTURA"/>
        <s v="CREACIÓN DE PQR - COBROS ÚNICOS"/>
        <s v="CREACIÓN DE PQR - CAMPAÑA CARTERA NO APLICADA"/>
        <s v="CREACIÓN DE PQR - DETALLE DE SERVICIO"/>
        <s v="OFERTA NEGOCIADA CONTRATO - COPIA OFERTA O CONTRATO"/>
        <s v="FACTURA - FACTURA SAP"/>
        <s v="CESIÓN DE CONTRATO - HUELLA / FIRMA ILEGIBLE(S)"/>
        <s v="CREACIÓN DE PQR - INCONFORMIDAD SOLICITUDES NO REALIZADAS"/>
        <s v="IDENTIFICADOR RESTRINGIDO - INFORMACIÓN - ACLARACIÓN"/>
        <s v="FACTURA - NO RECIBE FACTURA (NO LLEGA)"/>
        <s v="LÍNEA NUEVA - REINSTALACIÓN"/>
        <s v="RECAUDO - PAZ Y SALVO"/>
        <s v="FALLAS TÉCNICAS - DAÑO SIM CARD"/>
        <s v="CREACIÓN DE PQR - NO APLICACIÓN DE PAGOS"/>
        <s v="LARGA DISTANCIA INTERNACIONAL - DESACTIVACIÓN"/>
        <s v="LÍNEA NUEVA - REVERSIÓN PRE A POS"/>
        <s v="ASCARD - INFORMACIÓN - ACLARACIÓN"/>
        <s v="CREACIÓN DE PQR - INSATISFACCIÓN EN PROCESO DE CANCELACIÓN"/>
        <s v="CANCELACIÓN DE SERVICIO - RETENCIÓN - ACEPTACIÓN PROPUESTA"/>
        <s v="PQR - SOLICITUD SIC"/>
        <s v="RECAUDO - INFORMACIÓN - ACLARACIÓN"/>
        <s v="INCLUSIONES - EXCLUSIONES - CREACIÓN MAESTRA"/>
        <s v=" - NO CUMPLE TIEMPOS DE INGRESO"/>
        <s v="RECONEXIÓN POR ROBO PERDIDA - SOLO SIMCARD"/>
        <s v=" - ENTREGA DE DOCUMENTOS"/>
        <s v="SERVICIO CELULAR - SERVICIO TÉCNICO A DOMICILIO"/>
        <s v="FALLAS TÉCNICAS - FALLAS PORTABILIDAD"/>
        <s v=" - CAMBIO DE PLAN"/>
        <s v="PQR - REPORTE DE DELITOS"/>
        <s v="DATOS TRANSACCIONALES APN - INFORMACIÓN - ACLARACIÓN"/>
        <s v=" - DAÑOS A TERCEROS" u="1"/>
        <s v="CESIÓN RECHAZADA" u="1"/>
        <s v=" - INFORMACIÓN - ACLARACIÓN" u="1"/>
        <s v="SIN CRITERIO DE BÚSQUEDA" u="1"/>
        <s v="AJUSTE SERVICIOS ADICIONALES" u="1"/>
        <s v=" - INFORMACIÓN - ACLARACIÓNOTROS PRODUCTOS (VENTAS)" u="1"/>
        <s v=" - CANCELACIÓN" u="1"/>
        <s v=" - 34977380SI APLICA" u="1"/>
        <s v=" - COPIA DE FACTURA" u="1"/>
        <s v=" - BANCOLOMBIA" u="1"/>
        <s v=" - MOVIRED" u="1"/>
        <s v="COMPROBANTE ILEGIBLE" u="1"/>
        <s v="SIN DOCUMENTACIÓN" u="1"/>
        <s v="SEGUIMIENTO DE GPT" u="1"/>
        <s v=" - REQUISITOS" u="1"/>
        <s v="COLOCACIÓN" u="1"/>
        <s v="INFORMACIÓN - ACLARACIÓN" u="1"/>
        <s v="SEGUIMIENTO DE ROAMING" u="1"/>
        <s v=" - TRANSFERENCIA" u="1"/>
        <s v=" - BANCO BOGOTÁ" u="1"/>
        <s v=" - SOPORTE TÉCNICO PYME" u="1"/>
        <s v=" - COLOCACIÓN" u="1"/>
        <s v="DOCUMENTACIÓN INCOMPLETA" u="1"/>
        <s v="USUARIO YA EXISTE" u="1"/>
        <s v=" - FALLA CABLE / MODEM" u="1"/>
        <s v=" - RECLAMACIÓN" u="1"/>
        <s v=" - MIGRACIÓN DE TECNOLOGÍA" u="1"/>
        <s v=" - CAV CLARO" u="1"/>
        <s v="ACTIVACIÓN SERVICIO - PAQUETE" u="1"/>
        <s v="ACTIVACIÓN SERVICIO - PAQUETEBITÁCORA GENERAL" u="1"/>
        <s v=" - ENVÍO PROPUESTA" u="1"/>
        <s v=" - BANCO DAVIVIENDA" u="1"/>
        <s v="FALTA DE INFORMACIÓN" u="1"/>
        <s v=" - NO RECEPCIÓN DE SOLICITUD (PQR - RECURSO)" u="1"/>
        <s v=" - INFORMACIÓN PLANES - TARIFAS" u="1"/>
        <s v="RECLAMACIÓN - AJUSTE" u="1"/>
        <s v="CSM" u="1"/>
        <s v=" - APP MI CLARO" u="1"/>
        <s v=" - ACLARACIÓN DE SALDO" u="1"/>
        <s v="ENVÍO PROPUESTA" u="1"/>
      </sharedItems>
    </cacheField>
    <cacheField name="CRUCE" numFmtId="0">
      <sharedItems count="9">
        <s v="CONTACTO - SOP. PYME"/>
        <s v="PORTALES - ACTIVACIÓN"/>
        <s v="ROAMING"/>
        <s v="PORTALES - GESTOR CORPORATIVO"/>
        <s v="PAGOS NO ABONADOS"/>
        <s v="CASOS ESPECIALES"/>
        <s v="CESIONES"/>
        <s v="ONLINE"/>
        <s v="CONACTO - SOP. PYME" u="1"/>
      </sharedItems>
    </cacheField>
    <cacheField name="STATUS FORMULADO DEL CASO" numFmtId="0">
      <sharedItems containsMixedTypes="1" containsNumber="1" containsInteger="1" minValue="0" maxValue="0" count="9">
        <s v="GESTIONADO"/>
        <s v="ESCALADO"/>
        <s v="SOLUCIONADO RECHAZADO"/>
        <s v="SEGUIMIENTO"/>
        <s v="SOLUCIONADO ESCALADO"/>
        <s v="SOLUCIONADO SEGUIMIENTO"/>
        <s v="SOLUCIONADO"/>
        <s v="RECHAZADO"/>
        <n v="0" u="1"/>
      </sharedItems>
    </cacheField>
    <cacheField name="FALTANTES" numFmtId="0">
      <sharedItems containsMixedTypes="1" containsNumber="1" containsInteger="1" minValue="-32" maxValue="37" count="51">
        <s v=""/>
        <n v="-13"/>
        <n v="-29"/>
        <n v="-28"/>
        <n v="-32"/>
        <n v="-17"/>
        <n v="-27"/>
        <n v="-30"/>
        <n v="-19"/>
        <n v="-22"/>
        <n v="-21"/>
        <n v="-31"/>
        <n v="-15"/>
        <n v="-3"/>
        <n v="-11"/>
        <n v="4"/>
        <n v="-8"/>
        <n v="26"/>
        <n v="2"/>
        <n v="-26"/>
        <n v="-23"/>
        <n v="-20"/>
        <n v="-9"/>
        <n v="-12"/>
        <n v="-18"/>
        <n v="-25"/>
        <n v="-1"/>
        <n v="3"/>
        <n v="-4"/>
        <n v="14"/>
        <n v="-2"/>
        <n v="6"/>
        <n v="-14"/>
        <n v="15"/>
        <n v="1"/>
        <n v="-5"/>
        <n v="-24"/>
        <n v="-16"/>
        <n v="-6"/>
        <n v="-7"/>
        <n v="20"/>
        <n v="21"/>
        <n v="7"/>
        <n v="0"/>
        <n v="8"/>
        <n v="37"/>
        <n v="-10"/>
        <n v="13"/>
        <n v="16"/>
        <n v="18"/>
        <n v="10" u="1"/>
      </sharedItems>
    </cacheField>
    <cacheField name="TRABAJO" numFmtId="0">
      <sharedItems containsMixedTypes="1" containsNumber="1" containsInteger="1" minValue="0" maxValue="1" count="3">
        <s v=""/>
        <n v="1"/>
        <n v="0" u="1"/>
      </sharedItems>
    </cacheField>
    <cacheField name="GRAFICA" numFmtId="0">
      <sharedItems containsMixedTypes="1" containsNumber="1" containsInteger="1" minValue="1" maxValue="1"/>
    </cacheField>
    <cacheField name="CRUCE RENTA" numFmtId="0">
      <sharedItems containsSemiMixedTypes="0" containsString="0" containsNumber="1" containsInteger="1" minValue="0" maxValue="1"/>
    </cacheField>
    <cacheField name="CRUCE GRUPO" numFmtId="0">
      <sharedItems containsSemiMixedTypes="0" containsString="0" containsNumber="1" containsInteger="1" minValue="0" maxValue="1"/>
    </cacheField>
    <cacheField name="CRUCE ANALISTA" numFmtId="0">
      <sharedItems containsSemiMixedTypes="0" containsString="0" containsNumber="1" containsInteger="1" minValue="0" maxValue="1"/>
    </cacheField>
    <cacheField name="RECURRENCIA FILTRO" numFmtId="0">
      <sharedItems containsMixedTypes="1" containsNumber="1" containsInteger="1" minValue="0" maxValue="0" count="4">
        <s v="NO"/>
        <s v=""/>
        <s v="SI"/>
        <n v="0" u="1"/>
      </sharedItems>
    </cacheField>
    <cacheField name="RECURRENCIA DEL CLIENTE" numFmtId="0">
      <sharedItems containsSemiMixedTypes="0" containsString="0" containsNumber="1" containsInteger="1" minValue="1" maxValue="3718"/>
    </cacheField>
    <cacheField name="VALIDACIÓN RECURRENCIA" numFmtId="0">
      <sharedItems/>
    </cacheField>
    <cacheField name="PENALIZACIÓN" numFmtId="0">
      <sharedItems containsMixedTypes="1" containsNumber="1" containsInteger="1" minValue="1" maxValue="1" count="4">
        <s v="SI"/>
        <s v="JUSTIFICADO"/>
        <s v="NO"/>
        <n v="1" u="1"/>
      </sharedItems>
    </cacheField>
    <cacheField name="FECHA" numFmtId="14">
      <sharedItems containsSemiMixedTypes="0" containsNonDate="0" containsDate="1" containsString="0" minDate="2023-12-18T00:00:00" maxDate="2024-01-23T00:00:00"/>
    </cacheField>
    <cacheField name="FECHA Y HORA VALIDADA" numFmtId="0">
      <sharedItems containsSemiMixedTypes="0" containsNonDate="0" containsDate="1" containsString="0" minDate="2023-12-18T08:26:50" maxDate="2024-01-22T17:41:32" count="4963">
        <d v="2023-12-18T08:26:50"/>
        <d v="2023-12-18T08:32:08"/>
        <d v="2023-12-18T11:55:59"/>
        <d v="2023-12-18T20:35:58"/>
        <d v="2023-12-18T21:17:50"/>
        <d v="2023-12-19T17:04:39"/>
        <d v="2023-12-19T19:53:21"/>
        <d v="2023-12-19T21:49:36"/>
        <d v="2023-12-19T21:51:05"/>
        <d v="2023-12-19T21:52:14"/>
        <d v="2023-12-19T21:53:28"/>
        <d v="2023-12-20T17:02:12"/>
        <d v="2023-12-20T18:00:01"/>
        <d v="2023-12-20T18:55:51"/>
        <d v="2023-12-20T20:49:03"/>
        <d v="2023-12-20T22:00:14"/>
        <d v="2023-12-21T16:27:14"/>
        <d v="2023-12-21T18:33:30"/>
        <d v="2023-12-21T18:59:10"/>
        <d v="2023-12-21T20:14:49"/>
        <d v="2023-12-21T21:12:50"/>
        <d v="2023-12-21T21:48:19"/>
        <d v="2023-12-22T16:57:49"/>
        <d v="2023-12-26T13:28:59"/>
        <d v="2023-12-26T13:59:45"/>
        <d v="2023-12-26T16:10:39"/>
        <d v="2023-12-26T16:41:08"/>
        <d v="2023-12-26T17:21:16"/>
        <d v="2023-12-26T18:23:33"/>
        <d v="2023-12-26T18:42:47"/>
        <d v="2023-12-26T19:13:15"/>
        <d v="2023-12-26T19:58:37"/>
        <d v="2023-12-26T20:23:13"/>
        <d v="2023-12-26T20:47:21"/>
        <d v="2023-12-26T21:14:56"/>
        <d v="2023-12-26T21:47:51"/>
        <d v="2023-12-27T07:54:25"/>
        <d v="2023-12-29T09:08:04"/>
        <d v="2023-12-29T09:30:15"/>
        <d v="2023-12-29T10:29:43"/>
        <d v="2023-12-29T10:44:29"/>
        <d v="2023-12-29T11:19:45"/>
        <d v="2023-12-29T11:29:24"/>
        <d v="2023-12-29T11:44:44"/>
        <d v="2023-12-29T12:14:09"/>
        <d v="2023-12-29T12:39:15"/>
        <d v="2023-12-29T12:55:07"/>
        <d v="2023-12-29T13:11:15"/>
        <d v="2023-12-29T13:21:39"/>
        <d v="2023-12-29T13:40:08"/>
        <d v="2023-12-29T13:57:10"/>
        <d v="2023-12-29T14:39:14"/>
        <d v="2023-12-29T14:52:01"/>
        <d v="2023-12-29T15:03:20"/>
        <d v="2023-12-29T15:22:00"/>
        <d v="2023-12-29T15:33:54"/>
        <d v="2023-12-29T16:23:43"/>
        <d v="2023-12-29T16:44:28"/>
        <d v="2023-12-29T17:17:21"/>
        <d v="2023-12-29T17:25:29"/>
        <d v="2023-12-29T17:38:45"/>
        <d v="2023-12-29T18:00:30"/>
        <d v="2023-12-29T18:12:42"/>
        <d v="2023-12-29T18:46:36"/>
        <d v="2023-12-29T19:04:11"/>
        <d v="2023-12-29T19:34:30"/>
        <d v="2023-12-29T19:45:30"/>
        <d v="2023-12-30T10:22:39"/>
        <d v="2023-12-30T10:40:08"/>
        <d v="2023-12-30T11:01:00"/>
        <d v="2023-12-30T12:01:07"/>
        <d v="2023-12-30T12:57:36"/>
        <d v="2023-12-30T13:17:52"/>
        <d v="2023-12-30T13:21:52"/>
        <d v="2023-12-30T13:34:24"/>
        <d v="2023-12-30T14:01:29"/>
        <d v="2023-12-30T14:29:11"/>
        <d v="2023-12-30T15:21:07"/>
        <d v="2023-12-30T16:42:45"/>
        <d v="2023-12-30T16:43:55"/>
        <d v="2023-12-30T17:00:19"/>
        <d v="2023-12-30T17:15:58"/>
        <d v="2023-12-30T17:50:22"/>
        <d v="2023-12-30T18:05:19"/>
        <d v="2023-12-30T18:18:01"/>
        <d v="2024-01-02T10:28:49"/>
        <d v="2024-01-02T11:06:06"/>
        <d v="2024-01-02T11:34:06"/>
        <d v="2024-01-02T12:07:42"/>
        <d v="2024-01-02T12:47:30"/>
        <d v="2024-01-02T13:02:24"/>
        <d v="2024-01-02T13:20:45"/>
        <d v="2024-01-02T14:11:39"/>
        <d v="2024-01-02T15:45:39"/>
        <d v="2024-01-02T15:50:26"/>
        <d v="2024-01-02T16:01:10"/>
        <d v="2024-01-02T16:15:34"/>
        <d v="2024-01-02T16:22:14"/>
        <d v="2024-01-02T16:29:23"/>
        <d v="2024-01-02T17:09:43"/>
        <d v="2024-01-02T17:28:25"/>
        <d v="2024-01-02T17:43:17"/>
        <d v="2024-01-02T18:11:42"/>
        <d v="2024-01-02T18:31:37"/>
        <d v="2024-01-02T19:17:22"/>
        <d v="2024-01-03T14:28:18"/>
        <d v="2024-01-03T14:41:24"/>
        <d v="2024-01-03T14:51:50"/>
        <d v="2024-01-03T18:39:30"/>
        <d v="2024-01-04T11:14:47"/>
        <d v="2024-01-04T12:57:03"/>
        <d v="2024-01-04T14:49:11"/>
        <d v="2024-01-04T15:29:19"/>
        <d v="2024-01-04T16:04:37"/>
        <d v="2024-01-05T12:03:56"/>
        <d v="2024-01-05T13:03:17"/>
        <d v="2024-01-05T13:05:57"/>
        <d v="2024-01-05T13:08:28"/>
        <d v="2024-01-05T13:08:39"/>
        <d v="2024-01-05T13:10:54"/>
        <d v="2024-01-05T13:12:58"/>
        <d v="2024-01-05T13:14:10"/>
        <d v="2024-01-05T13:18:07"/>
        <d v="2024-01-05T13:18:12"/>
        <d v="2024-01-05T13:22:05"/>
        <d v="2024-01-05T13:25:19"/>
        <d v="2024-01-05T13:26:46"/>
        <d v="2024-01-05T13:31:01"/>
        <d v="2024-01-05T13:35:38"/>
        <d v="2024-01-05T13:39:08"/>
        <d v="2024-01-05T13:48:17"/>
        <d v="2024-01-05T14:02:36"/>
        <d v="2024-01-05T14:02:47"/>
        <d v="2024-01-05T14:04:19"/>
        <d v="2024-01-05T14:04:55"/>
        <d v="2024-01-05T14:13:51"/>
        <d v="2024-01-05T14:16:26"/>
        <d v="2024-01-05T14:20:28"/>
        <d v="2024-01-05T14:35:58"/>
        <d v="2024-01-05T14:52:30"/>
        <d v="2024-01-05T15:07:02"/>
        <d v="2024-01-05T15:13:04"/>
        <d v="2024-01-05T15:17:55"/>
        <d v="2024-01-05T15:51:13"/>
        <d v="2024-01-05T16:05:00"/>
        <d v="2024-01-05T16:10:36"/>
        <d v="2024-01-05T16:38:10"/>
        <d v="2024-01-05T16:50:04"/>
        <d v="2024-01-05T16:53:29"/>
        <d v="2024-01-05T16:59:06"/>
        <d v="2024-01-05T17:08:46"/>
        <d v="2024-01-05T17:20:03"/>
        <d v="2024-01-05T17:27:12"/>
        <d v="2024-01-05T17:27:26"/>
        <d v="2024-01-05T17:38:48"/>
        <d v="2024-01-05T17:46:51"/>
        <d v="2024-01-05T17:56:28"/>
        <d v="2024-01-05T17:58:18"/>
        <d v="2024-01-05T18:06:21"/>
        <d v="2024-01-05T18:13:09"/>
        <d v="2024-01-05T18:33:47"/>
        <d v="2024-01-05T18:51:32"/>
        <d v="2024-01-05T19:01:27"/>
        <d v="2024-01-05T19:32:00"/>
        <d v="2024-01-05T19:48:55"/>
        <d v="2024-01-05T20:13:03"/>
        <d v="2024-01-05T20:21:45"/>
        <d v="2024-01-05T20:26:14"/>
        <d v="2024-01-05T20:56:19"/>
        <d v="2024-01-05T21:07:14"/>
        <d v="2024-01-05T21:26:35"/>
        <d v="2024-01-06T08:13:25"/>
        <d v="2024-01-06T08:34:28"/>
        <d v="2024-01-06T08:52:38"/>
        <d v="2024-01-06T09:23:51"/>
        <d v="2024-01-06T09:46:26"/>
        <d v="2024-01-06T09:49:51"/>
        <d v="2024-01-06T10:04:33"/>
        <d v="2024-01-06T10:21:58"/>
        <d v="2024-01-06T10:39:42"/>
        <d v="2024-01-06T10:41:24"/>
        <d v="2024-01-06T11:03:20"/>
        <d v="2024-01-06T11:05:18"/>
        <d v="2024-01-06T11:08:18"/>
        <d v="2024-01-06T11:09:24"/>
        <d v="2024-01-06T11:15:29"/>
        <d v="2024-01-06T11:19:09"/>
        <d v="2024-01-06T11:30:44"/>
        <d v="2024-01-06T11:37:16"/>
        <d v="2024-01-06T11:37:20"/>
        <d v="2024-01-06T11:41:31"/>
        <d v="2024-01-06T12:19:13"/>
        <d v="2024-01-06T12:31:07"/>
        <d v="2024-01-06T12:32:02"/>
        <d v="2024-01-06T12:37:10"/>
        <d v="2024-01-06T12:40:12"/>
        <d v="2024-01-06T12:45:41"/>
        <d v="2024-01-06T12:59:17"/>
        <d v="2024-01-06T13:15:32"/>
        <d v="2024-01-06T13:30:11"/>
        <d v="2024-01-06T13:58:31"/>
        <d v="2024-01-06T14:07:39"/>
        <d v="2024-01-06T14:21:09"/>
        <d v="2024-01-06T14:21:42"/>
        <d v="2024-01-06T14:31:39"/>
        <d v="2024-01-06T15:09:16"/>
        <d v="2024-01-06T15:13:19"/>
        <d v="2024-01-06T15:39:46"/>
        <d v="2024-01-08T07:24:54"/>
        <d v="2024-01-08T07:39:45"/>
        <d v="2024-01-09T11:24:32"/>
        <d v="2024-01-09T11:25:06"/>
        <d v="2024-01-09T12:03:16"/>
        <d v="2024-01-09T12:08:08"/>
        <d v="2024-01-09T12:15:53"/>
        <d v="2024-01-09T12:17:09"/>
        <d v="2024-01-09T12:27:16"/>
        <d v="2024-01-09T12:30:56"/>
        <d v="2024-01-09T12:35:54"/>
        <d v="2024-01-09T12:38:01"/>
        <d v="2024-01-09T12:39:51"/>
        <d v="2024-01-09T12:47:57"/>
        <d v="2024-01-09T12:48:09"/>
        <d v="2024-01-09T12:51:24"/>
        <d v="2024-01-09T12:52:24"/>
        <d v="2024-01-09T12:56:40"/>
        <d v="2024-01-09T12:59:42"/>
        <d v="2024-01-09T13:09:08"/>
        <d v="2024-01-09T13:18:31"/>
        <d v="2024-01-09T13:22:06"/>
        <d v="2024-01-09T13:25:02"/>
        <d v="2024-01-09T13:26:55"/>
        <d v="2024-01-09T13:27:21"/>
        <d v="2024-01-09T13:38:42"/>
        <d v="2024-01-09T13:40:30"/>
        <d v="2024-01-09T13:43:28"/>
        <d v="2024-01-09T13:45:37"/>
        <d v="2024-01-09T13:56:11"/>
        <d v="2024-01-09T14:01:13"/>
        <d v="2024-01-09T14:03:27"/>
        <d v="2024-01-09T14:04:36"/>
        <d v="2024-01-09T14:13:02"/>
        <d v="2024-01-09T14:16:53"/>
        <d v="2024-01-09T14:18:17"/>
        <d v="2024-01-09T14:20:36"/>
        <d v="2024-01-09T14:21:40"/>
        <d v="2024-01-09T14:24:58"/>
        <d v="2024-01-09T14:26:32"/>
        <d v="2024-01-09T14:28:13"/>
        <d v="2024-01-09T14:28:20"/>
        <d v="2024-01-09T14:30:46"/>
        <d v="2024-01-09T14:34:23"/>
        <d v="2024-01-09T14:41:34"/>
        <d v="2024-01-09T14:46:24"/>
        <d v="2024-01-09T14:46:43"/>
        <d v="2024-01-09T14:47:32"/>
        <d v="2024-01-09T14:48:21"/>
        <d v="2024-01-09T14:49:14"/>
        <d v="2024-01-09T14:54:18"/>
        <d v="2024-01-09T14:55:04"/>
        <d v="2024-01-09T14:59:34"/>
        <d v="2024-01-09T15:02:03"/>
        <d v="2024-01-09T15:02:21"/>
        <d v="2024-01-09T15:04:03"/>
        <d v="2024-01-09T15:06:01"/>
        <d v="2024-01-09T15:09:01"/>
        <d v="2024-01-09T15:09:52"/>
        <d v="2024-01-09T15:11:30"/>
        <d v="2024-01-09T15:18:03"/>
        <d v="2024-01-09T15:20:01"/>
        <d v="2024-01-09T15:21:44"/>
        <d v="2024-01-09T15:22:40"/>
        <d v="2024-01-09T15:23:48"/>
        <d v="2024-01-09T15:28:05"/>
        <d v="2024-01-09T15:29:36"/>
        <d v="2024-01-09T15:30:46"/>
        <d v="2024-01-09T15:30:47"/>
        <d v="2024-01-09T15:35:34"/>
        <d v="2024-01-09T15:36:40"/>
        <d v="2024-01-09T15:40:31"/>
        <d v="2024-01-09T15:41:05"/>
        <d v="2024-01-09T15:42:30"/>
        <d v="2024-01-09T15:42:31"/>
        <d v="2024-01-09T15:45:10"/>
        <d v="2024-01-09T15:45:39"/>
        <d v="2024-01-09T15:46:50"/>
        <d v="2024-01-09T15:52:20"/>
        <d v="2024-01-09T15:54:16"/>
        <d v="2024-01-09T16:00:07"/>
        <d v="2024-01-09T16:00:33"/>
        <d v="2024-01-09T16:00:56"/>
        <d v="2024-01-09T16:06:44"/>
        <d v="2024-01-09T16:08:07"/>
        <d v="2024-01-09T16:10:55"/>
        <d v="2024-01-09T16:11:46"/>
        <d v="2024-01-09T16:13:17"/>
        <d v="2024-01-09T16:13:18"/>
        <d v="2024-01-09T16:14:09"/>
        <d v="2024-01-09T16:20:57"/>
        <d v="2024-01-09T16:23:32"/>
        <d v="2024-01-09T16:25:37"/>
        <d v="2024-01-09T16:26:52"/>
        <d v="2024-01-09T16:28:15"/>
        <d v="2024-01-09T16:28:33"/>
        <d v="2024-01-09T16:29:32"/>
        <d v="2024-01-09T16:30:39"/>
        <d v="2024-01-09T16:32:16"/>
        <d v="2024-01-09T16:32:32"/>
        <d v="2024-01-09T16:39:29"/>
        <d v="2024-01-09T16:39:40"/>
        <d v="2024-01-09T16:41:28"/>
        <d v="2024-01-09T16:42:03"/>
        <d v="2024-01-09T16:43:37"/>
        <d v="2024-01-09T16:44:13"/>
        <d v="2024-01-09T16:44:37"/>
        <d v="2024-01-09T16:45:17"/>
        <d v="2024-01-09T16:47:37"/>
        <d v="2024-01-09T16:48:20"/>
        <d v="2024-01-09T16:48:50"/>
        <d v="2024-01-09T16:49:39"/>
        <d v="2024-01-09T16:49:46"/>
        <d v="2024-01-09T16:51:57"/>
        <d v="2024-01-09T16:53:48"/>
        <d v="2024-01-09T16:55:23"/>
        <d v="2024-01-09T16:57:17"/>
        <d v="2024-01-09T16:57:48"/>
        <d v="2024-01-09T16:58:46"/>
        <d v="2024-01-09T16:59:33"/>
        <d v="2024-01-09T16:59:55"/>
        <d v="2024-01-09T17:02:05"/>
        <d v="2024-01-09T17:02:08"/>
        <d v="2024-01-09T17:03:40"/>
        <d v="2024-01-09T17:05:36"/>
        <d v="2024-01-09T17:08:04"/>
        <d v="2024-01-09T17:09:36"/>
        <d v="2024-01-09T17:09:55"/>
        <d v="2024-01-09T17:11:49"/>
        <d v="2024-01-09T17:11:54"/>
        <d v="2024-01-09T17:12:10"/>
        <d v="2024-01-09T17:12:48"/>
        <d v="2024-01-09T17:13:51"/>
        <d v="2024-01-09T17:14:31"/>
        <d v="2024-01-09T17:16:24"/>
        <d v="2024-01-09T17:17:39"/>
        <d v="2024-01-09T17:18:27"/>
        <d v="2024-01-09T17:18:57"/>
        <d v="2024-01-09T17:19:11"/>
        <d v="2024-01-09T17:19:43"/>
        <d v="2024-01-09T17:20:18"/>
        <d v="2024-01-09T17:21:28"/>
        <d v="2024-01-09T17:22:36"/>
        <d v="2024-01-09T17:23:42"/>
        <d v="2024-01-09T17:23:45"/>
        <d v="2024-01-09T17:24:58"/>
        <d v="2024-01-09T17:25:33"/>
        <d v="2024-01-09T17:25:47"/>
        <d v="2024-01-09T17:26:40"/>
        <d v="2024-01-09T17:28:12"/>
        <d v="2024-01-09T17:29:27"/>
        <d v="2024-01-09T17:29:40"/>
        <d v="2024-01-09T17:30:55"/>
        <d v="2024-01-09T17:33:57"/>
        <d v="2024-01-09T17:35:35"/>
        <d v="2024-01-09T17:36:54"/>
        <d v="2024-01-09T17:37:04"/>
        <d v="2024-01-09T17:37:13"/>
        <d v="2024-01-09T17:38:45"/>
        <d v="2024-01-09T17:39:21"/>
        <d v="2024-01-09T17:41:29"/>
        <d v="2024-01-09T17:41:59"/>
        <d v="2024-01-09T17:44:03"/>
        <d v="2024-01-09T17:46:06"/>
        <d v="2024-01-09T17:46:32"/>
        <d v="2024-01-09T17:48:32"/>
        <d v="2024-01-09T17:49:05"/>
        <d v="2024-01-09T17:52:23"/>
        <d v="2024-01-09T17:54:12"/>
        <d v="2024-01-09T17:55:28"/>
        <d v="2024-01-09T17:56:33"/>
        <d v="2024-01-09T18:00:49"/>
        <d v="2024-01-09T18:00:50"/>
        <d v="2024-01-09T18:01:41"/>
        <d v="2024-01-09T18:01:44"/>
        <d v="2024-01-09T18:05:33"/>
        <d v="2024-01-09T18:06:11"/>
        <d v="2024-01-09T18:08:53"/>
        <d v="2024-01-09T18:09:57"/>
        <d v="2024-01-09T18:11:25"/>
        <d v="2024-01-09T18:13:32"/>
        <d v="2024-01-09T18:14:36"/>
        <d v="2024-01-09T18:15:03"/>
        <d v="2024-01-09T18:16:55"/>
        <d v="2024-01-09T18:17:04"/>
        <d v="2024-01-09T18:17:46"/>
        <d v="2024-01-09T18:18:09"/>
        <d v="2024-01-09T18:19:48"/>
        <d v="2024-01-09T18:20:47"/>
        <d v="2024-01-09T18:21:32"/>
        <d v="2024-01-09T18:23:09"/>
        <d v="2024-01-09T18:23:33"/>
        <d v="2024-01-09T18:24:57"/>
        <d v="2024-01-09T18:25:49"/>
        <d v="2024-01-09T18:27:36"/>
        <d v="2024-01-09T18:27:45"/>
        <d v="2024-01-09T18:28:56"/>
        <d v="2024-01-09T18:30:34"/>
        <d v="2024-01-09T18:31:26"/>
        <d v="2024-01-09T18:32:00"/>
        <d v="2024-01-09T18:32:47"/>
        <d v="2024-01-09T18:37:02"/>
        <d v="2024-01-09T18:37:08"/>
        <d v="2024-01-09T18:39:33"/>
        <d v="2024-01-09T18:40:46"/>
        <d v="2024-01-09T18:42:06"/>
        <d v="2024-01-09T18:43:34"/>
        <d v="2024-01-09T18:44:07"/>
        <d v="2024-01-09T18:44:47"/>
        <d v="2024-01-09T18:45:45"/>
        <d v="2024-01-09T18:47:18"/>
        <d v="2024-01-09T18:47:45"/>
        <d v="2024-01-09T18:48:01"/>
        <d v="2024-01-09T18:48:13"/>
        <d v="2024-01-09T18:50:14"/>
        <d v="2024-01-09T18:51:40"/>
        <d v="2024-01-09T18:52:22"/>
        <d v="2024-01-09T18:52:51"/>
        <d v="2024-01-09T18:53:19"/>
        <d v="2024-01-09T18:54:31"/>
        <d v="2024-01-09T18:55:18"/>
        <d v="2024-01-09T18:55:25"/>
        <d v="2024-01-09T19:01:30"/>
        <d v="2024-01-09T19:02:27"/>
        <d v="2024-01-09T19:03:06"/>
        <d v="2024-01-09T19:04:03"/>
        <d v="2024-01-09T19:04:28"/>
        <d v="2024-01-09T19:04:41"/>
        <d v="2024-01-09T19:05:10"/>
        <d v="2024-01-09T19:05:17"/>
        <d v="2024-01-09T19:07:41"/>
        <d v="2024-01-09T19:08:19"/>
        <d v="2024-01-09T19:10:30"/>
        <d v="2024-01-09T19:10:54"/>
        <d v="2024-01-09T19:12:07"/>
        <d v="2024-01-09T19:14:30"/>
        <d v="2024-01-09T19:14:54"/>
        <d v="2024-01-09T19:17:09"/>
        <d v="2024-01-09T19:18:35"/>
        <d v="2024-01-09T19:20:55"/>
        <d v="2024-01-09T19:21:59"/>
        <d v="2024-01-09T19:22:00"/>
        <d v="2024-01-09T19:26:45"/>
        <d v="2024-01-09T19:29:57"/>
        <d v="2024-01-09T19:30:57"/>
        <d v="2024-01-09T19:32:26"/>
        <d v="2024-01-09T19:32:47"/>
        <d v="2024-01-09T19:33:33"/>
        <d v="2024-01-09T19:34:27"/>
        <d v="2024-01-09T19:35:35"/>
        <d v="2024-01-09T19:36:41"/>
        <d v="2024-01-09T19:38:43"/>
        <d v="2024-01-09T19:38:52"/>
        <d v="2024-01-09T19:39:33"/>
        <d v="2024-01-09T19:40:31"/>
        <d v="2024-01-09T19:43:17"/>
        <d v="2024-01-09T19:44:58"/>
        <d v="2024-01-09T19:45:36"/>
        <d v="2024-01-09T19:46:00"/>
        <d v="2024-01-09T19:47:37"/>
        <d v="2024-01-09T19:47:56"/>
        <d v="2024-01-09T19:49:42"/>
        <d v="2024-01-09T19:51:30"/>
        <d v="2024-01-09T19:52:16"/>
        <d v="2024-01-09T19:52:20"/>
        <d v="2024-01-09T19:52:49"/>
        <d v="2024-01-09T19:53:01"/>
        <d v="2024-01-09T19:53:07"/>
        <d v="2024-01-09T19:55:24"/>
        <d v="2024-01-09T19:55:57"/>
        <d v="2024-01-09T19:56:23"/>
        <d v="2024-01-09T19:56:52"/>
        <d v="2024-01-09T19:57:17"/>
        <d v="2024-01-09T19:58:28"/>
        <d v="2024-01-09T19:59:38"/>
        <d v="2024-01-09T20:00:49"/>
        <d v="2024-01-09T20:01:47"/>
        <d v="2024-01-09T20:02:51"/>
        <d v="2024-01-09T20:03:25"/>
        <d v="2024-01-09T20:05:13"/>
        <d v="2024-01-09T20:05:26"/>
        <d v="2024-01-09T20:05:29"/>
        <d v="2024-01-09T20:07:10"/>
        <d v="2024-01-09T20:10:33"/>
        <d v="2024-01-09T20:11:02"/>
        <d v="2024-01-09T20:12:06"/>
        <d v="2024-01-09T20:12:40"/>
        <d v="2024-01-09T20:14:17"/>
        <d v="2024-01-09T20:15:10"/>
        <d v="2024-01-09T20:17:12"/>
        <d v="2024-01-09T20:17:35"/>
        <d v="2024-01-09T20:18:45"/>
        <d v="2024-01-09T20:19:44"/>
        <d v="2024-01-09T20:20:02"/>
        <d v="2024-01-09T20:21:34"/>
        <d v="2024-01-09T20:23:48"/>
        <d v="2024-01-09T20:24:29"/>
        <d v="2024-01-09T20:25:40"/>
        <d v="2024-01-09T20:26:20"/>
        <d v="2024-01-09T20:26:53"/>
        <d v="2024-01-09T20:28:45"/>
        <d v="2024-01-09T20:30:46"/>
        <d v="2024-01-09T20:32:53"/>
        <d v="2024-01-09T20:33:40"/>
        <d v="2024-01-09T20:34:10"/>
        <d v="2024-01-09T20:36:01"/>
        <d v="2024-01-09T20:36:11"/>
        <d v="2024-01-09T20:38:56"/>
        <d v="2024-01-09T20:40:38"/>
        <d v="2024-01-09T20:41:13"/>
        <d v="2024-01-09T20:41:49"/>
        <d v="2024-01-09T20:41:50"/>
        <d v="2024-01-09T20:43:39"/>
        <d v="2024-01-09T20:46:12"/>
        <d v="2024-01-09T20:47:35"/>
        <d v="2024-01-09T20:49:03"/>
        <d v="2024-01-09T20:50:14"/>
        <d v="2024-01-09T20:53:29"/>
        <d v="2024-01-09T20:54:30"/>
        <d v="2024-01-09T20:55:46"/>
        <d v="2024-01-09T20:55:57"/>
        <d v="2024-01-09T20:56:04"/>
        <d v="2024-01-09T20:57:22"/>
        <d v="2024-01-09T20:58:17"/>
        <d v="2024-01-09T20:58:52"/>
        <d v="2024-01-09T20:59:17"/>
        <d v="2024-01-09T20:59:39"/>
        <d v="2024-01-09T21:00:44"/>
        <d v="2024-01-09T21:02:04"/>
        <d v="2024-01-09T21:02:56"/>
        <d v="2024-01-09T21:03:41"/>
        <d v="2024-01-09T21:03:42"/>
        <d v="2024-01-09T21:03:55"/>
        <d v="2024-01-09T21:05:14"/>
        <d v="2024-01-09T21:06:47"/>
        <d v="2024-01-09T21:09:46"/>
        <d v="2024-01-09T21:11:07"/>
        <d v="2024-01-09T21:13:49"/>
        <d v="2024-01-09T21:14:54"/>
        <d v="2024-01-09T21:16:30"/>
        <d v="2024-01-09T21:18:31"/>
        <d v="2024-01-09T21:18:48"/>
        <d v="2024-01-09T21:22:21"/>
        <d v="2024-01-09T21:23:44"/>
        <d v="2024-01-09T21:26:10"/>
        <d v="2024-01-09T21:26:23"/>
        <d v="2024-01-09T21:28:16"/>
        <d v="2024-01-09T21:30:05"/>
        <d v="2024-01-09T21:32:49"/>
        <d v="2024-01-09T21:35:27"/>
        <d v="2024-01-09T21:37:08"/>
        <d v="2024-01-09T21:37:44"/>
        <d v="2024-01-09T21:37:54"/>
        <d v="2024-01-09T21:38:45"/>
        <d v="2024-01-09T21:38:57"/>
        <d v="2024-01-09T21:40:07"/>
        <d v="2024-01-09T21:41:42"/>
        <d v="2024-01-09T21:42:15"/>
        <d v="2024-01-09T21:43:22"/>
        <d v="2024-01-09T21:46:16"/>
        <d v="2024-01-09T21:52:16"/>
        <d v="2024-01-09T21:55:02"/>
        <d v="2024-01-09T22:01:57"/>
        <d v="2024-01-09T22:02:21"/>
        <d v="2024-01-09T22:07:01"/>
        <d v="2024-01-09T22:19:27"/>
        <d v="2024-01-09T22:20:34"/>
        <d v="2024-01-09T22:30:18"/>
        <d v="2024-01-09T22:37:48"/>
        <d v="2024-01-09T22:52:08"/>
        <d v="2024-01-09T23:09:38"/>
        <d v="2024-01-09T23:18:44"/>
        <d v="2024-01-10T07:02:39"/>
        <d v="2024-01-10T07:06:03"/>
        <d v="2024-01-10T07:17:00"/>
        <d v="2024-01-10T07:34:32"/>
        <d v="2024-01-10T08:01:12"/>
        <d v="2024-01-10T08:04:26"/>
        <d v="2024-01-10T08:07:26"/>
        <d v="2024-01-10T08:15:43"/>
        <d v="2024-01-10T08:17:02"/>
        <d v="2024-01-10T08:21:12"/>
        <d v="2024-01-10T08:32:49"/>
        <d v="2024-01-10T08:33:52"/>
        <d v="2024-01-10T08:45:04"/>
        <d v="2024-01-10T08:48:28"/>
        <d v="2024-01-10T08:48:53"/>
        <d v="2024-01-10T09:14:58"/>
        <d v="2024-01-10T09:16:24"/>
        <d v="2024-01-10T09:18:56"/>
        <d v="2024-01-10T09:22:58"/>
        <d v="2024-01-10T09:23:18"/>
        <d v="2024-01-10T09:27:22"/>
        <d v="2024-01-10T09:30:15"/>
        <d v="2024-01-10T09:32:25"/>
        <d v="2024-01-10T09:34:02"/>
        <d v="2024-01-10T09:34:51"/>
        <d v="2024-01-10T09:35:17"/>
        <d v="2024-01-10T09:40:23"/>
        <d v="2024-01-10T09:49:55"/>
        <d v="2024-01-10T09:51:32"/>
        <d v="2024-01-10T09:56:30"/>
        <d v="2024-01-10T10:01:40"/>
        <d v="2024-01-10T10:03:23"/>
        <d v="2024-01-10T10:07:43"/>
        <d v="2024-01-10T10:11:45"/>
        <d v="2024-01-10T10:22:51"/>
        <d v="2024-01-10T10:26:01"/>
        <d v="2024-01-10T10:31:53"/>
        <d v="2024-01-10T10:39:23"/>
        <d v="2024-01-10T10:43:45"/>
        <d v="2024-01-10T10:46:27"/>
        <d v="2024-01-10T10:47:02"/>
        <d v="2024-01-10T10:53:32"/>
        <d v="2024-01-10T10:56:54"/>
        <d v="2024-01-10T11:02:35"/>
        <d v="2024-01-10T11:04:43"/>
        <d v="2024-01-10T11:13:06"/>
        <d v="2024-01-10T11:22:58"/>
        <d v="2024-01-10T11:23:51"/>
        <d v="2024-01-10T11:26:09"/>
        <d v="2024-01-10T11:30:49"/>
        <d v="2024-01-10T11:34:43"/>
        <d v="2024-01-10T11:41:33"/>
        <d v="2024-01-10T11:45:52"/>
        <d v="2024-01-10T11:54:17"/>
        <d v="2024-01-10T11:56:33"/>
        <d v="2024-01-10T11:57:47"/>
        <d v="2024-01-10T11:59:03"/>
        <d v="2024-01-10T12:03:38"/>
        <d v="2024-01-10T12:12:40"/>
        <d v="2024-01-10T12:15:09"/>
        <d v="2024-01-10T12:15:56"/>
        <d v="2024-01-10T12:15:58"/>
        <d v="2024-01-10T12:16:15"/>
        <d v="2024-01-10T12:19:22"/>
        <d v="2024-01-10T12:21:14"/>
        <d v="2024-01-10T12:21:49"/>
        <d v="2024-01-10T12:24:13"/>
        <d v="2024-01-10T12:25:56"/>
        <d v="2024-01-10T12:31:19"/>
        <d v="2024-01-10T12:33:50"/>
        <d v="2024-01-10T12:39:14"/>
        <d v="2024-01-10T12:41:18"/>
        <d v="2024-01-10T12:42:30"/>
        <d v="2024-01-10T12:44:07"/>
        <d v="2024-01-10T12:45:10"/>
        <d v="2024-01-10T12:48:59"/>
        <d v="2024-01-10T12:49:30"/>
        <d v="2024-01-10T12:50:23"/>
        <d v="2024-01-10T12:51:44"/>
        <d v="2024-01-10T12:59:04"/>
        <d v="2024-01-10T13:03:52"/>
        <d v="2024-01-10T13:04:53"/>
        <d v="2024-01-10T13:05:32"/>
        <d v="2024-01-10T13:07:34"/>
        <d v="2024-01-10T13:07:57"/>
        <d v="2024-01-10T13:11:06"/>
        <d v="2024-01-10T13:15:17"/>
        <d v="2024-01-10T13:15:32"/>
        <d v="2024-01-10T13:18:06"/>
        <d v="2024-01-10T13:18:25"/>
        <d v="2024-01-10T13:21:53"/>
        <d v="2024-01-10T13:23:45"/>
        <d v="2024-01-10T13:25:02"/>
        <d v="2024-01-10T13:27:21"/>
        <d v="2024-01-10T13:31:30"/>
        <d v="2024-01-10T13:33:35"/>
        <d v="2024-01-10T13:34:23"/>
        <d v="2024-01-10T13:35:23"/>
        <d v="2024-01-10T13:36:01"/>
        <d v="2024-01-10T13:37:14"/>
        <d v="2024-01-10T13:37:48"/>
        <d v="2024-01-10T13:48:19"/>
        <d v="2024-01-10T13:48:36"/>
        <d v="2024-01-10T13:48:53"/>
        <d v="2024-01-10T13:50:36"/>
        <d v="2024-01-10T13:52:58"/>
        <d v="2024-01-10T13:54:03"/>
        <d v="2024-01-10T13:57:04"/>
        <d v="2024-01-10T13:57:29"/>
        <d v="2024-01-10T13:58:41"/>
        <d v="2024-01-10T13:59:02"/>
        <d v="2024-01-10T14:05:09"/>
        <d v="2024-01-10T14:08:04"/>
        <d v="2024-01-10T14:10:53"/>
        <d v="2024-01-10T14:11:41"/>
        <d v="2024-01-10T14:12:19"/>
        <d v="2024-01-10T14:17:41"/>
        <d v="2024-01-10T14:18:11"/>
        <d v="2024-01-10T14:19:46"/>
        <d v="2024-01-10T14:22:18"/>
        <d v="2024-01-10T14:23:04"/>
        <d v="2024-01-10T14:23:47"/>
        <d v="2024-01-10T14:27:30"/>
        <d v="2024-01-10T14:28:10"/>
        <d v="2024-01-10T14:29:10"/>
        <d v="2024-01-10T14:29:45"/>
        <d v="2024-01-10T14:31:45"/>
        <d v="2024-01-10T14:36:20"/>
        <d v="2024-01-10T14:38:23"/>
        <d v="2024-01-10T14:40:07"/>
        <d v="2024-01-10T14:40:09"/>
        <d v="2024-01-10T14:46:48"/>
        <d v="2024-01-10T14:48:31"/>
        <d v="2024-01-10T14:49:03"/>
        <d v="2024-01-10T14:50:20"/>
        <d v="2024-01-10T14:50:48"/>
        <d v="2024-01-10T14:52:39"/>
        <d v="2024-01-10T14:54:28"/>
        <d v="2024-01-10T14:54:57"/>
        <d v="2024-01-10T14:54:58"/>
        <d v="2024-01-10T14:56:37"/>
        <d v="2024-01-10T14:59:47"/>
        <d v="2024-01-10T15:02:05"/>
        <d v="2024-01-10T15:02:17"/>
        <d v="2024-01-10T15:03:56"/>
        <d v="2024-01-10T15:08:25"/>
        <d v="2024-01-10T15:08:55"/>
        <d v="2024-01-10T15:10:14"/>
        <d v="2024-01-10T15:10:21"/>
        <d v="2024-01-10T15:10:46"/>
        <d v="2024-01-10T15:11:56"/>
        <d v="2024-01-10T15:12:33"/>
        <d v="2024-01-10T15:14:47"/>
        <d v="2024-01-10T15:15:47"/>
        <d v="2024-01-10T15:16:27"/>
        <d v="2024-01-10T15:16:29"/>
        <d v="2024-01-10T15:16:45"/>
        <d v="2024-01-10T15:17:11"/>
        <d v="2024-01-10T15:18:28"/>
        <d v="2024-01-10T15:20:16"/>
        <d v="2024-01-10T15:20:33"/>
        <d v="2024-01-10T15:21:22"/>
        <d v="2024-01-10T15:24:38"/>
        <d v="2024-01-10T15:25:31"/>
        <d v="2024-01-10T15:26:00"/>
        <d v="2024-01-10T15:29:34"/>
        <d v="2024-01-10T15:31:19"/>
        <d v="2024-01-10T15:33:24"/>
        <d v="2024-01-10T15:35:30"/>
        <d v="2024-01-10T15:35:51"/>
        <d v="2024-01-10T15:36:50"/>
        <d v="2024-01-10T15:37:59"/>
        <d v="2024-01-10T15:39:50"/>
        <d v="2024-01-10T15:40:11"/>
        <d v="2024-01-10T15:43:14"/>
        <d v="2024-01-10T15:50:54"/>
        <d v="2024-01-10T15:51:12"/>
        <d v="2024-01-10T15:57:56"/>
        <d v="2024-01-10T15:59:24"/>
        <d v="2024-01-10T16:00:09"/>
        <d v="2024-01-10T16:05:34"/>
        <d v="2024-01-10T16:06:50"/>
        <d v="2024-01-10T16:08:56"/>
        <d v="2024-01-10T16:11:32"/>
        <d v="2024-01-10T16:14:01"/>
        <d v="2024-01-10T16:14:20"/>
        <d v="2024-01-10T16:17:15"/>
        <d v="2024-01-10T16:18:01"/>
        <d v="2024-01-10T16:18:48"/>
        <d v="2024-01-10T16:20:40"/>
        <d v="2024-01-10T16:20:44"/>
        <d v="2024-01-10T16:21:45"/>
        <d v="2024-01-10T16:24:16"/>
        <d v="2024-01-10T16:24:56"/>
        <d v="2024-01-10T16:27:19"/>
        <d v="2024-01-10T16:28:25"/>
        <d v="2024-01-10T16:28:50"/>
        <d v="2024-01-10T16:29:02"/>
        <d v="2024-01-10T16:31:17"/>
        <d v="2024-01-10T16:31:45"/>
        <d v="2024-01-10T16:32:27"/>
        <d v="2024-01-10T16:33:03"/>
        <d v="2024-01-10T16:33:18"/>
        <d v="2024-01-10T16:37:21"/>
        <d v="2024-01-10T16:37:31"/>
        <d v="2024-01-10T16:38:01"/>
        <d v="2024-01-10T16:39:24"/>
        <d v="2024-01-10T16:41:24"/>
        <d v="2024-01-10T16:42:41"/>
        <d v="2024-01-10T16:43:24"/>
        <d v="2024-01-10T16:44:56"/>
        <d v="2024-01-10T16:46:41"/>
        <d v="2024-01-10T16:46:51"/>
        <d v="2024-01-10T16:53:15"/>
        <d v="2024-01-10T16:56:26"/>
        <d v="2024-01-10T16:56:32"/>
        <d v="2024-01-10T16:57:31"/>
        <d v="2024-01-10T17:00:46"/>
        <d v="2024-01-10T17:01:57"/>
        <d v="2024-01-10T17:04:24"/>
        <d v="2024-01-10T17:08:25"/>
        <d v="2024-01-10T17:08:59"/>
        <d v="2024-01-10T17:09:17"/>
        <d v="2024-01-10T17:09:56"/>
        <d v="2024-01-10T17:15:43"/>
        <d v="2024-01-10T17:16:13"/>
        <d v="2024-01-10T17:16:52"/>
        <d v="2024-01-10T17:19:14"/>
        <d v="2024-01-10T17:23:21"/>
        <d v="2024-01-10T17:23:48"/>
        <d v="2024-01-10T17:24:59"/>
        <d v="2024-01-10T17:25:28"/>
        <d v="2024-01-10T17:26:28"/>
        <d v="2024-01-10T17:26:51"/>
        <d v="2024-01-10T17:27:04"/>
        <d v="2024-01-10T17:30:34"/>
        <d v="2024-01-10T17:30:49"/>
        <d v="2024-01-10T17:31:11"/>
        <d v="2024-01-10T17:33:47"/>
        <d v="2024-01-10T17:34:36"/>
        <d v="2024-01-10T17:37:23"/>
        <d v="2024-01-10T17:43:48"/>
        <d v="2024-01-10T17:44:42"/>
        <d v="2024-01-10T17:45:11"/>
        <d v="2024-01-10T17:45:20"/>
        <d v="2024-01-10T17:46:36"/>
        <d v="2024-01-10T17:46:42"/>
        <d v="2024-01-10T17:47:07"/>
        <d v="2024-01-10T17:48:22"/>
        <d v="2024-01-10T17:48:41"/>
        <d v="2024-01-10T17:52:25"/>
        <d v="2024-01-10T17:53:49"/>
        <d v="2024-01-10T17:54:01"/>
        <d v="2024-01-10T18:01:42"/>
        <d v="2024-01-10T18:02:53"/>
        <d v="2024-01-10T18:03:36"/>
        <d v="2024-01-10T18:03:50"/>
        <d v="2024-01-10T18:03:51"/>
        <d v="2024-01-10T18:05:28"/>
        <d v="2024-01-10T18:05:59"/>
        <d v="2024-01-10T18:11:10"/>
        <d v="2024-01-10T18:14:59"/>
        <d v="2024-01-10T18:15:11"/>
        <d v="2024-01-10T18:15:22"/>
        <d v="2024-01-10T18:17:52"/>
        <d v="2024-01-10T18:18:16"/>
        <d v="2024-01-10T18:21:55"/>
        <d v="2024-01-10T18:23:07"/>
        <d v="2024-01-10T18:24:10"/>
        <d v="2024-01-10T18:25:56"/>
        <d v="2024-01-10T18:27:26"/>
        <d v="2024-01-10T18:28:17"/>
        <d v="2024-01-10T18:29:56"/>
        <d v="2024-01-10T18:32:07"/>
        <d v="2024-01-10T18:37:41"/>
        <d v="2024-01-10T18:38:41"/>
        <d v="2024-01-10T18:39:20"/>
        <d v="2024-01-10T18:39:28"/>
        <d v="2024-01-10T18:43:14"/>
        <d v="2024-01-10T18:45:23"/>
        <d v="2024-01-10T18:45:25"/>
        <d v="2024-01-10T18:46:30"/>
        <d v="2024-01-10T18:51:55"/>
        <d v="2024-01-10T18:52:09"/>
        <d v="2024-01-10T18:56:04"/>
        <d v="2024-01-10T19:02:15"/>
        <d v="2024-01-10T19:02:34"/>
        <d v="2024-01-10T19:03:36"/>
        <d v="2024-01-10T19:04:16"/>
        <d v="2024-01-10T19:05:05"/>
        <d v="2024-01-10T19:05:06"/>
        <d v="2024-01-10T19:05:25"/>
        <d v="2024-01-10T19:09:01"/>
        <d v="2024-01-10T19:10:02"/>
        <d v="2024-01-10T19:11:45"/>
        <d v="2024-01-10T19:12:18"/>
        <d v="2024-01-10T19:12:53"/>
        <d v="2024-01-10T19:17:43"/>
        <d v="2024-01-10T19:18:54"/>
        <d v="2024-01-10T19:19:30"/>
        <d v="2024-01-10T19:19:54"/>
        <d v="2024-01-10T19:20:24"/>
        <d v="2024-01-10T19:21:33"/>
        <d v="2024-01-10T19:22:55"/>
        <d v="2024-01-10T19:24:12"/>
        <d v="2024-01-10T19:24:31"/>
        <d v="2024-01-10T19:25:54"/>
        <d v="2024-01-10T19:27:02"/>
        <d v="2024-01-10T19:27:09"/>
        <d v="2024-01-10T19:28:43"/>
        <d v="2024-01-10T19:28:59"/>
        <d v="2024-01-10T19:30:04"/>
        <d v="2024-01-10T19:30:39"/>
        <d v="2024-01-10T19:31:28"/>
        <d v="2024-01-10T19:32:44"/>
        <d v="2024-01-10T19:33:18"/>
        <d v="2024-01-10T19:35:48"/>
        <d v="2024-01-10T19:36:36"/>
        <d v="2024-01-10T19:36:42"/>
        <d v="2024-01-10T19:36:43"/>
        <d v="2024-01-10T19:37:10"/>
        <d v="2024-01-10T19:42:07"/>
        <d v="2024-01-10T19:44:27"/>
        <d v="2024-01-10T19:44:56"/>
        <d v="2024-01-10T19:45:14"/>
        <d v="2024-01-10T19:45:18"/>
        <d v="2024-01-10T19:45:31"/>
        <d v="2024-01-10T19:48:37"/>
        <d v="2024-01-10T19:50:02"/>
        <d v="2024-01-10T19:50:57"/>
        <d v="2024-01-10T19:51:18"/>
        <d v="2024-01-10T19:53:25"/>
        <d v="2024-01-10T19:54:23"/>
        <d v="2024-01-10T19:54:28"/>
        <d v="2024-01-10T19:55:53"/>
        <d v="2024-01-10T19:55:57"/>
        <d v="2024-01-10T19:55:59"/>
        <d v="2024-01-10T19:57:39"/>
        <d v="2024-01-10T19:57:47"/>
        <d v="2024-01-10T19:59:01"/>
        <d v="2024-01-10T19:59:43"/>
        <d v="2024-01-10T19:59:55"/>
        <d v="2024-01-10T20:00:04"/>
        <d v="2024-01-10T20:00:09"/>
        <d v="2024-01-10T20:00:18"/>
        <d v="2024-01-10T20:01:04"/>
        <d v="2024-01-10T20:04:22"/>
        <d v="2024-01-10T20:04:59"/>
        <d v="2024-01-10T20:05:22"/>
        <d v="2024-01-10T20:07:35"/>
        <d v="2024-01-10T20:08:02"/>
        <d v="2024-01-10T20:09:12"/>
        <d v="2024-01-10T20:11:56"/>
        <d v="2024-01-10T20:12:11"/>
        <d v="2024-01-10T20:12:14"/>
        <d v="2024-01-10T20:12:53"/>
        <d v="2024-01-10T20:18:24"/>
        <d v="2024-01-10T20:20:16"/>
        <d v="2024-01-10T20:20:35"/>
        <d v="2024-01-10T20:22:00"/>
        <d v="2024-01-10T20:23:02"/>
        <d v="2024-01-10T20:25:54"/>
        <d v="2024-01-10T20:26:31"/>
        <d v="2024-01-10T20:29:16"/>
        <d v="2024-01-10T20:30:02"/>
        <d v="2024-01-10T20:30:34"/>
        <d v="2024-01-10T20:32:23"/>
        <d v="2024-01-10T20:33:23"/>
        <d v="2024-01-10T20:33:26"/>
        <d v="2024-01-10T20:33:38"/>
        <d v="2024-01-10T20:39:15"/>
        <d v="2024-01-10T20:39:51"/>
        <d v="2024-01-10T20:39:54"/>
        <d v="2024-01-10T20:40:21"/>
        <d v="2024-01-10T20:41:33"/>
        <d v="2024-01-10T20:44:00"/>
        <d v="2024-01-10T20:44:01"/>
        <d v="2024-01-10T20:44:31"/>
        <d v="2024-01-10T20:44:39"/>
        <d v="2024-01-10T20:47:11"/>
        <d v="2024-01-10T20:47:35"/>
        <d v="2024-01-10T20:48:35"/>
        <d v="2024-01-10T20:50:45"/>
        <d v="2024-01-10T20:54:06"/>
        <d v="2024-01-10T20:57:11"/>
        <d v="2024-01-10T20:57:55"/>
        <d v="2024-01-10T20:59:45"/>
        <d v="2024-01-10T21:03:39"/>
        <d v="2024-01-10T21:03:41"/>
        <d v="2024-01-10T21:05:11"/>
        <d v="2024-01-10T21:06:24"/>
        <d v="2024-01-10T21:09:47"/>
        <d v="2024-01-10T21:10:50"/>
        <d v="2024-01-10T21:12:55"/>
        <d v="2024-01-10T21:13:08"/>
        <d v="2024-01-10T21:14:26"/>
        <d v="2024-01-10T21:19:36"/>
        <d v="2024-01-10T21:19:52"/>
        <d v="2024-01-10T21:23:06"/>
        <d v="2024-01-10T21:23:49"/>
        <d v="2024-01-10T21:24:20"/>
        <d v="2024-01-10T21:24:55"/>
        <d v="2024-01-10T21:28:44"/>
        <d v="2024-01-10T21:30:41"/>
        <d v="2024-01-10T21:31:49"/>
        <d v="2024-01-10T21:32:10"/>
        <d v="2024-01-10T21:32:22"/>
        <d v="2024-01-10T21:37:04"/>
        <d v="2024-01-10T21:37:43"/>
        <d v="2024-01-10T21:43:36"/>
        <d v="2024-01-10T21:44:31"/>
        <d v="2024-01-10T21:46:31"/>
        <d v="2024-01-10T21:47:10"/>
        <d v="2024-01-10T21:53:45"/>
        <d v="2024-01-10T21:54:24"/>
        <d v="2024-01-10T21:58:23"/>
        <d v="2024-01-10T22:01:30"/>
        <d v="2024-01-10T22:11:55"/>
        <d v="2024-01-10T22:20:25"/>
        <d v="2024-01-10T22:20:38"/>
        <d v="2024-01-10T22:29:36"/>
        <d v="2024-01-10T22:38:11"/>
        <d v="2024-01-10T22:44:11"/>
        <d v="2024-01-10T22:54:19"/>
        <d v="2024-01-10T22:57:45"/>
        <d v="2024-01-10T23:12:18"/>
        <d v="2024-01-10T23:14:05"/>
        <d v="2024-01-10T23:30:08"/>
        <d v="2024-01-11T00:06:57"/>
        <d v="2024-01-11T00:16:20"/>
        <d v="2024-01-11T00:44:38"/>
        <d v="2024-01-11T00:59:32"/>
        <d v="2024-01-11T02:14:27"/>
        <d v="2024-01-11T02:24:03"/>
        <d v="2024-01-11T06:34:45"/>
        <d v="2024-01-11T06:51:27"/>
        <d v="2024-01-11T06:54:11"/>
        <d v="2024-01-11T06:57:53"/>
        <d v="2024-01-11T06:57:54"/>
        <d v="2024-01-11T07:03:19"/>
        <d v="2024-01-11T07:07:22"/>
        <d v="2024-01-11T07:16:14"/>
        <d v="2024-01-11T07:18:55"/>
        <d v="2024-01-11T07:24:23"/>
        <d v="2024-01-11T07:34:45"/>
        <d v="2024-01-11T07:35:52"/>
        <d v="2024-01-11T07:37:22"/>
        <d v="2024-01-11T07:42:02"/>
        <d v="2024-01-11T07:44:28"/>
        <d v="2024-01-11T07:51:18"/>
        <d v="2024-01-11T07:52:57"/>
        <d v="2024-01-11T08:14:38"/>
        <d v="2024-01-11T08:16:53"/>
        <d v="2024-01-11T08:27:20"/>
        <d v="2024-01-11T08:30:01"/>
        <d v="2024-01-11T08:32:52"/>
        <d v="2024-01-11T08:35:57"/>
        <d v="2024-01-11T08:39:35"/>
        <d v="2024-01-11T08:45:01"/>
        <d v="2024-01-11T08:46:39"/>
        <d v="2024-01-11T08:57:15"/>
        <d v="2024-01-11T09:00:17"/>
        <d v="2024-01-11T09:07:00"/>
        <d v="2024-01-11T09:07:35"/>
        <d v="2024-01-11T09:08:55"/>
        <d v="2024-01-11T09:13:31"/>
        <d v="2024-01-11T09:20:31"/>
        <d v="2024-01-11T09:21:05"/>
        <d v="2024-01-11T09:25:51"/>
        <d v="2024-01-11T09:29:44"/>
        <d v="2024-01-11T09:37:37"/>
        <d v="2024-01-11T09:40:16"/>
        <d v="2024-01-11T09:42:01"/>
        <d v="2024-01-11T09:44:08"/>
        <d v="2024-01-11T09:46:00"/>
        <d v="2024-01-11T09:51:17"/>
        <d v="2024-01-11T09:53:14"/>
        <d v="2024-01-11T09:53:19"/>
        <d v="2024-01-11T09:53:49"/>
        <d v="2024-01-11T09:58:13"/>
        <d v="2024-01-11T10:03:46"/>
        <d v="2024-01-11T10:06:38"/>
        <d v="2024-01-11T10:09:56"/>
        <d v="2024-01-11T10:14:38"/>
        <d v="2024-01-11T10:20:31"/>
        <d v="2024-01-11T10:25:32"/>
        <d v="2024-01-11T10:27:46"/>
        <d v="2024-01-11T10:28:52"/>
        <d v="2024-01-11T10:30:01"/>
        <d v="2024-01-11T10:32:19"/>
        <d v="2024-01-11T10:33:54"/>
        <d v="2024-01-11T10:36:14"/>
        <d v="2024-01-11T10:39:49"/>
        <d v="2024-01-11T10:43:18"/>
        <d v="2024-01-11T10:45:38"/>
        <d v="2024-01-11T10:54:49"/>
        <d v="2024-01-11T11:06:24"/>
        <d v="2024-01-11T11:14:12"/>
        <d v="2024-01-11T11:19:30"/>
        <d v="2024-01-11T11:29:36"/>
        <d v="2024-01-11T11:31:58"/>
        <d v="2024-01-11T11:40:31"/>
        <d v="2024-01-11T11:43:23"/>
        <d v="2024-01-11T11:45:29"/>
        <d v="2024-01-11T11:49:14"/>
        <d v="2024-01-11T11:51:38"/>
        <d v="2024-01-11T11:55:49"/>
        <d v="2024-01-11T11:57:27"/>
        <d v="2024-01-11T11:59:05"/>
        <d v="2024-01-11T11:59:38"/>
        <d v="2024-01-11T12:00:15"/>
        <d v="2024-01-11T12:04:01"/>
        <d v="2024-01-11T12:07:11"/>
        <d v="2024-01-11T12:09:43"/>
        <d v="2024-01-11T12:15:48"/>
        <d v="2024-01-11T12:17:07"/>
        <d v="2024-01-11T12:25:34"/>
        <d v="2024-01-11T12:27:17"/>
        <d v="2024-01-11T12:27:58"/>
        <d v="2024-01-11T12:35:20"/>
        <d v="2024-01-11T12:36:54"/>
        <d v="2024-01-11T12:40:20"/>
        <d v="2024-01-11T12:41:16"/>
        <d v="2024-01-11T12:41:31"/>
        <d v="2024-01-11T12:42:18"/>
        <d v="2024-01-11T12:42:42"/>
        <d v="2024-01-11T12:48:53"/>
        <d v="2024-01-11T12:52:38"/>
        <d v="2024-01-11T12:55:15"/>
        <d v="2024-01-11T12:58:16"/>
        <d v="2024-01-11T13:00:39"/>
        <d v="2024-01-11T13:01:22"/>
        <d v="2024-01-11T13:01:54"/>
        <d v="2024-01-11T13:10:10"/>
        <d v="2024-01-11T13:12:51"/>
        <d v="2024-01-11T13:13:37"/>
        <d v="2024-01-11T13:13:57"/>
        <d v="2024-01-11T13:16:18"/>
        <d v="2024-01-11T13:21:59"/>
        <d v="2024-01-11T13:23:42"/>
        <d v="2024-01-11T13:27:46"/>
        <d v="2024-01-11T13:31:04"/>
        <d v="2024-01-11T13:31:24"/>
        <d v="2024-01-11T13:32:31"/>
        <d v="2024-01-11T13:33:23"/>
        <d v="2024-01-11T13:37:17"/>
        <d v="2024-01-11T13:40:30"/>
        <d v="2024-01-11T13:42:50"/>
        <d v="2024-01-11T13:45:33"/>
        <d v="2024-01-11T13:46:00"/>
        <d v="2024-01-11T13:46:08"/>
        <d v="2024-01-11T13:49:06"/>
        <d v="2024-01-11T13:52:08"/>
        <d v="2024-01-11T13:53:13"/>
        <d v="2024-01-11T13:53:45"/>
        <d v="2024-01-11T13:54:19"/>
        <d v="2024-01-11T14:00:52"/>
        <d v="2024-01-11T14:02:13"/>
        <d v="2024-01-11T14:05:22"/>
        <d v="2024-01-11T14:06:39"/>
        <d v="2024-01-11T14:08:00"/>
        <d v="2024-01-11T14:14:15"/>
        <d v="2024-01-11T14:19:01"/>
        <d v="2024-01-11T14:19:52"/>
        <d v="2024-01-11T14:21:03"/>
        <d v="2024-01-11T14:21:21"/>
        <d v="2024-01-11T14:26:46"/>
        <d v="2024-01-11T14:27:26"/>
        <d v="2024-01-11T14:28:46"/>
        <d v="2024-01-11T14:37:13"/>
        <d v="2024-01-11T14:37:50"/>
        <d v="2024-01-11T14:37:57"/>
        <d v="2024-01-11T14:44:11"/>
        <d v="2024-01-11T14:47:47"/>
        <d v="2024-01-11T14:48:08"/>
        <d v="2024-01-11T14:53:36"/>
        <d v="2024-01-11T14:54:05"/>
        <d v="2024-01-11T14:54:42"/>
        <d v="2024-01-11T14:56:13"/>
        <d v="2024-01-11T14:59:36"/>
        <d v="2024-01-11T15:01:49"/>
        <d v="2024-01-11T15:03:17"/>
        <d v="2024-01-11T15:07:37"/>
        <d v="2024-01-11T15:10:41"/>
        <d v="2024-01-11T15:12:07"/>
        <d v="2024-01-11T15:12:27"/>
        <d v="2024-01-11T15:12:40"/>
        <d v="2024-01-11T15:15:35"/>
        <d v="2024-01-11T15:15:51"/>
        <d v="2024-01-11T15:16:12"/>
        <d v="2024-01-11T15:20:40"/>
        <d v="2024-01-11T15:23:19"/>
        <d v="2024-01-11T15:25:56"/>
        <d v="2024-01-11T15:28:52"/>
        <d v="2024-01-11T15:32:38"/>
        <d v="2024-01-11T15:35:14"/>
        <d v="2024-01-11T15:35:41"/>
        <d v="2024-01-11T15:37:49"/>
        <d v="2024-01-11T15:39:17"/>
        <d v="2024-01-11T15:40:24"/>
        <d v="2024-01-11T15:41:33"/>
        <d v="2024-01-11T15:44:20"/>
        <d v="2024-01-11T15:46:15"/>
        <d v="2024-01-11T15:49:39"/>
        <d v="2024-01-11T15:52:47"/>
        <d v="2024-01-11T15:53:16"/>
        <d v="2024-01-11T15:53:52"/>
        <d v="2024-01-11T15:58:24"/>
        <d v="2024-01-11T15:59:08"/>
        <d v="2024-01-11T15:59:40"/>
        <d v="2024-01-11T16:00:34"/>
        <d v="2024-01-11T16:01:46"/>
        <d v="2024-01-11T16:02:27"/>
        <d v="2024-01-11T16:04:16"/>
        <d v="2024-01-11T16:04:46"/>
        <d v="2024-01-11T16:05:34"/>
        <d v="2024-01-11T16:05:35"/>
        <d v="2024-01-11T16:08:19"/>
        <d v="2024-01-11T16:09:02"/>
        <d v="2024-01-11T16:09:45"/>
        <d v="2024-01-11T16:10:45"/>
        <d v="2024-01-11T16:10:52"/>
        <d v="2024-01-11T16:11:47"/>
        <d v="2024-01-11T16:12:21"/>
        <d v="2024-01-11T16:12:58"/>
        <d v="2024-01-11T16:14:10"/>
        <d v="2024-01-11T16:18:59"/>
        <d v="2024-01-11T16:19:12"/>
        <d v="2024-01-11T16:21:36"/>
        <d v="2024-01-11T16:23:53"/>
        <d v="2024-01-11T16:24:01"/>
        <d v="2024-01-11T16:25:50"/>
        <d v="2024-01-11T16:27:03"/>
        <d v="2024-01-11T16:29:54"/>
        <d v="2024-01-11T16:35:33"/>
        <d v="2024-01-11T16:36:07"/>
        <d v="2024-01-11T16:37:41"/>
        <d v="2024-01-11T16:38:55"/>
        <d v="2024-01-11T16:43:08"/>
        <d v="2024-01-11T16:46:08"/>
        <d v="2024-01-11T16:46:49"/>
        <d v="2024-01-11T16:47:46"/>
        <d v="2024-01-11T16:49:48"/>
        <d v="2024-01-11T16:51:29"/>
        <d v="2024-01-11T16:52:11"/>
        <d v="2024-01-11T16:52:18"/>
        <d v="2024-01-11T16:53:15"/>
        <d v="2024-01-11T16:59:16"/>
        <d v="2024-01-11T17:04:44"/>
        <d v="2024-01-11T17:07:32"/>
        <d v="2024-01-11T17:09:14"/>
        <d v="2024-01-11T17:16:43"/>
        <d v="2024-01-11T17:18:18"/>
        <d v="2024-01-11T17:18:37"/>
        <d v="2024-01-11T17:21:06"/>
        <d v="2024-01-11T17:22:37"/>
        <d v="2024-01-11T17:23:49"/>
        <d v="2024-01-11T17:23:59"/>
        <d v="2024-01-11T17:24:04"/>
        <d v="2024-01-11T17:24:47"/>
        <d v="2024-01-11T17:26:25"/>
        <d v="2024-01-11T17:26:54"/>
        <d v="2024-01-11T17:27:01"/>
        <d v="2024-01-11T17:27:37"/>
        <d v="2024-01-11T17:29:17"/>
        <d v="2024-01-11T17:31:13"/>
        <d v="2024-01-11T17:32:44"/>
        <d v="2024-01-11T17:35:12"/>
        <d v="2024-01-11T17:37:27"/>
        <d v="2024-01-11T17:38:02"/>
        <d v="2024-01-11T17:41:18"/>
        <d v="2024-01-11T17:42:55"/>
        <d v="2024-01-11T17:44:24"/>
        <d v="2024-01-11T17:46:27"/>
        <d v="2024-01-11T17:46:45"/>
        <d v="2024-01-11T17:47:02"/>
        <d v="2024-01-11T17:48:02"/>
        <d v="2024-01-11T17:51:19"/>
        <d v="2024-01-11T17:51:44"/>
        <d v="2024-01-11T17:52:29"/>
        <d v="2024-01-11T17:57:06"/>
        <d v="2024-01-11T17:58:37"/>
        <d v="2024-01-11T17:58:51"/>
        <d v="2024-01-11T18:00:31"/>
        <d v="2024-01-11T18:02:40"/>
        <d v="2024-01-11T18:03:26"/>
        <d v="2024-01-11T18:04:04"/>
        <d v="2024-01-11T18:04:40"/>
        <d v="2024-01-11T18:05:57"/>
        <d v="2024-01-11T18:06:15"/>
        <d v="2024-01-11T18:07:57"/>
        <d v="2024-01-11T18:08:15"/>
        <d v="2024-01-11T18:09:52"/>
        <d v="2024-01-11T18:10:22"/>
        <d v="2024-01-11T18:15:24"/>
        <d v="2024-01-11T18:15:52"/>
        <d v="2024-01-11T18:16:01"/>
        <d v="2024-01-11T18:16:23"/>
        <d v="2024-01-11T18:16:55"/>
        <d v="2024-01-11T18:19:22"/>
        <d v="2024-01-11T18:21:03"/>
        <d v="2024-01-11T18:21:07"/>
        <d v="2024-01-11T18:21:33"/>
        <d v="2024-01-11T18:22:41"/>
        <d v="2024-01-11T18:23:31"/>
        <d v="2024-01-11T18:25:58"/>
        <d v="2024-01-11T18:26:00"/>
        <d v="2024-01-11T18:26:52"/>
        <d v="2024-01-11T18:27:47"/>
        <d v="2024-01-11T18:29:54"/>
        <d v="2024-01-11T18:32:59"/>
        <d v="2024-01-11T18:33:36"/>
        <d v="2024-01-11T18:34:20"/>
        <d v="2024-01-11T18:36:03"/>
        <d v="2024-01-11T18:37:50"/>
        <d v="2024-01-11T18:39:17"/>
        <d v="2024-01-11T18:41:24"/>
        <d v="2024-01-11T18:41:36"/>
        <d v="2024-01-11T18:44:07"/>
        <d v="2024-01-11T18:44:52"/>
        <d v="2024-01-11T18:45:51"/>
        <d v="2024-01-11T18:46:58"/>
        <d v="2024-01-11T18:48:13"/>
        <d v="2024-01-11T18:48:21"/>
        <d v="2024-01-11T18:51:59"/>
        <d v="2024-01-11T18:52:27"/>
        <d v="2024-01-11T18:55:01"/>
        <d v="2024-01-11T18:55:08"/>
        <d v="2024-01-11T18:59:42"/>
        <d v="2024-01-11T18:59:51"/>
        <d v="2024-01-11T19:00:22"/>
        <d v="2024-01-11T19:02:54"/>
        <d v="2024-01-11T19:03:17"/>
        <d v="2024-01-11T19:04:21"/>
        <d v="2024-01-11T19:04:55"/>
        <d v="2024-01-11T19:08:06"/>
        <d v="2024-01-11T19:08:58"/>
        <d v="2024-01-11T19:11:49"/>
        <d v="2024-01-11T19:11:50"/>
        <d v="2024-01-11T19:12:45"/>
        <d v="2024-01-11T19:13:31"/>
        <d v="2024-01-11T19:16:02"/>
        <d v="2024-01-11T19:18:19"/>
        <d v="2024-01-11T19:19:10"/>
        <d v="2024-01-11T19:19:42"/>
        <d v="2024-01-11T19:22:05"/>
        <d v="2024-01-11T19:23:49"/>
        <d v="2024-01-11T19:25:58"/>
        <d v="2024-01-11T19:26:32"/>
        <d v="2024-01-11T19:26:36"/>
        <d v="2024-01-11T19:32:47"/>
        <d v="2024-01-11T19:33:36"/>
        <d v="2024-01-11T19:34:41"/>
        <d v="2024-01-11T19:34:44"/>
        <d v="2024-01-11T19:40:24"/>
        <d v="2024-01-11T19:40:44"/>
        <d v="2024-01-11T19:41:01"/>
        <d v="2024-01-11T19:41:44"/>
        <d v="2024-01-11T19:42:10"/>
        <d v="2024-01-11T19:43:28"/>
        <d v="2024-01-11T19:45:53"/>
        <d v="2024-01-11T19:46:05"/>
        <d v="2024-01-11T19:51:32"/>
        <d v="2024-01-11T19:51:45"/>
        <d v="2024-01-11T19:52:10"/>
        <d v="2024-01-11T19:53:28"/>
        <d v="2024-01-11T19:55:14"/>
        <d v="2024-01-11T19:56:41"/>
        <d v="2024-01-11T20:01:31"/>
        <d v="2024-01-11T20:01:37"/>
        <d v="2024-01-11T20:03:28"/>
        <d v="2024-01-11T20:03:59"/>
        <d v="2024-01-11T20:05:16"/>
        <d v="2024-01-11T20:10:22"/>
        <d v="2024-01-11T20:12:55"/>
        <d v="2024-01-11T20:13:00"/>
        <d v="2024-01-11T20:13:23"/>
        <d v="2024-01-11T20:13:59"/>
        <d v="2024-01-11T20:18:09"/>
        <d v="2024-01-11T20:18:50"/>
        <d v="2024-01-11T20:21:13"/>
        <d v="2024-01-11T20:21:20"/>
        <d v="2024-01-11T20:24:16"/>
        <d v="2024-01-11T20:28:04"/>
        <d v="2024-01-11T20:30:46"/>
        <d v="2024-01-11T20:32:32"/>
        <d v="2024-01-11T20:34:34"/>
        <d v="2024-01-11T20:35:32"/>
        <d v="2024-01-11T20:38:36"/>
        <d v="2024-01-11T20:38:56"/>
        <d v="2024-01-11T20:38:57"/>
        <d v="2024-01-11T20:43:57"/>
        <d v="2024-01-11T20:47:40"/>
        <d v="2024-01-11T20:48:01"/>
        <d v="2024-01-11T20:49:41"/>
        <d v="2024-01-11T20:50:50"/>
        <d v="2024-01-11T20:52:20"/>
        <d v="2024-01-11T20:53:20"/>
        <d v="2024-01-11T20:53:56"/>
        <d v="2024-01-11T20:56:57"/>
        <d v="2024-01-11T20:58:00"/>
        <d v="2024-01-11T20:59:51"/>
        <d v="2024-01-11T21:00:55"/>
        <d v="2024-01-11T21:01:20"/>
        <d v="2024-01-11T21:01:45"/>
        <d v="2024-01-11T21:03:41"/>
        <d v="2024-01-11T21:04:10"/>
        <d v="2024-01-11T21:04:28"/>
        <d v="2024-01-11T21:06:26"/>
        <d v="2024-01-11T21:07:09"/>
        <d v="2024-01-11T21:07:29"/>
        <d v="2024-01-11T21:08:32"/>
        <d v="2024-01-11T21:08:54"/>
        <d v="2024-01-11T21:11:59"/>
        <d v="2024-01-11T21:15:46"/>
        <d v="2024-01-11T21:17:41"/>
        <d v="2024-01-11T21:19:21"/>
        <d v="2024-01-11T21:19:50"/>
        <d v="2024-01-11T21:22:00"/>
        <d v="2024-01-11T21:22:56"/>
        <d v="2024-01-11T21:23:38"/>
        <d v="2024-01-11T21:23:56"/>
        <d v="2024-01-11T21:24:10"/>
        <d v="2024-01-11T21:26:43"/>
        <d v="2024-01-11T21:29:31"/>
        <d v="2024-01-11T21:32:04"/>
        <d v="2024-01-11T21:32:45"/>
        <d v="2024-01-11T21:34:39"/>
        <d v="2024-01-11T21:34:42"/>
        <d v="2024-01-11T21:38:47"/>
        <d v="2024-01-11T21:40:24"/>
        <d v="2024-01-11T21:41:40"/>
        <d v="2024-01-11T21:43:23"/>
        <d v="2024-01-11T21:45:36"/>
        <d v="2024-01-11T21:47:08"/>
        <d v="2024-01-11T21:49:08"/>
        <d v="2024-01-11T21:53:46"/>
        <d v="2024-01-11T21:53:48"/>
        <d v="2024-01-11T21:54:50"/>
        <d v="2024-01-11T21:55:14"/>
        <d v="2024-01-11T21:57:05"/>
        <d v="2024-01-11T22:02:54"/>
        <d v="2024-01-11T22:06:58"/>
        <d v="2024-01-11T22:14:44"/>
        <d v="2024-01-11T22:17:32"/>
        <d v="2024-01-11T22:28:09"/>
        <d v="2024-01-11T22:28:58"/>
        <d v="2024-01-11T22:42:38"/>
        <d v="2024-01-11T22:45:16"/>
        <d v="2024-01-11T22:59:44"/>
        <d v="2024-01-11T23:07:29"/>
        <d v="2024-01-11T23:09:56"/>
        <d v="2024-01-12T06:56:12"/>
        <d v="2024-01-12T07:17:42"/>
        <d v="2024-01-12T07:42:09"/>
        <d v="2024-01-12T07:55:04"/>
        <d v="2024-01-12T08:04:50"/>
        <d v="2024-01-12T08:12:55"/>
        <d v="2024-01-12T08:17:03"/>
        <d v="2024-01-12T08:36:50"/>
        <d v="2024-01-12T08:46:01"/>
        <d v="2024-01-12T08:55:24"/>
        <d v="2024-01-12T08:56:35"/>
        <d v="2024-01-12T08:57:20"/>
        <d v="2024-01-12T08:58:32"/>
        <d v="2024-01-12T09:00:42"/>
        <d v="2024-01-12T09:13:30"/>
        <d v="2024-01-12T09:22:16"/>
        <d v="2024-01-12T09:34:49"/>
        <d v="2024-01-12T09:47:10"/>
        <d v="2024-01-12T09:57:34"/>
        <d v="2024-01-12T09:57:41"/>
        <d v="2024-01-12T10:05:18"/>
        <d v="2024-01-12T10:06:59"/>
        <d v="2024-01-12T10:10:42"/>
        <d v="2024-01-12T10:10:53"/>
        <d v="2024-01-12T10:16:10"/>
        <d v="2024-01-12T10:17:02"/>
        <d v="2024-01-12T10:26:26"/>
        <d v="2024-01-12T10:28:51"/>
        <d v="2024-01-12T10:33:04"/>
        <d v="2024-01-12T10:34:54"/>
        <d v="2024-01-12T10:36:34"/>
        <d v="2024-01-12T10:36:44"/>
        <d v="2024-01-12T10:37:51"/>
        <d v="2024-01-12T10:38:51"/>
        <d v="2024-01-12T10:49:14"/>
        <d v="2024-01-12T10:57:12"/>
        <d v="2024-01-12T11:09:06"/>
        <d v="2024-01-12T11:15:43"/>
        <d v="2024-01-12T11:25:39"/>
        <d v="2024-01-12T11:37:37"/>
        <d v="2024-01-12T11:41:11"/>
        <d v="2024-01-12T11:42:48"/>
        <d v="2024-01-12T11:44:28"/>
        <d v="2024-01-12T11:48:38"/>
        <d v="2024-01-12T11:53:09"/>
        <d v="2024-01-12T11:53:30"/>
        <d v="2024-01-12T11:56:11"/>
        <d v="2024-01-12T11:57:55"/>
        <d v="2024-01-12T11:59:26"/>
        <d v="2024-01-12T12:01:10"/>
        <d v="2024-01-12T12:05:22"/>
        <d v="2024-01-12T12:18:09"/>
        <d v="2024-01-12T12:21:47"/>
        <d v="2024-01-12T12:22:11"/>
        <d v="2024-01-12T12:23:06"/>
        <d v="2024-01-12T12:26:58"/>
        <d v="2024-01-12T12:30:55"/>
        <d v="2024-01-12T12:31:28"/>
        <d v="2024-01-12T12:31:30"/>
        <d v="2024-01-12T12:33:00"/>
        <d v="2024-01-12T12:38:27"/>
        <d v="2024-01-12T12:40:08"/>
        <d v="2024-01-12T12:42:32"/>
        <d v="2024-01-12T12:42:33"/>
        <d v="2024-01-12T12:42:38"/>
        <d v="2024-01-12T12:43:09"/>
        <d v="2024-01-12T12:43:29"/>
        <d v="2024-01-12T12:45:11"/>
        <d v="2024-01-12T12:45:55"/>
        <d v="2024-01-12T12:47:21"/>
        <d v="2024-01-12T12:49:06"/>
        <d v="2024-01-12T12:50:05"/>
        <d v="2024-01-12T12:50:46"/>
        <d v="2024-01-12T12:52:40"/>
        <d v="2024-01-12T12:55:39"/>
        <d v="2024-01-12T12:58:14"/>
        <d v="2024-01-12T12:59:03"/>
        <d v="2024-01-12T13:00:09"/>
        <d v="2024-01-12T13:02:29"/>
        <d v="2024-01-12T13:02:46"/>
        <d v="2024-01-12T13:04:15"/>
        <d v="2024-01-12T13:04:30"/>
        <d v="2024-01-12T13:05:46"/>
        <d v="2024-01-12T13:05:57"/>
        <d v="2024-01-12T13:06:20"/>
        <d v="2024-01-12T13:12:27"/>
        <d v="2024-01-12T13:12:39"/>
        <d v="2024-01-12T13:12:54"/>
        <d v="2024-01-12T13:16:56"/>
        <d v="2024-01-12T13:19:05"/>
        <d v="2024-01-12T13:20:58"/>
        <d v="2024-01-12T13:27:43"/>
        <d v="2024-01-12T13:28:11"/>
        <d v="2024-01-12T13:32:22"/>
        <d v="2024-01-12T13:33:41"/>
        <d v="2024-01-12T13:33:54"/>
        <d v="2024-01-12T13:36:27"/>
        <d v="2024-01-12T13:37:03"/>
        <d v="2024-01-12T13:45:27"/>
        <d v="2024-01-12T13:46:52"/>
        <d v="2024-01-12T13:47:08"/>
        <d v="2024-01-12T13:47:57"/>
        <d v="2024-01-12T13:49:39"/>
        <d v="2024-01-12T13:50:51"/>
        <d v="2024-01-12T13:53:34"/>
        <d v="2024-01-12T14:00:00"/>
        <d v="2024-01-12T14:00:27"/>
        <d v="2024-01-12T14:01:46"/>
        <d v="2024-01-12T14:03:57"/>
        <d v="2024-01-12T14:09:27"/>
        <d v="2024-01-12T14:10:16"/>
        <d v="2024-01-12T14:10:37"/>
        <d v="2024-01-12T14:11:56"/>
        <d v="2024-01-12T14:13:34"/>
        <d v="2024-01-12T14:18:03"/>
        <d v="2024-01-12T14:18:13"/>
        <d v="2024-01-12T14:23:18"/>
        <d v="2024-01-12T14:23:58"/>
        <d v="2024-01-12T14:24:03"/>
        <d v="2024-01-12T14:24:34"/>
        <d v="2024-01-12T14:25:37"/>
        <d v="2024-01-12T14:25:46"/>
        <d v="2024-01-12T14:26:18"/>
        <d v="2024-01-12T14:27:54"/>
        <d v="2024-01-12T14:31:10"/>
        <d v="2024-01-12T14:33:58"/>
        <d v="2024-01-12T14:38:45"/>
        <d v="2024-01-12T14:39:11"/>
        <d v="2024-01-12T14:39:12"/>
        <d v="2024-01-12T14:39:25"/>
        <d v="2024-01-12T14:40:28"/>
        <d v="2024-01-12T14:40:34"/>
        <d v="2024-01-12T14:43:07"/>
        <d v="2024-01-12T14:43:58"/>
        <d v="2024-01-12T14:44:34"/>
        <d v="2024-01-12T14:46:25"/>
        <d v="2024-01-12T14:46:41"/>
        <d v="2024-01-12T14:49:40"/>
        <d v="2024-01-12T14:53:00"/>
        <d v="2024-01-12T14:54:04"/>
        <d v="2024-01-12T14:54:28"/>
        <d v="2024-01-12T14:55:44"/>
        <d v="2024-01-12T14:56:08"/>
        <d v="2024-01-12T14:56:49"/>
        <d v="2024-01-12T14:57:52"/>
        <d v="2024-01-12T14:58:13"/>
        <d v="2024-01-12T14:59:39"/>
        <d v="2024-01-12T15:00:22"/>
        <d v="2024-01-12T15:02:14"/>
        <d v="2024-01-12T15:02:58"/>
        <d v="2024-01-12T15:05:57"/>
        <d v="2024-01-12T15:08:40"/>
        <d v="2024-01-12T15:08:43"/>
        <d v="2024-01-12T15:10:52"/>
        <d v="2024-01-12T15:11:00"/>
        <d v="2024-01-12T15:11:55"/>
        <d v="2024-01-12T15:15:32"/>
        <d v="2024-01-12T15:17:50"/>
        <d v="2024-01-12T15:19:38"/>
        <d v="2024-01-12T15:19:40"/>
        <d v="2024-01-12T15:20:11"/>
        <d v="2024-01-12T15:22:08"/>
        <d v="2024-01-12T15:23:07"/>
        <d v="2024-01-12T15:24:46"/>
        <d v="2024-01-12T15:27:22"/>
        <d v="2024-01-12T15:31:29"/>
        <d v="2024-01-12T15:31:59"/>
        <d v="2024-01-12T15:32:24"/>
        <d v="2024-01-12T15:34:09"/>
        <d v="2024-01-12T15:36:38"/>
        <d v="2024-01-12T15:38:50"/>
        <d v="2024-01-12T15:39:45"/>
        <d v="2024-01-12T15:40:26"/>
        <d v="2024-01-12T15:40:44"/>
        <d v="2024-01-12T15:43:19"/>
        <d v="2024-01-12T15:44:37"/>
        <d v="2024-01-12T15:45:00"/>
        <d v="2024-01-12T15:47:12"/>
        <d v="2024-01-12T15:48:05"/>
        <d v="2024-01-12T15:48:22"/>
        <d v="2024-01-12T15:48:32"/>
        <d v="2024-01-12T15:49:47"/>
        <d v="2024-01-12T15:49:59"/>
        <d v="2024-01-12T15:51:52"/>
        <d v="2024-01-12T15:52:07"/>
        <d v="2024-01-12T15:53:43"/>
        <d v="2024-01-12T15:59:02"/>
        <d v="2024-01-12T16:00:36"/>
        <d v="2024-01-12T16:01:41"/>
        <d v="2024-01-12T16:02:17"/>
        <d v="2024-01-12T16:02:34"/>
        <d v="2024-01-12T16:05:39"/>
        <d v="2024-01-12T16:07:53"/>
        <d v="2024-01-12T16:08:02"/>
        <d v="2024-01-12T16:12:25"/>
        <d v="2024-01-12T16:14:11"/>
        <d v="2024-01-12T16:20:29"/>
        <d v="2024-01-12T16:21:48"/>
        <d v="2024-01-12T16:24:09"/>
        <d v="2024-01-12T16:27:47"/>
        <d v="2024-01-12T16:29:41"/>
        <d v="2024-01-12T16:30:46"/>
        <d v="2024-01-12T16:32:34"/>
        <d v="2024-01-12T16:32:49"/>
        <d v="2024-01-12T16:33:54"/>
        <d v="2024-01-12T16:41:16"/>
        <d v="2024-01-12T16:41:59"/>
        <d v="2024-01-12T16:45:13"/>
        <d v="2024-01-12T16:45:29"/>
        <d v="2024-01-12T16:46:48"/>
        <d v="2024-01-12T16:47:11"/>
        <d v="2024-01-12T16:48:08"/>
        <d v="2024-01-12T16:49:35"/>
        <d v="2024-01-12T16:50:36"/>
        <d v="2024-01-12T16:54:44"/>
        <d v="2024-01-12T16:56:36"/>
        <d v="2024-01-12T16:57:26"/>
        <d v="2024-01-12T16:57:41"/>
        <d v="2024-01-12T17:01:07"/>
        <d v="2024-01-12T17:01:35"/>
        <d v="2024-01-12T17:03:52"/>
        <d v="2024-01-12T17:03:57"/>
        <d v="2024-01-12T17:05:21"/>
        <d v="2024-01-12T17:07:12"/>
        <d v="2024-01-12T17:08:24"/>
        <d v="2024-01-12T17:08:51"/>
        <d v="2024-01-12T17:09:12"/>
        <d v="2024-01-12T17:10:11"/>
        <d v="2024-01-12T17:10:22"/>
        <d v="2024-01-12T17:10:29"/>
        <d v="2024-01-12T17:17:25"/>
        <d v="2024-01-12T17:17:55"/>
        <d v="2024-01-12T17:18:14"/>
        <d v="2024-01-12T17:18:46"/>
        <d v="2024-01-12T17:20:08"/>
        <d v="2024-01-12T17:23:34"/>
        <d v="2024-01-12T17:25:20"/>
        <d v="2024-01-12T17:25:36"/>
        <d v="2024-01-12T17:26:56"/>
        <d v="2024-01-12T17:28:12"/>
        <d v="2024-01-12T17:28:36"/>
        <d v="2024-01-12T17:32:40"/>
        <d v="2024-01-12T17:35:16"/>
        <d v="2024-01-12T17:35:57"/>
        <d v="2024-01-12T17:38:13"/>
        <d v="2024-01-12T17:38:17"/>
        <d v="2024-01-12T17:41:02"/>
        <d v="2024-01-12T17:41:51"/>
        <d v="2024-01-12T17:41:54"/>
        <d v="2024-01-12T17:42:26"/>
        <d v="2024-01-12T17:42:49"/>
        <d v="2024-01-12T17:43:44"/>
        <d v="2024-01-12T17:45:31"/>
        <d v="2024-01-12T17:46:44"/>
        <d v="2024-01-12T17:47:07"/>
        <d v="2024-01-12T17:47:59"/>
        <d v="2024-01-12T17:52:24"/>
        <d v="2024-01-12T17:53:47"/>
        <d v="2024-01-12T17:54:56"/>
        <d v="2024-01-12T17:55:46"/>
        <d v="2024-01-12T17:58:01"/>
        <d v="2024-01-12T17:58:53"/>
        <d v="2024-01-12T17:59:02"/>
        <d v="2024-01-12T18:00:00"/>
        <d v="2024-01-12T18:00:30"/>
        <d v="2024-01-12T18:00:36"/>
        <d v="2024-01-12T18:02:09"/>
        <d v="2024-01-12T18:06:57"/>
        <d v="2024-01-12T18:09:12"/>
        <d v="2024-01-12T18:09:24"/>
        <d v="2024-01-12T18:14:08"/>
        <d v="2024-01-12T18:19:16"/>
        <d v="2024-01-12T18:20:29"/>
        <d v="2024-01-12T18:23:01"/>
        <d v="2024-01-12T18:24:49"/>
        <d v="2024-01-12T18:26:17"/>
        <d v="2024-01-12T18:28:57"/>
        <d v="2024-01-12T18:31:32"/>
        <d v="2024-01-12T18:33:11"/>
        <d v="2024-01-12T18:35:27"/>
        <d v="2024-01-12T18:35:56"/>
        <d v="2024-01-12T18:36:27"/>
        <d v="2024-01-12T18:36:53"/>
        <d v="2024-01-12T18:40:17"/>
        <d v="2024-01-12T18:41:49"/>
        <d v="2024-01-12T18:43:50"/>
        <d v="2024-01-12T18:43:52"/>
        <d v="2024-01-12T18:44:17"/>
        <d v="2024-01-12T18:45:34"/>
        <d v="2024-01-12T18:47:04"/>
        <d v="2024-01-12T18:48:24"/>
        <d v="2024-01-12T18:48:37"/>
        <d v="2024-01-12T18:49:02"/>
        <d v="2024-01-12T18:49:17"/>
        <d v="2024-01-12T18:50:58"/>
        <d v="2024-01-12T18:52:06"/>
        <d v="2024-01-12T18:52:11"/>
        <d v="2024-01-12T18:53:09"/>
        <d v="2024-01-12T18:54:53"/>
        <d v="2024-01-12T18:55:42"/>
        <d v="2024-01-12T18:57:37"/>
        <d v="2024-01-12T18:58:04"/>
        <d v="2024-01-12T18:59:00"/>
        <d v="2024-01-12T19:00:52"/>
        <d v="2024-01-12T19:01:01"/>
        <d v="2024-01-12T19:01:36"/>
        <d v="2024-01-12T19:02:30"/>
        <d v="2024-01-12T19:02:56"/>
        <d v="2024-01-12T19:03:07"/>
        <d v="2024-01-12T19:06:46"/>
        <d v="2024-01-12T19:07:10"/>
        <d v="2024-01-12T19:07:21"/>
        <d v="2024-01-12T19:10:20"/>
        <d v="2024-01-12T19:10:51"/>
        <d v="2024-01-12T19:15:57"/>
        <d v="2024-01-12T19:16:09"/>
        <d v="2024-01-12T19:17:43"/>
        <d v="2024-01-12T19:18:08"/>
        <d v="2024-01-12T19:18:17"/>
        <d v="2024-01-12T19:19:19"/>
        <d v="2024-01-12T19:20:07"/>
        <d v="2024-01-12T19:24:04"/>
        <d v="2024-01-12T19:24:41"/>
        <d v="2024-01-12T19:26:25"/>
        <d v="2024-01-12T19:27:18"/>
        <d v="2024-01-12T19:30:01"/>
        <d v="2024-01-12T19:32:14"/>
        <d v="2024-01-12T19:32:31"/>
        <d v="2024-01-12T19:32:57"/>
        <d v="2024-01-12T19:33:45"/>
        <d v="2024-01-12T19:34:26"/>
        <d v="2024-01-12T19:35:06"/>
        <d v="2024-01-12T19:36:22"/>
        <d v="2024-01-12T19:38:14"/>
        <d v="2024-01-12T19:38:17"/>
        <d v="2024-01-12T19:39:57"/>
        <d v="2024-01-12T19:45:38"/>
        <d v="2024-01-12T19:51:00"/>
        <d v="2024-01-12T19:51:30"/>
        <d v="2024-01-12T19:54:19"/>
        <d v="2024-01-12T19:54:37"/>
        <d v="2024-01-12T19:55:18"/>
        <d v="2024-01-12T19:57:51"/>
        <d v="2024-01-12T19:59:38"/>
        <d v="2024-01-12T20:03:12"/>
        <d v="2024-01-12T20:03:36"/>
        <d v="2024-01-12T20:06:13"/>
        <d v="2024-01-12T20:06:25"/>
        <d v="2024-01-12T20:07:30"/>
        <d v="2024-01-12T20:08:48"/>
        <d v="2024-01-12T20:12:55"/>
        <d v="2024-01-12T20:14:31"/>
        <d v="2024-01-12T20:14:49"/>
        <d v="2024-01-12T20:18:43"/>
        <d v="2024-01-12T20:19:51"/>
        <d v="2024-01-12T20:22:26"/>
        <d v="2024-01-12T20:22:52"/>
        <d v="2024-01-12T20:23:27"/>
        <d v="2024-01-12T20:24:13"/>
        <d v="2024-01-12T20:26:17"/>
        <d v="2024-01-12T20:26:52"/>
        <d v="2024-01-12T20:27:31"/>
        <d v="2024-01-12T20:29:41"/>
        <d v="2024-01-12T20:32:02"/>
        <d v="2024-01-12T20:36:44"/>
        <d v="2024-01-12T20:42:57"/>
        <d v="2024-01-12T20:42:59"/>
        <d v="2024-01-12T20:43:39"/>
        <d v="2024-01-12T20:43:43"/>
        <d v="2024-01-12T20:44:04"/>
        <d v="2024-01-12T20:44:53"/>
        <d v="2024-01-12T20:48:09"/>
        <d v="2024-01-12T20:48:52"/>
        <d v="2024-01-12T20:49:06"/>
        <d v="2024-01-12T20:49:33"/>
        <d v="2024-01-12T20:51:13"/>
        <d v="2024-01-12T20:51:29"/>
        <d v="2024-01-12T20:53:46"/>
        <d v="2024-01-12T20:55:54"/>
        <d v="2024-01-12T20:57:48"/>
        <d v="2024-01-12T20:58:38"/>
        <d v="2024-01-12T21:00:53"/>
        <d v="2024-01-12T21:01:14"/>
        <d v="2024-01-12T21:02:51"/>
        <d v="2024-01-12T21:03:18"/>
        <d v="2024-01-12T21:08:23"/>
        <d v="2024-01-12T21:10:27"/>
        <d v="2024-01-12T21:10:33"/>
        <d v="2024-01-12T21:11:37"/>
        <d v="2024-01-12T21:12:40"/>
        <d v="2024-01-12T21:16:15"/>
        <d v="2024-01-12T21:19:50"/>
        <d v="2024-01-12T21:23:26"/>
        <d v="2024-01-12T21:24:22"/>
        <d v="2024-01-12T21:25:36"/>
        <d v="2024-01-12T21:30:46"/>
        <d v="2024-01-12T21:31:11"/>
        <d v="2024-01-12T21:31:47"/>
        <d v="2024-01-12T21:36:13"/>
        <d v="2024-01-12T21:40:18"/>
        <d v="2024-01-12T21:44:22"/>
        <d v="2024-01-12T21:49:18"/>
        <d v="2024-01-12T21:49:20"/>
        <d v="2024-01-12T21:55:39"/>
        <d v="2024-01-12T22:06:28"/>
        <d v="2024-01-12T22:28:52"/>
        <d v="2024-01-12T22:38:53"/>
        <d v="2024-01-12T23:03:49"/>
        <d v="2024-01-12T23:11:43"/>
        <d v="2024-01-12T23:34:55"/>
        <d v="2024-01-12T23:50:23"/>
        <d v="2024-01-13T00:00:02"/>
        <d v="2024-01-13T06:42:11"/>
        <d v="2024-01-13T06:49:11"/>
        <d v="2024-01-13T06:52:36"/>
        <d v="2024-01-13T06:56:38"/>
        <d v="2024-01-13T06:59:09"/>
        <d v="2024-01-13T07:03:56"/>
        <d v="2024-01-13T07:12:39"/>
        <d v="2024-01-13T07:13:48"/>
        <d v="2024-01-13T07:18:25"/>
        <d v="2024-01-13T07:45:12"/>
        <d v="2024-01-13T07:46:34"/>
        <d v="2024-01-13T07:49:37"/>
        <d v="2024-01-13T08:03:43"/>
        <d v="2024-01-13T08:04:06"/>
        <d v="2024-01-13T08:05:06"/>
        <d v="2024-01-13T08:05:36"/>
        <d v="2024-01-13T08:06:10"/>
        <d v="2024-01-13T08:06:36"/>
        <d v="2024-01-13T08:10:10"/>
        <d v="2024-01-13T08:12:32"/>
        <d v="2024-01-13T08:14:10"/>
        <d v="2024-01-13T08:14:48"/>
        <d v="2024-01-13T08:15:04"/>
        <d v="2024-01-13T08:22:09"/>
        <d v="2024-01-13T08:25:19"/>
        <d v="2024-01-13T08:30:15"/>
        <d v="2024-01-13T08:34:31"/>
        <d v="2024-01-13T08:36:29"/>
        <d v="2024-01-13T08:39:58"/>
        <d v="2024-01-13T08:44:37"/>
        <d v="2024-01-13T08:45:39"/>
        <d v="2024-01-13T08:46:12"/>
        <d v="2024-01-13T08:51:30"/>
        <d v="2024-01-13T08:51:33"/>
        <d v="2024-01-13T08:52:30"/>
        <d v="2024-01-13T08:56:55"/>
        <d v="2024-01-13T09:06:50"/>
        <d v="2024-01-13T09:10:19"/>
        <d v="2024-01-13T09:16:45"/>
        <d v="2024-01-13T09:32:00"/>
        <d v="2024-01-13T09:36:08"/>
        <d v="2024-01-13T09:38:10"/>
        <d v="2024-01-13T09:42:08"/>
        <d v="2024-01-13T09:48:05"/>
        <d v="2024-01-13T09:50:36"/>
        <d v="2024-01-13T09:51:05"/>
        <d v="2024-01-13T09:53:36"/>
        <d v="2024-01-13T09:56:58"/>
        <d v="2024-01-13T09:58:41"/>
        <d v="2024-01-13T09:59:30"/>
        <d v="2024-01-13T10:00:07"/>
        <d v="2024-01-13T10:00:26"/>
        <d v="2024-01-13T10:03:23"/>
        <d v="2024-01-13T10:04:04"/>
        <d v="2024-01-13T10:05:45"/>
        <d v="2024-01-13T10:08:10"/>
        <d v="2024-01-13T10:11:42"/>
        <d v="2024-01-13T10:13:40"/>
        <d v="2024-01-13T10:18:32"/>
        <d v="2024-01-13T10:20:11"/>
        <d v="2024-01-13T10:29:03"/>
        <d v="2024-01-13T10:31:17"/>
        <d v="2024-01-13T10:33:57"/>
        <d v="2024-01-13T10:34:03"/>
        <d v="2024-01-13T10:35:16"/>
        <d v="2024-01-13T10:36:43"/>
        <d v="2024-01-13T10:56:35"/>
        <d v="2024-01-13T10:56:42"/>
        <d v="2024-01-13T11:02:23"/>
        <d v="2024-01-13T11:08:45"/>
        <d v="2024-01-13T11:09:13"/>
        <d v="2024-01-13T11:15:58"/>
        <d v="2024-01-13T11:18:34"/>
        <d v="2024-01-13T11:21:18"/>
        <d v="2024-01-13T11:21:30"/>
        <d v="2024-01-13T11:22:09"/>
        <d v="2024-01-13T11:23:48"/>
        <d v="2024-01-13T11:25:45"/>
        <d v="2024-01-13T11:27:14"/>
        <d v="2024-01-13T11:31:17"/>
        <d v="2024-01-13T11:35:38"/>
        <d v="2024-01-13T11:35:59"/>
        <d v="2024-01-13T11:36:56"/>
        <d v="2024-01-13T11:45:03"/>
        <d v="2024-01-13T11:47:39"/>
        <d v="2024-01-13T11:48:33"/>
        <d v="2024-01-13T11:51:37"/>
        <d v="2024-01-13T11:52:30"/>
        <d v="2024-01-13T11:55:55"/>
        <d v="2024-01-13T11:56:03"/>
        <d v="2024-01-13T11:59:59"/>
        <d v="2024-01-13T12:00:52"/>
        <d v="2024-01-13T12:00:57"/>
        <d v="2024-01-13T12:05:03"/>
        <d v="2024-01-13T12:09:50"/>
        <d v="2024-01-13T12:10:44"/>
        <d v="2024-01-13T12:11:29"/>
        <d v="2024-01-13T12:15:18"/>
        <d v="2024-01-13T12:15:44"/>
        <d v="2024-01-13T12:16:13"/>
        <d v="2024-01-13T12:17:07"/>
        <d v="2024-01-13T12:17:31"/>
        <d v="2024-01-13T12:17:49"/>
        <d v="2024-01-13T12:21:31"/>
        <d v="2024-01-13T12:26:24"/>
        <d v="2024-01-13T12:26:35"/>
        <d v="2024-01-13T12:28:12"/>
        <d v="2024-01-13T12:31:56"/>
        <d v="2024-01-13T12:35:32"/>
        <d v="2024-01-13T12:36:10"/>
        <d v="2024-01-13T12:38:18"/>
        <d v="2024-01-13T12:42:23"/>
        <d v="2024-01-13T12:45:13"/>
        <d v="2024-01-13T12:49:22"/>
        <d v="2024-01-13T12:49:36"/>
        <d v="2024-01-13T12:50:03"/>
        <d v="2024-01-13T12:53:32"/>
        <d v="2024-01-13T12:54:40"/>
        <d v="2024-01-13T12:56:59"/>
        <d v="2024-01-13T12:57:22"/>
        <d v="2024-01-13T12:59:57"/>
        <d v="2024-01-13T13:00:10"/>
        <d v="2024-01-13T13:02:27"/>
        <d v="2024-01-13T13:02:31"/>
        <d v="2024-01-13T13:05:01"/>
        <d v="2024-01-13T13:09:04"/>
        <d v="2024-01-13T13:10:50"/>
        <d v="2024-01-13T13:12:33"/>
        <d v="2024-01-13T13:14:42"/>
        <d v="2024-01-13T13:16:14"/>
        <d v="2024-01-13T13:20:39"/>
        <d v="2024-01-13T13:21:03"/>
        <d v="2024-01-13T13:24:13"/>
        <d v="2024-01-13T13:29:39"/>
        <d v="2024-01-13T13:29:58"/>
        <d v="2024-01-13T13:34:03"/>
        <d v="2024-01-13T13:34:10"/>
        <d v="2024-01-13T13:35:27"/>
        <d v="2024-01-13T13:35:51"/>
        <d v="2024-01-13T13:38:30"/>
        <d v="2024-01-13T13:41:06"/>
        <d v="2024-01-13T13:43:52"/>
        <d v="2024-01-13T13:45:33"/>
        <d v="2024-01-13T13:51:28"/>
        <d v="2024-01-13T13:53:21"/>
        <d v="2024-01-13T13:56:37"/>
        <d v="2024-01-13T14:11:16"/>
        <d v="2024-01-13T14:18:08"/>
        <d v="2024-01-13T14:19:52"/>
        <d v="2024-01-13T14:38:24"/>
        <d v="2024-01-13T14:40:56"/>
        <d v="2024-01-13T14:46:24"/>
        <d v="2024-01-13T14:53:48"/>
        <d v="2024-01-13T15:02:29"/>
        <d v="2024-01-13T15:04:37"/>
        <d v="2024-01-13T15:05:54"/>
        <d v="2024-01-13T15:08:52"/>
        <d v="2024-01-13T15:15:47"/>
        <d v="2024-01-13T15:20:17"/>
        <d v="2024-01-13T15:20:28"/>
        <d v="2024-01-13T15:22:25"/>
        <d v="2024-01-13T15:30:08"/>
        <d v="2024-01-13T15:33:40"/>
        <d v="2024-01-13T15:36:01"/>
        <d v="2024-01-13T15:36:29"/>
        <d v="2024-01-13T15:36:30"/>
        <d v="2024-01-13T15:39:44"/>
        <d v="2024-01-13T15:45:01"/>
        <d v="2024-01-13T15:53:01"/>
        <d v="2024-01-13T16:00:55"/>
        <d v="2024-01-13T16:04:15"/>
        <d v="2024-01-13T16:07:05"/>
        <d v="2024-01-13T16:19:01"/>
        <d v="2024-01-13T16:20:21"/>
        <d v="2024-01-13T16:40:10"/>
        <d v="2024-01-13T16:40:28"/>
        <d v="2024-01-13T16:45:23"/>
        <d v="2024-01-13T16:49:53"/>
        <d v="2024-01-13T16:51:37"/>
        <d v="2024-01-13T16:57:45"/>
        <d v="2024-01-13T17:00:52"/>
        <d v="2024-01-13T17:01:01"/>
        <d v="2024-01-13T17:06:15"/>
        <d v="2024-01-13T17:08:09"/>
        <d v="2024-01-13T17:12:50"/>
        <d v="2024-01-13T17:13:48"/>
        <d v="2024-01-13T17:16:13"/>
        <d v="2024-01-13T17:20:39"/>
        <d v="2024-01-13T17:27:56"/>
        <d v="2024-01-13T17:28:41"/>
        <d v="2024-01-13T17:35:37"/>
        <d v="2024-01-13T17:36:03"/>
        <d v="2024-01-13T17:40:27"/>
        <d v="2024-01-13T17:52:51"/>
        <d v="2024-01-13T18:03:38"/>
        <d v="2024-01-13T18:10:07"/>
        <d v="2024-01-13T18:16:06"/>
        <d v="2024-01-13T18:20:51"/>
        <d v="2024-01-13T18:35:58"/>
        <d v="2024-01-13T18:41:28"/>
        <d v="2024-01-13T18:43:37"/>
        <d v="2024-01-13T18:50:04"/>
        <d v="2024-01-13T18:50:59"/>
        <d v="2024-01-13T18:55:22"/>
        <d v="2024-01-13T18:59:24"/>
        <d v="2024-01-13T19:01:39"/>
        <d v="2024-01-13T19:03:06"/>
        <d v="2024-01-13T19:06:18"/>
        <d v="2024-01-13T19:12:40"/>
        <d v="2024-01-13T19:22:16"/>
        <d v="2024-01-13T19:26:42"/>
        <d v="2024-01-13T19:31:10"/>
        <d v="2024-01-13T19:33:02"/>
        <d v="2024-01-13T19:42:15"/>
        <d v="2024-01-13T20:00:04"/>
        <d v="2024-01-13T20:01:23"/>
        <d v="2024-01-13T20:09:16"/>
        <d v="2024-01-13T20:11:15"/>
        <d v="2024-01-13T20:19:08"/>
        <d v="2024-01-13T20:24:13"/>
        <d v="2024-01-13T20:55:41"/>
        <d v="2024-01-14T08:11:50"/>
        <d v="2024-01-14T08:37:20"/>
        <d v="2024-01-14T09:12:46"/>
        <d v="2024-01-14T09:36:23"/>
        <d v="2024-01-14T09:38:59"/>
        <d v="2024-01-14T09:45:18"/>
        <d v="2024-01-14T10:01:34"/>
        <d v="2024-01-14T10:07:08"/>
        <d v="2024-01-14T10:22:07"/>
        <d v="2024-01-14T10:47:51"/>
        <d v="2024-01-14T10:49:17"/>
        <d v="2024-01-14T10:49:22"/>
        <d v="2024-01-14T11:09:23"/>
        <d v="2024-01-14T11:22:49"/>
        <d v="2024-01-14T11:29:07"/>
        <d v="2024-01-14T11:57:43"/>
        <d v="2024-01-14T12:22:06"/>
        <d v="2024-01-14T12:46:31"/>
        <d v="2024-01-14T13:03:59"/>
        <d v="2024-01-14T13:12:11"/>
        <d v="2024-01-14T13:29:42"/>
        <d v="2024-01-14T14:03:46"/>
        <d v="2024-01-14T14:09:31"/>
        <d v="2024-01-14T14:12:34"/>
        <d v="2024-01-14T14:17:25"/>
        <d v="2024-01-14T14:17:32"/>
        <d v="2024-01-14T14:19:56"/>
        <d v="2024-01-14T14:21:55"/>
        <d v="2024-01-14T14:28:09"/>
        <d v="2024-01-14T14:29:41"/>
        <d v="2024-01-14T14:37:09"/>
        <d v="2024-01-14T14:49:40"/>
        <d v="2024-01-14T14:53:56"/>
        <d v="2024-01-14T15:14:59"/>
        <d v="2024-01-14T15:44:17"/>
        <d v="2024-01-14T15:46:39"/>
        <d v="2024-01-14T15:48:50"/>
        <d v="2024-01-14T15:50:15"/>
        <d v="2024-01-14T15:51:51"/>
        <d v="2024-01-14T15:53:16"/>
        <d v="2024-01-14T15:54:19"/>
        <d v="2024-01-14T15:55:13"/>
        <d v="2024-01-14T15:55:22"/>
        <d v="2024-01-14T15:56:32"/>
        <d v="2024-01-14T15:57:51"/>
        <d v="2024-01-14T15:59:20"/>
        <d v="2024-01-14T16:09:42"/>
        <d v="2024-01-14T16:10:18"/>
        <d v="2024-01-14T16:11:25"/>
        <d v="2024-01-14T16:12:17"/>
        <d v="2024-01-14T16:12:59"/>
        <d v="2024-01-14T16:13:19"/>
        <d v="2024-01-14T16:25:57"/>
        <d v="2024-01-14T16:35:43"/>
        <d v="2024-01-14T16:44:21"/>
        <d v="2024-01-14T16:45:23"/>
        <d v="2024-01-14T16:57:39"/>
        <d v="2024-01-14T17:19:13"/>
        <d v="2024-01-14T17:48:47"/>
        <d v="2024-01-14T17:51:44"/>
        <d v="2024-01-14T18:06:08"/>
        <d v="2024-01-14T18:17:16"/>
        <d v="2024-01-14T18:18:07"/>
        <d v="2024-01-14T18:49:11"/>
        <d v="2024-01-15T06:50:42"/>
        <d v="2024-01-15T07:17:44"/>
        <d v="2024-01-15T07:24:13"/>
        <d v="2024-01-15T07:28:16"/>
        <d v="2024-01-15T07:57:30"/>
        <d v="2024-01-15T07:59:30"/>
        <d v="2024-01-15T08:00:24"/>
        <d v="2024-01-15T08:08:03"/>
        <d v="2024-01-15T08:30:57"/>
        <d v="2024-01-15T08:33:27"/>
        <d v="2024-01-15T08:34:22"/>
        <d v="2024-01-15T08:47:22"/>
        <d v="2024-01-15T08:55:29"/>
        <d v="2024-01-15T08:56:50"/>
        <d v="2024-01-15T09:04:09"/>
        <d v="2024-01-15T09:09:28"/>
        <d v="2024-01-15T09:17:48"/>
        <d v="2024-01-15T09:18:07"/>
        <d v="2024-01-15T09:23:54"/>
        <d v="2024-01-15T09:24:18"/>
        <d v="2024-01-15T09:27:03"/>
        <d v="2024-01-15T09:35:40"/>
        <d v="2024-01-15T09:38:01"/>
        <d v="2024-01-15T09:47:43"/>
        <d v="2024-01-15T09:50:26"/>
        <d v="2024-01-15T09:57:20"/>
        <d v="2024-01-15T09:59:01"/>
        <d v="2024-01-15T10:00:26"/>
        <d v="2024-01-15T10:16:44"/>
        <d v="2024-01-15T10:17:36"/>
        <d v="2024-01-15T10:33:12"/>
        <d v="2024-01-15T10:34:02"/>
        <d v="2024-01-15T10:40:11"/>
        <d v="2024-01-15T10:42:56"/>
        <d v="2024-01-15T10:48:54"/>
        <d v="2024-01-15T10:50:16"/>
        <d v="2024-01-15T10:51:02"/>
        <d v="2024-01-15T10:52:00"/>
        <d v="2024-01-15T11:00:02"/>
        <d v="2024-01-15T11:01:40"/>
        <d v="2024-01-15T11:08:28"/>
        <d v="2024-01-15T11:09:39"/>
        <d v="2024-01-15T11:19:29"/>
        <d v="2024-01-15T11:27:24"/>
        <d v="2024-01-15T11:28:54"/>
        <d v="2024-01-15T11:29:32"/>
        <d v="2024-01-15T11:42:21"/>
        <d v="2024-01-15T11:43:40"/>
        <d v="2024-01-15T11:47:29"/>
        <d v="2024-01-15T11:51:25"/>
        <d v="2024-01-15T11:55:02"/>
        <d v="2024-01-15T11:56:55"/>
        <d v="2024-01-15T11:58:55"/>
        <d v="2024-01-15T12:05:55"/>
        <d v="2024-01-15T12:11:32"/>
        <d v="2024-01-15T12:15:40"/>
        <d v="2024-01-15T12:16:33"/>
        <d v="2024-01-15T12:17:04"/>
        <d v="2024-01-15T12:19:47"/>
        <d v="2024-01-15T12:20:50"/>
        <d v="2024-01-15T12:22:35"/>
        <d v="2024-01-15T12:32:20"/>
        <d v="2024-01-15T12:40:31"/>
        <d v="2024-01-15T12:44:20"/>
        <d v="2024-01-15T12:46:06"/>
        <d v="2024-01-15T12:51:56"/>
        <d v="2024-01-15T12:54:56"/>
        <d v="2024-01-15T12:56:34"/>
        <d v="2024-01-15T13:06:21"/>
        <d v="2024-01-15T13:07:06"/>
        <d v="2024-01-15T13:15:04"/>
        <d v="2024-01-15T13:18:49"/>
        <d v="2024-01-15T13:19:38"/>
        <d v="2024-01-15T13:24:10"/>
        <d v="2024-01-15T13:27:41"/>
        <d v="2024-01-15T13:28:05"/>
        <d v="2024-01-15T13:30:04"/>
        <d v="2024-01-15T13:35:00"/>
        <d v="2024-01-15T13:35:06"/>
        <d v="2024-01-15T13:36:52"/>
        <d v="2024-01-15T13:42:52"/>
        <d v="2024-01-15T13:44:40"/>
        <d v="2024-01-15T13:46:37"/>
        <d v="2024-01-15T13:47:41"/>
        <d v="2024-01-15T13:53:05"/>
        <d v="2024-01-15T13:59:57"/>
        <d v="2024-01-15T14:00:09"/>
        <d v="2024-01-15T14:04:59"/>
        <d v="2024-01-15T14:06:17"/>
        <d v="2024-01-15T14:07:49"/>
        <d v="2024-01-15T14:09:56"/>
        <d v="2024-01-15T14:10:48"/>
        <d v="2024-01-15T14:16:23"/>
        <d v="2024-01-15T14:16:48"/>
        <d v="2024-01-15T14:16:54"/>
        <d v="2024-01-15T14:19:59"/>
        <d v="2024-01-15T14:20:27"/>
        <d v="2024-01-15T14:21:00"/>
        <d v="2024-01-15T14:23:20"/>
        <d v="2024-01-15T14:25:32"/>
        <d v="2024-01-15T14:27:36"/>
        <d v="2024-01-15T14:28:57"/>
        <d v="2024-01-15T14:29:01"/>
        <d v="2024-01-15T14:33:16"/>
        <d v="2024-01-15T14:33:43"/>
        <d v="2024-01-15T14:34:28"/>
        <d v="2024-01-15T14:39:45"/>
        <d v="2024-01-15T14:40:18"/>
        <d v="2024-01-15T14:40:56"/>
        <d v="2024-01-15T14:41:45"/>
        <d v="2024-01-15T14:42:16"/>
        <d v="2024-01-15T14:43:39"/>
        <d v="2024-01-15T14:44:35"/>
        <d v="2024-01-15T14:49:57"/>
        <d v="2024-01-15T14:50:08"/>
        <d v="2024-01-15T14:51:55"/>
        <d v="2024-01-15T14:53:13"/>
        <d v="2024-01-15T14:54:06"/>
        <d v="2024-01-15T14:54:39"/>
        <d v="2024-01-15T14:55:17"/>
        <d v="2024-01-15T14:57:35"/>
        <d v="2024-01-15T14:58:36"/>
        <d v="2024-01-15T15:00:55"/>
        <d v="2024-01-15T15:01:00"/>
        <d v="2024-01-15T15:01:12"/>
        <d v="2024-01-15T15:01:16"/>
        <d v="2024-01-15T15:01:59"/>
        <d v="2024-01-15T15:02:37"/>
        <d v="2024-01-15T15:03:13"/>
        <d v="2024-01-15T15:04:39"/>
        <d v="2024-01-15T15:05:36"/>
        <d v="2024-01-15T15:06:06"/>
        <d v="2024-01-15T15:09:57"/>
        <d v="2024-01-15T15:09:59"/>
        <d v="2024-01-15T15:10:54"/>
        <d v="2024-01-15T15:12:35"/>
        <d v="2024-01-15T15:14:07"/>
        <d v="2024-01-15T15:15:32"/>
        <d v="2024-01-15T15:16:33"/>
        <d v="2024-01-15T15:17:56"/>
        <d v="2024-01-15T15:18:17"/>
        <d v="2024-01-15T15:18:47"/>
        <d v="2024-01-15T15:20:08"/>
        <d v="2024-01-15T15:23:37"/>
        <d v="2024-01-15T15:24:05"/>
        <d v="2024-01-15T15:26:02"/>
        <d v="2024-01-15T15:27:38"/>
        <d v="2024-01-15T15:28:46"/>
        <d v="2024-01-15T15:31:46"/>
        <d v="2024-01-15T15:32:43"/>
        <d v="2024-01-15T15:33:21"/>
        <d v="2024-01-15T15:34:00"/>
        <d v="2024-01-15T15:37:27"/>
        <d v="2024-01-15T15:37:43"/>
        <d v="2024-01-15T15:38:24"/>
        <d v="2024-01-15T15:38:55"/>
        <d v="2024-01-15T15:41:18"/>
        <d v="2024-01-15T15:42:05"/>
        <d v="2024-01-15T15:42:20"/>
        <d v="2024-01-15T15:43:25"/>
        <d v="2024-01-15T15:44:11"/>
        <d v="2024-01-15T15:44:13"/>
        <d v="2024-01-15T15:44:52"/>
        <d v="2024-01-15T15:48:18"/>
        <d v="2024-01-15T15:51:06"/>
        <d v="2024-01-15T15:51:14"/>
        <d v="2024-01-15T15:51:59"/>
        <d v="2024-01-15T15:53:55"/>
        <d v="2024-01-15T15:53:57"/>
        <d v="2024-01-15T15:55:15"/>
        <d v="2024-01-15T15:55:23"/>
        <d v="2024-01-15T15:59:44"/>
        <d v="2024-01-15T15:59:55"/>
        <d v="2024-01-15T16:00:32"/>
        <d v="2024-01-15T16:00:54"/>
        <d v="2024-01-15T16:05:37"/>
        <d v="2024-01-15T16:08:23"/>
        <d v="2024-01-15T16:09:46"/>
        <d v="2024-01-15T16:10:12"/>
        <d v="2024-01-15T16:11:28"/>
        <d v="2024-01-15T16:12:51"/>
        <d v="2024-01-15T16:15:12"/>
        <d v="2024-01-15T16:18:03"/>
        <d v="2024-01-15T16:18:24"/>
        <d v="2024-01-15T16:19:36"/>
        <d v="2024-01-15T16:20:44"/>
        <d v="2024-01-15T16:21:14"/>
        <d v="2024-01-15T16:22:03"/>
        <d v="2024-01-15T16:29:51"/>
        <d v="2024-01-15T16:32:33"/>
        <d v="2024-01-15T16:32:41"/>
        <d v="2024-01-15T16:33:26"/>
        <d v="2024-01-15T16:40:10"/>
        <d v="2024-01-15T16:40:40"/>
        <d v="2024-01-15T16:41:50"/>
        <d v="2024-01-15T16:42:18"/>
        <d v="2024-01-15T16:45:14"/>
        <d v="2024-01-15T16:45:44"/>
        <d v="2024-01-15T16:45:49"/>
        <d v="2024-01-15T16:50:21"/>
        <d v="2024-01-15T16:52:51"/>
        <d v="2024-01-15T16:54:30"/>
        <d v="2024-01-15T16:55:12"/>
        <d v="2024-01-15T16:55:45"/>
        <d v="2024-01-15T16:56:13"/>
        <d v="2024-01-15T16:56:24"/>
        <d v="2024-01-15T16:59:15"/>
        <d v="2024-01-15T17:00:25"/>
        <d v="2024-01-15T17:00:54"/>
        <d v="2024-01-15T17:01:59"/>
        <d v="2024-01-15T17:03:52"/>
        <d v="2024-01-15T17:04:34"/>
        <d v="2024-01-15T17:05:58"/>
        <d v="2024-01-15T17:08:26"/>
        <d v="2024-01-15T17:08:30"/>
        <d v="2024-01-15T17:08:32"/>
        <d v="2024-01-15T17:12:18"/>
        <d v="2024-01-15T17:12:26"/>
        <d v="2024-01-15T17:15:07"/>
        <d v="2024-01-15T17:16:02"/>
        <d v="2024-01-15T17:17:20"/>
        <d v="2024-01-15T17:17:50"/>
        <d v="2024-01-15T17:19:46"/>
        <d v="2024-01-15T17:23:12"/>
        <d v="2024-01-15T17:24:05"/>
        <d v="2024-01-15T17:24:31"/>
        <d v="2024-01-15T17:24:50"/>
        <d v="2024-01-15T17:26:14"/>
        <d v="2024-01-15T17:27:45"/>
        <d v="2024-01-15T17:27:47"/>
        <d v="2024-01-15T17:32:14"/>
        <d v="2024-01-15T17:34:50"/>
        <d v="2024-01-15T17:35:46"/>
        <d v="2024-01-15T17:36:37"/>
        <d v="2024-01-15T17:36:40"/>
        <d v="2024-01-15T17:37:52"/>
        <d v="2024-01-15T17:38:39"/>
        <d v="2024-01-15T17:38:44"/>
        <d v="2024-01-15T17:44:48"/>
        <d v="2024-01-15T17:45:10"/>
        <d v="2024-01-15T17:45:37"/>
        <d v="2024-01-15T17:46:00"/>
        <d v="2024-01-15T17:46:41"/>
        <d v="2024-01-15T17:47:38"/>
        <d v="2024-01-15T17:53:00"/>
        <d v="2024-01-15T17:53:41"/>
        <d v="2024-01-15T18:01:24"/>
        <d v="2024-01-15T18:04:17"/>
        <d v="2024-01-15T18:06:01"/>
        <d v="2024-01-15T18:11:07"/>
        <d v="2024-01-15T18:15:01"/>
        <d v="2024-01-15T18:15:02"/>
        <d v="2024-01-15T18:16:15"/>
        <d v="2024-01-15T18:18:46"/>
        <d v="2024-01-15T18:19:49"/>
        <d v="2024-01-15T18:23:10"/>
        <d v="2024-01-15T18:26:51"/>
        <d v="2024-01-15T18:26:58"/>
        <d v="2024-01-15T18:30:49"/>
        <d v="2024-01-15T18:32:05"/>
        <d v="2024-01-15T18:32:46"/>
        <d v="2024-01-15T18:33:09"/>
        <d v="2024-01-15T18:33:27"/>
        <d v="2024-01-15T18:34:55"/>
        <d v="2024-01-15T18:40:35"/>
        <d v="2024-01-15T18:43:01"/>
        <d v="2024-01-15T18:43:23"/>
        <d v="2024-01-15T18:47:29"/>
        <d v="2024-01-15T18:49:01"/>
        <d v="2024-01-15T18:50:25"/>
        <d v="2024-01-15T18:50:40"/>
        <d v="2024-01-15T18:54:43"/>
        <d v="2024-01-15T18:55:58"/>
        <d v="2024-01-15T18:56:50"/>
        <d v="2024-01-15T18:57:34"/>
        <d v="2024-01-15T18:59:10"/>
        <d v="2024-01-15T19:00:44"/>
        <d v="2024-01-15T19:01:40"/>
        <d v="2024-01-15T19:05:12"/>
        <d v="2024-01-15T19:06:00"/>
        <d v="2024-01-15T19:07:04"/>
        <d v="2024-01-15T19:07:27"/>
        <d v="2024-01-15T19:08:42"/>
        <d v="2024-01-15T19:11:18"/>
        <d v="2024-01-15T19:12:53"/>
        <d v="2024-01-15T19:14:01"/>
        <d v="2024-01-15T19:14:56"/>
        <d v="2024-01-15T19:16:02"/>
        <d v="2024-01-15T19:18:06"/>
        <d v="2024-01-15T19:19:03"/>
        <d v="2024-01-15T19:23:12"/>
        <d v="2024-01-15T19:23:27"/>
        <d v="2024-01-15T19:24:25"/>
        <d v="2024-01-15T19:26:29"/>
        <d v="2024-01-15T19:28:23"/>
        <d v="2024-01-15T19:29:00"/>
        <d v="2024-01-15T19:30:45"/>
        <d v="2024-01-15T19:36:15"/>
        <d v="2024-01-15T19:37:09"/>
        <d v="2024-01-15T19:37:37"/>
        <d v="2024-01-15T19:39:17"/>
        <d v="2024-01-15T19:41:19"/>
        <d v="2024-01-15T19:43:20"/>
        <d v="2024-01-15T19:44:05"/>
        <d v="2024-01-15T19:46:41"/>
        <d v="2024-01-15T19:49:50"/>
        <d v="2024-01-15T19:49:51"/>
        <d v="2024-01-15T19:50:25"/>
        <d v="2024-01-15T19:56:03"/>
        <d v="2024-01-15T20:00:11"/>
        <d v="2024-01-15T20:01:10"/>
        <d v="2024-01-15T20:02:18"/>
        <d v="2024-01-15T20:08:32"/>
        <d v="2024-01-15T20:08:46"/>
        <d v="2024-01-15T20:10:58"/>
        <d v="2024-01-15T20:12:31"/>
        <d v="2024-01-15T20:17:02"/>
        <d v="2024-01-15T20:17:29"/>
        <d v="2024-01-15T20:18:03"/>
        <d v="2024-01-15T20:19:54"/>
        <d v="2024-01-15T20:21:54"/>
        <d v="2024-01-15T20:27:05"/>
        <d v="2024-01-15T20:35:44"/>
        <d v="2024-01-15T20:39:47"/>
        <d v="2024-01-15T20:40:06"/>
        <d v="2024-01-15T20:46:17"/>
        <d v="2024-01-15T20:47:51"/>
        <d v="2024-01-15T20:48:29"/>
        <d v="2024-01-15T20:52:20"/>
        <d v="2024-01-15T20:54:15"/>
        <d v="2024-01-15T20:54:59"/>
        <d v="2024-01-15T20:55:26"/>
        <d v="2024-01-15T20:58:28"/>
        <d v="2024-01-15T20:58:53"/>
        <d v="2024-01-15T21:00:22"/>
        <d v="2024-01-15T21:03:40"/>
        <d v="2024-01-15T21:05:54"/>
        <d v="2024-01-15T21:07:38"/>
        <d v="2024-01-15T21:08:45"/>
        <d v="2024-01-15T21:12:43"/>
        <d v="2024-01-15T21:15:37"/>
        <d v="2024-01-15T21:18:22"/>
        <d v="2024-01-15T21:19:08"/>
        <d v="2024-01-15T21:25:24"/>
        <d v="2024-01-15T21:28:41"/>
        <d v="2024-01-15T21:30:18"/>
        <d v="2024-01-15T21:30:38"/>
        <d v="2024-01-15T21:32:41"/>
        <d v="2024-01-15T21:32:58"/>
        <d v="2024-01-15T21:35:41"/>
        <d v="2024-01-15T21:36:01"/>
        <d v="2024-01-15T21:37:19"/>
        <d v="2024-01-15T21:37:49"/>
        <d v="2024-01-15T21:38:09"/>
        <d v="2024-01-15T21:40:40"/>
        <d v="2024-01-15T21:41:03"/>
        <d v="2024-01-15T21:43:10"/>
        <d v="2024-01-15T21:43:52"/>
        <d v="2024-01-15T21:43:59"/>
        <d v="2024-01-15T21:46:13"/>
        <d v="2024-01-15T21:51:11"/>
        <d v="2024-01-15T21:51:46"/>
        <d v="2024-01-15T21:52:37"/>
        <d v="2024-01-15T21:54:40"/>
        <d v="2024-01-15T22:02:12"/>
        <d v="2024-01-15T22:03:34"/>
        <d v="2024-01-15T22:05:59"/>
        <d v="2024-01-15T22:08:38"/>
        <d v="2024-01-15T22:09:43"/>
        <d v="2024-01-15T22:09:53"/>
        <d v="2024-01-15T22:13:02"/>
        <d v="2024-01-15T22:13:41"/>
        <d v="2024-01-15T22:13:58"/>
        <d v="2024-01-15T22:15:18"/>
        <d v="2024-01-15T22:20:58"/>
        <d v="2024-01-15T22:25:21"/>
        <d v="2024-01-15T22:26:10"/>
        <d v="2024-01-15T22:26:29"/>
        <d v="2024-01-15T22:29:17"/>
        <d v="2024-01-15T22:31:40"/>
        <d v="2024-01-15T22:35:11"/>
        <d v="2024-01-15T22:37:27"/>
        <d v="2024-01-15T22:43:58"/>
        <d v="2024-01-15T22:49:19"/>
        <d v="2024-01-15T22:51:04"/>
        <d v="2024-01-15T22:51:39"/>
        <d v="2024-01-15T22:52:50"/>
        <d v="2024-01-15T22:56:45"/>
        <d v="2024-01-15T23:01:34"/>
        <d v="2024-01-15T23:09:47"/>
        <d v="2024-01-15T23:11:58"/>
        <d v="2024-01-15T23:13:46"/>
        <d v="2024-01-15T23:22:58"/>
        <d v="2024-01-15T23:32:50"/>
        <d v="2024-01-15T23:47:12"/>
        <d v="2024-01-16T06:07:49"/>
        <d v="2024-01-16T06:31:59"/>
        <d v="2024-01-16T06:43:51"/>
        <d v="2024-01-16T06:50:07"/>
        <d v="2024-01-16T07:01:26"/>
        <d v="2024-01-16T07:01:57"/>
        <d v="2024-01-16T07:03:07"/>
        <d v="2024-01-16T07:10:16"/>
        <d v="2024-01-16T07:12:27"/>
        <d v="2024-01-16T07:20:16"/>
        <d v="2024-01-16T07:26:18"/>
        <d v="2024-01-16T07:26:47"/>
        <d v="2024-01-16T07:34:21"/>
        <d v="2024-01-16T07:43:24"/>
        <d v="2024-01-16T07:47:38"/>
        <d v="2024-01-16T07:57:00"/>
        <d v="2024-01-16T07:57:41"/>
        <d v="2024-01-16T07:58:51"/>
        <d v="2024-01-16T08:03:58"/>
        <d v="2024-01-16T08:09:18"/>
        <d v="2024-01-16T08:24:04"/>
        <d v="2024-01-16T08:24:51"/>
        <d v="2024-01-16T08:29:37"/>
        <d v="2024-01-16T08:31:37"/>
        <d v="2024-01-16T08:38:47"/>
        <d v="2024-01-16T08:46:37"/>
        <d v="2024-01-16T08:47:36"/>
        <d v="2024-01-16T08:47:54"/>
        <d v="2024-01-16T08:57:05"/>
        <d v="2024-01-16T08:58:45"/>
        <d v="2024-01-16T09:04:52"/>
        <d v="2024-01-16T09:06:36"/>
        <d v="2024-01-16T09:08:24"/>
        <d v="2024-01-16T09:09:22"/>
        <d v="2024-01-16T09:17:22"/>
        <d v="2024-01-16T09:18:55"/>
        <d v="2024-01-16T09:18:56"/>
        <d v="2024-01-16T09:22:42"/>
        <d v="2024-01-16T09:23:48"/>
        <d v="2024-01-16T09:33:42"/>
        <d v="2024-01-16T09:34:01"/>
        <d v="2024-01-16T09:34:47"/>
        <d v="2024-01-16T09:38:35"/>
        <d v="2024-01-16T09:41:57"/>
        <d v="2024-01-16T09:45:33"/>
        <d v="2024-01-16T09:50:50"/>
        <d v="2024-01-16T09:53:00"/>
        <d v="2024-01-16T09:55:55"/>
        <d v="2024-01-16T10:04:03"/>
        <d v="2024-01-16T10:08:17"/>
        <d v="2024-01-16T10:09:16"/>
        <d v="2024-01-16T10:09:19"/>
        <d v="2024-01-16T10:13:53"/>
        <d v="2024-01-16T10:15:51"/>
        <d v="2024-01-16T10:16:55"/>
        <d v="2024-01-16T10:19:43"/>
        <d v="2024-01-16T10:24:12"/>
        <d v="2024-01-16T10:25:36"/>
        <d v="2024-01-16T10:32:43"/>
        <d v="2024-01-16T10:36:51"/>
        <d v="2024-01-16T10:38:05"/>
        <d v="2024-01-16T10:42:39"/>
        <d v="2024-01-16T10:45:38"/>
        <d v="2024-01-16T10:46:38"/>
        <d v="2024-01-16T10:47:08"/>
        <d v="2024-01-16T10:49:28"/>
        <d v="2024-01-16T10:50:05"/>
        <d v="2024-01-16T10:51:08"/>
        <d v="2024-01-16T10:51:25"/>
        <d v="2024-01-16T10:55:45"/>
        <d v="2024-01-16T10:56:04"/>
        <d v="2024-01-16T10:56:09"/>
        <d v="2024-01-16T10:59:23"/>
        <d v="2024-01-16T10:59:57"/>
        <d v="2024-01-16T11:00:10"/>
        <d v="2024-01-16T11:05:00"/>
        <d v="2024-01-16T11:05:39"/>
        <d v="2024-01-16T11:06:07"/>
        <d v="2024-01-16T11:08:20"/>
        <d v="2024-01-16T11:09:56"/>
        <d v="2024-01-16T11:13:41"/>
        <d v="2024-01-16T11:13:57"/>
        <d v="2024-01-16T11:14:51"/>
        <d v="2024-01-16T11:19:05"/>
        <d v="2024-01-16T11:20:36"/>
        <d v="2024-01-16T11:20:55"/>
        <d v="2024-01-16T11:21:34"/>
        <d v="2024-01-16T11:22:47"/>
        <d v="2024-01-16T11:22:53"/>
        <d v="2024-01-16T11:27:32"/>
        <d v="2024-01-16T11:28:29"/>
        <d v="2024-01-16T11:28:36"/>
        <d v="2024-01-16T11:30:47"/>
        <d v="2024-01-16T11:30:51"/>
        <d v="2024-01-16T11:32:42"/>
        <d v="2024-01-16T11:35:18"/>
        <d v="2024-01-16T11:35:22"/>
        <d v="2024-01-16T11:37:53"/>
        <d v="2024-01-16T11:43:26"/>
        <d v="2024-01-16T11:43:53"/>
        <d v="2024-01-16T11:44:03"/>
        <d v="2024-01-16T11:44:34"/>
        <d v="2024-01-16T11:46:28"/>
        <d v="2024-01-16T11:46:42"/>
        <d v="2024-01-16T11:47:31"/>
        <d v="2024-01-16T11:52:38"/>
        <d v="2024-01-16T11:52:54"/>
        <d v="2024-01-16T11:53:55"/>
        <d v="2024-01-16T11:55:56"/>
        <d v="2024-01-16T11:56:52"/>
        <d v="2024-01-16T11:58:30"/>
        <d v="2024-01-16T12:00:38"/>
        <d v="2024-01-16T12:01:17"/>
        <d v="2024-01-16T12:05:28"/>
        <d v="2024-01-16T12:05:41"/>
        <d v="2024-01-16T12:06:19"/>
        <d v="2024-01-16T12:06:55"/>
        <d v="2024-01-16T12:07:24"/>
        <d v="2024-01-16T12:10:45"/>
        <d v="2024-01-16T12:16:09"/>
        <d v="2024-01-16T12:18:10"/>
        <d v="2024-01-16T12:18:12"/>
        <d v="2024-01-16T12:19:14"/>
        <d v="2024-01-16T12:20:41"/>
        <d v="2024-01-16T12:21:54"/>
        <d v="2024-01-16T12:25:07"/>
        <d v="2024-01-16T12:26:34"/>
        <d v="2024-01-16T12:26:50"/>
        <d v="2024-01-16T12:28:21"/>
        <d v="2024-01-16T12:29:46"/>
        <d v="2024-01-16T12:29:52"/>
        <d v="2024-01-16T12:31:24"/>
        <d v="2024-01-16T12:34:57"/>
        <d v="2024-01-16T12:37:16"/>
        <d v="2024-01-16T12:39:56"/>
        <d v="2024-01-16T12:41:24"/>
        <d v="2024-01-16T12:42:26"/>
        <d v="2024-01-16T12:44:16"/>
        <d v="2024-01-16T12:45:31"/>
        <d v="2024-01-16T12:46:04"/>
        <d v="2024-01-16T12:47:43"/>
        <d v="2024-01-16T12:48:28"/>
        <d v="2024-01-16T12:49:39"/>
        <d v="2024-01-16T12:50:33"/>
        <d v="2024-01-16T12:51:20"/>
        <d v="2024-01-16T12:51:49"/>
        <d v="2024-01-16T12:54:18"/>
        <d v="2024-01-16T12:54:41"/>
        <d v="2024-01-16T12:54:45"/>
        <d v="2024-01-16T12:57:23"/>
        <d v="2024-01-16T12:57:37"/>
        <d v="2024-01-16T13:00:24"/>
        <d v="2024-01-16T13:04:19"/>
        <d v="2024-01-16T13:05:16"/>
        <d v="2024-01-16T13:07:18"/>
        <d v="2024-01-16T13:07:55"/>
        <d v="2024-01-16T13:09:21"/>
        <d v="2024-01-16T13:13:42"/>
        <d v="2024-01-16T13:15:01"/>
        <d v="2024-01-16T13:15:50"/>
        <d v="2024-01-16T13:16:48"/>
        <d v="2024-01-16T13:18:03"/>
        <d v="2024-01-16T13:19:50"/>
        <d v="2024-01-16T13:21:09"/>
        <d v="2024-01-16T13:24:08"/>
        <d v="2024-01-16T13:25:44"/>
        <d v="2024-01-16T13:26:45"/>
        <d v="2024-01-16T13:28:19"/>
        <d v="2024-01-16T13:29:25"/>
        <d v="2024-01-16T13:29:47"/>
        <d v="2024-01-16T13:30:20"/>
        <d v="2024-01-16T13:30:46"/>
        <d v="2024-01-16T13:30:59"/>
        <d v="2024-01-16T13:31:14"/>
        <d v="2024-01-16T13:32:30"/>
        <d v="2024-01-16T13:34:32"/>
        <d v="2024-01-16T13:35:32"/>
        <d v="2024-01-16T13:36:15"/>
        <d v="2024-01-16T13:36:17"/>
        <d v="2024-01-16T13:37:54"/>
        <d v="2024-01-16T13:38:30"/>
        <d v="2024-01-16T13:38:33"/>
        <d v="2024-01-16T13:38:46"/>
        <d v="2024-01-16T13:39:06"/>
        <d v="2024-01-16T13:41:45"/>
        <d v="2024-01-16T13:41:50"/>
        <d v="2024-01-16T13:43:24"/>
        <d v="2024-01-16T13:43:25"/>
        <d v="2024-01-16T13:47:43"/>
        <d v="2024-01-16T13:49:59"/>
        <d v="2024-01-16T13:50:13"/>
        <d v="2024-01-16T13:50:15"/>
        <d v="2024-01-16T13:51:58"/>
        <d v="2024-01-16T13:53:17"/>
        <d v="2024-01-16T13:53:27"/>
        <d v="2024-01-16T13:56:41"/>
        <d v="2024-01-16T13:56:54"/>
        <d v="2024-01-16T14:00:15"/>
        <d v="2024-01-16T14:01:13"/>
        <d v="2024-01-16T14:01:47"/>
        <d v="2024-01-16T14:02:12"/>
        <d v="2024-01-16T14:02:13"/>
        <d v="2024-01-16T14:04:50"/>
        <d v="2024-01-16T14:05:19"/>
        <d v="2024-01-16T14:06:26"/>
        <d v="2024-01-16T14:08:21"/>
        <d v="2024-01-16T14:10:24"/>
        <d v="2024-01-16T14:10:36"/>
        <d v="2024-01-16T14:13:58"/>
        <d v="2024-01-16T14:16:05"/>
        <d v="2024-01-16T14:17:54"/>
        <d v="2024-01-16T14:18:13"/>
        <d v="2024-01-16T14:18:17"/>
        <d v="2024-01-16T14:21:19"/>
        <d v="2024-01-16T14:23:05"/>
        <d v="2024-01-16T14:24:14"/>
        <d v="2024-01-16T14:25:04"/>
        <d v="2024-01-16T14:26:41"/>
        <d v="2024-01-16T14:28:10"/>
        <d v="2024-01-16T14:28:57"/>
        <d v="2024-01-16T14:31:47"/>
        <d v="2024-01-16T14:33:34"/>
        <d v="2024-01-16T14:35:32"/>
        <d v="2024-01-16T14:36:36"/>
        <d v="2024-01-16T14:37:12"/>
        <d v="2024-01-16T14:37:40"/>
        <d v="2024-01-16T14:38:46"/>
        <d v="2024-01-16T14:39:06"/>
        <d v="2024-01-16T14:44:09"/>
        <d v="2024-01-16T14:46:22"/>
        <d v="2024-01-16T14:48:36"/>
        <d v="2024-01-16T14:49:05"/>
        <d v="2024-01-16T14:51:12"/>
        <d v="2024-01-16T14:52:02"/>
        <d v="2024-01-16T14:52:10"/>
        <d v="2024-01-16T14:53:08"/>
        <d v="2024-01-16T14:56:04"/>
        <d v="2024-01-16T14:59:26"/>
        <d v="2024-01-16T15:00:13"/>
        <d v="2024-01-16T15:01:07"/>
        <d v="2024-01-16T15:01:41"/>
        <d v="2024-01-16T15:01:47"/>
        <d v="2024-01-16T15:02:07"/>
        <d v="2024-01-16T15:03:32"/>
        <d v="2024-01-16T15:05:22"/>
        <d v="2024-01-16T15:06:14"/>
        <d v="2024-01-16T15:06:38"/>
        <d v="2024-01-16T15:07:36"/>
        <d v="2024-01-16T15:11:16"/>
        <d v="2024-01-16T15:13:38"/>
        <d v="2024-01-16T15:13:49"/>
        <d v="2024-01-16T15:15:23"/>
        <d v="2024-01-16T15:17:39"/>
        <d v="2024-01-16T15:17:40"/>
        <d v="2024-01-16T15:23:11"/>
        <d v="2024-01-16T15:24:28"/>
        <d v="2024-01-16T15:26:43"/>
        <d v="2024-01-16T15:26:59"/>
        <d v="2024-01-16T15:27:57"/>
        <d v="2024-01-16T15:29:27"/>
        <d v="2024-01-16T15:32:10"/>
        <d v="2024-01-16T15:32:47"/>
        <d v="2024-01-16T15:34:16"/>
        <d v="2024-01-16T15:38:30"/>
        <d v="2024-01-16T15:38:37"/>
        <d v="2024-01-16T15:39:53"/>
        <d v="2024-01-16T15:42:59"/>
        <d v="2024-01-16T15:43:36"/>
        <d v="2024-01-16T15:44:23"/>
        <d v="2024-01-16T15:44:49"/>
        <d v="2024-01-16T15:47:55"/>
        <d v="2024-01-16T15:49:25"/>
        <d v="2024-01-16T15:51:02"/>
        <d v="2024-01-16T15:55:55"/>
        <d v="2024-01-16T15:58:50"/>
        <d v="2024-01-16T15:59:42"/>
        <d v="2024-01-16T16:02:36"/>
        <d v="2024-01-16T16:03:10"/>
        <d v="2024-01-16T16:04:37"/>
        <d v="2024-01-16T16:04:44"/>
        <d v="2024-01-16T16:04:55"/>
        <d v="2024-01-16T16:06:10"/>
        <d v="2024-01-16T16:06:53"/>
        <d v="2024-01-16T16:08:00"/>
        <d v="2024-01-16T16:09:01"/>
        <d v="2024-01-16T16:09:52"/>
        <d v="2024-01-16T16:11:21"/>
        <d v="2024-01-16T16:11:38"/>
        <d v="2024-01-16T16:12:19"/>
        <d v="2024-01-16T16:15:32"/>
        <d v="2024-01-16T16:16:00"/>
        <d v="2024-01-16T16:16:23"/>
        <d v="2024-01-16T16:20:38"/>
        <d v="2024-01-16T16:23:44"/>
        <d v="2024-01-16T16:24:02"/>
        <d v="2024-01-16T16:25:15"/>
        <d v="2024-01-16T16:27:47"/>
        <d v="2024-01-16T16:28:23"/>
        <d v="2024-01-16T16:29:04"/>
        <d v="2024-01-16T16:29:51"/>
        <d v="2024-01-16T16:29:57"/>
        <d v="2024-01-16T16:33:06"/>
        <d v="2024-01-16T16:41:36"/>
        <d v="2024-01-16T16:43:11"/>
        <d v="2024-01-16T16:46:43"/>
        <d v="2024-01-16T16:48:32"/>
        <d v="2024-01-16T16:52:48"/>
        <d v="2024-01-16T16:54:54"/>
        <d v="2024-01-16T16:55:44"/>
        <d v="2024-01-16T16:56:30"/>
        <d v="2024-01-16T17:00:14"/>
        <d v="2024-01-16T17:00:21"/>
        <d v="2024-01-16T17:01:22"/>
        <d v="2024-01-16T17:01:43"/>
        <d v="2024-01-16T17:04:03"/>
        <d v="2024-01-16T17:04:49"/>
        <d v="2024-01-16T17:05:00"/>
        <d v="2024-01-16T17:07:07"/>
        <d v="2024-01-16T17:07:36"/>
        <d v="2024-01-16T17:10:04"/>
        <d v="2024-01-16T17:15:39"/>
        <d v="2024-01-16T17:21:55"/>
        <d v="2024-01-16T17:23:55"/>
        <d v="2024-01-16T17:25:12"/>
        <d v="2024-01-16T17:25:36"/>
        <d v="2024-01-16T17:28:45"/>
        <d v="2024-01-16T17:29:43"/>
        <d v="2024-01-16T17:33:56"/>
        <d v="2024-01-16T17:35:16"/>
        <d v="2024-01-16T17:36:32"/>
        <d v="2024-01-16T17:38:30"/>
        <d v="2024-01-16T17:40:57"/>
        <d v="2024-01-16T17:41:01"/>
        <d v="2024-01-16T17:44:23"/>
        <d v="2024-01-16T17:49:43"/>
        <d v="2024-01-16T17:50:47"/>
        <d v="2024-01-16T17:51:22"/>
        <d v="2024-01-16T17:54:10"/>
        <d v="2024-01-16T17:57:57"/>
        <d v="2024-01-16T18:01:09"/>
        <d v="2024-01-16T18:03:03"/>
        <d v="2024-01-16T18:08:40"/>
        <d v="2024-01-16T18:11:27"/>
        <d v="2024-01-16T18:16:05"/>
        <d v="2024-01-16T18:27:56"/>
        <d v="2024-01-16T18:28:54"/>
        <d v="2024-01-16T18:29:53"/>
        <d v="2024-01-16T18:30:13"/>
        <d v="2024-01-16T18:33:06"/>
        <d v="2024-01-16T18:35:17"/>
        <d v="2024-01-16T18:41:11"/>
        <d v="2024-01-16T18:42:04"/>
        <d v="2024-01-16T18:42:18"/>
        <d v="2024-01-16T18:42:43"/>
        <d v="2024-01-16T18:43:33"/>
        <d v="2024-01-16T18:48:07"/>
        <d v="2024-01-16T18:50:11"/>
        <d v="2024-01-16T18:51:33"/>
        <d v="2024-01-16T18:52:55"/>
        <d v="2024-01-16T18:56:46"/>
        <d v="2024-01-16T18:57:20"/>
        <d v="2024-01-16T19:01:47"/>
        <d v="2024-01-16T19:01:53"/>
        <d v="2024-01-16T19:03:43"/>
        <d v="2024-01-16T19:07:57"/>
        <d v="2024-01-16T19:08:33"/>
        <d v="2024-01-16T19:09:30"/>
        <d v="2024-01-16T19:09:32"/>
        <d v="2024-01-16T19:14:18"/>
        <d v="2024-01-16T19:18:27"/>
        <d v="2024-01-16T19:18:43"/>
        <d v="2024-01-16T19:18:45"/>
        <d v="2024-01-16T19:19:27"/>
        <d v="2024-01-16T19:22:25"/>
        <d v="2024-01-16T19:27:37"/>
        <d v="2024-01-16T19:30:24"/>
        <d v="2024-01-16T19:33:33"/>
        <d v="2024-01-16T19:34:15"/>
        <d v="2024-01-16T19:36:04"/>
        <d v="2024-01-16T19:39:26"/>
        <d v="2024-01-16T19:41:22"/>
        <d v="2024-01-16T19:41:27"/>
        <d v="2024-01-16T19:41:42"/>
        <d v="2024-01-16T19:42:51"/>
        <d v="2024-01-16T19:45:37"/>
        <d v="2024-01-16T19:48:45"/>
        <d v="2024-01-16T19:48:46"/>
        <d v="2024-01-16T19:51:12"/>
        <d v="2024-01-16T19:53:32"/>
        <d v="2024-01-16T19:55:35"/>
        <d v="2024-01-16T19:56:29"/>
        <d v="2024-01-16T20:00:11"/>
        <d v="2024-01-16T20:01:47"/>
        <d v="2024-01-16T20:07:06"/>
        <d v="2024-01-16T20:08:06"/>
        <d v="2024-01-16T20:10:30"/>
        <d v="2024-01-16T20:11:44"/>
        <d v="2024-01-16T20:11:45"/>
        <d v="2024-01-16T20:13:59"/>
        <d v="2024-01-16T20:15:28"/>
        <d v="2024-01-16T20:19:34"/>
        <d v="2024-01-16T20:20:46"/>
        <d v="2024-01-16T20:21:43"/>
        <d v="2024-01-16T20:23:00"/>
        <d v="2024-01-16T20:23:05"/>
        <d v="2024-01-16T20:25:33"/>
        <d v="2024-01-16T20:28:37"/>
        <d v="2024-01-16T20:28:56"/>
        <d v="2024-01-16T20:29:45"/>
        <d v="2024-01-16T20:30:18"/>
        <d v="2024-01-16T20:34:22"/>
        <d v="2024-01-16T20:35:32"/>
        <d v="2024-01-16T20:35:37"/>
        <d v="2024-01-16T20:37:06"/>
        <d v="2024-01-16T20:40:19"/>
        <d v="2024-01-16T20:41:02"/>
        <d v="2024-01-16T20:41:17"/>
        <d v="2024-01-16T20:42:25"/>
        <d v="2024-01-16T20:42:55"/>
        <d v="2024-01-16T20:46:37"/>
        <d v="2024-01-16T20:48:51"/>
        <d v="2024-01-16T20:49:53"/>
        <d v="2024-01-16T20:50:00"/>
        <d v="2024-01-16T20:50:19"/>
        <d v="2024-01-16T20:50:42"/>
        <d v="2024-01-16T20:52:01"/>
        <d v="2024-01-16T20:53:25"/>
        <d v="2024-01-16T20:53:39"/>
        <d v="2024-01-16T20:56:04"/>
        <d v="2024-01-16T21:00:06"/>
        <d v="2024-01-16T21:00:31"/>
        <d v="2024-01-16T21:01:23"/>
        <d v="2024-01-16T21:04:40"/>
        <d v="2024-01-16T21:05:16"/>
        <d v="2024-01-16T21:06:57"/>
        <d v="2024-01-16T21:08:15"/>
        <d v="2024-01-16T21:10:42"/>
        <d v="2024-01-16T21:10:49"/>
        <d v="2024-01-16T21:10:58"/>
        <d v="2024-01-16T21:12:03"/>
        <d v="2024-01-16T21:13:03"/>
        <d v="2024-01-16T21:15:30"/>
        <d v="2024-01-16T21:18:25"/>
        <d v="2024-01-16T21:20:25"/>
        <d v="2024-01-16T21:20:44"/>
        <d v="2024-01-16T21:21:08"/>
        <d v="2024-01-16T21:23:18"/>
        <d v="2024-01-16T21:25:42"/>
        <d v="2024-01-16T21:26:28"/>
        <d v="2024-01-16T21:26:48"/>
        <d v="2024-01-16T21:32:54"/>
        <d v="2024-01-16T21:33:00"/>
        <d v="2024-01-16T21:34:57"/>
        <d v="2024-01-16T21:35:12"/>
        <d v="2024-01-16T21:36:34"/>
        <d v="2024-01-16T21:38:25"/>
        <d v="2024-01-16T21:44:24"/>
        <d v="2024-01-16T21:44:38"/>
        <d v="2024-01-16T21:45:05"/>
        <d v="2024-01-16T21:47:54"/>
        <d v="2024-01-16T21:53:45"/>
        <d v="2024-01-16T21:54:43"/>
        <d v="2024-01-16T21:55:50"/>
        <d v="2024-01-16T22:01:42"/>
        <d v="2024-01-16T22:02:05"/>
        <d v="2024-01-16T22:06:58"/>
        <d v="2024-01-16T22:11:12"/>
        <d v="2024-01-16T22:20:31"/>
        <d v="2024-01-16T22:27:11"/>
        <d v="2024-01-16T22:32:44"/>
        <d v="2024-01-16T22:40:38"/>
        <d v="2024-01-16T22:40:50"/>
        <d v="2024-01-16T22:44:34"/>
        <d v="2024-01-16T22:51:02"/>
        <d v="2024-01-16T22:56:08"/>
        <d v="2024-01-16T23:03:19"/>
        <d v="2024-01-16T23:09:30"/>
        <d v="2024-01-16T23:11:29"/>
        <d v="2024-01-16T23:28:03"/>
        <d v="2024-01-16T23:31:40"/>
        <d v="2024-01-16T23:43:05"/>
        <d v="2024-01-16T23:51:01"/>
        <d v="2024-01-16T23:54:03"/>
        <d v="2024-01-17T00:01:33"/>
        <d v="2024-01-17T00:09:24"/>
        <d v="2024-01-17T00:18:24"/>
        <d v="2024-01-17T06:15:26"/>
        <d v="2024-01-17T06:28:51"/>
        <d v="2024-01-17T06:35:28"/>
        <d v="2024-01-17T06:49:38"/>
        <d v="2024-01-17T07:44:31"/>
        <d v="2024-01-17T07:50:44"/>
        <d v="2024-01-17T08:01:15"/>
        <d v="2024-01-17T08:05:27"/>
        <d v="2024-01-17T08:08:43"/>
        <d v="2024-01-17T08:19:00"/>
        <d v="2024-01-17T08:25:10"/>
        <d v="2024-01-17T08:25:22"/>
        <d v="2024-01-17T08:30:28"/>
        <d v="2024-01-17T08:39:46"/>
        <d v="2024-01-17T08:52:35"/>
        <d v="2024-01-17T08:58:53"/>
        <d v="2024-01-17T08:59:14"/>
        <d v="2024-01-17T09:00:18"/>
        <d v="2024-01-17T09:06:04"/>
        <d v="2024-01-17T09:06:39"/>
        <d v="2024-01-17T09:10:11"/>
        <d v="2024-01-17T09:19:10"/>
        <d v="2024-01-17T09:20:11"/>
        <d v="2024-01-17T09:20:54"/>
        <d v="2024-01-17T09:23:59"/>
        <d v="2024-01-17T09:32:41"/>
        <d v="2024-01-17T09:38:55"/>
        <d v="2024-01-17T09:43:00"/>
        <d v="2024-01-17T09:44:17"/>
        <d v="2024-01-17T09:46:40"/>
        <d v="2024-01-17T09:47:58"/>
        <d v="2024-01-17T09:50:10"/>
        <d v="2024-01-17T09:50:57"/>
        <d v="2024-01-17T09:55:09"/>
        <d v="2024-01-17T09:58:37"/>
        <d v="2024-01-17T10:00:15"/>
        <d v="2024-01-17T10:04:13"/>
        <d v="2024-01-17T10:05:08"/>
        <d v="2024-01-17T10:07:18"/>
        <d v="2024-01-17T10:07:27"/>
        <d v="2024-01-17T10:07:56"/>
        <d v="2024-01-17T10:10:26"/>
        <d v="2024-01-17T10:20:18"/>
        <d v="2024-01-17T10:25:22"/>
        <d v="2024-01-17T10:25:50"/>
        <d v="2024-01-17T10:29:00"/>
        <d v="2024-01-17T10:31:02"/>
        <d v="2024-01-17T10:32:28"/>
        <d v="2024-01-17T10:34:04"/>
        <d v="2024-01-17T10:35:02"/>
        <d v="2024-01-17T10:37:10"/>
        <d v="2024-01-17T10:38:57"/>
        <d v="2024-01-17T10:39:54"/>
        <d v="2024-01-17T10:40:18"/>
        <d v="2024-01-17T10:43:12"/>
        <d v="2024-01-17T10:47:23"/>
        <d v="2024-01-17T10:50:03"/>
        <d v="2024-01-17T10:50:26"/>
        <d v="2024-01-17T10:50:28"/>
        <d v="2024-01-17T10:52:26"/>
        <d v="2024-01-17T10:53:56"/>
        <d v="2024-01-17T10:54:06"/>
        <d v="2024-01-17T10:57:12"/>
        <d v="2024-01-17T10:57:41"/>
        <d v="2024-01-17T10:57:42"/>
        <d v="2024-01-17T10:58:54"/>
        <d v="2024-01-17T11:00:00"/>
        <d v="2024-01-17T11:02:37"/>
        <d v="2024-01-17T11:05:21"/>
        <d v="2024-01-17T11:06:45"/>
        <d v="2024-01-17T11:08:14"/>
        <d v="2024-01-17T11:16:23"/>
        <d v="2024-01-17T11:17:55"/>
        <d v="2024-01-17T11:19:29"/>
        <d v="2024-01-17T11:22:36"/>
        <d v="2024-01-17T11:24:24"/>
        <d v="2024-01-17T11:26:16"/>
        <d v="2024-01-17T11:26:27"/>
        <d v="2024-01-17T11:26:56"/>
        <d v="2024-01-17T11:30:10"/>
        <d v="2024-01-17T11:31:25"/>
        <d v="2024-01-17T11:31:49"/>
        <d v="2024-01-17T11:33:43"/>
        <d v="2024-01-17T11:35:57"/>
        <d v="2024-01-17T11:37:13"/>
        <d v="2024-01-17T11:37:21"/>
        <d v="2024-01-17T11:45:11"/>
        <d v="2024-01-17T11:48:51"/>
        <d v="2024-01-17T11:50:37"/>
        <d v="2024-01-17T11:54:43"/>
        <d v="2024-01-17T11:55:31"/>
        <d v="2024-01-17T11:55:40"/>
        <d v="2024-01-17T11:55:45"/>
        <d v="2024-01-17T11:56:49"/>
        <d v="2024-01-17T11:56:54"/>
        <d v="2024-01-17T12:02:57"/>
        <d v="2024-01-17T12:03:57"/>
        <d v="2024-01-17T12:06:17"/>
        <d v="2024-01-17T12:09:54"/>
        <d v="2024-01-17T12:12:34"/>
        <d v="2024-01-17T12:14:15"/>
        <d v="2024-01-17T12:18:55"/>
        <d v="2024-01-17T12:19:46"/>
        <d v="2024-01-17T12:24:32"/>
        <d v="2024-01-17T12:24:54"/>
        <d v="2024-01-17T12:30:28"/>
        <d v="2024-01-17T12:37:43"/>
        <d v="2024-01-17T12:39:38"/>
        <d v="2024-01-17T12:40:59"/>
        <d v="2024-01-17T12:42:04"/>
        <d v="2024-01-17T12:43:03"/>
        <d v="2024-01-17T12:43:27"/>
        <d v="2024-01-17T12:44:07"/>
        <d v="2024-01-17T12:44:48"/>
        <d v="2024-01-17T12:47:28"/>
        <d v="2024-01-17T12:49:29"/>
        <d v="2024-01-17T12:52:10"/>
        <d v="2024-01-17T12:53:00"/>
        <d v="2024-01-17T12:57:18"/>
        <d v="2024-01-17T13:01:52"/>
        <d v="2024-01-17T13:04:15"/>
        <d v="2024-01-17T13:07:41"/>
        <d v="2024-01-17T13:09:26"/>
        <d v="2024-01-17T13:10:45"/>
        <d v="2024-01-17T13:11:58"/>
        <d v="2024-01-17T13:12:24"/>
        <d v="2024-01-17T13:13:48"/>
        <d v="2024-01-17T13:14:18"/>
        <d v="2024-01-17T13:14:56"/>
        <d v="2024-01-17T13:18:30"/>
        <d v="2024-01-17T13:18:40"/>
        <d v="2024-01-17T13:20:41"/>
        <d v="2024-01-17T13:22:44"/>
        <d v="2024-01-17T13:26:05"/>
        <d v="2024-01-17T13:26:11"/>
        <d v="2024-01-17T13:28:14"/>
        <d v="2024-01-17T13:32:57"/>
        <d v="2024-01-17T13:33:26"/>
        <d v="2024-01-17T13:33:59"/>
        <d v="2024-01-17T13:35:45"/>
        <d v="2024-01-17T13:39:31"/>
        <d v="2024-01-17T13:40:50"/>
        <d v="2024-01-17T13:41:06"/>
        <d v="2024-01-17T13:41:36"/>
        <d v="2024-01-17T13:44:40"/>
        <d v="2024-01-17T13:44:57"/>
        <d v="2024-01-17T13:46:15"/>
        <d v="2024-01-17T13:47:36"/>
        <d v="2024-01-17T13:51:12"/>
        <d v="2024-01-17T13:51:56"/>
        <d v="2024-01-17T13:52:05"/>
        <d v="2024-01-17T13:53:27"/>
        <d v="2024-01-17T13:55:14"/>
        <d v="2024-01-17T13:59:34"/>
        <d v="2024-01-17T14:02:58"/>
        <d v="2024-01-17T14:03:19"/>
        <d v="2024-01-17T14:05:33"/>
        <d v="2024-01-17T14:06:01"/>
        <d v="2024-01-17T14:09:32"/>
        <d v="2024-01-17T14:10:33"/>
        <d v="2024-01-17T14:14:45"/>
        <d v="2024-01-17T14:15:27"/>
        <d v="2024-01-17T14:15:28"/>
        <d v="2024-01-17T14:15:32"/>
        <d v="2024-01-17T14:16:41"/>
        <d v="2024-01-17T14:17:27"/>
        <d v="2024-01-17T14:19:18"/>
        <d v="2024-01-17T14:21:33"/>
        <d v="2024-01-17T14:24:18"/>
        <d v="2024-01-17T14:25:26"/>
        <d v="2024-01-17T14:26:25"/>
        <d v="2024-01-17T14:29:06"/>
        <d v="2024-01-17T14:30:11"/>
        <d v="2024-01-17T14:32:10"/>
        <d v="2024-01-17T14:33:09"/>
        <d v="2024-01-17T14:33:59"/>
        <d v="2024-01-17T14:36:31"/>
        <d v="2024-01-17T14:37:16"/>
        <d v="2024-01-17T14:38:52"/>
        <d v="2024-01-17T14:39:21"/>
        <d v="2024-01-17T14:40:10"/>
        <d v="2024-01-17T14:40:54"/>
        <d v="2024-01-17T14:43:09"/>
        <d v="2024-01-17T14:44:49"/>
        <d v="2024-01-17T14:49:42"/>
        <d v="2024-01-17T14:50:40"/>
        <d v="2024-01-17T14:58:18"/>
        <d v="2024-01-17T14:59:40"/>
        <d v="2024-01-17T15:01:08"/>
        <d v="2024-01-17T15:02:59"/>
        <d v="2024-01-17T15:04:12"/>
        <d v="2024-01-17T15:04:24"/>
        <d v="2024-01-17T15:07:48"/>
        <d v="2024-01-17T15:08:59"/>
        <d v="2024-01-17T15:09:20"/>
        <d v="2024-01-17T15:12:59"/>
        <d v="2024-01-17T15:13:56"/>
        <d v="2024-01-17T15:15:30"/>
        <d v="2024-01-17T15:18:30"/>
        <d v="2024-01-17T15:19:27"/>
        <d v="2024-01-17T15:19:52"/>
        <d v="2024-01-17T15:21:02"/>
        <d v="2024-01-17T15:24:02"/>
        <d v="2024-01-17T15:25:26"/>
        <d v="2024-01-17T15:26:14"/>
        <d v="2024-01-17T15:26:29"/>
        <d v="2024-01-17T15:27:37"/>
        <d v="2024-01-17T15:28:44"/>
        <d v="2024-01-17T15:29:09"/>
        <d v="2024-01-17T15:30:32"/>
        <d v="2024-01-17T15:31:50"/>
        <d v="2024-01-17T15:32:00"/>
        <d v="2024-01-17T15:33:13"/>
        <d v="2024-01-17T15:33:43"/>
        <d v="2024-01-17T15:35:08"/>
        <d v="2024-01-17T15:37:29"/>
        <d v="2024-01-17T15:40:19"/>
        <d v="2024-01-17T15:41:45"/>
        <d v="2024-01-17T15:42:10"/>
        <d v="2024-01-17T15:43:05"/>
        <d v="2024-01-17T15:44:34"/>
        <d v="2024-01-17T15:47:08"/>
        <d v="2024-01-17T15:48:34"/>
        <d v="2024-01-17T15:48:55"/>
        <d v="2024-01-17T15:57:14"/>
        <d v="2024-01-17T15:57:50"/>
        <d v="2024-01-17T15:58:33"/>
        <d v="2024-01-17T15:59:07"/>
        <d v="2024-01-17T16:00:18"/>
        <d v="2024-01-17T16:03:30"/>
        <d v="2024-01-17T16:03:32"/>
        <d v="2024-01-17T16:09:52"/>
        <d v="2024-01-17T16:11:36"/>
        <d v="2024-01-17T16:13:56"/>
        <d v="2024-01-17T16:19:27"/>
        <d v="2024-01-17T16:22:34"/>
        <d v="2024-01-17T16:25:14"/>
        <d v="2024-01-17T16:25:44"/>
        <d v="2024-01-17T16:27:14"/>
        <d v="2024-01-17T16:32:48"/>
        <d v="2024-01-17T16:35:00"/>
        <d v="2024-01-17T16:35:49"/>
        <d v="2024-01-17T16:36:23"/>
        <d v="2024-01-17T16:39:30"/>
        <d v="2024-01-17T16:40:21"/>
        <d v="2024-01-17T16:40:59"/>
        <d v="2024-01-17T16:43:15"/>
        <d v="2024-01-17T16:44:05"/>
        <d v="2024-01-17T16:44:11"/>
        <d v="2024-01-17T16:46:28"/>
        <d v="2024-01-17T16:46:40"/>
        <d v="2024-01-17T16:50:21"/>
        <d v="2024-01-17T16:51:46"/>
        <d v="2024-01-17T16:52:38"/>
        <d v="2024-01-17T16:56:00"/>
        <d v="2024-01-17T16:57:44"/>
        <d v="2024-01-17T16:58:42"/>
        <d v="2024-01-17T16:59:58"/>
        <d v="2024-01-17T17:01:15"/>
        <d v="2024-01-17T17:01:40"/>
        <d v="2024-01-17T17:02:29"/>
        <d v="2024-01-17T17:05:04"/>
        <d v="2024-01-17T17:07:37"/>
        <d v="2024-01-17T17:10:20"/>
        <d v="2024-01-17T17:11:16"/>
        <d v="2024-01-17T17:12:13"/>
        <d v="2024-01-17T17:15:27"/>
        <d v="2024-01-17T17:16:30"/>
        <d v="2024-01-17T17:17:18"/>
        <d v="2024-01-17T17:20:31"/>
        <d v="2024-01-17T17:22:09"/>
        <d v="2024-01-17T17:26:51"/>
        <d v="2024-01-17T17:27:16"/>
        <d v="2024-01-17T17:27:19"/>
        <d v="2024-01-17T17:28:28"/>
        <d v="2024-01-17T17:31:47"/>
        <d v="2024-01-17T17:32:00"/>
        <d v="2024-01-17T17:35:20"/>
        <d v="2024-01-17T17:36:04"/>
        <d v="2024-01-17T17:36:05"/>
        <d v="2024-01-17T17:36:17"/>
        <d v="2024-01-17T17:36:23"/>
        <d v="2024-01-17T17:37:18"/>
        <d v="2024-01-17T17:38:38"/>
        <d v="2024-01-17T17:40:00"/>
        <d v="2024-01-17T17:41:36"/>
        <d v="2024-01-17T17:41:44"/>
        <d v="2024-01-17T17:44:40"/>
        <d v="2024-01-17T17:46:27"/>
        <d v="2024-01-17T17:47:10"/>
        <d v="2024-01-17T17:47:48"/>
        <d v="2024-01-17T17:48:38"/>
        <d v="2024-01-17T18:03:02"/>
        <d v="2024-01-17T18:03:08"/>
        <d v="2024-01-17T18:11:14"/>
        <d v="2024-01-17T18:11:29"/>
        <d v="2024-01-17T18:13:05"/>
        <d v="2024-01-17T18:13:26"/>
        <d v="2024-01-17T18:13:29"/>
        <d v="2024-01-17T18:15:22"/>
        <d v="2024-01-17T18:15:51"/>
        <d v="2024-01-17T18:17:06"/>
        <d v="2024-01-17T18:17:26"/>
        <d v="2024-01-17T18:20:09"/>
        <d v="2024-01-17T18:21:51"/>
        <d v="2024-01-17T18:24:09"/>
        <d v="2024-01-17T18:24:20"/>
        <d v="2024-01-17T18:24:30"/>
        <d v="2024-01-17T18:26:26"/>
        <d v="2024-01-17T18:33:21"/>
        <d v="2024-01-17T18:43:36"/>
        <d v="2024-01-17T18:44:56"/>
        <d v="2024-01-17T18:45:26"/>
        <d v="2024-01-17T18:45:56"/>
        <d v="2024-01-17T18:47:53"/>
        <d v="2024-01-17T18:49:12"/>
        <d v="2024-01-17T18:50:15"/>
        <d v="2024-01-17T18:52:40"/>
        <d v="2024-01-17T18:53:17"/>
        <d v="2024-01-17T18:54:19"/>
        <d v="2024-01-17T18:54:24"/>
        <d v="2024-01-17T18:58:09"/>
        <d v="2024-01-17T19:05:23"/>
        <d v="2024-01-17T19:07:34"/>
        <d v="2024-01-17T19:07:35"/>
        <d v="2024-01-17T19:08:22"/>
        <d v="2024-01-17T19:13:12"/>
        <d v="2024-01-17T19:18:17"/>
        <d v="2024-01-17T19:19:13"/>
        <d v="2024-01-17T19:21:04"/>
        <d v="2024-01-17T19:25:24"/>
        <d v="2024-01-17T19:28:58"/>
        <d v="2024-01-17T19:30:20"/>
        <d v="2024-01-17T19:30:21"/>
        <d v="2024-01-17T19:32:06"/>
        <d v="2024-01-17T19:32:43"/>
        <d v="2024-01-17T19:34:04"/>
        <d v="2024-01-17T19:35:33"/>
        <d v="2024-01-17T19:36:53"/>
        <d v="2024-01-17T19:37:30"/>
        <d v="2024-01-17T19:43:36"/>
        <d v="2024-01-17T19:43:48"/>
        <d v="2024-01-17T19:43:59"/>
        <d v="2024-01-17T19:52:10"/>
        <d v="2024-01-17T19:52:25"/>
        <d v="2024-01-17T19:52:57"/>
        <d v="2024-01-17T19:54:18"/>
        <d v="2024-01-17T19:55:23"/>
        <d v="2024-01-17T19:56:54"/>
        <d v="2024-01-17T19:57:08"/>
        <d v="2024-01-17T20:00:11"/>
        <d v="2024-01-17T20:02:11"/>
        <d v="2024-01-17T20:05:10"/>
        <d v="2024-01-17T20:06:42"/>
        <d v="2024-01-17T20:07:07"/>
        <d v="2024-01-17T20:09:25"/>
        <d v="2024-01-17T20:11:39"/>
        <d v="2024-01-17T20:12:15"/>
        <d v="2024-01-17T20:15:44"/>
        <d v="2024-01-17T20:20:48"/>
        <d v="2024-01-17T20:21:38"/>
        <d v="2024-01-17T20:24:35"/>
        <d v="2024-01-17T20:26:00"/>
        <d v="2024-01-17T20:26:28"/>
        <d v="2024-01-17T20:29:01"/>
        <d v="2024-01-17T20:29:34"/>
        <d v="2024-01-17T20:31:44"/>
        <d v="2024-01-17T20:32:02"/>
        <d v="2024-01-17T20:34:19"/>
        <d v="2024-01-17T20:35:23"/>
        <d v="2024-01-17T20:37:19"/>
        <d v="2024-01-17T20:38:06"/>
        <d v="2024-01-17T20:40:53"/>
        <d v="2024-01-17T20:42:43"/>
        <d v="2024-01-17T20:48:38"/>
        <d v="2024-01-17T20:50:08"/>
        <d v="2024-01-17T20:50:21"/>
        <d v="2024-01-17T20:51:08"/>
        <d v="2024-01-17T20:51:57"/>
        <d v="2024-01-17T20:51:58"/>
        <d v="2024-01-17T20:52:59"/>
        <d v="2024-01-17T20:56:24"/>
        <d v="2024-01-17T21:00:38"/>
        <d v="2024-01-17T21:00:49"/>
        <d v="2024-01-17T21:03:50"/>
        <d v="2024-01-17T21:04:20"/>
        <d v="2024-01-17T21:05:37"/>
        <d v="2024-01-17T21:09:47"/>
        <d v="2024-01-17T21:10:22"/>
        <d v="2024-01-17T21:16:04"/>
        <d v="2024-01-17T21:21:36"/>
        <d v="2024-01-17T21:23:32"/>
        <d v="2024-01-17T21:25:01"/>
        <d v="2024-01-17T21:28:14"/>
        <d v="2024-01-17T21:28:47"/>
        <d v="2024-01-17T21:29:04"/>
        <d v="2024-01-17T21:29:43"/>
        <d v="2024-01-17T21:30:05"/>
        <d v="2024-01-17T21:31:41"/>
        <d v="2024-01-17T21:33:44"/>
        <d v="2024-01-17T21:38:08"/>
        <d v="2024-01-17T21:39:07"/>
        <d v="2024-01-17T21:39:22"/>
        <d v="2024-01-17T21:42:49"/>
        <d v="2024-01-17T21:43:11"/>
        <d v="2024-01-17T21:45:19"/>
        <d v="2024-01-17T21:48:41"/>
        <d v="2024-01-17T21:49:23"/>
        <d v="2024-01-17T21:49:25"/>
        <d v="2024-01-17T21:55:04"/>
        <d v="2024-01-17T21:57:46"/>
        <d v="2024-01-17T21:57:47"/>
        <d v="2024-01-17T21:59:57"/>
        <d v="2024-01-17T22:03:23"/>
        <d v="2024-01-17T22:04:06"/>
        <d v="2024-01-17T22:06:54"/>
        <d v="2024-01-17T22:08:54"/>
        <d v="2024-01-17T22:09:21"/>
        <d v="2024-01-17T22:17:35"/>
        <d v="2024-01-17T22:21:16"/>
        <d v="2024-01-17T22:26:12"/>
        <d v="2024-01-17T22:39:00"/>
        <d v="2024-01-17T22:43:45"/>
        <d v="2024-01-17T22:49:46"/>
        <d v="2024-01-17T22:51:58"/>
        <d v="2024-01-17T22:52:05"/>
        <d v="2024-01-17T22:54:31"/>
        <d v="2024-01-17T23:24:50"/>
        <d v="2024-01-17T23:31:07"/>
        <d v="2024-01-17T23:44:08"/>
        <d v="2024-01-18T06:03:38"/>
        <d v="2024-01-18T06:10:38"/>
        <d v="2024-01-18T06:22:36"/>
        <d v="2024-01-18T06:29:06"/>
        <d v="2024-01-18T06:37:19"/>
        <d v="2024-01-18T06:43:56"/>
        <d v="2024-01-18T06:48:38"/>
        <d v="2024-01-18T06:53:52"/>
        <d v="2024-01-18T06:56:42"/>
        <d v="2024-01-18T06:58:39"/>
        <d v="2024-01-18T07:06:46"/>
        <d v="2024-01-18T07:07:23"/>
        <d v="2024-01-18T07:09:15"/>
        <d v="2024-01-18T07:18:49"/>
        <d v="2024-01-18T07:26:09"/>
        <d v="2024-01-18T07:40:51"/>
        <d v="2024-01-18T07:46:08"/>
        <d v="2024-01-18T07:54:33"/>
        <d v="2024-01-18T08:04:37"/>
        <d v="2024-01-18T08:09:51"/>
        <d v="2024-01-18T08:15:17"/>
        <d v="2024-01-18T08:26:17"/>
        <d v="2024-01-18T08:30:39"/>
        <d v="2024-01-18T08:34:16"/>
        <d v="2024-01-18T08:38:11"/>
        <d v="2024-01-18T08:41:37"/>
        <d v="2024-01-18T08:42:49"/>
        <d v="2024-01-18T08:45:19"/>
        <d v="2024-01-18T08:50:22"/>
        <d v="2024-01-18T08:58:16"/>
        <d v="2024-01-18T08:59:01"/>
        <d v="2024-01-18T09:04:55"/>
        <d v="2024-01-18T09:14:05"/>
        <d v="2024-01-18T09:18:50"/>
        <d v="2024-01-18T09:20:39"/>
        <d v="2024-01-18T09:30:36"/>
        <d v="2024-01-18T09:34:54"/>
        <d v="2024-01-18T09:39:17"/>
        <d v="2024-01-18T09:39:46"/>
        <d v="2024-01-18T09:40:50"/>
        <d v="2024-01-18T09:48:12"/>
        <d v="2024-01-18T09:48:22"/>
        <d v="2024-01-18T09:53:40"/>
        <d v="2024-01-18T09:57:39"/>
        <d v="2024-01-18T09:58:34"/>
        <d v="2024-01-18T09:59:11"/>
        <d v="2024-01-18T10:02:26"/>
        <d v="2024-01-18T10:04:13"/>
        <d v="2024-01-18T10:08:13"/>
        <d v="2024-01-18T10:10:18"/>
        <d v="2024-01-18T10:13:56"/>
        <d v="2024-01-18T10:19:05"/>
        <d v="2024-01-18T10:21:51"/>
        <d v="2024-01-18T10:22:38"/>
        <d v="2024-01-18T10:23:33"/>
        <d v="2024-01-18T10:24:44"/>
        <d v="2024-01-18T10:28:55"/>
        <d v="2024-01-18T10:31:41"/>
        <d v="2024-01-18T10:37:21"/>
        <d v="2024-01-18T10:40:01"/>
        <d v="2024-01-18T10:42:33"/>
        <d v="2024-01-18T10:42:39"/>
        <d v="2024-01-18T10:52:12"/>
        <d v="2024-01-18T10:53:37"/>
        <d v="2024-01-18T10:54:46"/>
        <d v="2024-01-18T11:00:03"/>
        <d v="2024-01-18T11:00:43"/>
        <d v="2024-01-18T11:03:02"/>
        <d v="2024-01-18T11:09:23"/>
        <d v="2024-01-18T11:10:57"/>
        <d v="2024-01-18T11:16:30"/>
        <d v="2024-01-18T11:18:46"/>
        <d v="2024-01-18T11:20:20"/>
        <d v="2024-01-18T11:22:43"/>
        <d v="2024-01-18T11:23:26"/>
        <d v="2024-01-18T11:29:15"/>
        <d v="2024-01-18T11:30:42"/>
        <d v="2024-01-18T11:34:38"/>
        <d v="2024-01-18T11:35:30"/>
        <d v="2024-01-18T11:38:53"/>
        <d v="2024-01-18T11:41:36"/>
        <d v="2024-01-18T11:43:01"/>
        <d v="2024-01-18T11:46:02"/>
        <d v="2024-01-18T11:50:13"/>
        <d v="2024-01-18T11:54:41"/>
        <d v="2024-01-18T11:56:45"/>
        <d v="2024-01-18T11:58:32"/>
        <d v="2024-01-18T12:00:17"/>
        <d v="2024-01-18T12:01:58"/>
        <d v="2024-01-18T12:06:40"/>
        <d v="2024-01-18T12:09:41"/>
        <d v="2024-01-18T12:12:05"/>
        <d v="2024-01-18T12:12:33"/>
        <d v="2024-01-18T12:18:47"/>
        <d v="2024-01-18T12:24:54"/>
        <d v="2024-01-18T12:25:47"/>
        <d v="2024-01-18T12:29:16"/>
        <d v="2024-01-18T12:31:22"/>
        <d v="2024-01-18T12:35:39"/>
        <d v="2024-01-18T12:37:01"/>
        <d v="2024-01-18T12:48:00"/>
        <d v="2024-01-18T12:52:49"/>
        <d v="2024-01-18T12:57:10"/>
        <d v="2024-01-18T12:57:39"/>
        <d v="2024-01-18T13:03:19"/>
        <d v="2024-01-18T13:07:38"/>
        <d v="2024-01-18T13:08:31"/>
        <d v="2024-01-18T13:09:28"/>
        <d v="2024-01-18T13:11:54"/>
        <d v="2024-01-18T13:13:11"/>
        <d v="2024-01-18T13:16:12"/>
        <d v="2024-01-18T13:16:14"/>
        <d v="2024-01-18T13:17:00"/>
        <d v="2024-01-18T13:18:49"/>
        <d v="2024-01-18T13:19:36"/>
        <d v="2024-01-18T13:23:08"/>
        <d v="2024-01-18T13:26:09"/>
        <d v="2024-01-18T13:31:35"/>
        <d v="2024-01-18T13:36:22"/>
        <d v="2024-01-18T13:38:22"/>
        <d v="2024-01-18T13:40:45"/>
        <d v="2024-01-18T13:49:48"/>
        <d v="2024-01-18T13:53:43"/>
        <d v="2024-01-18T13:54:50"/>
        <d v="2024-01-18T13:55:10"/>
        <d v="2024-01-18T13:57:43"/>
        <d v="2024-01-18T13:58:00"/>
        <d v="2024-01-18T13:58:36"/>
        <d v="2024-01-18T13:58:37"/>
        <d v="2024-01-18T13:58:46"/>
        <d v="2024-01-18T14:03:05"/>
        <d v="2024-01-18T14:06:33"/>
        <d v="2024-01-18T14:08:06"/>
        <d v="2024-01-18T14:10:06"/>
        <d v="2024-01-18T14:13:38"/>
        <d v="2024-01-18T14:13:43"/>
        <d v="2024-01-18T14:14:03"/>
        <d v="2024-01-18T14:14:44"/>
        <d v="2024-01-18T14:15:15"/>
        <d v="2024-01-18T14:15:25"/>
        <d v="2024-01-18T14:18:03"/>
        <d v="2024-01-18T14:18:44"/>
        <d v="2024-01-18T14:19:13"/>
        <d v="2024-01-18T14:20:38"/>
        <d v="2024-01-18T14:20:42"/>
        <d v="2024-01-18T14:20:53"/>
        <d v="2024-01-18T14:20:58"/>
        <d v="2024-01-18T14:22:04"/>
        <d v="2024-01-18T14:22:47"/>
        <d v="2024-01-18T14:23:00"/>
        <d v="2024-01-18T14:24:32"/>
        <d v="2024-01-18T14:24:35"/>
        <d v="2024-01-18T14:26:59"/>
        <d v="2024-01-18T14:27:46"/>
        <d v="2024-01-18T14:28:38"/>
        <d v="2024-01-18T14:29:13"/>
        <d v="2024-01-18T14:31:07"/>
        <d v="2024-01-18T14:31:53"/>
        <d v="2024-01-18T14:31:54"/>
        <d v="2024-01-18T14:32:05"/>
        <d v="2024-01-18T14:32:46"/>
        <d v="2024-01-18T14:33:56"/>
        <d v="2024-01-18T14:34:36"/>
        <d v="2024-01-18T14:36:06"/>
        <d v="2024-01-18T14:36:38"/>
        <d v="2024-01-18T14:37:53"/>
        <d v="2024-01-18T14:39:26"/>
        <d v="2024-01-18T14:40:19"/>
        <d v="2024-01-18T14:43:32"/>
        <d v="2024-01-18T14:43:57"/>
        <d v="2024-01-18T14:44:47"/>
        <d v="2024-01-18T14:45:19"/>
        <d v="2024-01-18T14:45:32"/>
        <d v="2024-01-18T14:47:06"/>
        <d v="2024-01-18T14:50:04"/>
        <d v="2024-01-18T14:50:31"/>
        <d v="2024-01-18T14:50:37"/>
        <d v="2024-01-18T14:55:40"/>
        <d v="2024-01-18T14:57:17"/>
        <d v="2024-01-18T14:59:20"/>
        <d v="2024-01-18T14:59:46"/>
        <d v="2024-01-18T15:00:02"/>
        <d v="2024-01-18T15:00:25"/>
        <d v="2024-01-18T15:01:46"/>
        <d v="2024-01-18T15:03:22"/>
        <d v="2024-01-18T15:03:54"/>
        <d v="2024-01-18T15:04:45"/>
        <d v="2024-01-18T15:06:43"/>
        <d v="2024-01-18T15:07:47"/>
        <d v="2024-01-18T15:10:00"/>
        <d v="2024-01-18T15:15:00"/>
        <d v="2024-01-18T15:18:02"/>
        <d v="2024-01-18T15:19:12"/>
        <d v="2024-01-18T15:19:41"/>
        <d v="2024-01-18T15:21:13"/>
        <d v="2024-01-18T15:23:12"/>
        <d v="2024-01-18T15:23:59"/>
        <d v="2024-01-18T15:24:27"/>
        <d v="2024-01-18T15:24:28"/>
        <d v="2024-01-18T15:26:28"/>
        <d v="2024-01-18T15:26:55"/>
        <d v="2024-01-18T15:27:04"/>
        <d v="2024-01-18T15:29:18"/>
        <d v="2024-01-18T15:32:45"/>
        <d v="2024-01-18T15:35:17"/>
        <d v="2024-01-18T15:38:03"/>
        <d v="2024-01-18T15:38:14"/>
        <d v="2024-01-18T15:39:57"/>
        <d v="2024-01-18T15:40:30"/>
        <d v="2024-01-18T15:42:03"/>
        <d v="2024-01-18T15:43:05"/>
        <d v="2024-01-18T15:45:01"/>
        <d v="2024-01-18T15:45:30"/>
        <d v="2024-01-18T15:46:07"/>
        <d v="2024-01-18T15:46:48"/>
        <d v="2024-01-18T15:46:49"/>
        <d v="2024-01-18T15:50:46"/>
        <d v="2024-01-18T15:51:28"/>
        <d v="2024-01-18T15:51:55"/>
        <d v="2024-01-18T15:52:13"/>
        <d v="2024-01-18T15:56:25"/>
        <d v="2024-01-18T15:57:03"/>
        <d v="2024-01-18T15:57:14"/>
        <d v="2024-01-18T16:01:28"/>
        <d v="2024-01-18T16:01:36"/>
        <d v="2024-01-18T16:02:22"/>
        <d v="2024-01-18T16:02:50"/>
        <d v="2024-01-18T16:03:47"/>
        <d v="2024-01-18T16:04:03"/>
        <d v="2024-01-18T16:05:43"/>
        <d v="2024-01-18T16:06:31"/>
        <d v="2024-01-18T16:09:03"/>
        <d v="2024-01-18T16:09:07"/>
        <d v="2024-01-18T16:11:29"/>
        <d v="2024-01-18T16:11:47"/>
        <d v="2024-01-18T16:13:02"/>
        <d v="2024-01-18T16:16:38"/>
        <d v="2024-01-18T16:17:21"/>
        <d v="2024-01-18T16:19:10"/>
        <d v="2024-01-18T16:20:29"/>
        <d v="2024-01-18T16:20:37"/>
        <d v="2024-01-18T16:21:17"/>
        <d v="2024-01-18T16:23:24"/>
        <d v="2024-01-18T16:23:50"/>
        <d v="2024-01-18T16:25:06"/>
        <d v="2024-01-18T16:26:31"/>
        <d v="2024-01-18T16:30:49"/>
        <d v="2024-01-18T16:31:20"/>
        <d v="2024-01-18T16:31:42"/>
        <d v="2024-01-18T16:32:25"/>
        <d v="2024-01-18T16:32:36"/>
        <d v="2024-01-18T16:33:22"/>
        <d v="2024-01-18T16:37:03"/>
        <d v="2024-01-18T16:38:51"/>
        <d v="2024-01-18T16:41:14"/>
        <d v="2024-01-18T16:41:50"/>
        <d v="2024-01-18T16:44:22"/>
        <d v="2024-01-18T16:44:56"/>
        <d v="2024-01-18T16:46:03"/>
        <d v="2024-01-18T16:46:29"/>
        <d v="2024-01-18T16:48:13"/>
        <d v="2024-01-18T16:49:02"/>
        <d v="2024-01-18T16:50:29"/>
        <d v="2024-01-18T16:51:34"/>
        <d v="2024-01-18T16:53:33"/>
        <d v="2024-01-18T16:53:41"/>
        <d v="2024-01-18T16:55:32"/>
        <d v="2024-01-18T16:56:08"/>
        <d v="2024-01-18T16:56:17"/>
        <d v="2024-01-18T16:56:49"/>
        <d v="2024-01-18T16:57:08"/>
        <d v="2024-01-18T16:57:16"/>
        <d v="2024-01-18T16:57:29"/>
        <d v="2024-01-18T16:57:50"/>
        <d v="2024-01-18T17:00:59"/>
        <d v="2024-01-18T17:04:27"/>
        <d v="2024-01-18T17:04:30"/>
        <d v="2024-01-18T17:05:24"/>
        <d v="2024-01-18T17:05:52"/>
        <d v="2024-01-18T17:06:32"/>
        <d v="2024-01-18T17:08:28"/>
        <d v="2024-01-18T17:08:37"/>
        <d v="2024-01-18T17:09:05"/>
        <d v="2024-01-18T17:09:23"/>
        <d v="2024-01-18T17:09:46"/>
        <d v="2024-01-18T17:11:12"/>
        <d v="2024-01-18T17:11:45"/>
        <d v="2024-01-18T17:12:10"/>
        <d v="2024-01-18T17:13:37"/>
        <d v="2024-01-18T17:13:56"/>
        <d v="2024-01-18T17:14:02"/>
        <d v="2024-01-18T17:14:24"/>
        <d v="2024-01-18T17:14:35"/>
        <d v="2024-01-18T17:15:41"/>
        <d v="2024-01-18T17:17:41"/>
        <d v="2024-01-18T17:18:10"/>
        <d v="2024-01-18T17:18:26"/>
        <d v="2024-01-18T17:18:46"/>
        <d v="2024-01-18T17:23:00"/>
        <d v="2024-01-18T17:23:11"/>
        <d v="2024-01-18T17:24:40"/>
        <d v="2024-01-18T17:24:41"/>
        <d v="2024-01-18T17:24:59"/>
        <d v="2024-01-18T17:27:50"/>
        <d v="2024-01-18T17:31:25"/>
        <d v="2024-01-18T17:31:56"/>
        <d v="2024-01-18T17:32:06"/>
        <d v="2024-01-18T17:33:12"/>
        <d v="2024-01-18T17:34:51"/>
        <d v="2024-01-18T17:35:28"/>
        <d v="2024-01-18T17:36:14"/>
        <d v="2024-01-18T17:37:20"/>
        <d v="2024-01-18T17:38:03"/>
        <d v="2024-01-18T17:38:25"/>
        <d v="2024-01-18T17:40:22"/>
        <d v="2024-01-18T17:41:45"/>
        <d v="2024-01-18T17:41:54"/>
        <d v="2024-01-18T17:45:58"/>
        <d v="2024-01-18T17:47:00"/>
        <d v="2024-01-18T17:47:10"/>
        <d v="2024-01-18T17:49:05"/>
        <d v="2024-01-18T17:51:49"/>
        <d v="2024-01-18T17:51:55"/>
        <d v="2024-01-18T17:51:56"/>
        <d v="2024-01-18T17:52:21"/>
        <d v="2024-01-18T17:53:59"/>
        <d v="2024-01-18T17:54:44"/>
        <d v="2024-01-18T17:58:02"/>
        <d v="2024-01-18T18:00:34"/>
        <d v="2024-01-18T18:00:58"/>
        <d v="2024-01-18T18:03:32"/>
        <d v="2024-01-18T18:05:22"/>
        <d v="2024-01-18T18:05:47"/>
        <d v="2024-01-18T18:06:00"/>
        <d v="2024-01-18T18:08:55"/>
        <d v="2024-01-18T18:09:42"/>
        <d v="2024-01-18T18:11:32"/>
        <d v="2024-01-18T18:11:34"/>
        <d v="2024-01-18T18:14:11"/>
        <d v="2024-01-18T18:16:36"/>
        <d v="2024-01-18T18:17:52"/>
        <d v="2024-01-18T18:17:59"/>
        <d v="2024-01-18T18:18:18"/>
        <d v="2024-01-18T18:18:57"/>
        <d v="2024-01-18T18:19:20"/>
        <d v="2024-01-18T18:25:31"/>
        <d v="2024-01-18T18:25:33"/>
        <d v="2024-01-18T18:28:53"/>
        <d v="2024-01-18T18:32:55"/>
        <d v="2024-01-18T18:37:27"/>
        <d v="2024-01-18T18:38:19"/>
        <d v="2024-01-18T18:39:19"/>
        <d v="2024-01-18T18:40:29"/>
        <d v="2024-01-18T18:45:06"/>
        <d v="2024-01-18T18:45:27"/>
        <d v="2024-01-18T18:48:40"/>
        <d v="2024-01-18T18:51:42"/>
        <d v="2024-01-18T18:52:36"/>
        <d v="2024-01-18T18:53:14"/>
        <d v="2024-01-18T18:57:34"/>
        <d v="2024-01-18T19:01:10"/>
        <d v="2024-01-18T19:01:39"/>
        <d v="2024-01-18T19:03:36"/>
        <d v="2024-01-18T19:05:39"/>
        <d v="2024-01-18T19:06:55"/>
        <d v="2024-01-18T19:07:20"/>
        <d v="2024-01-18T19:10:16"/>
        <d v="2024-01-18T19:13:48"/>
        <d v="2024-01-18T19:15:57"/>
        <d v="2024-01-18T19:16:04"/>
        <d v="2024-01-18T19:20:19"/>
        <d v="2024-01-18T19:22:50"/>
        <d v="2024-01-18T19:25:31"/>
        <d v="2024-01-18T19:25:44"/>
        <d v="2024-01-18T19:26:26"/>
        <d v="2024-01-18T19:28:14"/>
        <d v="2024-01-18T19:31:21"/>
        <d v="2024-01-18T19:32:06"/>
        <d v="2024-01-18T19:33:33"/>
        <d v="2024-01-18T19:35:53"/>
        <d v="2024-01-18T19:38:23"/>
        <d v="2024-01-18T19:38:51"/>
        <d v="2024-01-18T19:42:09"/>
        <d v="2024-01-18T19:42:11"/>
        <d v="2024-01-18T19:43:11"/>
        <d v="2024-01-18T19:43:41"/>
        <d v="2024-01-18T19:44:13"/>
        <d v="2024-01-18T19:46:54"/>
        <d v="2024-01-18T19:49:09"/>
        <d v="2024-01-18T19:50:21"/>
        <d v="2024-01-18T19:50:45"/>
        <d v="2024-01-18T19:51:32"/>
        <d v="2024-01-18T19:53:50"/>
        <d v="2024-01-18T19:57:37"/>
        <d v="2024-01-18T20:01:44"/>
        <d v="2024-01-18T20:04:07"/>
        <d v="2024-01-18T20:04:49"/>
        <d v="2024-01-18T20:04:59"/>
        <d v="2024-01-18T20:05:47"/>
        <d v="2024-01-18T20:06:29"/>
        <d v="2024-01-18T20:10:12"/>
        <d v="2024-01-18T20:10:32"/>
        <d v="2024-01-18T20:10:42"/>
        <d v="2024-01-18T20:15:36"/>
        <d v="2024-01-18T20:15:57"/>
        <d v="2024-01-18T20:17:17"/>
        <d v="2024-01-18T20:20:14"/>
        <d v="2024-01-18T20:21:39"/>
        <d v="2024-01-18T20:21:42"/>
        <d v="2024-01-18T20:23:29"/>
        <d v="2024-01-18T20:25:51"/>
        <d v="2024-01-18T20:27:01"/>
        <d v="2024-01-18T20:27:06"/>
        <d v="2024-01-18T20:27:26"/>
        <d v="2024-01-18T20:28:35"/>
        <d v="2024-01-18T20:32:08"/>
        <d v="2024-01-18T20:33:42"/>
        <d v="2024-01-18T20:37:49"/>
        <d v="2024-01-18T20:38:32"/>
        <d v="2024-01-18T20:39:23"/>
        <d v="2024-01-18T20:39:38"/>
        <d v="2024-01-18T20:39:39"/>
        <d v="2024-01-18T20:40:21"/>
        <d v="2024-01-18T20:40:29"/>
        <d v="2024-01-18T20:43:12"/>
        <d v="2024-01-18T20:44:47"/>
        <d v="2024-01-18T20:45:43"/>
        <d v="2024-01-18T20:47:04"/>
        <d v="2024-01-18T20:51:01"/>
        <d v="2024-01-18T20:51:17"/>
        <d v="2024-01-18T20:51:41"/>
        <d v="2024-01-18T20:53:17"/>
        <d v="2024-01-18T20:54:51"/>
        <d v="2024-01-18T20:56:12"/>
        <d v="2024-01-18T20:56:46"/>
        <d v="2024-01-18T20:57:35"/>
        <d v="2024-01-18T20:57:44"/>
        <d v="2024-01-18T20:59:33"/>
        <d v="2024-01-18T21:00:15"/>
        <d v="2024-01-18T21:00:36"/>
        <d v="2024-01-18T21:01:44"/>
        <d v="2024-01-18T21:02:55"/>
        <d v="2024-01-18T21:04:20"/>
        <d v="2024-01-18T21:06:13"/>
        <d v="2024-01-18T21:07:45"/>
        <d v="2024-01-18T21:10:46"/>
        <d v="2024-01-18T21:11:23"/>
        <d v="2024-01-18T21:11:34"/>
        <d v="2024-01-18T21:13:37"/>
        <d v="2024-01-18T21:13:43"/>
        <d v="2024-01-18T21:17:49"/>
        <d v="2024-01-18T21:18:48"/>
        <d v="2024-01-18T21:19:36"/>
        <d v="2024-01-18T21:20:45"/>
        <d v="2024-01-18T21:22:23"/>
        <d v="2024-01-18T21:25:49"/>
        <d v="2024-01-18T21:26:02"/>
        <d v="2024-01-18T21:26:11"/>
        <d v="2024-01-18T21:26:48"/>
        <d v="2024-01-18T21:28:45"/>
        <d v="2024-01-18T21:29:02"/>
        <d v="2024-01-18T21:30:50"/>
        <d v="2024-01-18T21:32:27"/>
        <d v="2024-01-18T21:32:48"/>
        <d v="2024-01-18T21:33:14"/>
        <d v="2024-01-18T21:37:24"/>
        <d v="2024-01-18T21:38:08"/>
        <d v="2024-01-18T21:39:16"/>
        <d v="2024-01-18T21:40:31"/>
        <d v="2024-01-18T21:41:46"/>
        <d v="2024-01-18T21:43:14"/>
        <d v="2024-01-18T21:45:08"/>
        <d v="2024-01-18T21:45:33"/>
        <d v="2024-01-18T21:49:35"/>
        <d v="2024-01-18T21:51:13"/>
        <d v="2024-01-18T21:54:32"/>
        <d v="2024-01-18T21:54:38"/>
        <d v="2024-01-18T21:55:34"/>
        <d v="2024-01-18T21:58:37"/>
        <d v="2024-01-18T22:01:02"/>
        <d v="2024-01-18T22:04:06"/>
        <d v="2024-01-18T22:13:12"/>
        <d v="2024-01-18T22:19:41"/>
        <d v="2024-01-18T22:34:06"/>
        <d v="2024-01-18T22:48:19"/>
        <d v="2024-01-18T22:49:10"/>
        <d v="2024-01-18T22:50:10"/>
        <d v="2024-01-18T23:10:47"/>
        <d v="2024-01-18T23:22:16"/>
        <d v="2024-01-18T23:28:37"/>
        <d v="2024-01-18T23:35:37"/>
        <d v="2024-01-19T06:22:29"/>
        <d v="2024-01-19T06:30:35"/>
        <d v="2024-01-19T06:36:35"/>
        <d v="2024-01-19T06:44:01"/>
        <d v="2024-01-19T06:47:51"/>
        <d v="2024-01-19T06:52:40"/>
        <d v="2024-01-19T06:59:33"/>
        <d v="2024-01-19T07:05:09"/>
        <d v="2024-01-19T07:14:01"/>
        <d v="2024-01-19T07:19:50"/>
        <d v="2024-01-19T07:24:14"/>
        <d v="2024-01-19T07:41:04"/>
        <d v="2024-01-19T07:46:46"/>
        <d v="2024-01-19T07:54:33"/>
        <d v="2024-01-19T08:05:23"/>
        <d v="2024-01-19T08:07:47"/>
        <d v="2024-01-19T08:18:13"/>
        <d v="2024-01-19T08:29:15"/>
        <d v="2024-01-19T08:30:51"/>
        <d v="2024-01-19T08:34:23"/>
        <d v="2024-01-19T08:36:24"/>
        <d v="2024-01-19T08:40:04"/>
        <d v="2024-01-19T08:41:54"/>
        <d v="2024-01-19T08:44:14"/>
        <d v="2024-01-19T08:48:45"/>
        <d v="2024-01-19T08:49:02"/>
        <d v="2024-01-19T08:49:40"/>
        <d v="2024-01-19T08:58:19"/>
        <d v="2024-01-19T09:05:03"/>
        <d v="2024-01-19T09:13:12"/>
        <d v="2024-01-19T09:16:04"/>
        <d v="2024-01-19T09:21:21"/>
        <d v="2024-01-19T09:24:34"/>
        <d v="2024-01-19T09:30:10"/>
        <d v="2024-01-19T09:33:16"/>
        <d v="2024-01-19T09:34:21"/>
        <d v="2024-01-19T09:38:32"/>
        <d v="2024-01-19T09:45:19"/>
        <d v="2024-01-19T09:46:13"/>
        <d v="2024-01-19T09:46:40"/>
        <d v="2024-01-19T09:51:54"/>
        <d v="2024-01-19T09:55:26"/>
        <d v="2024-01-19T10:08:50"/>
        <d v="2024-01-19T10:09:35"/>
        <d v="2024-01-19T10:11:02"/>
        <d v="2024-01-19T10:16:24"/>
        <d v="2024-01-19T10:18:56"/>
        <d v="2024-01-19T10:22:52"/>
        <d v="2024-01-19T10:24:19"/>
        <d v="2024-01-19T10:25:59"/>
        <d v="2024-01-19T10:28:53"/>
        <d v="2024-01-19T10:30:24"/>
        <d v="2024-01-19T10:30:50"/>
        <d v="2024-01-19T10:30:52"/>
        <d v="2024-01-19T10:31:20"/>
        <d v="2024-01-19T10:34:22"/>
        <d v="2024-01-19T10:35:01"/>
        <d v="2024-01-19T10:37:30"/>
        <d v="2024-01-19T10:39:53"/>
        <d v="2024-01-19T10:40:24"/>
        <d v="2024-01-19T10:49:03"/>
        <d v="2024-01-19T10:49:28"/>
        <d v="2024-01-19T10:54:04"/>
        <d v="2024-01-19T10:54:45"/>
        <d v="2024-01-19T10:55:58"/>
        <d v="2024-01-19T10:58:33"/>
        <d v="2024-01-19T11:03:53"/>
        <d v="2024-01-19T11:04:15"/>
        <d v="2024-01-19T11:07:37"/>
        <d v="2024-01-19T11:08:54"/>
        <d v="2024-01-19T11:14:31"/>
        <d v="2024-01-19T11:17:42"/>
        <d v="2024-01-19T11:17:48"/>
        <d v="2024-01-19T11:22:00"/>
        <d v="2024-01-19T11:24:15"/>
        <d v="2024-01-19T11:26:10"/>
        <d v="2024-01-19T11:26:15"/>
        <d v="2024-01-19T11:26:42"/>
        <d v="2024-01-19T11:26:52"/>
        <d v="2024-01-19T11:28:07"/>
        <d v="2024-01-19T11:35:56"/>
        <d v="2024-01-19T11:42:44"/>
        <d v="2024-01-19T11:42:54"/>
        <d v="2024-01-19T11:44:28"/>
        <d v="2024-01-19T11:46:10"/>
        <d v="2024-01-19T11:48:34"/>
        <d v="2024-01-19T11:48:37"/>
        <d v="2024-01-19T11:48:51"/>
        <d v="2024-01-19T11:50:57"/>
        <d v="2024-01-19T11:51:07"/>
        <d v="2024-01-19T11:55:55"/>
        <d v="2024-01-19T11:56:01"/>
        <d v="2024-01-19T11:58:14"/>
        <d v="2024-01-19T12:00:12"/>
        <d v="2024-01-19T12:01:19"/>
        <d v="2024-01-19T12:01:30"/>
        <d v="2024-01-19T12:07:38"/>
        <d v="2024-01-19T12:08:43"/>
        <d v="2024-01-19T12:15:45"/>
        <d v="2024-01-19T12:18:49"/>
        <d v="2024-01-19T12:19:04"/>
        <d v="2024-01-19T12:19:48"/>
        <d v="2024-01-19T12:26:55"/>
        <d v="2024-01-19T12:33:31"/>
        <d v="2024-01-19T12:34:48"/>
        <d v="2024-01-19T12:38:08"/>
        <d v="2024-01-19T12:38:58"/>
        <d v="2024-01-19T12:40:56"/>
        <d v="2024-01-19T12:50:24"/>
        <d v="2024-01-19T12:55:29"/>
        <d v="2024-01-19T12:55:38"/>
        <d v="2024-01-19T12:58:12"/>
        <d v="2024-01-19T12:59:28"/>
        <d v="2024-01-19T12:59:32"/>
        <d v="2024-01-19T13:02:13"/>
        <d v="2024-01-19T13:04:10"/>
        <d v="2024-01-19T13:13:32"/>
        <d v="2024-01-19T13:19:32"/>
        <d v="2024-01-19T13:20:19"/>
        <d v="2024-01-19T13:26:32"/>
        <d v="2024-01-19T13:27:11"/>
        <d v="2024-01-19T13:27:34"/>
        <d v="2024-01-19T13:30:06"/>
        <d v="2024-01-19T13:35:12"/>
        <d v="2024-01-19T13:35:15"/>
        <d v="2024-01-19T13:37:22"/>
        <d v="2024-01-19T13:38:03"/>
        <d v="2024-01-19T13:38:18"/>
        <d v="2024-01-19T13:40:26"/>
        <d v="2024-01-19T13:41:28"/>
        <d v="2024-01-19T13:41:30"/>
        <d v="2024-01-19T13:44:50"/>
        <d v="2024-01-19T13:46:56"/>
        <d v="2024-01-19T13:48:58"/>
        <d v="2024-01-19T13:49:28"/>
        <d v="2024-01-19T13:50:06"/>
        <d v="2024-01-19T13:51:25"/>
        <d v="2024-01-19T13:51:35"/>
        <d v="2024-01-19T13:55:35"/>
        <d v="2024-01-19T14:01:29"/>
        <d v="2024-01-19T14:02:33"/>
        <d v="2024-01-19T14:03:54"/>
        <d v="2024-01-19T14:05:36"/>
        <d v="2024-01-19T14:07:17"/>
        <d v="2024-01-19T14:12:33"/>
        <d v="2024-01-19T14:16:36"/>
        <d v="2024-01-19T14:17:44"/>
        <d v="2024-01-19T14:18:40"/>
        <d v="2024-01-19T14:22:00"/>
        <d v="2024-01-19T14:23:03"/>
        <d v="2024-01-19T14:23:59"/>
        <d v="2024-01-19T14:24:00"/>
        <d v="2024-01-19T14:25:06"/>
        <d v="2024-01-19T14:25:24"/>
        <d v="2024-01-19T14:30:07"/>
        <d v="2024-01-19T14:31:23"/>
        <d v="2024-01-19T14:32:21"/>
        <d v="2024-01-19T14:34:44"/>
        <d v="2024-01-19T14:35:39"/>
        <d v="2024-01-19T14:41:43"/>
        <d v="2024-01-19T14:47:58"/>
        <d v="2024-01-19T14:48:51"/>
        <d v="2024-01-19T14:49:01"/>
        <d v="2024-01-19T14:51:29"/>
        <d v="2024-01-19T14:51:43"/>
        <d v="2024-01-19T14:52:12"/>
        <d v="2024-01-19T14:52:53"/>
        <d v="2024-01-19T14:53:13"/>
        <d v="2024-01-19T14:56:26"/>
        <d v="2024-01-19T14:56:47"/>
        <d v="2024-01-19T14:56:51"/>
        <d v="2024-01-19T15:00:19"/>
        <d v="2024-01-19T15:00:23"/>
        <d v="2024-01-19T15:05:43"/>
        <d v="2024-01-19T15:08:20"/>
        <d v="2024-01-19T15:08:45"/>
        <d v="2024-01-19T15:14:16"/>
        <d v="2024-01-19T15:14:45"/>
        <d v="2024-01-19T15:16:49"/>
        <d v="2024-01-19T15:22:19"/>
        <d v="2024-01-19T15:27:21"/>
        <d v="2024-01-19T15:30:42"/>
        <d v="2024-01-19T15:33:48"/>
        <d v="2024-01-19T15:34:56"/>
        <d v="2024-01-19T15:41:46"/>
        <d v="2024-01-19T15:43:46"/>
        <d v="2024-01-19T15:44:53"/>
        <d v="2024-01-19T15:50:38"/>
        <d v="2024-01-19T15:54:13"/>
        <d v="2024-01-19T15:56:13"/>
        <d v="2024-01-19T15:58:59"/>
        <d v="2024-01-19T16:04:14"/>
        <d v="2024-01-19T16:06:02"/>
        <d v="2024-01-19T16:06:17"/>
        <d v="2024-01-19T16:07:22"/>
        <d v="2024-01-19T16:12:58"/>
        <d v="2024-01-19T16:16:03"/>
        <d v="2024-01-19T16:16:29"/>
        <d v="2024-01-19T16:18:20"/>
        <d v="2024-01-19T16:19:00"/>
        <d v="2024-01-19T16:19:12"/>
        <d v="2024-01-19T16:21:07"/>
        <d v="2024-01-19T16:21:40"/>
        <d v="2024-01-19T16:21:51"/>
        <d v="2024-01-19T16:22:12"/>
        <d v="2024-01-19T16:23:46"/>
        <d v="2024-01-19T16:25:54"/>
        <d v="2024-01-19T16:30:42"/>
        <d v="2024-01-19T16:30:50"/>
        <d v="2024-01-19T16:31:41"/>
        <d v="2024-01-19T16:33:27"/>
        <d v="2024-01-19T16:36:05"/>
        <d v="2024-01-19T16:37:03"/>
        <d v="2024-01-19T16:41:32"/>
        <d v="2024-01-19T16:41:50"/>
        <d v="2024-01-19T16:45:35"/>
        <d v="2024-01-19T16:46:48"/>
        <d v="2024-01-19T16:50:54"/>
        <d v="2024-01-19T16:51:57"/>
        <d v="2024-01-19T16:53:46"/>
        <d v="2024-01-19T16:54:33"/>
        <d v="2024-01-19T17:00:06"/>
        <d v="2024-01-19T17:01:06"/>
        <d v="2024-01-19T17:01:32"/>
        <d v="2024-01-19T17:01:33"/>
        <d v="2024-01-19T17:03:03"/>
        <d v="2024-01-19T17:04:53"/>
        <d v="2024-01-19T17:07:55"/>
        <d v="2024-01-19T17:08:04"/>
        <d v="2024-01-19T17:09:37"/>
        <d v="2024-01-19T17:11:01"/>
        <d v="2024-01-19T17:11:48"/>
        <d v="2024-01-19T17:12:53"/>
        <d v="2024-01-19T17:13:24"/>
        <d v="2024-01-19T17:13:58"/>
        <d v="2024-01-19T17:15:49"/>
        <d v="2024-01-19T17:16:19"/>
        <d v="2024-01-19T17:17:51"/>
        <d v="2024-01-19T17:18:38"/>
        <d v="2024-01-19T17:20:25"/>
        <d v="2024-01-19T17:25:03"/>
        <d v="2024-01-19T17:25:12"/>
        <d v="2024-01-19T17:25:17"/>
        <d v="2024-01-19T17:25:41"/>
        <d v="2024-01-19T17:25:56"/>
        <d v="2024-01-19T17:27:14"/>
        <d v="2024-01-19T17:27:31"/>
        <d v="2024-01-19T17:28:09"/>
        <d v="2024-01-19T17:29:00"/>
        <d v="2024-01-19T17:29:01"/>
        <d v="2024-01-19T17:31:48"/>
        <d v="2024-01-19T17:36:38"/>
        <d v="2024-01-19T17:36:47"/>
        <d v="2024-01-19T17:37:27"/>
        <d v="2024-01-19T17:39:39"/>
        <d v="2024-01-19T17:41:02"/>
        <d v="2024-01-19T17:42:47"/>
        <d v="2024-01-19T17:43:14"/>
        <d v="2024-01-19T17:46:52"/>
        <d v="2024-01-19T17:52:09"/>
        <d v="2024-01-19T17:52:36"/>
        <d v="2024-01-19T17:54:06"/>
        <d v="2024-01-19T17:55:06"/>
        <d v="2024-01-19T17:59:29"/>
        <d v="2024-01-19T18:00:34"/>
        <d v="2024-01-19T18:02:42"/>
        <d v="2024-01-19T18:04:00"/>
        <d v="2024-01-19T18:07:02"/>
        <d v="2024-01-19T18:07:43"/>
        <d v="2024-01-19T18:07:57"/>
        <d v="2024-01-19T18:08:54"/>
        <d v="2024-01-19T18:10:46"/>
        <d v="2024-01-19T18:13:40"/>
        <d v="2024-01-19T18:17:28"/>
        <d v="2024-01-19T18:23:17"/>
        <d v="2024-01-19T18:24:32"/>
        <d v="2024-01-19T18:25:23"/>
        <d v="2024-01-19T18:25:53"/>
        <d v="2024-01-19T18:29:54"/>
        <d v="2024-01-19T18:32:45"/>
        <d v="2024-01-19T18:34:04"/>
        <d v="2024-01-19T18:37:32"/>
        <d v="2024-01-19T18:45:29"/>
        <d v="2024-01-19T18:45:44"/>
        <d v="2024-01-19T18:47:00"/>
        <d v="2024-01-19T18:48:32"/>
        <d v="2024-01-19T18:51:06"/>
        <d v="2024-01-19T18:51:51"/>
        <d v="2024-01-19T18:51:54"/>
        <d v="2024-01-19T18:54:07"/>
        <d v="2024-01-19T18:59:32"/>
        <d v="2024-01-19T19:00:02"/>
        <d v="2024-01-19T19:02:48"/>
        <d v="2024-01-19T19:06:24"/>
        <d v="2024-01-19T19:09:47"/>
        <d v="2024-01-19T19:21:19"/>
        <d v="2024-01-19T19:22:43"/>
        <d v="2024-01-19T19:24:31"/>
        <d v="2024-01-19T19:25:02"/>
        <d v="2024-01-19T19:26:07"/>
        <d v="2024-01-19T19:28:33"/>
        <d v="2024-01-19T19:30:08"/>
        <d v="2024-01-19T19:31:48"/>
        <d v="2024-01-19T19:36:38"/>
        <d v="2024-01-19T19:37:22"/>
        <d v="2024-01-19T19:37:39"/>
        <d v="2024-01-19T19:37:41"/>
        <d v="2024-01-19T19:38:14"/>
        <d v="2024-01-19T19:39:57"/>
        <d v="2024-01-19T19:47:13"/>
        <d v="2024-01-19T19:47:29"/>
        <d v="2024-01-19T19:49:31"/>
        <d v="2024-01-19T19:51:14"/>
        <d v="2024-01-19T19:55:47"/>
        <d v="2024-01-19T19:56:54"/>
        <d v="2024-01-19T19:57:26"/>
        <d v="2024-01-19T19:58:36"/>
        <d v="2024-01-19T19:58:50"/>
        <d v="2024-01-19T20:02:10"/>
        <d v="2024-01-19T20:03:09"/>
        <d v="2024-01-19T20:04:37"/>
        <d v="2024-01-19T20:04:47"/>
        <d v="2024-01-19T20:05:40"/>
        <d v="2024-01-19T20:06:26"/>
        <d v="2024-01-19T20:07:20"/>
        <d v="2024-01-19T20:08:01"/>
        <d v="2024-01-19T20:09:25"/>
        <d v="2024-01-19T20:10:46"/>
        <d v="2024-01-19T20:10:55"/>
        <d v="2024-01-19T20:11:10"/>
        <d v="2024-01-19T20:11:32"/>
        <d v="2024-01-19T20:12:16"/>
        <d v="2024-01-19T20:12:36"/>
        <d v="2024-01-19T20:14:48"/>
        <d v="2024-01-19T20:15:08"/>
        <d v="2024-01-19T20:16:21"/>
        <d v="2024-01-19T20:17:53"/>
        <d v="2024-01-19T20:18:00"/>
        <d v="2024-01-19T20:18:02"/>
        <d v="2024-01-19T20:18:41"/>
        <d v="2024-01-19T20:18:46"/>
        <d v="2024-01-19T20:21:40"/>
        <d v="2024-01-19T20:24:05"/>
        <d v="2024-01-19T20:26:58"/>
        <d v="2024-01-19T20:28:35"/>
        <d v="2024-01-19T20:30:34"/>
        <d v="2024-01-19T20:32:52"/>
        <d v="2024-01-19T20:33:37"/>
        <d v="2024-01-19T20:36:35"/>
        <d v="2024-01-19T20:40:57"/>
        <d v="2024-01-19T20:44:17"/>
        <d v="2024-01-19T20:45:20"/>
        <d v="2024-01-19T20:46:25"/>
        <d v="2024-01-19T20:47:33"/>
        <d v="2024-01-19T20:48:12"/>
        <d v="2024-01-19T20:49:03"/>
        <d v="2024-01-19T20:49:16"/>
        <d v="2024-01-19T20:52:36"/>
        <d v="2024-01-19T20:53:38"/>
        <d v="2024-01-19T20:55:05"/>
        <d v="2024-01-19T20:55:39"/>
        <d v="2024-01-19T20:58:48"/>
        <d v="2024-01-19T20:58:57"/>
        <d v="2024-01-19T20:59:48"/>
        <d v="2024-01-19T21:00:13"/>
        <d v="2024-01-19T21:04:53"/>
        <d v="2024-01-19T21:08:29"/>
        <d v="2024-01-19T21:10:06"/>
        <d v="2024-01-19T21:10:40"/>
        <d v="2024-01-19T21:10:49"/>
        <d v="2024-01-19T21:12:13"/>
        <d v="2024-01-19T21:13:48"/>
        <d v="2024-01-19T21:18:06"/>
        <d v="2024-01-19T21:19:16"/>
        <d v="2024-01-19T21:19:20"/>
        <d v="2024-01-19T21:20:26"/>
        <d v="2024-01-19T21:21:36"/>
        <d v="2024-01-19T21:23:22"/>
        <d v="2024-01-19T21:24:02"/>
        <d v="2024-01-19T21:25:28"/>
        <d v="2024-01-19T21:27:51"/>
        <d v="2024-01-19T21:28:08"/>
        <d v="2024-01-19T21:32:33"/>
        <d v="2024-01-19T21:33:48"/>
        <d v="2024-01-19T21:35:39"/>
        <d v="2024-01-19T21:36:43"/>
        <d v="2024-01-19T21:39:10"/>
        <d v="2024-01-19T21:41:13"/>
        <d v="2024-01-19T21:44:28"/>
        <d v="2024-01-19T21:46:28"/>
        <d v="2024-01-19T21:48:28"/>
        <d v="2024-01-19T21:48:39"/>
        <d v="2024-01-19T21:51:28"/>
        <d v="2024-01-19T21:51:40"/>
        <d v="2024-01-19T21:53:24"/>
        <d v="2024-01-19T21:54:24"/>
        <d v="2024-01-19T21:58:17"/>
        <d v="2024-01-19T22:09:26"/>
        <d v="2024-01-19T22:22:02"/>
        <d v="2024-01-19T22:33:23"/>
        <d v="2024-01-19T22:37:47"/>
        <d v="2024-01-19T22:48:23"/>
        <d v="2024-01-19T22:51:48"/>
        <d v="2024-01-19T23:03:38"/>
        <d v="2024-01-19T23:29:35"/>
        <d v="2024-01-19T23:42:47"/>
        <d v="2024-01-19T23:44:27"/>
        <d v="2024-01-19T23:45:31"/>
        <d v="2024-01-19T23:46:44"/>
        <d v="2024-01-19T23:47:31"/>
        <d v="2024-01-19T23:48:15"/>
        <d v="2024-01-19T23:49:06"/>
        <d v="2024-01-19T23:49:47"/>
        <d v="2024-01-19T23:50:26"/>
        <d v="2024-01-19T23:51:12"/>
        <d v="2024-01-19T23:51:55"/>
        <d v="2024-01-19T23:52:35"/>
        <d v="2024-01-19T23:53:18"/>
        <d v="2024-01-19T23:54:06"/>
        <d v="2024-01-19T23:54:43"/>
        <d v="2024-01-19T23:55:32"/>
        <d v="2024-01-19T23:55:38"/>
        <d v="2024-01-19T23:56:10"/>
        <d v="2024-01-19T23:56:58"/>
        <d v="2024-01-19T23:57:38"/>
        <d v="2024-01-19T23:58:44"/>
        <d v="2024-01-19T23:58:46"/>
        <d v="2024-01-19T23:59:26"/>
        <d v="2024-01-20T06:05:50"/>
        <d v="2024-01-20T06:14:52"/>
        <d v="2024-01-20T06:19:30"/>
        <d v="2024-01-20T06:23:59"/>
        <d v="2024-01-20T06:29:30"/>
        <d v="2024-01-20T06:33:57"/>
        <d v="2024-01-20T06:34:06"/>
        <d v="2024-01-20T06:40:16"/>
        <d v="2024-01-20T06:45:06"/>
        <d v="2024-01-20T06:46:06"/>
        <d v="2024-01-20T06:51:13"/>
        <d v="2024-01-20T06:54:36"/>
        <d v="2024-01-20T06:57:01"/>
        <d v="2024-01-20T06:59:00"/>
        <d v="2024-01-20T07:04:52"/>
        <d v="2024-01-20T07:06:11"/>
        <d v="2024-01-20T07:13:52"/>
        <d v="2024-01-20T07:19:13"/>
        <d v="2024-01-20T07:21:04"/>
        <d v="2024-01-20T07:25:40"/>
        <d v="2024-01-20T07:28:01"/>
        <d v="2024-01-20T07:42:16"/>
        <d v="2024-01-20T07:50:12"/>
        <d v="2024-01-20T07:52:16"/>
        <d v="2024-01-20T07:54:48"/>
        <d v="2024-01-20T08:01:48"/>
        <d v="2024-01-20T08:02:38"/>
        <d v="2024-01-20T08:10:11"/>
        <d v="2024-01-20T08:13:38"/>
        <d v="2024-01-20T08:14:10"/>
        <d v="2024-01-20T08:18:41"/>
        <d v="2024-01-20T08:25:59"/>
        <d v="2024-01-20T08:26:33"/>
        <d v="2024-01-20T08:35:49"/>
        <d v="2024-01-20T08:37:28"/>
        <d v="2024-01-20T08:38:56"/>
        <d v="2024-01-20T08:41:51"/>
        <d v="2024-01-20T08:46:07"/>
        <d v="2024-01-20T08:53:21"/>
        <d v="2024-01-20T08:55:29"/>
        <d v="2024-01-20T08:55:48"/>
        <d v="2024-01-20T09:00:41"/>
        <d v="2024-01-20T09:09:28"/>
        <d v="2024-01-20T09:13:43"/>
        <d v="2024-01-20T09:15:03"/>
        <d v="2024-01-20T09:17:37"/>
        <d v="2024-01-20T09:22:15"/>
        <d v="2024-01-20T09:25:30"/>
        <d v="2024-01-20T09:31:22"/>
        <d v="2024-01-20T09:33:32"/>
        <d v="2024-01-20T09:44:22"/>
        <d v="2024-01-20T09:44:41"/>
        <d v="2024-01-20T09:45:11"/>
        <d v="2024-01-20T09:47:36"/>
        <d v="2024-01-20T09:49:48"/>
        <d v="2024-01-20T09:53:45"/>
        <d v="2024-01-20T09:54:16"/>
        <d v="2024-01-20T09:57:47"/>
        <d v="2024-01-20T09:57:53"/>
        <d v="2024-01-20T10:02:56"/>
        <d v="2024-01-20T10:03:51"/>
        <d v="2024-01-20T10:08:59"/>
        <d v="2024-01-20T10:13:56"/>
        <d v="2024-01-20T10:15:36"/>
        <d v="2024-01-20T10:18:07"/>
        <d v="2024-01-20T10:19:30"/>
        <d v="2024-01-20T10:19:49"/>
        <d v="2024-01-20T10:25:08"/>
        <d v="2024-01-20T10:28:08"/>
        <d v="2024-01-20T10:30:18"/>
        <d v="2024-01-20T10:31:42"/>
        <d v="2024-01-20T10:33:08"/>
        <d v="2024-01-20T10:36:04"/>
        <d v="2024-01-20T10:36:36"/>
        <d v="2024-01-20T10:41:44"/>
        <d v="2024-01-20T10:43:07"/>
        <d v="2024-01-20T10:43:45"/>
        <d v="2024-01-20T10:46:52"/>
        <d v="2024-01-20T10:47:03"/>
        <d v="2024-01-20T10:48:00"/>
        <d v="2024-01-20T10:52:26"/>
        <d v="2024-01-20T10:57:18"/>
        <d v="2024-01-20T11:00:17"/>
        <d v="2024-01-20T11:03:59"/>
        <d v="2024-01-20T11:06:17"/>
        <d v="2024-01-20T11:07:46"/>
        <d v="2024-01-20T11:10:48"/>
        <d v="2024-01-20T11:12:23"/>
        <d v="2024-01-20T11:17:15"/>
        <d v="2024-01-20T11:21:38"/>
        <d v="2024-01-20T11:23:26"/>
        <d v="2024-01-20T11:26:22"/>
        <d v="2024-01-20T11:26:42"/>
        <d v="2024-01-20T11:29:53"/>
        <d v="2024-01-20T11:37:06"/>
        <d v="2024-01-20T11:37:07"/>
        <d v="2024-01-20T11:37:33"/>
        <d v="2024-01-20T11:37:59"/>
        <d v="2024-01-20T11:41:45"/>
        <d v="2024-01-20T11:54:44"/>
        <d v="2024-01-20T11:57:58"/>
        <d v="2024-01-20T12:04:49"/>
        <d v="2024-01-20T12:10:07"/>
        <d v="2024-01-20T12:15:01"/>
        <d v="2024-01-20T12:19:10"/>
        <d v="2024-01-20T12:27:26"/>
        <d v="2024-01-20T12:27:47"/>
        <d v="2024-01-20T12:35:05"/>
        <d v="2024-01-20T12:43:02"/>
        <d v="2024-01-20T12:44:15"/>
        <d v="2024-01-20T12:45:10"/>
        <d v="2024-01-20T12:49:47"/>
        <d v="2024-01-20T12:50:50"/>
        <d v="2024-01-20T12:57:30"/>
        <d v="2024-01-20T12:58:34"/>
        <d v="2024-01-20T12:59:51"/>
        <d v="2024-01-20T13:01:34"/>
        <d v="2024-01-20T13:02:18"/>
        <d v="2024-01-20T13:04:19"/>
        <d v="2024-01-20T13:05:25"/>
        <d v="2024-01-20T13:07:13"/>
        <d v="2024-01-20T13:11:22"/>
        <d v="2024-01-20T13:14:55"/>
        <d v="2024-01-20T13:16:48"/>
        <d v="2024-01-20T13:18:36"/>
        <d v="2024-01-20T13:20:13"/>
        <d v="2024-01-20T13:21:50"/>
        <d v="2024-01-20T13:22:16"/>
        <d v="2024-01-20T13:25:01"/>
        <d v="2024-01-20T13:28:09"/>
        <d v="2024-01-20T13:29:51"/>
        <d v="2024-01-20T13:30:37"/>
        <d v="2024-01-20T13:36:10"/>
        <d v="2024-01-20T13:37:21"/>
        <d v="2024-01-20T13:37:44"/>
        <d v="2024-01-20T13:42:10"/>
        <d v="2024-01-20T13:45:40"/>
        <d v="2024-01-20T13:47:25"/>
        <d v="2024-01-20T13:48:58"/>
        <d v="2024-01-20T13:53:28"/>
        <d v="2024-01-20T13:53:39"/>
        <d v="2024-01-20T13:54:27"/>
        <d v="2024-01-20T14:00:18"/>
        <d v="2024-01-20T14:11:30"/>
        <d v="2024-01-20T14:11:46"/>
        <d v="2024-01-20T14:11:59"/>
        <d v="2024-01-20T14:15:18"/>
        <d v="2024-01-20T14:18:08"/>
        <d v="2024-01-20T14:21:08"/>
        <d v="2024-01-20T14:24:58"/>
        <d v="2024-01-20T14:25:47"/>
        <d v="2024-01-20T14:27:54"/>
        <d v="2024-01-20T14:33:31"/>
        <d v="2024-01-20T14:38:29"/>
        <d v="2024-01-20T14:39:47"/>
        <d v="2024-01-20T14:44:47"/>
        <d v="2024-01-20T14:54:35"/>
        <d v="2024-01-20T14:56:14"/>
        <d v="2024-01-20T14:58:51"/>
        <d v="2024-01-20T15:00:20"/>
        <d v="2024-01-20T15:04:43"/>
        <d v="2024-01-20T15:09:33"/>
        <d v="2024-01-20T15:13:39"/>
        <d v="2024-01-20T15:16:19"/>
        <d v="2024-01-20T15:16:53"/>
        <d v="2024-01-20T15:19:27"/>
        <d v="2024-01-20T15:20:15"/>
        <d v="2024-01-20T15:24:47"/>
        <d v="2024-01-20T15:30:55"/>
        <d v="2024-01-20T15:43:33"/>
        <d v="2024-01-20T15:43:43"/>
        <d v="2024-01-20T15:44:53"/>
        <d v="2024-01-20T15:50:16"/>
        <d v="2024-01-20T15:55:18"/>
        <d v="2024-01-20T15:59:01"/>
        <d v="2024-01-20T16:01:01"/>
        <d v="2024-01-20T16:03:24"/>
        <d v="2024-01-20T16:05:22"/>
        <d v="2024-01-20T16:05:26"/>
        <d v="2024-01-20T16:08:11"/>
        <d v="2024-01-20T16:10:34"/>
        <d v="2024-01-20T16:12:49"/>
        <d v="2024-01-20T16:14:04"/>
        <d v="2024-01-20T16:15:56"/>
        <d v="2024-01-20T16:17:50"/>
        <d v="2024-01-20T16:20:22"/>
        <d v="2024-01-20T16:21:45"/>
        <d v="2024-01-20T16:24:25"/>
        <d v="2024-01-20T16:24:42"/>
        <d v="2024-01-20T16:26:11"/>
        <d v="2024-01-20T16:26:51"/>
        <d v="2024-01-20T16:30:41"/>
        <d v="2024-01-20T16:32:01"/>
        <d v="2024-01-20T16:36:48"/>
        <d v="2024-01-20T16:37:19"/>
        <d v="2024-01-20T16:39:43"/>
        <d v="2024-01-20T16:46:44"/>
        <d v="2024-01-20T16:47:29"/>
        <d v="2024-01-20T16:51:37"/>
        <d v="2024-01-20T16:54:55"/>
        <d v="2024-01-20T16:56:07"/>
        <d v="2024-01-20T16:58:29"/>
        <d v="2024-01-20T16:58:43"/>
        <d v="2024-01-20T17:01:55"/>
        <d v="2024-01-20T17:05:23"/>
        <d v="2024-01-20T17:05:43"/>
        <d v="2024-01-20T17:10:48"/>
        <d v="2024-01-20T17:13:10"/>
        <d v="2024-01-20T17:17:04"/>
        <d v="2024-01-20T17:17:45"/>
        <d v="2024-01-20T17:18:21"/>
        <d v="2024-01-20T17:19:36"/>
        <d v="2024-01-20T17:25:06"/>
        <d v="2024-01-20T17:25:22"/>
        <d v="2024-01-20T17:31:29"/>
        <d v="2024-01-20T17:32:18"/>
        <d v="2024-01-20T17:33:20"/>
        <d v="2024-01-20T17:35:28"/>
        <d v="2024-01-20T17:37:55"/>
        <d v="2024-01-20T17:39:50"/>
        <d v="2024-01-20T17:43:08"/>
        <d v="2024-01-20T17:46:13"/>
        <d v="2024-01-20T17:48:48"/>
        <d v="2024-01-20T17:50:39"/>
        <d v="2024-01-20T17:54:06"/>
        <d v="2024-01-20T17:57:44"/>
        <d v="2024-01-20T17:59:06"/>
        <d v="2024-01-20T18:03:15"/>
        <d v="2024-01-20T18:06:14"/>
        <d v="2024-01-20T18:08:16"/>
        <d v="2024-01-20T18:08:21"/>
        <d v="2024-01-20T18:13:21"/>
        <d v="2024-01-20T18:15:25"/>
        <d v="2024-01-20T18:16:23"/>
        <d v="2024-01-20T18:19:18"/>
        <d v="2024-01-20T18:20:29"/>
        <d v="2024-01-20T18:23:49"/>
        <d v="2024-01-20T18:26:44"/>
        <d v="2024-01-20T18:29:05"/>
        <d v="2024-01-20T18:31:49"/>
        <d v="2024-01-20T18:37:43"/>
        <d v="2024-01-20T18:43:52"/>
        <d v="2024-01-20T18:52:11"/>
        <d v="2024-01-20T18:56:34"/>
        <d v="2024-01-20T19:06:48"/>
        <d v="2024-01-20T19:11:42"/>
        <d v="2024-01-20T19:15:59"/>
        <d v="2024-01-20T19:16:09"/>
        <d v="2024-01-20T19:16:41"/>
        <d v="2024-01-20T19:22:40"/>
        <d v="2024-01-20T19:31:44"/>
        <d v="2024-01-20T19:37:37"/>
        <d v="2024-01-20T19:52:04"/>
        <d v="2024-01-20T19:53:23"/>
        <d v="2024-01-20T20:01:29"/>
        <d v="2024-01-20T20:02:28"/>
        <d v="2024-01-20T20:06:33"/>
        <d v="2024-01-20T20:09:21"/>
        <d v="2024-01-20T20:13:21"/>
        <d v="2024-01-20T20:15:17"/>
        <d v="2024-01-20T20:23:25"/>
        <d v="2024-01-20T20:24:37"/>
        <d v="2024-01-20T20:26:42"/>
        <d v="2024-01-20T20:30:51"/>
        <d v="2024-01-20T20:31:23"/>
        <d v="2024-01-20T20:37:09"/>
        <d v="2024-01-20T20:37:43"/>
        <d v="2024-01-20T20:43:01"/>
        <d v="2024-01-20T20:48:18"/>
        <d v="2024-01-20T20:49:18"/>
        <d v="2024-01-20T20:56:42"/>
        <d v="2024-01-20T21:02:49"/>
        <d v="2024-01-20T21:05:45"/>
        <d v="2024-01-20T21:08:03"/>
        <d v="2024-01-20T21:14:20"/>
        <d v="2024-01-20T21:15:10"/>
        <d v="2024-01-20T21:17:01"/>
        <d v="2024-01-20T21:19:38"/>
        <d v="2024-01-20T21:21:17"/>
        <d v="2024-01-20T21:22:41"/>
        <d v="2024-01-20T21:23:38"/>
        <d v="2024-01-20T21:29:47"/>
        <d v="2024-01-20T21:31:00"/>
        <d v="2024-01-20T21:35:46"/>
        <d v="2024-01-20T21:44:07"/>
        <d v="2024-01-20T21:45:20"/>
        <d v="2024-01-20T21:47:00"/>
        <d v="2024-01-20T21:54:35"/>
        <d v="2024-01-20T21:56:40"/>
        <d v="2024-01-20T22:04:27"/>
        <d v="2024-01-20T22:06:07"/>
        <d v="2024-01-20T22:14:12"/>
        <d v="2024-01-20T22:16:14"/>
        <d v="2024-01-20T22:18:11"/>
        <d v="2024-01-20T22:19:37"/>
        <d v="2024-01-20T22:25:59"/>
        <d v="2024-01-20T22:26:23"/>
        <d v="2024-01-20T22:32:06"/>
        <d v="2024-01-20T22:42:48"/>
        <d v="2024-01-20T22:45:38"/>
        <d v="2024-01-20T23:06:33"/>
        <d v="2024-01-21T07:56:43"/>
        <d v="2024-01-21T08:14:42"/>
        <d v="2024-01-21T08:44:46"/>
        <d v="2024-01-21T10:57:55"/>
        <d v="2024-01-21T11:23:52"/>
        <d v="2024-01-21T11:43:20"/>
        <d v="2024-01-21T12:32:01"/>
        <d v="2024-01-21T12:59:32"/>
        <d v="2024-01-21T13:16:32"/>
        <d v="2024-01-21T13:23:47"/>
        <d v="2024-01-21T13:48:29"/>
        <d v="2024-01-21T13:59:47"/>
        <d v="2024-01-21T14:14:06"/>
        <d v="2024-01-21T17:00:08"/>
        <d v="2024-01-21T17:12:31"/>
        <d v="2024-01-21T17:51:50"/>
        <d v="2024-01-22T06:36:10"/>
        <d v="2024-01-22T06:51:57"/>
        <d v="2024-01-22T07:02:29"/>
        <d v="2024-01-22T07:04:57"/>
        <d v="2024-01-22T07:14:46"/>
        <d v="2024-01-22T07:16:26"/>
        <d v="2024-01-22T07:20:06"/>
        <d v="2024-01-22T07:25:45"/>
        <d v="2024-01-22T07:26:01"/>
        <d v="2024-01-22T07:26:34"/>
        <d v="2024-01-22T07:31:21"/>
        <d v="2024-01-22T07:38:57"/>
        <d v="2024-01-22T07:40:53"/>
        <d v="2024-01-22T07:41:25"/>
        <d v="2024-01-22T07:41:27"/>
        <d v="2024-01-22T07:44:06"/>
        <d v="2024-01-22T07:45:17"/>
        <d v="2024-01-22T07:54:21"/>
        <d v="2024-01-22T07:55:25"/>
        <d v="2024-01-22T07:56:25"/>
        <d v="2024-01-22T07:57:55"/>
        <d v="2024-01-22T08:00:15"/>
        <d v="2024-01-22T08:03:44"/>
        <d v="2024-01-22T08:11:19"/>
        <d v="2024-01-22T08:12:34"/>
        <d v="2024-01-22T08:25:02"/>
        <d v="2024-01-22T08:27:46"/>
        <d v="2024-01-22T08:34:46"/>
        <d v="2024-01-22T08:35:49"/>
        <d v="2024-01-22T08:37:24"/>
        <d v="2024-01-22T08:38:59"/>
        <d v="2024-01-22T08:45:58"/>
        <d v="2024-01-22T08:47:49"/>
        <d v="2024-01-22T08:55:28"/>
        <d v="2024-01-22T08:57:04"/>
        <d v="2024-01-22T08:58:45"/>
        <d v="2024-01-22T09:09:01"/>
        <d v="2024-01-22T09:09:50"/>
        <d v="2024-01-22T09:11:26"/>
        <d v="2024-01-22T09:12:29"/>
        <d v="2024-01-22T09:13:48"/>
        <d v="2024-01-22T09:16:39"/>
        <d v="2024-01-22T09:19:03"/>
        <d v="2024-01-22T09:24:08"/>
        <d v="2024-01-22T09:26:09"/>
        <d v="2024-01-22T09:27:01"/>
        <d v="2024-01-22T09:27:57"/>
        <d v="2024-01-22T09:28:01"/>
        <d v="2024-01-22T09:29:10"/>
        <d v="2024-01-22T09:31:53"/>
        <d v="2024-01-22T09:35:03"/>
        <d v="2024-01-22T09:36:24"/>
        <d v="2024-01-22T09:39:33"/>
        <d v="2024-01-22T09:39:59"/>
        <d v="2024-01-22T09:42:34"/>
        <d v="2024-01-22T09:49:35"/>
        <d v="2024-01-22T09:50:29"/>
        <d v="2024-01-22T09:52:02"/>
        <d v="2024-01-22T09:52:57"/>
        <d v="2024-01-22T09:58:11"/>
        <d v="2024-01-22T09:58:33"/>
        <d v="2024-01-22T09:58:44"/>
        <d v="2024-01-22T09:59:04"/>
        <d v="2024-01-22T10:08:10"/>
        <d v="2024-01-22T10:11:04"/>
        <d v="2024-01-22T10:14:31"/>
        <d v="2024-01-22T10:18:32"/>
        <d v="2024-01-22T10:29:58"/>
        <d v="2024-01-22T10:30:42"/>
        <d v="2024-01-22T10:35:38"/>
        <d v="2024-01-22T10:38:40"/>
        <d v="2024-01-22T10:39:45"/>
        <d v="2024-01-22T10:48:24"/>
        <d v="2024-01-22T10:48:35"/>
        <d v="2024-01-22T10:48:43"/>
        <d v="2024-01-22T10:49:38"/>
        <d v="2024-01-22T10:49:53"/>
        <d v="2024-01-22T10:50:04"/>
        <d v="2024-01-22T10:51:05"/>
        <d v="2024-01-22T10:52:22"/>
        <d v="2024-01-22T10:53:18"/>
        <d v="2024-01-22T10:57:50"/>
        <d v="2024-01-22T10:59:08"/>
        <d v="2024-01-22T11:03:34"/>
        <d v="2024-01-22T11:10:59"/>
        <d v="2024-01-22T11:14:12"/>
        <d v="2024-01-22T11:15:24"/>
        <d v="2024-01-22T11:26:26"/>
        <d v="2024-01-22T11:27:06"/>
        <d v="2024-01-22T11:29:01"/>
        <d v="2024-01-22T11:33:15"/>
        <d v="2024-01-22T11:35:57"/>
        <d v="2024-01-22T11:36:46"/>
        <d v="2024-01-22T11:38:13"/>
        <d v="2024-01-22T11:39:06"/>
        <d v="2024-01-22T11:41:03"/>
        <d v="2024-01-22T11:42:58"/>
        <d v="2024-01-22T11:43:39"/>
        <d v="2024-01-22T11:45:30"/>
        <d v="2024-01-22T11:52:22"/>
        <d v="2024-01-22T11:54:25"/>
        <d v="2024-01-22T12:00:13"/>
        <d v="2024-01-22T12:02:15"/>
        <d v="2024-01-22T12:12:08"/>
        <d v="2024-01-22T12:12:19"/>
        <d v="2024-01-22T12:15:51"/>
        <d v="2024-01-22T12:15:56"/>
        <d v="2024-01-22T12:17:18"/>
        <d v="2024-01-22T12:20:26"/>
        <d v="2024-01-22T12:20:40"/>
        <d v="2024-01-22T12:23:42"/>
        <d v="2024-01-22T12:23:49"/>
        <d v="2024-01-22T12:25:38"/>
        <d v="2024-01-22T12:26:05"/>
        <d v="2024-01-22T12:27:32"/>
        <d v="2024-01-22T12:31:13"/>
        <d v="2024-01-22T12:32:06"/>
        <d v="2024-01-22T12:37:14"/>
        <d v="2024-01-22T12:42:10"/>
        <d v="2024-01-22T12:43:10"/>
        <d v="2024-01-22T12:43:36"/>
        <d v="2024-01-22T12:43:55"/>
        <d v="2024-01-22T12:45:50"/>
        <d v="2024-01-22T12:46:25"/>
        <d v="2024-01-22T12:48:09"/>
        <d v="2024-01-22T12:50:54"/>
        <d v="2024-01-22T12:51:16"/>
        <d v="2024-01-22T12:55:37"/>
        <d v="2024-01-22T12:55:39"/>
        <d v="2024-01-22T13:04:09"/>
        <d v="2024-01-22T13:05:41"/>
        <d v="2024-01-22T13:07:52"/>
        <d v="2024-01-22T13:08:17"/>
        <d v="2024-01-22T13:11:14"/>
        <d v="2024-01-22T13:13:30"/>
        <d v="2024-01-22T13:13:53"/>
        <d v="2024-01-22T13:14:49"/>
        <d v="2024-01-22T13:16:01"/>
        <d v="2024-01-22T13:16:31"/>
        <d v="2024-01-22T13:17:07"/>
        <d v="2024-01-22T13:17:20"/>
        <d v="2024-01-22T13:19:17"/>
        <d v="2024-01-22T13:19:52"/>
        <d v="2024-01-22T13:22:10"/>
        <d v="2024-01-22T13:24:00"/>
        <d v="2024-01-22T13:25:24"/>
        <d v="2024-01-22T13:25:45"/>
        <d v="2024-01-22T13:26:20"/>
        <d v="2024-01-22T13:27:17"/>
        <d v="2024-01-22T13:33:32"/>
        <d v="2024-01-22T13:34:42"/>
        <d v="2024-01-22T13:35:06"/>
        <d v="2024-01-22T13:37:13"/>
        <d v="2024-01-22T13:38:09"/>
        <d v="2024-01-22T13:38:46"/>
        <d v="2024-01-22T13:39:45"/>
        <d v="2024-01-22T13:42:41"/>
        <d v="2024-01-22T13:43:15"/>
        <d v="2024-01-22T13:43:45"/>
        <d v="2024-01-22T13:50:14"/>
        <d v="2024-01-22T13:52:56"/>
        <d v="2024-01-22T13:53:47"/>
        <d v="2024-01-22T13:59:04"/>
        <d v="2024-01-22T14:00:07"/>
        <d v="2024-01-22T14:00:22"/>
        <d v="2024-01-22T14:00:52"/>
        <d v="2024-01-22T14:03:34"/>
        <d v="2024-01-22T14:05:10"/>
        <d v="2024-01-22T14:12:18"/>
        <d v="2024-01-22T14:15:43"/>
        <d v="2024-01-22T14:16:13"/>
        <d v="2024-01-22T14:17:21"/>
        <d v="2024-01-22T14:18:37"/>
        <d v="2024-01-22T14:18:52"/>
        <d v="2024-01-22T14:19:21"/>
        <d v="2024-01-22T14:21:14"/>
        <d v="2024-01-22T14:22:50"/>
        <d v="2024-01-22T14:24:00"/>
        <d v="2024-01-22T14:25:14"/>
        <d v="2024-01-22T14:26:45"/>
        <d v="2024-01-22T14:27:23"/>
        <d v="2024-01-22T14:27:40"/>
        <d v="2024-01-22T14:28:17"/>
        <d v="2024-01-22T14:28:37"/>
        <d v="2024-01-22T14:30:41"/>
        <d v="2024-01-22T14:31:23"/>
        <d v="2024-01-22T14:32:49"/>
        <d v="2024-01-22T14:33:30"/>
        <d v="2024-01-22T14:38:23"/>
        <d v="2024-01-22T14:40:05"/>
        <d v="2024-01-22T14:41:33"/>
        <d v="2024-01-22T14:42:31"/>
        <d v="2024-01-22T14:43:31"/>
        <d v="2024-01-22T14:43:38"/>
        <d v="2024-01-22T14:45:14"/>
        <d v="2024-01-22T14:45:43"/>
        <d v="2024-01-22T14:50:52"/>
        <d v="2024-01-22T14:52:34"/>
        <d v="2024-01-22T14:53:13"/>
        <d v="2024-01-22T14:53:22"/>
        <d v="2024-01-22T14:54:40"/>
        <d v="2024-01-22T14:58:12"/>
        <d v="2024-01-22T14:58:39"/>
        <d v="2024-01-22T14:59:10"/>
        <d v="2024-01-22T15:02:44"/>
        <d v="2024-01-22T15:03:08"/>
        <d v="2024-01-22T15:05:27"/>
        <d v="2024-01-22T15:05:53"/>
        <d v="2024-01-22T15:07:52"/>
        <d v="2024-01-22T15:11:39"/>
        <d v="2024-01-22T15:11:58"/>
        <d v="2024-01-22T15:14:46"/>
        <d v="2024-01-22T15:16:03"/>
        <d v="2024-01-22T15:18:49"/>
        <d v="2024-01-22T15:22:12"/>
        <d v="2024-01-22T15:22:14"/>
        <d v="2024-01-22T15:24:11"/>
        <d v="2024-01-22T15:32:23"/>
        <d v="2024-01-22T15:33:18"/>
        <d v="2024-01-22T15:37:18"/>
        <d v="2024-01-22T15:37:29"/>
        <d v="2024-01-22T15:40:51"/>
        <d v="2024-01-22T15:42:46"/>
        <d v="2024-01-22T15:43:41"/>
        <d v="2024-01-22T15:45:04"/>
        <d v="2024-01-22T15:47:00"/>
        <d v="2024-01-22T15:47:17"/>
        <d v="2024-01-22T15:53:45"/>
        <d v="2024-01-22T15:54:17"/>
        <d v="2024-01-22T15:54:22"/>
        <d v="2024-01-22T15:54:58"/>
        <d v="2024-01-22T15:56:35"/>
        <d v="2024-01-22T15:58:23"/>
        <d v="2024-01-22T16:00:56"/>
        <d v="2024-01-22T16:00:57"/>
        <d v="2024-01-22T16:02:40"/>
        <d v="2024-01-22T16:04:27"/>
        <d v="2024-01-22T16:04:46"/>
        <d v="2024-01-22T16:06:20"/>
        <d v="2024-01-22T16:08:51"/>
        <d v="2024-01-22T16:11:27"/>
        <d v="2024-01-22T16:12:36"/>
        <d v="2024-01-22T16:13:31"/>
        <d v="2024-01-22T16:14:26"/>
        <d v="2024-01-22T16:15:50"/>
        <d v="2024-01-22T16:18:13"/>
        <d v="2024-01-22T16:18:20"/>
        <d v="2024-01-22T16:21:36"/>
        <d v="2024-01-22T16:23:47"/>
        <d v="2024-01-22T16:25:33"/>
        <d v="2024-01-22T16:28:41"/>
        <d v="2024-01-22T16:28:51"/>
        <d v="2024-01-22T16:29:06"/>
        <d v="2024-01-22T16:30:26"/>
        <d v="2024-01-22T16:35:02"/>
        <d v="2024-01-22T16:37:41"/>
        <d v="2024-01-22T16:38:55"/>
        <d v="2024-01-22T16:40:34"/>
        <d v="2024-01-22T16:40:48"/>
        <d v="2024-01-22T16:46:28"/>
        <d v="2024-01-22T16:47:52"/>
        <d v="2024-01-22T16:50:22"/>
        <d v="2024-01-22T16:51:10"/>
        <d v="2024-01-22T16:53:44"/>
        <d v="2024-01-22T16:54:18"/>
        <d v="2024-01-22T16:55:45"/>
        <d v="2024-01-22T16:55:53"/>
        <d v="2024-01-22T17:00:51"/>
        <d v="2024-01-22T17:05:07"/>
        <d v="2024-01-22T17:05:23"/>
        <d v="2024-01-22T17:09:16"/>
        <d v="2024-01-22T17:11:02"/>
        <d v="2024-01-22T17:16:37"/>
        <d v="2024-01-22T17:17:19"/>
        <d v="2024-01-22T17:17:57"/>
        <d v="2024-01-22T17:18:08"/>
        <d v="2024-01-22T17:18:42"/>
        <d v="2024-01-22T17:19:17"/>
        <d v="2024-01-22T17:22:07"/>
        <d v="2024-01-22T17:24:44"/>
        <d v="2024-01-22T17:29:57"/>
        <d v="2024-01-22T17:30:01"/>
        <d v="2024-01-22T17:30:12"/>
        <d v="2024-01-22T17:34:43"/>
        <d v="2024-01-22T17:35:52"/>
        <d v="2024-01-22T17:39:56"/>
        <d v="2024-01-22T17:41:32"/>
      </sharedItems>
    </cacheField>
    <cacheField name="FILTRO1_" numFmtId="0">
      <sharedItems containsDate="1" containsMixedTypes="1" minDate="1899-12-30T00:00:00" maxDate="1899-12-31T00:00:00"/>
    </cacheField>
    <cacheField name="HORA" numFmtId="0">
      <sharedItems containsDate="1" containsMixedTypes="1" minDate="2023-01-12T14:50:00" maxDate="2024-01-29T00:00:00"/>
    </cacheField>
    <cacheField name="HORA CRUZADA" numFmtId="0">
      <sharedItems/>
    </cacheField>
    <cacheField name="TIEMPO DE RESPUESTA [Días - Horas : Minutos]" numFmtId="0">
      <sharedItems containsDate="1" containsMixedTypes="1" minDate="1899-12-30T00:01:03" maxDate="1900-12-30T05:36:17"/>
    </cacheField>
    <cacheField name="TIEMPO PROMEDIO" numFmtId="0">
      <sharedItems count="10">
        <s v="Más de 24 horas"/>
        <s v="0 a 6 horas"/>
        <s v="6 a 12 horas"/>
        <s v="12 a 18 horas"/>
        <s v="18 a 24 horas"/>
        <s v="Fecha del futuro."/>
        <s v="Corregir hora de gestión." u="1"/>
        <s v="Error." u="1"/>
        <s v="Ingresó en el futuro." u="1"/>
        <e v="#VALUE!" u="1"/>
      </sharedItems>
    </cacheField>
    <cacheField name="RENTABILIDAD" numFmtId="0">
      <sharedItems count="4">
        <s v="ASIGNADO VENCIDO"/>
        <s v="FACTURADO"/>
        <s v="VENCIDO"/>
        <e v="#VALUE!" u="1"/>
      </sharedItems>
    </cacheField>
    <cacheField name="ANALISTA" numFmtId="0">
      <sharedItems count="34">
        <s v="MAIRA NAYIBE GARZON REYES "/>
        <s v="YULI CATERINE TELLEZ AMADO"/>
        <s v="LEIDY DAYAN BAUTISTA VILLAMIL"/>
        <s v="NICOLAS ROMERO PARRA"/>
        <s v="JUAN DAVID MÉNDEZ"/>
        <s v="NATALIA BUENANO GONZALEZ"/>
        <s v="JUAN JOSÉ DUQUE AGUIRRE"/>
        <s v="BRAYAN ENRIQUE CUIDA CASTILLO "/>
        <s v="EDWARD ESTEBAN ROA RUIZ"/>
        <s v="DIANA IRENE FORERO NAVARRETE"/>
        <s v="CANDIDA MAYERLI MOYANO CASALLAS"/>
        <s v="KEVIN ANDRES MUNOZ ROJAS"/>
        <s v="LEIDY TATIANA PINZON CALDERON"/>
        <s v="DANA SOFÍA GIRALDO ÁVILA"/>
        <s v="DAVID ANDRÉS PARDO TORRES"/>
        <s v="JONNATAN STEVEN HERNANDEZ GONZALEZ"/>
        <s v="ANGIE TATIANA TIQUE CARDOZO"/>
        <s v="DIANA PATRICIA  GARCIA VALENCIA"/>
        <s v="LUISANA ROSY MARRIAGA GARCIA"/>
        <s v="ROWINSON PINILLA VEGA"/>
        <s v="DICK HARRY RODRIGUEZ ROCHA"/>
        <s v="BRIAN FERNANDO CAMACHO HERNANDEZ"/>
        <s v="EVELIN GICELA DIAZ GARZON"/>
        <s v="GINA JULIETH ROJAS RODRIGUEZ"/>
        <s v="ALEJANDRA RODRIGUEZ CAJAMARCA"/>
        <s v="LUIS GUANUQUIZA DOMINGUEZ"/>
        <s v="ÁNGELA PILAR GARCES QUINTERO "/>
        <s v="LAURA ALEJANDRA ROMERO ROA "/>
        <s v="KAREN DAYANN MARIÑO SALAMANCA"/>
        <s v="DIANA MARCELA NAVIA FINO"/>
        <s v="DIANA CAROLINA ZAMBRANO CRUZ"/>
        <s v="KIMBERLY TATIANA SORZA MOYA"/>
        <s v="ANDREA PAOLA  JIMENEZ LOPEZ"/>
        <s v="APOYO." u="1"/>
      </sharedItems>
    </cacheField>
    <cacheField name="GRUPO" numFmtId="0">
      <sharedItems count="3">
        <s v="BACKOFFICE_FIJA"/>
        <s v="BACKOFFICE_MÓVIL"/>
        <s v="SIN DEFINIR." u="1"/>
      </sharedItems>
    </cacheField>
    <cacheField name="VALOR" numFmtId="0">
      <sharedItems containsSemiMixedTypes="0" containsString="0" containsNumber="1" containsInteger="1" minValue="0" maxValue="8193"/>
    </cacheField>
  </cacheFields>
  <extLst>
    <ext xmlns:x14="http://schemas.microsoft.com/office/spreadsheetml/2009/9/main" uri="{725AE2AE-9491-48be-B2B4-4EB974FC3084}">
      <x14:pivotCacheDefinition pivotCacheId="153362254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
  <r>
    <x v="0"/>
    <n v="11380"/>
    <n v="27903"/>
    <n v="6.8846149101271917E-2"/>
    <n v="8604"/>
    <n v="2776"/>
    <x v="0"/>
    <x v="0"/>
  </r>
  <r>
    <x v="1"/>
    <n v="11381"/>
    <n v="27827"/>
    <n v="6.8658631367275694E-2"/>
    <n v="8672"/>
    <n v="2709"/>
    <x v="0"/>
    <x v="0"/>
  </r>
  <r>
    <x v="2"/>
    <n v="9016"/>
    <n v="25969"/>
    <n v="6.4074316238789036E-2"/>
    <n v="4280"/>
    <n v="4736"/>
    <x v="0"/>
    <x v="0"/>
  </r>
  <r>
    <x v="3"/>
    <n v="11382"/>
    <n v="25962"/>
    <n v="6.4057044868552543E-2"/>
    <n v="8730"/>
    <n v="2652"/>
    <x v="0"/>
    <x v="0"/>
  </r>
  <r>
    <x v="4"/>
    <n v="9016"/>
    <n v="25589"/>
    <n v="6.3136727568807907E-2"/>
    <n v="4376"/>
    <n v="4640"/>
    <x v="0"/>
    <x v="0"/>
  </r>
  <r>
    <x v="5"/>
    <n v="9016"/>
    <n v="25041"/>
    <n v="6.1784626013150913E-2"/>
    <n v="4361"/>
    <n v="4655"/>
    <x v="0"/>
    <x v="0"/>
  </r>
  <r>
    <x v="6"/>
    <n v="9016"/>
    <n v="24897"/>
    <n v="6.1429329254000173E-2"/>
    <n v="4622"/>
    <n v="4394"/>
    <x v="0"/>
    <x v="0"/>
  </r>
  <r>
    <x v="7"/>
    <n v="9016"/>
    <n v="24522"/>
    <n v="6.0504077277045119E-2"/>
    <n v="4666"/>
    <n v="4350"/>
    <x v="0"/>
    <x v="0"/>
  </r>
  <r>
    <x v="8"/>
    <n v="9016"/>
    <n v="24415"/>
    <n v="6.0240072046287271E-2"/>
    <n v="4803"/>
    <n v="4213"/>
    <x v="0"/>
    <x v="0"/>
  </r>
  <r>
    <x v="9"/>
    <n v="5999"/>
    <n v="20390"/>
    <n v="5.0309034160302989E-2"/>
    <n v="3692"/>
    <n v="2307"/>
    <x v="1"/>
    <x v="0"/>
  </r>
  <r>
    <x v="10"/>
    <n v="6602"/>
    <n v="17677"/>
    <n v="4.3615144524358801E-2"/>
    <n v="3011"/>
    <n v="3591"/>
    <x v="1"/>
    <x v="0"/>
  </r>
  <r>
    <x v="11"/>
    <n v="6601"/>
    <n v="17078"/>
    <n v="4.2137208699835921E-2"/>
    <n v="4284"/>
    <n v="2317"/>
    <x v="1"/>
    <x v="0"/>
  </r>
  <r>
    <x v="12"/>
    <n v="6603"/>
    <n v="16874"/>
    <n v="4.1633871624372369E-2"/>
    <n v="3779"/>
    <n v="2824"/>
    <x v="1"/>
    <x v="0"/>
  </r>
  <r>
    <x v="13"/>
    <n v="6602"/>
    <n v="16791"/>
    <n v="4.1429082520139653E-2"/>
    <n v="3848"/>
    <n v="2754"/>
    <x v="1"/>
    <x v="0"/>
  </r>
  <r>
    <x v="14"/>
    <n v="6602"/>
    <n v="16782"/>
    <n v="4.1406876472692727E-2"/>
    <n v="4145"/>
    <n v="2457"/>
    <x v="1"/>
    <x v="0"/>
  </r>
  <r>
    <x v="15"/>
    <n v="6601"/>
    <n v="16741"/>
    <n v="4.1305715589878972E-2"/>
    <n v="3873"/>
    <n v="2728"/>
    <x v="1"/>
    <x v="0"/>
  </r>
  <r>
    <x v="16"/>
    <n v="6602"/>
    <n v="16650"/>
    <n v="4.1081187776804556E-2"/>
    <n v="3916"/>
    <n v="2686"/>
    <x v="1"/>
    <x v="0"/>
  </r>
  <r>
    <x v="17"/>
    <n v="6603"/>
    <n v="16645"/>
    <n v="4.1068851083778481E-2"/>
    <n v="4240"/>
    <n v="2363"/>
    <x v="1"/>
    <x v="0"/>
  </r>
  <r>
    <x v="18"/>
    <n v="6602"/>
    <n v="16613"/>
    <n v="4.098989624841165E-2"/>
    <n v="3942"/>
    <n v="2660"/>
    <x v="1"/>
    <x v="0"/>
  </r>
  <r>
    <x v="19"/>
    <n v="6601"/>
    <n v="929"/>
    <n v="2.2921575642433291E-3"/>
    <n v="347"/>
    <n v="6254"/>
    <x v="1"/>
    <x v="0"/>
  </r>
  <r>
    <x v="20"/>
    <n v="13139"/>
    <n v="34325"/>
    <n v="0.12276246848232328"/>
    <n v="11421"/>
    <n v="1718"/>
    <x v="0"/>
    <x v="1"/>
  </r>
  <r>
    <x v="1"/>
    <n v="13140"/>
    <n v="34175"/>
    <n v="0.122225997389174"/>
    <n v="11333"/>
    <n v="1807"/>
    <x v="0"/>
    <x v="1"/>
  </r>
  <r>
    <x v="0"/>
    <n v="13140"/>
    <n v="34145"/>
    <n v="0.12211870317054416"/>
    <n v="11380"/>
    <n v="1760"/>
    <x v="0"/>
    <x v="1"/>
  </r>
  <r>
    <x v="21"/>
    <n v="12059"/>
    <n v="33026"/>
    <n v="0.11811662881565065"/>
    <n v="10129"/>
    <n v="1930"/>
    <x v="0"/>
    <x v="1"/>
  </r>
  <r>
    <x v="3"/>
    <n v="13139"/>
    <n v="19631"/>
    <n v="7.0209760197421367E-2"/>
    <n v="10989"/>
    <n v="2150"/>
    <x v="0"/>
    <x v="1"/>
  </r>
  <r>
    <x v="11"/>
    <n v="6043"/>
    <n v="14966"/>
    <n v="5.352550920047925E-2"/>
    <n v="3199"/>
    <n v="2844"/>
    <x v="1"/>
    <x v="1"/>
  </r>
  <r>
    <x v="14"/>
    <n v="6042"/>
    <n v="14282"/>
    <n v="5.1079201015718605E-2"/>
    <n v="3333"/>
    <n v="2709"/>
    <x v="1"/>
    <x v="1"/>
  </r>
  <r>
    <x v="16"/>
    <n v="6042"/>
    <n v="13689"/>
    <n v="4.8958351960801852E-2"/>
    <n v="3010"/>
    <n v="3032"/>
    <x v="1"/>
    <x v="1"/>
  </r>
  <r>
    <x v="9"/>
    <n v="6042"/>
    <n v="11611"/>
    <n v="4.1526439083707373E-2"/>
    <n v="1717"/>
    <n v="4325"/>
    <x v="1"/>
    <x v="1"/>
  </r>
  <r>
    <x v="17"/>
    <n v="6043"/>
    <n v="11574"/>
    <n v="4.1394109547397216E-2"/>
    <n v="1725"/>
    <n v="4318"/>
    <x v="1"/>
    <x v="1"/>
  </r>
  <r>
    <x v="18"/>
    <n v="6042"/>
    <n v="11420"/>
    <n v="4.0843332558430638E-2"/>
    <n v="1356"/>
    <n v="4686"/>
    <x v="1"/>
    <x v="1"/>
  </r>
  <r>
    <x v="15"/>
    <n v="6042"/>
    <n v="11197"/>
    <n v="4.0045778866615402E-2"/>
    <n v="1611"/>
    <n v="4431"/>
    <x v="1"/>
    <x v="1"/>
  </r>
  <r>
    <x v="10"/>
    <n v="6043"/>
    <n v="6043"/>
    <n v="2.1612632106006689E-2"/>
    <n v="934"/>
    <n v="5109"/>
    <x v="1"/>
    <x v="1"/>
  </r>
  <r>
    <x v="12"/>
    <n v="6042"/>
    <n v="6042"/>
    <n v="2.1609055632052357E-2"/>
    <n v="1117"/>
    <n v="4925"/>
    <x v="1"/>
    <x v="1"/>
  </r>
  <r>
    <x v="13"/>
    <n v="6042"/>
    <n v="6042"/>
    <n v="2.1609055632052357E-2"/>
    <n v="1241"/>
    <n v="4801"/>
    <x v="1"/>
    <x v="1"/>
  </r>
  <r>
    <x v="2"/>
    <n v="894"/>
    <n v="3379"/>
    <n v="1.2084905491675757E-2"/>
    <n v="697"/>
    <n v="197"/>
    <x v="0"/>
    <x v="1"/>
  </r>
  <r>
    <x v="5"/>
    <n v="893"/>
    <n v="3089"/>
    <n v="1.1047728044920513E-2"/>
    <n v="687"/>
    <n v="206"/>
    <x v="0"/>
    <x v="1"/>
  </r>
  <r>
    <x v="6"/>
    <n v="894"/>
    <n v="3064"/>
    <n v="1.0958316196062303E-2"/>
    <n v="723"/>
    <n v="171"/>
    <x v="0"/>
    <x v="1"/>
  </r>
  <r>
    <x v="7"/>
    <n v="893"/>
    <n v="2975"/>
    <n v="1.0640010014127073E-2"/>
    <n v="702"/>
    <n v="191"/>
    <x v="0"/>
    <x v="1"/>
  </r>
  <r>
    <x v="4"/>
    <n v="894"/>
    <n v="2513"/>
    <n v="8.9876790472273385E-3"/>
    <n v="665"/>
    <n v="229"/>
    <x v="0"/>
    <x v="1"/>
  </r>
  <r>
    <x v="8"/>
    <n v="894"/>
    <n v="2359"/>
    <n v="8.4369020582607604E-3"/>
    <n v="651"/>
    <n v="243"/>
    <x v="0"/>
    <x v="1"/>
  </r>
  <r>
    <x v="19"/>
    <n v="6042"/>
    <n v="58"/>
    <n v="2.0743548935104879E-4"/>
    <n v="26"/>
    <n v="6016"/>
    <x v="1"/>
    <x v="1"/>
  </r>
  <r>
    <x v="21"/>
    <n v="53967"/>
    <n v="71463"/>
    <n v="9.0697028039257235E-2"/>
    <n v="24378"/>
    <n v="29589"/>
    <x v="0"/>
    <x v="2"/>
  </r>
  <r>
    <x v="22"/>
    <n v="53972"/>
    <n v="53972"/>
    <n v="6.8498383741723581E-2"/>
    <n v="26305"/>
    <n v="27667"/>
    <x v="0"/>
    <x v="2"/>
  </r>
  <r>
    <x v="23"/>
    <n v="47776"/>
    <n v="47776"/>
    <n v="6.0634751012461754E-2"/>
    <n v="26587"/>
    <n v="21189"/>
    <x v="0"/>
    <x v="2"/>
  </r>
  <r>
    <x v="24"/>
    <n v="53958"/>
    <n v="44096"/>
    <n v="5.5964291289465701E-2"/>
    <n v="16089"/>
    <n v="37869"/>
    <x v="0"/>
    <x v="2"/>
  </r>
  <r>
    <x v="2"/>
    <n v="13355"/>
    <n v="38292"/>
    <n v="4.8598164052436062E-2"/>
    <n v="6518"/>
    <n v="6837"/>
    <x v="0"/>
    <x v="2"/>
  </r>
  <r>
    <x v="25"/>
    <n v="47495"/>
    <n v="37062"/>
    <n v="4.7037113655891194E-2"/>
    <n v="21520"/>
    <n v="25975"/>
    <x v="0"/>
    <x v="2"/>
  </r>
  <r>
    <x v="20"/>
    <n v="8370"/>
    <n v="36556"/>
    <n v="4.6394925443979232E-2"/>
    <n v="5617"/>
    <n v="2753"/>
    <x v="0"/>
    <x v="2"/>
  </r>
  <r>
    <x v="0"/>
    <n v="8370"/>
    <n v="36219"/>
    <n v="4.5967223018259215E-2"/>
    <n v="5664"/>
    <n v="2706"/>
    <x v="0"/>
    <x v="2"/>
  </r>
  <r>
    <x v="4"/>
    <n v="47431"/>
    <n v="35769"/>
    <n v="4.5396107019523277E-2"/>
    <n v="20258"/>
    <n v="27173"/>
    <x v="0"/>
    <x v="2"/>
  </r>
  <r>
    <x v="26"/>
    <n v="47161"/>
    <n v="35379"/>
    <n v="4.4901139820618809E-2"/>
    <n v="20450"/>
    <n v="26711"/>
    <x v="0"/>
    <x v="2"/>
  </r>
  <r>
    <x v="8"/>
    <n v="47321"/>
    <n v="33284"/>
    <n v="4.2242277559837095E-2"/>
    <n v="19176"/>
    <n v="28145"/>
    <x v="0"/>
    <x v="2"/>
  </r>
  <r>
    <x v="7"/>
    <n v="13355"/>
    <n v="28318"/>
    <n v="3.5939695227120143E-2"/>
    <n v="6630"/>
    <n v="6725"/>
    <x v="0"/>
    <x v="2"/>
  </r>
  <r>
    <x v="6"/>
    <n v="13355"/>
    <n v="25571"/>
    <n v="3.2453349341503256E-2"/>
    <n v="6592"/>
    <n v="6763"/>
    <x v="0"/>
    <x v="2"/>
  </r>
  <r>
    <x v="11"/>
    <n v="6089"/>
    <n v="25066"/>
    <n v="3.1812430276255153E-2"/>
    <n v="4902"/>
    <n v="1187"/>
    <x v="1"/>
    <x v="2"/>
  </r>
  <r>
    <x v="27"/>
    <n v="47054"/>
    <n v="23394"/>
    <n v="2.9690417054285212E-2"/>
    <n v="13512"/>
    <n v="33542"/>
    <x v="0"/>
    <x v="2"/>
  </r>
  <r>
    <x v="3"/>
    <n v="8370"/>
    <n v="21485"/>
    <n v="2.7267616072981008E-2"/>
    <n v="5567"/>
    <n v="2803"/>
    <x v="0"/>
    <x v="2"/>
  </r>
  <r>
    <x v="17"/>
    <n v="6090"/>
    <n v="19975"/>
    <n v="2.5351204610556E-2"/>
    <n v="3866"/>
    <n v="2224"/>
    <x v="1"/>
    <x v="2"/>
  </r>
  <r>
    <x v="13"/>
    <n v="6090"/>
    <n v="18731"/>
    <n v="2.377238616071712E-2"/>
    <n v="4281"/>
    <n v="1809"/>
    <x v="1"/>
    <x v="2"/>
  </r>
  <r>
    <x v="15"/>
    <n v="6090"/>
    <n v="18482"/>
    <n v="2.3456368641416571E-2"/>
    <n v="4176"/>
    <n v="1914"/>
    <x v="1"/>
    <x v="2"/>
  </r>
  <r>
    <x v="9"/>
    <n v="6090"/>
    <n v="18261"/>
    <n v="2.3175887228704038E-2"/>
    <n v="3695"/>
    <n v="2395"/>
    <x v="1"/>
    <x v="2"/>
  </r>
  <r>
    <x v="18"/>
    <n v="6090"/>
    <n v="17972"/>
    <n v="2.2809103842849187E-2"/>
    <n v="4467"/>
    <n v="1623"/>
    <x v="1"/>
    <x v="2"/>
  </r>
  <r>
    <x v="28"/>
    <n v="52462"/>
    <n v="17901"/>
    <n v="2.271899442971529E-2"/>
    <n v="10769"/>
    <n v="41693"/>
    <x v="0"/>
    <x v="2"/>
  </r>
  <r>
    <x v="12"/>
    <n v="6090"/>
    <n v="17648"/>
    <n v="2.2397900323759313E-2"/>
    <n v="4777"/>
    <n v="1313"/>
    <x v="1"/>
    <x v="2"/>
  </r>
  <r>
    <x v="29"/>
    <n v="52065"/>
    <n v="16645"/>
    <n v="2.112494621991012E-2"/>
    <n v="10114"/>
    <n v="41951"/>
    <x v="0"/>
    <x v="2"/>
  </r>
  <r>
    <x v="14"/>
    <n v="6090"/>
    <n v="16640"/>
    <n v="2.1118600486590831E-2"/>
    <n v="4239"/>
    <n v="1851"/>
    <x v="1"/>
    <x v="2"/>
  </r>
  <r>
    <x v="16"/>
    <n v="6090"/>
    <n v="14970"/>
    <n v="1.8999125557948603E-2"/>
    <n v="4391"/>
    <n v="1699"/>
    <x v="1"/>
    <x v="2"/>
  </r>
  <r>
    <x v="10"/>
    <n v="6091"/>
    <n v="12043"/>
    <n v="1.5284333272837342E-2"/>
    <n v="3850"/>
    <n v="2241"/>
    <x v="1"/>
    <x v="2"/>
  </r>
  <r>
    <x v="1"/>
    <n v="499"/>
    <n v="4156"/>
    <n v="5.2745735349922773E-3"/>
    <n v="355"/>
    <n v="144"/>
    <x v="0"/>
    <x v="2"/>
  </r>
  <r>
    <x v="19"/>
    <n v="6090"/>
    <n v="805"/>
    <n v="1.0216630644053857E-3"/>
    <n v="421"/>
    <n v="5669"/>
    <x v="1"/>
    <x v="2"/>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d v="2024-04-11T17:02:04"/>
    <x v="0"/>
    <x v="0"/>
    <x v="0"/>
    <x v="0"/>
    <n v="3213681929"/>
    <m/>
    <m/>
    <s v="AA"/>
    <s v="1022381174"/>
    <s v="RR"/>
    <m/>
    <s v="15149285-"/>
    <x v="0"/>
    <s v="18/02/2024"/>
    <x v="0"/>
    <x v="0"/>
    <x v="0"/>
    <n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1">
  <r>
    <x v="0"/>
    <x v="0"/>
    <x v="0"/>
    <n v="56269"/>
    <n v="192398"/>
    <n v="0"/>
    <n v="0"/>
    <n v="2294"/>
    <n v="3423"/>
    <n v="2482"/>
    <n v="4600"/>
    <n v="3336"/>
    <n v="0"/>
    <n v="1395"/>
    <n v="23002"/>
    <n v="11234"/>
    <n v="2"/>
    <x v="0"/>
  </r>
  <r>
    <x v="0"/>
    <x v="1"/>
    <x v="1"/>
    <n v="173989"/>
    <n v="127869"/>
    <n v="0"/>
    <n v="0"/>
    <n v="641"/>
    <n v="324"/>
    <n v="459"/>
    <n v="422"/>
    <n v="1271"/>
    <n v="0"/>
    <n v="502"/>
    <n v="2948"/>
    <n v="1042"/>
    <n v="0"/>
    <x v="0"/>
  </r>
  <r>
    <x v="0"/>
    <x v="2"/>
    <x v="2"/>
    <n v="126606"/>
    <n v="201619"/>
    <n v="0"/>
    <n v="0"/>
    <n v="0"/>
    <n v="0"/>
    <n v="0"/>
    <n v="0"/>
    <n v="0"/>
    <n v="0"/>
    <n v="0"/>
    <n v="0"/>
    <n v="0"/>
    <n v="0"/>
    <x v="1"/>
  </r>
  <r>
    <x v="0"/>
    <x v="2"/>
    <x v="3"/>
    <n v="66205"/>
    <n v="171883"/>
    <n v="0"/>
    <n v="0"/>
    <n v="0"/>
    <n v="0"/>
    <n v="0"/>
    <n v="0"/>
    <n v="0"/>
    <n v="0"/>
    <n v="0"/>
    <n v="0"/>
    <n v="0"/>
    <n v="0"/>
    <x v="1"/>
  </r>
  <r>
    <x v="0"/>
    <x v="2"/>
    <x v="4"/>
    <n v="47121"/>
    <n v="45687"/>
    <n v="0"/>
    <n v="0"/>
    <n v="0"/>
    <n v="0"/>
    <n v="0"/>
    <n v="0"/>
    <n v="0"/>
    <n v="0"/>
    <n v="0"/>
    <n v="0"/>
    <n v="0"/>
    <n v="0"/>
    <x v="1"/>
  </r>
  <r>
    <x v="0"/>
    <x v="2"/>
    <x v="5"/>
    <n v="158406"/>
    <n v="108673"/>
    <n v="0"/>
    <n v="0"/>
    <n v="0"/>
    <n v="0"/>
    <n v="0"/>
    <n v="0"/>
    <n v="0"/>
    <n v="0"/>
    <n v="0"/>
    <n v="0"/>
    <n v="0"/>
    <n v="0"/>
    <x v="1"/>
  </r>
  <r>
    <x v="0"/>
    <x v="2"/>
    <x v="6"/>
    <n v="100973"/>
    <n v="70721"/>
    <n v="0"/>
    <n v="0"/>
    <n v="0"/>
    <n v="0"/>
    <n v="0"/>
    <n v="0"/>
    <n v="0"/>
    <n v="0"/>
    <n v="0"/>
    <n v="0"/>
    <n v="0"/>
    <n v="0"/>
    <x v="1"/>
  </r>
  <r>
    <x v="0"/>
    <x v="2"/>
    <x v="7"/>
    <n v="174274"/>
    <n v="182220"/>
    <n v="0"/>
    <n v="0"/>
    <n v="0"/>
    <n v="0"/>
    <n v="0"/>
    <n v="0"/>
    <n v="0"/>
    <n v="0"/>
    <n v="0"/>
    <n v="0"/>
    <n v="0"/>
    <n v="0"/>
    <x v="1"/>
  </r>
  <r>
    <x v="0"/>
    <x v="0"/>
    <x v="8"/>
    <n v="226754"/>
    <n v="140891"/>
    <n v="0"/>
    <n v="0"/>
    <n v="2086"/>
    <n v="1045"/>
    <n v="629"/>
    <n v="2258"/>
    <n v="831"/>
    <n v="0"/>
    <n v="21"/>
    <n v="1535"/>
    <n v="62"/>
    <n v="0"/>
    <x v="0"/>
  </r>
  <r>
    <x v="0"/>
    <x v="0"/>
    <x v="9"/>
    <n v="141167"/>
    <n v="82458"/>
    <n v="0"/>
    <n v="0"/>
    <n v="3314"/>
    <n v="1127"/>
    <n v="867"/>
    <n v="2366"/>
    <n v="899"/>
    <n v="5"/>
    <n v="71"/>
    <n v="1982"/>
    <n v="171"/>
    <n v="0"/>
    <x v="0"/>
  </r>
  <r>
    <x v="0"/>
    <x v="2"/>
    <x v="10"/>
    <n v="173193"/>
    <n v="225839"/>
    <n v="0"/>
    <n v="0"/>
    <n v="0"/>
    <n v="0"/>
    <n v="0"/>
    <n v="0"/>
    <n v="0"/>
    <n v="0"/>
    <n v="0"/>
    <n v="0"/>
    <n v="0"/>
    <n v="0"/>
    <x v="1"/>
  </r>
  <r>
    <x v="1"/>
    <x v="2"/>
    <x v="0"/>
    <n v="137376"/>
    <n v="149450"/>
    <n v="31476"/>
    <n v="3721"/>
    <n v="58731"/>
    <n v="66798"/>
    <n v="3335"/>
    <n v="1513"/>
    <n v="15572"/>
    <n v="14461"/>
    <n v="20257"/>
    <n v="65489"/>
    <n v="49226"/>
    <n v="5521"/>
    <x v="1"/>
  </r>
  <r>
    <x v="1"/>
    <x v="0"/>
    <x v="1"/>
    <n v="200117"/>
    <n v="165265"/>
    <n v="45236"/>
    <n v="37383"/>
    <n v="6674"/>
    <n v="28719"/>
    <n v="59593"/>
    <n v="13760"/>
    <n v="9371"/>
    <n v="12612"/>
    <n v="33568"/>
    <n v="40949"/>
    <n v="40851"/>
    <n v="11405"/>
    <x v="0"/>
  </r>
  <r>
    <x v="1"/>
    <x v="0"/>
    <x v="2"/>
    <n v="120915"/>
    <n v="198704"/>
    <n v="24709"/>
    <n v="19507"/>
    <n v="38016"/>
    <n v="11702"/>
    <n v="61361"/>
    <n v="16459"/>
    <n v="43523"/>
    <n v="8089"/>
    <n v="14713"/>
    <n v="62465"/>
    <n v="42345"/>
    <n v="27329"/>
    <x v="0"/>
  </r>
  <r>
    <x v="1"/>
    <x v="0"/>
    <x v="3"/>
    <n v="108300"/>
    <n v="204985"/>
    <n v="2338"/>
    <n v="38087"/>
    <n v="52549"/>
    <n v="5500"/>
    <n v="29830"/>
    <n v="28850"/>
    <n v="47947"/>
    <n v="14218"/>
    <n v="17015"/>
    <n v="11061"/>
    <n v="15692"/>
    <n v="64919"/>
    <x v="0"/>
  </r>
  <r>
    <x v="1"/>
    <x v="2"/>
    <x v="4"/>
    <n v="215212"/>
    <n v="222711"/>
    <n v="25506"/>
    <n v="67219"/>
    <n v="39686"/>
    <n v="28093"/>
    <n v="2357"/>
    <n v="52782"/>
    <n v="43838"/>
    <n v="54721"/>
    <n v="22732"/>
    <n v="1916"/>
    <n v="54407"/>
    <n v="1323"/>
    <x v="1"/>
  </r>
  <r>
    <x v="1"/>
    <x v="2"/>
    <x v="5"/>
    <n v="100420"/>
    <n v="70021"/>
    <n v="31280"/>
    <n v="30809"/>
    <n v="55400"/>
    <n v="68041"/>
    <n v="44603"/>
    <n v="35803"/>
    <n v="20447"/>
    <n v="43404"/>
    <n v="37423"/>
    <n v="63301"/>
    <n v="65307"/>
    <n v="61958"/>
    <x v="1"/>
  </r>
  <r>
    <x v="1"/>
    <x v="2"/>
    <x v="6"/>
    <n v="46768"/>
    <n v="143763"/>
    <n v="12304"/>
    <n v="13654"/>
    <n v="14467"/>
    <n v="21925"/>
    <n v="8566"/>
    <n v="50680"/>
    <n v="49833"/>
    <n v="50218"/>
    <n v="14309"/>
    <n v="3331"/>
    <n v="631"/>
    <n v="63712"/>
    <x v="1"/>
  </r>
  <r>
    <x v="1"/>
    <x v="2"/>
    <x v="7"/>
    <n v="157845"/>
    <n v="75915"/>
    <n v="52436"/>
    <n v="16415"/>
    <n v="53111"/>
    <n v="5288"/>
    <n v="18692"/>
    <n v="46337"/>
    <n v="57721"/>
    <n v="42588"/>
    <n v="866"/>
    <n v="26646"/>
    <n v="26907"/>
    <n v="47730"/>
    <x v="1"/>
  </r>
  <r>
    <x v="1"/>
    <x v="1"/>
    <x v="8"/>
    <n v="143670"/>
    <n v="70682"/>
    <n v="45937"/>
    <n v="37484"/>
    <n v="65027"/>
    <n v="1497"/>
    <n v="34618"/>
    <n v="65318"/>
    <n v="56706"/>
    <n v="58059"/>
    <n v="22085"/>
    <n v="48039"/>
    <n v="44031"/>
    <n v="47876"/>
    <x v="0"/>
  </r>
  <r>
    <x v="1"/>
    <x v="1"/>
    <x v="9"/>
    <n v="110998"/>
    <n v="28625"/>
    <n v="50792"/>
    <n v="47595"/>
    <n v="55590"/>
    <n v="16478"/>
    <n v="57800"/>
    <n v="5422"/>
    <n v="43156"/>
    <n v="4922"/>
    <n v="29000"/>
    <n v="5425"/>
    <n v="51354"/>
    <n v="42721"/>
    <x v="0"/>
  </r>
  <r>
    <x v="1"/>
    <x v="1"/>
    <x v="10"/>
    <n v="93543"/>
    <n v="225205"/>
    <n v="64899"/>
    <n v="47886"/>
    <n v="46043"/>
    <n v="57841"/>
    <n v="21371"/>
    <n v="57407"/>
    <n v="44571"/>
    <n v="10361"/>
    <n v="30097"/>
    <n v="68664"/>
    <n v="52431"/>
    <n v="32369"/>
    <x v="0"/>
  </r>
  <r>
    <x v="2"/>
    <x v="0"/>
    <x v="0"/>
    <n v="119986"/>
    <n v="193525"/>
    <n v="65781"/>
    <n v="33922"/>
    <n v="28222"/>
    <n v="61995"/>
    <n v="54912"/>
    <n v="67831"/>
    <n v="53577"/>
    <n v="37617"/>
    <n v="54062"/>
    <n v="30418"/>
    <n v="22959"/>
    <n v="31151"/>
    <x v="0"/>
  </r>
  <r>
    <x v="2"/>
    <x v="1"/>
    <x v="1"/>
    <n v="165107"/>
    <n v="57531"/>
    <n v="19365"/>
    <n v="46401"/>
    <n v="52796"/>
    <n v="43871"/>
    <n v="51151"/>
    <n v="60290"/>
    <n v="51213"/>
    <n v="52228"/>
    <n v="17920"/>
    <n v="2689"/>
    <n v="38534"/>
    <n v="53050"/>
    <x v="0"/>
  </r>
  <r>
    <x v="2"/>
    <x v="1"/>
    <x v="2"/>
    <n v="36660"/>
    <n v="68523"/>
    <n v="18925"/>
    <n v="54159"/>
    <n v="12276"/>
    <n v="19832"/>
    <n v="46727"/>
    <n v="14351"/>
    <n v="38762"/>
    <n v="29997"/>
    <n v="56124"/>
    <n v="56439"/>
    <n v="196"/>
    <n v="18421"/>
    <x v="0"/>
  </r>
  <r>
    <x v="2"/>
    <x v="1"/>
    <x v="3"/>
    <n v="30734"/>
    <n v="110468"/>
    <n v="15704"/>
    <n v="49750"/>
    <n v="28043"/>
    <n v="47721"/>
    <n v="48727"/>
    <n v="60323"/>
    <n v="5456"/>
    <n v="35498"/>
    <n v="56944"/>
    <n v="41449"/>
    <n v="59608"/>
    <n v="41896"/>
    <x v="0"/>
  </r>
  <r>
    <x v="2"/>
    <x v="2"/>
    <x v="4"/>
    <n v="130958"/>
    <n v="155818"/>
    <n v="15218"/>
    <n v="8225"/>
    <n v="12356"/>
    <n v="6585"/>
    <n v="31201"/>
    <n v="61123"/>
    <n v="26225"/>
    <n v="35920"/>
    <n v="40805"/>
    <n v="64511"/>
    <n v="14839"/>
    <n v="66451"/>
    <x v="1"/>
  </r>
  <r>
    <x v="2"/>
    <x v="2"/>
    <x v="5"/>
    <n v="69051"/>
    <n v="172685"/>
    <n v="52156"/>
    <n v="63272"/>
    <n v="66122"/>
    <n v="773"/>
    <n v="48571"/>
    <n v="17753"/>
    <n v="64449"/>
    <n v="45884"/>
    <n v="36981"/>
    <n v="2190"/>
    <n v="29992"/>
    <n v="32712"/>
    <x v="1"/>
  </r>
  <r>
    <x v="2"/>
    <x v="2"/>
    <x v="6"/>
    <n v="202221"/>
    <n v="148934"/>
    <n v="21177"/>
    <n v="42898"/>
    <n v="14724"/>
    <n v="62460"/>
    <n v="57064"/>
    <n v="23098"/>
    <n v="42506"/>
    <n v="20403"/>
    <n v="8377"/>
    <n v="50527"/>
    <n v="35819"/>
    <n v="44859"/>
    <x v="1"/>
  </r>
  <r>
    <x v="2"/>
    <x v="2"/>
    <x v="7"/>
    <n v="233553"/>
    <n v="168112"/>
    <n v="67700"/>
    <n v="64998"/>
    <n v="44826"/>
    <n v="27427"/>
    <n v="67783"/>
    <n v="68465"/>
    <n v="12861"/>
    <n v="28174"/>
    <n v="51279"/>
    <n v="34797"/>
    <n v="14819"/>
    <n v="310"/>
    <x v="1"/>
  </r>
  <r>
    <x v="2"/>
    <x v="0"/>
    <x v="8"/>
    <n v="186226"/>
    <n v="90522"/>
    <n v="42749"/>
    <n v="37303"/>
    <n v="21293"/>
    <n v="37498"/>
    <n v="58275"/>
    <n v="43769"/>
    <n v="61437"/>
    <n v="21290"/>
    <n v="8534"/>
    <n v="1906"/>
    <n v="64491"/>
    <n v="57579"/>
    <x v="0"/>
  </r>
  <r>
    <x v="2"/>
    <x v="0"/>
    <x v="9"/>
    <n v="179565"/>
    <n v="211456"/>
    <n v="45497"/>
    <n v="39905"/>
    <n v="50602"/>
    <n v="68454"/>
    <n v="66551"/>
    <n v="46072"/>
    <n v="25496"/>
    <n v="50672"/>
    <n v="11617"/>
    <n v="16890"/>
    <n v="52581"/>
    <n v="17591"/>
    <x v="0"/>
  </r>
  <r>
    <x v="2"/>
    <x v="2"/>
    <x v="10"/>
    <n v="87968"/>
    <n v="30626"/>
    <n v="579"/>
    <n v="5384"/>
    <n v="61125"/>
    <n v="48819"/>
    <n v="55292"/>
    <n v="63064"/>
    <n v="38867"/>
    <n v="30561"/>
    <n v="48563"/>
    <n v="3439"/>
    <n v="54294"/>
    <n v="32417"/>
    <x v="1"/>
  </r>
  <r>
    <x v="3"/>
    <x v="0"/>
    <x v="0"/>
    <n v="147341"/>
    <n v="148075"/>
    <n v="48402"/>
    <n v="46858"/>
    <n v="51973"/>
    <n v="3347"/>
    <n v="30221"/>
    <n v="3027"/>
    <n v="11413"/>
    <n v="44579"/>
    <n v="26478"/>
    <n v="18937"/>
    <n v="2249"/>
    <n v="2682"/>
    <x v="0"/>
  </r>
  <r>
    <x v="3"/>
    <x v="1"/>
    <x v="1"/>
    <n v="202335"/>
    <n v="135564"/>
    <n v="49450"/>
    <n v="8020"/>
    <n v="41319"/>
    <n v="50151"/>
    <n v="14861"/>
    <n v="39683"/>
    <n v="49415"/>
    <n v="22963"/>
    <n v="2343"/>
    <n v="20754"/>
    <n v="7310"/>
    <n v="8767"/>
    <x v="0"/>
  </r>
  <r>
    <x v="3"/>
    <x v="2"/>
    <x v="2"/>
    <n v="69545"/>
    <n v="57124"/>
    <n v="58586"/>
    <n v="29966"/>
    <n v="47853"/>
    <n v="66645"/>
    <n v="63657"/>
    <n v="20413"/>
    <n v="18147"/>
    <n v="41014"/>
    <n v="6224"/>
    <n v="19734"/>
    <n v="19428"/>
    <n v="16910"/>
    <x v="1"/>
  </r>
  <r>
    <x v="3"/>
    <x v="2"/>
    <x v="3"/>
    <n v="83089"/>
    <n v="92570"/>
    <n v="20225"/>
    <n v="5426"/>
    <n v="46868"/>
    <n v="20756"/>
    <n v="2767"/>
    <n v="35126"/>
    <n v="61655"/>
    <n v="65791"/>
    <n v="59870"/>
    <n v="26532"/>
    <n v="65005"/>
    <n v="42000"/>
    <x v="1"/>
  </r>
  <r>
    <x v="3"/>
    <x v="2"/>
    <x v="4"/>
    <n v="39187"/>
    <n v="222621"/>
    <n v="2954"/>
    <n v="11732"/>
    <n v="35468"/>
    <n v="44356"/>
    <n v="4152"/>
    <n v="9550"/>
    <n v="23810"/>
    <n v="46920"/>
    <n v="30261"/>
    <n v="12532"/>
    <n v="21785"/>
    <n v="14499"/>
    <x v="1"/>
  </r>
  <r>
    <x v="3"/>
    <x v="2"/>
    <x v="5"/>
    <n v="158363"/>
    <n v="221277"/>
    <n v="12079"/>
    <n v="43202"/>
    <n v="46264"/>
    <n v="50077"/>
    <n v="58923"/>
    <n v="57180"/>
    <n v="22834"/>
    <n v="66443"/>
    <n v="14737"/>
    <n v="53091"/>
    <n v="20310"/>
    <n v="41694"/>
    <x v="1"/>
  </r>
  <r>
    <x v="3"/>
    <x v="2"/>
    <x v="6"/>
    <n v="186147"/>
    <n v="81053"/>
    <n v="59379"/>
    <n v="40485"/>
    <n v="63800"/>
    <n v="54777"/>
    <n v="57271"/>
    <n v="9865"/>
    <n v="16353"/>
    <n v="26649"/>
    <n v="45101"/>
    <n v="4892"/>
    <n v="17428"/>
    <n v="13505"/>
    <x v="1"/>
  </r>
  <r>
    <x v="3"/>
    <x v="2"/>
    <x v="7"/>
    <n v="128454"/>
    <n v="162351"/>
    <n v="54707"/>
    <n v="48433"/>
    <n v="725"/>
    <n v="12997"/>
    <n v="34532"/>
    <n v="55463"/>
    <n v="49347"/>
    <n v="2756"/>
    <n v="36353"/>
    <n v="60283"/>
    <n v="45438"/>
    <n v="25608"/>
    <x v="1"/>
  </r>
  <r>
    <x v="3"/>
    <x v="2"/>
    <x v="8"/>
    <n v="209911"/>
    <n v="34689"/>
    <n v="52096"/>
    <n v="27848"/>
    <n v="2079"/>
    <n v="68396"/>
    <n v="33756"/>
    <n v="49749"/>
    <n v="44350"/>
    <n v="5511"/>
    <n v="45101"/>
    <n v="39200"/>
    <n v="54310"/>
    <n v="65577"/>
    <x v="1"/>
  </r>
  <r>
    <x v="3"/>
    <x v="2"/>
    <x v="9"/>
    <n v="207158"/>
    <n v="112051"/>
    <n v="12419"/>
    <n v="18738"/>
    <n v="18680"/>
    <n v="35180"/>
    <n v="13487"/>
    <n v="24487"/>
    <n v="64505"/>
    <n v="21952"/>
    <n v="23460"/>
    <n v="61385"/>
    <n v="50224"/>
    <n v="41549"/>
    <x v="1"/>
  </r>
  <r>
    <x v="3"/>
    <x v="2"/>
    <x v="10"/>
    <n v="68266"/>
    <n v="113150"/>
    <n v="25627"/>
    <n v="57715"/>
    <n v="10394"/>
    <n v="20087"/>
    <n v="10697"/>
    <n v="1727"/>
    <n v="52635"/>
    <n v="43858"/>
    <n v="60341"/>
    <n v="58294"/>
    <n v="43545"/>
    <n v="65290"/>
    <x v="1"/>
  </r>
  <r>
    <x v="4"/>
    <x v="2"/>
    <x v="0"/>
    <n v="151962"/>
    <n v="211800"/>
    <n v="61765"/>
    <n v="63520"/>
    <n v="48232"/>
    <n v="60101"/>
    <n v="27671"/>
    <n v="33194"/>
    <n v="41077"/>
    <n v="14520"/>
    <n v="47877"/>
    <n v="58744"/>
    <n v="46154"/>
    <n v="58918"/>
    <x v="1"/>
  </r>
  <r>
    <x v="4"/>
    <x v="1"/>
    <x v="1"/>
    <n v="202076"/>
    <n v="96415"/>
    <n v="13296"/>
    <n v="30855"/>
    <n v="1553"/>
    <n v="23782"/>
    <n v="35899"/>
    <n v="41202"/>
    <n v="34230"/>
    <n v="47535"/>
    <n v="17083"/>
    <n v="5441"/>
    <n v="32253"/>
    <n v="33993"/>
    <x v="0"/>
  </r>
  <r>
    <x v="4"/>
    <x v="0"/>
    <x v="2"/>
    <n v="112763"/>
    <n v="180524"/>
    <n v="38005"/>
    <n v="11231"/>
    <n v="66205"/>
    <n v="44237"/>
    <n v="8261"/>
    <n v="29143"/>
    <n v="68829"/>
    <n v="3472"/>
    <n v="36800"/>
    <n v="7166"/>
    <n v="31890"/>
    <n v="9360"/>
    <x v="0"/>
  </r>
  <r>
    <x v="4"/>
    <x v="0"/>
    <x v="3"/>
    <n v="192550"/>
    <n v="180628"/>
    <n v="18162"/>
    <n v="6803"/>
    <n v="50842"/>
    <n v="1950"/>
    <n v="30878"/>
    <n v="39486"/>
    <n v="36729"/>
    <n v="64022"/>
    <n v="54808"/>
    <n v="26956"/>
    <n v="21329"/>
    <n v="55938"/>
    <x v="0"/>
  </r>
  <r>
    <x v="4"/>
    <x v="1"/>
    <x v="4"/>
    <n v="110589"/>
    <n v="44012"/>
    <n v="37675"/>
    <n v="58818"/>
    <n v="10797"/>
    <n v="52318"/>
    <n v="14744"/>
    <n v="13371"/>
    <n v="40138"/>
    <n v="20729"/>
    <n v="7464"/>
    <n v="27786"/>
    <n v="11568"/>
    <n v="58058"/>
    <x v="0"/>
  </r>
  <r>
    <x v="4"/>
    <x v="1"/>
    <x v="5"/>
    <n v="128567"/>
    <n v="222361"/>
    <n v="15212"/>
    <n v="59112"/>
    <n v="21433"/>
    <n v="35837"/>
    <n v="9994"/>
    <n v="26918"/>
    <n v="7491"/>
    <n v="36295"/>
    <n v="59904"/>
    <n v="31678"/>
    <n v="7805"/>
    <n v="20764"/>
    <x v="0"/>
  </r>
  <r>
    <x v="4"/>
    <x v="1"/>
    <x v="6"/>
    <n v="88012"/>
    <n v="95598"/>
    <n v="49048"/>
    <n v="15028"/>
    <n v="22442"/>
    <n v="10637"/>
    <n v="24752"/>
    <n v="53012"/>
    <n v="31028"/>
    <n v="38477"/>
    <n v="61987"/>
    <n v="14961"/>
    <n v="27989"/>
    <n v="26538"/>
    <x v="0"/>
  </r>
  <r>
    <x v="4"/>
    <x v="1"/>
    <x v="7"/>
    <n v="195672"/>
    <n v="183419"/>
    <n v="30565"/>
    <n v="39330"/>
    <n v="66594"/>
    <n v="40918"/>
    <n v="25002"/>
    <n v="29611"/>
    <n v="54633"/>
    <n v="61433"/>
    <n v="12168"/>
    <n v="22446"/>
    <n v="44515"/>
    <n v="50956"/>
    <x v="0"/>
  </r>
  <r>
    <x v="4"/>
    <x v="2"/>
    <x v="8"/>
    <n v="219775"/>
    <n v="71013"/>
    <n v="28123"/>
    <n v="60536"/>
    <n v="11830"/>
    <n v="35292"/>
    <n v="3645"/>
    <n v="2728"/>
    <n v="63262"/>
    <n v="26548"/>
    <n v="11481"/>
    <n v="10024"/>
    <n v="55928"/>
    <n v="38169"/>
    <x v="1"/>
  </r>
  <r>
    <x v="4"/>
    <x v="2"/>
    <x v="9"/>
    <n v="229359"/>
    <n v="160803"/>
    <n v="37567"/>
    <n v="42607"/>
    <n v="8647"/>
    <n v="12093"/>
    <n v="59566"/>
    <n v="58281"/>
    <n v="6233"/>
    <n v="23918"/>
    <n v="44275"/>
    <n v="28594"/>
    <n v="6055"/>
    <n v="26764"/>
    <x v="1"/>
  </r>
  <r>
    <x v="4"/>
    <x v="2"/>
    <x v="10"/>
    <n v="48121"/>
    <n v="81787"/>
    <n v="30734"/>
    <n v="17691"/>
    <n v="417"/>
    <n v="36008"/>
    <n v="46573"/>
    <n v="46851"/>
    <n v="58949"/>
    <n v="60216"/>
    <n v="7770"/>
    <n v="56676"/>
    <n v="14433"/>
    <n v="22078"/>
    <x v="1"/>
  </r>
  <r>
    <x v="5"/>
    <x v="2"/>
    <x v="0"/>
    <n v="90436"/>
    <n v="157244"/>
    <n v="26558"/>
    <n v="20442"/>
    <n v="26187"/>
    <n v="25378"/>
    <n v="15537"/>
    <n v="66086"/>
    <n v="40012"/>
    <n v="27787"/>
    <n v="55665"/>
    <n v="30823"/>
    <n v="64649"/>
    <n v="11090"/>
    <x v="1"/>
  </r>
  <r>
    <x v="5"/>
    <x v="0"/>
    <x v="1"/>
    <n v="102531"/>
    <n v="182566"/>
    <n v="48176"/>
    <n v="21047"/>
    <n v="47788"/>
    <n v="63697"/>
    <n v="42229"/>
    <n v="20570"/>
    <n v="45733"/>
    <n v="25610"/>
    <n v="14488"/>
    <n v="59947"/>
    <n v="17221"/>
    <n v="27389"/>
    <x v="0"/>
  </r>
  <r>
    <x v="5"/>
    <x v="0"/>
    <x v="2"/>
    <n v="129539"/>
    <n v="215702"/>
    <n v="2208"/>
    <n v="64463"/>
    <n v="61058"/>
    <n v="19299"/>
    <n v="17132"/>
    <n v="19778"/>
    <n v="21932"/>
    <n v="19806"/>
    <n v="2013"/>
    <n v="26930"/>
    <n v="18711"/>
    <n v="23468"/>
    <x v="0"/>
  </r>
  <r>
    <x v="5"/>
    <x v="0"/>
    <x v="3"/>
    <n v="193086"/>
    <n v="138052"/>
    <n v="34076"/>
    <n v="34226"/>
    <n v="35092"/>
    <n v="6745"/>
    <n v="38276"/>
    <n v="57972"/>
    <n v="62296"/>
    <n v="22646"/>
    <n v="40135"/>
    <n v="20163"/>
    <n v="34727"/>
    <n v="21732"/>
    <x v="0"/>
  </r>
  <r>
    <x v="5"/>
    <x v="2"/>
    <x v="4"/>
    <n v="24363"/>
    <n v="123355"/>
    <n v="8836"/>
    <n v="40602"/>
    <n v="22749"/>
    <n v="23666"/>
    <n v="54941"/>
    <n v="29287"/>
    <n v="25256"/>
    <n v="25218"/>
    <n v="28819"/>
    <n v="5150"/>
    <n v="54174"/>
    <n v="39675"/>
    <x v="1"/>
  </r>
  <r>
    <x v="5"/>
    <x v="2"/>
    <x v="5"/>
    <n v="152548"/>
    <n v="49257"/>
    <n v="8958"/>
    <n v="20198"/>
    <n v="33871"/>
    <n v="17752"/>
    <n v="58707"/>
    <n v="37270"/>
    <n v="30534"/>
    <n v="67973"/>
    <n v="10167"/>
    <n v="48564"/>
    <n v="63040"/>
    <n v="10427"/>
    <x v="1"/>
  </r>
  <r>
    <x v="5"/>
    <x v="2"/>
    <x v="6"/>
    <n v="170331"/>
    <n v="55615"/>
    <n v="56380"/>
    <n v="29272"/>
    <n v="33325"/>
    <n v="6088"/>
    <n v="36570"/>
    <n v="56230"/>
    <n v="1714"/>
    <n v="31095"/>
    <n v="21233"/>
    <n v="57450"/>
    <n v="51647"/>
    <n v="60528"/>
    <x v="1"/>
  </r>
  <r>
    <x v="5"/>
    <x v="2"/>
    <x v="7"/>
    <n v="68730"/>
    <n v="175575"/>
    <n v="20376"/>
    <n v="41871"/>
    <n v="26305"/>
    <n v="20518"/>
    <n v="34986"/>
    <n v="13617"/>
    <n v="8935"/>
    <n v="21788"/>
    <n v="48222"/>
    <n v="42775"/>
    <n v="35631"/>
    <n v="63619"/>
    <x v="1"/>
  </r>
  <r>
    <x v="5"/>
    <x v="1"/>
    <x v="8"/>
    <n v="93948"/>
    <n v="192984"/>
    <n v="11446"/>
    <n v="47061"/>
    <n v="22173"/>
    <n v="19101"/>
    <n v="23982"/>
    <n v="32505"/>
    <n v="63676"/>
    <n v="9445"/>
    <n v="60168"/>
    <n v="7504"/>
    <n v="25273"/>
    <n v="35135"/>
    <x v="0"/>
  </r>
  <r>
    <x v="5"/>
    <x v="1"/>
    <x v="9"/>
    <n v="184800"/>
    <n v="62405"/>
    <n v="51214"/>
    <n v="503"/>
    <n v="60322"/>
    <n v="5385"/>
    <n v="20712"/>
    <n v="66933"/>
    <n v="18069"/>
    <n v="23291"/>
    <n v="40099"/>
    <n v="23412"/>
    <n v="49209"/>
    <n v="8408"/>
    <x v="0"/>
  </r>
  <r>
    <x v="5"/>
    <x v="1"/>
    <x v="10"/>
    <n v="157631"/>
    <n v="29968"/>
    <n v="35897"/>
    <n v="12711"/>
    <n v="49230"/>
    <n v="10730"/>
    <n v="61120"/>
    <n v="2839"/>
    <n v="29706"/>
    <n v="48390"/>
    <n v="59285"/>
    <n v="16488"/>
    <n v="37957"/>
    <n v="29822"/>
    <x v="0"/>
  </r>
  <r>
    <x v="6"/>
    <x v="0"/>
    <x v="0"/>
    <n v="226601"/>
    <n v="98054"/>
    <n v="65681"/>
    <n v="12060"/>
    <n v="39307"/>
    <n v="65236"/>
    <n v="27992"/>
    <n v="33730"/>
    <n v="41396"/>
    <n v="67618"/>
    <n v="29860"/>
    <n v="5564"/>
    <n v="16380"/>
    <n v="27671"/>
    <x v="0"/>
  </r>
  <r>
    <x v="6"/>
    <x v="1"/>
    <x v="1"/>
    <n v="104611"/>
    <n v="52859"/>
    <n v="61056"/>
    <n v="55132"/>
    <n v="11032"/>
    <n v="19671"/>
    <n v="45199"/>
    <n v="27221"/>
    <n v="962"/>
    <n v="41952"/>
    <n v="22047"/>
    <n v="56887"/>
    <n v="30304"/>
    <n v="58610"/>
    <x v="0"/>
  </r>
  <r>
    <x v="6"/>
    <x v="1"/>
    <x v="2"/>
    <n v="159448"/>
    <n v="164014"/>
    <n v="48300"/>
    <n v="18453"/>
    <n v="33296"/>
    <n v="23439"/>
    <n v="27636"/>
    <n v="2380"/>
    <n v="2740"/>
    <n v="60133"/>
    <n v="19059"/>
    <n v="33499"/>
    <n v="23513"/>
    <n v="33394"/>
    <x v="0"/>
  </r>
  <r>
    <x v="6"/>
    <x v="1"/>
    <x v="3"/>
    <n v="206831"/>
    <n v="78859"/>
    <n v="4454"/>
    <n v="52191"/>
    <n v="48625"/>
    <n v="16348"/>
    <n v="20116"/>
    <n v="7418"/>
    <n v="55439"/>
    <n v="8510"/>
    <n v="64262"/>
    <n v="41944"/>
    <n v="1407"/>
    <n v="47318"/>
    <x v="0"/>
  </r>
  <r>
    <x v="6"/>
    <x v="2"/>
    <x v="4"/>
    <n v="57067"/>
    <n v="188628"/>
    <n v="33271"/>
    <n v="41228"/>
    <n v="60215"/>
    <n v="3817"/>
    <n v="4102"/>
    <n v="18437"/>
    <n v="30105"/>
    <n v="54919"/>
    <n v="20905"/>
    <n v="22810"/>
    <n v="793"/>
    <n v="2893"/>
    <x v="1"/>
  </r>
  <r>
    <x v="6"/>
    <x v="2"/>
    <x v="5"/>
    <n v="119335"/>
    <n v="60115"/>
    <n v="12987"/>
    <n v="34837"/>
    <n v="52133"/>
    <n v="34377"/>
    <n v="38763"/>
    <n v="33552"/>
    <n v="40435"/>
    <n v="50427"/>
    <n v="3089"/>
    <n v="23361"/>
    <n v="41672"/>
    <n v="39470"/>
    <x v="1"/>
  </r>
  <r>
    <x v="6"/>
    <x v="2"/>
    <x v="6"/>
    <n v="213567"/>
    <n v="148512"/>
    <n v="55744"/>
    <n v="21351"/>
    <n v="16299"/>
    <n v="13713"/>
    <n v="1419"/>
    <n v="16873"/>
    <n v="4229"/>
    <n v="50519"/>
    <n v="59291"/>
    <n v="29136"/>
    <n v="38922"/>
    <n v="57271"/>
    <x v="1"/>
  </r>
  <r>
    <x v="6"/>
    <x v="2"/>
    <x v="7"/>
    <n v="144826"/>
    <n v="131138"/>
    <n v="23436"/>
    <n v="44402"/>
    <n v="53534"/>
    <n v="46905"/>
    <n v="3865"/>
    <n v="39293"/>
    <n v="27042"/>
    <n v="19401"/>
    <n v="12263"/>
    <n v="691"/>
    <n v="9296"/>
    <n v="16757"/>
    <x v="1"/>
  </r>
  <r>
    <x v="6"/>
    <x v="0"/>
    <x v="8"/>
    <n v="169343"/>
    <n v="101099"/>
    <n v="1161"/>
    <n v="49477"/>
    <n v="10731"/>
    <n v="42838"/>
    <n v="5961"/>
    <n v="5732"/>
    <n v="30771"/>
    <n v="19772"/>
    <n v="9285"/>
    <n v="51559"/>
    <n v="65822"/>
    <n v="21432"/>
    <x v="0"/>
  </r>
  <r>
    <x v="6"/>
    <x v="0"/>
    <x v="9"/>
    <n v="31661"/>
    <n v="136263"/>
    <n v="46833"/>
    <n v="50131"/>
    <n v="51238"/>
    <n v="32923"/>
    <n v="21894"/>
    <n v="38731"/>
    <n v="28724"/>
    <n v="25554"/>
    <n v="37468"/>
    <n v="48714"/>
    <n v="14204"/>
    <n v="10159"/>
    <x v="0"/>
  </r>
  <r>
    <x v="6"/>
    <x v="2"/>
    <x v="10"/>
    <n v="46805"/>
    <n v="153700"/>
    <n v="34704"/>
    <n v="4246"/>
    <n v="8645"/>
    <n v="49743"/>
    <n v="30459"/>
    <n v="18135"/>
    <n v="20289"/>
    <n v="37456"/>
    <n v="42830"/>
    <n v="43870"/>
    <n v="64762"/>
    <n v="7969"/>
    <x v="1"/>
  </r>
  <r>
    <x v="7"/>
    <x v="0"/>
    <x v="0"/>
    <n v="50649"/>
    <n v="88435"/>
    <n v="50929"/>
    <n v="26081"/>
    <n v="51534"/>
    <n v="1023"/>
    <n v="21353"/>
    <n v="64463"/>
    <n v="885"/>
    <n v="8372"/>
    <n v="28580"/>
    <n v="66313"/>
    <n v="57221"/>
    <n v="42446"/>
    <x v="0"/>
  </r>
  <r>
    <x v="7"/>
    <x v="1"/>
    <x v="1"/>
    <n v="230683"/>
    <n v="221846"/>
    <n v="3884"/>
    <n v="37298"/>
    <n v="21264"/>
    <n v="39849"/>
    <n v="39658"/>
    <n v="12010"/>
    <n v="57475"/>
    <n v="5370"/>
    <n v="4937"/>
    <n v="57039"/>
    <n v="34"/>
    <n v="60799"/>
    <x v="0"/>
  </r>
  <r>
    <x v="7"/>
    <x v="2"/>
    <x v="2"/>
    <n v="131534"/>
    <n v="74640"/>
    <n v="17443"/>
    <n v="15216"/>
    <n v="60039"/>
    <n v="60878"/>
    <n v="51481"/>
    <n v="1309"/>
    <n v="51725"/>
    <n v="62087"/>
    <n v="50966"/>
    <n v="37936"/>
    <n v="48010"/>
    <n v="29062"/>
    <x v="1"/>
  </r>
  <r>
    <x v="7"/>
    <x v="2"/>
    <x v="3"/>
    <n v="99602"/>
    <n v="102582"/>
    <n v="26305"/>
    <n v="7309"/>
    <n v="27835"/>
    <n v="7578"/>
    <n v="63017"/>
    <n v="4216"/>
    <n v="22276"/>
    <n v="51301"/>
    <n v="47814"/>
    <n v="34858"/>
    <n v="32534"/>
    <n v="28333"/>
    <x v="1"/>
  </r>
  <r>
    <x v="7"/>
    <x v="2"/>
    <x v="4"/>
    <n v="159472"/>
    <n v="146548"/>
    <n v="67027"/>
    <n v="43624"/>
    <n v="67212"/>
    <n v="37852"/>
    <n v="49912"/>
    <n v="29854"/>
    <n v="47628"/>
    <n v="47650"/>
    <n v="67037"/>
    <n v="5469"/>
    <n v="16344"/>
    <n v="281"/>
    <x v="1"/>
  </r>
  <r>
    <x v="7"/>
    <x v="2"/>
    <x v="5"/>
    <n v="145496"/>
    <n v="199216"/>
    <n v="16009"/>
    <n v="19826"/>
    <n v="48493"/>
    <n v="4707"/>
    <n v="46009"/>
    <n v="19525"/>
    <n v="48994"/>
    <n v="30359"/>
    <n v="50974"/>
    <n v="41464"/>
    <n v="62408"/>
    <n v="8214"/>
    <x v="1"/>
  </r>
  <r>
    <x v="7"/>
    <x v="2"/>
    <x v="6"/>
    <n v="44500"/>
    <n v="70955"/>
    <n v="3267"/>
    <n v="43370"/>
    <n v="4370"/>
    <n v="7749"/>
    <n v="40201"/>
    <n v="18039"/>
    <n v="17577"/>
    <n v="5090"/>
    <n v="32351"/>
    <n v="8018"/>
    <n v="20482"/>
    <n v="54157"/>
    <x v="1"/>
  </r>
  <r>
    <x v="7"/>
    <x v="2"/>
    <x v="7"/>
    <n v="130522"/>
    <n v="183393"/>
    <n v="64360"/>
    <n v="61745"/>
    <n v="25149"/>
    <n v="33738"/>
    <n v="50453"/>
    <n v="29549"/>
    <n v="23603"/>
    <n v="3662"/>
    <n v="30568"/>
    <n v="52160"/>
    <n v="27472"/>
    <n v="9213"/>
    <x v="1"/>
  </r>
  <r>
    <x v="7"/>
    <x v="2"/>
    <x v="8"/>
    <n v="201816"/>
    <n v="155167"/>
    <n v="15271"/>
    <n v="52436"/>
    <n v="34242"/>
    <n v="22199"/>
    <n v="35668"/>
    <n v="23178"/>
    <n v="27363"/>
    <n v="860"/>
    <n v="33807"/>
    <n v="39369"/>
    <n v="58705"/>
    <n v="13978"/>
    <x v="1"/>
  </r>
  <r>
    <x v="7"/>
    <x v="2"/>
    <x v="9"/>
    <n v="174488"/>
    <n v="142727"/>
    <n v="41459"/>
    <n v="68661"/>
    <n v="841"/>
    <n v="38312"/>
    <n v="40255"/>
    <n v="49041"/>
    <n v="2095"/>
    <n v="51920"/>
    <n v="44111"/>
    <n v="60116"/>
    <n v="38861"/>
    <n v="62427"/>
    <x v="1"/>
  </r>
  <r>
    <x v="7"/>
    <x v="2"/>
    <x v="10"/>
    <n v="122282"/>
    <n v="193510"/>
    <n v="16246"/>
    <n v="47558"/>
    <n v="20900"/>
    <n v="65672"/>
    <n v="31425"/>
    <n v="51940"/>
    <n v="15675"/>
    <n v="37820"/>
    <n v="9906"/>
    <n v="41269"/>
    <n v="31011"/>
    <n v="30913"/>
    <x v="1"/>
  </r>
  <r>
    <x v="8"/>
    <x v="2"/>
    <x v="0"/>
    <n v="53857"/>
    <n v="208681"/>
    <n v="54280"/>
    <n v="29092"/>
    <n v="55131"/>
    <n v="37937"/>
    <n v="787"/>
    <n v="41609"/>
    <n v="64756"/>
    <n v="25968"/>
    <n v="56250"/>
    <n v="7547"/>
    <n v="3299"/>
    <n v="34513"/>
    <x v="1"/>
  </r>
  <r>
    <x v="8"/>
    <x v="1"/>
    <x v="1"/>
    <n v="76846"/>
    <n v="42827"/>
    <n v="41760"/>
    <n v="57291"/>
    <n v="52278"/>
    <n v="55200"/>
    <n v="914"/>
    <n v="26467"/>
    <n v="27157"/>
    <n v="44492"/>
    <n v="55956"/>
    <n v="45874"/>
    <n v="51920"/>
    <n v="60018"/>
    <x v="0"/>
  </r>
  <r>
    <x v="8"/>
    <x v="0"/>
    <x v="2"/>
    <n v="28266"/>
    <n v="97495"/>
    <n v="48749"/>
    <n v="53604"/>
    <n v="35450"/>
    <n v="11438"/>
    <n v="36639"/>
    <n v="16590"/>
    <n v="908"/>
    <n v="41402"/>
    <n v="45463"/>
    <n v="28333"/>
    <n v="55807"/>
    <n v="28999"/>
    <x v="0"/>
  </r>
  <r>
    <x v="8"/>
    <x v="0"/>
    <x v="3"/>
    <n v="175190"/>
    <n v="49543"/>
    <n v="59913"/>
    <n v="9128"/>
    <n v="41328"/>
    <n v="57554"/>
    <n v="52704"/>
    <n v="16027"/>
    <n v="40422"/>
    <n v="7198"/>
    <n v="36303"/>
    <n v="44032"/>
    <n v="28220"/>
    <n v="3021"/>
    <x v="0"/>
  </r>
  <r>
    <x v="8"/>
    <x v="1"/>
    <x v="4"/>
    <n v="116817"/>
    <n v="215349"/>
    <n v="7072"/>
    <n v="24266"/>
    <n v="66147"/>
    <n v="46583"/>
    <n v="17548"/>
    <n v="30600"/>
    <n v="41198"/>
    <n v="21386"/>
    <n v="38415"/>
    <n v="66939"/>
    <n v="33402"/>
    <n v="30173"/>
    <x v="0"/>
  </r>
  <r>
    <x v="8"/>
    <x v="1"/>
    <x v="5"/>
    <n v="214910"/>
    <n v="38198"/>
    <n v="67557"/>
    <n v="63538"/>
    <n v="38858"/>
    <n v="60537"/>
    <n v="26524"/>
    <n v="25316"/>
    <n v="16031"/>
    <n v="47315"/>
    <n v="32683"/>
    <n v="48169"/>
    <n v="57702"/>
    <n v="4775"/>
    <x v="0"/>
  </r>
  <r>
    <x v="8"/>
    <x v="1"/>
    <x v="6"/>
    <n v="226925"/>
    <n v="211012"/>
    <n v="45296"/>
    <n v="8184"/>
    <n v="13545"/>
    <n v="21535"/>
    <n v="48088"/>
    <n v="38350"/>
    <n v="8048"/>
    <n v="63411"/>
    <n v="944"/>
    <n v="28708"/>
    <n v="7701"/>
    <n v="1642"/>
    <x v="0"/>
  </r>
  <r>
    <x v="8"/>
    <x v="1"/>
    <x v="7"/>
    <n v="38857"/>
    <n v="152765"/>
    <n v="59883"/>
    <n v="9137"/>
    <n v="64888"/>
    <n v="2797"/>
    <n v="56546"/>
    <n v="40256"/>
    <n v="33065"/>
    <n v="45129"/>
    <n v="32829"/>
    <n v="16375"/>
    <n v="46251"/>
    <n v="44930"/>
    <x v="0"/>
  </r>
  <r>
    <x v="8"/>
    <x v="2"/>
    <x v="8"/>
    <n v="128154"/>
    <n v="25895"/>
    <n v="59431"/>
    <n v="41709"/>
    <n v="65792"/>
    <n v="57413"/>
    <n v="17918"/>
    <n v="47400"/>
    <n v="17228"/>
    <n v="30640"/>
    <n v="588"/>
    <n v="7490"/>
    <n v="48740"/>
    <n v="61293"/>
    <x v="1"/>
  </r>
  <r>
    <x v="8"/>
    <x v="2"/>
    <x v="9"/>
    <n v="50078"/>
    <n v="84657"/>
    <n v="67879"/>
    <n v="48550"/>
    <n v="66298"/>
    <n v="40831"/>
    <n v="7611"/>
    <n v="13287"/>
    <n v="30112"/>
    <n v="14454"/>
    <n v="23845"/>
    <n v="43139"/>
    <n v="66371"/>
    <n v="30235"/>
    <x v="1"/>
  </r>
  <r>
    <x v="8"/>
    <x v="2"/>
    <x v="10"/>
    <n v="220625"/>
    <n v="44934"/>
    <n v="15684"/>
    <n v="25593"/>
    <n v="54222"/>
    <n v="44468"/>
    <n v="23298"/>
    <n v="12185"/>
    <n v="56664"/>
    <n v="65120"/>
    <n v="63545"/>
    <n v="1458"/>
    <n v="18464"/>
    <n v="16274"/>
    <x v="1"/>
  </r>
  <r>
    <x v="9"/>
    <x v="2"/>
    <x v="0"/>
    <n v="211509"/>
    <n v="198221"/>
    <n v="2115"/>
    <n v="41571"/>
    <n v="8054"/>
    <n v="24211"/>
    <n v="22413"/>
    <n v="10183"/>
    <n v="52274"/>
    <n v="21608"/>
    <n v="38141"/>
    <n v="26330"/>
    <n v="20972"/>
    <n v="59686"/>
    <x v="1"/>
  </r>
  <r>
    <x v="9"/>
    <x v="0"/>
    <x v="1"/>
    <n v="136611"/>
    <n v="165749"/>
    <n v="31026"/>
    <n v="20393"/>
    <n v="32343"/>
    <n v="15026"/>
    <n v="67398"/>
    <n v="52568"/>
    <n v="48470"/>
    <n v="12222"/>
    <n v="42877"/>
    <n v="23187"/>
    <n v="41200"/>
    <n v="67707"/>
    <x v="0"/>
  </r>
  <r>
    <x v="9"/>
    <x v="0"/>
    <x v="2"/>
    <n v="196430"/>
    <n v="130865"/>
    <n v="39902"/>
    <n v="66021"/>
    <n v="15996"/>
    <n v="28038"/>
    <n v="56956"/>
    <n v="67585"/>
    <n v="17041"/>
    <n v="26897"/>
    <n v="20726"/>
    <n v="43321"/>
    <n v="30876"/>
    <n v="65890"/>
    <x v="0"/>
  </r>
  <r>
    <x v="9"/>
    <x v="0"/>
    <x v="3"/>
    <n v="64078"/>
    <n v="212126"/>
    <n v="10973"/>
    <n v="19139"/>
    <n v="21167"/>
    <n v="12781"/>
    <n v="1"/>
    <n v="16202"/>
    <n v="21807"/>
    <n v="65327"/>
    <n v="6201"/>
    <n v="48058"/>
    <n v="19195"/>
    <n v="26943"/>
    <x v="0"/>
  </r>
  <r>
    <x v="9"/>
    <x v="2"/>
    <x v="4"/>
    <n v="31173"/>
    <n v="128553"/>
    <n v="50978"/>
    <n v="62852"/>
    <n v="8390"/>
    <n v="4818"/>
    <n v="24794"/>
    <n v="10915"/>
    <n v="18577"/>
    <n v="46698"/>
    <n v="68320"/>
    <n v="3714"/>
    <n v="50660"/>
    <n v="9278"/>
    <x v="1"/>
  </r>
  <r>
    <x v="9"/>
    <x v="2"/>
    <x v="5"/>
    <n v="68764"/>
    <n v="124298"/>
    <n v="21961"/>
    <n v="49698"/>
    <n v="15330"/>
    <n v="68202"/>
    <n v="19592"/>
    <n v="38109"/>
    <n v="45391"/>
    <n v="5629"/>
    <n v="55382"/>
    <n v="8712"/>
    <n v="13433"/>
    <n v="67529"/>
    <x v="1"/>
  </r>
  <r>
    <x v="9"/>
    <x v="2"/>
    <x v="6"/>
    <n v="95571"/>
    <n v="199419"/>
    <n v="36967"/>
    <n v="66218"/>
    <n v="46198"/>
    <n v="59925"/>
    <n v="12977"/>
    <n v="13094"/>
    <n v="61100"/>
    <n v="12190"/>
    <n v="65841"/>
    <n v="61648"/>
    <n v="16798"/>
    <n v="4952"/>
    <x v="1"/>
  </r>
  <r>
    <x v="9"/>
    <x v="2"/>
    <x v="7"/>
    <n v="228261"/>
    <n v="134601"/>
    <n v="28547"/>
    <n v="61694"/>
    <n v="65744"/>
    <n v="67662"/>
    <n v="65894"/>
    <n v="68610"/>
    <n v="48436"/>
    <n v="38389"/>
    <n v="48105"/>
    <n v="47967"/>
    <n v="25725"/>
    <n v="46951"/>
    <x v="1"/>
  </r>
  <r>
    <x v="9"/>
    <x v="1"/>
    <x v="8"/>
    <n v="113754"/>
    <n v="189405"/>
    <n v="830"/>
    <n v="62004"/>
    <n v="15696"/>
    <n v="24462"/>
    <n v="35381"/>
    <n v="38881"/>
    <n v="55485"/>
    <n v="23990"/>
    <n v="31101"/>
    <n v="56019"/>
    <n v="39597"/>
    <n v="34516"/>
    <x v="0"/>
  </r>
  <r>
    <x v="9"/>
    <x v="1"/>
    <x v="9"/>
    <n v="25672"/>
    <n v="152620"/>
    <n v="14273"/>
    <n v="53578"/>
    <n v="67800"/>
    <n v="56086"/>
    <n v="53190"/>
    <n v="39189"/>
    <n v="42639"/>
    <n v="1651"/>
    <n v="61906"/>
    <n v="57054"/>
    <n v="54536"/>
    <n v="38488"/>
    <x v="0"/>
  </r>
  <r>
    <x v="9"/>
    <x v="1"/>
    <x v="10"/>
    <n v="136034"/>
    <n v="196674"/>
    <n v="26951"/>
    <n v="66461"/>
    <n v="5790"/>
    <n v="34900"/>
    <n v="15784"/>
    <n v="36608"/>
    <n v="41959"/>
    <n v="65337"/>
    <n v="46991"/>
    <n v="63027"/>
    <n v="67652"/>
    <n v="3158"/>
    <x v="0"/>
  </r>
  <r>
    <x v="10"/>
    <x v="0"/>
    <x v="0"/>
    <n v="139424"/>
    <n v="188323"/>
    <n v="56735"/>
    <n v="3704"/>
    <n v="39272"/>
    <n v="23044"/>
    <n v="46452"/>
    <n v="50643"/>
    <n v="12024"/>
    <n v="12486"/>
    <n v="20696"/>
    <n v="8960"/>
    <n v="45728"/>
    <n v="37500"/>
    <x v="0"/>
  </r>
  <r>
    <x v="10"/>
    <x v="1"/>
    <x v="1"/>
    <n v="140498"/>
    <n v="112473"/>
    <n v="58994"/>
    <n v="11230"/>
    <n v="237"/>
    <n v="55636"/>
    <n v="18845"/>
    <n v="34257"/>
    <n v="743"/>
    <n v="9383"/>
    <n v="26083"/>
    <n v="28767"/>
    <n v="35309"/>
    <n v="2427"/>
    <x v="0"/>
  </r>
  <r>
    <x v="10"/>
    <x v="1"/>
    <x v="2"/>
    <n v="121978"/>
    <n v="205330"/>
    <n v="54875"/>
    <n v="25505"/>
    <n v="35341"/>
    <n v="29431"/>
    <n v="54629"/>
    <n v="35596"/>
    <n v="14032"/>
    <n v="8040"/>
    <n v="30624"/>
    <n v="26733"/>
    <n v="66954"/>
    <n v="27369"/>
    <x v="0"/>
  </r>
  <r>
    <x v="10"/>
    <x v="1"/>
    <x v="3"/>
    <n v="72831"/>
    <n v="84863"/>
    <n v="10662"/>
    <n v="49179"/>
    <n v="21324"/>
    <n v="8542"/>
    <n v="29285"/>
    <n v="62395"/>
    <n v="33379"/>
    <n v="44468"/>
    <n v="57986"/>
    <n v="57495"/>
    <n v="523"/>
    <n v="17016"/>
    <x v="0"/>
  </r>
  <r>
    <x v="10"/>
    <x v="2"/>
    <x v="4"/>
    <n v="174241"/>
    <n v="89173"/>
    <n v="33277"/>
    <n v="2137"/>
    <n v="8029"/>
    <n v="19554"/>
    <n v="3197"/>
    <n v="41652"/>
    <n v="21255"/>
    <n v="42039"/>
    <n v="22371"/>
    <n v="30424"/>
    <n v="65593"/>
    <n v="68204"/>
    <x v="1"/>
  </r>
  <r>
    <x v="10"/>
    <x v="2"/>
    <x v="5"/>
    <n v="74455"/>
    <n v="184684"/>
    <n v="16089"/>
    <n v="67776"/>
    <n v="68758"/>
    <n v="45291"/>
    <n v="39783"/>
    <n v="4802"/>
    <n v="52950"/>
    <n v="7183"/>
    <n v="35652"/>
    <n v="66358"/>
    <n v="53072"/>
    <n v="34845"/>
    <x v="1"/>
  </r>
  <r>
    <x v="10"/>
    <x v="2"/>
    <x v="6"/>
    <n v="190272"/>
    <n v="75391"/>
    <n v="21818"/>
    <n v="65547"/>
    <n v="46106"/>
    <n v="28681"/>
    <n v="66576"/>
    <n v="45001"/>
    <n v="57199"/>
    <n v="50382"/>
    <n v="55750"/>
    <n v="51386"/>
    <n v="24107"/>
    <n v="55884"/>
    <x v="1"/>
  </r>
  <r>
    <x v="10"/>
    <x v="2"/>
    <x v="7"/>
    <n v="206152"/>
    <n v="167420"/>
    <n v="759"/>
    <n v="16584"/>
    <n v="43722"/>
    <n v="49301"/>
    <n v="51787"/>
    <n v="40045"/>
    <n v="32795"/>
    <n v="5009"/>
    <n v="1806"/>
    <n v="21685"/>
    <n v="22420"/>
    <n v="10193"/>
    <x v="1"/>
  </r>
  <r>
    <x v="10"/>
    <x v="0"/>
    <x v="8"/>
    <n v="155863"/>
    <n v="26186"/>
    <n v="32528"/>
    <n v="52995"/>
    <n v="34150"/>
    <n v="22122"/>
    <n v="3754"/>
    <n v="41919"/>
    <n v="49832"/>
    <n v="58719"/>
    <n v="66210"/>
    <n v="32014"/>
    <n v="32401"/>
    <n v="16398"/>
    <x v="0"/>
  </r>
  <r>
    <x v="10"/>
    <x v="0"/>
    <x v="9"/>
    <n v="228995"/>
    <n v="53713"/>
    <n v="27164"/>
    <n v="22247"/>
    <n v="46096"/>
    <n v="24448"/>
    <n v="25913"/>
    <n v="37362"/>
    <n v="43574"/>
    <n v="38964"/>
    <n v="50274"/>
    <n v="36452"/>
    <n v="61078"/>
    <n v="8735"/>
    <x v="0"/>
  </r>
  <r>
    <x v="10"/>
    <x v="2"/>
    <x v="10"/>
    <n v="115352"/>
    <n v="202316"/>
    <n v="33220"/>
    <n v="24210"/>
    <n v="46622"/>
    <n v="2198"/>
    <n v="15448"/>
    <n v="29851"/>
    <n v="67226"/>
    <n v="37433"/>
    <n v="25995"/>
    <n v="63840"/>
    <n v="46540"/>
    <n v="22306"/>
    <x v="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89">
  <r>
    <n v="2"/>
    <d v="2023-12-18T08:21:54"/>
    <d v="2023-12-18T08:26:50"/>
    <s v="46044940@ventasyservicios.com.co"/>
    <m/>
    <m/>
    <d v="2023-12-15T00:00:00"/>
    <s v="12:52"/>
    <x v="0"/>
    <m/>
    <m/>
    <m/>
    <m/>
    <m/>
    <m/>
    <m/>
    <m/>
    <s v="consultorclaropyme9@tncolombia.com.co"/>
    <s v="Mejor oferta para lo servicios móviles de nuestra empresa M C S LTDA COMERCIALIZADORA DE CALZADO//NIT 830033539-0"/>
    <s v="8.21442200"/>
    <s v="M.C.S."/>
    <s v="PYME PEQUEÑA"/>
    <s v="CONSULTOR COMERCIAL"/>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3-12-18T00:00:00"/>
    <s v="NINGUNA"/>
    <m/>
    <x v="0"/>
    <x v="0"/>
    <x v="0"/>
    <x v="0"/>
    <x v="0"/>
    <s v=""/>
    <n v="0"/>
    <n v="1"/>
    <n v="0"/>
    <x v="0"/>
    <n v="1"/>
    <s v="8.21442200M.C.S."/>
    <x v="0"/>
    <d v="2023-12-18T00:00:00"/>
    <x v="0"/>
    <d v="1899-12-30T00:00:00"/>
    <d v="2023-12-15T12:52:00"/>
    <s v="12:52"/>
    <d v="1900-01-01T19:34:50"/>
    <x v="0"/>
    <x v="0"/>
    <x v="0"/>
    <x v="0"/>
    <n v="8193"/>
  </r>
  <r>
    <n v="3"/>
    <d v="2023-12-18T08:26:57"/>
    <d v="2023-12-18T08:32:08"/>
    <s v="46044940@ventasyservicios.com.co"/>
    <m/>
    <m/>
    <d v="2023-12-14T00:00:00"/>
    <s v="16:23"/>
    <x v="0"/>
    <m/>
    <m/>
    <m/>
    <m/>
    <m/>
    <m/>
    <m/>
    <m/>
    <s v="juan.londono@hempcare.com.co"/>
    <s v="Reclamación radicado 983170098"/>
    <s v="13356100"/>
    <s v="HEMP CARE SAS"/>
    <s v="MICRO"/>
    <s v="CLIENTE CLARO"/>
    <x v="0"/>
    <m/>
    <s v="FIJO"/>
    <s v="FO"/>
    <s v="CANCELACIÓN DE SERVICIO"/>
    <m/>
    <m/>
    <m/>
    <m/>
    <m/>
    <m/>
    <m/>
    <s v="RECLAMACIÓN - AJUSTE"/>
    <m/>
    <m/>
    <m/>
    <m/>
    <m/>
    <m/>
    <m/>
    <m/>
    <m/>
    <m/>
    <m/>
    <m/>
    <m/>
    <m/>
    <m/>
    <m/>
    <m/>
    <m/>
    <m/>
    <m/>
    <m/>
    <m/>
    <m/>
    <m/>
    <m/>
    <m/>
    <m/>
    <m/>
    <m/>
    <m/>
    <m/>
    <m/>
    <m/>
    <m/>
    <m/>
    <m/>
    <m/>
    <m/>
    <m/>
    <m/>
    <m/>
    <m/>
    <m/>
    <m/>
    <m/>
    <m/>
    <m/>
    <m/>
    <m/>
    <m/>
    <m/>
    <m/>
    <m/>
    <m/>
    <m/>
    <m/>
    <m/>
    <m/>
    <m/>
    <m/>
    <m/>
    <m/>
    <m/>
    <m/>
    <m/>
    <m/>
    <m/>
    <m/>
    <m/>
    <m/>
    <m/>
    <m/>
    <m/>
    <m/>
    <m/>
    <m/>
    <m/>
    <m/>
    <m/>
    <m/>
    <m/>
    <m/>
    <m/>
    <m/>
    <m/>
    <m/>
    <m/>
    <m/>
    <m/>
    <m/>
    <m/>
    <m/>
    <m/>
    <m/>
    <m/>
    <m/>
    <m/>
    <s v="TOTAL"/>
    <m/>
    <s v="CIERRE DE SEDE"/>
    <m/>
    <x v="1"/>
    <m/>
    <m/>
    <s v="1"/>
    <m/>
    <m/>
    <s v="GESTIONADO"/>
    <m/>
    <d v="2023-12-18T00:00:00"/>
    <s v="NINGUNA_x000a_"/>
    <m/>
    <x v="1"/>
    <x v="0"/>
    <x v="0"/>
    <x v="0"/>
    <x v="0"/>
    <s v=""/>
    <n v="0"/>
    <n v="1"/>
    <n v="0"/>
    <x v="0"/>
    <n v="1"/>
    <s v="13356100HEMP CARE SAS"/>
    <x v="0"/>
    <d v="2023-12-18T00:00:00"/>
    <x v="1"/>
    <d v="1899-12-30T00:00:00"/>
    <d v="2023-12-14T16:23:00"/>
    <s v="16:23"/>
    <d v="1900-01-02T16:09:08"/>
    <x v="0"/>
    <x v="0"/>
    <x v="0"/>
    <x v="0"/>
    <n v="8193"/>
  </r>
  <r>
    <n v="4"/>
    <d v="2023-12-18T11:44:40"/>
    <d v="2023-12-18T11:55:59"/>
    <s v="45926622@nexabpo.com"/>
    <m/>
    <m/>
    <d v="2023-12-15T00:00:00"/>
    <s v="15:15"/>
    <x v="0"/>
    <m/>
    <m/>
    <m/>
    <m/>
    <m/>
    <m/>
    <m/>
    <m/>
    <s v="ClaroTeAyudaNegocios@claro.com.co"/>
    <s v="Re: Fwd: RE: Fallas e implementaciones sin resolver"/>
    <s v="12019609"/>
    <s v="COSMETIKA S.A.S."/>
    <s v="PYME MEDIANA"/>
    <s v="CLARO TE AYUDA"/>
    <x v="1"/>
    <s v="YENNY CAROLINA GOMEZ BECERRA"/>
    <s v="FIJO"/>
    <s v="FO"/>
    <s v="CASO A OTRAS ÁREAS"/>
    <m/>
    <m/>
    <m/>
    <m/>
    <m/>
    <m/>
    <m/>
    <m/>
    <s v="CSM"/>
    <m/>
    <m/>
    <m/>
    <m/>
    <m/>
    <m/>
    <m/>
    <m/>
    <m/>
    <m/>
    <m/>
    <m/>
    <m/>
    <m/>
    <m/>
    <m/>
    <m/>
    <m/>
    <m/>
    <m/>
    <m/>
    <m/>
    <m/>
    <m/>
    <m/>
    <m/>
    <m/>
    <m/>
    <m/>
    <m/>
    <m/>
    <m/>
    <m/>
    <m/>
    <m/>
    <m/>
    <m/>
    <m/>
    <m/>
    <m/>
    <m/>
    <m/>
    <m/>
    <m/>
    <m/>
    <m/>
    <m/>
    <m/>
    <m/>
    <m/>
    <m/>
    <m/>
    <m/>
    <m/>
    <m/>
    <m/>
    <m/>
    <m/>
    <m/>
    <m/>
    <m/>
    <m/>
    <m/>
    <m/>
    <m/>
    <m/>
    <m/>
    <m/>
    <m/>
    <m/>
    <m/>
    <m/>
    <m/>
    <m/>
    <m/>
    <m/>
    <m/>
    <m/>
    <m/>
    <m/>
    <m/>
    <m/>
    <m/>
    <m/>
    <m/>
    <m/>
    <m/>
    <m/>
    <m/>
    <m/>
    <m/>
    <m/>
    <m/>
    <m/>
    <m/>
    <m/>
    <m/>
    <m/>
    <m/>
    <m/>
    <x v="0"/>
    <m/>
    <m/>
    <m/>
    <m/>
    <m/>
    <s v="ESCALADO"/>
    <s v="CSM"/>
    <d v="2023-12-18T00:00:00"/>
    <s v="N/A"/>
    <s v="N/A"/>
    <x v="2"/>
    <x v="0"/>
    <x v="1"/>
    <x v="0"/>
    <x v="0"/>
    <s v=""/>
    <n v="0"/>
    <n v="1"/>
    <n v="0"/>
    <x v="0"/>
    <n v="1"/>
    <s v="12019609COSMETIKA S.A.S."/>
    <x v="1"/>
    <d v="2023-12-18T00:00:00"/>
    <x v="2"/>
    <d v="1899-12-30T00:00:00"/>
    <d v="2023-12-15T15:15:00"/>
    <s v="15:15"/>
    <d v="1900-01-01T20:40:59"/>
    <x v="0"/>
    <x v="0"/>
    <x v="1"/>
    <x v="1"/>
    <n v="8193"/>
  </r>
  <r>
    <n v="5"/>
    <d v="2023-12-18T17:39:22"/>
    <d v="2023-12-18T20:35:58"/>
    <s v="46046813@ventasyservicios.com.co"/>
    <m/>
    <m/>
    <d v="2023-12-15T00:00:00"/>
    <d v="1899-12-30T09:20:00"/>
    <x v="0"/>
    <m/>
    <m/>
    <m/>
    <m/>
    <m/>
    <m/>
    <m/>
    <m/>
    <s v="Fabian.GomezS@claro.com.co"/>
    <s v="SULIC16 + HAC-BOG.ALAMOS-CP2 0/1/8:20 + CONFIGURAR NAT + BOGOTA + HUAWEI-AR617"/>
    <s v="0"/>
    <s v="0"/>
    <s v="NO DETERMINADO"/>
    <s v="CLIENTE CLARO"/>
    <x v="0"/>
    <m/>
    <s v="FIJO"/>
    <s v="FO"/>
    <s v="CASO RECHAZADO"/>
    <m/>
    <m/>
    <m/>
    <m/>
    <m/>
    <m/>
    <m/>
    <m/>
    <m/>
    <s v="FALTA DE INFORMACIÓN"/>
    <m/>
    <m/>
    <m/>
    <m/>
    <m/>
    <m/>
    <m/>
    <m/>
    <m/>
    <m/>
    <m/>
    <m/>
    <m/>
    <m/>
    <m/>
    <m/>
    <m/>
    <m/>
    <m/>
    <m/>
    <m/>
    <m/>
    <m/>
    <m/>
    <m/>
    <m/>
    <m/>
    <m/>
    <m/>
    <m/>
    <m/>
    <m/>
    <m/>
    <m/>
    <m/>
    <m/>
    <m/>
    <m/>
    <m/>
    <m/>
    <m/>
    <m/>
    <m/>
    <m/>
    <m/>
    <m/>
    <m/>
    <m/>
    <m/>
    <m/>
    <m/>
    <m/>
    <m/>
    <m/>
    <m/>
    <m/>
    <m/>
    <m/>
    <m/>
    <m/>
    <m/>
    <m/>
    <m/>
    <m/>
    <m/>
    <m/>
    <m/>
    <m/>
    <m/>
    <m/>
    <m/>
    <m/>
    <m/>
    <m/>
    <m/>
    <m/>
    <m/>
    <m/>
    <m/>
    <m/>
    <m/>
    <m/>
    <m/>
    <m/>
    <m/>
    <m/>
    <m/>
    <m/>
    <m/>
    <m/>
    <m/>
    <m/>
    <m/>
    <m/>
    <m/>
    <m/>
    <m/>
    <m/>
    <m/>
    <x v="0"/>
    <m/>
    <m/>
    <m/>
    <m/>
    <m/>
    <s v="GESTIONADO"/>
    <m/>
    <d v="2023-12-18T00:00:00"/>
    <s v="NA"/>
    <m/>
    <x v="3"/>
    <x v="0"/>
    <x v="0"/>
    <x v="0"/>
    <x v="0"/>
    <s v=""/>
    <n v="0"/>
    <n v="1"/>
    <n v="0"/>
    <x v="0"/>
    <n v="1"/>
    <s v="00"/>
    <x v="0"/>
    <d v="2023-12-18T00:00:00"/>
    <x v="3"/>
    <d v="1899-12-30T00:00:00"/>
    <d v="2023-12-15T09:20:00"/>
    <s v="Hora mal diligenciada."/>
    <d v="1900-01-02T11:15:58"/>
    <x v="0"/>
    <x v="0"/>
    <x v="2"/>
    <x v="1"/>
    <n v="8193"/>
  </r>
  <r>
    <n v="6"/>
    <d v="2023-12-18T21:00:30"/>
    <d v="2023-12-18T21:17:50"/>
    <s v="46046813@ventasyservicios.com.co"/>
    <m/>
    <m/>
    <d v="2023-12-18T00:00:00"/>
    <d v="1899-12-30T17:41:00"/>
    <x v="0"/>
    <m/>
    <m/>
    <m/>
    <m/>
    <m/>
    <m/>
    <m/>
    <m/>
    <s v="angie.ortizv@claro.com.co"/>
    <s v="RV: PARQUE EMPRESARIAL DE OCCIDENTE FUNZA 901090180 "/>
    <s v="12260740"/>
    <s v="PARQUE EMPRESARIAL DE OCCIDENTE FUNZA"/>
    <s v="MICRO"/>
    <s v="CLIENTE CLARO"/>
    <x v="0"/>
    <m/>
    <s v="FIJO"/>
    <s v="HFC"/>
    <s v="CASO RECHAZADO"/>
    <m/>
    <m/>
    <m/>
    <m/>
    <m/>
    <m/>
    <m/>
    <m/>
    <m/>
    <s v="FALTA DE INFORMACIÓN"/>
    <m/>
    <m/>
    <m/>
    <m/>
    <m/>
    <m/>
    <m/>
    <m/>
    <m/>
    <m/>
    <m/>
    <m/>
    <m/>
    <m/>
    <m/>
    <m/>
    <m/>
    <m/>
    <m/>
    <m/>
    <m/>
    <m/>
    <m/>
    <m/>
    <m/>
    <m/>
    <m/>
    <m/>
    <m/>
    <m/>
    <m/>
    <m/>
    <m/>
    <m/>
    <m/>
    <m/>
    <m/>
    <m/>
    <m/>
    <m/>
    <m/>
    <m/>
    <m/>
    <m/>
    <m/>
    <m/>
    <m/>
    <m/>
    <m/>
    <m/>
    <m/>
    <m/>
    <m/>
    <m/>
    <m/>
    <m/>
    <m/>
    <m/>
    <m/>
    <m/>
    <m/>
    <m/>
    <m/>
    <m/>
    <m/>
    <m/>
    <m/>
    <m/>
    <m/>
    <m/>
    <m/>
    <m/>
    <m/>
    <m/>
    <m/>
    <m/>
    <m/>
    <m/>
    <m/>
    <m/>
    <m/>
    <m/>
    <m/>
    <m/>
    <m/>
    <m/>
    <m/>
    <m/>
    <m/>
    <m/>
    <m/>
    <m/>
    <m/>
    <m/>
    <m/>
    <m/>
    <m/>
    <m/>
    <m/>
    <x v="0"/>
    <m/>
    <m/>
    <m/>
    <m/>
    <m/>
    <s v="GESTIONADO"/>
    <m/>
    <d v="2023-12-18T00:00:00"/>
    <s v="NA"/>
    <m/>
    <x v="3"/>
    <x v="0"/>
    <x v="0"/>
    <x v="0"/>
    <x v="0"/>
    <s v=""/>
    <n v="0"/>
    <n v="1"/>
    <n v="0"/>
    <x v="0"/>
    <n v="1"/>
    <s v="12260740PARQUE EMPRESARIAL DE OCCIDENTE FUNZA"/>
    <x v="2"/>
    <d v="2023-12-18T00:00:00"/>
    <x v="4"/>
    <d v="1899-12-30T00:00:00"/>
    <d v="2023-12-18T17:41:00"/>
    <s v="Hora mal diligenciada."/>
    <d v="1899-12-30T03:36:50"/>
    <x v="1"/>
    <x v="1"/>
    <x v="2"/>
    <x v="1"/>
    <n v="8193"/>
  </r>
  <r>
    <n v="15"/>
    <d v="2023-12-19T16:55:35"/>
    <d v="2023-12-19T17:04:39"/>
    <s v="46046813@ventasyservicios.com.co"/>
    <m/>
    <m/>
    <d v="2023-12-14T00:00:00"/>
    <s v="16:00:52"/>
    <x v="0"/>
    <m/>
    <m/>
    <m/>
    <m/>
    <m/>
    <m/>
    <m/>
    <m/>
    <s v="NESSANTO.ES@GMAIL.COM "/>
    <s v="Fwd: ASIGNACION DE SEGUNDA IP PUBLICA."/>
    <s v="08227528"/>
    <s v="NELSON HUM ESPINOSA SANTOFINIO"/>
    <s v="MICRO"/>
    <s v="CLIENTE EXTERNO"/>
    <x v="0"/>
    <m/>
    <s v="FIJO"/>
    <s v="HFC"/>
    <s v="CASO RECHAZADO"/>
    <m/>
    <m/>
    <m/>
    <m/>
    <m/>
    <m/>
    <m/>
    <m/>
    <m/>
    <s v="FALTA DE INFORMACIÓN"/>
    <m/>
    <m/>
    <m/>
    <m/>
    <m/>
    <m/>
    <m/>
    <m/>
    <m/>
    <m/>
    <m/>
    <m/>
    <m/>
    <m/>
    <m/>
    <m/>
    <m/>
    <m/>
    <m/>
    <m/>
    <m/>
    <m/>
    <m/>
    <m/>
    <m/>
    <m/>
    <m/>
    <m/>
    <m/>
    <m/>
    <m/>
    <m/>
    <m/>
    <m/>
    <m/>
    <m/>
    <m/>
    <m/>
    <m/>
    <m/>
    <m/>
    <m/>
    <m/>
    <m/>
    <m/>
    <m/>
    <m/>
    <m/>
    <m/>
    <m/>
    <m/>
    <m/>
    <m/>
    <m/>
    <m/>
    <m/>
    <m/>
    <m/>
    <m/>
    <m/>
    <m/>
    <m/>
    <m/>
    <m/>
    <m/>
    <m/>
    <m/>
    <m/>
    <m/>
    <m/>
    <m/>
    <m/>
    <m/>
    <m/>
    <m/>
    <m/>
    <m/>
    <m/>
    <m/>
    <m/>
    <m/>
    <m/>
    <m/>
    <m/>
    <m/>
    <m/>
    <m/>
    <m/>
    <m/>
    <m/>
    <m/>
    <m/>
    <m/>
    <m/>
    <m/>
    <m/>
    <m/>
    <m/>
    <m/>
    <x v="0"/>
    <m/>
    <m/>
    <m/>
    <m/>
    <m/>
    <s v="GESTIONADO"/>
    <m/>
    <d v="2023-12-19T00:00:00"/>
    <s v="caso llega sin traza desde el area de contacto"/>
    <m/>
    <x v="3"/>
    <x v="0"/>
    <x v="0"/>
    <x v="0"/>
    <x v="0"/>
    <s v=""/>
    <n v="0"/>
    <n v="1"/>
    <n v="0"/>
    <x v="0"/>
    <n v="1"/>
    <s v="08227528NELSON HUM ESPINOSA SANTOFINIO"/>
    <x v="0"/>
    <d v="2023-12-19T00:00:00"/>
    <x v="5"/>
    <d v="1899-12-30T00:00:00"/>
    <d v="2023-12-14T16:00:00"/>
    <s v="16:00"/>
    <d v="1900-01-04T01:04:39"/>
    <x v="0"/>
    <x v="0"/>
    <x v="2"/>
    <x v="1"/>
    <n v="8193"/>
  </r>
  <r>
    <n v="16"/>
    <d v="2023-12-19T19:50:26"/>
    <d v="2023-12-19T19:53:21"/>
    <s v="46046813@ventasyservicios.com.co"/>
    <m/>
    <m/>
    <d v="2023-12-15T00:00:00"/>
    <s v="8:39:14 "/>
    <x v="1"/>
    <m/>
    <m/>
    <s v="JUST IN TIME SOLUTIONS TRADE S.A.S."/>
    <s v="900731082"/>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3-12-19T00:00:00"/>
    <s v="NA"/>
    <m/>
    <x v="4"/>
    <x v="1"/>
    <x v="0"/>
    <x v="0"/>
    <x v="0"/>
    <s v=""/>
    <n v="0"/>
    <n v="1"/>
    <n v="0"/>
    <x v="0"/>
    <n v="1"/>
    <s v="900731082"/>
    <x v="0"/>
    <d v="2023-12-19T00:00:00"/>
    <x v="6"/>
    <d v="1899-12-30T00:00:00"/>
    <d v="2023-12-15T08:39:00"/>
    <s v="8:39"/>
    <d v="1900-01-03T11:14:21"/>
    <x v="0"/>
    <x v="0"/>
    <x v="2"/>
    <x v="1"/>
    <n v="8193"/>
  </r>
  <r>
    <n v="17"/>
    <d v="2023-12-19T21:47:29"/>
    <d v="2023-12-19T21:49:36"/>
    <s v="46046813@ventasyservicios.com.co"/>
    <m/>
    <m/>
    <d v="2023-12-15T00:00:00"/>
    <s v=" 9:38"/>
    <x v="1"/>
    <m/>
    <m/>
    <s v="COOPERATIVA DE UROLOGOS DEL META Y LA ORINOQUIA CUMO"/>
    <s v="822000327"/>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3-12-19T00:00:00"/>
    <s v="NA"/>
    <m/>
    <x v="5"/>
    <x v="1"/>
    <x v="0"/>
    <x v="0"/>
    <x v="0"/>
    <s v=""/>
    <n v="0"/>
    <n v="1"/>
    <n v="0"/>
    <x v="0"/>
    <n v="1"/>
    <s v="822000327"/>
    <x v="0"/>
    <d v="2023-12-19T00:00:00"/>
    <x v="7"/>
    <d v="1899-12-30T00:00:00"/>
    <d v="2023-12-15T09:38:00"/>
    <s v=" 9:38"/>
    <d v="1900-01-03T12:11:36"/>
    <x v="0"/>
    <x v="0"/>
    <x v="2"/>
    <x v="1"/>
    <n v="8193"/>
  </r>
  <r>
    <n v="18"/>
    <d v="2023-12-19T21:49:39"/>
    <d v="2023-12-19T21:51:05"/>
    <s v="46046813@ventasyservicios.com.co"/>
    <m/>
    <m/>
    <d v="2023-12-15T00:00:00"/>
    <s v=" 12:10"/>
    <x v="1"/>
    <m/>
    <m/>
    <s v="BPO CONSULTING S A S"/>
    <s v="900199424"/>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3-12-19T00:00:00"/>
    <s v="NA"/>
    <m/>
    <x v="4"/>
    <x v="1"/>
    <x v="0"/>
    <x v="0"/>
    <x v="0"/>
    <s v=""/>
    <n v="0"/>
    <n v="1"/>
    <n v="0"/>
    <x v="0"/>
    <n v="1"/>
    <s v="900199424"/>
    <x v="0"/>
    <d v="2023-12-19T00:00:00"/>
    <x v="8"/>
    <d v="1899-12-30T00:00:00"/>
    <d v="2023-12-15T12:10:00"/>
    <s v=" 12:10"/>
    <d v="1900-01-03T09:41:05"/>
    <x v="0"/>
    <x v="0"/>
    <x v="2"/>
    <x v="1"/>
    <n v="8193"/>
  </r>
  <r>
    <n v="19"/>
    <d v="2023-12-19T21:51:08"/>
    <d v="2023-12-19T21:52:14"/>
    <s v="46046813@ventasyservicios.com.co"/>
    <m/>
    <m/>
    <d v="2023-12-15T00:00:00"/>
    <s v="12:18"/>
    <x v="1"/>
    <m/>
    <m/>
    <s v="0"/>
    <s v="0"/>
    <s v="INFORMACIÓN"/>
    <m/>
    <m/>
    <m/>
    <m/>
    <m/>
    <m/>
    <m/>
    <m/>
    <m/>
    <x v="2"/>
    <m/>
    <m/>
    <m/>
    <m/>
    <m/>
    <m/>
    <m/>
    <m/>
    <m/>
    <m/>
    <m/>
    <m/>
    <m/>
    <m/>
    <m/>
    <m/>
    <m/>
    <m/>
    <m/>
    <m/>
    <m/>
    <m/>
    <m/>
    <m/>
    <m/>
    <m/>
    <m/>
    <m/>
    <m/>
    <m/>
    <m/>
    <m/>
    <m/>
    <m/>
    <m/>
    <m/>
    <m/>
    <m/>
    <m/>
    <m/>
    <m/>
    <m/>
    <m/>
    <m/>
    <m/>
    <m/>
    <m/>
    <m/>
    <m/>
    <m/>
    <m/>
    <m/>
    <m/>
    <m/>
    <m/>
    <m/>
    <m/>
    <m/>
    <m/>
    <m/>
    <m/>
    <m/>
    <m/>
    <m/>
    <m/>
    <m/>
    <m/>
    <m/>
    <m/>
    <m/>
    <m/>
    <m/>
    <m/>
    <m/>
    <m/>
    <m/>
    <m/>
    <m/>
    <m/>
    <m/>
    <m/>
    <m/>
    <m/>
    <m/>
    <m/>
    <m/>
    <m/>
    <m/>
    <s v="OTROS TEMAS"/>
    <s v="SIN CRITERIO DE BÚSQUEDA"/>
    <m/>
    <m/>
    <m/>
    <m/>
    <m/>
    <m/>
    <m/>
    <m/>
    <m/>
    <m/>
    <m/>
    <m/>
    <m/>
    <m/>
    <m/>
    <m/>
    <m/>
    <m/>
    <m/>
    <m/>
    <m/>
    <m/>
    <m/>
    <x v="0"/>
    <m/>
    <m/>
    <m/>
    <m/>
    <m/>
    <s v="GESTIONADO"/>
    <m/>
    <d v="2023-12-19T00:00:00"/>
    <s v="NA"/>
    <m/>
    <x v="6"/>
    <x v="1"/>
    <x v="0"/>
    <x v="0"/>
    <x v="0"/>
    <s v=""/>
    <n v="0"/>
    <n v="1"/>
    <n v="0"/>
    <x v="0"/>
    <n v="1"/>
    <s v="0"/>
    <x v="0"/>
    <d v="2023-12-19T00:00:00"/>
    <x v="9"/>
    <d v="1899-12-30T00:00:00"/>
    <d v="2023-12-15T12:18:00"/>
    <s v="12:18"/>
    <d v="1900-01-03T09:34:14"/>
    <x v="0"/>
    <x v="0"/>
    <x v="2"/>
    <x v="1"/>
    <n v="8193"/>
  </r>
  <r>
    <n v="20"/>
    <d v="2023-12-19T21:52:20"/>
    <d v="2023-12-19T21:53:28"/>
    <s v="46046813@ventasyservicios.com.co"/>
    <m/>
    <m/>
    <d v="2023-12-15T00:00:00"/>
    <s v=" 12:53"/>
    <x v="1"/>
    <m/>
    <m/>
    <s v="INVERSIONES G.R. S.A.S."/>
    <s v="900648979"/>
    <s v="INFORMACIÓN"/>
    <m/>
    <m/>
    <m/>
    <m/>
    <m/>
    <m/>
    <m/>
    <m/>
    <m/>
    <x v="2"/>
    <m/>
    <m/>
    <m/>
    <m/>
    <m/>
    <m/>
    <m/>
    <m/>
    <m/>
    <m/>
    <m/>
    <m/>
    <m/>
    <m/>
    <m/>
    <m/>
    <m/>
    <m/>
    <m/>
    <m/>
    <m/>
    <m/>
    <m/>
    <m/>
    <m/>
    <m/>
    <m/>
    <m/>
    <m/>
    <m/>
    <m/>
    <m/>
    <m/>
    <m/>
    <m/>
    <m/>
    <m/>
    <m/>
    <m/>
    <m/>
    <m/>
    <m/>
    <m/>
    <m/>
    <m/>
    <m/>
    <m/>
    <m/>
    <m/>
    <m/>
    <m/>
    <m/>
    <m/>
    <m/>
    <m/>
    <m/>
    <m/>
    <m/>
    <m/>
    <m/>
    <m/>
    <m/>
    <m/>
    <m/>
    <m/>
    <m/>
    <m/>
    <m/>
    <m/>
    <m/>
    <m/>
    <m/>
    <m/>
    <m/>
    <m/>
    <m/>
    <m/>
    <m/>
    <m/>
    <m/>
    <m/>
    <m/>
    <m/>
    <m/>
    <m/>
    <m/>
    <m/>
    <m/>
    <s v="SOLICITUD CREACIÓN - CLIENTE EN GESTIÓN"/>
    <m/>
    <s v="USUARIO YA EXISTE"/>
    <m/>
    <m/>
    <m/>
    <m/>
    <m/>
    <m/>
    <m/>
    <m/>
    <m/>
    <m/>
    <m/>
    <m/>
    <m/>
    <m/>
    <m/>
    <m/>
    <m/>
    <m/>
    <m/>
    <m/>
    <m/>
    <m/>
    <x v="0"/>
    <m/>
    <m/>
    <m/>
    <m/>
    <m/>
    <s v="GESTIONADO"/>
    <m/>
    <d v="2023-12-19T00:00:00"/>
    <s v="NA"/>
    <m/>
    <x v="7"/>
    <x v="1"/>
    <x v="0"/>
    <x v="0"/>
    <x v="0"/>
    <s v=""/>
    <n v="0"/>
    <n v="1"/>
    <n v="0"/>
    <x v="0"/>
    <n v="1"/>
    <s v="900648979"/>
    <x v="0"/>
    <d v="2023-12-19T00:00:00"/>
    <x v="10"/>
    <d v="1899-12-30T00:00:00"/>
    <d v="2023-12-15T12:53:00"/>
    <s v=" 12:53"/>
    <d v="1900-01-03T09:00:28"/>
    <x v="0"/>
    <x v="0"/>
    <x v="2"/>
    <x v="1"/>
    <n v="8193"/>
  </r>
  <r>
    <n v="22"/>
    <d v="2023-12-20T16:53:22"/>
    <d v="2023-12-20T17:02:12"/>
    <s v="46046813@ventasyservicios.com.co"/>
    <m/>
    <m/>
    <d v="2023-12-20T00:00:00"/>
    <s v="15:53 "/>
    <x v="0"/>
    <m/>
    <m/>
    <m/>
    <m/>
    <m/>
    <m/>
    <m/>
    <m/>
    <s v="efraforero@gmail.com"/>
    <s v="SOLICITUD INVERSIONE FOVEMSA S.A NIT 900360730"/>
    <s v="22678755"/>
    <s v="INVERSIONE FOVEMSA S.A"/>
    <s v="MICRO"/>
    <s v="SOPORTE TÉCNICO NEGOCIOS"/>
    <x v="0"/>
    <m/>
    <s v="FIJO"/>
    <s v="HFC"/>
    <s v="SOPORTE TÉCNICO"/>
    <m/>
    <m/>
    <m/>
    <m/>
    <m/>
    <m/>
    <m/>
    <m/>
    <m/>
    <m/>
    <m/>
    <m/>
    <m/>
    <m/>
    <m/>
    <m/>
    <m/>
    <m/>
    <m/>
    <m/>
    <m/>
    <m/>
    <m/>
    <m/>
    <m/>
    <m/>
    <m/>
    <m/>
    <m/>
    <m/>
    <m/>
    <m/>
    <m/>
    <m/>
    <m/>
    <m/>
    <m/>
    <m/>
    <m/>
    <m/>
    <m/>
    <m/>
    <m/>
    <m/>
    <m/>
    <m/>
    <m/>
    <m/>
    <m/>
    <m/>
    <m/>
    <m/>
    <m/>
    <m/>
    <m/>
    <s v="TRANSFERENCIA"/>
    <m/>
    <m/>
    <m/>
    <m/>
    <m/>
    <m/>
    <m/>
    <m/>
    <m/>
    <m/>
    <m/>
    <m/>
    <m/>
    <m/>
    <m/>
    <m/>
    <m/>
    <m/>
    <m/>
    <m/>
    <m/>
    <m/>
    <m/>
    <m/>
    <m/>
    <m/>
    <m/>
    <m/>
    <m/>
    <m/>
    <m/>
    <m/>
    <m/>
    <m/>
    <m/>
    <m/>
    <m/>
    <m/>
    <m/>
    <m/>
    <m/>
    <m/>
    <m/>
    <m/>
    <m/>
    <m/>
    <m/>
    <m/>
    <m/>
    <m/>
    <m/>
    <m/>
    <m/>
    <x v="2"/>
    <s v="3102879936"/>
    <s v="Efrain Forero"/>
    <s v="1"/>
    <s v="993636040"/>
    <s v="BOGOTA"/>
    <s v="GESTIONADO"/>
    <m/>
    <d v="2023-12-20T00:00:00"/>
    <s v="Solicitud especial por parte del supervisor "/>
    <m/>
    <x v="8"/>
    <x v="0"/>
    <x v="0"/>
    <x v="0"/>
    <x v="0"/>
    <s v=""/>
    <n v="0"/>
    <n v="1"/>
    <n v="0"/>
    <x v="0"/>
    <n v="1"/>
    <s v="22678755INVERSIONE FOVEMSA S.A"/>
    <x v="2"/>
    <d v="2023-12-20T00:00:00"/>
    <x v="11"/>
    <d v="1899-12-30T00:00:00"/>
    <d v="2023-12-20T15:53:00"/>
    <s v="15:53"/>
    <d v="1899-12-30T01:09:12"/>
    <x v="1"/>
    <x v="1"/>
    <x v="2"/>
    <x v="1"/>
    <n v="8193"/>
  </r>
  <r>
    <n v="23"/>
    <d v="2023-12-20T17:59:42"/>
    <d v="2023-12-20T18:00:01"/>
    <s v="46046813@ventasyservicios.com.co"/>
    <m/>
    <m/>
    <d v="2023-12-18T00:00:00"/>
    <s v="23:06"/>
    <x v="0"/>
    <m/>
    <m/>
    <m/>
    <m/>
    <m/>
    <m/>
    <m/>
    <m/>
    <s v="solucionesclaro@claro.com.co "/>
    <s v="RV: SOLICITUD DE FACTURAS ELECTRONICAS FI: 18/12/2023 11:06:49 p. m."/>
    <s v="12260834 - 8.22500238"/>
    <s v="LEARNING SYSTEM INC SAS"/>
    <s v="SOHO"/>
    <s v="CLARO TE AYUDA"/>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3-12-20T00:00:00"/>
    <s v="NA"/>
    <m/>
    <x v="9"/>
    <x v="0"/>
    <x v="0"/>
    <x v="0"/>
    <x v="0"/>
    <s v=""/>
    <n v="0"/>
    <n v="1"/>
    <n v="0"/>
    <x v="0"/>
    <n v="1"/>
    <s v="12260834 - 8.22500238LEARNING SYSTEM INC SAS"/>
    <x v="0"/>
    <d v="2023-12-20T00:00:00"/>
    <x v="12"/>
    <d v="1899-12-30T00:00:00"/>
    <d v="2023-12-18T23:06:00"/>
    <s v="23:06"/>
    <d v="1899-12-31T18:54:01"/>
    <x v="0"/>
    <x v="0"/>
    <x v="2"/>
    <x v="1"/>
    <n v="8193"/>
  </r>
  <r>
    <n v="24"/>
    <d v="2023-12-20T18:53:53"/>
    <d v="2023-12-20T18:55:51"/>
    <s v="46046813@ventasyservicios.com.co"/>
    <m/>
    <m/>
    <d v="2023-12-19T00:00:00"/>
    <s v="7:01"/>
    <x v="0"/>
    <m/>
    <m/>
    <m/>
    <m/>
    <m/>
    <m/>
    <m/>
    <m/>
    <s v="financiera@doneusebio.com"/>
    <s v="Solicitud detalle cobro //cliente AGROINDUSTRIAL DON EUSEBIO S.A.S800095068/ ref 8224374321"/>
    <s v="8.22437432"/>
    <s v="AGROINDUSTRIAL DON EUSEBIO SAS"/>
    <s v="PYME MEDIANA"/>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3-12-20T00:00:00"/>
    <s v="NA"/>
    <m/>
    <x v="9"/>
    <x v="0"/>
    <x v="0"/>
    <x v="0"/>
    <x v="0"/>
    <s v=""/>
    <n v="0"/>
    <n v="1"/>
    <n v="0"/>
    <x v="0"/>
    <n v="1"/>
    <s v="8.22437432AGROINDUSTRIAL DON EUSEBIO SAS"/>
    <x v="0"/>
    <d v="2023-12-20T00:00:00"/>
    <x v="13"/>
    <d v="1899-12-30T00:00:00"/>
    <d v="2023-12-19T07:01:00"/>
    <s v="7:01"/>
    <d v="1899-12-31T11:54:51"/>
    <x v="0"/>
    <x v="0"/>
    <x v="2"/>
    <x v="1"/>
    <n v="8193"/>
  </r>
  <r>
    <n v="25"/>
    <d v="2023-12-20T20:47:26"/>
    <d v="2023-12-20T20:49:03"/>
    <s v="46046813@ventasyservicios.com.co"/>
    <m/>
    <m/>
    <d v="2023-12-19T00:00:00"/>
    <s v="9:45"/>
    <x v="0"/>
    <m/>
    <m/>
    <m/>
    <m/>
    <m/>
    <m/>
    <m/>
    <m/>
    <s v="ClaroTeAyudaNegocios@claro.com.co"/>
    <s v="Fwd: DERECHO DE PETICION POR FACTURACION ERRONEA CUENTA No. 29281488"/>
    <s v="29281488"/>
    <s v="JUEGOS DIVERCINCO S.A.S."/>
    <s v="SOHO"/>
    <s v="CLARO TE AYUDA"/>
    <x v="0"/>
    <m/>
    <s v="FIJO"/>
    <s v="HFC"/>
    <s v="SALDO"/>
    <m/>
    <m/>
    <m/>
    <m/>
    <m/>
    <m/>
    <m/>
    <m/>
    <m/>
    <m/>
    <m/>
    <m/>
    <m/>
    <m/>
    <m/>
    <m/>
    <m/>
    <m/>
    <m/>
    <m/>
    <m/>
    <m/>
    <m/>
    <m/>
    <m/>
    <m/>
    <m/>
    <m/>
    <m/>
    <m/>
    <m/>
    <m/>
    <m/>
    <m/>
    <m/>
    <m/>
    <m/>
    <m/>
    <m/>
    <m/>
    <m/>
    <m/>
    <m/>
    <m/>
    <m/>
    <m/>
    <m/>
    <m/>
    <m/>
    <s v="DEVOLUCIÓN DE SALDO"/>
    <m/>
    <m/>
    <m/>
    <m/>
    <m/>
    <m/>
    <m/>
    <m/>
    <m/>
    <m/>
    <m/>
    <m/>
    <m/>
    <m/>
    <m/>
    <m/>
    <m/>
    <m/>
    <m/>
    <m/>
    <m/>
    <m/>
    <m/>
    <m/>
    <m/>
    <m/>
    <m/>
    <m/>
    <m/>
    <m/>
    <m/>
    <m/>
    <m/>
    <m/>
    <m/>
    <m/>
    <m/>
    <m/>
    <m/>
    <m/>
    <m/>
    <m/>
    <m/>
    <m/>
    <m/>
    <m/>
    <m/>
    <m/>
    <m/>
    <m/>
    <m/>
    <m/>
    <m/>
    <m/>
    <m/>
    <m/>
    <m/>
    <m/>
    <m/>
    <x v="0"/>
    <m/>
    <m/>
    <m/>
    <m/>
    <m/>
    <s v="GESTIONADO"/>
    <m/>
    <d v="2023-12-20T00:00:00"/>
    <s v="NA_x000a_"/>
    <m/>
    <x v="10"/>
    <x v="0"/>
    <x v="0"/>
    <x v="0"/>
    <x v="0"/>
    <s v=""/>
    <n v="0"/>
    <n v="1"/>
    <n v="0"/>
    <x v="0"/>
    <n v="1"/>
    <s v="29281488JUEGOS DIVERCINCO S.A.S."/>
    <x v="0"/>
    <d v="2023-12-20T00:00:00"/>
    <x v="14"/>
    <d v="1899-12-30T00:00:00"/>
    <d v="2023-12-19T09:45:00"/>
    <s v="9:45"/>
    <d v="1899-12-31T11:04:03"/>
    <x v="0"/>
    <x v="0"/>
    <x v="2"/>
    <x v="1"/>
    <n v="8193"/>
  </r>
  <r>
    <n v="26"/>
    <d v="2023-12-20T21:57:48"/>
    <d v="2023-12-20T22:00:14"/>
    <s v="46046813@ventasyservicios.com.co"/>
    <m/>
    <m/>
    <d v="2023-12-19T00:00:00"/>
    <s v="10:36"/>
    <x v="0"/>
    <m/>
    <m/>
    <m/>
    <m/>
    <m/>
    <m/>
    <m/>
    <m/>
    <s v="contactopyme.co@claro.com.co"/>
    <s v="Fwd: Re: PLANES EMPRESARIALES MOTOCICLETAS Y REPUESTOS SAS "/>
    <s v="45484873"/>
    <s v="DORA MARIA PERALDA JIMENEZ"/>
    <s v="SOHO"/>
    <s v="CLIENTE CLARO"/>
    <x v="0"/>
    <m/>
    <s v="FIJO"/>
    <s v="HFC"/>
    <s v="CANCELACIÓN DE SERVICIO"/>
    <m/>
    <m/>
    <m/>
    <m/>
    <m/>
    <m/>
    <m/>
    <s v="PROPUESTA CONTENCIÓN"/>
    <m/>
    <m/>
    <m/>
    <m/>
    <m/>
    <m/>
    <m/>
    <m/>
    <m/>
    <m/>
    <m/>
    <m/>
    <m/>
    <m/>
    <m/>
    <m/>
    <m/>
    <m/>
    <m/>
    <m/>
    <m/>
    <m/>
    <m/>
    <m/>
    <m/>
    <m/>
    <m/>
    <m/>
    <m/>
    <m/>
    <m/>
    <m/>
    <m/>
    <m/>
    <m/>
    <m/>
    <m/>
    <m/>
    <m/>
    <m/>
    <m/>
    <m/>
    <m/>
    <m/>
    <m/>
    <m/>
    <m/>
    <m/>
    <m/>
    <m/>
    <m/>
    <m/>
    <m/>
    <m/>
    <m/>
    <m/>
    <m/>
    <m/>
    <m/>
    <m/>
    <m/>
    <m/>
    <m/>
    <m/>
    <m/>
    <m/>
    <m/>
    <m/>
    <m/>
    <m/>
    <m/>
    <m/>
    <m/>
    <m/>
    <m/>
    <m/>
    <m/>
    <m/>
    <m/>
    <m/>
    <m/>
    <m/>
    <m/>
    <m/>
    <m/>
    <m/>
    <m/>
    <m/>
    <m/>
    <m/>
    <m/>
    <m/>
    <m/>
    <m/>
    <m/>
    <m/>
    <m/>
    <s v="TOTAL"/>
    <m/>
    <s v="NO INDICA MOTIVO"/>
    <m/>
    <x v="1"/>
    <m/>
    <m/>
    <s v="1"/>
    <m/>
    <m/>
    <s v="GESTIONADO"/>
    <m/>
    <d v="2023-12-20T00:00:00"/>
    <s v="NA"/>
    <m/>
    <x v="11"/>
    <x v="0"/>
    <x v="0"/>
    <x v="0"/>
    <x v="0"/>
    <s v=""/>
    <n v="0"/>
    <n v="1"/>
    <n v="0"/>
    <x v="0"/>
    <n v="1"/>
    <s v="45484873DORA MARIA PERALDA JIMENEZ"/>
    <x v="0"/>
    <d v="2023-12-20T00:00:00"/>
    <x v="15"/>
    <d v="1899-12-30T00:00:00"/>
    <d v="2023-12-19T10:36:00"/>
    <s v="10:36"/>
    <d v="1899-12-31T11:24:14"/>
    <x v="0"/>
    <x v="0"/>
    <x v="2"/>
    <x v="1"/>
    <n v="8193"/>
  </r>
  <r>
    <n v="27"/>
    <d v="2023-12-21T15:40:50"/>
    <d v="2023-12-21T16:27:14"/>
    <s v="46046813@ventasyservicios.com.co"/>
    <m/>
    <m/>
    <d v="2023-12-19T00:00:00"/>
    <s v="10:39"/>
    <x v="0"/>
    <m/>
    <m/>
    <m/>
    <m/>
    <m/>
    <m/>
    <m/>
    <m/>
    <s v="contactopyme.co@claro.com.co "/>
    <s v="Fwd: SOLICITUD SERVICIO"/>
    <s v="93990797"/>
    <s v="PLASTICOS BRYSNA S A S"/>
    <s v="MICRO"/>
    <s v="CLIENTE CLARO"/>
    <x v="0"/>
    <m/>
    <s v="FIJO"/>
    <s v="HFC"/>
    <s v="CASO RECHAZADO"/>
    <m/>
    <m/>
    <m/>
    <m/>
    <m/>
    <m/>
    <m/>
    <m/>
    <m/>
    <s v="FALTA DE INFORMACIÓN"/>
    <m/>
    <m/>
    <m/>
    <m/>
    <m/>
    <m/>
    <m/>
    <m/>
    <m/>
    <m/>
    <m/>
    <m/>
    <m/>
    <m/>
    <m/>
    <m/>
    <m/>
    <m/>
    <m/>
    <m/>
    <m/>
    <m/>
    <m/>
    <m/>
    <m/>
    <m/>
    <m/>
    <m/>
    <m/>
    <m/>
    <m/>
    <m/>
    <m/>
    <m/>
    <m/>
    <m/>
    <m/>
    <m/>
    <m/>
    <m/>
    <m/>
    <m/>
    <m/>
    <m/>
    <m/>
    <m/>
    <m/>
    <m/>
    <m/>
    <m/>
    <m/>
    <m/>
    <m/>
    <m/>
    <m/>
    <m/>
    <m/>
    <m/>
    <m/>
    <m/>
    <m/>
    <m/>
    <m/>
    <m/>
    <m/>
    <m/>
    <m/>
    <m/>
    <m/>
    <m/>
    <m/>
    <m/>
    <m/>
    <m/>
    <m/>
    <m/>
    <m/>
    <m/>
    <m/>
    <m/>
    <m/>
    <m/>
    <m/>
    <m/>
    <m/>
    <m/>
    <m/>
    <m/>
    <m/>
    <m/>
    <m/>
    <m/>
    <m/>
    <m/>
    <m/>
    <m/>
    <m/>
    <m/>
    <m/>
    <x v="0"/>
    <m/>
    <m/>
    <m/>
    <m/>
    <m/>
    <s v="GESTIONADO"/>
    <m/>
    <d v="2023-12-21T00:00:00"/>
    <s v="NA"/>
    <m/>
    <x v="3"/>
    <x v="0"/>
    <x v="0"/>
    <x v="0"/>
    <x v="0"/>
    <s v=""/>
    <n v="0"/>
    <n v="1"/>
    <n v="0"/>
    <x v="0"/>
    <n v="1"/>
    <s v="93990797PLASTICOS BRYSNA S A S"/>
    <x v="0"/>
    <d v="2023-12-21T00:00:00"/>
    <x v="16"/>
    <d v="1899-12-30T00:00:00"/>
    <d v="2023-12-19T10:39:00"/>
    <s v="10:39"/>
    <d v="1900-01-01T05:48:14"/>
    <x v="0"/>
    <x v="0"/>
    <x v="2"/>
    <x v="1"/>
    <n v="8193"/>
  </r>
  <r>
    <n v="28"/>
    <d v="2023-12-21T18:30:45"/>
    <d v="2023-12-21T18:33:30"/>
    <s v="46046813@ventasyservicios.com.co"/>
    <m/>
    <m/>
    <d v="2023-12-19T00:00:00"/>
    <s v="10:52"/>
    <x v="0"/>
    <m/>
    <m/>
    <m/>
    <m/>
    <m/>
    <m/>
    <m/>
    <m/>
    <s v="ClaroTeAyudaNegocios@claro.com.co"/>
    <s v=" Fwd: Fwd: GARANTIA SERVICIO CLIENTE : JENNY ANDREA BETANCUR LOAIZA - 43871822- 0"/>
    <s v="63944207"/>
    <s v="JENNY ANDR BETANCUR LOAIZA"/>
    <s v="SOHO"/>
    <s v="CLARO TE AYUDA"/>
    <x v="0"/>
    <m/>
    <s v="FIJO"/>
    <s v="HFC"/>
    <s v="PQR"/>
    <m/>
    <m/>
    <m/>
    <m/>
    <m/>
    <m/>
    <m/>
    <m/>
    <m/>
    <m/>
    <m/>
    <m/>
    <m/>
    <m/>
    <m/>
    <m/>
    <m/>
    <m/>
    <m/>
    <m/>
    <m/>
    <m/>
    <m/>
    <m/>
    <m/>
    <m/>
    <m/>
    <m/>
    <m/>
    <m/>
    <m/>
    <m/>
    <m/>
    <m/>
    <m/>
    <m/>
    <m/>
    <s v="NO TIENE RESPUESTA"/>
    <m/>
    <m/>
    <m/>
    <m/>
    <m/>
    <m/>
    <m/>
    <m/>
    <m/>
    <m/>
    <m/>
    <m/>
    <m/>
    <m/>
    <m/>
    <m/>
    <m/>
    <m/>
    <m/>
    <m/>
    <m/>
    <m/>
    <m/>
    <m/>
    <m/>
    <m/>
    <m/>
    <m/>
    <m/>
    <m/>
    <m/>
    <m/>
    <m/>
    <m/>
    <m/>
    <m/>
    <m/>
    <m/>
    <m/>
    <m/>
    <m/>
    <m/>
    <m/>
    <m/>
    <m/>
    <m/>
    <m/>
    <m/>
    <m/>
    <m/>
    <m/>
    <m/>
    <m/>
    <m/>
    <m/>
    <m/>
    <m/>
    <m/>
    <m/>
    <m/>
    <m/>
    <m/>
    <m/>
    <m/>
    <m/>
    <m/>
    <m/>
    <m/>
    <m/>
    <m/>
    <m/>
    <x v="0"/>
    <m/>
    <m/>
    <m/>
    <m/>
    <m/>
    <s v="GESTIONADO"/>
    <m/>
    <d v="2023-12-21T00:00:00"/>
    <s v="NA"/>
    <m/>
    <x v="12"/>
    <x v="0"/>
    <x v="0"/>
    <x v="0"/>
    <x v="0"/>
    <s v=""/>
    <n v="0"/>
    <n v="1"/>
    <n v="0"/>
    <x v="0"/>
    <n v="1"/>
    <s v="63944207JENNY ANDR BETANCUR LOAIZA"/>
    <x v="0"/>
    <d v="2023-12-21T00:00:00"/>
    <x v="17"/>
    <d v="1899-12-30T00:00:00"/>
    <d v="2023-12-19T10:52:00"/>
    <s v="10:52"/>
    <d v="1900-01-01T07:41:30"/>
    <x v="0"/>
    <x v="0"/>
    <x v="2"/>
    <x v="1"/>
    <n v="8193"/>
  </r>
  <r>
    <n v="29"/>
    <d v="2023-12-21T18:57:08"/>
    <d v="2023-12-21T18:59:10"/>
    <s v="46046813@ventasyservicios.com.co"/>
    <m/>
    <m/>
    <d v="2023-12-19T00:00:00"/>
    <s v="10:36"/>
    <x v="0"/>
    <m/>
    <m/>
    <m/>
    <m/>
    <m/>
    <m/>
    <m/>
    <m/>
    <s v="contactopyme.co@claro.com.co"/>
    <s v=" Fwd: Re: PLANES EMPRESARIALES MOTOCICLETAS Y REPUESTOS SAS NIT:900.054.565"/>
    <s v="11271953"/>
    <s v="MOTOCICLETAS Y REPUESTOS S.A.S."/>
    <s v="PYME MEDIANA"/>
    <s v="CLIENTE CLARO"/>
    <x v="0"/>
    <m/>
    <s v="FIJO"/>
    <s v="FO"/>
    <s v="PRODUCTO"/>
    <m/>
    <m/>
    <m/>
    <m/>
    <m/>
    <m/>
    <m/>
    <m/>
    <m/>
    <m/>
    <m/>
    <m/>
    <m/>
    <m/>
    <m/>
    <m/>
    <m/>
    <m/>
    <m/>
    <m/>
    <m/>
    <m/>
    <m/>
    <m/>
    <m/>
    <m/>
    <m/>
    <m/>
    <m/>
    <m/>
    <m/>
    <m/>
    <m/>
    <m/>
    <m/>
    <m/>
    <m/>
    <m/>
    <s v="INFORMACIÓN PLANES - TARIFAS"/>
    <m/>
    <m/>
    <m/>
    <m/>
    <m/>
    <m/>
    <m/>
    <m/>
    <m/>
    <m/>
    <m/>
    <m/>
    <m/>
    <m/>
    <m/>
    <m/>
    <m/>
    <m/>
    <m/>
    <m/>
    <m/>
    <m/>
    <m/>
    <m/>
    <m/>
    <m/>
    <m/>
    <m/>
    <m/>
    <m/>
    <m/>
    <m/>
    <m/>
    <m/>
    <m/>
    <m/>
    <m/>
    <m/>
    <m/>
    <m/>
    <m/>
    <m/>
    <m/>
    <m/>
    <m/>
    <m/>
    <m/>
    <m/>
    <m/>
    <m/>
    <m/>
    <m/>
    <m/>
    <m/>
    <m/>
    <m/>
    <m/>
    <m/>
    <m/>
    <m/>
    <m/>
    <m/>
    <m/>
    <m/>
    <m/>
    <m/>
    <m/>
    <m/>
    <m/>
    <m/>
    <x v="0"/>
    <m/>
    <m/>
    <m/>
    <m/>
    <m/>
    <s v="GESTIONADO"/>
    <m/>
    <d v="2023-12-21T00:00:00"/>
    <s v="NA"/>
    <m/>
    <x v="13"/>
    <x v="0"/>
    <x v="0"/>
    <x v="0"/>
    <x v="0"/>
    <s v=""/>
    <n v="0"/>
    <n v="1"/>
    <n v="0"/>
    <x v="0"/>
    <n v="1"/>
    <s v="11271953MOTOCICLETAS Y REPUESTOS S.A.S."/>
    <x v="0"/>
    <d v="2023-12-21T00:00:00"/>
    <x v="18"/>
    <d v="1899-12-30T00:00:00"/>
    <d v="2023-12-19T10:36:00"/>
    <s v="10:36"/>
    <d v="1900-01-01T08:23:10"/>
    <x v="0"/>
    <x v="0"/>
    <x v="2"/>
    <x v="1"/>
    <n v="8193"/>
  </r>
  <r>
    <n v="30"/>
    <d v="2023-12-21T20:13:31"/>
    <d v="2023-12-21T20:14:49"/>
    <s v="46046813@ventasyservicios.com.co"/>
    <m/>
    <m/>
    <d v="2023-12-19T00:00:00"/>
    <s v="11:34"/>
    <x v="0"/>
    <m/>
    <m/>
    <m/>
    <m/>
    <m/>
    <m/>
    <m/>
    <m/>
    <s v="contactopyme.co@claro.com.co"/>
    <s v="Fwd: Re: Fwd: Re: Fwd: peticion de nuevo codificador o model"/>
    <s v="29393358"/>
    <s v="LUIS ERNES ESPINEL RAMIREZ"/>
    <s v="SOHO"/>
    <s v="CLIENTE CLARO"/>
    <x v="0"/>
    <m/>
    <s v="FIJO"/>
    <s v="HFC"/>
    <s v="CASO RECHAZADO"/>
    <m/>
    <m/>
    <m/>
    <m/>
    <m/>
    <m/>
    <m/>
    <m/>
    <m/>
    <s v="NO ADJUNTA DOCUMENTACIÓN"/>
    <m/>
    <m/>
    <m/>
    <m/>
    <m/>
    <m/>
    <m/>
    <m/>
    <m/>
    <m/>
    <m/>
    <m/>
    <m/>
    <m/>
    <m/>
    <m/>
    <m/>
    <m/>
    <m/>
    <m/>
    <m/>
    <m/>
    <m/>
    <m/>
    <m/>
    <m/>
    <m/>
    <m/>
    <m/>
    <m/>
    <m/>
    <m/>
    <m/>
    <m/>
    <m/>
    <m/>
    <m/>
    <m/>
    <m/>
    <m/>
    <m/>
    <m/>
    <m/>
    <m/>
    <m/>
    <m/>
    <m/>
    <m/>
    <m/>
    <m/>
    <m/>
    <m/>
    <m/>
    <m/>
    <m/>
    <m/>
    <m/>
    <m/>
    <m/>
    <m/>
    <m/>
    <m/>
    <m/>
    <m/>
    <m/>
    <m/>
    <m/>
    <m/>
    <m/>
    <m/>
    <m/>
    <m/>
    <m/>
    <m/>
    <m/>
    <m/>
    <m/>
    <m/>
    <m/>
    <m/>
    <m/>
    <m/>
    <m/>
    <m/>
    <m/>
    <m/>
    <m/>
    <m/>
    <m/>
    <m/>
    <m/>
    <m/>
    <m/>
    <m/>
    <m/>
    <m/>
    <m/>
    <m/>
    <m/>
    <x v="0"/>
    <m/>
    <m/>
    <m/>
    <m/>
    <m/>
    <s v="GESTIONADO"/>
    <m/>
    <d v="2023-12-21T00:00:00"/>
    <s v="NA_x000a_"/>
    <m/>
    <x v="14"/>
    <x v="0"/>
    <x v="0"/>
    <x v="0"/>
    <x v="0"/>
    <s v=""/>
    <n v="0"/>
    <n v="1"/>
    <n v="0"/>
    <x v="0"/>
    <n v="1"/>
    <s v="29393358LUIS ERNES ESPINEL RAMIREZ"/>
    <x v="0"/>
    <d v="2023-12-21T00:00:00"/>
    <x v="19"/>
    <d v="1899-12-30T00:00:00"/>
    <d v="2023-12-19T11:34:00"/>
    <s v="11:34"/>
    <d v="1900-01-01T08:40:49"/>
    <x v="0"/>
    <x v="0"/>
    <x v="2"/>
    <x v="1"/>
    <n v="8193"/>
  </r>
  <r>
    <n v="31"/>
    <d v="2023-12-21T21:10:43"/>
    <d v="2023-12-21T21:12:50"/>
    <s v="46046813@ventasyservicios.com.co"/>
    <m/>
    <m/>
    <d v="2023-12-19T00:00:00"/>
    <s v="12:04"/>
    <x v="0"/>
    <m/>
    <m/>
    <m/>
    <m/>
    <m/>
    <m/>
    <m/>
    <m/>
    <s v="ClaroTeAyudaNegocios@claro.com.co"/>
    <s v="RV: Fwd: Fwd: RE: Fwd: RE: Visita Certificaci??n de Megas contratadas e instalaci??n repetidores NIT 830048991-2 Colrecambios SAS"/>
    <s v="11890834"/>
    <s v="COLRECAMBIOS SAS"/>
    <s v="PYME MEDIANA"/>
    <s v="CLARO TE AYUDA"/>
    <x v="0"/>
    <m/>
    <s v="FIJO"/>
    <s v="FO"/>
    <s v="LÍNEA NUEVA"/>
    <m/>
    <m/>
    <m/>
    <m/>
    <m/>
    <m/>
    <m/>
    <m/>
    <m/>
    <m/>
    <m/>
    <m/>
    <m/>
    <m/>
    <m/>
    <m/>
    <m/>
    <m/>
    <m/>
    <m/>
    <m/>
    <m/>
    <m/>
    <m/>
    <m/>
    <m/>
    <m/>
    <m/>
    <m/>
    <s v="INFORMACIÓN - ACLARACIÓN"/>
    <m/>
    <m/>
    <m/>
    <m/>
    <m/>
    <m/>
    <m/>
    <m/>
    <m/>
    <m/>
    <m/>
    <m/>
    <m/>
    <m/>
    <m/>
    <m/>
    <m/>
    <m/>
    <m/>
    <m/>
    <m/>
    <m/>
    <m/>
    <m/>
    <m/>
    <m/>
    <m/>
    <m/>
    <m/>
    <m/>
    <m/>
    <m/>
    <m/>
    <m/>
    <m/>
    <m/>
    <m/>
    <m/>
    <m/>
    <m/>
    <m/>
    <m/>
    <m/>
    <m/>
    <m/>
    <m/>
    <m/>
    <m/>
    <m/>
    <m/>
    <m/>
    <m/>
    <m/>
    <m/>
    <m/>
    <m/>
    <m/>
    <m/>
    <m/>
    <m/>
    <m/>
    <m/>
    <m/>
    <m/>
    <m/>
    <m/>
    <m/>
    <m/>
    <m/>
    <m/>
    <m/>
    <m/>
    <m/>
    <m/>
    <m/>
    <m/>
    <m/>
    <m/>
    <m/>
    <x v="0"/>
    <m/>
    <m/>
    <m/>
    <m/>
    <m/>
    <s v="GESTIONADO"/>
    <m/>
    <d v="2023-12-21T00:00:00"/>
    <s v="NA"/>
    <m/>
    <x v="15"/>
    <x v="0"/>
    <x v="0"/>
    <x v="0"/>
    <x v="0"/>
    <s v=""/>
    <n v="0"/>
    <n v="1"/>
    <n v="0"/>
    <x v="0"/>
    <n v="1"/>
    <s v="11890834COLRECAMBIOS SAS"/>
    <x v="0"/>
    <d v="2023-12-21T00:00:00"/>
    <x v="20"/>
    <d v="1899-12-30T00:00:00"/>
    <d v="2023-12-19T12:04:00"/>
    <s v="12:04"/>
    <d v="1900-01-01T09:08:50"/>
    <x v="0"/>
    <x v="0"/>
    <x v="2"/>
    <x v="1"/>
    <n v="8193"/>
  </r>
  <r>
    <n v="32"/>
    <d v="2023-12-21T21:45:59"/>
    <d v="2023-12-21T21:48:19"/>
    <s v="46046813@ventasyservicios.com.co"/>
    <m/>
    <m/>
    <d v="2023-12-19T00:00:00"/>
    <s v="11:58"/>
    <x v="0"/>
    <m/>
    <m/>
    <m/>
    <m/>
    <m/>
    <m/>
    <m/>
    <m/>
    <s v="ClaroTeAyudaNegocios@claro.com.co"/>
    <s v="claroteayudanegocios@claro.com.co"/>
    <s v="99008898 "/>
    <s v="INVERSIONE ASESORIASY COMERCIO"/>
    <s v="PYME MEDIANA"/>
    <s v="CLARO TE AYUDA"/>
    <x v="0"/>
    <m/>
    <s v="FIJO"/>
    <s v="HFC"/>
    <s v="PRODUCTO"/>
    <m/>
    <m/>
    <m/>
    <m/>
    <m/>
    <m/>
    <m/>
    <m/>
    <m/>
    <m/>
    <m/>
    <m/>
    <m/>
    <m/>
    <m/>
    <m/>
    <m/>
    <m/>
    <m/>
    <m/>
    <m/>
    <m/>
    <m/>
    <m/>
    <m/>
    <m/>
    <m/>
    <m/>
    <m/>
    <m/>
    <m/>
    <m/>
    <m/>
    <m/>
    <m/>
    <m/>
    <m/>
    <m/>
    <s v="OTROS PRODUCTOS (VENTAS)"/>
    <m/>
    <m/>
    <m/>
    <m/>
    <m/>
    <m/>
    <m/>
    <m/>
    <m/>
    <m/>
    <m/>
    <m/>
    <m/>
    <m/>
    <m/>
    <m/>
    <m/>
    <m/>
    <m/>
    <m/>
    <m/>
    <m/>
    <m/>
    <m/>
    <m/>
    <m/>
    <m/>
    <m/>
    <m/>
    <m/>
    <m/>
    <m/>
    <m/>
    <m/>
    <m/>
    <m/>
    <m/>
    <m/>
    <m/>
    <m/>
    <m/>
    <m/>
    <m/>
    <m/>
    <m/>
    <m/>
    <m/>
    <m/>
    <m/>
    <m/>
    <m/>
    <m/>
    <m/>
    <m/>
    <m/>
    <m/>
    <m/>
    <m/>
    <m/>
    <m/>
    <m/>
    <m/>
    <m/>
    <m/>
    <m/>
    <m/>
    <m/>
    <m/>
    <m/>
    <m/>
    <x v="0"/>
    <m/>
    <m/>
    <m/>
    <m/>
    <m/>
    <s v="GESTIONADO"/>
    <m/>
    <d v="2023-12-21T00:00:00"/>
    <s v="NA"/>
    <m/>
    <x v="16"/>
    <x v="0"/>
    <x v="0"/>
    <x v="0"/>
    <x v="0"/>
    <s v=""/>
    <n v="0"/>
    <n v="1"/>
    <n v="0"/>
    <x v="0"/>
    <n v="1"/>
    <s v="99008898 INVERSIONE ASESORIASY COMERCIO"/>
    <x v="0"/>
    <d v="2023-12-21T00:00:00"/>
    <x v="21"/>
    <d v="1899-12-30T00:00:00"/>
    <d v="2023-12-19T11:58:00"/>
    <s v="11:58"/>
    <d v="1900-01-01T09:50:19"/>
    <x v="0"/>
    <x v="0"/>
    <x v="2"/>
    <x v="1"/>
    <n v="8193"/>
  </r>
  <r>
    <n v="33"/>
    <d v="2023-12-22T16:53:49"/>
    <d v="2023-12-22T16:57:49"/>
    <s v="46046817@ventasyservicios.com.co"/>
    <m/>
    <m/>
    <d v="2023-12-22T00:00:00"/>
    <s v="5:58"/>
    <x v="2"/>
    <s v="SEGUIMIENTO DE GPT"/>
    <m/>
    <m/>
    <m/>
    <m/>
    <m/>
    <m/>
    <m/>
    <m/>
    <m/>
    <s v="3183515265"/>
    <s v="B&amp;O AGENCIA DE SEGUROS LTDA -"/>
    <s v="PYME MEDIANA"/>
    <s v="SUPERVISORES Y/O COORDINADORES ALIADOS"/>
    <x v="0"/>
    <m/>
    <m/>
    <m/>
    <m/>
    <m/>
    <m/>
    <m/>
    <m/>
    <m/>
    <m/>
    <m/>
    <m/>
    <m/>
    <m/>
    <m/>
    <m/>
    <m/>
    <m/>
    <m/>
    <m/>
    <m/>
    <m/>
    <m/>
    <m/>
    <m/>
    <m/>
    <m/>
    <m/>
    <m/>
    <m/>
    <m/>
    <m/>
    <m/>
    <m/>
    <m/>
    <m/>
    <m/>
    <m/>
    <m/>
    <m/>
    <m/>
    <m/>
    <m/>
    <m/>
    <m/>
    <m/>
    <m/>
    <m/>
    <m/>
    <m/>
    <m/>
    <m/>
    <m/>
    <m/>
    <m/>
    <m/>
    <m/>
    <m/>
    <m/>
    <m/>
    <m/>
    <m/>
    <m/>
    <m/>
    <m/>
    <m/>
    <m/>
    <m/>
    <m/>
    <m/>
    <m/>
    <m/>
    <m/>
    <m/>
    <m/>
    <m/>
    <m/>
    <m/>
    <m/>
    <m/>
    <m/>
    <m/>
    <m/>
    <m/>
    <m/>
    <m/>
    <m/>
    <m/>
    <m/>
    <m/>
    <m/>
    <m/>
    <m/>
    <m/>
    <m/>
    <m/>
    <m/>
    <m/>
    <m/>
    <m/>
    <m/>
    <m/>
    <m/>
    <m/>
    <s v="MAIL CLARO"/>
    <s v="ROAMING PERSONAS"/>
    <s v="JUAN AVILA"/>
    <s v="1"/>
    <s v="SI"/>
    <m/>
    <m/>
    <m/>
    <m/>
    <x v="1"/>
    <m/>
    <m/>
    <s v="1"/>
    <m/>
    <m/>
    <s v="ESCALADO"/>
    <s v="FORMATOS SGCS"/>
    <d v="2023-12-22T00:00:00"/>
    <s v="N/A"/>
    <m/>
    <x v="17"/>
    <x v="2"/>
    <x v="1"/>
    <x v="0"/>
    <x v="0"/>
    <s v=""/>
    <n v="0"/>
    <n v="1"/>
    <n v="0"/>
    <x v="0"/>
    <n v="1"/>
    <s v="3183515265B&amp;O AGENCIA DE SEGUROS LTDA -"/>
    <x v="1"/>
    <d v="2023-12-22T00:00:00"/>
    <x v="22"/>
    <d v="1899-12-30T00:00:00"/>
    <d v="2023-12-22T05:58:00"/>
    <s v="5:58"/>
    <d v="1899-12-30T10:59:49"/>
    <x v="2"/>
    <x v="2"/>
    <x v="3"/>
    <x v="1"/>
    <n v="8193"/>
  </r>
  <r>
    <n v="34"/>
    <d v="2023-12-26T13:10:45"/>
    <d v="2023-12-26T13:28:59"/>
    <s v="46046813@ventasyservicios.com.co"/>
    <m/>
    <m/>
    <d v="2023-12-26T00:00:00"/>
    <s v="12:40"/>
    <x v="0"/>
    <m/>
    <m/>
    <m/>
    <m/>
    <m/>
    <m/>
    <m/>
    <m/>
    <s v="38102240@claro.com.co"/>
    <s v=" RV: Activación Roaming Internacional"/>
    <s v="3108164063"/>
    <s v="TRANSPORTE Y GRUAS LIMITADA"/>
    <s v="PYME PEQUEÑA"/>
    <s v="CLIENTE CLARO"/>
    <x v="0"/>
    <m/>
    <s v="MÓVIL"/>
    <m/>
    <m/>
    <s v="ROAMING INTERNACIONAL"/>
    <m/>
    <m/>
    <m/>
    <m/>
    <m/>
    <m/>
    <m/>
    <m/>
    <m/>
    <m/>
    <m/>
    <m/>
    <m/>
    <m/>
    <m/>
    <m/>
    <m/>
    <m/>
    <m/>
    <m/>
    <m/>
    <m/>
    <m/>
    <m/>
    <m/>
    <m/>
    <m/>
    <m/>
    <m/>
    <m/>
    <m/>
    <m/>
    <m/>
    <m/>
    <m/>
    <m/>
    <m/>
    <m/>
    <m/>
    <m/>
    <m/>
    <m/>
    <m/>
    <m/>
    <m/>
    <m/>
    <m/>
    <s v="INFORMACIÓN ACLARACIÓN"/>
    <m/>
    <m/>
    <m/>
    <m/>
    <m/>
    <m/>
    <m/>
    <m/>
    <m/>
    <m/>
    <m/>
    <m/>
    <m/>
    <m/>
    <m/>
    <m/>
    <m/>
    <m/>
    <m/>
    <m/>
    <m/>
    <m/>
    <m/>
    <m/>
    <m/>
    <m/>
    <m/>
    <m/>
    <m/>
    <m/>
    <m/>
    <m/>
    <m/>
    <m/>
    <m/>
    <m/>
    <m/>
    <m/>
    <m/>
    <m/>
    <m/>
    <m/>
    <m/>
    <m/>
    <m/>
    <m/>
    <m/>
    <m/>
    <m/>
    <m/>
    <m/>
    <m/>
    <m/>
    <m/>
    <m/>
    <m/>
    <m/>
    <m/>
    <m/>
    <m/>
    <x v="0"/>
    <m/>
    <m/>
    <m/>
    <m/>
    <m/>
    <s v="GESTIONADO"/>
    <m/>
    <d v="2023-12-26T00:00:00"/>
    <s v="NA"/>
    <m/>
    <x v="18"/>
    <x v="0"/>
    <x v="0"/>
    <x v="0"/>
    <x v="0"/>
    <s v=""/>
    <n v="0"/>
    <n v="1"/>
    <n v="0"/>
    <x v="1"/>
    <n v="2"/>
    <s v="3108164063TRANSPORTE Y GRUAS LIMITADA"/>
    <x v="2"/>
    <d v="2023-12-26T00:00:00"/>
    <x v="23"/>
    <d v="1899-12-30T00:00:00"/>
    <d v="2023-12-26T12:40:00"/>
    <s v="12:40"/>
    <d v="1899-12-30T00:48:59"/>
    <x v="1"/>
    <x v="1"/>
    <x v="2"/>
    <x v="1"/>
    <n v="8193"/>
  </r>
  <r>
    <n v="35"/>
    <d v="2023-12-26T13:58:24"/>
    <d v="2023-12-26T13:59:45"/>
    <s v="46046813@ventasyservicios.com.co"/>
    <m/>
    <m/>
    <d v="2023-12-26T00:00:00"/>
    <s v="10:35"/>
    <x v="0"/>
    <m/>
    <m/>
    <m/>
    <m/>
    <m/>
    <m/>
    <m/>
    <m/>
    <s v="tecnologia@vicpar.com"/>
    <s v="Re: Activación de Roaming Internacional USA"/>
    <s v="8.21570358"/>
    <s v="VICPAR S A"/>
    <s v="INTERMEDIAS"/>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3-12-26T00:00:00"/>
    <s v="NA"/>
    <m/>
    <x v="19"/>
    <x v="0"/>
    <x v="0"/>
    <x v="0"/>
    <x v="0"/>
    <s v=""/>
    <n v="0"/>
    <n v="1"/>
    <n v="0"/>
    <x v="0"/>
    <n v="1"/>
    <s v="8.21570358VICPAR S A"/>
    <x v="2"/>
    <d v="2023-12-26T00:00:00"/>
    <x v="24"/>
    <d v="1899-12-30T00:00:00"/>
    <d v="2023-12-26T10:35:00"/>
    <s v="10:35"/>
    <d v="1899-12-30T03:24:45"/>
    <x v="1"/>
    <x v="1"/>
    <x v="2"/>
    <x v="1"/>
    <n v="8193"/>
  </r>
  <r>
    <n v="36"/>
    <d v="2023-12-26T16:09:23"/>
    <d v="2023-12-26T16:10:39"/>
    <s v="46046813@ventasyservicios.com.co"/>
    <m/>
    <m/>
    <d v="2023-12-26T00:00:00"/>
    <s v="10:05"/>
    <x v="0"/>
    <m/>
    <m/>
    <m/>
    <m/>
    <m/>
    <m/>
    <m/>
    <m/>
    <s v="paola.palmaac@claro.com.co"/>
    <s v="RV: Fwd: RE: Fwd: RE: Fwd: RE: Fwd: Bridgestone de Colombia - informaci?n inventario"/>
    <s v="8.21939723"/>
    <s v="BRIDGESTONE  DE COLOMBIA S. A. S"/>
    <s v="INTERMEDIAS"/>
    <s v="CLIENTE CLARO"/>
    <x v="0"/>
    <m/>
    <s v="MÓVIL"/>
    <m/>
    <m/>
    <s v="FACTURA"/>
    <m/>
    <m/>
    <m/>
    <m/>
    <m/>
    <m/>
    <m/>
    <m/>
    <m/>
    <m/>
    <m/>
    <m/>
    <m/>
    <m/>
    <m/>
    <m/>
    <m/>
    <m/>
    <s v="REGISTRO ENVÍO  FACTURA TXT"/>
    <m/>
    <m/>
    <m/>
    <m/>
    <m/>
    <m/>
    <m/>
    <m/>
    <m/>
    <m/>
    <m/>
    <m/>
    <m/>
    <m/>
    <m/>
    <m/>
    <m/>
    <m/>
    <m/>
    <m/>
    <m/>
    <m/>
    <m/>
    <m/>
    <m/>
    <m/>
    <m/>
    <m/>
    <m/>
    <m/>
    <m/>
    <m/>
    <m/>
    <m/>
    <m/>
    <m/>
    <m/>
    <m/>
    <m/>
    <m/>
    <m/>
    <m/>
    <m/>
    <m/>
    <m/>
    <m/>
    <m/>
    <m/>
    <m/>
    <m/>
    <m/>
    <m/>
    <m/>
    <m/>
    <m/>
    <m/>
    <m/>
    <m/>
    <m/>
    <m/>
    <m/>
    <m/>
    <m/>
    <m/>
    <m/>
    <m/>
    <m/>
    <m/>
    <m/>
    <m/>
    <m/>
    <m/>
    <m/>
    <m/>
    <m/>
    <m/>
    <m/>
    <m/>
    <m/>
    <m/>
    <m/>
    <m/>
    <m/>
    <m/>
    <m/>
    <m/>
    <m/>
    <m/>
    <m/>
    <x v="0"/>
    <m/>
    <m/>
    <m/>
    <m/>
    <m/>
    <s v="GESTIONADO"/>
    <m/>
    <d v="2023-12-26T00:00:00"/>
    <s v="NA"/>
    <m/>
    <x v="20"/>
    <x v="0"/>
    <x v="0"/>
    <x v="0"/>
    <x v="0"/>
    <s v=""/>
    <n v="0"/>
    <n v="1"/>
    <n v="0"/>
    <x v="0"/>
    <n v="1"/>
    <s v="8.21939723BRIDGESTONE  DE COLOMBIA S. A. S"/>
    <x v="0"/>
    <d v="2023-12-26T00:00:00"/>
    <x v="25"/>
    <d v="1899-12-30T00:00:00"/>
    <d v="2023-12-26T10:05:00"/>
    <s v="10:05"/>
    <d v="1899-12-30T06:05:39"/>
    <x v="2"/>
    <x v="2"/>
    <x v="2"/>
    <x v="1"/>
    <n v="8193"/>
  </r>
  <r>
    <n v="37"/>
    <d v="2023-12-26T16:39:55"/>
    <d v="2023-12-26T16:41:08"/>
    <s v="46046813@ventasyservicios.com.co"/>
    <m/>
    <m/>
    <d v="2023-12-26T00:00:00"/>
    <s v="10:55"/>
    <x v="0"/>
    <m/>
    <m/>
    <m/>
    <m/>
    <m/>
    <m/>
    <m/>
    <m/>
    <s v="administrativo@lomafilmrental.com"/>
    <s v="RE: SOLICITUD ESIM"/>
    <s v="3218762766"/>
    <s v="NEWCORP RENTAL SAS"/>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3-12-26T00:00:00"/>
    <s v="NA"/>
    <m/>
    <x v="21"/>
    <x v="0"/>
    <x v="0"/>
    <x v="0"/>
    <x v="0"/>
    <s v=""/>
    <n v="0"/>
    <n v="1"/>
    <n v="0"/>
    <x v="0"/>
    <n v="1"/>
    <s v="3218762766NEWCORP RENTAL SAS"/>
    <x v="2"/>
    <d v="2023-12-26T00:00:00"/>
    <x v="26"/>
    <d v="1899-12-30T00:00:00"/>
    <d v="2023-12-26T10:55:00"/>
    <s v="10:55"/>
    <d v="1899-12-30T05:46:08"/>
    <x v="1"/>
    <x v="1"/>
    <x v="2"/>
    <x v="1"/>
    <n v="8193"/>
  </r>
  <r>
    <n v="38"/>
    <d v="2023-12-26T17:19:54"/>
    <d v="2023-12-26T17:21:16"/>
    <s v="46046813@ventasyservicios.com.co"/>
    <m/>
    <m/>
    <d v="2023-12-26T00:00:00"/>
    <s v="11:00"/>
    <x v="0"/>
    <m/>
    <m/>
    <m/>
    <m/>
    <m/>
    <m/>
    <m/>
    <m/>
    <s v="soporte.disstech@outlook.com "/>
    <s v="RE: Fwd: RV: Adici?n de linea a cuenta maestra"/>
    <s v="8.22493346"/>
    <s v="DISSTECH S.A.S."/>
    <s v="MICRO"/>
    <s v="CLIENTE EXTERNO"/>
    <x v="0"/>
    <m/>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3-12-26T00:00:00"/>
    <s v="NA"/>
    <m/>
    <x v="22"/>
    <x v="0"/>
    <x v="0"/>
    <x v="0"/>
    <x v="0"/>
    <s v=""/>
    <n v="0"/>
    <n v="1"/>
    <n v="0"/>
    <x v="0"/>
    <n v="1"/>
    <s v="8.22493346DISSTECH S.A.S."/>
    <x v="0"/>
    <d v="2023-12-26T00:00:00"/>
    <x v="27"/>
    <d v="1899-12-30T00:00:00"/>
    <d v="2023-12-26T11:00:00"/>
    <s v="11:00"/>
    <d v="1899-12-30T06:21:16"/>
    <x v="2"/>
    <x v="2"/>
    <x v="2"/>
    <x v="1"/>
    <n v="8193"/>
  </r>
  <r>
    <n v="39"/>
    <d v="2023-12-26T18:22:17"/>
    <d v="2023-12-26T18:23:33"/>
    <s v="46046813@ventasyservicios.com.co"/>
    <m/>
    <m/>
    <d v="2023-12-26T00:00:00"/>
    <s v="11:19"/>
    <x v="0"/>
    <m/>
    <m/>
    <m/>
    <m/>
    <m/>
    <m/>
    <m/>
    <m/>
    <s v="julian6810@hotmail.com"/>
    <s v="Cambio de SIM a E-SIM 3204760856"/>
    <s v="3204760856"/>
    <s v="HUMBERTO BARRAGAN RAMIREZ"/>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3-12-26T00:00:00"/>
    <s v="NA"/>
    <m/>
    <x v="21"/>
    <x v="0"/>
    <x v="0"/>
    <x v="0"/>
    <x v="0"/>
    <s v=""/>
    <n v="0"/>
    <n v="1"/>
    <n v="0"/>
    <x v="0"/>
    <n v="1"/>
    <s v="3204760856HUMBERTO BARRAGAN RAMIREZ"/>
    <x v="0"/>
    <d v="2023-12-26T00:00:00"/>
    <x v="28"/>
    <d v="1899-12-30T00:00:00"/>
    <d v="2023-12-26T11:19:00"/>
    <s v="11:19"/>
    <d v="1899-12-30T07:04:33"/>
    <x v="2"/>
    <x v="2"/>
    <x v="2"/>
    <x v="1"/>
    <n v="8193"/>
  </r>
  <r>
    <n v="40"/>
    <d v="2023-12-26T18:41:45"/>
    <d v="2023-12-26T18:42:47"/>
    <s v="46046813@ventasyservicios.com.co"/>
    <m/>
    <m/>
    <d v="2023-12-26T00:00:00"/>
    <s v="12:01"/>
    <x v="0"/>
    <m/>
    <m/>
    <m/>
    <m/>
    <m/>
    <m/>
    <m/>
    <m/>
    <s v="kescobar@transporteygruas.com"/>
    <s v="Activación Roaming Internacional"/>
    <s v="3108164063"/>
    <s v="TRANSPORTE Y GRUAS LIMITADA"/>
    <s v="PYME PEQUEÑA"/>
    <s v="CLIENTE EXTERNO"/>
    <x v="0"/>
    <m/>
    <s v="MÓVIL"/>
    <m/>
    <m/>
    <s v="ROAMING INTERNACIONAL"/>
    <m/>
    <m/>
    <m/>
    <m/>
    <m/>
    <m/>
    <m/>
    <m/>
    <m/>
    <m/>
    <m/>
    <m/>
    <m/>
    <m/>
    <m/>
    <m/>
    <m/>
    <m/>
    <m/>
    <m/>
    <m/>
    <m/>
    <m/>
    <m/>
    <m/>
    <m/>
    <m/>
    <m/>
    <m/>
    <m/>
    <m/>
    <m/>
    <m/>
    <m/>
    <m/>
    <m/>
    <m/>
    <m/>
    <m/>
    <m/>
    <m/>
    <m/>
    <m/>
    <m/>
    <m/>
    <m/>
    <m/>
    <s v="INFORMACIÓN ACLARACIÓN"/>
    <m/>
    <m/>
    <m/>
    <m/>
    <m/>
    <m/>
    <m/>
    <m/>
    <m/>
    <m/>
    <m/>
    <m/>
    <m/>
    <m/>
    <m/>
    <m/>
    <m/>
    <m/>
    <m/>
    <m/>
    <m/>
    <m/>
    <m/>
    <m/>
    <m/>
    <m/>
    <m/>
    <m/>
    <m/>
    <m/>
    <m/>
    <m/>
    <m/>
    <m/>
    <m/>
    <m/>
    <m/>
    <m/>
    <m/>
    <m/>
    <m/>
    <m/>
    <m/>
    <m/>
    <m/>
    <m/>
    <m/>
    <m/>
    <m/>
    <m/>
    <m/>
    <m/>
    <m/>
    <m/>
    <m/>
    <m/>
    <m/>
    <m/>
    <m/>
    <m/>
    <x v="0"/>
    <m/>
    <m/>
    <m/>
    <m/>
    <m/>
    <s v="GESTIONADO"/>
    <m/>
    <d v="2023-12-26T00:00:00"/>
    <s v="NA"/>
    <m/>
    <x v="18"/>
    <x v="0"/>
    <x v="0"/>
    <x v="0"/>
    <x v="0"/>
    <s v=""/>
    <n v="0"/>
    <n v="1"/>
    <n v="0"/>
    <x v="2"/>
    <n v="2"/>
    <s v="3108164063TRANSPORTE Y GRUAS LIMITADA"/>
    <x v="0"/>
    <d v="2023-12-26T00:00:00"/>
    <x v="29"/>
    <d v="1899-12-30T00:00:00"/>
    <d v="2023-12-26T12:01:00"/>
    <s v="12:01"/>
    <d v="1899-12-30T06:41:47"/>
    <x v="2"/>
    <x v="2"/>
    <x v="2"/>
    <x v="1"/>
    <n v="8193"/>
  </r>
  <r>
    <n v="41"/>
    <d v="2023-12-26T19:12:01"/>
    <d v="2023-12-26T19:13:15"/>
    <s v="46046813@ventasyservicios.com.co"/>
    <m/>
    <m/>
    <d v="2023-12-26T00:00:00"/>
    <s v="12:03"/>
    <x v="0"/>
    <m/>
    <m/>
    <m/>
    <m/>
    <m/>
    <m/>
    <m/>
    <m/>
    <s v="carmen.cuetor.ext@claro.com.co"/>
    <s v="RE: cruce de saldo"/>
    <s v="8.22502155"/>
    <s v="BEBIDAS DEL CARIBE GM S A S"/>
    <s v="NO DETERMINADO"/>
    <s v="CLIENTE CLARO"/>
    <x v="0"/>
    <m/>
    <s v="MÓVIL"/>
    <m/>
    <m/>
    <s v="SALDO"/>
    <m/>
    <m/>
    <m/>
    <m/>
    <m/>
    <m/>
    <m/>
    <m/>
    <m/>
    <m/>
    <m/>
    <m/>
    <m/>
    <m/>
    <m/>
    <m/>
    <m/>
    <m/>
    <m/>
    <m/>
    <m/>
    <m/>
    <m/>
    <m/>
    <m/>
    <m/>
    <m/>
    <m/>
    <m/>
    <m/>
    <m/>
    <m/>
    <m/>
    <m/>
    <m/>
    <m/>
    <m/>
    <m/>
    <m/>
    <m/>
    <m/>
    <m/>
    <m/>
    <m/>
    <m/>
    <m/>
    <m/>
    <m/>
    <s v="TRASLADO"/>
    <m/>
    <m/>
    <m/>
    <m/>
    <m/>
    <m/>
    <m/>
    <m/>
    <m/>
    <m/>
    <m/>
    <m/>
    <m/>
    <m/>
    <m/>
    <m/>
    <m/>
    <m/>
    <m/>
    <m/>
    <m/>
    <m/>
    <m/>
    <m/>
    <m/>
    <m/>
    <m/>
    <m/>
    <m/>
    <m/>
    <m/>
    <m/>
    <m/>
    <m/>
    <m/>
    <m/>
    <m/>
    <m/>
    <m/>
    <m/>
    <m/>
    <m/>
    <m/>
    <m/>
    <m/>
    <m/>
    <m/>
    <m/>
    <m/>
    <m/>
    <m/>
    <m/>
    <m/>
    <m/>
    <m/>
    <m/>
    <m/>
    <m/>
    <m/>
    <x v="0"/>
    <m/>
    <m/>
    <m/>
    <m/>
    <m/>
    <s v="GESTIONADO"/>
    <m/>
    <d v="2023-12-26T00:00:00"/>
    <s v="NA"/>
    <m/>
    <x v="23"/>
    <x v="0"/>
    <x v="0"/>
    <x v="0"/>
    <x v="0"/>
    <s v=""/>
    <n v="0"/>
    <n v="1"/>
    <n v="0"/>
    <x v="0"/>
    <n v="1"/>
    <s v="8.22502155BEBIDAS DEL CARIBE GM S A S"/>
    <x v="0"/>
    <d v="2023-12-26T00:00:00"/>
    <x v="30"/>
    <d v="1899-12-30T00:00:00"/>
    <d v="2023-12-26T12:03:00"/>
    <s v="12:03"/>
    <d v="1899-12-30T07:10:15"/>
    <x v="2"/>
    <x v="2"/>
    <x v="2"/>
    <x v="1"/>
    <n v="8193"/>
  </r>
  <r>
    <n v="42"/>
    <d v="2023-12-26T19:57:28"/>
    <d v="2023-12-26T19:58:37"/>
    <s v="46046813@ventasyservicios.com.co"/>
    <m/>
    <m/>
    <d v="2023-12-26T00:00:00"/>
    <s v="12:41"/>
    <x v="0"/>
    <m/>
    <m/>
    <m/>
    <m/>
    <m/>
    <m/>
    <m/>
    <m/>
    <s v="contactopyme.co@claro.com.co"/>
    <s v="Fwd: Re: Fwd: Re: Fwd: Re: Fwd: Re: Fwd: AUMENTO DE MEGAS CONTRATO No 10799206"/>
    <s v="10799206"/>
    <s v="EDIFICIO OASIS"/>
    <s v="SOHO"/>
    <s v="CLIENTE CLARO"/>
    <x v="0"/>
    <m/>
    <s v="FIJO"/>
    <s v="HFC"/>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3-12-26T00:00:00"/>
    <s v="NA_x000a_"/>
    <m/>
    <x v="0"/>
    <x v="0"/>
    <x v="0"/>
    <x v="0"/>
    <x v="0"/>
    <s v=""/>
    <n v="0"/>
    <n v="1"/>
    <n v="0"/>
    <x v="0"/>
    <n v="1"/>
    <s v="10799206EDIFICIO OASIS"/>
    <x v="0"/>
    <d v="2023-12-26T00:00:00"/>
    <x v="31"/>
    <d v="1899-12-30T00:00:00"/>
    <d v="2023-12-26T12:41:00"/>
    <s v="12:41"/>
    <d v="1899-12-30T07:17:37"/>
    <x v="2"/>
    <x v="2"/>
    <x v="2"/>
    <x v="1"/>
    <n v="8193"/>
  </r>
  <r>
    <n v="43"/>
    <d v="2023-12-26T19:58:42"/>
    <d v="2023-12-26T20:23:13"/>
    <s v="46046813@ventasyservicios.com.co"/>
    <m/>
    <m/>
    <d v="2023-12-26T00:00:00"/>
    <s v="12:44"/>
    <x v="0"/>
    <m/>
    <m/>
    <m/>
    <m/>
    <m/>
    <m/>
    <m/>
    <m/>
    <s v="oscarj@etraining.edu.co"/>
    <s v="Fwd: Solicitud SIM virtual (eSIM) LINEA 3133841873"/>
    <s v="3133841873"/>
    <s v="E TRAINING S A S "/>
    <s v="INTERMEDIAS"/>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3-12-26T00:00:00"/>
    <s v="NA"/>
    <m/>
    <x v="21"/>
    <x v="0"/>
    <x v="0"/>
    <x v="0"/>
    <x v="0"/>
    <s v=""/>
    <n v="0"/>
    <n v="1"/>
    <n v="0"/>
    <x v="0"/>
    <n v="1"/>
    <s v="3133841873E TRAINING S A S "/>
    <x v="0"/>
    <d v="2023-12-26T00:00:00"/>
    <x v="32"/>
    <d v="1899-12-30T00:00:00"/>
    <d v="2023-12-26T12:44:00"/>
    <s v="12:44"/>
    <d v="1899-12-30T07:39:13"/>
    <x v="2"/>
    <x v="2"/>
    <x v="2"/>
    <x v="1"/>
    <n v="8193"/>
  </r>
  <r>
    <n v="44"/>
    <d v="2023-12-26T20:23:17"/>
    <d v="2023-12-26T20:47:21"/>
    <s v="46046813@ventasyservicios.com.co"/>
    <m/>
    <m/>
    <d v="2023-12-26T00:00:00"/>
    <s v="13:05"/>
    <x v="0"/>
    <m/>
    <m/>
    <m/>
    <m/>
    <m/>
    <m/>
    <m/>
    <m/>
    <s v="ClaroTeAyudaNegocios@claro.com.co"/>
    <s v="Fwd: RV: SOLICITUD AGRUPACION FRANCISCO JOSE DE CALDAS"/>
    <s v="0"/>
    <s v="0"/>
    <s v="NO DETERMINADO"/>
    <s v="CLARO TE AYUDA"/>
    <x v="0"/>
    <m/>
    <s v="FIJO"/>
    <s v="HFC"/>
    <s v="CASO RECHAZADO"/>
    <m/>
    <m/>
    <m/>
    <m/>
    <m/>
    <m/>
    <m/>
    <m/>
    <m/>
    <s v="FALTA DE INFORMACIÓN"/>
    <m/>
    <m/>
    <m/>
    <m/>
    <m/>
    <m/>
    <m/>
    <m/>
    <m/>
    <m/>
    <m/>
    <m/>
    <m/>
    <m/>
    <m/>
    <m/>
    <m/>
    <m/>
    <m/>
    <m/>
    <m/>
    <m/>
    <m/>
    <m/>
    <m/>
    <m/>
    <m/>
    <m/>
    <m/>
    <m/>
    <m/>
    <m/>
    <m/>
    <m/>
    <m/>
    <m/>
    <m/>
    <m/>
    <m/>
    <m/>
    <m/>
    <m/>
    <m/>
    <m/>
    <m/>
    <m/>
    <m/>
    <m/>
    <m/>
    <m/>
    <m/>
    <m/>
    <m/>
    <m/>
    <m/>
    <m/>
    <m/>
    <m/>
    <m/>
    <m/>
    <m/>
    <m/>
    <m/>
    <m/>
    <m/>
    <m/>
    <m/>
    <m/>
    <m/>
    <m/>
    <m/>
    <m/>
    <m/>
    <m/>
    <m/>
    <m/>
    <m/>
    <m/>
    <m/>
    <m/>
    <m/>
    <m/>
    <m/>
    <m/>
    <m/>
    <m/>
    <m/>
    <m/>
    <m/>
    <m/>
    <m/>
    <m/>
    <m/>
    <m/>
    <m/>
    <m/>
    <m/>
    <m/>
    <m/>
    <x v="0"/>
    <m/>
    <m/>
    <m/>
    <m/>
    <m/>
    <s v="GESTIONADO"/>
    <m/>
    <d v="2023-12-26T00:00:00"/>
    <s v="NA"/>
    <m/>
    <x v="3"/>
    <x v="0"/>
    <x v="0"/>
    <x v="0"/>
    <x v="0"/>
    <s v=""/>
    <n v="0"/>
    <n v="1"/>
    <n v="0"/>
    <x v="0"/>
    <n v="1"/>
    <s v="00"/>
    <x v="0"/>
    <d v="2023-12-26T00:00:00"/>
    <x v="33"/>
    <d v="1899-12-30T00:00:00"/>
    <d v="2023-12-26T13:05:00"/>
    <s v="13:05"/>
    <d v="1899-12-30T07:42:21"/>
    <x v="2"/>
    <x v="2"/>
    <x v="2"/>
    <x v="1"/>
    <n v="8193"/>
  </r>
  <r>
    <n v="45"/>
    <d v="2023-12-26T21:13:28"/>
    <d v="2023-12-26T21:14:56"/>
    <s v="46046813@ventasyservicios.com.co"/>
    <m/>
    <m/>
    <d v="2023-12-26T00:00:00"/>
    <s v="13:17"/>
    <x v="0"/>
    <m/>
    <m/>
    <m/>
    <m/>
    <m/>
    <m/>
    <m/>
    <m/>
    <s v="ClaroTeAyudaNegocios@claro.com.co"/>
    <s v="Fwd: RV: Respuesta PQR. 982399467 con No. de Cuenta : 65393928"/>
    <s v="65393928 "/>
    <s v="CARLOS AND FRANCO AGUIRRE"/>
    <s v="PYME MEDIANA"/>
    <s v="CLARO TE AYUDA"/>
    <x v="0"/>
    <m/>
    <s v="FIJO"/>
    <s v="HFC"/>
    <s v="CREACIÓN DE PQR"/>
    <m/>
    <m/>
    <m/>
    <m/>
    <m/>
    <m/>
    <m/>
    <m/>
    <m/>
    <m/>
    <m/>
    <m/>
    <m/>
    <m/>
    <s v="DAÑOS A TERCEROS"/>
    <m/>
    <m/>
    <m/>
    <m/>
    <m/>
    <m/>
    <m/>
    <m/>
    <m/>
    <m/>
    <m/>
    <m/>
    <m/>
    <m/>
    <m/>
    <m/>
    <m/>
    <m/>
    <m/>
    <m/>
    <m/>
    <m/>
    <m/>
    <m/>
    <m/>
    <m/>
    <m/>
    <m/>
    <m/>
    <m/>
    <m/>
    <m/>
    <m/>
    <m/>
    <m/>
    <m/>
    <m/>
    <m/>
    <m/>
    <m/>
    <m/>
    <m/>
    <m/>
    <m/>
    <m/>
    <m/>
    <m/>
    <m/>
    <m/>
    <m/>
    <m/>
    <m/>
    <m/>
    <m/>
    <m/>
    <m/>
    <m/>
    <m/>
    <m/>
    <m/>
    <m/>
    <m/>
    <m/>
    <m/>
    <m/>
    <m/>
    <m/>
    <m/>
    <m/>
    <m/>
    <m/>
    <m/>
    <m/>
    <m/>
    <m/>
    <m/>
    <m/>
    <m/>
    <m/>
    <m/>
    <m/>
    <m/>
    <m/>
    <m/>
    <m/>
    <m/>
    <m/>
    <m/>
    <m/>
    <m/>
    <m/>
    <m/>
    <m/>
    <m/>
    <x v="0"/>
    <m/>
    <m/>
    <m/>
    <m/>
    <m/>
    <s v="GESTIONADO"/>
    <m/>
    <d v="2023-12-26T00:00:00"/>
    <s v="NA"/>
    <m/>
    <x v="24"/>
    <x v="0"/>
    <x v="0"/>
    <x v="0"/>
    <x v="0"/>
    <s v=""/>
    <n v="0"/>
    <n v="1"/>
    <n v="0"/>
    <x v="0"/>
    <n v="1"/>
    <s v="65393928 CARLOS AND FRANCO AGUIRRE"/>
    <x v="0"/>
    <d v="2023-12-26T00:00:00"/>
    <x v="34"/>
    <d v="1899-12-30T00:00:00"/>
    <d v="2023-12-26T13:17:00"/>
    <s v="13:17"/>
    <d v="1899-12-30T07:57:56"/>
    <x v="2"/>
    <x v="2"/>
    <x v="2"/>
    <x v="1"/>
    <n v="8193"/>
  </r>
  <r>
    <n v="46"/>
    <d v="2023-12-26T21:46:16"/>
    <d v="2023-12-26T21:47:51"/>
    <s v="46046813@ventasyservicios.com.co"/>
    <m/>
    <m/>
    <d v="2023-12-26T00:00:00"/>
    <s v="13:53"/>
    <x v="0"/>
    <m/>
    <m/>
    <m/>
    <m/>
    <m/>
    <m/>
    <m/>
    <m/>
    <s v="natalia.pino@claro.com.co"/>
    <s v="RV: RV: RV: SOLICITUD CANCELACION NUEVA LINEA  #3223690993// SOCIEDAD DE COMERCIALIZACION INTERNACION// NIT 800182348"/>
    <s v="3223690993"/>
    <s v="SOCIEDAD DE COMERCIALIZACION INTERNACION"/>
    <s v="PYME MEDIANA"/>
    <s v="CLIENTE CLARO"/>
    <x v="0"/>
    <m/>
    <s v="MÓVIL"/>
    <m/>
    <m/>
    <s v="CANCELACIÓN DE LÍNEA"/>
    <m/>
    <m/>
    <m/>
    <m/>
    <m/>
    <s v="COLOCACIÓN"/>
    <m/>
    <m/>
    <m/>
    <m/>
    <m/>
    <m/>
    <m/>
    <m/>
    <m/>
    <m/>
    <m/>
    <m/>
    <m/>
    <m/>
    <m/>
    <m/>
    <m/>
    <m/>
    <m/>
    <m/>
    <m/>
    <m/>
    <m/>
    <m/>
    <m/>
    <m/>
    <m/>
    <m/>
    <m/>
    <m/>
    <m/>
    <m/>
    <m/>
    <m/>
    <m/>
    <m/>
    <m/>
    <m/>
    <m/>
    <m/>
    <m/>
    <m/>
    <m/>
    <m/>
    <m/>
    <m/>
    <m/>
    <m/>
    <m/>
    <m/>
    <m/>
    <m/>
    <m/>
    <m/>
    <m/>
    <m/>
    <m/>
    <m/>
    <m/>
    <m/>
    <m/>
    <m/>
    <m/>
    <m/>
    <m/>
    <m/>
    <m/>
    <m/>
    <m/>
    <m/>
    <m/>
    <m/>
    <m/>
    <m/>
    <m/>
    <m/>
    <m/>
    <m/>
    <m/>
    <m/>
    <m/>
    <m/>
    <m/>
    <m/>
    <m/>
    <m/>
    <m/>
    <m/>
    <m/>
    <m/>
    <m/>
    <m/>
    <m/>
    <m/>
    <m/>
    <m/>
    <m/>
    <m/>
    <m/>
    <s v="NO USA EL SERVICIO"/>
    <m/>
    <m/>
    <x v="1"/>
    <m/>
    <m/>
    <s v="1"/>
    <m/>
    <m/>
    <s v="GESTIONADO"/>
    <m/>
    <d v="2023-12-26T00:00:00"/>
    <s v="NA"/>
    <m/>
    <x v="25"/>
    <x v="0"/>
    <x v="0"/>
    <x v="0"/>
    <x v="0"/>
    <s v=""/>
    <n v="0"/>
    <n v="1"/>
    <n v="0"/>
    <x v="0"/>
    <n v="1"/>
    <s v="3223690993SOCIEDAD DE COMERCIALIZACION INTERNACION"/>
    <x v="0"/>
    <d v="2023-12-26T00:00:00"/>
    <x v="35"/>
    <d v="1899-12-30T00:00:00"/>
    <d v="2023-12-26T13:53:00"/>
    <s v="13:53"/>
    <d v="1899-12-30T07:54:51"/>
    <x v="2"/>
    <x v="2"/>
    <x v="2"/>
    <x v="1"/>
    <n v="8193"/>
  </r>
  <r>
    <n v="47"/>
    <d v="2023-12-27T07:51:38"/>
    <d v="2023-12-27T07:54:25"/>
    <s v="46046817@ventasyservicios.com.co"/>
    <m/>
    <m/>
    <d v="2023-12-26T00:00:00"/>
    <s v="7:50"/>
    <x v="0"/>
    <m/>
    <m/>
    <m/>
    <m/>
    <m/>
    <m/>
    <m/>
    <m/>
    <s v="jessica.mendez@claro.com.co"/>
    <s v="Re: FAVOR ADICIONAR CAMPA?A  CTA 58265584"/>
    <s v="58265584"/>
    <s v="LINA MARCE PINZON PASCUALY "/>
    <s v="SOHO"/>
    <s v="CONSULTOR COMERCIAL"/>
    <x v="0"/>
    <m/>
    <s v="FIJO"/>
    <s v="HFC"/>
    <s v="PRODUCTO"/>
    <m/>
    <m/>
    <m/>
    <m/>
    <m/>
    <m/>
    <m/>
    <m/>
    <m/>
    <m/>
    <m/>
    <m/>
    <m/>
    <m/>
    <m/>
    <m/>
    <m/>
    <m/>
    <m/>
    <m/>
    <m/>
    <m/>
    <m/>
    <m/>
    <m/>
    <m/>
    <m/>
    <m/>
    <m/>
    <m/>
    <m/>
    <m/>
    <m/>
    <m/>
    <m/>
    <m/>
    <m/>
    <m/>
    <s v="INFORMACIÓN DE BENEFICIOS"/>
    <m/>
    <m/>
    <m/>
    <m/>
    <m/>
    <m/>
    <m/>
    <m/>
    <m/>
    <m/>
    <m/>
    <m/>
    <m/>
    <m/>
    <m/>
    <m/>
    <m/>
    <m/>
    <m/>
    <m/>
    <m/>
    <m/>
    <m/>
    <m/>
    <m/>
    <m/>
    <m/>
    <m/>
    <m/>
    <m/>
    <m/>
    <m/>
    <m/>
    <m/>
    <m/>
    <m/>
    <m/>
    <m/>
    <m/>
    <m/>
    <m/>
    <m/>
    <m/>
    <m/>
    <m/>
    <m/>
    <m/>
    <m/>
    <m/>
    <m/>
    <m/>
    <m/>
    <m/>
    <m/>
    <m/>
    <m/>
    <m/>
    <m/>
    <m/>
    <m/>
    <m/>
    <m/>
    <m/>
    <m/>
    <m/>
    <m/>
    <m/>
    <m/>
    <m/>
    <m/>
    <x v="0"/>
    <m/>
    <m/>
    <m/>
    <m/>
    <m/>
    <s v="GESTIONADO"/>
    <m/>
    <d v="2023-12-27T00:00:00"/>
    <s v="N/A"/>
    <s v="N/A"/>
    <x v="26"/>
    <x v="0"/>
    <x v="0"/>
    <x v="0"/>
    <x v="0"/>
    <s v=""/>
    <n v="0"/>
    <n v="1"/>
    <n v="0"/>
    <x v="0"/>
    <n v="1"/>
    <s v="58265584LINA MARCE PINZON PASCUALY "/>
    <x v="0"/>
    <d v="2023-12-27T00:00:00"/>
    <x v="36"/>
    <d v="1899-12-30T00:00:00"/>
    <d v="2023-12-26T07:50:00"/>
    <s v="7:50"/>
    <d v="1899-12-31T00:04:25"/>
    <x v="0"/>
    <x v="0"/>
    <x v="3"/>
    <x v="1"/>
    <n v="8193"/>
  </r>
  <r>
    <n v="48"/>
    <d v="2023-12-29T08:29:07"/>
    <d v="2023-12-29T09:08:04"/>
    <s v="45688293@ventasyservicios.com.co"/>
    <s v="Juan David Mendez"/>
    <m/>
    <d v="2023-12-29T00:00:00"/>
    <s v="06:30"/>
    <x v="0"/>
    <m/>
    <m/>
    <m/>
    <m/>
    <m/>
    <m/>
    <m/>
    <m/>
    <s v="Supervisornegocios@claro.com.co"/>
    <s v="RV: Desactivación de líneas// MARIA ELENA GIRALDO HERRERA// NIT 32550005-2"/>
    <s v="8.22500366"/>
    <s v="MARÍA ELENA GIRALDO HERRERA"/>
    <s v="NO DETERMINADO"/>
    <s v="SUPERVISORES Y/O COORDINADORES ALIADOS"/>
    <x v="0"/>
    <m/>
    <s v="MÓVIL"/>
    <m/>
    <m/>
    <s v="CANCELACIÓN DE LÍNEA"/>
    <m/>
    <m/>
    <m/>
    <m/>
    <m/>
    <s v="COLOCACIÓN"/>
    <m/>
    <m/>
    <m/>
    <m/>
    <m/>
    <m/>
    <m/>
    <m/>
    <m/>
    <m/>
    <m/>
    <m/>
    <m/>
    <m/>
    <m/>
    <m/>
    <m/>
    <m/>
    <m/>
    <m/>
    <m/>
    <m/>
    <m/>
    <m/>
    <m/>
    <m/>
    <m/>
    <m/>
    <m/>
    <m/>
    <m/>
    <m/>
    <m/>
    <m/>
    <m/>
    <m/>
    <m/>
    <m/>
    <m/>
    <m/>
    <m/>
    <m/>
    <m/>
    <m/>
    <m/>
    <m/>
    <m/>
    <m/>
    <m/>
    <m/>
    <m/>
    <m/>
    <m/>
    <m/>
    <m/>
    <m/>
    <m/>
    <m/>
    <m/>
    <m/>
    <m/>
    <m/>
    <m/>
    <m/>
    <m/>
    <m/>
    <m/>
    <m/>
    <m/>
    <m/>
    <m/>
    <m/>
    <m/>
    <m/>
    <m/>
    <m/>
    <m/>
    <m/>
    <m/>
    <m/>
    <m/>
    <m/>
    <m/>
    <m/>
    <m/>
    <m/>
    <m/>
    <m/>
    <m/>
    <m/>
    <m/>
    <m/>
    <m/>
    <m/>
    <m/>
    <m/>
    <m/>
    <m/>
    <m/>
    <s v="NO USA EL SERVICIO"/>
    <m/>
    <m/>
    <x v="2"/>
    <s v="3207592479"/>
    <s v="MARÍA ELENA GIRALDO HERRERA"/>
    <s v="4"/>
    <m/>
    <m/>
    <s v="GESTIONADO"/>
    <m/>
    <d v="2023-12-29T00:00:00"/>
    <s v="SE GENERA COMUNICACIÓN CON LA TITULAR Y NO ACPETA OFRECIMIENTOS, SE CONFIRMA CANCELACIÓN PARA FECHA DE CORTE."/>
    <m/>
    <x v="25"/>
    <x v="0"/>
    <x v="0"/>
    <x v="0"/>
    <x v="0"/>
    <s v=""/>
    <n v="0"/>
    <n v="1"/>
    <n v="0"/>
    <x v="0"/>
    <n v="1"/>
    <s v="8.22500366MARÍA ELENA GIRALDO HERRERA"/>
    <x v="2"/>
    <d v="2023-12-29T00:00:00"/>
    <x v="37"/>
    <d v="1899-12-30T00:00:00"/>
    <d v="2023-12-29T06:30:00"/>
    <s v="06:30"/>
    <d v="1899-12-30T02:38:04"/>
    <x v="1"/>
    <x v="1"/>
    <x v="4"/>
    <x v="1"/>
    <n v="8193"/>
  </r>
  <r>
    <n v="49"/>
    <d v="2023-12-29T09:08:18"/>
    <d v="2023-12-29T09:30:15"/>
    <s v="45688293@ventasyservicios.com.co"/>
    <s v="Juan David Mendez"/>
    <m/>
    <d v="2023-12-29T00:00:00"/>
    <s v="06:29"/>
    <x v="0"/>
    <m/>
    <m/>
    <m/>
    <m/>
    <m/>
    <m/>
    <m/>
    <m/>
    <s v="Supervisornegocios@claro.com.co"/>
    <s v="Desactivacion de lineas // OSWALDO DE JESUS PINO USMA// NIT 71609415-7"/>
    <s v="8.22500390"/>
    <s v="OSWALDO DE JESUS PINO USMA"/>
    <s v="NO DETERMINADO"/>
    <s v="SUPERVISORES Y/O COORDINADORES ALIADOS"/>
    <x v="0"/>
    <m/>
    <s v="MÓVIL"/>
    <m/>
    <m/>
    <s v="CANCELACIÓN DE LÍNEA"/>
    <m/>
    <m/>
    <m/>
    <m/>
    <m/>
    <s v="COLOCACIÓN"/>
    <m/>
    <m/>
    <m/>
    <m/>
    <m/>
    <m/>
    <m/>
    <m/>
    <m/>
    <m/>
    <m/>
    <m/>
    <m/>
    <m/>
    <m/>
    <m/>
    <m/>
    <m/>
    <m/>
    <m/>
    <m/>
    <m/>
    <m/>
    <m/>
    <m/>
    <m/>
    <m/>
    <m/>
    <m/>
    <m/>
    <m/>
    <m/>
    <m/>
    <m/>
    <m/>
    <m/>
    <m/>
    <m/>
    <m/>
    <m/>
    <m/>
    <m/>
    <m/>
    <m/>
    <m/>
    <m/>
    <m/>
    <m/>
    <m/>
    <m/>
    <m/>
    <m/>
    <m/>
    <m/>
    <m/>
    <m/>
    <m/>
    <m/>
    <m/>
    <m/>
    <m/>
    <m/>
    <m/>
    <m/>
    <m/>
    <m/>
    <m/>
    <m/>
    <m/>
    <m/>
    <m/>
    <m/>
    <m/>
    <m/>
    <m/>
    <m/>
    <m/>
    <m/>
    <m/>
    <m/>
    <m/>
    <m/>
    <m/>
    <m/>
    <m/>
    <m/>
    <m/>
    <m/>
    <m/>
    <m/>
    <m/>
    <m/>
    <m/>
    <m/>
    <m/>
    <m/>
    <m/>
    <m/>
    <m/>
    <s v="NO INDICA MOTIVO"/>
    <m/>
    <m/>
    <x v="1"/>
    <m/>
    <m/>
    <s v="5"/>
    <m/>
    <m/>
    <s v="GESTIONADO"/>
    <m/>
    <d v="2023-12-29T00:00:00"/>
    <s v="SE CONFIRMA PASO A PREPAGO, YA QUE NO HAY CONTACTO TELEFÓNICO POR SUSPENSIÓN DE LÍNEAS."/>
    <m/>
    <x v="25"/>
    <x v="0"/>
    <x v="0"/>
    <x v="0"/>
    <x v="0"/>
    <s v=""/>
    <n v="0"/>
    <n v="1"/>
    <n v="0"/>
    <x v="0"/>
    <n v="1"/>
    <s v="8.22500390OSWALDO DE JESUS PINO USMA"/>
    <x v="2"/>
    <d v="2023-12-29T00:00:00"/>
    <x v="38"/>
    <d v="1899-12-30T00:00:00"/>
    <d v="2023-12-29T06:29:00"/>
    <s v="06:29"/>
    <d v="1899-12-30T03:01:15"/>
    <x v="1"/>
    <x v="1"/>
    <x v="4"/>
    <x v="1"/>
    <n v="8193"/>
  </r>
  <r>
    <n v="50"/>
    <d v="2023-12-29T09:30:25"/>
    <d v="2023-12-29T10:29:43"/>
    <s v="45688293@ventasyservicios.com.co"/>
    <s v="Juan David Mendez"/>
    <m/>
    <d v="2023-12-26T00:00:00"/>
    <s v="11:47"/>
    <x v="0"/>
    <m/>
    <m/>
    <m/>
    <m/>
    <m/>
    <m/>
    <m/>
    <m/>
    <s v="Leidy.Rodriguez.ext@claro.com.co"/>
    <s v="SOLICITUD APOYO CLIENTE PLASTEMPACK DE COLOMBIA S.A.S // NIT 830048718-8 // AJUSTE TARIFAS SERVICIOS MOVILES"/>
    <s v="8.21558777"/>
    <s v="PLASTEMPACK DE COLOMBIA LTDA"/>
    <s v="PYME MEDIANA"/>
    <s v="CLIENTE CLAR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3-12-29T00:00:00"/>
    <s v="SE ENVÍA UNA PROPUESTA DIFERENTE, DADA LA RECURRENCIA Y POSIBLE SOLICITUD D EPORT OUT."/>
    <m/>
    <x v="0"/>
    <x v="0"/>
    <x v="0"/>
    <x v="0"/>
    <x v="0"/>
    <s v=""/>
    <n v="0"/>
    <n v="1"/>
    <n v="0"/>
    <x v="0"/>
    <n v="1"/>
    <s v="8.21558777PLASTEMPACK DE COLOMBIA LTDA"/>
    <x v="0"/>
    <d v="2023-12-29T00:00:00"/>
    <x v="39"/>
    <d v="1899-12-30T00:00:00"/>
    <d v="2023-12-26T11:47:00"/>
    <s v="11:47"/>
    <d v="1900-01-01T22:42:43"/>
    <x v="0"/>
    <x v="0"/>
    <x v="4"/>
    <x v="1"/>
    <n v="8193"/>
  </r>
  <r>
    <n v="51"/>
    <d v="2023-12-29T10:29:48"/>
    <d v="2023-12-29T10:44:29"/>
    <s v="45688293@ventasyservicios.com.co"/>
    <s v="Juan David Mendez"/>
    <m/>
    <d v="2023-12-26T00:00:00"/>
    <s v="14:50"/>
    <x v="0"/>
    <m/>
    <m/>
    <m/>
    <m/>
    <m/>
    <m/>
    <m/>
    <m/>
    <s v="ti@bive.co"/>
    <s v="Fwd: Paso a prepago línea móvil"/>
    <s v="3107635703"/>
    <s v="FUNDACION VIVE CON BIENESTAR"/>
    <s v="PYME PEQUEÑA"/>
    <s v="CLIENTE EXTERNO"/>
    <x v="0"/>
    <m/>
    <s v="MÓVIL"/>
    <m/>
    <m/>
    <s v="CANCELACIÓN DE LÍNEA"/>
    <m/>
    <m/>
    <m/>
    <m/>
    <m/>
    <s v="COLOCACIÓN"/>
    <m/>
    <m/>
    <m/>
    <m/>
    <m/>
    <m/>
    <m/>
    <m/>
    <m/>
    <m/>
    <m/>
    <m/>
    <m/>
    <m/>
    <m/>
    <m/>
    <m/>
    <m/>
    <m/>
    <m/>
    <m/>
    <m/>
    <m/>
    <m/>
    <m/>
    <m/>
    <m/>
    <m/>
    <m/>
    <m/>
    <m/>
    <m/>
    <m/>
    <m/>
    <m/>
    <m/>
    <m/>
    <m/>
    <m/>
    <m/>
    <m/>
    <m/>
    <m/>
    <m/>
    <m/>
    <m/>
    <m/>
    <m/>
    <m/>
    <m/>
    <m/>
    <m/>
    <m/>
    <m/>
    <m/>
    <m/>
    <m/>
    <m/>
    <m/>
    <m/>
    <m/>
    <m/>
    <m/>
    <m/>
    <m/>
    <m/>
    <m/>
    <m/>
    <m/>
    <m/>
    <m/>
    <m/>
    <m/>
    <m/>
    <m/>
    <m/>
    <m/>
    <m/>
    <m/>
    <m/>
    <m/>
    <m/>
    <m/>
    <m/>
    <m/>
    <m/>
    <m/>
    <m/>
    <m/>
    <m/>
    <m/>
    <m/>
    <m/>
    <m/>
    <m/>
    <m/>
    <m/>
    <m/>
    <m/>
    <s v="NO INDICA MOTIVO"/>
    <m/>
    <m/>
    <x v="1"/>
    <m/>
    <m/>
    <s v="1"/>
    <m/>
    <m/>
    <s v="GESTIONADO"/>
    <m/>
    <d v="2023-12-29T00:00:00"/>
    <s v="SE REPLICA UNA OFERTA CON CAMPAÑA Y SE DEJA BUZÓN DE VOZ."/>
    <m/>
    <x v="25"/>
    <x v="0"/>
    <x v="0"/>
    <x v="0"/>
    <x v="0"/>
    <s v=""/>
    <n v="0"/>
    <n v="1"/>
    <n v="0"/>
    <x v="0"/>
    <n v="1"/>
    <s v="3107635703FUNDACION VIVE CON BIENESTAR"/>
    <x v="0"/>
    <d v="2023-12-29T00:00:00"/>
    <x v="40"/>
    <d v="1899-12-30T00:00:00"/>
    <d v="2023-12-26T14:50:00"/>
    <s v="14:50"/>
    <d v="1900-01-01T19:54:29"/>
    <x v="0"/>
    <x v="0"/>
    <x v="4"/>
    <x v="1"/>
    <n v="8193"/>
  </r>
  <r>
    <n v="52"/>
    <d v="2023-12-29T10:56:19"/>
    <d v="2023-12-29T11:19:45"/>
    <s v="45688293@ventasyservicios.com.co"/>
    <s v="Juan David Mendez"/>
    <m/>
    <d v="2023-12-28T00:00:00"/>
    <s v="22:40"/>
    <x v="0"/>
    <m/>
    <m/>
    <m/>
    <m/>
    <m/>
    <m/>
    <m/>
    <m/>
    <s v="sermedin@hotmail.com"/>
    <s v="Re: ABONAR PAGI A FACTURA DICIEMBRE AÑO 2023"/>
    <s v="3105758642"/>
    <s v="SERMEDIN COMPAÑIA LIMITADA"/>
    <s v="MICRO"/>
    <s v="CLIENTE EXTERNO"/>
    <x v="0"/>
    <m/>
    <s v="MÓVIL"/>
    <m/>
    <m/>
    <s v="SALDO"/>
    <m/>
    <m/>
    <m/>
    <m/>
    <m/>
    <m/>
    <m/>
    <m/>
    <m/>
    <m/>
    <m/>
    <m/>
    <m/>
    <m/>
    <m/>
    <m/>
    <m/>
    <m/>
    <m/>
    <m/>
    <m/>
    <m/>
    <m/>
    <m/>
    <m/>
    <m/>
    <m/>
    <m/>
    <m/>
    <m/>
    <m/>
    <m/>
    <m/>
    <m/>
    <m/>
    <m/>
    <m/>
    <m/>
    <m/>
    <m/>
    <m/>
    <m/>
    <m/>
    <m/>
    <m/>
    <m/>
    <m/>
    <m/>
    <s v="TRASLADO"/>
    <m/>
    <m/>
    <m/>
    <m/>
    <m/>
    <m/>
    <m/>
    <m/>
    <m/>
    <m/>
    <m/>
    <m/>
    <m/>
    <m/>
    <m/>
    <m/>
    <m/>
    <m/>
    <m/>
    <m/>
    <m/>
    <m/>
    <m/>
    <m/>
    <m/>
    <m/>
    <m/>
    <m/>
    <m/>
    <m/>
    <m/>
    <m/>
    <m/>
    <m/>
    <m/>
    <m/>
    <m/>
    <m/>
    <m/>
    <m/>
    <m/>
    <m/>
    <m/>
    <m/>
    <m/>
    <m/>
    <m/>
    <m/>
    <m/>
    <m/>
    <m/>
    <m/>
    <m/>
    <m/>
    <m/>
    <m/>
    <m/>
    <m/>
    <m/>
    <x v="0"/>
    <m/>
    <m/>
    <m/>
    <m/>
    <m/>
    <s v="GESTIONADO"/>
    <m/>
    <d v="2023-12-29T00:00:00"/>
    <s v="SE SOLICITA DOCUMENTACIÓN DE LA EMPRESA, YA QUE NO SE RECONOCE EL PAGO SOBRE CUENTA EXTERNA."/>
    <m/>
    <x v="23"/>
    <x v="0"/>
    <x v="0"/>
    <x v="0"/>
    <x v="0"/>
    <s v=""/>
    <n v="0"/>
    <n v="1"/>
    <n v="0"/>
    <x v="0"/>
    <n v="1"/>
    <s v="3105758642SERMEDIN COMPAÑIA LIMITADA"/>
    <x v="0"/>
    <d v="2023-12-29T00:00:00"/>
    <x v="41"/>
    <d v="1899-12-30T00:00:00"/>
    <d v="2023-12-28T22:40:00"/>
    <s v="22:40"/>
    <d v="1899-12-30T12:39:45"/>
    <x v="3"/>
    <x v="0"/>
    <x v="4"/>
    <x v="1"/>
    <n v="8193"/>
  </r>
  <r>
    <n v="53"/>
    <d v="2023-12-29T11:28:04"/>
    <d v="2023-12-29T11:29:24"/>
    <s v="45688293@ventasyservicios.com.co"/>
    <s v="Juan David Mendez"/>
    <m/>
    <d v="2023-12-28T00:00:00"/>
    <s v="13:58"/>
    <x v="0"/>
    <m/>
    <m/>
    <m/>
    <m/>
    <m/>
    <m/>
    <m/>
    <m/>
    <s v="asistenteadministrativa@alkamedica.com"/>
    <s v="Solicitud SIM VIRTUAL ALKAMEDICA SAS línea 3165224029"/>
    <s v="3165224029"/>
    <s v="ALKAMEDICA S.A.S."/>
    <s v="SOH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3-12-29T00:00:00"/>
    <s v="SE APROVISIONA SIM VIRTUAL CON QR"/>
    <m/>
    <x v="21"/>
    <x v="0"/>
    <x v="0"/>
    <x v="0"/>
    <x v="0"/>
    <s v=""/>
    <n v="0"/>
    <n v="1"/>
    <n v="0"/>
    <x v="0"/>
    <n v="1"/>
    <s v="3165224029ALKAMEDICA S.A.S."/>
    <x v="0"/>
    <d v="2023-12-29T00:00:00"/>
    <x v="42"/>
    <d v="1899-12-30T00:00:00"/>
    <d v="2023-12-28T13:58:00"/>
    <s v="13:58"/>
    <d v="1899-12-30T21:31:24"/>
    <x v="4"/>
    <x v="0"/>
    <x v="4"/>
    <x v="1"/>
    <n v="8193"/>
  </r>
  <r>
    <n v="54"/>
    <d v="2023-12-29T11:43:13"/>
    <d v="2023-12-29T11:44:44"/>
    <s v="45688293@ventasyservicios.com.co"/>
    <s v="Juan David Mendez"/>
    <m/>
    <d v="2023-12-29T00:00:00"/>
    <s v="09:12"/>
    <x v="0"/>
    <m/>
    <m/>
    <m/>
    <m/>
    <m/>
    <m/>
    <m/>
    <m/>
    <s v="andres.agudeloj@claro.com.co"/>
    <s v="RV: reposion de sim card  artextil sas nti 8909300860"/>
    <s v="3176367320"/>
    <s v="ARTEXTIL"/>
    <s v="PYME PEQUEÑA"/>
    <s v="CLIENTE CLAR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3-12-29T00:00:00"/>
    <s v="SE GENERA RESPECTIVO SOL_QYG"/>
    <m/>
    <x v="27"/>
    <x v="0"/>
    <x v="0"/>
    <x v="0"/>
    <x v="0"/>
    <s v=""/>
    <n v="0"/>
    <n v="1"/>
    <n v="0"/>
    <x v="0"/>
    <n v="1"/>
    <s v="3176367320ARTEXTIL"/>
    <x v="2"/>
    <d v="2023-12-29T00:00:00"/>
    <x v="43"/>
    <d v="1899-12-30T00:00:00"/>
    <d v="2023-12-29T09:12:00"/>
    <s v="09:12"/>
    <d v="1899-12-30T02:32:44"/>
    <x v="1"/>
    <x v="1"/>
    <x v="4"/>
    <x v="1"/>
    <n v="8193"/>
  </r>
  <r>
    <n v="55"/>
    <d v="2023-12-29T12:12:34"/>
    <d v="2023-12-29T12:14:09"/>
    <s v="45688293@ventasyservicios.com.co"/>
    <s v="Juan David Mendez"/>
    <m/>
    <d v="2023-12-28T00:00:00"/>
    <s v="13:36"/>
    <x v="0"/>
    <m/>
    <m/>
    <m/>
    <m/>
    <m/>
    <m/>
    <m/>
    <m/>
    <s v="wyjung@marathoncolombia.com"/>
    <s v="Re: Traslado de esim"/>
    <s v="3158500958"/>
    <s v="MARATHON COLOMBIA LTDA"/>
    <s v="MICR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3-12-29T00:00:00"/>
    <s v="SE REPLCIA EL CÓDIGO QR QUE HA SIDO APROVISIONADO."/>
    <m/>
    <x v="21"/>
    <x v="0"/>
    <x v="0"/>
    <x v="0"/>
    <x v="0"/>
    <s v=""/>
    <n v="0"/>
    <n v="1"/>
    <n v="0"/>
    <x v="0"/>
    <n v="1"/>
    <s v="3158500958MARATHON COLOMBIA LTDA"/>
    <x v="0"/>
    <d v="2023-12-29T00:00:00"/>
    <x v="44"/>
    <d v="1899-12-30T00:00:00"/>
    <d v="2023-12-28T13:36:00"/>
    <s v="13:36"/>
    <d v="1899-12-30T22:38:09"/>
    <x v="4"/>
    <x v="0"/>
    <x v="4"/>
    <x v="1"/>
    <n v="8193"/>
  </r>
  <r>
    <n v="56"/>
    <d v="2023-12-29T12:37:41"/>
    <d v="2023-12-29T12:39:15"/>
    <s v="45688293@ventasyservicios.com.co"/>
    <s v="Juan David Mendez"/>
    <m/>
    <d v="2023-12-27T00:00:00"/>
    <s v="14:21"/>
    <x v="0"/>
    <m/>
    <m/>
    <m/>
    <m/>
    <m/>
    <m/>
    <m/>
    <m/>
    <s v="Evelyn.Diaz@dutyfreepartners.com"/>
    <s v="Re: [EXTERNAL] Re: SIM VIRTUAL"/>
    <s v="3138766300"/>
    <s v="DUTTY FREE PARTNERS COLOMBIA S.A.S."/>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3-12-29T00:00:00"/>
    <s v="SE CONFIRMA CÓDIGO QR Y SE REPLICA QUE EL CELULAR DEBE ESTAR CON SU SISTEMA OPERATIVO ACTUALIZADO, YA QUE ESTO EN OTROS ESCENARIOS HA GENERADO LIMTIACIONES"/>
    <m/>
    <x v="21"/>
    <x v="0"/>
    <x v="0"/>
    <x v="0"/>
    <x v="0"/>
    <s v=""/>
    <n v="0"/>
    <n v="1"/>
    <n v="0"/>
    <x v="0"/>
    <n v="1"/>
    <s v="3138766300DUTTY FREE PARTNERS COLOMBIA S.A.S."/>
    <x v="0"/>
    <d v="2023-12-29T00:00:00"/>
    <x v="45"/>
    <d v="1899-12-30T00:00:00"/>
    <d v="2023-12-27T14:21:00"/>
    <s v="14:21"/>
    <d v="1899-12-31T22:18:15"/>
    <x v="0"/>
    <x v="0"/>
    <x v="4"/>
    <x v="1"/>
    <n v="8193"/>
  </r>
  <r>
    <n v="57"/>
    <d v="2023-12-29T12:53:40"/>
    <d v="2023-12-29T12:55:07"/>
    <s v="45688293@ventasyservicios.com.co"/>
    <s v="Juan David Mendez"/>
    <m/>
    <d v="2023-12-27T00:00:00"/>
    <s v="14:23"/>
    <x v="0"/>
    <m/>
    <m/>
    <m/>
    <m/>
    <m/>
    <m/>
    <m/>
    <m/>
    <s v="jvelez.nexo@gmail.com"/>
    <s v="Cambio de celular, nueva Esim"/>
    <s v="3106709907"/>
    <s v="NEXO DISTRIBUCIONES S.A.S"/>
    <s v="MICR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3-12-29T00:00:00"/>
    <s v="SE SOLICITA DOCUMENTACIÓN, PARA EMITIR NUEVO QR, YA QUE NO ES CORREO CORPORATIVO."/>
    <m/>
    <x v="21"/>
    <x v="0"/>
    <x v="0"/>
    <x v="0"/>
    <x v="0"/>
    <s v=""/>
    <n v="0"/>
    <n v="1"/>
    <n v="0"/>
    <x v="0"/>
    <n v="1"/>
    <s v="3106709907NEXO DISTRIBUCIONES S.A.S"/>
    <x v="0"/>
    <d v="2023-12-29T00:00:00"/>
    <x v="46"/>
    <d v="1899-12-30T00:00:00"/>
    <d v="2023-12-27T14:23:00"/>
    <s v="14:23"/>
    <d v="1899-12-31T22:32:07"/>
    <x v="0"/>
    <x v="0"/>
    <x v="4"/>
    <x v="1"/>
    <n v="8193"/>
  </r>
  <r>
    <n v="58"/>
    <d v="2023-12-29T13:09:40"/>
    <d v="2023-12-29T13:11:15"/>
    <s v="45688293@ventasyservicios.com.co"/>
    <s v="Juan David Mendez"/>
    <m/>
    <d v="2023-12-27T00:00:00"/>
    <s v="15:38"/>
    <x v="0"/>
    <m/>
    <m/>
    <m/>
    <m/>
    <m/>
    <m/>
    <m/>
    <m/>
    <s v="drycol@drycol.co"/>
    <s v="RE: RV: Roaming cel 3182405525"/>
    <s v="3182405525"/>
    <s v="DRYCOL S.A.S."/>
    <s v="MICRO"/>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3-12-29T00:00:00"/>
    <s v="SE REPLICA ACTIVACIÓN DE PAQUETE DE ROAMING PARA ESPAÑA, YA QUE NO ESTABA INSTALADO"/>
    <m/>
    <x v="19"/>
    <x v="0"/>
    <x v="0"/>
    <x v="0"/>
    <x v="0"/>
    <s v=""/>
    <n v="0"/>
    <n v="1"/>
    <n v="0"/>
    <x v="0"/>
    <n v="1"/>
    <s v="3182405525DRYCOL S.A.S."/>
    <x v="0"/>
    <d v="2023-12-29T00:00:00"/>
    <x v="47"/>
    <d v="1899-12-30T00:00:00"/>
    <d v="2023-12-27T15:38:00"/>
    <s v="15:38"/>
    <d v="1899-12-31T21:33:15"/>
    <x v="0"/>
    <x v="0"/>
    <x v="4"/>
    <x v="1"/>
    <n v="8193"/>
  </r>
  <r>
    <n v="59"/>
    <d v="2023-12-29T13:11:16"/>
    <d v="2023-12-29T13:21:39"/>
    <s v="45688293@ventasyservicios.com.co"/>
    <s v="Juan David Mendez"/>
    <m/>
    <d v="2023-12-28T00:00:00"/>
    <s v="15:15"/>
    <x v="0"/>
    <m/>
    <m/>
    <m/>
    <m/>
    <m/>
    <m/>
    <m/>
    <m/>
    <s v="drycol@drycol.co"/>
    <s v="Solicitud de roaming para España"/>
    <s v="3182405525"/>
    <s v="DRYCOL S.A.S."/>
    <s v="MICRO"/>
    <s v="CLIENTE EXTERNO"/>
    <x v="0"/>
    <m/>
    <s v="MÓVIL"/>
    <m/>
    <m/>
    <s v="ROAMING INTERNACIONAL"/>
    <m/>
    <m/>
    <m/>
    <m/>
    <m/>
    <m/>
    <m/>
    <m/>
    <m/>
    <m/>
    <m/>
    <m/>
    <m/>
    <m/>
    <m/>
    <m/>
    <m/>
    <m/>
    <m/>
    <m/>
    <m/>
    <m/>
    <m/>
    <m/>
    <m/>
    <m/>
    <m/>
    <m/>
    <m/>
    <m/>
    <m/>
    <m/>
    <m/>
    <m/>
    <m/>
    <m/>
    <m/>
    <m/>
    <m/>
    <m/>
    <m/>
    <m/>
    <m/>
    <m/>
    <m/>
    <m/>
    <m/>
    <s v="INFORMACIÓN ACLARACIÓN"/>
    <m/>
    <m/>
    <m/>
    <m/>
    <m/>
    <m/>
    <m/>
    <m/>
    <m/>
    <m/>
    <m/>
    <m/>
    <m/>
    <m/>
    <m/>
    <m/>
    <m/>
    <m/>
    <m/>
    <m/>
    <m/>
    <m/>
    <m/>
    <m/>
    <m/>
    <m/>
    <m/>
    <m/>
    <m/>
    <m/>
    <m/>
    <m/>
    <m/>
    <m/>
    <m/>
    <m/>
    <m/>
    <m/>
    <m/>
    <m/>
    <m/>
    <m/>
    <m/>
    <m/>
    <m/>
    <m/>
    <m/>
    <m/>
    <m/>
    <m/>
    <m/>
    <m/>
    <m/>
    <m/>
    <m/>
    <m/>
    <m/>
    <m/>
    <m/>
    <m/>
    <x v="0"/>
    <m/>
    <m/>
    <m/>
    <m/>
    <m/>
    <s v="GESTIONADO"/>
    <m/>
    <d v="2023-12-29T00:00:00"/>
    <s v="SE REPLICA CONDICIONES COMERCIALES DEL PAQUETE APROVISIONADO Y CONFIGURACIONES DE RED."/>
    <m/>
    <x v="18"/>
    <x v="0"/>
    <x v="0"/>
    <x v="0"/>
    <x v="0"/>
    <s v=""/>
    <n v="0"/>
    <n v="1"/>
    <n v="0"/>
    <x v="2"/>
    <n v="2"/>
    <s v="3182405525DRYCOL S.A.S."/>
    <x v="0"/>
    <d v="2023-12-29T00:00:00"/>
    <x v="48"/>
    <d v="1899-12-30T00:00:00"/>
    <d v="2023-12-28T15:15:00"/>
    <s v="15:15"/>
    <d v="1899-12-30T22:06:39"/>
    <x v="4"/>
    <x v="0"/>
    <x v="4"/>
    <x v="1"/>
    <n v="8193"/>
  </r>
  <r>
    <n v="60"/>
    <d v="2023-12-29T13:38:39"/>
    <d v="2023-12-29T13:40:08"/>
    <s v="45688293@ventasyservicios.com.co"/>
    <s v="Juan David Mendez"/>
    <m/>
    <d v="2023-12-28T00:00:00"/>
    <s v="17:21"/>
    <x v="0"/>
    <m/>
    <m/>
    <m/>
    <m/>
    <m/>
    <m/>
    <m/>
    <m/>
    <s v="angiemartin@koreanre.co.kr"/>
    <s v="Solicitud de activación de Roaming"/>
    <s v="3106234683"/>
    <s v="KOREAN REINSURANCE COMPANY"/>
    <s v="PYME MEDIANA"/>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3-12-29T00:00:00"/>
    <s v="SE CONFIRMA PAQUETES APROVISIOANDOS Y SE ACLARAN CONDICIONES COMERCIALES PARA LAS BAHAMAS."/>
    <m/>
    <x v="19"/>
    <x v="0"/>
    <x v="0"/>
    <x v="0"/>
    <x v="0"/>
    <s v=""/>
    <n v="0"/>
    <n v="1"/>
    <n v="0"/>
    <x v="0"/>
    <n v="1"/>
    <s v="3106234683KOREAN REINSURANCE COMPANY"/>
    <x v="0"/>
    <d v="2023-12-29T00:00:00"/>
    <x v="49"/>
    <d v="1899-12-30T00:00:00"/>
    <d v="2023-12-28T17:21:00"/>
    <s v="17:21"/>
    <d v="1899-12-30T20:19:08"/>
    <x v="4"/>
    <x v="0"/>
    <x v="4"/>
    <x v="1"/>
    <n v="8193"/>
  </r>
  <r>
    <n v="61"/>
    <d v="2023-12-29T13:55:39"/>
    <d v="2023-12-29T13:57:10"/>
    <s v="45688293@ventasyservicios.com.co"/>
    <s v="Juan David Mendez"/>
    <m/>
    <d v="2023-12-28T00:00:00"/>
    <s v="15:53"/>
    <x v="0"/>
    <m/>
    <m/>
    <m/>
    <m/>
    <m/>
    <m/>
    <m/>
    <m/>
    <s v="sistemas@ucimedsa.com"/>
    <s v="Solicitud Cancelación Linea Celular"/>
    <s v="3104969761"/>
    <s v="UCIMED S.A."/>
    <s v="PYME PEQUEÑA"/>
    <s v="CLIENTE EXTERNO"/>
    <x v="0"/>
    <m/>
    <s v="MÓVIL"/>
    <m/>
    <m/>
    <s v="CANCELACIÓN DE LÍNEA"/>
    <m/>
    <m/>
    <m/>
    <m/>
    <m/>
    <s v="COLOCACIÓN"/>
    <m/>
    <m/>
    <m/>
    <m/>
    <m/>
    <m/>
    <m/>
    <m/>
    <m/>
    <m/>
    <m/>
    <m/>
    <m/>
    <m/>
    <m/>
    <m/>
    <m/>
    <m/>
    <m/>
    <m/>
    <m/>
    <m/>
    <m/>
    <m/>
    <m/>
    <m/>
    <m/>
    <m/>
    <m/>
    <m/>
    <m/>
    <m/>
    <m/>
    <m/>
    <m/>
    <m/>
    <m/>
    <m/>
    <m/>
    <m/>
    <m/>
    <m/>
    <m/>
    <m/>
    <m/>
    <m/>
    <m/>
    <m/>
    <m/>
    <m/>
    <m/>
    <m/>
    <m/>
    <m/>
    <m/>
    <m/>
    <m/>
    <m/>
    <m/>
    <m/>
    <m/>
    <m/>
    <m/>
    <m/>
    <m/>
    <m/>
    <m/>
    <m/>
    <m/>
    <m/>
    <m/>
    <m/>
    <m/>
    <m/>
    <m/>
    <m/>
    <m/>
    <m/>
    <m/>
    <m/>
    <m/>
    <m/>
    <m/>
    <m/>
    <m/>
    <m/>
    <m/>
    <m/>
    <m/>
    <m/>
    <m/>
    <m/>
    <m/>
    <m/>
    <m/>
    <m/>
    <m/>
    <m/>
    <m/>
    <s v="NO INDICA MOTIVO"/>
    <m/>
    <m/>
    <x v="1"/>
    <m/>
    <m/>
    <s v="1"/>
    <m/>
    <m/>
    <s v="GESTIONADO"/>
    <m/>
    <d v="2023-12-29T00:00:00"/>
    <s v="SE COLOCA RESPECTIVO PLAN PAR, DADO QUE NO SE LOGRÓ FIDELIZAR POR CONTACTO TELEFÓNICO"/>
    <m/>
    <x v="25"/>
    <x v="0"/>
    <x v="0"/>
    <x v="0"/>
    <x v="0"/>
    <s v=""/>
    <n v="0"/>
    <n v="1"/>
    <n v="0"/>
    <x v="0"/>
    <n v="1"/>
    <s v="3104969761UCIMED S.A."/>
    <x v="0"/>
    <d v="2023-12-29T00:00:00"/>
    <x v="50"/>
    <d v="1899-12-30T00:00:00"/>
    <d v="2023-12-28T15:53:00"/>
    <s v="15:53"/>
    <d v="1899-12-30T22:04:10"/>
    <x v="4"/>
    <x v="0"/>
    <x v="4"/>
    <x v="1"/>
    <n v="8193"/>
  </r>
  <r>
    <n v="62"/>
    <d v="2023-12-29T14:36:30"/>
    <d v="2023-12-29T14:39:14"/>
    <s v="45688293@ventasyservicios.com.co"/>
    <s v="Juan David Mendez"/>
    <m/>
    <d v="2023-12-28T00:00:00"/>
    <s v="17:54"/>
    <x v="0"/>
    <m/>
    <m/>
    <m/>
    <m/>
    <m/>
    <m/>
    <m/>
    <m/>
    <s v="andres.rodriguez@investta.com"/>
    <s v="Finalización de Prestación de Servicios Móviles - Cancelación de Contrato"/>
    <s v="8.22454752"/>
    <s v="FORESTTA S.A.S."/>
    <s v="SOHO"/>
    <s v="CLIENTE EXTERNO"/>
    <x v="0"/>
    <m/>
    <s v="MÓVIL"/>
    <m/>
    <m/>
    <s v="CANCELACIÓN DE LÍNEA"/>
    <m/>
    <m/>
    <m/>
    <m/>
    <m/>
    <s v="COLOCACIÓN"/>
    <m/>
    <m/>
    <m/>
    <m/>
    <m/>
    <m/>
    <m/>
    <m/>
    <m/>
    <m/>
    <m/>
    <m/>
    <m/>
    <m/>
    <m/>
    <m/>
    <m/>
    <m/>
    <m/>
    <m/>
    <m/>
    <m/>
    <m/>
    <m/>
    <m/>
    <m/>
    <m/>
    <m/>
    <m/>
    <m/>
    <m/>
    <m/>
    <m/>
    <m/>
    <m/>
    <m/>
    <m/>
    <m/>
    <m/>
    <m/>
    <m/>
    <m/>
    <m/>
    <m/>
    <m/>
    <m/>
    <m/>
    <m/>
    <m/>
    <m/>
    <m/>
    <m/>
    <m/>
    <m/>
    <m/>
    <m/>
    <m/>
    <m/>
    <m/>
    <m/>
    <m/>
    <m/>
    <m/>
    <m/>
    <m/>
    <m/>
    <m/>
    <m/>
    <m/>
    <m/>
    <m/>
    <m/>
    <m/>
    <m/>
    <m/>
    <m/>
    <m/>
    <m/>
    <m/>
    <m/>
    <m/>
    <m/>
    <m/>
    <m/>
    <m/>
    <m/>
    <m/>
    <m/>
    <m/>
    <m/>
    <m/>
    <m/>
    <m/>
    <m/>
    <m/>
    <m/>
    <m/>
    <m/>
    <m/>
    <s v="MODELO DE NEGOCIO"/>
    <m/>
    <m/>
    <x v="2"/>
    <s v="3103271625"/>
    <s v="Andrés Rodríguez"/>
    <s v="43"/>
    <m/>
    <m/>
    <s v="GESTIONADO"/>
    <m/>
    <d v="2023-12-29T00:00:00"/>
    <s v="SE LOGRA CONTACTO DIRECTO CON PERSONA DE IT, QUIÉN INFORMA QUE ES POR UN NUEVO MODELO DE CARTERA QUE MANEJAN EN LA EMPRESA. SE ENVÍA PROPUESTA Y SE SOLICITAN DOCUMENTOS DE LA EMPRESA PARA HACER EFECTIVO EL TRÁMITE."/>
    <m/>
    <x v="25"/>
    <x v="0"/>
    <x v="0"/>
    <x v="0"/>
    <x v="0"/>
    <s v=""/>
    <n v="0"/>
    <n v="1"/>
    <n v="0"/>
    <x v="0"/>
    <n v="1"/>
    <s v="8.22454752FORESTTA S.A.S."/>
    <x v="0"/>
    <d v="2023-12-29T00:00:00"/>
    <x v="51"/>
    <d v="1899-12-30T00:00:00"/>
    <d v="2023-12-28T17:54:00"/>
    <s v="17:54"/>
    <d v="1899-12-30T20:45:14"/>
    <x v="4"/>
    <x v="0"/>
    <x v="4"/>
    <x v="1"/>
    <n v="8193"/>
  </r>
  <r>
    <n v="63"/>
    <d v="2023-12-29T14:50:18"/>
    <d v="2023-12-29T14:52:01"/>
    <s v="45688293@ventasyservicios.com.co"/>
    <s v="Juan David Mendez"/>
    <m/>
    <d v="2023-12-28T00:00:00"/>
    <s v="20:56"/>
    <x v="0"/>
    <m/>
    <m/>
    <m/>
    <m/>
    <m/>
    <m/>
    <m/>
    <m/>
    <s v="roberteliasgarciajimenez2018@gmail.com"/>
    <s v="Pago no abonado"/>
    <s v="512801300013376912"/>
    <s v="ROBERT ELIAS GARCÍA JIMÉNEZ"/>
    <s v="NO DETERMINADO"/>
    <s v="CLIENTE EXTERNO"/>
    <x v="0"/>
    <m/>
    <s v="MÓVIL"/>
    <m/>
    <m/>
    <s v="PAGO NO ABONADO"/>
    <m/>
    <m/>
    <m/>
    <m/>
    <m/>
    <m/>
    <m/>
    <m/>
    <m/>
    <m/>
    <m/>
    <m/>
    <m/>
    <m/>
    <m/>
    <m/>
    <m/>
    <m/>
    <m/>
    <m/>
    <m/>
    <m/>
    <m/>
    <m/>
    <m/>
    <m/>
    <m/>
    <m/>
    <m/>
    <m/>
    <m/>
    <m/>
    <m/>
    <s v="INFORMACIÓN - ACLARACIÓN"/>
    <m/>
    <m/>
    <m/>
    <m/>
    <m/>
    <m/>
    <m/>
    <m/>
    <m/>
    <m/>
    <m/>
    <m/>
    <m/>
    <m/>
    <m/>
    <m/>
    <m/>
    <m/>
    <m/>
    <m/>
    <m/>
    <m/>
    <m/>
    <m/>
    <m/>
    <m/>
    <m/>
    <m/>
    <m/>
    <m/>
    <m/>
    <m/>
    <m/>
    <m/>
    <m/>
    <m/>
    <m/>
    <m/>
    <m/>
    <m/>
    <m/>
    <m/>
    <m/>
    <m/>
    <m/>
    <m/>
    <m/>
    <m/>
    <m/>
    <m/>
    <m/>
    <m/>
    <m/>
    <m/>
    <m/>
    <m/>
    <m/>
    <m/>
    <m/>
    <m/>
    <m/>
    <m/>
    <m/>
    <m/>
    <m/>
    <m/>
    <m/>
    <m/>
    <m/>
    <m/>
    <m/>
    <m/>
    <m/>
    <m/>
    <x v="0"/>
    <m/>
    <m/>
    <m/>
    <m/>
    <m/>
    <s v="SOLUCIONADO RECHAZADO"/>
    <m/>
    <d v="2023-12-29T00:00:00"/>
    <s v="SE SOLICITAN MÁS DATOS DE LA CUENTA Y/O EMPRESA, YA QUE LA REFERENCIA RELACIONADA EN EL COMPROBANMTE, NO ARROJA RESULTADOS, DENTRO DE NUESTRO SISTEMA DE INFORMACIÓN COMERCIAL"/>
    <m/>
    <x v="28"/>
    <x v="0"/>
    <x v="2"/>
    <x v="0"/>
    <x v="0"/>
    <s v=""/>
    <n v="0"/>
    <n v="1"/>
    <n v="0"/>
    <x v="0"/>
    <n v="1"/>
    <s v="512801300013376912ROBERT ELIAS GARCÍA JIMÉNEZ"/>
    <x v="0"/>
    <d v="2023-12-29T00:00:00"/>
    <x v="52"/>
    <d v="1899-12-30T00:00:00"/>
    <d v="2023-12-28T20:56:00"/>
    <s v="20:56"/>
    <d v="1899-12-30T17:56:01"/>
    <x v="3"/>
    <x v="0"/>
    <x v="4"/>
    <x v="1"/>
    <n v="8193"/>
  </r>
  <r>
    <n v="64"/>
    <d v="2023-12-29T15:03:05"/>
    <d v="2023-12-29T15:03:20"/>
    <s v="45688293@ventasyservicios.com.co"/>
    <s v="Juan David Mendez"/>
    <m/>
    <d v="2023-12-29T00:00:00"/>
    <s v="08:44"/>
    <x v="0"/>
    <m/>
    <m/>
    <m/>
    <m/>
    <m/>
    <m/>
    <m/>
    <m/>
    <s v="contabilidad@dydsoftware.com"/>
    <s v="Factura comcel servicio nov 25 a dic 26-2023 DYD SOFTWARE SAS"/>
    <s v="8.21802037_x0009_"/>
    <s v="DYD SOFTWARE S.A.S. "/>
    <s v="PYME PEQUEÑA"/>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3-12-29T00:00:00"/>
    <s v="SE EMITE FACTURACIÓN DE DICIEMBRE Y SE REGISTRA CONVENIO ELECTRÓNICO"/>
    <m/>
    <x v="9"/>
    <x v="0"/>
    <x v="0"/>
    <x v="0"/>
    <x v="0"/>
    <s v=""/>
    <n v="0"/>
    <n v="1"/>
    <n v="0"/>
    <x v="0"/>
    <n v="1"/>
    <s v="8.21802037_x0009_DYD SOFTWARE S.A.S. "/>
    <x v="0"/>
    <d v="2023-12-29T00:00:00"/>
    <x v="53"/>
    <d v="1899-12-30T00:00:00"/>
    <d v="2023-12-29T08:44:00"/>
    <s v="08:44"/>
    <d v="1899-12-30T06:19:20"/>
    <x v="2"/>
    <x v="2"/>
    <x v="4"/>
    <x v="1"/>
    <n v="8193"/>
  </r>
  <r>
    <n v="65"/>
    <d v="2023-12-29T15:20:43"/>
    <d v="2023-12-29T15:22:00"/>
    <s v="45688293@ventasyservicios.com.co"/>
    <s v="Juan David Mendez"/>
    <m/>
    <d v="2023-12-29T00:00:00"/>
    <s v="09:38"/>
    <x v="0"/>
    <m/>
    <m/>
    <m/>
    <m/>
    <m/>
    <m/>
    <m/>
    <m/>
    <s v="alfredo.hurtado@claro.com.co"/>
    <s v="RE: Habilitar roaming inernacional"/>
    <s v="3144306341"/>
    <s v="BNP PARIBAS "/>
    <s v="EMPRESAS"/>
    <s v="CLIENTE CLARO"/>
    <x v="1"/>
    <s v="NEIDA GESELL MORA RAMIREZ"/>
    <s v="MÓVIL"/>
    <m/>
    <m/>
    <s v="ROAMING INTERNACIONAL"/>
    <m/>
    <m/>
    <m/>
    <m/>
    <m/>
    <m/>
    <m/>
    <m/>
    <m/>
    <m/>
    <m/>
    <m/>
    <m/>
    <m/>
    <m/>
    <m/>
    <m/>
    <m/>
    <m/>
    <m/>
    <m/>
    <m/>
    <m/>
    <m/>
    <m/>
    <m/>
    <m/>
    <m/>
    <m/>
    <m/>
    <m/>
    <m/>
    <m/>
    <m/>
    <m/>
    <m/>
    <m/>
    <m/>
    <m/>
    <m/>
    <m/>
    <m/>
    <m/>
    <m/>
    <m/>
    <m/>
    <m/>
    <s v="RECLAMACIÓN - AJUSTE"/>
    <m/>
    <m/>
    <m/>
    <m/>
    <m/>
    <m/>
    <m/>
    <m/>
    <m/>
    <m/>
    <m/>
    <m/>
    <m/>
    <m/>
    <m/>
    <m/>
    <m/>
    <m/>
    <m/>
    <m/>
    <m/>
    <m/>
    <m/>
    <m/>
    <m/>
    <m/>
    <m/>
    <m/>
    <m/>
    <m/>
    <m/>
    <m/>
    <m/>
    <m/>
    <m/>
    <m/>
    <m/>
    <m/>
    <m/>
    <m/>
    <m/>
    <m/>
    <m/>
    <m/>
    <m/>
    <m/>
    <m/>
    <m/>
    <m/>
    <m/>
    <m/>
    <m/>
    <m/>
    <m/>
    <m/>
    <m/>
    <m/>
    <m/>
    <m/>
    <m/>
    <x v="0"/>
    <m/>
    <m/>
    <m/>
    <m/>
    <m/>
    <s v="GESTIONADO"/>
    <m/>
    <d v="2023-12-29T00:00:00"/>
    <s v="SE BRINDA INFORMACIÓN SOBRE CONFIGURACIÓN DE ROAMING, DADO QUE ES UNA POSIBLE FALLA Y SE CONFIRMAN PAQUETES APROVISIONADOS"/>
    <m/>
    <x v="29"/>
    <x v="0"/>
    <x v="0"/>
    <x v="0"/>
    <x v="0"/>
    <s v=""/>
    <n v="0"/>
    <n v="1"/>
    <n v="0"/>
    <x v="0"/>
    <n v="1"/>
    <s v="3144306341BNP PARIBAS "/>
    <x v="2"/>
    <d v="2023-12-29T00:00:00"/>
    <x v="54"/>
    <d v="1899-12-30T00:00:00"/>
    <d v="2023-12-29T09:38:00"/>
    <s v="09:38"/>
    <d v="1899-12-30T05:44:00"/>
    <x v="1"/>
    <x v="1"/>
    <x v="4"/>
    <x v="1"/>
    <n v="8193"/>
  </r>
  <r>
    <n v="66"/>
    <d v="2023-12-29T15:32:38"/>
    <d v="2023-12-29T15:33:54"/>
    <s v="45688293@ventasyservicios.com.co"/>
    <s v="Juan David Mendez"/>
    <m/>
    <d v="2023-12-29T00:00:00"/>
    <s v="09:57"/>
    <x v="0"/>
    <m/>
    <m/>
    <m/>
    <m/>
    <m/>
    <m/>
    <m/>
    <m/>
    <s v="contactopyme.co@claro.com.co"/>
    <s v="Fwd: Re: Solicitud Ocultar ID Linea 3162932917"/>
    <s v="3162932917"/>
    <s v="UNION NACIONAL DE DROGUERIAS LIMITADA"/>
    <s v="NO DETERMINADO"/>
    <s v="CLIENTE EXTERNO"/>
    <x v="0"/>
    <m/>
    <s v="MÓVIL"/>
    <m/>
    <m/>
    <s v="SERVICIOS ADICIONALES"/>
    <m/>
    <m/>
    <m/>
    <m/>
    <m/>
    <m/>
    <m/>
    <m/>
    <m/>
    <m/>
    <m/>
    <m/>
    <m/>
    <m/>
    <m/>
    <m/>
    <m/>
    <m/>
    <m/>
    <m/>
    <m/>
    <m/>
    <m/>
    <m/>
    <m/>
    <m/>
    <m/>
    <m/>
    <m/>
    <m/>
    <m/>
    <m/>
    <m/>
    <m/>
    <m/>
    <m/>
    <m/>
    <m/>
    <m/>
    <m/>
    <m/>
    <m/>
    <m/>
    <m/>
    <m/>
    <m/>
    <m/>
    <m/>
    <m/>
    <m/>
    <m/>
    <m/>
    <s v="ACTIVACIÓN"/>
    <m/>
    <m/>
    <m/>
    <m/>
    <m/>
    <m/>
    <m/>
    <m/>
    <m/>
    <m/>
    <m/>
    <m/>
    <m/>
    <m/>
    <m/>
    <m/>
    <m/>
    <m/>
    <m/>
    <m/>
    <m/>
    <m/>
    <m/>
    <m/>
    <m/>
    <m/>
    <m/>
    <m/>
    <m/>
    <m/>
    <m/>
    <m/>
    <m/>
    <m/>
    <m/>
    <m/>
    <m/>
    <m/>
    <m/>
    <m/>
    <m/>
    <m/>
    <m/>
    <m/>
    <m/>
    <m/>
    <m/>
    <m/>
    <m/>
    <m/>
    <m/>
    <m/>
    <m/>
    <m/>
    <m/>
    <x v="0"/>
    <m/>
    <m/>
    <m/>
    <m/>
    <m/>
    <s v="GESTIONADO"/>
    <m/>
    <d v="2023-12-29T00:00:00"/>
    <s v="SE REPLICAN CONDICIONES COMERCIALES DLE NÚMERO PRIVADO Y SE SOLICITA DOCUMENTACIÓN"/>
    <m/>
    <x v="30"/>
    <x v="0"/>
    <x v="0"/>
    <x v="0"/>
    <x v="0"/>
    <s v=""/>
    <n v="0"/>
    <n v="1"/>
    <n v="0"/>
    <x v="0"/>
    <n v="1"/>
    <s v="3162932917UNION NACIONAL DE DROGUERIAS LIMITADA"/>
    <x v="2"/>
    <d v="2023-12-29T00:00:00"/>
    <x v="55"/>
    <d v="1899-12-30T00:00:00"/>
    <d v="2023-12-29T09:57:00"/>
    <s v="09:57"/>
    <d v="1899-12-30T05:36:54"/>
    <x v="1"/>
    <x v="1"/>
    <x v="4"/>
    <x v="1"/>
    <n v="8193"/>
  </r>
  <r>
    <n v="67"/>
    <d v="2023-12-29T16:22:29"/>
    <d v="2023-12-29T16:23:43"/>
    <s v="45688293@ventasyservicios.com.co"/>
    <s v="Juan David Mendez"/>
    <m/>
    <d v="2023-12-29T00:00:00"/>
    <s v="11:41"/>
    <x v="0"/>
    <m/>
    <m/>
    <m/>
    <m/>
    <m/>
    <m/>
    <m/>
    <m/>
    <s v="contactopyme.co@claro.com.co"/>
    <s v="Fwd: sin virtual"/>
    <s v="3148884721 "/>
    <s v="MARCELA DEL SOCORRO MURIEL CASTAÑO"/>
    <s v="MICR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3-12-29T00:00:00"/>
    <s v="SE SOLICITA DOCUMENTACIÓN, YA QUE NO CUENTA CONFIRMA Y/ O CORREO PARA PROCESO DE CAMBIO DE SIM A ESIM"/>
    <m/>
    <x v="21"/>
    <x v="0"/>
    <x v="0"/>
    <x v="0"/>
    <x v="0"/>
    <s v=""/>
    <n v="0"/>
    <n v="1"/>
    <n v="0"/>
    <x v="0"/>
    <n v="1"/>
    <s v="3148884721 MARCELA DEL SOCORRO MURIEL CASTAÑO"/>
    <x v="2"/>
    <d v="2023-12-29T00:00:00"/>
    <x v="56"/>
    <d v="1899-12-30T00:00:00"/>
    <d v="2023-12-29T11:41:00"/>
    <s v="11:41"/>
    <d v="1899-12-30T04:42:43"/>
    <x v="1"/>
    <x v="1"/>
    <x v="4"/>
    <x v="1"/>
    <n v="8193"/>
  </r>
  <r>
    <n v="68"/>
    <d v="2023-12-29T16:43:17"/>
    <d v="2023-12-29T16:44:28"/>
    <s v="45688293@ventasyservicios.com.co"/>
    <s v="Juan David Mendez"/>
    <m/>
    <d v="2023-12-29T00:00:00"/>
    <s v="10:50"/>
    <x v="0"/>
    <m/>
    <m/>
    <m/>
    <m/>
    <m/>
    <m/>
    <m/>
    <m/>
    <s v="contabilidad@ninania.co"/>
    <s v="Fwd: Roaming Internacional"/>
    <s v="3135741162"/>
    <s v="NINANIA S.A.S."/>
    <s v="PYME MEDIANA"/>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3-12-29T00:00:00"/>
    <s v="SE APROVISIONA PAQUETE PARA ESPAÑA Y SE CONFIRMAN CONDICIONES COMERCIALES"/>
    <m/>
    <x v="19"/>
    <x v="0"/>
    <x v="0"/>
    <x v="0"/>
    <x v="0"/>
    <s v=""/>
    <n v="0"/>
    <n v="1"/>
    <n v="0"/>
    <x v="0"/>
    <n v="1"/>
    <s v="3135741162NINANIA S.A.S."/>
    <x v="2"/>
    <d v="2023-12-29T00:00:00"/>
    <x v="57"/>
    <d v="1899-12-30T00:00:00"/>
    <d v="2023-12-29T10:50:00"/>
    <s v="10:50"/>
    <d v="1899-12-30T05:54:28"/>
    <x v="1"/>
    <x v="1"/>
    <x v="4"/>
    <x v="1"/>
    <n v="8193"/>
  </r>
  <r>
    <n v="69"/>
    <d v="2023-12-29T17:15:59"/>
    <d v="2023-12-29T17:17:21"/>
    <s v="45688293@ventasyservicios.com.co"/>
    <s v="Juan David Mendez"/>
    <m/>
    <d v="2023-12-29T00:00:00"/>
    <s v="10:47"/>
    <x v="0"/>
    <m/>
    <m/>
    <m/>
    <m/>
    <m/>
    <m/>
    <m/>
    <m/>
    <s v="sistemas@inantra.com"/>
    <s v="RE: Solicitud repo de linea."/>
    <s v="3244106819"/>
    <s v="TRANSPORTES EXCLUSIVOS TREX S.A.S."/>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3-12-29T00:00:00"/>
    <s v="SE REALICA CAMBIO DE ICCID CON EL SERIAL SOLICITADO POR EL CLIENTE."/>
    <m/>
    <x v="21"/>
    <x v="0"/>
    <x v="0"/>
    <x v="0"/>
    <x v="0"/>
    <s v=""/>
    <n v="0"/>
    <n v="1"/>
    <n v="0"/>
    <x v="0"/>
    <n v="1"/>
    <s v="3244106819TRANSPORTES EXCLUSIVOS TREX S.A.S."/>
    <x v="0"/>
    <d v="2023-12-29T00:00:00"/>
    <x v="58"/>
    <d v="1899-12-30T00:00:00"/>
    <d v="2023-12-29T10:47:00"/>
    <s v="10:47"/>
    <d v="1899-12-30T06:30:21"/>
    <x v="2"/>
    <x v="2"/>
    <x v="4"/>
    <x v="1"/>
    <n v="8193"/>
  </r>
  <r>
    <n v="70"/>
    <d v="2023-12-29T17:24:20"/>
    <d v="2023-12-29T17:25:29"/>
    <s v="45688293@ventasyservicios.com.co"/>
    <s v="Juan David Mendez"/>
    <m/>
    <d v="2023-12-29T00:00:00"/>
    <s v="15:14"/>
    <x v="0"/>
    <m/>
    <m/>
    <m/>
    <m/>
    <m/>
    <m/>
    <m/>
    <m/>
    <s v="jesus.bonivento@claro.com.co"/>
    <s v="Fwd: ACTIVACION CHIP VIRTUAL"/>
    <s v="3158686594"/>
    <s v="HAMACAS EL ZAQUE S.A."/>
    <s v="MICRO"/>
    <s v="CLIENTE CLAR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3-12-29T00:00:00"/>
    <s v="SE APROVISIONA ESIM Y SE REMITE QR."/>
    <m/>
    <x v="31"/>
    <x v="0"/>
    <x v="0"/>
    <x v="0"/>
    <x v="0"/>
    <s v=""/>
    <n v="0"/>
    <n v="1"/>
    <n v="0"/>
    <x v="0"/>
    <n v="1"/>
    <s v="3158686594HAMACAS EL ZAQUE S.A."/>
    <x v="2"/>
    <d v="2023-12-29T00:00:00"/>
    <x v="59"/>
    <d v="1899-12-30T00:00:00"/>
    <d v="2023-12-29T15:14:00"/>
    <s v="15:14"/>
    <d v="1899-12-30T02:11:29"/>
    <x v="1"/>
    <x v="1"/>
    <x v="4"/>
    <x v="1"/>
    <n v="8193"/>
  </r>
  <r>
    <n v="71"/>
    <d v="2023-12-29T17:33:14"/>
    <d v="2023-12-29T17:38:45"/>
    <s v="45688293@ventasyservicios.com.co"/>
    <s v="Juan David Mendez"/>
    <m/>
    <d v="2023-12-29T00:00:00"/>
    <s v="15:47"/>
    <x v="0"/>
    <m/>
    <m/>
    <m/>
    <m/>
    <m/>
    <m/>
    <m/>
    <m/>
    <s v="natalia.pino@claro.com.co"/>
    <s v="Cambio a sim virtual y codigo QR// JOY STAZ COMPANY S.A.S// NIT 900330438"/>
    <s v="3116354505"/>
    <s v="JOY STAZ COMPANY S.A.S."/>
    <s v="PYME PEQUEÑA"/>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3-12-29T00:00:00"/>
    <s v="SE CONFIRMA EL CAMBIO A ESIM (CONSULTOR GESTIONA CAMBIO) Y SE ENVÍA CÓDIGO QR"/>
    <m/>
    <x v="21"/>
    <x v="0"/>
    <x v="0"/>
    <x v="0"/>
    <x v="0"/>
    <s v=""/>
    <n v="0"/>
    <n v="1"/>
    <n v="0"/>
    <x v="0"/>
    <n v="1"/>
    <s v="3116354505JOY STAZ COMPANY S.A.S."/>
    <x v="2"/>
    <d v="2023-12-29T00:00:00"/>
    <x v="60"/>
    <d v="1899-12-30T00:00:00"/>
    <d v="2023-12-29T15:47:00"/>
    <s v="15:47"/>
    <d v="1899-12-30T01:51:45"/>
    <x v="1"/>
    <x v="1"/>
    <x v="4"/>
    <x v="1"/>
    <n v="8193"/>
  </r>
  <r>
    <n v="72"/>
    <d v="2023-12-29T17:59:05"/>
    <d v="2023-12-29T18:00:30"/>
    <s v="45688293@ventasyservicios.com.co"/>
    <s v="Juan David Mendez"/>
    <m/>
    <d v="2023-12-28T00:00:00"/>
    <s v="17:16"/>
    <x v="0"/>
    <m/>
    <m/>
    <m/>
    <m/>
    <m/>
    <m/>
    <m/>
    <m/>
    <s v="cristina.narvaezh@inbiotech.co"/>
    <s v="Re: Factura Noviembre - Planes Corporativos"/>
    <s v="3115288418"/>
    <s v="INBIOTECH S.A.S."/>
    <s v="PYME PEQUEÑA"/>
    <s v="CLIENTE EXTERNO"/>
    <x v="0"/>
    <m/>
    <s v="MÓVIL"/>
    <m/>
    <m/>
    <s v="SUSPENSIÓN TEMPORAL"/>
    <m/>
    <m/>
    <m/>
    <m/>
    <m/>
    <m/>
    <m/>
    <m/>
    <m/>
    <m/>
    <m/>
    <m/>
    <m/>
    <m/>
    <m/>
    <m/>
    <m/>
    <m/>
    <m/>
    <m/>
    <m/>
    <m/>
    <m/>
    <m/>
    <m/>
    <m/>
    <m/>
    <m/>
    <m/>
    <m/>
    <m/>
    <m/>
    <m/>
    <m/>
    <m/>
    <m/>
    <m/>
    <m/>
    <m/>
    <m/>
    <m/>
    <m/>
    <m/>
    <m/>
    <m/>
    <m/>
    <m/>
    <m/>
    <m/>
    <m/>
    <m/>
    <m/>
    <m/>
    <m/>
    <m/>
    <m/>
    <m/>
    <s v="SIN COBRO CFM"/>
    <m/>
    <m/>
    <m/>
    <m/>
    <m/>
    <m/>
    <m/>
    <m/>
    <m/>
    <m/>
    <m/>
    <m/>
    <m/>
    <m/>
    <m/>
    <m/>
    <m/>
    <m/>
    <m/>
    <m/>
    <m/>
    <m/>
    <m/>
    <m/>
    <m/>
    <m/>
    <m/>
    <m/>
    <m/>
    <m/>
    <m/>
    <m/>
    <m/>
    <m/>
    <m/>
    <m/>
    <m/>
    <m/>
    <m/>
    <m/>
    <m/>
    <m/>
    <m/>
    <m/>
    <m/>
    <m/>
    <m/>
    <m/>
    <m/>
    <m/>
    <x v="0"/>
    <m/>
    <m/>
    <m/>
    <m/>
    <m/>
    <s v="GESTIONADO"/>
    <m/>
    <d v="2023-12-29T00:00:00"/>
    <s v="SE GENERA RESPECTIVA SUSPENSIÓN TEMPORAL, DADO QUE YA ACEPTA LAS CONDICIONES DEL PROCESO."/>
    <m/>
    <x v="32"/>
    <x v="0"/>
    <x v="0"/>
    <x v="0"/>
    <x v="0"/>
    <s v=""/>
    <n v="0"/>
    <n v="1"/>
    <n v="0"/>
    <x v="0"/>
    <n v="1"/>
    <s v="3115288418INBIOTECH S.A.S."/>
    <x v="0"/>
    <d v="2023-12-29T00:00:00"/>
    <x v="61"/>
    <d v="1899-12-30T00:00:00"/>
    <d v="2023-12-28T17:16:00"/>
    <s v="17:16"/>
    <d v="1899-12-31T00:44:30"/>
    <x v="0"/>
    <x v="0"/>
    <x v="4"/>
    <x v="1"/>
    <n v="8193"/>
  </r>
  <r>
    <n v="73"/>
    <d v="2023-12-29T18:10:50"/>
    <d v="2023-12-29T18:12:42"/>
    <s v="45688293@ventasyservicios.com.co"/>
    <s v="Juan David Mendez"/>
    <m/>
    <d v="2023-12-29T00:00:00"/>
    <s v="12:15"/>
    <x v="0"/>
    <m/>
    <m/>
    <m/>
    <m/>
    <m/>
    <m/>
    <m/>
    <m/>
    <s v="contactopyme.co@claro.com.co"/>
    <s v="Fwd: SOLICITUD : RECUPERACION LINEA MOVIL INSTITUCIONAL"/>
    <s v="3507074095"/>
    <s v="ALIVIUM S.A.S."/>
    <s v="MICRO"/>
    <s v="CLIENTE EXTERNO"/>
    <x v="0"/>
    <m/>
    <s v="MÓVIL"/>
    <m/>
    <m/>
    <s v="RECONEXIÓN - REINSTALACIÓN"/>
    <m/>
    <m/>
    <m/>
    <m/>
    <m/>
    <m/>
    <m/>
    <m/>
    <m/>
    <m/>
    <m/>
    <m/>
    <m/>
    <m/>
    <m/>
    <m/>
    <m/>
    <m/>
    <m/>
    <m/>
    <m/>
    <m/>
    <m/>
    <m/>
    <m/>
    <m/>
    <m/>
    <m/>
    <m/>
    <m/>
    <m/>
    <m/>
    <m/>
    <m/>
    <m/>
    <m/>
    <m/>
    <m/>
    <m/>
    <m/>
    <m/>
    <m/>
    <s v="REINSTALACIÓN / RECONEXIÓN POR MORA"/>
    <m/>
    <m/>
    <m/>
    <m/>
    <m/>
    <m/>
    <m/>
    <m/>
    <m/>
    <m/>
    <m/>
    <m/>
    <m/>
    <m/>
    <m/>
    <m/>
    <m/>
    <m/>
    <m/>
    <m/>
    <m/>
    <m/>
    <m/>
    <m/>
    <m/>
    <m/>
    <m/>
    <m/>
    <m/>
    <m/>
    <m/>
    <m/>
    <m/>
    <m/>
    <m/>
    <m/>
    <m/>
    <m/>
    <m/>
    <m/>
    <m/>
    <m/>
    <m/>
    <m/>
    <m/>
    <m/>
    <m/>
    <m/>
    <m/>
    <m/>
    <m/>
    <m/>
    <m/>
    <m/>
    <m/>
    <m/>
    <m/>
    <m/>
    <m/>
    <m/>
    <m/>
    <m/>
    <m/>
    <m/>
    <m/>
    <x v="0"/>
    <m/>
    <m/>
    <m/>
    <m/>
    <m/>
    <s v="GESTIONADO"/>
    <m/>
    <d v="2023-12-29T00:00:00"/>
    <s v="SE CONFIRMA QUE LA LÍNEA ESTÁ DESACTIVADA PARA QUE ACEPTE EL PROCESO DE REINSTALACIÓN."/>
    <m/>
    <x v="33"/>
    <x v="0"/>
    <x v="0"/>
    <x v="0"/>
    <x v="0"/>
    <s v=""/>
    <n v="0"/>
    <n v="1"/>
    <n v="0"/>
    <x v="0"/>
    <n v="1"/>
    <s v="3507074095ALIVIUM S.A.S."/>
    <x v="2"/>
    <d v="2023-12-29T00:00:00"/>
    <x v="62"/>
    <d v="1899-12-30T00:00:00"/>
    <d v="2023-12-29T12:15:00"/>
    <s v="12:15"/>
    <d v="1899-12-30T05:57:42"/>
    <x v="1"/>
    <x v="1"/>
    <x v="4"/>
    <x v="1"/>
    <n v="8193"/>
  </r>
  <r>
    <n v="74"/>
    <d v="2023-12-29T18:44:32"/>
    <d v="2023-12-29T18:46:36"/>
    <s v="45688293@ventasyservicios.com.co"/>
    <s v="Juan David Mendez"/>
    <m/>
    <d v="2023-12-29T00:00:00"/>
    <s v="08:19"/>
    <x v="0"/>
    <m/>
    <m/>
    <m/>
    <m/>
    <m/>
    <m/>
    <m/>
    <m/>
    <s v="ccialcorp1@celugroup.com"/>
    <s v="RV: AVAL CAJA DE HERRAMIENTAS//CORVIT MEDELLIN S.A.S.// NIT 900772318-3//CELUGROUP"/>
    <s v="8.22501225"/>
    <s v="CORVIT MEDELÍN S.A.S."/>
    <s v="MICRO"/>
    <s v="CONSULTOR COMERCIAL"/>
    <x v="0"/>
    <m/>
    <s v="MÓVIL"/>
    <m/>
    <m/>
    <s v="FIDELIZACIÓN - RETENCIÓN"/>
    <m/>
    <m/>
    <m/>
    <m/>
    <m/>
    <m/>
    <m/>
    <m/>
    <m/>
    <m/>
    <m/>
    <m/>
    <m/>
    <m/>
    <m/>
    <m/>
    <m/>
    <m/>
    <m/>
    <m/>
    <s v="RECLAMACIÓN OFERTA NO APLICADA"/>
    <m/>
    <m/>
    <m/>
    <m/>
    <m/>
    <m/>
    <m/>
    <m/>
    <m/>
    <m/>
    <m/>
    <m/>
    <m/>
    <m/>
    <m/>
    <m/>
    <m/>
    <m/>
    <m/>
    <m/>
    <m/>
    <m/>
    <m/>
    <m/>
    <m/>
    <m/>
    <m/>
    <m/>
    <m/>
    <m/>
    <m/>
    <m/>
    <m/>
    <m/>
    <m/>
    <m/>
    <m/>
    <m/>
    <m/>
    <m/>
    <m/>
    <m/>
    <m/>
    <m/>
    <m/>
    <m/>
    <m/>
    <m/>
    <m/>
    <m/>
    <m/>
    <m/>
    <m/>
    <m/>
    <m/>
    <m/>
    <m/>
    <m/>
    <m/>
    <m/>
    <m/>
    <m/>
    <m/>
    <m/>
    <m/>
    <m/>
    <m/>
    <m/>
    <m/>
    <m/>
    <m/>
    <m/>
    <m/>
    <m/>
    <m/>
    <m/>
    <m/>
    <m/>
    <m/>
    <m/>
    <m/>
    <m/>
    <m/>
    <m/>
    <m/>
    <m/>
    <m/>
    <x v="0"/>
    <m/>
    <m/>
    <m/>
    <m/>
    <m/>
    <s v="SEGUIMIENTO"/>
    <m/>
    <d v="2023-12-29T00:00:00"/>
    <s v="SE REALIZA VALIDACIÓN DE TRAZA, MARCACIÓN DE CUENTA Y SE PIDEN EXCUSAS POR LA SITUACIÓN PRESENTADA CON LA CAMPAÑA NO APLICADA DENTOR DEL PERIODO SOLCITIADO. SE RESALTA LA PRIORIDAD QUE DAREMOS AL CASO."/>
    <m/>
    <x v="34"/>
    <x v="0"/>
    <x v="3"/>
    <x v="0"/>
    <x v="0"/>
    <s v=""/>
    <n v="0"/>
    <n v="1"/>
    <n v="0"/>
    <x v="0"/>
    <n v="1"/>
    <s v="8.22501225CORVIT MEDELÍN S.A.S."/>
    <x v="1"/>
    <d v="2023-12-29T00:00:00"/>
    <x v="63"/>
    <d v="1899-12-30T00:00:00"/>
    <d v="2023-12-29T08:19:00"/>
    <s v="08:19"/>
    <d v="1899-12-30T10:27:36"/>
    <x v="2"/>
    <x v="2"/>
    <x v="4"/>
    <x v="1"/>
    <n v="8193"/>
  </r>
  <r>
    <n v="75"/>
    <d v="2023-12-29T19:02:30"/>
    <d v="2023-12-29T19:04:11"/>
    <s v="45688293@ventasyservicios.com.co"/>
    <s v="Juan David Mendez"/>
    <m/>
    <d v="2023-12-28T00:00:00"/>
    <s v="18:25"/>
    <x v="0"/>
    <m/>
    <m/>
    <m/>
    <m/>
    <m/>
    <m/>
    <m/>
    <m/>
    <s v="manubernal@hotmail.com"/>
    <s v="Solicitud modificacion planes"/>
    <s v="8.21783445"/>
    <s v="MAQUINARIA INDUSTRIAL MAQUINAL S.A."/>
    <s v="PYME PEQUEÑA"/>
    <s v="CLIENTE EXTERNO"/>
    <x v="0"/>
    <m/>
    <s v="MÓVIL"/>
    <m/>
    <m/>
    <s v="CAMBIO PLAN TARIFA"/>
    <m/>
    <m/>
    <m/>
    <m/>
    <s v="DOWNGRADE"/>
    <m/>
    <m/>
    <m/>
    <m/>
    <m/>
    <m/>
    <m/>
    <m/>
    <m/>
    <m/>
    <m/>
    <m/>
    <m/>
    <m/>
    <m/>
    <m/>
    <m/>
    <m/>
    <m/>
    <m/>
    <m/>
    <m/>
    <m/>
    <m/>
    <m/>
    <m/>
    <m/>
    <m/>
    <m/>
    <m/>
    <m/>
    <m/>
    <m/>
    <m/>
    <m/>
    <m/>
    <m/>
    <m/>
    <m/>
    <m/>
    <m/>
    <m/>
    <m/>
    <m/>
    <m/>
    <m/>
    <m/>
    <m/>
    <m/>
    <m/>
    <m/>
    <m/>
    <m/>
    <m/>
    <m/>
    <m/>
    <m/>
    <m/>
    <m/>
    <m/>
    <m/>
    <m/>
    <m/>
    <m/>
    <m/>
    <m/>
    <m/>
    <m/>
    <m/>
    <m/>
    <m/>
    <m/>
    <m/>
    <m/>
    <m/>
    <m/>
    <m/>
    <m/>
    <m/>
    <m/>
    <m/>
    <m/>
    <m/>
    <m/>
    <m/>
    <m/>
    <m/>
    <m/>
    <m/>
    <m/>
    <m/>
    <m/>
    <m/>
    <m/>
    <m/>
    <m/>
    <m/>
    <m/>
    <m/>
    <m/>
    <m/>
    <m/>
    <m/>
    <x v="0"/>
    <m/>
    <m/>
    <m/>
    <m/>
    <m/>
    <s v="GESTIONADO"/>
    <m/>
    <d v="2023-12-29T00:00:00"/>
    <s v="SE REPLICA UNA NUEVA OFERTA COMERCIAL, Y SE SOLICITA DOCUMENTACIÓN, YA QUE SOLO ENVÍA SOLICITUD ESCRITA."/>
    <m/>
    <x v="35"/>
    <x v="0"/>
    <x v="0"/>
    <x v="0"/>
    <x v="0"/>
    <s v=""/>
    <n v="0"/>
    <n v="1"/>
    <n v="0"/>
    <x v="0"/>
    <n v="1"/>
    <s v="8.21783445MAQUINARIA INDUSTRIAL MAQUINAL S.A."/>
    <x v="0"/>
    <d v="2023-12-29T00:00:00"/>
    <x v="64"/>
    <d v="1899-12-30T00:00:00"/>
    <d v="2023-12-28T18:25:00"/>
    <s v="18:25"/>
    <d v="1899-12-31T00:39:11"/>
    <x v="0"/>
    <x v="0"/>
    <x v="4"/>
    <x v="1"/>
    <n v="8193"/>
  </r>
  <r>
    <n v="76"/>
    <d v="2023-12-29T19:32:35"/>
    <d v="2023-12-29T19:34:30"/>
    <s v="45688293@ventasyservicios.com.co"/>
    <s v="Juan David Mendez"/>
    <m/>
    <d v="2023-12-28T00:00:00"/>
    <s v="17:37"/>
    <x v="0"/>
    <m/>
    <m/>
    <m/>
    <m/>
    <m/>
    <m/>
    <m/>
    <m/>
    <s v="yuri.sanchez@claro.com.co"/>
    <s v="RV: RV: fidelizacion movil cliente arcos y consultores NIT 901042302"/>
    <s v="8.22484903"/>
    <s v="ARCOS CONSULTORES Y ASESORES LTDA"/>
    <s v="MICRO"/>
    <s v="CLIENTE CLAR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3-12-29T00:00:00"/>
    <s v="SE SOLICITA ACLARACIÓN SOBRE LA SOLICITUD Y SE REMITE TABLA DETALLADA DE LO QUE SE LOGRA INTERPRETAR, RESPECTO A LA FIDELIZACIÓN."/>
    <m/>
    <x v="0"/>
    <x v="0"/>
    <x v="0"/>
    <x v="0"/>
    <x v="0"/>
    <s v=""/>
    <n v="0"/>
    <n v="1"/>
    <n v="0"/>
    <x v="0"/>
    <n v="1"/>
    <s v="8.22484903ARCOS CONSULTORES Y ASESORES LTDA"/>
    <x v="0"/>
    <d v="2023-12-29T00:00:00"/>
    <x v="65"/>
    <d v="1899-12-30T00:00:00"/>
    <d v="2023-12-28T17:37:00"/>
    <s v="17:37"/>
    <d v="1899-12-31T01:57:30"/>
    <x v="0"/>
    <x v="0"/>
    <x v="4"/>
    <x v="1"/>
    <n v="8193"/>
  </r>
  <r>
    <n v="77"/>
    <d v="2023-12-29T19:42:39"/>
    <d v="2023-12-29T19:45:30"/>
    <s v="45688293@ventasyservicios.com.co"/>
    <s v="Juan David Mendez"/>
    <m/>
    <d v="2023-12-29T00:00:00"/>
    <s v="09:03"/>
    <x v="0"/>
    <m/>
    <m/>
    <m/>
    <m/>
    <m/>
    <m/>
    <m/>
    <m/>
    <s v="auxgerencia@gaseosasleticia.com.co"/>
    <s v="SOLICITUD CAMBIO CUENTA A ESIM IPHONE 15 PRO"/>
    <s v="3114752436"/>
    <s v="GASEOSAS LETICIA S.A.S."/>
    <s v="PYME MEDIANA"/>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3-12-29T00:00:00"/>
    <s v="SE ACLARA PROCESO PARA ASIGANCIÓN DE ESIM."/>
    <m/>
    <x v="21"/>
    <x v="0"/>
    <x v="0"/>
    <x v="0"/>
    <x v="0"/>
    <s v=""/>
    <n v="0"/>
    <n v="1"/>
    <n v="0"/>
    <x v="0"/>
    <n v="1"/>
    <s v="3114752436GASEOSAS LETICIA S.A.S."/>
    <x v="0"/>
    <d v="2023-12-29T00:00:00"/>
    <x v="66"/>
    <d v="1899-12-30T00:00:00"/>
    <d v="2023-12-29T09:03:00"/>
    <s v="09:03"/>
    <d v="1899-12-30T10:42:30"/>
    <x v="2"/>
    <x v="2"/>
    <x v="4"/>
    <x v="1"/>
    <n v="8193"/>
  </r>
  <r>
    <n v="78"/>
    <d v="2023-12-30T08:49:12"/>
    <d v="2023-12-30T10:22:39"/>
    <s v="45688293@ventasyservicios.com.co"/>
    <s v="Juan David Mendez"/>
    <m/>
    <d v="2023-12-30T00:00:00"/>
    <s v="08:26"/>
    <x v="0"/>
    <m/>
    <m/>
    <m/>
    <m/>
    <m/>
    <m/>
    <m/>
    <m/>
    <s v="karen.charris@claro.com.co"/>
    <s v="URGENTE -Activacion ESIM 3202432911 - 3202400703 - 3202400690 First Contact Colombia SAS Nit: 900359609-1"/>
    <s v="8.21982972"/>
    <s v="FIRST CONTACT COLOMBIA S.A.S."/>
    <s v="PYME PEQUEÑA"/>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3-12-30T00:00:00"/>
    <s v="SE GENERA QR PARA 3 LÍNEAS, SOBRE MISMO CORREO CORPORATIVO."/>
    <m/>
    <x v="21"/>
    <x v="0"/>
    <x v="0"/>
    <x v="0"/>
    <x v="0"/>
    <s v=""/>
    <n v="0"/>
    <n v="1"/>
    <n v="0"/>
    <x v="0"/>
    <n v="1"/>
    <s v="8.21982972FIRST CONTACT COLOMBIA S.A.S."/>
    <x v="2"/>
    <d v="2023-12-30T00:00:00"/>
    <x v="67"/>
    <d v="1899-12-30T00:00:00"/>
    <d v="2023-12-30T08:26:00"/>
    <s v="08:26"/>
    <d v="1899-12-30T01:56:39"/>
    <x v="1"/>
    <x v="1"/>
    <x v="4"/>
    <x v="1"/>
    <n v="8193"/>
  </r>
  <r>
    <n v="79"/>
    <d v="2023-12-30T10:38:37"/>
    <d v="2023-12-30T10:40:08"/>
    <s v="45688293@ventasyservicios.com.co"/>
    <s v="Juan David Mendez"/>
    <m/>
    <d v="2023-12-30T00:00:00"/>
    <s v="09:20"/>
    <x v="0"/>
    <m/>
    <m/>
    <m/>
    <m/>
    <m/>
    <m/>
    <m/>
    <m/>
    <s v="contactopyme.co@claro.com.co"/>
    <s v="Fwd: Re: Solicitud"/>
    <s v="3193760564"/>
    <s v="B.M.O LINE S.A.S."/>
    <s v="SOHO"/>
    <s v="CLIENTE EXTERNO"/>
    <x v="0"/>
    <m/>
    <s v="MÓVIL"/>
    <m/>
    <m/>
    <s v="CANCELACIÓN DE LÍNEA"/>
    <m/>
    <m/>
    <m/>
    <m/>
    <m/>
    <s v="RETENCIÓN - ACEPTACIÓN PROPUESTA"/>
    <m/>
    <m/>
    <m/>
    <m/>
    <m/>
    <m/>
    <m/>
    <m/>
    <m/>
    <m/>
    <m/>
    <m/>
    <m/>
    <m/>
    <m/>
    <m/>
    <m/>
    <m/>
    <m/>
    <m/>
    <m/>
    <m/>
    <m/>
    <m/>
    <m/>
    <m/>
    <m/>
    <m/>
    <m/>
    <m/>
    <m/>
    <m/>
    <m/>
    <m/>
    <m/>
    <m/>
    <m/>
    <m/>
    <m/>
    <m/>
    <m/>
    <m/>
    <m/>
    <m/>
    <m/>
    <m/>
    <m/>
    <m/>
    <m/>
    <m/>
    <m/>
    <m/>
    <m/>
    <m/>
    <m/>
    <m/>
    <m/>
    <m/>
    <m/>
    <m/>
    <m/>
    <m/>
    <m/>
    <m/>
    <m/>
    <m/>
    <m/>
    <m/>
    <m/>
    <m/>
    <m/>
    <m/>
    <m/>
    <m/>
    <m/>
    <m/>
    <m/>
    <m/>
    <m/>
    <m/>
    <m/>
    <m/>
    <m/>
    <m/>
    <m/>
    <m/>
    <m/>
    <m/>
    <m/>
    <m/>
    <m/>
    <m/>
    <m/>
    <m/>
    <m/>
    <m/>
    <m/>
    <m/>
    <m/>
    <m/>
    <m/>
    <m/>
    <x v="0"/>
    <m/>
    <m/>
    <m/>
    <m/>
    <m/>
    <s v="GESTIONADO"/>
    <m/>
    <d v="2023-12-30T00:00:00"/>
    <s v="SE AGRADECE FIDELIDAD, SE RECUERDAN CONDICIONES COMERCIALES Y SE CIERRA TICKLE PLAN PAR"/>
    <m/>
    <x v="36"/>
    <x v="0"/>
    <x v="0"/>
    <x v="0"/>
    <x v="0"/>
    <s v=""/>
    <n v="0"/>
    <n v="1"/>
    <n v="0"/>
    <x v="0"/>
    <n v="1"/>
    <s v="3193760564B.M.O LINE S.A.S."/>
    <x v="2"/>
    <d v="2023-12-30T00:00:00"/>
    <x v="68"/>
    <d v="1899-12-30T00:00:00"/>
    <d v="2023-12-30T09:20:00"/>
    <s v="09:20"/>
    <d v="1899-12-30T01:20:08"/>
    <x v="1"/>
    <x v="1"/>
    <x v="4"/>
    <x v="1"/>
    <n v="8193"/>
  </r>
  <r>
    <n v="80"/>
    <d v="2023-12-30T10:59:47"/>
    <d v="2023-12-30T11:01:00"/>
    <s v="45688293@ventasyservicios.com.co"/>
    <s v="Juan David Mendez"/>
    <m/>
    <d v="2023-12-30T00:00:00"/>
    <s v="10:42"/>
    <x v="0"/>
    <m/>
    <m/>
    <m/>
    <m/>
    <m/>
    <m/>
    <m/>
    <m/>
    <s v="contactopyme.co@claro.com.co"/>
    <s v="Fwd: SOLICITUD INGRESO DE NUEVA LINEA A SERVICIO MOVIL CLARO"/>
    <s v="3133572636"/>
    <s v="SBO GROUP S.A.S."/>
    <s v="SOHO"/>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3-12-30T00:00:00"/>
    <s v="SE REPLICA INFORMACIÓN SOBR ECESIÓN, YA QUE INTENTA INCLUIR LÍNEA DE OTRA TITULARIDAD AL PLAN CORPORATIVO"/>
    <m/>
    <x v="37"/>
    <x v="0"/>
    <x v="0"/>
    <x v="0"/>
    <x v="0"/>
    <s v=""/>
    <n v="0"/>
    <n v="1"/>
    <n v="0"/>
    <x v="0"/>
    <n v="1"/>
    <s v="3133572636SBO GROUP S.A.S."/>
    <x v="2"/>
    <d v="2023-12-30T00:00:00"/>
    <x v="69"/>
    <d v="1899-12-30T00:00:00"/>
    <d v="2023-12-30T10:42:00"/>
    <s v="10:42"/>
    <d v="1899-12-30T00:19:00"/>
    <x v="1"/>
    <x v="1"/>
    <x v="4"/>
    <x v="1"/>
    <n v="8193"/>
  </r>
  <r>
    <n v="81"/>
    <d v="2023-12-30T11:59:33"/>
    <d v="2023-12-30T12:01:07"/>
    <s v="45688293@ventasyservicios.com.co"/>
    <s v="Juan David Mendez"/>
    <m/>
    <d v="2023-12-30T00:00:00"/>
    <s v="10:40"/>
    <x v="0"/>
    <m/>
    <m/>
    <m/>
    <m/>
    <m/>
    <m/>
    <m/>
    <m/>
    <s v="contactopyme.co@claro.com.co"/>
    <s v="Fwd: RE: Fwd: RE: Fwd: Solicitud Cambio de Plan"/>
    <s v="3002032115"/>
    <s v="CORPORACIÓN LONJA NACIONAL DE PROPIEDAD RAÍZ"/>
    <s v="SOHO"/>
    <s v="CLIENTE EXTERNO"/>
    <x v="0"/>
    <m/>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3-12-30T00:00:00"/>
    <s v="SE CONFIRMAN CONDICIONES COMERCIALES DE LAS LÍNEAS QUE MANEJA, PARA QUE PUEDA TOMAR UNA DECISIÓN RESPECTO AL CAMBIO DE PLAN QUE MANEJA"/>
    <m/>
    <x v="22"/>
    <x v="0"/>
    <x v="0"/>
    <x v="0"/>
    <x v="0"/>
    <s v=""/>
    <n v="0"/>
    <n v="1"/>
    <n v="0"/>
    <x v="0"/>
    <n v="1"/>
    <s v="3002032115CORPORACIÓN LONJA NACIONAL DE PROPIEDAD RAÍZ"/>
    <x v="2"/>
    <d v="2023-12-30T00:00:00"/>
    <x v="70"/>
    <d v="1899-12-30T00:00:00"/>
    <d v="2023-12-30T10:40:00"/>
    <s v="10:40"/>
    <d v="1899-12-30T01:21:07"/>
    <x v="1"/>
    <x v="1"/>
    <x v="4"/>
    <x v="1"/>
    <n v="8193"/>
  </r>
  <r>
    <n v="82"/>
    <d v="2023-12-30T12:56:29"/>
    <d v="2023-12-30T12:57:36"/>
    <s v="45688293@ventasyservicios.com.co"/>
    <s v="Juan David Mendez"/>
    <m/>
    <d v="2023-12-30T00:00:00"/>
    <s v="11:58"/>
    <x v="0"/>
    <m/>
    <m/>
    <m/>
    <m/>
    <m/>
    <m/>
    <m/>
    <m/>
    <s v="contactopyme.co@claro.com.co"/>
    <s v="Fwd: Re: Rv: Solicitud E-sim"/>
    <s v="3117874730"/>
    <s v="JOHN JAIR CORREA ARBOLEDA"/>
    <s v="SOH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3-12-30T00:00:00"/>
    <s v="SE REPLICA EL QR ENVIADO AYER Y SE ACLARA NÚMERO SOBRE EL QUE SE GESTIONA ESIM"/>
    <m/>
    <x v="21"/>
    <x v="0"/>
    <x v="0"/>
    <x v="0"/>
    <x v="0"/>
    <s v=""/>
    <n v="0"/>
    <n v="1"/>
    <n v="0"/>
    <x v="0"/>
    <n v="1"/>
    <s v="3117874730JOHN JAIR CORREA ARBOLEDA"/>
    <x v="2"/>
    <d v="2023-12-30T00:00:00"/>
    <x v="71"/>
    <d v="1899-12-30T00:00:00"/>
    <d v="2023-12-30T11:58:00"/>
    <s v="11:58"/>
    <d v="1899-12-30T00:59:36"/>
    <x v="1"/>
    <x v="1"/>
    <x v="4"/>
    <x v="1"/>
    <n v="8193"/>
  </r>
  <r>
    <n v="83"/>
    <d v="2023-12-30T13:16:49"/>
    <d v="2023-12-30T13:17:52"/>
    <s v="45688293@ventasyservicios.com.co"/>
    <s v="Juan David Mendez"/>
    <m/>
    <d v="2023-12-30T00:00:00"/>
    <s v="11:56"/>
    <x v="0"/>
    <m/>
    <m/>
    <m/>
    <m/>
    <m/>
    <m/>
    <m/>
    <m/>
    <s v="contactopyme.co@claro.com.co"/>
    <s v="Fwd: RV: SINCAR VIRTUAL .. DIGITAL"/>
    <s v="3157139998"/>
    <s v="SERVINAVES LTDA."/>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3-12-30T00:00:00"/>
    <s v="SE REMITE RESPECTIVO CÓDIGO QR"/>
    <m/>
    <x v="21"/>
    <x v="0"/>
    <x v="0"/>
    <x v="0"/>
    <x v="0"/>
    <s v=""/>
    <n v="0"/>
    <n v="1"/>
    <n v="0"/>
    <x v="0"/>
    <n v="1"/>
    <s v="3157139998SERVINAVES LTDA."/>
    <x v="2"/>
    <d v="2023-12-30T00:00:00"/>
    <x v="72"/>
    <d v="1899-12-30T00:00:00"/>
    <d v="2023-12-30T11:56:00"/>
    <s v="11:56"/>
    <d v="1899-12-30T01:21:52"/>
    <x v="1"/>
    <x v="1"/>
    <x v="4"/>
    <x v="1"/>
    <n v="8193"/>
  </r>
  <r>
    <n v="84"/>
    <d v="2023-12-30T13:20:44"/>
    <d v="2023-12-30T13:21:52"/>
    <s v="45688293@ventasyservicios.com.co"/>
    <s v="Juan David Mendez"/>
    <m/>
    <d v="2023-12-30T00:00:00"/>
    <s v="12:02"/>
    <x v="0"/>
    <m/>
    <m/>
    <m/>
    <m/>
    <m/>
    <m/>
    <m/>
    <m/>
    <s v="contactopyme.co@claro.com.co"/>
    <s v="Fwd: cambio de sin por sin virtual"/>
    <s v="3148884721"/>
    <s v="MARCELA DEL SOCORRO MURIEL CASTAÑO"/>
    <s v="MICR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3-12-30T00:00:00"/>
    <s v="SE REMITE RESPECTIVO QR DE LA ESIM"/>
    <m/>
    <x v="21"/>
    <x v="0"/>
    <x v="0"/>
    <x v="0"/>
    <x v="0"/>
    <s v=""/>
    <n v="0"/>
    <n v="1"/>
    <n v="0"/>
    <x v="0"/>
    <n v="1"/>
    <s v="3148884721MARCELA DEL SOCORRO MURIEL CASTAÑO"/>
    <x v="2"/>
    <d v="2023-12-30T00:00:00"/>
    <x v="73"/>
    <d v="1899-12-30T00:00:00"/>
    <d v="2023-12-30T12:02:00"/>
    <s v="12:02"/>
    <d v="1899-12-30T01:19:52"/>
    <x v="1"/>
    <x v="1"/>
    <x v="4"/>
    <x v="1"/>
    <n v="8193"/>
  </r>
  <r>
    <n v="85"/>
    <d v="2023-12-30T13:32:46"/>
    <d v="2023-12-30T13:34:24"/>
    <s v="45688293@ventasyservicios.com.co"/>
    <s v="Juan David Mendez"/>
    <m/>
    <d v="2023-12-30T00:00:00"/>
    <s v="12:04"/>
    <x v="0"/>
    <m/>
    <m/>
    <m/>
    <m/>
    <m/>
    <m/>
    <m/>
    <m/>
    <s v="contactopyme.co@claro.com.co"/>
    <s v="Fwd: E-sim"/>
    <s v="3104656455"/>
    <s v="JHON JAIRO GIRALDO PORTILLA"/>
    <s v="SOH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3-12-30T00:00:00"/>
    <s v="SE SOLICITA DOCUMENTACIÓN PARA PROCEDER CON LOS CAMBIOS DE ESIM QUE REQUIERE"/>
    <m/>
    <x v="21"/>
    <x v="0"/>
    <x v="0"/>
    <x v="0"/>
    <x v="0"/>
    <s v=""/>
    <n v="0"/>
    <n v="1"/>
    <n v="0"/>
    <x v="0"/>
    <n v="1"/>
    <s v="3104656455JHON JAIRO GIRALDO PORTILLA"/>
    <x v="2"/>
    <d v="2023-12-30T00:00:00"/>
    <x v="74"/>
    <d v="1899-12-30T00:00:00"/>
    <d v="2023-12-30T12:04:00"/>
    <s v="12:04"/>
    <d v="1899-12-30T01:30:24"/>
    <x v="1"/>
    <x v="1"/>
    <x v="4"/>
    <x v="1"/>
    <n v="8193"/>
  </r>
  <r>
    <n v="86"/>
    <d v="2023-12-30T14:00:14"/>
    <d v="2023-12-30T14:01:29"/>
    <s v="45688293@ventasyservicios.com.co"/>
    <s v="Juan David Mendez"/>
    <m/>
    <d v="2023-12-30T00:00:00"/>
    <s v="10:45"/>
    <x v="0"/>
    <m/>
    <m/>
    <m/>
    <m/>
    <m/>
    <m/>
    <m/>
    <m/>
    <s v="contactopyme.co@claro.com.co"/>
    <s v="Fwd: Re: Aplicar pago y activar servicios"/>
    <s v="8.22483168"/>
    <s v="RODRIGUEZ MEDINA CONSULTORES S.A.S."/>
    <s v="SOHO"/>
    <s v="CLIENTE EXTERNO"/>
    <x v="0"/>
    <m/>
    <s v="MÓVIL"/>
    <m/>
    <m/>
    <s v="PAGO NO ABONADO"/>
    <m/>
    <m/>
    <m/>
    <m/>
    <m/>
    <m/>
    <m/>
    <m/>
    <m/>
    <m/>
    <m/>
    <m/>
    <m/>
    <m/>
    <m/>
    <m/>
    <m/>
    <m/>
    <m/>
    <m/>
    <m/>
    <m/>
    <m/>
    <m/>
    <m/>
    <m/>
    <m/>
    <m/>
    <m/>
    <m/>
    <m/>
    <m/>
    <m/>
    <s v="INFORMACIÓN - ACLARACIÓN"/>
    <m/>
    <m/>
    <m/>
    <m/>
    <m/>
    <m/>
    <m/>
    <m/>
    <m/>
    <m/>
    <m/>
    <m/>
    <m/>
    <m/>
    <m/>
    <m/>
    <m/>
    <m/>
    <m/>
    <m/>
    <m/>
    <m/>
    <m/>
    <m/>
    <m/>
    <m/>
    <m/>
    <m/>
    <m/>
    <m/>
    <m/>
    <m/>
    <m/>
    <m/>
    <m/>
    <m/>
    <m/>
    <m/>
    <m/>
    <m/>
    <m/>
    <m/>
    <m/>
    <m/>
    <m/>
    <m/>
    <m/>
    <m/>
    <m/>
    <m/>
    <m/>
    <m/>
    <m/>
    <m/>
    <m/>
    <m/>
    <m/>
    <m/>
    <m/>
    <m/>
    <m/>
    <m/>
    <m/>
    <m/>
    <m/>
    <m/>
    <m/>
    <m/>
    <m/>
    <m/>
    <m/>
    <m/>
    <m/>
    <m/>
    <x v="0"/>
    <m/>
    <m/>
    <m/>
    <m/>
    <m/>
    <s v="GESTIONADO"/>
    <m/>
    <d v="2023-12-30T00:00:00"/>
    <s v="SE HACE ACLARACIÓN SOBRE CONCEPTOS DE FACTURA EN SERVICIO FIJO Y MÓVIL"/>
    <m/>
    <x v="28"/>
    <x v="0"/>
    <x v="0"/>
    <x v="0"/>
    <x v="0"/>
    <s v=""/>
    <n v="0"/>
    <n v="1"/>
    <n v="0"/>
    <x v="0"/>
    <n v="1"/>
    <s v="8.22483168RODRIGUEZ MEDINA CONSULTORES S.A.S."/>
    <x v="2"/>
    <d v="2023-12-30T00:00:00"/>
    <x v="75"/>
    <d v="1899-12-30T00:00:00"/>
    <d v="2023-12-30T10:45:00"/>
    <s v="10:45"/>
    <d v="1899-12-30T03:16:29"/>
    <x v="1"/>
    <x v="1"/>
    <x v="4"/>
    <x v="1"/>
    <n v="8193"/>
  </r>
  <r>
    <n v="87"/>
    <d v="2023-12-30T14:27:52"/>
    <d v="2023-12-30T14:29:11"/>
    <s v="45688293@ventasyservicios.com.co"/>
    <s v="Juan David Mendez"/>
    <m/>
    <d v="2023-12-30T00:00:00"/>
    <s v="09:10"/>
    <x v="0"/>
    <m/>
    <m/>
    <m/>
    <m/>
    <m/>
    <m/>
    <m/>
    <m/>
    <s v="contactopyme.co@claro.com.co"/>
    <s v="Fwd: Re: Corrección en seriales con  relación a portabilidad de números de linea asignados"/>
    <s v="8.22502412"/>
    <s v="SEGURIDAD SECURBEL LTDA."/>
    <s v="PYME MEDIANA"/>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3-12-30T00:00:00"/>
    <s v="SE REPLICA INFORMACIÓN SOBRE REPOCISIÓN A DOMICILIO Y SE CONFIRMA CÓMO PODRÍA ENVIARNOS INFORMACIÓN SOBRE ASIGNACIÓN DE ICCID.,"/>
    <m/>
    <x v="31"/>
    <x v="0"/>
    <x v="0"/>
    <x v="0"/>
    <x v="0"/>
    <s v=""/>
    <n v="0"/>
    <n v="1"/>
    <n v="0"/>
    <x v="0"/>
    <n v="1"/>
    <s v="8.22502412SEGURIDAD SECURBEL LTDA."/>
    <x v="2"/>
    <d v="2023-12-30T00:00:00"/>
    <x v="76"/>
    <d v="1899-12-30T00:00:00"/>
    <d v="2023-12-30T09:10:00"/>
    <s v="09:10"/>
    <d v="1899-12-30T05:19:11"/>
    <x v="1"/>
    <x v="1"/>
    <x v="4"/>
    <x v="1"/>
    <n v="8193"/>
  </r>
  <r>
    <n v="88"/>
    <d v="2023-12-30T15:19:49"/>
    <d v="2023-12-30T15:21:07"/>
    <s v="45688293@ventasyservicios.com.co"/>
    <s v="Juan David Mendez"/>
    <m/>
    <d v="2023-12-30T00:00:00"/>
    <s v="09:46"/>
    <x v="0"/>
    <m/>
    <m/>
    <m/>
    <m/>
    <m/>
    <m/>
    <m/>
    <m/>
    <s v="contactopyme.co@claro.com.co"/>
    <s v="Fwd: SOLICITUD DE INFORMACION EQUIPOS MOVILES PARA REPOSICIÓN"/>
    <s v="3105529630"/>
    <s v="PARQUE INDUSTRIAL ARROYOHONDO S.A."/>
    <s v="PYME PEQUEÑA"/>
    <s v="CLIENTE EXTERNO"/>
    <x v="0"/>
    <m/>
    <s v="MÓVIL"/>
    <m/>
    <m/>
    <s v="REPOSICIÓN DE EQUIPO"/>
    <m/>
    <m/>
    <m/>
    <m/>
    <m/>
    <m/>
    <m/>
    <m/>
    <m/>
    <m/>
    <m/>
    <m/>
    <m/>
    <m/>
    <m/>
    <m/>
    <m/>
    <m/>
    <m/>
    <m/>
    <m/>
    <m/>
    <m/>
    <m/>
    <m/>
    <m/>
    <m/>
    <m/>
    <m/>
    <m/>
    <m/>
    <m/>
    <m/>
    <m/>
    <m/>
    <m/>
    <m/>
    <m/>
    <m/>
    <m/>
    <m/>
    <m/>
    <m/>
    <m/>
    <s v="COTIZACIÓN"/>
    <m/>
    <m/>
    <m/>
    <m/>
    <m/>
    <m/>
    <m/>
    <m/>
    <m/>
    <m/>
    <m/>
    <m/>
    <m/>
    <m/>
    <m/>
    <m/>
    <m/>
    <m/>
    <m/>
    <m/>
    <m/>
    <m/>
    <m/>
    <m/>
    <m/>
    <m/>
    <m/>
    <m/>
    <m/>
    <m/>
    <m/>
    <m/>
    <m/>
    <m/>
    <m/>
    <m/>
    <m/>
    <m/>
    <m/>
    <m/>
    <m/>
    <m/>
    <m/>
    <m/>
    <m/>
    <m/>
    <m/>
    <m/>
    <m/>
    <m/>
    <m/>
    <m/>
    <m/>
    <m/>
    <m/>
    <m/>
    <m/>
    <m/>
    <m/>
    <m/>
    <m/>
    <m/>
    <m/>
    <x v="0"/>
    <m/>
    <m/>
    <m/>
    <m/>
    <m/>
    <s v="GESTIONADO"/>
    <m/>
    <d v="2023-12-30T00:00:00"/>
    <s v="SE SOLICITA CIUDAD, YA QUE NO PODEMOS FILTRAR DISPONIBILIDAD DE EQUIPOS DENTRO DEL RANGO DE PRECIO SOLICITADO POR EL CLIENTE."/>
    <m/>
    <x v="38"/>
    <x v="0"/>
    <x v="0"/>
    <x v="0"/>
    <x v="0"/>
    <s v=""/>
    <n v="0"/>
    <n v="1"/>
    <n v="0"/>
    <x v="0"/>
    <n v="1"/>
    <s v="3105529630PARQUE INDUSTRIAL ARROYOHONDO S.A."/>
    <x v="2"/>
    <d v="2023-12-30T00:00:00"/>
    <x v="77"/>
    <d v="1899-12-30T00:00:00"/>
    <d v="2023-12-30T09:46:00"/>
    <s v="09:46"/>
    <d v="1899-12-30T05:35:07"/>
    <x v="1"/>
    <x v="1"/>
    <x v="4"/>
    <x v="1"/>
    <n v="8193"/>
  </r>
  <r>
    <n v="89"/>
    <d v="2023-12-30T16:31:10"/>
    <d v="2023-12-30T16:42:45"/>
    <s v="45688293@ventasyservicios.com.co"/>
    <s v="Juan David Mendez"/>
    <m/>
    <d v="2023-12-30T00:00:00"/>
    <s v="12:03"/>
    <x v="0"/>
    <m/>
    <m/>
    <m/>
    <m/>
    <m/>
    <m/>
    <m/>
    <m/>
    <s v="contactopyme.co@claro.com.co"/>
    <s v="Fwd: SOLICITUD ADPORT LTDA."/>
    <s v="8.22457587"/>
    <s v="ADPORT LTDA."/>
    <s v="PYME PEQUEÑA"/>
    <s v="CLIENTE EXTERNO"/>
    <x v="0"/>
    <m/>
    <s v="MÓVIL"/>
    <m/>
    <m/>
    <s v="SALDO"/>
    <m/>
    <m/>
    <m/>
    <m/>
    <m/>
    <m/>
    <m/>
    <m/>
    <m/>
    <m/>
    <m/>
    <m/>
    <m/>
    <m/>
    <m/>
    <m/>
    <m/>
    <m/>
    <m/>
    <m/>
    <m/>
    <m/>
    <m/>
    <m/>
    <m/>
    <m/>
    <m/>
    <m/>
    <m/>
    <m/>
    <m/>
    <m/>
    <m/>
    <m/>
    <m/>
    <m/>
    <m/>
    <m/>
    <m/>
    <m/>
    <m/>
    <m/>
    <m/>
    <m/>
    <m/>
    <m/>
    <m/>
    <m/>
    <s v="INFORMACIÓN - ACLARACIÓN"/>
    <m/>
    <m/>
    <m/>
    <m/>
    <m/>
    <m/>
    <m/>
    <m/>
    <m/>
    <m/>
    <m/>
    <m/>
    <m/>
    <m/>
    <m/>
    <m/>
    <m/>
    <m/>
    <m/>
    <m/>
    <m/>
    <m/>
    <m/>
    <m/>
    <m/>
    <m/>
    <m/>
    <m/>
    <m/>
    <m/>
    <m/>
    <m/>
    <m/>
    <m/>
    <m/>
    <m/>
    <m/>
    <m/>
    <m/>
    <m/>
    <m/>
    <m/>
    <m/>
    <m/>
    <m/>
    <m/>
    <m/>
    <m/>
    <m/>
    <m/>
    <m/>
    <m/>
    <m/>
    <m/>
    <m/>
    <m/>
    <m/>
    <m/>
    <m/>
    <x v="0"/>
    <m/>
    <m/>
    <m/>
    <m/>
    <m/>
    <s v="GESTIONADO"/>
    <m/>
    <d v="2023-12-30T00:00:00"/>
    <s v="SE ENVÍA DETALLE DE LAS CUENTAS MAESTRAS ACTIVAS, YA QUE TIENE EN PREVIA RESPUESTA EL DETALLE DE LAS PERMANENCIAS."/>
    <m/>
    <x v="39"/>
    <x v="0"/>
    <x v="0"/>
    <x v="0"/>
    <x v="0"/>
    <s v=""/>
    <n v="0"/>
    <n v="1"/>
    <n v="0"/>
    <x v="0"/>
    <n v="1"/>
    <s v="8.22457587ADPORT LTDA."/>
    <x v="2"/>
    <d v="2023-12-30T00:00:00"/>
    <x v="78"/>
    <d v="1899-12-30T00:00:00"/>
    <d v="2023-12-30T12:03:00"/>
    <s v="12:03"/>
    <d v="1899-12-30T04:39:45"/>
    <x v="1"/>
    <x v="1"/>
    <x v="4"/>
    <x v="1"/>
    <n v="8193"/>
  </r>
  <r>
    <n v="90"/>
    <d v="2023-12-30T16:42:48"/>
    <d v="2023-12-30T16:43:55"/>
    <s v="45688293@ventasyservicios.com.co"/>
    <s v="Juan David Mendez"/>
    <m/>
    <d v="2023-12-30T00:00:00"/>
    <s v="11:49"/>
    <x v="0"/>
    <m/>
    <m/>
    <m/>
    <m/>
    <m/>
    <m/>
    <m/>
    <m/>
    <s v="contactopyme.co@claro.com.co"/>
    <s v="Fwd: Seguimiento por resultado en calificación a proveedores."/>
    <s v="8.21694054"/>
    <s v="FETRABUV"/>
    <s v="PYME MEDIANA"/>
    <s v="CLIENTE EXTERNO"/>
    <x v="0"/>
    <m/>
    <s v="MÓVIL"/>
    <m/>
    <m/>
    <s v="CERTIFICACIONES"/>
    <m/>
    <m/>
    <m/>
    <m/>
    <m/>
    <m/>
    <m/>
    <m/>
    <m/>
    <m/>
    <s v="PRESTACIÓN DEL SERVICIO"/>
    <m/>
    <m/>
    <m/>
    <m/>
    <m/>
    <m/>
    <m/>
    <m/>
    <m/>
    <m/>
    <m/>
    <m/>
    <m/>
    <m/>
    <m/>
    <m/>
    <m/>
    <m/>
    <m/>
    <m/>
    <m/>
    <m/>
    <m/>
    <m/>
    <m/>
    <m/>
    <m/>
    <m/>
    <m/>
    <m/>
    <m/>
    <m/>
    <m/>
    <m/>
    <m/>
    <m/>
    <m/>
    <m/>
    <m/>
    <m/>
    <m/>
    <m/>
    <m/>
    <m/>
    <m/>
    <m/>
    <m/>
    <m/>
    <m/>
    <m/>
    <m/>
    <m/>
    <m/>
    <m/>
    <m/>
    <m/>
    <m/>
    <m/>
    <m/>
    <m/>
    <m/>
    <m/>
    <m/>
    <m/>
    <m/>
    <m/>
    <m/>
    <m/>
    <m/>
    <m/>
    <m/>
    <m/>
    <m/>
    <m/>
    <m/>
    <m/>
    <m/>
    <m/>
    <m/>
    <m/>
    <m/>
    <m/>
    <m/>
    <m/>
    <m/>
    <m/>
    <m/>
    <m/>
    <m/>
    <m/>
    <m/>
    <m/>
    <m/>
    <m/>
    <m/>
    <m/>
    <m/>
    <x v="0"/>
    <m/>
    <m/>
    <m/>
    <m/>
    <m/>
    <s v="GESTIONADO"/>
    <m/>
    <d v="2023-12-30T00:00:00"/>
    <s v="SE SOLICITA DOCUMENTACIÓN PARA COLABORAR CON NUESTRA EVALUACIÓN COMO PRESTADORES DE SERVICIO."/>
    <m/>
    <x v="40"/>
    <x v="0"/>
    <x v="0"/>
    <x v="0"/>
    <x v="0"/>
    <s v=""/>
    <n v="0"/>
    <n v="1"/>
    <n v="0"/>
    <x v="0"/>
    <n v="1"/>
    <s v="8.21694054FETRABUV"/>
    <x v="2"/>
    <d v="2023-12-30T00:00:00"/>
    <x v="79"/>
    <d v="1899-12-30T00:00:00"/>
    <d v="2023-12-30T11:49:00"/>
    <s v="11:49"/>
    <d v="1899-12-30T04:54:55"/>
    <x v="1"/>
    <x v="1"/>
    <x v="4"/>
    <x v="1"/>
    <n v="8193"/>
  </r>
  <r>
    <n v="91"/>
    <d v="2023-12-30T16:58:16"/>
    <d v="2023-12-30T17:00:19"/>
    <s v="45688293@ventasyservicios.com.co"/>
    <s v="Juan David Mendez"/>
    <m/>
    <d v="2023-12-30T00:00:00"/>
    <s v="12:07"/>
    <x v="0"/>
    <m/>
    <m/>
    <m/>
    <m/>
    <m/>
    <m/>
    <m/>
    <m/>
    <s v="contactopyme.co@claro.com.co"/>
    <s v="Fwd: Re: Fwd: Falla en línea número 3202166251"/>
    <s v="3202166251"/>
    <s v="DISAGRO DE OCCIDENTE S.A.S."/>
    <s v="PYME PEQUEÑA"/>
    <s v="CLIENTE EXTERNO"/>
    <x v="0"/>
    <m/>
    <s v="MÓVIL"/>
    <m/>
    <m/>
    <s v="FALLAS TÉCNICAS"/>
    <m/>
    <m/>
    <m/>
    <m/>
    <m/>
    <m/>
    <m/>
    <m/>
    <m/>
    <m/>
    <m/>
    <m/>
    <m/>
    <m/>
    <m/>
    <m/>
    <m/>
    <m/>
    <m/>
    <s v="SERVICIO NO APROVISIONADO"/>
    <m/>
    <m/>
    <m/>
    <m/>
    <m/>
    <m/>
    <m/>
    <m/>
    <m/>
    <m/>
    <m/>
    <m/>
    <m/>
    <m/>
    <m/>
    <m/>
    <m/>
    <m/>
    <m/>
    <m/>
    <m/>
    <m/>
    <m/>
    <m/>
    <m/>
    <m/>
    <m/>
    <m/>
    <m/>
    <m/>
    <m/>
    <m/>
    <m/>
    <m/>
    <m/>
    <m/>
    <m/>
    <m/>
    <m/>
    <m/>
    <m/>
    <m/>
    <m/>
    <m/>
    <m/>
    <m/>
    <m/>
    <m/>
    <m/>
    <m/>
    <m/>
    <m/>
    <m/>
    <m/>
    <m/>
    <m/>
    <m/>
    <m/>
    <m/>
    <m/>
    <m/>
    <m/>
    <m/>
    <m/>
    <m/>
    <m/>
    <m/>
    <m/>
    <m/>
    <m/>
    <m/>
    <m/>
    <m/>
    <m/>
    <m/>
    <m/>
    <m/>
    <m/>
    <m/>
    <m/>
    <m/>
    <m/>
    <m/>
    <m/>
    <m/>
    <m/>
    <m/>
    <m/>
    <x v="1"/>
    <m/>
    <m/>
    <s v="1"/>
    <s v="15"/>
    <s v="MORALES/CAUCA"/>
    <s v="GESTIONADO"/>
    <m/>
    <d v="2023-12-30T00:00:00"/>
    <s v="SE ACLARA QUE EL ICCID ASOCIADO NO CORRESPONDE AL ACTUAL (FALLA POR TARJETA INACTIVA) Y SE PIDE DOCUMENTACIÓN DE EMPRESA."/>
    <m/>
    <x v="41"/>
    <x v="0"/>
    <x v="0"/>
    <x v="0"/>
    <x v="0"/>
    <s v=""/>
    <n v="0"/>
    <n v="1"/>
    <n v="0"/>
    <x v="0"/>
    <n v="1"/>
    <s v="3202166251DISAGRO DE OCCIDENTE S.A.S."/>
    <x v="2"/>
    <d v="2023-12-30T00:00:00"/>
    <x v="80"/>
    <d v="1899-12-30T00:00:00"/>
    <d v="2023-12-30T12:07:00"/>
    <s v="12:07"/>
    <d v="1899-12-30T04:53:19"/>
    <x v="1"/>
    <x v="1"/>
    <x v="4"/>
    <x v="1"/>
    <n v="8193"/>
  </r>
  <r>
    <n v="92"/>
    <d v="2023-12-30T17:14:17"/>
    <d v="2023-12-30T17:15:58"/>
    <s v="45688293@ventasyservicios.com.co"/>
    <s v="Juan David Mendez"/>
    <m/>
    <d v="2023-12-30T00:00:00"/>
    <s v="12:29"/>
    <x v="0"/>
    <m/>
    <m/>
    <m/>
    <m/>
    <m/>
    <m/>
    <m/>
    <m/>
    <s v="contactopyme.co@claro.com.co"/>
    <s v="Fwd: RE: Suspicious URL:Re: Fwd: SOLICITUD DE SIMCARD"/>
    <s v="3015534209"/>
    <s v="DECORARCO S.A."/>
    <s v="PYME PEQUEÑA"/>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SEGUIMIENTO"/>
    <m/>
    <d v="2023-12-30T00:00:00"/>
    <s v="SE EMITE RESPUESTA DE ALCANCE, DADO QUE NO HAY USUARIO DE NOTUS HABILITADO"/>
    <s v="SIN USUARIOS PARA USAR NOTUS"/>
    <x v="31"/>
    <x v="0"/>
    <x v="0"/>
    <x v="0"/>
    <x v="0"/>
    <s v=""/>
    <n v="0"/>
    <n v="1"/>
    <n v="0"/>
    <x v="1"/>
    <n v="2"/>
    <s v="3015534209DECORARCO S.A."/>
    <x v="2"/>
    <d v="2023-12-30T00:00:00"/>
    <x v="81"/>
    <d v="1899-12-30T00:00:00"/>
    <d v="2023-12-30T12:29:00"/>
    <s v="12:29"/>
    <d v="1899-12-30T04:46:58"/>
    <x v="1"/>
    <x v="1"/>
    <x v="4"/>
    <x v="1"/>
    <n v="8193"/>
  </r>
  <r>
    <n v="93"/>
    <d v="2023-12-30T17:42:09"/>
    <d v="2023-12-30T17:50:22"/>
    <s v="45688293@ventasyservicios.com.co"/>
    <s v="Juan David Mendez"/>
    <m/>
    <d v="2023-12-28T00:00:00"/>
    <s v="17:10"/>
    <x v="0"/>
    <m/>
    <m/>
    <m/>
    <m/>
    <m/>
    <m/>
    <m/>
    <m/>
    <s v="jairlinton.castro@claro.com.co"/>
    <s v="Reinicio de Bolsa de GIGAS   HMP MOTOR''S S.A.S. / 901052934"/>
    <s v="9102362989"/>
    <s v="HMP MOTOR''S S.A.S"/>
    <s v="MICRO"/>
    <s v="CLIENTE CLARO"/>
    <x v="0"/>
    <m/>
    <s v="MÓVIL"/>
    <m/>
    <m/>
    <s v="FALLAS TÉCNICAS"/>
    <m/>
    <m/>
    <m/>
    <m/>
    <m/>
    <m/>
    <m/>
    <m/>
    <m/>
    <m/>
    <m/>
    <m/>
    <m/>
    <m/>
    <m/>
    <m/>
    <m/>
    <m/>
    <m/>
    <s v="CONSUMO TOTAL"/>
    <m/>
    <m/>
    <m/>
    <m/>
    <m/>
    <m/>
    <m/>
    <m/>
    <m/>
    <m/>
    <m/>
    <m/>
    <m/>
    <m/>
    <m/>
    <m/>
    <m/>
    <m/>
    <m/>
    <m/>
    <m/>
    <m/>
    <m/>
    <m/>
    <m/>
    <m/>
    <m/>
    <m/>
    <m/>
    <m/>
    <m/>
    <m/>
    <m/>
    <m/>
    <m/>
    <m/>
    <m/>
    <m/>
    <m/>
    <m/>
    <m/>
    <m/>
    <m/>
    <m/>
    <m/>
    <m/>
    <m/>
    <m/>
    <m/>
    <m/>
    <m/>
    <m/>
    <m/>
    <m/>
    <m/>
    <m/>
    <m/>
    <m/>
    <m/>
    <m/>
    <m/>
    <m/>
    <m/>
    <m/>
    <m/>
    <m/>
    <m/>
    <m/>
    <m/>
    <m/>
    <m/>
    <m/>
    <m/>
    <m/>
    <m/>
    <m/>
    <m/>
    <m/>
    <m/>
    <m/>
    <m/>
    <m/>
    <m/>
    <m/>
    <m/>
    <m/>
    <m/>
    <m/>
    <x v="0"/>
    <m/>
    <m/>
    <m/>
    <m/>
    <m/>
    <s v="SEGUIMIENTO"/>
    <m/>
    <d v="2023-12-30T00:00:00"/>
    <s v="SE DA RESPUESTA DE ALCANCE, DADO QUE NO HAY UNA DIRECTRIZ CLARA, SE DARÁ PRIORIDAD CON EL ÁREA ENCRAGADA PARA EL REINCIO DE LA BOLSA."/>
    <m/>
    <x v="42"/>
    <x v="0"/>
    <x v="3"/>
    <x v="0"/>
    <x v="0"/>
    <s v=""/>
    <n v="0"/>
    <n v="1"/>
    <n v="0"/>
    <x v="0"/>
    <n v="1"/>
    <s v="9102362989HMP MOTOR''S S.A.S"/>
    <x v="1"/>
    <d v="2023-12-30T00:00:00"/>
    <x v="82"/>
    <d v="1899-12-30T00:00:00"/>
    <d v="2023-12-28T17:10:00"/>
    <s v="17:10"/>
    <d v="1900-01-01T00:40:22"/>
    <x v="0"/>
    <x v="0"/>
    <x v="4"/>
    <x v="1"/>
    <n v="8193"/>
  </r>
  <r>
    <n v="94"/>
    <d v="2023-12-30T18:04:01"/>
    <d v="2023-12-30T18:05:19"/>
    <s v="45688293@ventasyservicios.com.co"/>
    <s v="Juan David Mendez"/>
    <m/>
    <d v="2023-12-29T00:00:00"/>
    <s v="21:18"/>
    <x v="0"/>
    <m/>
    <m/>
    <m/>
    <m/>
    <m/>
    <m/>
    <m/>
    <m/>
    <s v="andres.agudeloj@claro.com.co"/>
    <s v="Ayuda Suspensión Líneas Cliente PROFESSIONAL INDUSTRIAL SERVICES SAS NIT 901233738-5 "/>
    <s v="8.22503075"/>
    <s v="PROFESSIONAL INDUSTRIAL S.A.S."/>
    <s v="MICRO"/>
    <s v="CLIENTE CLARO"/>
    <x v="0"/>
    <m/>
    <s v="MÓVIL"/>
    <m/>
    <m/>
    <s v="SUSPENSIÓN TEMPORAL"/>
    <m/>
    <m/>
    <m/>
    <m/>
    <m/>
    <m/>
    <m/>
    <m/>
    <m/>
    <m/>
    <m/>
    <m/>
    <m/>
    <m/>
    <m/>
    <m/>
    <m/>
    <m/>
    <m/>
    <m/>
    <m/>
    <m/>
    <m/>
    <m/>
    <m/>
    <m/>
    <m/>
    <m/>
    <m/>
    <m/>
    <m/>
    <m/>
    <m/>
    <m/>
    <m/>
    <m/>
    <m/>
    <m/>
    <m/>
    <m/>
    <m/>
    <m/>
    <m/>
    <m/>
    <m/>
    <m/>
    <m/>
    <m/>
    <m/>
    <m/>
    <m/>
    <m/>
    <m/>
    <m/>
    <m/>
    <m/>
    <m/>
    <s v="SIN COBRO CFM"/>
    <m/>
    <m/>
    <m/>
    <m/>
    <m/>
    <m/>
    <m/>
    <m/>
    <m/>
    <m/>
    <m/>
    <m/>
    <m/>
    <m/>
    <m/>
    <m/>
    <m/>
    <m/>
    <m/>
    <m/>
    <m/>
    <m/>
    <m/>
    <m/>
    <m/>
    <m/>
    <m/>
    <m/>
    <m/>
    <m/>
    <m/>
    <m/>
    <m/>
    <m/>
    <m/>
    <m/>
    <m/>
    <m/>
    <m/>
    <m/>
    <m/>
    <m/>
    <m/>
    <m/>
    <m/>
    <m/>
    <m/>
    <m/>
    <m/>
    <m/>
    <x v="0"/>
    <m/>
    <m/>
    <m/>
    <m/>
    <m/>
    <s v="GESTIONADO"/>
    <m/>
    <d v="2023-12-30T00:00:00"/>
    <s v="SE REALIZA SUSPENSIÓN TEMPORAL POR 2 MESES A 500 LÍNEAS Y SE REPLICA GESTIÓN"/>
    <m/>
    <x v="32"/>
    <x v="0"/>
    <x v="0"/>
    <x v="0"/>
    <x v="0"/>
    <s v=""/>
    <n v="0"/>
    <n v="1"/>
    <n v="0"/>
    <x v="0"/>
    <n v="1"/>
    <s v="8.22503075PROFESSIONAL INDUSTRIAL S.A.S."/>
    <x v="0"/>
    <d v="2023-12-30T00:00:00"/>
    <x v="83"/>
    <d v="1899-12-30T00:00:00"/>
    <d v="2023-12-29T21:18:00"/>
    <s v="21:18"/>
    <d v="1899-12-30T20:47:19"/>
    <x v="4"/>
    <x v="0"/>
    <x v="4"/>
    <x v="1"/>
    <n v="8193"/>
  </r>
  <r>
    <n v="95"/>
    <d v="2023-12-30T18:17:05"/>
    <d v="2023-12-30T18:18:01"/>
    <s v="45688293@ventasyservicios.com.co"/>
    <s v="Juan David Mendez"/>
    <m/>
    <d v="2023-12-29T00:00:00"/>
    <s v="17:02"/>
    <x v="0"/>
    <m/>
    <m/>
    <m/>
    <m/>
    <m/>
    <m/>
    <m/>
    <m/>
    <s v="38102348@claro.com.co"/>
    <s v="Cambio a eSim Card  3148611152 // GRUPO S&amp;M OPERACINES INTEGRALES SAS // NIT 900176548"/>
    <s v="3148611152"/>
    <s v="S&amp;M TRANSPORTES LTDA."/>
    <s v="PYME PEQUEÑA"/>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3-12-30T00:00:00"/>
    <s v="SE GENERA QR Y SE REPLICA AL CLIENTE CON COPIA AL COMERCIAL"/>
    <m/>
    <x v="21"/>
    <x v="0"/>
    <x v="0"/>
    <x v="0"/>
    <x v="0"/>
    <s v=""/>
    <n v="0"/>
    <n v="1"/>
    <n v="0"/>
    <x v="0"/>
    <n v="1"/>
    <s v="3148611152S&amp;M TRANSPORTES LTDA."/>
    <x v="0"/>
    <d v="2023-12-30T00:00:00"/>
    <x v="84"/>
    <d v="1899-12-30T00:00:00"/>
    <d v="2023-12-29T17:02:00"/>
    <s v="17:02"/>
    <d v="1899-12-31T01:16:01"/>
    <x v="0"/>
    <x v="0"/>
    <x v="4"/>
    <x v="1"/>
    <n v="8193"/>
  </r>
  <r>
    <n v="96"/>
    <d v="2024-01-02T09:54:32"/>
    <d v="2024-01-02T10:28:49"/>
    <s v="45688293@ventasyservicios.com.co"/>
    <s v="Juan David Mendez"/>
    <m/>
    <d v="2023-12-29T00:00:00"/>
    <s v="18:50"/>
    <x v="0"/>
    <m/>
    <m/>
    <m/>
    <m/>
    <m/>
    <m/>
    <m/>
    <m/>
    <s v="myraperez@hotmail.com"/>
    <s v="Solicitud de cambio de E-sim GEO S.A."/>
    <s v="3114189545"/>
    <s v="GEO S.A."/>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02T00:00:00"/>
    <s v="SE GENERA CÓDIGO QR Y SE COPIA AL CORREO SOLCITIADO RESPUESTA"/>
    <m/>
    <x v="21"/>
    <x v="0"/>
    <x v="0"/>
    <x v="0"/>
    <x v="0"/>
    <n v="1"/>
    <n v="1"/>
    <n v="1"/>
    <n v="1"/>
    <x v="0"/>
    <n v="1"/>
    <s v="3114189545GEO S.A."/>
    <x v="0"/>
    <d v="2024-01-02T00:00:00"/>
    <x v="85"/>
    <d v="1899-12-30T00:00:00"/>
    <d v="2023-12-29T18:50:00"/>
    <s v="18:50"/>
    <d v="1900-01-02T15:38:49"/>
    <x v="0"/>
    <x v="0"/>
    <x v="4"/>
    <x v="1"/>
    <n v="8193"/>
  </r>
  <r>
    <n v="97"/>
    <d v="2024-01-02T11:04:48"/>
    <d v="2024-01-02T11:06:06"/>
    <s v="45688293@ventasyservicios.com.co"/>
    <s v="Juan David Mendez"/>
    <m/>
    <d v="2023-12-30T00:00:00"/>
    <s v="12:32"/>
    <x v="0"/>
    <m/>
    <m/>
    <m/>
    <m/>
    <m/>
    <m/>
    <m/>
    <m/>
    <s v="Jhonatan.Macias@claro.com.co"/>
    <s v="Cambio de SIM -  Uriel Gaviria Uribe NIT 4.557.377"/>
    <s v="3113745410"/>
    <s v="URIEL GAVIRIA URIBE"/>
    <s v="MASIV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02T00:00:00"/>
    <s v="SE REALIZA CAMBIO A ESIM Y SE REMITE QR CON COPIA AL COMERCIAL"/>
    <m/>
    <x v="21"/>
    <x v="0"/>
    <x v="0"/>
    <x v="0"/>
    <x v="0"/>
    <n v="1"/>
    <n v="1"/>
    <n v="1"/>
    <n v="1"/>
    <x v="0"/>
    <n v="1"/>
    <s v="3113745410URIEL GAVIRIA URIBE"/>
    <x v="0"/>
    <d v="2024-01-02T00:00:00"/>
    <x v="86"/>
    <d v="1899-12-30T00:00:00"/>
    <d v="2023-12-30T12:32:00"/>
    <s v="12:32"/>
    <d v="1900-01-01T22:34:06"/>
    <x v="0"/>
    <x v="0"/>
    <x v="4"/>
    <x v="1"/>
    <n v="8193"/>
  </r>
  <r>
    <n v="98"/>
    <d v="2024-01-02T11:32:27"/>
    <d v="2024-01-02T11:34:06"/>
    <s v="45688293@ventasyservicios.com.co"/>
    <s v="Juan David Mendez"/>
    <m/>
    <d v="2023-12-30T00:00:00"/>
    <s v="12:35"/>
    <x v="1"/>
    <m/>
    <m/>
    <s v="MUEBLES Y COLCHONES SANTA CECILIA S.A.S."/>
    <s v="901712371"/>
    <s v="INFORMACIÓN"/>
    <m/>
    <m/>
    <m/>
    <m/>
    <m/>
    <m/>
    <m/>
    <m/>
    <m/>
    <x v="2"/>
    <m/>
    <m/>
    <m/>
    <m/>
    <m/>
    <m/>
    <m/>
    <m/>
    <m/>
    <m/>
    <m/>
    <m/>
    <m/>
    <m/>
    <m/>
    <m/>
    <m/>
    <m/>
    <m/>
    <m/>
    <m/>
    <m/>
    <m/>
    <m/>
    <m/>
    <m/>
    <m/>
    <m/>
    <m/>
    <m/>
    <m/>
    <m/>
    <m/>
    <m/>
    <m/>
    <m/>
    <m/>
    <m/>
    <m/>
    <m/>
    <m/>
    <m/>
    <m/>
    <m/>
    <m/>
    <m/>
    <m/>
    <m/>
    <m/>
    <m/>
    <m/>
    <m/>
    <m/>
    <m/>
    <m/>
    <m/>
    <m/>
    <m/>
    <m/>
    <m/>
    <m/>
    <m/>
    <m/>
    <m/>
    <m/>
    <m/>
    <m/>
    <m/>
    <m/>
    <m/>
    <m/>
    <m/>
    <m/>
    <m/>
    <m/>
    <m/>
    <m/>
    <m/>
    <m/>
    <m/>
    <m/>
    <m/>
    <m/>
    <m/>
    <m/>
    <m/>
    <m/>
    <m/>
    <s v="SOLICITUD CREACIÓN - CLIENTE EN GESTIÓN"/>
    <m/>
    <s v="ACTIVACIÓN BASE DE GESTIÓN"/>
    <m/>
    <m/>
    <m/>
    <m/>
    <m/>
    <m/>
    <m/>
    <m/>
    <m/>
    <m/>
    <m/>
    <m/>
    <m/>
    <m/>
    <m/>
    <m/>
    <m/>
    <m/>
    <m/>
    <m/>
    <m/>
    <m/>
    <x v="0"/>
    <m/>
    <m/>
    <m/>
    <m/>
    <m/>
    <s v="GESTIONADO"/>
    <m/>
    <d v="2024-01-02T00:00:00"/>
    <s v="SE GENERA ACTIVACIÓN DE USUARIO nanciero@mueblesSantaCecilia.co EN FRONTCATALOGO Y SE REPLICAN BENEFICIOS DEL TRÁMITE."/>
    <m/>
    <x v="43"/>
    <x v="1"/>
    <x v="0"/>
    <x v="0"/>
    <x v="0"/>
    <n v="1"/>
    <n v="1"/>
    <n v="1"/>
    <n v="1"/>
    <x v="0"/>
    <n v="1"/>
    <s v="901712371"/>
    <x v="0"/>
    <d v="2024-01-02T00:00:00"/>
    <x v="87"/>
    <d v="1899-12-30T00:00:00"/>
    <d v="2023-12-30T12:35:00"/>
    <s v="12:35"/>
    <d v="1900-01-01T22:59:06"/>
    <x v="0"/>
    <x v="0"/>
    <x v="4"/>
    <x v="1"/>
    <n v="8193"/>
  </r>
  <r>
    <n v="99"/>
    <d v="2024-01-02T12:06:02"/>
    <d v="2024-01-02T12:07:42"/>
    <s v="45688293@ventasyservicios.com.co"/>
    <s v="Juan David Mendez"/>
    <m/>
    <d v="2023-12-30T00:00:00"/>
    <s v="12:55"/>
    <x v="0"/>
    <m/>
    <m/>
    <m/>
    <m/>
    <m/>
    <m/>
    <m/>
    <m/>
    <s v="sena@misena.edu.co"/>
    <s v="Fwd: Pago no aplicado CLARO"/>
    <s v="0"/>
    <s v="STUDIO 32 S.A.S."/>
    <s v="NO DETERMINADO"/>
    <s v="CLIENTE EXTERNO"/>
    <x v="0"/>
    <m/>
    <s v="MÓVIL"/>
    <m/>
    <m/>
    <s v="PAGO NO ABONADO"/>
    <m/>
    <m/>
    <m/>
    <m/>
    <m/>
    <m/>
    <m/>
    <m/>
    <m/>
    <m/>
    <m/>
    <m/>
    <m/>
    <m/>
    <m/>
    <m/>
    <m/>
    <m/>
    <m/>
    <m/>
    <m/>
    <m/>
    <m/>
    <m/>
    <m/>
    <m/>
    <m/>
    <m/>
    <m/>
    <m/>
    <m/>
    <m/>
    <m/>
    <s v="INFORMACIÓN - ACLARACIÓN"/>
    <m/>
    <m/>
    <m/>
    <m/>
    <m/>
    <m/>
    <m/>
    <m/>
    <m/>
    <m/>
    <m/>
    <m/>
    <m/>
    <m/>
    <m/>
    <m/>
    <m/>
    <m/>
    <m/>
    <m/>
    <m/>
    <m/>
    <m/>
    <m/>
    <m/>
    <m/>
    <m/>
    <m/>
    <m/>
    <m/>
    <m/>
    <m/>
    <m/>
    <m/>
    <m/>
    <m/>
    <m/>
    <m/>
    <m/>
    <m/>
    <m/>
    <m/>
    <m/>
    <m/>
    <m/>
    <m/>
    <m/>
    <m/>
    <m/>
    <m/>
    <m/>
    <m/>
    <m/>
    <m/>
    <m/>
    <m/>
    <m/>
    <m/>
    <m/>
    <m/>
    <m/>
    <m/>
    <m/>
    <m/>
    <m/>
    <m/>
    <m/>
    <m/>
    <m/>
    <m/>
    <m/>
    <m/>
    <m/>
    <m/>
    <x v="0"/>
    <m/>
    <m/>
    <m/>
    <m/>
    <m/>
    <s v="GESTIONADO"/>
    <m/>
    <d v="2024-01-02T00:00:00"/>
    <s v="SE SOLICITA DOCUMENTACIÓN O MÁS DATOS DE REFERENCIA, PARA PODER ESCALAR LA NOVEDAD DE PNA Y SE PIDEN EXCUSAS POR LA ATENCIÓN."/>
    <m/>
    <x v="28"/>
    <x v="0"/>
    <x v="0"/>
    <x v="0"/>
    <x v="0"/>
    <n v="1"/>
    <n v="1"/>
    <n v="1"/>
    <n v="1"/>
    <x v="0"/>
    <n v="1"/>
    <s v="0STUDIO 32 S.A.S."/>
    <x v="0"/>
    <d v="2024-01-02T00:00:00"/>
    <x v="88"/>
    <d v="1899-12-30T00:00:00"/>
    <d v="2023-12-30T12:55:00"/>
    <s v="12:55"/>
    <d v="1900-01-01T23:12:42"/>
    <x v="0"/>
    <x v="0"/>
    <x v="4"/>
    <x v="1"/>
    <n v="8193"/>
  </r>
  <r>
    <n v="100"/>
    <d v="2024-01-02T12:38:28"/>
    <d v="2024-01-02T12:47:30"/>
    <s v="45688293@ventasyservicios.com.co"/>
    <s v="Juan David Mendez"/>
    <m/>
    <d v="2023-12-30T00:00:00"/>
    <s v="12:23"/>
    <x v="0"/>
    <m/>
    <m/>
    <m/>
    <m/>
    <m/>
    <m/>
    <m/>
    <m/>
    <s v="contactopyme.co@claro.com.co"/>
    <s v="Fwd: Constancia de pago"/>
    <s v="1.17923462"/>
    <s v="MARCIA MONTERROSA BELTRAN"/>
    <s v="SOHO"/>
    <s v="CLIENTE EXTERNO"/>
    <x v="0"/>
    <m/>
    <s v="MÓVIL"/>
    <m/>
    <m/>
    <s v="PAGO NO ABONADO"/>
    <m/>
    <m/>
    <m/>
    <m/>
    <m/>
    <m/>
    <m/>
    <m/>
    <m/>
    <m/>
    <m/>
    <m/>
    <m/>
    <m/>
    <m/>
    <m/>
    <m/>
    <m/>
    <m/>
    <m/>
    <m/>
    <m/>
    <m/>
    <m/>
    <m/>
    <m/>
    <m/>
    <m/>
    <m/>
    <m/>
    <m/>
    <m/>
    <m/>
    <s v="INFORMACIÓN - ACLARACIÓN"/>
    <m/>
    <m/>
    <m/>
    <m/>
    <m/>
    <m/>
    <m/>
    <m/>
    <m/>
    <m/>
    <m/>
    <m/>
    <m/>
    <m/>
    <m/>
    <m/>
    <m/>
    <m/>
    <m/>
    <m/>
    <m/>
    <m/>
    <m/>
    <m/>
    <m/>
    <m/>
    <m/>
    <m/>
    <m/>
    <m/>
    <m/>
    <m/>
    <m/>
    <m/>
    <m/>
    <m/>
    <m/>
    <m/>
    <m/>
    <m/>
    <m/>
    <m/>
    <m/>
    <m/>
    <m/>
    <m/>
    <m/>
    <m/>
    <m/>
    <m/>
    <m/>
    <m/>
    <m/>
    <m/>
    <m/>
    <m/>
    <m/>
    <m/>
    <m/>
    <m/>
    <m/>
    <m/>
    <m/>
    <m/>
    <m/>
    <m/>
    <m/>
    <m/>
    <m/>
    <m/>
    <m/>
    <m/>
    <m/>
    <m/>
    <x v="0"/>
    <m/>
    <m/>
    <m/>
    <m/>
    <m/>
    <s v="GESTIONADO"/>
    <m/>
    <d v="2024-01-02T00:00:00"/>
    <s v="SE CONFIRMAN LAS TRANSACCIONES EVIDENCIADAS EN SISTEMA EN LAS DIFERENTES CUENTAS QUE TIENE A SU NOMBRE, PARA QUE TENGA NOCIÓN DEL DOBLE PAGO EN UN EQUIPO."/>
    <m/>
    <x v="28"/>
    <x v="0"/>
    <x v="0"/>
    <x v="0"/>
    <x v="0"/>
    <n v="1"/>
    <n v="1"/>
    <n v="1"/>
    <n v="1"/>
    <x v="0"/>
    <n v="1"/>
    <s v="1.17923462MARCIA MONTERROSA BELTRAN"/>
    <x v="0"/>
    <d v="2024-01-02T00:00:00"/>
    <x v="89"/>
    <d v="1899-12-30T00:00:00"/>
    <d v="2023-12-30T12:23:00"/>
    <s v="12:23"/>
    <d v="1900-01-02T00:24:30"/>
    <x v="0"/>
    <x v="0"/>
    <x v="4"/>
    <x v="1"/>
    <n v="8193"/>
  </r>
  <r>
    <n v="101"/>
    <d v="2024-01-02T13:01:04"/>
    <d v="2024-01-02T13:02:24"/>
    <s v="45688293@ventasyservicios.com.co"/>
    <s v="Juan David Mendez"/>
    <m/>
    <d v="2024-01-02T00:00:00"/>
    <s v="11:39"/>
    <x v="0"/>
    <m/>
    <m/>
    <m/>
    <m/>
    <m/>
    <m/>
    <m/>
    <m/>
    <s v="adrimari3@yahoo.es"/>
    <s v="Reposición "/>
    <s v="3053548987"/>
    <s v="ADRIANA MARIA RODRIGUEZ PEREZ"/>
    <s v="SOHO"/>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02T00:00:00"/>
    <s v="SE REPLICA INFORMACIÓN NECESARIA PARA REPOCISIÓN DE SIM A DOMICILIO."/>
    <m/>
    <x v="31"/>
    <x v="0"/>
    <x v="0"/>
    <x v="0"/>
    <x v="0"/>
    <n v="1"/>
    <n v="1"/>
    <n v="1"/>
    <n v="1"/>
    <x v="0"/>
    <n v="1"/>
    <s v="3053548987ADRIANA MARIA RODRIGUEZ PEREZ"/>
    <x v="2"/>
    <d v="2024-01-02T00:00:00"/>
    <x v="90"/>
    <d v="1899-12-30T00:00:00"/>
    <d v="2024-01-02T11:39:00"/>
    <s v="11:39"/>
    <d v="1899-12-30T01:23:24"/>
    <x v="1"/>
    <x v="1"/>
    <x v="4"/>
    <x v="1"/>
    <n v="8193"/>
  </r>
  <r>
    <n v="102"/>
    <d v="2024-01-02T13:19:46"/>
    <d v="2024-01-02T13:20:45"/>
    <s v="45688293@ventasyservicios.com.co"/>
    <s v="Juan David Mendez"/>
    <m/>
    <d v="2024-01-02T00:00:00"/>
    <s v="11:56"/>
    <x v="0"/>
    <m/>
    <m/>
    <m/>
    <m/>
    <m/>
    <m/>
    <m/>
    <m/>
    <s v="carmene.rojas@centrocic.com"/>
    <s v="SIM virtual, Centro de Investigación Clinica, Nit 900.037.659-8"/>
    <s v="3104262877"/>
    <s v="CENTRO DE INVESTIGACION CLINICA CIC"/>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02T00:00:00"/>
    <s v="SE REPLCIA EL QR GENERADO EN CAV. "/>
    <m/>
    <x v="21"/>
    <x v="0"/>
    <x v="0"/>
    <x v="0"/>
    <x v="0"/>
    <n v="1"/>
    <n v="1"/>
    <n v="1"/>
    <n v="1"/>
    <x v="0"/>
    <n v="1"/>
    <s v="3104262877CENTRO DE INVESTIGACION CLINICA CIC"/>
    <x v="2"/>
    <d v="2024-01-02T00:00:00"/>
    <x v="91"/>
    <d v="1899-12-30T00:00:00"/>
    <d v="2024-01-02T11:56:00"/>
    <s v="11:56"/>
    <d v="1899-12-30T01:24:45"/>
    <x v="1"/>
    <x v="1"/>
    <x v="4"/>
    <x v="1"/>
    <n v="8193"/>
  </r>
  <r>
    <n v="103"/>
    <d v="2024-01-02T14:10:14"/>
    <d v="2024-01-02T14:11:39"/>
    <s v="45688293@ventasyservicios.com.co"/>
    <s v="Juan David Mendez"/>
    <m/>
    <d v="2024-01-02T00:00:00"/>
    <s v="11:40"/>
    <x v="0"/>
    <m/>
    <m/>
    <m/>
    <m/>
    <m/>
    <m/>
    <m/>
    <m/>
    <s v="logistica@rvcltda.com.co"/>
    <s v="LINEA EMPRESA DE VIGILANCIA Y SEGURIDAD PRIVADA RESPONSABILIDAD VALOR Y CUMPLIMIENTO LIMITADA. - NIT 800236995"/>
    <s v="8.22269972"/>
    <s v="EMPRESA DE VIGILANCIA Y SEGURIDAD PRIVADA"/>
    <s v="MICRO"/>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SOLUCIONADO ESCALADO"/>
    <s v="SUPERVISOR NEGOCIOS"/>
    <d v="2024-01-02T00:00:00"/>
    <s v="SE REMITE EL CASO COMO UNA LÍNEA NUEVA, PARA RETOMAR GESTIÓN DE LA COMERCIAL."/>
    <m/>
    <x v="15"/>
    <x v="0"/>
    <x v="4"/>
    <x v="0"/>
    <x v="0"/>
    <n v="1"/>
    <n v="1"/>
    <n v="1"/>
    <n v="1"/>
    <x v="0"/>
    <n v="1"/>
    <s v="8.22269972EMPRESA DE VIGILANCIA Y SEGURIDAD PRIVADA"/>
    <x v="2"/>
    <d v="2024-01-02T00:00:00"/>
    <x v="92"/>
    <d v="1899-12-30T00:00:00"/>
    <d v="2024-01-02T11:40:00"/>
    <s v="11:40"/>
    <d v="1899-12-30T02:31:39"/>
    <x v="1"/>
    <x v="1"/>
    <x v="4"/>
    <x v="1"/>
    <n v="8193"/>
  </r>
  <r>
    <n v="104"/>
    <d v="2024-01-02T15:43:18"/>
    <d v="2024-01-02T15:45:39"/>
    <s v="45688293@ventasyservicios.com.co"/>
    <s v="Juan David Mendez"/>
    <m/>
    <d v="2023-12-28T00:00:00"/>
    <s v="17:09"/>
    <x v="0"/>
    <m/>
    <m/>
    <m/>
    <m/>
    <m/>
    <m/>
    <m/>
    <m/>
    <s v="jairlinton.castro@claro.com.co"/>
    <s v="Reinicio de Bolsa de GIGAS   HMP MOTOR''S S.A.S. / 901052934"/>
    <s v="901052934"/>
    <s v="HMP MOTOR'S S.A.S."/>
    <s v="MICRO"/>
    <s v="CLIENTE CLARO"/>
    <x v="0"/>
    <m/>
    <s v="MÓVIL"/>
    <m/>
    <m/>
    <s v="FALLAS TÉCNICAS"/>
    <m/>
    <m/>
    <m/>
    <m/>
    <m/>
    <m/>
    <m/>
    <m/>
    <m/>
    <m/>
    <m/>
    <m/>
    <m/>
    <m/>
    <m/>
    <m/>
    <m/>
    <m/>
    <m/>
    <s v="CONSUMO TOTAL"/>
    <m/>
    <m/>
    <m/>
    <m/>
    <m/>
    <m/>
    <m/>
    <m/>
    <m/>
    <m/>
    <m/>
    <m/>
    <m/>
    <m/>
    <m/>
    <m/>
    <m/>
    <m/>
    <m/>
    <m/>
    <m/>
    <m/>
    <m/>
    <m/>
    <m/>
    <m/>
    <m/>
    <m/>
    <m/>
    <m/>
    <m/>
    <m/>
    <m/>
    <m/>
    <m/>
    <m/>
    <m/>
    <m/>
    <m/>
    <m/>
    <m/>
    <m/>
    <m/>
    <m/>
    <m/>
    <m/>
    <m/>
    <m/>
    <m/>
    <m/>
    <m/>
    <m/>
    <m/>
    <m/>
    <m/>
    <m/>
    <m/>
    <m/>
    <m/>
    <m/>
    <m/>
    <m/>
    <m/>
    <m/>
    <m/>
    <m/>
    <m/>
    <m/>
    <m/>
    <m/>
    <m/>
    <m/>
    <m/>
    <m/>
    <m/>
    <m/>
    <m/>
    <m/>
    <m/>
    <m/>
    <m/>
    <m/>
    <m/>
    <m/>
    <m/>
    <m/>
    <m/>
    <m/>
    <x v="0"/>
    <m/>
    <m/>
    <m/>
    <m/>
    <m/>
    <s v="SOLUCIONADO SEGUIMIENTO"/>
    <m/>
    <d v="2024-01-02T00:00:00"/>
    <s v="SE HACEN VALIDACIONES CON OFERTA COMERCIAL DE LA MISMA BOLSA DE GIGAS, PERO EL SISTEMA NO PERMITE CAMBIO INMEDIATO, POR LO QUE SE REPLICAN ALTERNATIVAS A LA NOVEDAD PRESENTADA."/>
    <m/>
    <x v="42"/>
    <x v="0"/>
    <x v="5"/>
    <x v="0"/>
    <x v="0"/>
    <n v="1"/>
    <n v="1"/>
    <n v="1"/>
    <n v="1"/>
    <x v="0"/>
    <n v="1"/>
    <s v="901052934HMP MOTOR'S S.A.S."/>
    <x v="1"/>
    <d v="2024-01-02T00:00:00"/>
    <x v="93"/>
    <d v="1899-12-30T00:00:00"/>
    <d v="2023-12-28T17:09:00"/>
    <s v="17:09"/>
    <d v="1900-01-03T22:36:39"/>
    <x v="0"/>
    <x v="0"/>
    <x v="4"/>
    <x v="1"/>
    <n v="8193"/>
  </r>
  <r>
    <n v="105"/>
    <d v="2024-01-02T15:48:44"/>
    <d v="2024-01-02T15:50:26"/>
    <s v="45688293@ventasyservicios.com.co"/>
    <s v="Juan David Mendez"/>
    <m/>
    <d v="2024-01-02T00:00:00"/>
    <s v="07:41"/>
    <x v="0"/>
    <m/>
    <m/>
    <m/>
    <m/>
    <m/>
    <m/>
    <m/>
    <m/>
    <s v="isabellmadrid098@gmail.com"/>
    <s v="Re: Reposición de sim por perdida"/>
    <s v="3147042002"/>
    <s v="MARIA ISABEL MADRID DE GALEANO"/>
    <s v="SOHO"/>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SEGUIMIENTO"/>
    <m/>
    <d v="2024-01-02T00:00:00"/>
    <s v="NO SE CUENTA CON USUARIO PARA GESTIONAR EN NOTUS, SE DA RESPUESTA DE ALCANCE"/>
    <s v="SIN ACCESO A NOTUS (USUARIOS BLOQUEADOS)"/>
    <x v="31"/>
    <x v="0"/>
    <x v="0"/>
    <x v="0"/>
    <x v="0"/>
    <n v="1"/>
    <n v="1"/>
    <n v="1"/>
    <n v="1"/>
    <x v="1"/>
    <n v="2"/>
    <s v="3147042002MARIA ISABEL MADRID DE GALEANO"/>
    <x v="1"/>
    <d v="2024-01-02T00:00:00"/>
    <x v="94"/>
    <d v="1899-12-30T00:00:00"/>
    <d v="2024-01-02T07:41:00"/>
    <s v="07:41"/>
    <d v="1899-12-30T08:09:26"/>
    <x v="2"/>
    <x v="2"/>
    <x v="4"/>
    <x v="1"/>
    <n v="8193"/>
  </r>
  <r>
    <n v="106"/>
    <d v="2024-01-02T16:00:04"/>
    <d v="2024-01-02T16:01:10"/>
    <s v="45688293@ventasyservicios.com.co"/>
    <s v="Juan David Mendez"/>
    <m/>
    <d v="2023-12-30T00:00:00"/>
    <s v="14:12"/>
    <x v="0"/>
    <m/>
    <m/>
    <m/>
    <m/>
    <m/>
    <m/>
    <m/>
    <m/>
    <s v="gina.pineda@dotscreativa.com"/>
    <s v="SOLICITUD ACTIVACIÓN ESIM"/>
    <s v="3134040291"/>
    <s v="DOTS"/>
    <s v="SOH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02T00:00:00"/>
    <s v="SE GENERA CÓDIGO QR PARA DOS LÍNEAS, DE ACUERDO CON LA CARTA ANEXA"/>
    <m/>
    <x v="21"/>
    <x v="0"/>
    <x v="0"/>
    <x v="0"/>
    <x v="0"/>
    <n v="1"/>
    <n v="1"/>
    <n v="1"/>
    <n v="1"/>
    <x v="0"/>
    <n v="1"/>
    <s v="3134040291DOTS"/>
    <x v="0"/>
    <d v="2024-01-02T00:00:00"/>
    <x v="95"/>
    <d v="1899-12-30T00:00:00"/>
    <d v="2023-12-30T14:12:00"/>
    <s v="14:12"/>
    <d v="1900-01-02T01:49:10"/>
    <x v="0"/>
    <x v="0"/>
    <x v="4"/>
    <x v="1"/>
    <n v="8193"/>
  </r>
  <r>
    <n v="107"/>
    <d v="2024-01-02T16:14:21"/>
    <d v="2024-01-02T16:15:34"/>
    <s v="45688293@ventasyservicios.com.co"/>
    <s v="Juan David Mendez"/>
    <m/>
    <d v="2023-12-31T00:00:00"/>
    <s v="17:44"/>
    <x v="0"/>
    <m/>
    <m/>
    <m/>
    <m/>
    <m/>
    <m/>
    <m/>
    <m/>
    <s v="anacua35@hotmail.com"/>
    <s v="Solicitud tarjeta eSIM virtual"/>
    <s v="3143241428"/>
    <s v="ANA CUADRO CUADROS RAMIREZ"/>
    <s v="SOH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02T00:00:00"/>
    <s v="SE SOLICITA DOCUMENTACIÓN DE TITULARIDAD POR SEGURIDAD DEL TRÁMITE."/>
    <m/>
    <x v="21"/>
    <x v="0"/>
    <x v="0"/>
    <x v="0"/>
    <x v="0"/>
    <n v="1"/>
    <n v="1"/>
    <n v="1"/>
    <n v="1"/>
    <x v="1"/>
    <n v="2"/>
    <s v="3143241428ANA CUADRO CUADROS RAMIREZ"/>
    <x v="0"/>
    <d v="2024-01-02T00:00:00"/>
    <x v="96"/>
    <d v="1899-12-30T00:00:00"/>
    <d v="2023-12-31T17:44:00"/>
    <s v="17:44"/>
    <d v="1899-12-31T22:31:34"/>
    <x v="0"/>
    <x v="0"/>
    <x v="4"/>
    <x v="1"/>
    <n v="8193"/>
  </r>
  <r>
    <n v="108"/>
    <d v="2024-01-02T16:21:03"/>
    <d v="2024-01-02T16:22:14"/>
    <s v="45688293@ventasyservicios.com.co"/>
    <s v="Juan David Mendez"/>
    <m/>
    <d v="2023-12-31T00:00:00"/>
    <s v="17:48"/>
    <x v="0"/>
    <m/>
    <m/>
    <m/>
    <m/>
    <m/>
    <m/>
    <m/>
    <m/>
    <s v="anacua35@hotmail.com"/>
    <s v="eSIM Card Virtual"/>
    <s v="3143241428"/>
    <s v="ANA CUADRO CUADROS RAMIREZ"/>
    <s v="SOH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02T00:00:00"/>
    <s v="SE RECIBE DOCUMENTACIÓN Y SE GESTIONA CAMBIO DE SIM A  ESIM"/>
    <m/>
    <x v="21"/>
    <x v="0"/>
    <x v="0"/>
    <x v="0"/>
    <x v="0"/>
    <n v="1"/>
    <n v="1"/>
    <n v="1"/>
    <n v="1"/>
    <x v="2"/>
    <n v="2"/>
    <s v="3143241428ANA CUADRO CUADROS RAMIREZ"/>
    <x v="0"/>
    <d v="2024-01-02T00:00:00"/>
    <x v="97"/>
    <d v="1899-12-30T00:00:00"/>
    <d v="2023-12-31T17:48:00"/>
    <s v="17:48"/>
    <d v="1899-12-31T22:34:14"/>
    <x v="0"/>
    <x v="0"/>
    <x v="4"/>
    <x v="1"/>
    <n v="8193"/>
  </r>
  <r>
    <n v="109"/>
    <d v="2024-01-02T16:28:23"/>
    <d v="2024-01-02T16:29:23"/>
    <s v="45688293@ventasyservicios.com.co"/>
    <s v="Juan David Mendez"/>
    <m/>
    <d v="2024-01-01T00:00:00"/>
    <s v="10:07"/>
    <x v="0"/>
    <m/>
    <m/>
    <m/>
    <m/>
    <m/>
    <m/>
    <m/>
    <m/>
    <s v="luzmariacerong@gmail.com"/>
    <s v="Solicitud eSIM"/>
    <s v="3115612364"/>
    <s v="LUZ MARIA CERON GRUESO"/>
    <s v="SOH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02T00:00:00"/>
    <s v="SE SOLICITA DOCUMENTACIÓN PARA GESTIONAR TRÁMITE DE ESIM"/>
    <m/>
    <x v="21"/>
    <x v="0"/>
    <x v="0"/>
    <x v="0"/>
    <x v="0"/>
    <n v="1"/>
    <n v="1"/>
    <n v="1"/>
    <n v="1"/>
    <x v="0"/>
    <n v="1"/>
    <s v="3115612364LUZ MARIA CERON GRUESO"/>
    <x v="0"/>
    <d v="2024-01-02T00:00:00"/>
    <x v="98"/>
    <d v="1899-12-30T00:00:00"/>
    <d v="2024-01-01T10:07:00"/>
    <s v="10:07"/>
    <d v="1899-12-31T06:22:23"/>
    <x v="0"/>
    <x v="0"/>
    <x v="4"/>
    <x v="1"/>
    <n v="8193"/>
  </r>
  <r>
    <n v="110"/>
    <d v="2024-01-02T17:08:48"/>
    <d v="2024-01-02T17:09:43"/>
    <s v="45688293@ventasyservicios.com.co"/>
    <s v="Juan David Mendez"/>
    <m/>
    <d v="2023-12-27T00:00:00"/>
    <s v="10:56"/>
    <x v="0"/>
    <m/>
    <m/>
    <m/>
    <m/>
    <m/>
    <m/>
    <m/>
    <m/>
    <s v="camilo.pacheco@claro.com.co"/>
    <s v="RE: Solicitud Reposicion de equipo // BIOS IPS MEDICAL CENTER SAS /  901174161-2"/>
    <s v="8.22499247"/>
    <s v="BIOS IPS MEDICAL CENTER S.A.S."/>
    <s v="MICRO"/>
    <s v="CLIENTE EXTERNO"/>
    <x v="0"/>
    <m/>
    <s v="MÓVIL"/>
    <m/>
    <m/>
    <s v="REPOSICIÓN DE EQUIPO"/>
    <m/>
    <m/>
    <m/>
    <m/>
    <m/>
    <m/>
    <m/>
    <m/>
    <m/>
    <m/>
    <m/>
    <m/>
    <m/>
    <m/>
    <m/>
    <m/>
    <m/>
    <m/>
    <m/>
    <m/>
    <m/>
    <m/>
    <m/>
    <m/>
    <m/>
    <m/>
    <m/>
    <m/>
    <m/>
    <m/>
    <m/>
    <m/>
    <m/>
    <m/>
    <m/>
    <m/>
    <m/>
    <m/>
    <m/>
    <m/>
    <m/>
    <m/>
    <m/>
    <m/>
    <s v="REPOSICIÓN FINANCIADA"/>
    <m/>
    <m/>
    <m/>
    <m/>
    <m/>
    <m/>
    <m/>
    <m/>
    <m/>
    <m/>
    <m/>
    <m/>
    <m/>
    <m/>
    <m/>
    <m/>
    <m/>
    <m/>
    <m/>
    <m/>
    <m/>
    <m/>
    <m/>
    <m/>
    <m/>
    <m/>
    <m/>
    <m/>
    <m/>
    <m/>
    <m/>
    <m/>
    <m/>
    <m/>
    <m/>
    <m/>
    <m/>
    <m/>
    <m/>
    <m/>
    <m/>
    <m/>
    <m/>
    <m/>
    <m/>
    <m/>
    <m/>
    <m/>
    <m/>
    <m/>
    <m/>
    <m/>
    <m/>
    <m/>
    <m/>
    <m/>
    <m/>
    <m/>
    <m/>
    <m/>
    <m/>
    <m/>
    <m/>
    <x v="0"/>
    <m/>
    <m/>
    <m/>
    <m/>
    <m/>
    <s v="SEGUIMIENTO"/>
    <m/>
    <d v="2024-01-02T00:00:00"/>
    <s v="CLIENTE CON SOLICITUD DE REPOSICIÓN, SE LE CONFIRMA N UESTRO COMPROMISO POR DARLE LA MEJOR EXPERIENCIA Y SE DEJA EN SEGUIMEINTO PARA COMPARTIR STOCK, UNA VEZ HAYA DISPONIBLE EN INVENTARIO."/>
    <m/>
    <x v="44"/>
    <x v="0"/>
    <x v="0"/>
    <x v="0"/>
    <x v="0"/>
    <n v="1"/>
    <n v="1"/>
    <n v="1"/>
    <n v="1"/>
    <x v="1"/>
    <n v="2"/>
    <s v="8.22499247BIOS IPS MEDICAL CENTER S.A.S."/>
    <x v="1"/>
    <d v="2024-01-02T00:00:00"/>
    <x v="99"/>
    <d v="1899-12-30T00:00:00"/>
    <d v="2023-12-27T10:56:00"/>
    <s v="10:56"/>
    <d v="1900-01-05T06:13:43"/>
    <x v="0"/>
    <x v="0"/>
    <x v="4"/>
    <x v="1"/>
    <n v="8193"/>
  </r>
  <r>
    <n v="111"/>
    <d v="2024-01-02T17:27:11"/>
    <d v="2024-01-02T17:28:25"/>
    <s v="45688293@ventasyservicios.com.co"/>
    <s v="Juan David Mendez"/>
    <m/>
    <d v="2023-12-21T00:00:00"/>
    <s v="17:14"/>
    <x v="0"/>
    <m/>
    <m/>
    <m/>
    <m/>
    <m/>
    <m/>
    <m/>
    <m/>
    <s v="jimena.munoz@fras-le.com"/>
    <s v="REPOSICIÓN LÍNEA | FRAS-LE PANAMERICANA SAS | NIT 901124481 - 0"/>
    <s v="8.22396051"/>
    <s v="FRAS LE PANAMERICANA S.A.S."/>
    <s v="PYME MEDIANA"/>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02T00:00:00"/>
    <s v="SE CONFIRMA NÚMERO DE CONSECUTIVO ASIGNADO PARA EL ENVÍO DE 5 SIMCARD LIBRES"/>
    <m/>
    <x v="31"/>
    <x v="0"/>
    <x v="0"/>
    <x v="0"/>
    <x v="0"/>
    <n v="1"/>
    <n v="1"/>
    <n v="1"/>
    <n v="1"/>
    <x v="0"/>
    <n v="1"/>
    <s v="8.22396051FRAS LE PANAMERICANA S.A.S."/>
    <x v="0"/>
    <d v="2024-01-02T00:00:00"/>
    <x v="100"/>
    <d v="1899-12-30T00:00:00"/>
    <d v="2023-12-21T17:14:00"/>
    <s v="17:14"/>
    <d v="1900-01-11T00:14:25"/>
    <x v="0"/>
    <x v="0"/>
    <x v="4"/>
    <x v="1"/>
    <n v="8193"/>
  </r>
  <r>
    <n v="112"/>
    <d v="2024-01-02T17:41:53"/>
    <d v="2024-01-02T17:43:17"/>
    <s v="45688293@ventasyservicios.com.co"/>
    <s v="Juan David Mendez"/>
    <m/>
    <d v="2024-01-01T00:00:00"/>
    <s v="10:38"/>
    <x v="0"/>
    <m/>
    <m/>
    <m/>
    <m/>
    <m/>
    <m/>
    <m/>
    <m/>
    <s v="promotoranacional@gmail.com"/>
    <s v="Solicitud eSIM"/>
    <s v="3105762553"/>
    <s v="PROMOTORA NACIONAL DE PROYECTOS S EN C "/>
    <s v="MICR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02T00:00:00"/>
    <s v="SE COMPARTE INFORMACIÓN SOBRE ESIM Y SE SOLICTIA DOCUMENTACIÓN DE LA COMPAÑÍA PARA PROCEDER."/>
    <m/>
    <x v="21"/>
    <x v="0"/>
    <x v="0"/>
    <x v="0"/>
    <x v="0"/>
    <n v="1"/>
    <n v="1"/>
    <n v="1"/>
    <n v="1"/>
    <x v="0"/>
    <n v="1"/>
    <s v="3105762553PROMOTORA NACIONAL DE PROYECTOS S EN C "/>
    <x v="0"/>
    <d v="2024-01-02T00:00:00"/>
    <x v="101"/>
    <d v="1899-12-30T00:00:00"/>
    <d v="2024-01-01T10:38:00"/>
    <s v="10:38"/>
    <d v="1899-12-31T07:05:17"/>
    <x v="0"/>
    <x v="0"/>
    <x v="4"/>
    <x v="1"/>
    <n v="8193"/>
  </r>
  <r>
    <n v="113"/>
    <d v="2024-01-02T18:09:46"/>
    <d v="2024-01-02T18:11:42"/>
    <s v="45688293@ventasyservicios.com.co"/>
    <s v="Juan David Mendez"/>
    <m/>
    <d v="2023-12-27T00:00:00"/>
    <s v="16:11"/>
    <x v="0"/>
    <m/>
    <m/>
    <m/>
    <m/>
    <m/>
    <m/>
    <m/>
    <m/>
    <s v="heidi.cadena@fupbi.com"/>
    <s v="Re: bueRV: Reposici?n Equipos - Alianza Follow Up SAS"/>
    <s v="8.22238896"/>
    <s v="ALIANZA FOLLOW UP S.A.S. "/>
    <s v="PYME MEDIANA"/>
    <s v="CLIENTE EXTERNO"/>
    <x v="0"/>
    <m/>
    <s v="MÓVIL"/>
    <m/>
    <m/>
    <s v="REPOSICIÓN DE EQUIPO"/>
    <m/>
    <m/>
    <m/>
    <m/>
    <m/>
    <m/>
    <m/>
    <m/>
    <m/>
    <m/>
    <m/>
    <m/>
    <m/>
    <m/>
    <m/>
    <m/>
    <m/>
    <m/>
    <m/>
    <m/>
    <m/>
    <m/>
    <m/>
    <m/>
    <m/>
    <m/>
    <m/>
    <m/>
    <m/>
    <m/>
    <m/>
    <m/>
    <m/>
    <m/>
    <m/>
    <m/>
    <m/>
    <m/>
    <m/>
    <m/>
    <m/>
    <m/>
    <m/>
    <m/>
    <s v="REPOSICIÓN DE EQUIPO - RESERVA"/>
    <m/>
    <m/>
    <m/>
    <m/>
    <m/>
    <m/>
    <m/>
    <m/>
    <m/>
    <m/>
    <m/>
    <m/>
    <m/>
    <m/>
    <m/>
    <m/>
    <m/>
    <m/>
    <m/>
    <m/>
    <m/>
    <m/>
    <m/>
    <m/>
    <m/>
    <m/>
    <m/>
    <m/>
    <m/>
    <m/>
    <m/>
    <m/>
    <m/>
    <m/>
    <m/>
    <m/>
    <m/>
    <m/>
    <m/>
    <m/>
    <m/>
    <m/>
    <m/>
    <m/>
    <m/>
    <m/>
    <m/>
    <m/>
    <m/>
    <m/>
    <m/>
    <m/>
    <m/>
    <m/>
    <m/>
    <m/>
    <m/>
    <m/>
    <m/>
    <m/>
    <m/>
    <m/>
    <m/>
    <x v="0"/>
    <m/>
    <m/>
    <m/>
    <m/>
    <m/>
    <s v="SEGUIMIENTO"/>
    <m/>
    <d v="2024-01-02T00:00:00"/>
    <s v="SE VALIDA CON NÚMERO DE RESERVA, QUE EN LOGÍSTICA SE RECHAZÓ EL CASO, DEBIDO A UN ERROR CON LOS CRITERIOS DE SELECCIÓN EN ELR EGISTRO EN NOTUS. DE REPLCIA RTA DE ALCANCE Y SE DEJA EN SEGUIMIENTO"/>
    <s v="SIN ACCESO A NOTUS (USUARIOS BLOQUEADOS)"/>
    <x v="45"/>
    <x v="0"/>
    <x v="3"/>
    <x v="0"/>
    <x v="0"/>
    <n v="1"/>
    <n v="1"/>
    <n v="1"/>
    <n v="1"/>
    <x v="0"/>
    <n v="1"/>
    <s v="8.22238896ALIANZA FOLLOW UP S.A.S. "/>
    <x v="1"/>
    <d v="2024-01-02T00:00:00"/>
    <x v="102"/>
    <d v="1899-12-30T00:00:00"/>
    <d v="2023-12-27T16:11:00"/>
    <s v="16:11"/>
    <d v="1900-01-05T02:00:42"/>
    <x v="0"/>
    <x v="0"/>
    <x v="4"/>
    <x v="1"/>
    <n v="8193"/>
  </r>
  <r>
    <n v="114"/>
    <d v="2024-01-02T18:30:05"/>
    <d v="2024-01-02T18:31:37"/>
    <s v="45688293@ventasyservicios.com.co"/>
    <s v="Juan David Mendez"/>
    <m/>
    <d v="2023-12-26T00:00:00"/>
    <s v="11:34"/>
    <x v="0"/>
    <m/>
    <m/>
    <m/>
    <m/>
    <m/>
    <m/>
    <m/>
    <m/>
    <s v="capri@embotelladoracapri.com"/>
    <s v="RV: Reposición Equipo // EMBOTELLADORA CAPRI LTDA Nit: 800032071-2"/>
    <s v="3133915564"/>
    <s v="EMBOTELLADORA CAPRI LTDA."/>
    <s v="INTERMEDIAS"/>
    <s v="CLIENTE EXTERNO"/>
    <x v="0"/>
    <m/>
    <s v="MÓVIL"/>
    <m/>
    <m/>
    <s v="REPOSICIÓN DE EQUIPO"/>
    <m/>
    <m/>
    <m/>
    <m/>
    <m/>
    <m/>
    <m/>
    <m/>
    <m/>
    <m/>
    <m/>
    <m/>
    <m/>
    <m/>
    <m/>
    <m/>
    <m/>
    <m/>
    <m/>
    <m/>
    <m/>
    <m/>
    <m/>
    <m/>
    <m/>
    <m/>
    <m/>
    <m/>
    <m/>
    <m/>
    <m/>
    <m/>
    <m/>
    <m/>
    <m/>
    <m/>
    <m/>
    <m/>
    <m/>
    <m/>
    <m/>
    <m/>
    <m/>
    <m/>
    <s v="MODIFICACIÓN DE PRECIO"/>
    <m/>
    <m/>
    <m/>
    <m/>
    <m/>
    <m/>
    <m/>
    <m/>
    <m/>
    <m/>
    <m/>
    <m/>
    <m/>
    <m/>
    <m/>
    <m/>
    <m/>
    <m/>
    <m/>
    <m/>
    <m/>
    <m/>
    <m/>
    <m/>
    <m/>
    <m/>
    <m/>
    <m/>
    <m/>
    <m/>
    <m/>
    <m/>
    <m/>
    <m/>
    <m/>
    <m/>
    <m/>
    <m/>
    <m/>
    <m/>
    <m/>
    <m/>
    <m/>
    <m/>
    <m/>
    <m/>
    <m/>
    <m/>
    <m/>
    <m/>
    <m/>
    <m/>
    <m/>
    <m/>
    <m/>
    <m/>
    <m/>
    <m/>
    <m/>
    <m/>
    <m/>
    <m/>
    <m/>
    <x v="0"/>
    <m/>
    <m/>
    <m/>
    <m/>
    <m/>
    <s v="GESTIONADO"/>
    <m/>
    <d v="2024-01-02T00:00:00"/>
    <s v="SE ACLARA STOCK Y DIRECTRICES QUE DELIMITAN PRECIOS Y DISPONIBILIDAD DENTRO DEL PROCESO DE REPOSICIÓN."/>
    <m/>
    <x v="46"/>
    <x v="0"/>
    <x v="0"/>
    <x v="0"/>
    <x v="0"/>
    <n v="1"/>
    <n v="1"/>
    <n v="1"/>
    <n v="1"/>
    <x v="0"/>
    <n v="1"/>
    <s v="3133915564EMBOTELLADORA CAPRI LTDA."/>
    <x v="0"/>
    <d v="2024-01-02T00:00:00"/>
    <x v="103"/>
    <d v="1899-12-30T00:00:00"/>
    <d v="2023-12-26T11:34:00"/>
    <s v="11:34"/>
    <d v="1900-01-06T06:57:37"/>
    <x v="0"/>
    <x v="0"/>
    <x v="4"/>
    <x v="1"/>
    <n v="8193"/>
  </r>
  <r>
    <n v="115"/>
    <d v="2024-01-02T19:15:21"/>
    <d v="2024-01-02T19:17:22"/>
    <s v="45688293@ventasyservicios.com.co"/>
    <s v="Juan David Mendez"/>
    <m/>
    <d v="2024-01-02T00:00:00"/>
    <s v="12:17"/>
    <x v="0"/>
    <m/>
    <m/>
    <m/>
    <m/>
    <m/>
    <m/>
    <m/>
    <m/>
    <s v="contactopyme.co@claro.com.co"/>
    <s v="Fwd: SOLICITUD REINTEGRO SALDO A FAVOR EMCO PARTS SAS NIT 900673838-7 PRIORIDAD ALTA"/>
    <s v="8.22434536"/>
    <s v="EMCO PARTS S.A.S."/>
    <s v="NO DETERMINADO"/>
    <s v="CLIENTE EXTERNO"/>
    <x v="0"/>
    <m/>
    <s v="MÓVIL"/>
    <m/>
    <m/>
    <s v="SALDO"/>
    <m/>
    <m/>
    <m/>
    <m/>
    <m/>
    <m/>
    <m/>
    <m/>
    <m/>
    <m/>
    <m/>
    <m/>
    <m/>
    <m/>
    <m/>
    <m/>
    <m/>
    <m/>
    <m/>
    <m/>
    <m/>
    <m/>
    <m/>
    <m/>
    <m/>
    <m/>
    <m/>
    <m/>
    <m/>
    <m/>
    <m/>
    <m/>
    <m/>
    <m/>
    <m/>
    <m/>
    <m/>
    <m/>
    <m/>
    <m/>
    <m/>
    <m/>
    <m/>
    <m/>
    <m/>
    <m/>
    <m/>
    <m/>
    <s v="DEVOLUCIÓN DE SALDO"/>
    <m/>
    <m/>
    <m/>
    <m/>
    <m/>
    <m/>
    <m/>
    <m/>
    <m/>
    <m/>
    <m/>
    <m/>
    <m/>
    <m/>
    <m/>
    <m/>
    <m/>
    <m/>
    <m/>
    <m/>
    <m/>
    <m/>
    <m/>
    <m/>
    <m/>
    <m/>
    <m/>
    <m/>
    <m/>
    <m/>
    <m/>
    <m/>
    <m/>
    <m/>
    <m/>
    <m/>
    <m/>
    <m/>
    <m/>
    <m/>
    <m/>
    <m/>
    <m/>
    <m/>
    <m/>
    <m/>
    <m/>
    <m/>
    <m/>
    <m/>
    <m/>
    <m/>
    <m/>
    <m/>
    <m/>
    <m/>
    <m/>
    <m/>
    <m/>
    <x v="0"/>
    <m/>
    <m/>
    <m/>
    <m/>
    <m/>
    <s v="ESCALADO"/>
    <s v="SUPERVISOR NEGOCIOS"/>
    <d v="2024-01-02T00:00:00"/>
    <s v="SE REALIZA RESPECTIVO ESCALAMIENTO D EUNA DEVOLUCIÓN DE SALDO QUE FUE RECHAZADA"/>
    <m/>
    <x v="10"/>
    <x v="0"/>
    <x v="0"/>
    <x v="1"/>
    <x v="1"/>
    <n v="1"/>
    <n v="1"/>
    <n v="1"/>
    <n v="1"/>
    <x v="1"/>
    <n v="2"/>
    <s v="8.22434536EMCO PARTS S.A.S."/>
    <x v="1"/>
    <d v="2024-01-02T00:00:00"/>
    <x v="104"/>
    <d v="1899-12-30T00:00:00"/>
    <d v="2024-01-02T12:17:00"/>
    <s v="12:17"/>
    <d v="1899-12-30T07:00:22"/>
    <x v="2"/>
    <x v="2"/>
    <x v="4"/>
    <x v="1"/>
    <n v="8193"/>
  </r>
  <r>
    <n v="116"/>
    <d v="2024-01-03T13:31:59"/>
    <d v="2024-01-03T14:28:18"/>
    <s v="45688293@ventasyservicios.com.co"/>
    <s v="Juan David Mendez"/>
    <m/>
    <d v="2023-12-27T00:00:00"/>
    <s v="10:56"/>
    <x v="0"/>
    <m/>
    <m/>
    <m/>
    <m/>
    <m/>
    <m/>
    <m/>
    <m/>
    <s v="camilo.pacheco@claro.com.co"/>
    <s v="RE: Solicitud Reposicion de equipo // BIOS IPS MEDICAL CENTER SAS /  901174161-2"/>
    <s v="8.22499247"/>
    <s v="BIOS IPS MEDICAL CENTER S.A.S."/>
    <s v="MICRO"/>
    <s v="CLIENTE CLARO"/>
    <x v="0"/>
    <m/>
    <s v="MÓVIL"/>
    <m/>
    <m/>
    <s v="REPOSICIÓN DE EQUIPO"/>
    <m/>
    <m/>
    <m/>
    <m/>
    <m/>
    <m/>
    <m/>
    <m/>
    <m/>
    <m/>
    <m/>
    <m/>
    <m/>
    <m/>
    <m/>
    <m/>
    <m/>
    <m/>
    <m/>
    <m/>
    <m/>
    <m/>
    <m/>
    <m/>
    <m/>
    <m/>
    <m/>
    <m/>
    <m/>
    <m/>
    <m/>
    <m/>
    <m/>
    <m/>
    <m/>
    <m/>
    <m/>
    <m/>
    <m/>
    <m/>
    <m/>
    <m/>
    <m/>
    <m/>
    <s v="REPOSICIÓN FINANCIADA"/>
    <m/>
    <m/>
    <m/>
    <m/>
    <m/>
    <m/>
    <m/>
    <m/>
    <m/>
    <m/>
    <m/>
    <m/>
    <m/>
    <m/>
    <m/>
    <m/>
    <m/>
    <m/>
    <m/>
    <m/>
    <m/>
    <m/>
    <m/>
    <m/>
    <m/>
    <m/>
    <m/>
    <m/>
    <m/>
    <m/>
    <m/>
    <m/>
    <m/>
    <m/>
    <m/>
    <m/>
    <m/>
    <m/>
    <m/>
    <m/>
    <m/>
    <m/>
    <m/>
    <m/>
    <m/>
    <m/>
    <m/>
    <m/>
    <m/>
    <m/>
    <m/>
    <m/>
    <m/>
    <m/>
    <m/>
    <m/>
    <m/>
    <m/>
    <m/>
    <m/>
    <m/>
    <m/>
    <m/>
    <x v="0"/>
    <m/>
    <m/>
    <m/>
    <m/>
    <m/>
    <s v="SOLUCIONADO SEGUIMIENTO"/>
    <m/>
    <d v="2024-01-03T00:00:00"/>
    <s v="SE REMITE INFORMACIÓN DETALLADA DE LOS EQUIPOS DISPONIBLES PARA REPOSICIÓN DE ACUERDO AL STOCK EN LA CIUDAD DE POPAYÁN. "/>
    <s v="USUARIO DE NOTUS DE CLUSTER EN APOYO "/>
    <x v="44"/>
    <x v="0"/>
    <x v="5"/>
    <x v="0"/>
    <x v="0"/>
    <n v="1"/>
    <n v="1"/>
    <n v="1"/>
    <n v="1"/>
    <x v="2"/>
    <n v="2"/>
    <s v="8.22499247BIOS IPS MEDICAL CENTER S.A.S."/>
    <x v="1"/>
    <d v="2024-01-03T00:00:00"/>
    <x v="105"/>
    <d v="1899-12-30T00:00:00"/>
    <d v="2023-12-27T10:56:00"/>
    <s v="10:56"/>
    <d v="1900-01-06T03:32:18"/>
    <x v="0"/>
    <x v="0"/>
    <x v="4"/>
    <x v="1"/>
    <n v="8193"/>
  </r>
  <r>
    <n v="117"/>
    <d v="2024-01-03T14:39:28"/>
    <d v="2024-01-03T14:41:24"/>
    <s v="45688293@ventasyservicios.com.co"/>
    <s v="Juan David Mendez"/>
    <m/>
    <d v="2024-01-02T00:00:00"/>
    <s v="07:41"/>
    <x v="0"/>
    <m/>
    <m/>
    <m/>
    <m/>
    <m/>
    <m/>
    <m/>
    <m/>
    <s v="isabellmadrid098@gmail.com"/>
    <s v="Re: Reposición de sim por perdida"/>
    <s v="3147042002"/>
    <s v="MARIA ISABEL MADRID DE GALEANO"/>
    <s v="SOHO"/>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SOLUCIONADO SEGUIMIENTO"/>
    <m/>
    <d v="2024-01-03T00:00:00"/>
    <s v="SE REMITE RESPECTIVO CONSECUTIVO DEL ENVÍO A DOMICILIO DE 1 SIMCARD"/>
    <s v="GESTIÓN REALIZADA CON USUARIO DE NOTUS DE CLUSTER"/>
    <x v="31"/>
    <x v="0"/>
    <x v="5"/>
    <x v="0"/>
    <x v="0"/>
    <n v="1"/>
    <n v="1"/>
    <n v="1"/>
    <n v="1"/>
    <x v="2"/>
    <n v="2"/>
    <s v="3147042002MARIA ISABEL MADRID DE GALEANO"/>
    <x v="1"/>
    <d v="2024-01-03T00:00:00"/>
    <x v="106"/>
    <d v="1899-12-30T00:00:00"/>
    <d v="2024-01-02T07:41:00"/>
    <s v="07:41"/>
    <d v="1899-12-31T07:00:24"/>
    <x v="0"/>
    <x v="0"/>
    <x v="4"/>
    <x v="1"/>
    <n v="8193"/>
  </r>
  <r>
    <n v="118"/>
    <d v="2024-01-03T14:49:38"/>
    <d v="2024-01-03T14:51:50"/>
    <s v="45688293@ventasyservicios.com.co"/>
    <s v="Juan David Mendez"/>
    <m/>
    <d v="2023-12-30T00:00:00"/>
    <s v="12:29"/>
    <x v="0"/>
    <m/>
    <m/>
    <m/>
    <m/>
    <m/>
    <m/>
    <m/>
    <m/>
    <s v="compras@decorarco.com"/>
    <s v="Fwd: RE: Suspicious URL:Re: Fwd: SOLICITUD DE SIMCARD"/>
    <s v="3015534209"/>
    <s v="DECORARCO S.A."/>
    <s v="PYME PEQUEÑA"/>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SOLUCIONADO SEGUIMIENTO"/>
    <m/>
    <d v="2024-01-03T00:00:00"/>
    <s v="SE REPLICA CONSECUTIVO ASIGNADO PARA ENVÍO DE 5 SIMCARDS"/>
    <s v="GESTIÓN REALIZADA CON USUARIO DE NOTUS DE CLUSTER"/>
    <x v="31"/>
    <x v="0"/>
    <x v="5"/>
    <x v="0"/>
    <x v="0"/>
    <n v="1"/>
    <n v="1"/>
    <n v="1"/>
    <n v="1"/>
    <x v="2"/>
    <n v="2"/>
    <s v="3015534209DECORARCO S.A."/>
    <x v="1"/>
    <d v="2024-01-03T00:00:00"/>
    <x v="107"/>
    <d v="1899-12-30T00:00:00"/>
    <d v="2023-12-30T12:29:00"/>
    <s v="12:29"/>
    <d v="1900-01-03T02:22:50"/>
    <x v="0"/>
    <x v="0"/>
    <x v="4"/>
    <x v="1"/>
    <n v="8193"/>
  </r>
  <r>
    <n v="119"/>
    <d v="2024-01-03T18:36:09"/>
    <d v="2024-01-03T18:39:30"/>
    <s v="45688293@ventasyservicios.com.co"/>
    <s v="Juan David Mendez"/>
    <m/>
    <d v="2023-12-27T00:00:00"/>
    <s v="16:11"/>
    <x v="0"/>
    <m/>
    <m/>
    <m/>
    <m/>
    <m/>
    <m/>
    <m/>
    <m/>
    <s v="heidi.cadena@fupbi.com"/>
    <s v="bueRV: Reposici?n Equipos - Alianza Follow Up SAS"/>
    <s v="8.22238896"/>
    <s v="ALIANZA FOLLOW UP S.A.S."/>
    <s v="PYME MEDIANA"/>
    <s v="CLIENTE EXTERNO"/>
    <x v="0"/>
    <m/>
    <s v="MÓVIL"/>
    <m/>
    <m/>
    <s v="REPOSICIÓN DE EQUIPO"/>
    <m/>
    <m/>
    <m/>
    <m/>
    <m/>
    <m/>
    <m/>
    <m/>
    <m/>
    <m/>
    <m/>
    <m/>
    <m/>
    <m/>
    <m/>
    <m/>
    <m/>
    <m/>
    <m/>
    <m/>
    <m/>
    <m/>
    <m/>
    <m/>
    <m/>
    <m/>
    <m/>
    <m/>
    <m/>
    <m/>
    <m/>
    <m/>
    <m/>
    <m/>
    <m/>
    <m/>
    <m/>
    <m/>
    <m/>
    <m/>
    <m/>
    <m/>
    <m/>
    <m/>
    <s v="REPOSICIÓN FINANCIADA"/>
    <m/>
    <m/>
    <m/>
    <m/>
    <m/>
    <m/>
    <m/>
    <m/>
    <m/>
    <m/>
    <m/>
    <m/>
    <m/>
    <m/>
    <m/>
    <m/>
    <m/>
    <m/>
    <m/>
    <m/>
    <m/>
    <m/>
    <m/>
    <m/>
    <m/>
    <m/>
    <m/>
    <m/>
    <m/>
    <m/>
    <m/>
    <m/>
    <m/>
    <m/>
    <m/>
    <m/>
    <m/>
    <m/>
    <m/>
    <m/>
    <m/>
    <m/>
    <m/>
    <m/>
    <m/>
    <m/>
    <m/>
    <m/>
    <m/>
    <m/>
    <m/>
    <m/>
    <m/>
    <m/>
    <m/>
    <m/>
    <m/>
    <m/>
    <m/>
    <m/>
    <m/>
    <m/>
    <m/>
    <x v="0"/>
    <m/>
    <m/>
    <m/>
    <m/>
    <m/>
    <s v="SOLUCIONADO ESCALADO"/>
    <s v="OTRAS ÁREAS"/>
    <d v="2024-01-03T00:00:00"/>
    <s v="SE CONFIRMA GESTIÓN DE ENVÍO (CASO RECHAZADO POR FALTA DE STOCK), BAJO NUEVO NÚMERO DE SERVICIO."/>
    <m/>
    <x v="44"/>
    <x v="0"/>
    <x v="4"/>
    <x v="2"/>
    <x v="1"/>
    <n v="1"/>
    <n v="1"/>
    <n v="1"/>
    <n v="1"/>
    <x v="0"/>
    <n v="1"/>
    <s v="8.22238896ALIANZA FOLLOW UP S.A.S."/>
    <x v="1"/>
    <d v="2024-01-03T00:00:00"/>
    <x v="108"/>
    <d v="1899-12-30T00:00:00"/>
    <d v="2023-12-27T16:11:00"/>
    <s v="16:11"/>
    <d v="1900-01-06T02:28:30"/>
    <x v="0"/>
    <x v="0"/>
    <x v="4"/>
    <x v="1"/>
    <n v="8193"/>
  </r>
  <r>
    <n v="120"/>
    <d v="2024-01-04T09:29:51"/>
    <d v="2024-01-04T11:14:47"/>
    <s v="45688293@ventasyservicios.com.co"/>
    <s v="Juan David Mendez"/>
    <m/>
    <d v="2024-01-03T00:00:00"/>
    <s v="10:09"/>
    <x v="0"/>
    <m/>
    <m/>
    <m/>
    <m/>
    <m/>
    <m/>
    <m/>
    <m/>
    <s v="aida.calvov@claro.com.co"/>
    <s v="RE: SABANA DE LINEAS // WINSTALL SECURITY LIMITADA // 900241390-6"/>
    <s v="8.21812699"/>
    <s v="WINSTALL SECURITY LIMITADA"/>
    <s v="PYME MEDIANA"/>
    <s v="CLIENTE CLAR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04T00:00:00"/>
    <s v="SE MENCIONA NUESTRO RESPALDO FRENTE A CUALQUEIR DISCREPANCIA Y SE ENVÍAN FACTURAS, JUNTO CON TABLA DE LAS CONDICIONES COMERCIALES, PARA SU PREVIA VALIDACIÓN."/>
    <m/>
    <x v="47"/>
    <x v="0"/>
    <x v="0"/>
    <x v="0"/>
    <x v="0"/>
    <n v="1"/>
    <n v="1"/>
    <n v="1"/>
    <n v="1"/>
    <x v="0"/>
    <n v="1"/>
    <s v="8.21812699WINSTALL SECURITY LIMITADA"/>
    <x v="0"/>
    <d v="2024-01-04T00:00:00"/>
    <x v="109"/>
    <d v="1899-12-30T00:00:00"/>
    <d v="2024-01-03T10:09:00"/>
    <s v="10:09"/>
    <d v="1899-12-31T01:05:47"/>
    <x v="0"/>
    <x v="0"/>
    <x v="4"/>
    <x v="1"/>
    <n v="8193"/>
  </r>
  <r>
    <n v="121"/>
    <d v="2024-01-04T12:54:31"/>
    <d v="2024-01-04T12:57:03"/>
    <s v="45688293@ventasyservicios.com.co"/>
    <s v="Juan David Mendez"/>
    <m/>
    <d v="2024-01-03T00:00:00"/>
    <s v="11:48"/>
    <x v="0"/>
    <m/>
    <m/>
    <m/>
    <m/>
    <m/>
    <m/>
    <m/>
    <m/>
    <s v="Jhonatan.Macias@claro.com.co"/>
    <s v="RV: Ajuste factura - PINTUCROMATICOS A.D. S.A.S // 900364236"/>
    <s v="3188217355"/>
    <s v="PINTUCROMATICOS A.D. S.A.S."/>
    <s v="SOHO"/>
    <s v="CLIENTE CLARO"/>
    <x v="0"/>
    <m/>
    <s v="MÓVIL"/>
    <m/>
    <m/>
    <s v="CAMBIO PLAN TARIFA"/>
    <m/>
    <m/>
    <m/>
    <m/>
    <s v="AJUSTE - RECLAMACIÓN"/>
    <m/>
    <m/>
    <m/>
    <m/>
    <m/>
    <m/>
    <m/>
    <m/>
    <m/>
    <m/>
    <m/>
    <m/>
    <m/>
    <m/>
    <m/>
    <m/>
    <m/>
    <m/>
    <m/>
    <m/>
    <m/>
    <m/>
    <m/>
    <m/>
    <m/>
    <m/>
    <m/>
    <m/>
    <m/>
    <m/>
    <m/>
    <m/>
    <m/>
    <m/>
    <m/>
    <m/>
    <m/>
    <m/>
    <m/>
    <m/>
    <m/>
    <m/>
    <m/>
    <m/>
    <m/>
    <m/>
    <m/>
    <m/>
    <m/>
    <m/>
    <m/>
    <m/>
    <m/>
    <m/>
    <m/>
    <m/>
    <m/>
    <m/>
    <m/>
    <m/>
    <m/>
    <m/>
    <m/>
    <m/>
    <m/>
    <m/>
    <m/>
    <m/>
    <m/>
    <m/>
    <m/>
    <m/>
    <m/>
    <m/>
    <m/>
    <m/>
    <m/>
    <m/>
    <m/>
    <m/>
    <m/>
    <m/>
    <m/>
    <m/>
    <m/>
    <m/>
    <m/>
    <m/>
    <m/>
    <m/>
    <m/>
    <m/>
    <m/>
    <m/>
    <m/>
    <m/>
    <m/>
    <m/>
    <m/>
    <m/>
    <m/>
    <m/>
    <m/>
    <x v="0"/>
    <m/>
    <m/>
    <m/>
    <m/>
    <m/>
    <s v="SOLUCIONADO ESCALADO"/>
    <s v="SUPERVISOR NEGOCIOS"/>
    <d v="2024-01-04T00:00:00"/>
    <s v="SE VALIDA REESCALAMIENTO DE SOLICITUD DE EXCLUSIÓN Y SE COMPARTE FIDELIZACIÓN PARA UN POSIBLE DOWNGRADE"/>
    <m/>
    <x v="48"/>
    <x v="0"/>
    <x v="4"/>
    <x v="0"/>
    <x v="0"/>
    <n v="1"/>
    <n v="1"/>
    <n v="1"/>
    <n v="1"/>
    <x v="0"/>
    <n v="1"/>
    <s v="3188217355PINTUCROMATICOS A.D. S.A.S."/>
    <x v="1"/>
    <d v="2024-01-04T00:00:00"/>
    <x v="110"/>
    <d v="1899-12-30T00:00:00"/>
    <d v="2024-01-03T11:48:00"/>
    <s v="11:48"/>
    <d v="1899-12-31T01:09:03"/>
    <x v="0"/>
    <x v="0"/>
    <x v="4"/>
    <x v="1"/>
    <n v="8193"/>
  </r>
  <r>
    <n v="122"/>
    <d v="2024-01-04T14:47:40"/>
    <d v="2024-01-04T14:49:11"/>
    <s v="45688293@ventasyservicios.com.co"/>
    <s v="Juan David Mendez"/>
    <m/>
    <d v="2024-01-04T00:00:00"/>
    <s v="14:08"/>
    <x v="0"/>
    <m/>
    <m/>
    <m/>
    <m/>
    <m/>
    <m/>
    <m/>
    <m/>
    <s v="catalina.sepulved.ext@claro.com.co"/>
    <s v="INFORME LINEAS Y PLANES - LA TIENDA DEL TRIPLEX"/>
    <s v="8.21532427"/>
    <s v="LA TIENDA DEL TRIPLEX S.A.S."/>
    <s v="PYME MEDIANA"/>
    <s v="CLIENTE CLARO"/>
    <x v="0"/>
    <m/>
    <s v="MÓVIL"/>
    <m/>
    <m/>
    <s v="REPORTES"/>
    <m/>
    <m/>
    <m/>
    <m/>
    <m/>
    <m/>
    <m/>
    <m/>
    <m/>
    <m/>
    <m/>
    <m/>
    <m/>
    <m/>
    <m/>
    <m/>
    <m/>
    <m/>
    <m/>
    <m/>
    <m/>
    <m/>
    <m/>
    <m/>
    <m/>
    <m/>
    <m/>
    <m/>
    <m/>
    <m/>
    <m/>
    <m/>
    <m/>
    <m/>
    <m/>
    <m/>
    <m/>
    <m/>
    <m/>
    <m/>
    <m/>
    <m/>
    <m/>
    <m/>
    <m/>
    <m/>
    <s v="REPORTE CORPORATIVO"/>
    <m/>
    <m/>
    <m/>
    <m/>
    <m/>
    <m/>
    <m/>
    <m/>
    <m/>
    <m/>
    <m/>
    <m/>
    <m/>
    <m/>
    <m/>
    <m/>
    <m/>
    <m/>
    <m/>
    <m/>
    <m/>
    <m/>
    <m/>
    <m/>
    <m/>
    <m/>
    <m/>
    <m/>
    <m/>
    <m/>
    <m/>
    <m/>
    <m/>
    <m/>
    <m/>
    <m/>
    <m/>
    <m/>
    <m/>
    <m/>
    <m/>
    <m/>
    <m/>
    <m/>
    <m/>
    <m/>
    <m/>
    <m/>
    <m/>
    <m/>
    <m/>
    <m/>
    <m/>
    <m/>
    <m/>
    <m/>
    <m/>
    <m/>
    <m/>
    <m/>
    <m/>
    <x v="0"/>
    <m/>
    <m/>
    <m/>
    <m/>
    <m/>
    <s v="GESTIONADO"/>
    <m/>
    <d v="2024-01-04T00:00:00"/>
    <s v="SE ENVÍA RESPECTIVO REPORTE CORPORATIVO, APRA VALIDACIÓN DE CONDICIONES COMERCIALES Y LÍNEAS."/>
    <m/>
    <x v="49"/>
    <x v="0"/>
    <x v="0"/>
    <x v="0"/>
    <x v="0"/>
    <n v="1"/>
    <n v="1"/>
    <n v="1"/>
    <n v="1"/>
    <x v="0"/>
    <n v="1"/>
    <s v="8.21532427LA TIENDA DEL TRIPLEX S.A.S."/>
    <x v="2"/>
    <d v="2024-01-04T00:00:00"/>
    <x v="111"/>
    <d v="1899-12-30T00:00:00"/>
    <d v="2024-01-04T14:08:00"/>
    <s v="14:08"/>
    <d v="1899-12-30T00:41:11"/>
    <x v="1"/>
    <x v="1"/>
    <x v="4"/>
    <x v="1"/>
    <n v="8193"/>
  </r>
  <r>
    <n v="123"/>
    <d v="2024-01-04T15:27:51"/>
    <d v="2024-01-04T15:29:19"/>
    <s v="45688293@ventasyservicios.com.co"/>
    <s v="Juan David Mendez"/>
    <m/>
    <d v="2024-01-04T00:00:00"/>
    <s v="14:41"/>
    <x v="0"/>
    <m/>
    <m/>
    <m/>
    <m/>
    <m/>
    <m/>
    <m/>
    <m/>
    <s v="yenny.salinas@claro.com.co"/>
    <s v="ACTIVACION LINEA  3176351842 MET GROUP"/>
    <s v="3176351842"/>
    <s v="MET GROUP S.A.S."/>
    <s v="PYME MEDIANA"/>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ESCALADO"/>
    <s v="PREVENCIÓN FRAUDE"/>
    <d v="2024-01-04T00:00:00"/>
    <s v="SE ENVÍA CASO A PEOG, YA QUE EL DOCUMENTO DE LA EMPRESA CUENTA CON BLOQUEO Y SE REPLICA SEGUIMEINTO PARA EL CAMBIO DE SIM SOLICITADO. "/>
    <m/>
    <x v="21"/>
    <x v="0"/>
    <x v="0"/>
    <x v="0"/>
    <x v="0"/>
    <n v="1"/>
    <n v="1"/>
    <n v="1"/>
    <n v="1"/>
    <x v="1"/>
    <n v="2"/>
    <s v="3176351842MET GROUP S.A.S."/>
    <x v="2"/>
    <d v="2024-01-04T00:00:00"/>
    <x v="112"/>
    <d v="1899-12-30T00:00:00"/>
    <d v="2024-01-04T14:41:00"/>
    <s v="14:41"/>
    <d v="1899-12-30T00:48:19"/>
    <x v="1"/>
    <x v="1"/>
    <x v="4"/>
    <x v="1"/>
    <n v="8193"/>
  </r>
  <r>
    <n v="124"/>
    <d v="2024-01-04T16:03:15"/>
    <d v="2024-01-04T16:04:37"/>
    <s v="45688293@ventasyservicios.com.co"/>
    <s v="Juan David Mendez"/>
    <m/>
    <d v="2024-01-04T00:00:00"/>
    <s v="14:41"/>
    <x v="0"/>
    <m/>
    <m/>
    <m/>
    <m/>
    <m/>
    <m/>
    <m/>
    <m/>
    <s v="yenny.salinas@claro.com.co"/>
    <s v="ACTIVACION LINEA  3176351842 MET GROUP"/>
    <s v="3176351842"/>
    <s v="MET GROUP S.A.S."/>
    <s v="PYME MEDIANA"/>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SOLUCIONADO ESCALADO"/>
    <s v="PREVENCIÓN FRAUDE"/>
    <d v="2024-01-04T00:00:00"/>
    <s v="SE CONFIRMA DOCUMENTO HABILITADO PARA REALIZAR TRÁMITE Y SE SOLICITA NUEVAMENTE ICCID, YA QUE ESTÁ INCOMPLETO"/>
    <m/>
    <x v="21"/>
    <x v="0"/>
    <x v="4"/>
    <x v="3"/>
    <x v="1"/>
    <n v="1"/>
    <n v="1"/>
    <n v="1"/>
    <n v="1"/>
    <x v="2"/>
    <n v="2"/>
    <s v="3176351842MET GROUP S.A.S."/>
    <x v="2"/>
    <d v="2024-01-04T00:00:00"/>
    <x v="113"/>
    <d v="1899-12-30T00:00:00"/>
    <d v="2024-01-04T14:41:00"/>
    <s v="14:41"/>
    <d v="1899-12-30T01:23:37"/>
    <x v="1"/>
    <x v="1"/>
    <x v="4"/>
    <x v="1"/>
    <n v="8193"/>
  </r>
  <r>
    <n v="125"/>
    <d v="2024-01-05T11:58:17"/>
    <d v="2024-01-05T12:03:56"/>
    <s v="45961452@ventasyservicios.com.co"/>
    <s v="Natalia Buenano Gonzalez"/>
    <m/>
    <d v="2024-01-05T00:00:00"/>
    <s v="9:22"/>
    <x v="3"/>
    <m/>
    <s v="15557610"/>
    <m/>
    <m/>
    <m/>
    <m/>
    <m/>
    <m/>
    <m/>
    <m/>
    <s v="27513726"/>
    <s v="TAXI MARINO SAS "/>
    <s v="PYME PEQUEÑA"/>
    <s v="CLIENTE EXTERNO"/>
    <x v="0"/>
    <m/>
    <s v="FIJO"/>
    <s v="HFC"/>
    <s v="SERVICIOS ADICIONALES"/>
    <m/>
    <m/>
    <m/>
    <m/>
    <m/>
    <m/>
    <m/>
    <m/>
    <m/>
    <m/>
    <m/>
    <m/>
    <m/>
    <m/>
    <m/>
    <m/>
    <m/>
    <m/>
    <m/>
    <m/>
    <m/>
    <m/>
    <m/>
    <m/>
    <m/>
    <m/>
    <m/>
    <m/>
    <m/>
    <m/>
    <m/>
    <m/>
    <m/>
    <m/>
    <m/>
    <m/>
    <m/>
    <m/>
    <m/>
    <m/>
    <m/>
    <m/>
    <m/>
    <m/>
    <m/>
    <m/>
    <m/>
    <m/>
    <m/>
    <m/>
    <s v="INFORMACIÓN - ACLARACIÓN"/>
    <m/>
    <m/>
    <m/>
    <m/>
    <m/>
    <m/>
    <m/>
    <m/>
    <m/>
    <m/>
    <m/>
    <m/>
    <m/>
    <m/>
    <m/>
    <m/>
    <m/>
    <m/>
    <m/>
    <m/>
    <m/>
    <m/>
    <m/>
    <m/>
    <m/>
    <m/>
    <m/>
    <m/>
    <m/>
    <m/>
    <m/>
    <m/>
    <m/>
    <m/>
    <m/>
    <m/>
    <m/>
    <m/>
    <m/>
    <m/>
    <m/>
    <m/>
    <m/>
    <m/>
    <m/>
    <m/>
    <m/>
    <m/>
    <m/>
    <m/>
    <m/>
    <m/>
    <m/>
    <m/>
    <m/>
    <m/>
    <m/>
    <m/>
    <x v="0"/>
    <m/>
    <m/>
    <m/>
    <m/>
    <m/>
    <s v="GESTIONADO"/>
    <m/>
    <d v="2024-01-05T00:00:00"/>
    <s v="actualizacion"/>
    <m/>
    <x v="50"/>
    <x v="3"/>
    <x v="0"/>
    <x v="4"/>
    <x v="1"/>
    <n v="1"/>
    <n v="1"/>
    <n v="1"/>
    <n v="1"/>
    <x v="0"/>
    <n v="1"/>
    <s v="27513726TAXI MARINO SAS "/>
    <x v="2"/>
    <d v="2024-01-05T00:00:00"/>
    <x v="114"/>
    <d v="1899-12-30T00:00:00"/>
    <d v="2024-01-05T09:22:00"/>
    <s v="9:22"/>
    <d v="1899-12-30T02:41:56"/>
    <x v="1"/>
    <x v="1"/>
    <x v="5"/>
    <x v="1"/>
    <n v="8193"/>
  </r>
  <r>
    <n v="126"/>
    <d v="2024-01-05T13:00:16"/>
    <d v="2024-01-05T13:03:17"/>
    <s v="45961543@ventasyservicios.com.co"/>
    <s v="Juan Jose Duque Aguirre"/>
    <m/>
    <d v="2024-01-05T00:00:00"/>
    <s v="6:49:00 a. m."/>
    <x v="0"/>
    <m/>
    <m/>
    <m/>
    <m/>
    <m/>
    <m/>
    <m/>
    <m/>
    <s v="lina.gonzalez@optimacomcorp-us.com"/>
    <s v="RV: SOLICITUD DESACTIVACI?N LINEA CELULAR POR ROBO"/>
    <s v="N/A"/>
    <s v="N/A"/>
    <s v="NO DETERMINADO"/>
    <s v="CLIENTE EXTERNO"/>
    <x v="0"/>
    <m/>
    <s v="MÓVIL"/>
    <m/>
    <m/>
    <s v="SUSPENSIÓN POR ROBO PERDIDA"/>
    <m/>
    <m/>
    <m/>
    <m/>
    <m/>
    <m/>
    <m/>
    <m/>
    <m/>
    <m/>
    <m/>
    <m/>
    <m/>
    <m/>
    <m/>
    <m/>
    <m/>
    <m/>
    <m/>
    <m/>
    <m/>
    <m/>
    <m/>
    <m/>
    <m/>
    <m/>
    <m/>
    <m/>
    <m/>
    <m/>
    <m/>
    <m/>
    <m/>
    <m/>
    <m/>
    <m/>
    <m/>
    <m/>
    <m/>
    <m/>
    <m/>
    <m/>
    <m/>
    <m/>
    <m/>
    <m/>
    <m/>
    <m/>
    <m/>
    <m/>
    <m/>
    <m/>
    <m/>
    <m/>
    <m/>
    <m/>
    <s v="INFORMACIÓN - ACLARACIÓN"/>
    <m/>
    <m/>
    <m/>
    <m/>
    <m/>
    <m/>
    <m/>
    <m/>
    <m/>
    <m/>
    <m/>
    <m/>
    <m/>
    <m/>
    <m/>
    <m/>
    <m/>
    <m/>
    <m/>
    <m/>
    <m/>
    <m/>
    <m/>
    <m/>
    <m/>
    <m/>
    <m/>
    <m/>
    <m/>
    <m/>
    <m/>
    <m/>
    <m/>
    <m/>
    <m/>
    <m/>
    <m/>
    <m/>
    <m/>
    <m/>
    <m/>
    <m/>
    <m/>
    <m/>
    <m/>
    <m/>
    <m/>
    <m/>
    <m/>
    <m/>
    <m/>
    <x v="0"/>
    <m/>
    <m/>
    <m/>
    <m/>
    <m/>
    <s v="GESTIONADO"/>
    <m/>
    <d v="2024-01-05T00:00:00"/>
    <s v="N/A"/>
    <m/>
    <x v="51"/>
    <x v="0"/>
    <x v="0"/>
    <x v="0"/>
    <x v="0"/>
    <n v="1"/>
    <n v="1"/>
    <n v="1"/>
    <n v="1"/>
    <x v="0"/>
    <n v="1"/>
    <s v="N/AN/A"/>
    <x v="0"/>
    <d v="2024-01-05T00:00:00"/>
    <x v="115"/>
    <d v="1899-12-30T00:00:00"/>
    <d v="2024-01-05T06:49:00"/>
    <s v="6:49"/>
    <d v="1899-12-30T06:14:17"/>
    <x v="2"/>
    <x v="2"/>
    <x v="6"/>
    <x v="1"/>
    <n v="8193"/>
  </r>
  <r>
    <n v="127"/>
    <d v="2024-01-05T13:03:23"/>
    <d v="2024-01-05T13:05:57"/>
    <s v="45961543@ventasyservicios.com.co"/>
    <s v="Juan Jose Duque Aguirre"/>
    <m/>
    <d v="2024-01-05T00:00:00"/>
    <s v="8:38:15 a. m."/>
    <x v="0"/>
    <m/>
    <m/>
    <m/>
    <m/>
    <m/>
    <m/>
    <m/>
    <m/>
    <s v="solucionesclaro@claro.com.co"/>
    <s v="RV: Comunicado para proveedores"/>
    <s v="0"/>
    <s v="N/A"/>
    <s v="NO DETERMINADO"/>
    <s v="CLIENTE CLARO"/>
    <x v="0"/>
    <m/>
    <s v="MÓVIL"/>
    <m/>
    <m/>
    <s v="DATOS DEMOGRÁFICOS"/>
    <m/>
    <m/>
    <m/>
    <m/>
    <m/>
    <m/>
    <m/>
    <m/>
    <m/>
    <m/>
    <m/>
    <m/>
    <m/>
    <m/>
    <s v="ACTUALIZACIÓN GENERAL"/>
    <m/>
    <m/>
    <m/>
    <m/>
    <m/>
    <m/>
    <m/>
    <m/>
    <m/>
    <m/>
    <m/>
    <m/>
    <m/>
    <m/>
    <m/>
    <m/>
    <m/>
    <m/>
    <m/>
    <m/>
    <m/>
    <m/>
    <m/>
    <m/>
    <m/>
    <m/>
    <m/>
    <m/>
    <m/>
    <m/>
    <m/>
    <m/>
    <m/>
    <m/>
    <m/>
    <m/>
    <m/>
    <m/>
    <m/>
    <m/>
    <m/>
    <m/>
    <m/>
    <m/>
    <m/>
    <m/>
    <m/>
    <m/>
    <m/>
    <m/>
    <m/>
    <m/>
    <m/>
    <m/>
    <m/>
    <m/>
    <m/>
    <m/>
    <m/>
    <m/>
    <m/>
    <m/>
    <m/>
    <m/>
    <m/>
    <m/>
    <m/>
    <m/>
    <m/>
    <m/>
    <m/>
    <m/>
    <m/>
    <m/>
    <m/>
    <m/>
    <m/>
    <m/>
    <m/>
    <m/>
    <m/>
    <m/>
    <m/>
    <m/>
    <m/>
    <m/>
    <m/>
    <m/>
    <m/>
    <m/>
    <m/>
    <m/>
    <m/>
    <x v="0"/>
    <m/>
    <m/>
    <m/>
    <m/>
    <m/>
    <s v="GESTIONADO"/>
    <m/>
    <d v="2024-01-05T00:00:00"/>
    <s v="N/A"/>
    <m/>
    <x v="52"/>
    <x v="0"/>
    <x v="0"/>
    <x v="0"/>
    <x v="0"/>
    <n v="1"/>
    <n v="1"/>
    <n v="1"/>
    <n v="1"/>
    <x v="0"/>
    <n v="1"/>
    <s v="0N/A"/>
    <x v="2"/>
    <d v="2024-01-05T00:00:00"/>
    <x v="116"/>
    <d v="1899-12-30T00:00:00"/>
    <d v="2024-01-05T08:38:00"/>
    <s v="8:38"/>
    <d v="1899-12-30T04:27:57"/>
    <x v="1"/>
    <x v="1"/>
    <x v="6"/>
    <x v="1"/>
    <n v="8193"/>
  </r>
  <r>
    <n v="128"/>
    <d v="2024-01-05T11:49:34"/>
    <d v="2024-01-05T13:08:28"/>
    <s v="46046817@ventasyservicios.com.co"/>
    <s v="Nicolas Romero Parra"/>
    <m/>
    <d v="2024-01-05T00:00:00"/>
    <s v="11:59"/>
    <x v="0"/>
    <m/>
    <m/>
    <m/>
    <m/>
    <m/>
    <m/>
    <m/>
    <m/>
    <s v="hecastro672@gmail.com "/>
    <s v="CANCELACION SEGMENTO PYME  1414385"/>
    <s v="59385118"/>
    <s v="Diana Caterin Castro Ortiz"/>
    <s v="SOHO"/>
    <s v="CONSULTOR COMERCIAL"/>
    <x v="0"/>
    <m/>
    <s v="FIJO"/>
    <s v="HFC"/>
    <s v="CANCELACIÓN DE SERVICIO"/>
    <m/>
    <m/>
    <m/>
    <m/>
    <m/>
    <m/>
    <m/>
    <s v="CANCELACIÓN"/>
    <m/>
    <m/>
    <m/>
    <m/>
    <m/>
    <m/>
    <m/>
    <m/>
    <m/>
    <m/>
    <m/>
    <m/>
    <m/>
    <m/>
    <m/>
    <m/>
    <m/>
    <m/>
    <m/>
    <m/>
    <m/>
    <m/>
    <m/>
    <m/>
    <m/>
    <m/>
    <m/>
    <m/>
    <m/>
    <m/>
    <m/>
    <m/>
    <m/>
    <m/>
    <m/>
    <m/>
    <m/>
    <m/>
    <m/>
    <m/>
    <m/>
    <m/>
    <m/>
    <m/>
    <m/>
    <m/>
    <m/>
    <m/>
    <m/>
    <m/>
    <m/>
    <m/>
    <m/>
    <m/>
    <m/>
    <m/>
    <m/>
    <m/>
    <m/>
    <m/>
    <m/>
    <m/>
    <m/>
    <m/>
    <m/>
    <m/>
    <m/>
    <m/>
    <m/>
    <m/>
    <m/>
    <m/>
    <m/>
    <m/>
    <m/>
    <m/>
    <m/>
    <m/>
    <m/>
    <m/>
    <m/>
    <m/>
    <m/>
    <m/>
    <m/>
    <m/>
    <m/>
    <m/>
    <m/>
    <m/>
    <m/>
    <m/>
    <m/>
    <m/>
    <m/>
    <m/>
    <m/>
    <s v="TOTAL"/>
    <m/>
    <s v="CALIDAD DE SERVICIO"/>
    <m/>
    <x v="1"/>
    <m/>
    <m/>
    <s v="1"/>
    <m/>
    <m/>
    <s v="GESTIONADO"/>
    <m/>
    <d v="2024-01-05T00:00:00"/>
    <s v="N/A"/>
    <s v="995166717"/>
    <x v="53"/>
    <x v="0"/>
    <x v="0"/>
    <x v="0"/>
    <x v="0"/>
    <n v="1"/>
    <n v="1"/>
    <n v="1"/>
    <n v="1"/>
    <x v="0"/>
    <n v="1"/>
    <s v="59385118Diana Caterin Castro Ortiz"/>
    <x v="2"/>
    <d v="2024-01-05T00:00:00"/>
    <x v="117"/>
    <d v="1899-12-30T00:00:00"/>
    <d v="2024-01-05T11:59:00"/>
    <s v="11:59"/>
    <d v="1899-12-30T01:09:28"/>
    <x v="1"/>
    <x v="1"/>
    <x v="3"/>
    <x v="1"/>
    <n v="8193"/>
  </r>
  <r>
    <n v="129"/>
    <d v="2024-01-05T13:05:59"/>
    <d v="2024-01-05T13:08:39"/>
    <s v="45961543@ventasyservicios.com.co"/>
    <s v="Juan Jose Duque Aguirre"/>
    <m/>
    <d v="2024-01-05T00:00:00"/>
    <s v="8:44:00 a. m."/>
    <x v="0"/>
    <m/>
    <m/>
    <m/>
    <m/>
    <m/>
    <m/>
    <m/>
    <m/>
    <s v="meliza.arboledae@claro.com.co"/>
    <s v="RV: Unificaci??n maestras Geoser Nit: 900199014"/>
    <s v="822421664"/>
    <s v="PROMOTORA GEO DE SERVICIO"/>
    <s v="PYME PEQUEÑA"/>
    <s v="CLIENTE CLARO"/>
    <x v="0"/>
    <m/>
    <s v="MÓVIL"/>
    <m/>
    <m/>
    <s v="INCLUSIONES - EXCLUSIONES"/>
    <m/>
    <m/>
    <m/>
    <m/>
    <m/>
    <m/>
    <m/>
    <m/>
    <m/>
    <m/>
    <m/>
    <m/>
    <m/>
    <m/>
    <m/>
    <m/>
    <m/>
    <m/>
    <m/>
    <m/>
    <m/>
    <m/>
    <m/>
    <m/>
    <s v="INCLUSIÓN"/>
    <m/>
    <m/>
    <m/>
    <m/>
    <m/>
    <m/>
    <m/>
    <m/>
    <m/>
    <m/>
    <m/>
    <m/>
    <m/>
    <m/>
    <m/>
    <m/>
    <m/>
    <m/>
    <m/>
    <m/>
    <m/>
    <m/>
    <m/>
    <m/>
    <m/>
    <m/>
    <m/>
    <m/>
    <m/>
    <m/>
    <m/>
    <m/>
    <m/>
    <m/>
    <m/>
    <m/>
    <m/>
    <m/>
    <m/>
    <m/>
    <m/>
    <m/>
    <m/>
    <m/>
    <m/>
    <m/>
    <m/>
    <m/>
    <m/>
    <m/>
    <m/>
    <m/>
    <m/>
    <m/>
    <m/>
    <m/>
    <m/>
    <m/>
    <m/>
    <m/>
    <m/>
    <m/>
    <m/>
    <m/>
    <m/>
    <m/>
    <m/>
    <m/>
    <m/>
    <m/>
    <m/>
    <m/>
    <m/>
    <m/>
    <m/>
    <m/>
    <m/>
    <m/>
    <m/>
    <m/>
    <m/>
    <m/>
    <m/>
    <x v="0"/>
    <m/>
    <m/>
    <m/>
    <m/>
    <m/>
    <s v="GESTIONADO"/>
    <m/>
    <d v="2024-01-05T00:00:00"/>
    <s v="N/A"/>
    <m/>
    <x v="54"/>
    <x v="0"/>
    <x v="0"/>
    <x v="0"/>
    <x v="0"/>
    <n v="1"/>
    <n v="1"/>
    <n v="1"/>
    <n v="1"/>
    <x v="0"/>
    <n v="1"/>
    <s v="822421664PROMOTORA GEO DE SERVICIO"/>
    <x v="2"/>
    <d v="2024-01-05T00:00:00"/>
    <x v="118"/>
    <d v="1899-12-30T00:00:00"/>
    <d v="2024-01-05T08:44:00"/>
    <s v="8:44"/>
    <d v="1899-12-30T04:24:39"/>
    <x v="1"/>
    <x v="1"/>
    <x v="6"/>
    <x v="1"/>
    <n v="8193"/>
  </r>
  <r>
    <n v="130"/>
    <d v="2024-01-05T13:08:42"/>
    <d v="2024-01-05T13:10:54"/>
    <s v="45961543@ventasyservicios.com.co"/>
    <s v="Juan Jose Duque Aguirre"/>
    <m/>
    <d v="2024-01-05T00:00:00"/>
    <s v="8:38:16 a. m."/>
    <x v="1"/>
    <m/>
    <m/>
    <s v="PLATANILLOS CROCANTES DE "/>
    <s v="901126813"/>
    <s v="HABILITACIÓN"/>
    <m/>
    <m/>
    <m/>
    <m/>
    <m/>
    <m/>
    <m/>
    <m/>
    <m/>
    <x v="2"/>
    <m/>
    <m/>
    <m/>
    <m/>
    <m/>
    <m/>
    <m/>
    <m/>
    <m/>
    <m/>
    <m/>
    <m/>
    <m/>
    <m/>
    <m/>
    <m/>
    <m/>
    <m/>
    <m/>
    <m/>
    <m/>
    <m/>
    <m/>
    <m/>
    <m/>
    <m/>
    <m/>
    <m/>
    <m/>
    <m/>
    <m/>
    <m/>
    <m/>
    <m/>
    <m/>
    <m/>
    <m/>
    <m/>
    <m/>
    <m/>
    <m/>
    <m/>
    <m/>
    <m/>
    <m/>
    <m/>
    <m/>
    <m/>
    <m/>
    <m/>
    <m/>
    <m/>
    <m/>
    <m/>
    <m/>
    <m/>
    <m/>
    <m/>
    <m/>
    <m/>
    <m/>
    <m/>
    <m/>
    <m/>
    <m/>
    <m/>
    <m/>
    <m/>
    <m/>
    <m/>
    <m/>
    <m/>
    <m/>
    <m/>
    <m/>
    <m/>
    <m/>
    <m/>
    <m/>
    <m/>
    <m/>
    <m/>
    <m/>
    <m/>
    <m/>
    <m/>
    <m/>
    <m/>
    <m/>
    <m/>
    <m/>
    <m/>
    <s v="HABILITACIÓN DE CORREO(S)"/>
    <m/>
    <s v="mantenimiento.platanillos@gmail.com"/>
    <m/>
    <m/>
    <m/>
    <m/>
    <m/>
    <m/>
    <m/>
    <m/>
    <m/>
    <m/>
    <m/>
    <m/>
    <m/>
    <m/>
    <m/>
    <m/>
    <m/>
    <m/>
    <x v="0"/>
    <m/>
    <m/>
    <m/>
    <m/>
    <m/>
    <m/>
    <m/>
    <d v="2024-01-05T00:00:00"/>
    <s v="n/a"/>
    <m/>
    <x v="55"/>
    <x v="1"/>
    <x v="0"/>
    <x v="0"/>
    <x v="0"/>
    <n v="1"/>
    <n v="1"/>
    <n v="1"/>
    <n v="1"/>
    <x v="1"/>
    <n v="2"/>
    <s v="901126813"/>
    <x v="2"/>
    <d v="2024-01-05T00:00:00"/>
    <x v="119"/>
    <d v="1899-12-30T00:00:00"/>
    <d v="2024-01-05T08:38:00"/>
    <s v="8:38"/>
    <d v="1899-12-30T04:32:54"/>
    <x v="1"/>
    <x v="1"/>
    <x v="6"/>
    <x v="1"/>
    <n v="8193"/>
  </r>
  <r>
    <n v="131"/>
    <d v="2024-01-05T13:10:57"/>
    <d v="2024-01-05T13:12:58"/>
    <s v="45961543@ventasyservicios.com.co"/>
    <s v="Juan Jose Duque Aguirre"/>
    <m/>
    <d v="2024-01-05T00:00:00"/>
    <s v="9:09:00 a. m."/>
    <x v="1"/>
    <m/>
    <m/>
    <s v="MASCOLANDI A SAS"/>
    <s v="830087140"/>
    <s v="INFORMACIÓN"/>
    <m/>
    <m/>
    <m/>
    <m/>
    <m/>
    <m/>
    <m/>
    <m/>
    <m/>
    <x v="2"/>
    <m/>
    <m/>
    <m/>
    <m/>
    <m/>
    <m/>
    <m/>
    <m/>
    <m/>
    <m/>
    <m/>
    <m/>
    <m/>
    <m/>
    <m/>
    <m/>
    <m/>
    <m/>
    <m/>
    <m/>
    <m/>
    <m/>
    <m/>
    <m/>
    <m/>
    <m/>
    <m/>
    <m/>
    <m/>
    <m/>
    <m/>
    <m/>
    <m/>
    <m/>
    <m/>
    <m/>
    <m/>
    <m/>
    <m/>
    <m/>
    <m/>
    <m/>
    <m/>
    <m/>
    <m/>
    <m/>
    <m/>
    <m/>
    <m/>
    <m/>
    <m/>
    <m/>
    <m/>
    <m/>
    <m/>
    <m/>
    <m/>
    <m/>
    <m/>
    <m/>
    <m/>
    <m/>
    <m/>
    <m/>
    <m/>
    <m/>
    <m/>
    <m/>
    <m/>
    <m/>
    <m/>
    <m/>
    <m/>
    <m/>
    <m/>
    <m/>
    <m/>
    <m/>
    <m/>
    <m/>
    <m/>
    <m/>
    <m/>
    <m/>
    <m/>
    <m/>
    <m/>
    <m/>
    <s v="SOLICITUD CREACIÓN - CLIENTE EN GESTIÓN"/>
    <m/>
    <s v="USUARIO YA EXISTE"/>
    <m/>
    <m/>
    <m/>
    <m/>
    <m/>
    <m/>
    <m/>
    <m/>
    <m/>
    <m/>
    <m/>
    <m/>
    <m/>
    <m/>
    <m/>
    <m/>
    <m/>
    <m/>
    <m/>
    <m/>
    <m/>
    <m/>
    <x v="0"/>
    <m/>
    <m/>
    <m/>
    <m/>
    <m/>
    <s v="GESTIONADO"/>
    <m/>
    <d v="2024-01-05T00:00:00"/>
    <s v="N/A"/>
    <m/>
    <x v="7"/>
    <x v="1"/>
    <x v="0"/>
    <x v="0"/>
    <x v="0"/>
    <n v="1"/>
    <n v="1"/>
    <n v="1"/>
    <n v="1"/>
    <x v="0"/>
    <n v="1"/>
    <s v="830087140"/>
    <x v="2"/>
    <d v="2024-01-05T00:00:00"/>
    <x v="120"/>
    <d v="1899-12-30T00:00:00"/>
    <d v="2024-01-05T09:09:00"/>
    <s v="9:09"/>
    <d v="1899-12-30T04:03:58"/>
    <x v="1"/>
    <x v="1"/>
    <x v="6"/>
    <x v="1"/>
    <n v="8193"/>
  </r>
  <r>
    <n v="132"/>
    <d v="2024-01-05T13:13:00"/>
    <d v="2024-01-05T13:14:10"/>
    <s v="45961543@ventasyservicios.com.co"/>
    <s v="Juan Jose Duque Aguirre"/>
    <m/>
    <d v="2024-01-05T00:00:00"/>
    <s v="9:13:00 a. m."/>
    <x v="1"/>
    <m/>
    <m/>
    <s v="PLATANILLOS CROCANTES DE "/>
    <s v="901126813"/>
    <s v="INFORMACIÓN"/>
    <m/>
    <m/>
    <m/>
    <m/>
    <m/>
    <m/>
    <m/>
    <m/>
    <m/>
    <x v="2"/>
    <m/>
    <m/>
    <m/>
    <m/>
    <m/>
    <m/>
    <m/>
    <m/>
    <m/>
    <m/>
    <m/>
    <m/>
    <m/>
    <m/>
    <m/>
    <m/>
    <m/>
    <m/>
    <m/>
    <m/>
    <m/>
    <m/>
    <m/>
    <m/>
    <m/>
    <m/>
    <m/>
    <m/>
    <m/>
    <m/>
    <m/>
    <m/>
    <m/>
    <m/>
    <m/>
    <m/>
    <m/>
    <m/>
    <m/>
    <m/>
    <m/>
    <m/>
    <m/>
    <m/>
    <m/>
    <m/>
    <m/>
    <m/>
    <m/>
    <m/>
    <m/>
    <m/>
    <m/>
    <m/>
    <m/>
    <m/>
    <m/>
    <m/>
    <m/>
    <m/>
    <m/>
    <m/>
    <m/>
    <m/>
    <m/>
    <m/>
    <m/>
    <m/>
    <m/>
    <m/>
    <m/>
    <m/>
    <m/>
    <m/>
    <m/>
    <m/>
    <m/>
    <m/>
    <m/>
    <m/>
    <m/>
    <m/>
    <m/>
    <m/>
    <m/>
    <m/>
    <m/>
    <m/>
    <s v="SOLICITUD CREACIÓN - CLIENTE EN GESTIÓN"/>
    <m/>
    <s v="USUARIO YA EXISTE"/>
    <m/>
    <m/>
    <m/>
    <m/>
    <m/>
    <m/>
    <m/>
    <m/>
    <m/>
    <m/>
    <m/>
    <m/>
    <m/>
    <m/>
    <m/>
    <m/>
    <m/>
    <m/>
    <m/>
    <m/>
    <m/>
    <m/>
    <x v="0"/>
    <m/>
    <m/>
    <m/>
    <m/>
    <m/>
    <s v="GESTIONADO"/>
    <m/>
    <d v="2024-01-05T00:00:00"/>
    <s v="N/A"/>
    <m/>
    <x v="7"/>
    <x v="1"/>
    <x v="0"/>
    <x v="0"/>
    <x v="0"/>
    <n v="1"/>
    <n v="1"/>
    <n v="1"/>
    <n v="1"/>
    <x v="2"/>
    <n v="2"/>
    <s v="901126813"/>
    <x v="2"/>
    <d v="2024-01-05T00:00:00"/>
    <x v="121"/>
    <d v="1899-12-30T00:00:00"/>
    <d v="2024-01-05T09:13:00"/>
    <s v="9:13"/>
    <d v="1899-12-30T04:01:10"/>
    <x v="1"/>
    <x v="1"/>
    <x v="6"/>
    <x v="1"/>
    <n v="8193"/>
  </r>
  <r>
    <n v="133"/>
    <d v="2024-01-05T13:14:13"/>
    <d v="2024-01-05T13:18:07"/>
    <s v="45961543@ventasyservicios.com.co"/>
    <s v="Juan Jose Duque Aguirre"/>
    <m/>
    <d v="2024-01-05T00:00:00"/>
    <s v="9:20 a. m."/>
    <x v="1"/>
    <m/>
    <m/>
    <s v="SYNERGY INVESTMENTS LTDA"/>
    <s v="830052650"/>
    <s v="INFORMACIÓN"/>
    <m/>
    <m/>
    <m/>
    <m/>
    <m/>
    <m/>
    <m/>
    <m/>
    <m/>
    <x v="2"/>
    <m/>
    <m/>
    <m/>
    <m/>
    <m/>
    <m/>
    <m/>
    <m/>
    <m/>
    <m/>
    <m/>
    <m/>
    <m/>
    <m/>
    <m/>
    <m/>
    <m/>
    <m/>
    <m/>
    <m/>
    <m/>
    <m/>
    <m/>
    <m/>
    <m/>
    <m/>
    <m/>
    <m/>
    <m/>
    <m/>
    <m/>
    <m/>
    <m/>
    <m/>
    <m/>
    <m/>
    <m/>
    <m/>
    <m/>
    <m/>
    <m/>
    <m/>
    <m/>
    <m/>
    <m/>
    <m/>
    <m/>
    <m/>
    <m/>
    <m/>
    <m/>
    <m/>
    <m/>
    <m/>
    <m/>
    <m/>
    <m/>
    <m/>
    <m/>
    <m/>
    <m/>
    <m/>
    <m/>
    <m/>
    <m/>
    <m/>
    <m/>
    <m/>
    <m/>
    <m/>
    <m/>
    <m/>
    <m/>
    <m/>
    <m/>
    <m/>
    <m/>
    <m/>
    <m/>
    <m/>
    <m/>
    <m/>
    <m/>
    <m/>
    <m/>
    <m/>
    <m/>
    <m/>
    <s v="SOLICITUD CREACIÓN - CLIENTE EN GESTIÓN"/>
    <m/>
    <s v="USUARIO YA EXISTE"/>
    <m/>
    <m/>
    <m/>
    <m/>
    <m/>
    <m/>
    <m/>
    <m/>
    <m/>
    <m/>
    <m/>
    <m/>
    <m/>
    <m/>
    <m/>
    <m/>
    <m/>
    <m/>
    <m/>
    <m/>
    <m/>
    <m/>
    <x v="0"/>
    <m/>
    <m/>
    <m/>
    <m/>
    <m/>
    <s v="GESTIONADO"/>
    <m/>
    <d v="2024-01-05T00:00:00"/>
    <s v="N/A"/>
    <m/>
    <x v="7"/>
    <x v="1"/>
    <x v="0"/>
    <x v="0"/>
    <x v="0"/>
    <n v="1"/>
    <n v="1"/>
    <n v="1"/>
    <n v="1"/>
    <x v="0"/>
    <n v="1"/>
    <s v="830052650"/>
    <x v="2"/>
    <d v="2024-01-05T00:00:00"/>
    <x v="122"/>
    <d v="1899-12-30T00:00:00"/>
    <d v="2024-01-05T09:20:00"/>
    <s v="9:20"/>
    <d v="1899-12-30T03:58:07"/>
    <x v="1"/>
    <x v="1"/>
    <x v="6"/>
    <x v="1"/>
    <n v="8193"/>
  </r>
  <r>
    <n v="134"/>
    <d v="2024-01-05T13:08:47"/>
    <d v="2024-01-05T13:18:12"/>
    <s v="46046817@ventasyservicios.com.co"/>
    <s v="Nicolas Romero Parra"/>
    <m/>
    <d v="2024-01-05T00:00:00"/>
    <s v="10:26"/>
    <x v="0"/>
    <m/>
    <m/>
    <m/>
    <m/>
    <m/>
    <m/>
    <m/>
    <m/>
    <s v="sistemas@clubpayande.com "/>
    <s v="CANCELACION SEGMENTO PYME 1413918"/>
    <s v="68394382"/>
    <s v="CORPORACIO CLUB  PAYANDE"/>
    <s v="PYME MEDIANA"/>
    <s v="CONSULTOR COMERCIAL"/>
    <x v="0"/>
    <m/>
    <s v="FIJO"/>
    <s v="HFC"/>
    <s v="CANCELACIÓN DE SERVICIO"/>
    <m/>
    <m/>
    <m/>
    <m/>
    <m/>
    <m/>
    <m/>
    <s v="PROPUESTA CONTENCIÓN"/>
    <m/>
    <m/>
    <m/>
    <m/>
    <m/>
    <m/>
    <m/>
    <m/>
    <m/>
    <m/>
    <m/>
    <m/>
    <m/>
    <m/>
    <m/>
    <m/>
    <m/>
    <m/>
    <m/>
    <m/>
    <m/>
    <m/>
    <m/>
    <m/>
    <m/>
    <m/>
    <m/>
    <m/>
    <m/>
    <m/>
    <m/>
    <m/>
    <m/>
    <m/>
    <m/>
    <m/>
    <m/>
    <m/>
    <m/>
    <m/>
    <m/>
    <m/>
    <m/>
    <m/>
    <m/>
    <m/>
    <m/>
    <m/>
    <m/>
    <m/>
    <m/>
    <m/>
    <m/>
    <m/>
    <m/>
    <m/>
    <m/>
    <m/>
    <m/>
    <m/>
    <m/>
    <m/>
    <m/>
    <m/>
    <m/>
    <m/>
    <m/>
    <m/>
    <m/>
    <m/>
    <m/>
    <m/>
    <m/>
    <m/>
    <m/>
    <m/>
    <m/>
    <m/>
    <m/>
    <m/>
    <m/>
    <m/>
    <m/>
    <m/>
    <m/>
    <m/>
    <m/>
    <m/>
    <m/>
    <m/>
    <m/>
    <m/>
    <m/>
    <m/>
    <m/>
    <m/>
    <m/>
    <m/>
    <s v="VIAJE FUERA DEL PAÍS"/>
    <m/>
    <m/>
    <x v="1"/>
    <m/>
    <m/>
    <s v="1"/>
    <m/>
    <m/>
    <s v="GESTIONADO"/>
    <m/>
    <d v="2024-01-05T00:00:00"/>
    <s v="N/A"/>
    <s v="995169400"/>
    <x v="11"/>
    <x v="0"/>
    <x v="0"/>
    <x v="0"/>
    <x v="0"/>
    <n v="1"/>
    <n v="1"/>
    <n v="1"/>
    <n v="1"/>
    <x v="0"/>
    <n v="1"/>
    <s v="68394382CORPORACIO CLUB  PAYANDE"/>
    <x v="2"/>
    <d v="2024-01-05T00:00:00"/>
    <x v="123"/>
    <d v="1899-12-30T00:00:00"/>
    <d v="2024-01-05T10:26:00"/>
    <s v="10:26"/>
    <d v="1899-12-30T02:52:12"/>
    <x v="1"/>
    <x v="1"/>
    <x v="3"/>
    <x v="1"/>
    <n v="8193"/>
  </r>
  <r>
    <n v="135"/>
    <d v="2024-01-05T13:21:27"/>
    <d v="2024-01-05T13:22:05"/>
    <s v="45961543@ventasyservicios.com.co"/>
    <s v="Juan Jose Duque Aguirre"/>
    <m/>
    <d v="2024-01-05T00:00:00"/>
    <s v="9:36 a. m."/>
    <x v="1"/>
    <m/>
    <m/>
    <s v="GRUPO RAMOS CHARRY S.A.S."/>
    <s v="900994919"/>
    <s v="INFORMACIÓN"/>
    <m/>
    <m/>
    <m/>
    <m/>
    <m/>
    <m/>
    <m/>
    <m/>
    <m/>
    <x v="2"/>
    <m/>
    <m/>
    <m/>
    <m/>
    <m/>
    <m/>
    <m/>
    <m/>
    <m/>
    <m/>
    <m/>
    <m/>
    <m/>
    <m/>
    <m/>
    <m/>
    <m/>
    <m/>
    <m/>
    <m/>
    <m/>
    <m/>
    <m/>
    <m/>
    <m/>
    <m/>
    <m/>
    <m/>
    <m/>
    <m/>
    <m/>
    <m/>
    <m/>
    <m/>
    <m/>
    <m/>
    <m/>
    <m/>
    <m/>
    <m/>
    <m/>
    <m/>
    <m/>
    <m/>
    <m/>
    <m/>
    <m/>
    <m/>
    <m/>
    <m/>
    <m/>
    <m/>
    <m/>
    <m/>
    <m/>
    <m/>
    <m/>
    <m/>
    <m/>
    <m/>
    <m/>
    <m/>
    <m/>
    <m/>
    <m/>
    <m/>
    <m/>
    <m/>
    <m/>
    <m/>
    <m/>
    <m/>
    <m/>
    <m/>
    <m/>
    <m/>
    <m/>
    <m/>
    <m/>
    <m/>
    <m/>
    <m/>
    <m/>
    <m/>
    <m/>
    <m/>
    <m/>
    <m/>
    <s v="SOLICITUD CREACIÓN - CLIENTE EN GESTIÓN"/>
    <m/>
    <s v="USUARIO YA EXISTE"/>
    <m/>
    <m/>
    <m/>
    <m/>
    <m/>
    <m/>
    <m/>
    <m/>
    <m/>
    <m/>
    <m/>
    <m/>
    <m/>
    <m/>
    <m/>
    <m/>
    <m/>
    <m/>
    <m/>
    <m/>
    <m/>
    <m/>
    <x v="0"/>
    <m/>
    <m/>
    <m/>
    <m/>
    <m/>
    <s v="GESTIONADO"/>
    <m/>
    <d v="2024-01-05T00:00:00"/>
    <s v="N/A"/>
    <m/>
    <x v="7"/>
    <x v="1"/>
    <x v="0"/>
    <x v="0"/>
    <x v="0"/>
    <n v="1"/>
    <n v="1"/>
    <n v="1"/>
    <n v="1"/>
    <x v="0"/>
    <n v="1"/>
    <s v="900994919"/>
    <x v="2"/>
    <d v="2024-01-05T00:00:00"/>
    <x v="124"/>
    <d v="1899-12-30T00:00:00"/>
    <d v="2024-01-05T09:36:00"/>
    <s v="9:36"/>
    <d v="1899-12-30T03:46:05"/>
    <x v="1"/>
    <x v="1"/>
    <x v="6"/>
    <x v="1"/>
    <n v="8193"/>
  </r>
  <r>
    <n v="136"/>
    <d v="2024-01-05T13:22:10"/>
    <d v="2024-01-05T13:25:19"/>
    <s v="45961543@ventasyservicios.com.co"/>
    <s v="Juan Jose Duque Aguirre"/>
    <m/>
    <d v="2024-01-05T00:00:00"/>
    <s v="9:37 a. m."/>
    <x v="1"/>
    <m/>
    <m/>
    <s v="n/a"/>
    <s v="0"/>
    <s v="INFORMACIÓN"/>
    <m/>
    <m/>
    <m/>
    <m/>
    <m/>
    <m/>
    <m/>
    <m/>
    <m/>
    <x v="2"/>
    <m/>
    <m/>
    <m/>
    <m/>
    <m/>
    <m/>
    <m/>
    <m/>
    <m/>
    <m/>
    <m/>
    <m/>
    <m/>
    <m/>
    <m/>
    <m/>
    <m/>
    <m/>
    <m/>
    <m/>
    <m/>
    <m/>
    <m/>
    <m/>
    <m/>
    <m/>
    <m/>
    <m/>
    <m/>
    <m/>
    <m/>
    <m/>
    <m/>
    <m/>
    <m/>
    <m/>
    <m/>
    <m/>
    <m/>
    <m/>
    <m/>
    <m/>
    <m/>
    <m/>
    <m/>
    <m/>
    <m/>
    <m/>
    <m/>
    <m/>
    <m/>
    <m/>
    <m/>
    <m/>
    <m/>
    <m/>
    <m/>
    <m/>
    <m/>
    <m/>
    <m/>
    <m/>
    <m/>
    <m/>
    <m/>
    <m/>
    <m/>
    <m/>
    <m/>
    <m/>
    <m/>
    <m/>
    <m/>
    <m/>
    <m/>
    <m/>
    <m/>
    <m/>
    <m/>
    <m/>
    <m/>
    <m/>
    <m/>
    <m/>
    <m/>
    <m/>
    <m/>
    <m/>
    <s v="OTROS TEMAS"/>
    <s v="OTROS TEMAS"/>
    <m/>
    <s v="N/A"/>
    <m/>
    <m/>
    <m/>
    <m/>
    <m/>
    <m/>
    <m/>
    <m/>
    <m/>
    <m/>
    <m/>
    <m/>
    <m/>
    <m/>
    <m/>
    <m/>
    <m/>
    <m/>
    <m/>
    <m/>
    <m/>
    <x v="0"/>
    <m/>
    <m/>
    <m/>
    <m/>
    <m/>
    <s v="GESTIONADO"/>
    <m/>
    <d v="2024-01-05T00:00:00"/>
    <s v="N/A"/>
    <m/>
    <x v="56"/>
    <x v="1"/>
    <x v="0"/>
    <x v="0"/>
    <x v="0"/>
    <n v="1"/>
    <n v="1"/>
    <n v="1"/>
    <n v="1"/>
    <x v="0"/>
    <n v="1"/>
    <s v="0"/>
    <x v="2"/>
    <d v="2024-01-05T00:00:00"/>
    <x v="125"/>
    <d v="1899-12-30T00:00:00"/>
    <d v="2024-01-05T09:37:00"/>
    <s v="9:37"/>
    <d v="1899-12-30T03:48:19"/>
    <x v="1"/>
    <x v="1"/>
    <x v="6"/>
    <x v="1"/>
    <n v="8193"/>
  </r>
  <r>
    <n v="137"/>
    <d v="2024-01-05T13:21:27"/>
    <d v="2024-01-05T13:26:46"/>
    <s v="46046817@ventasyservicios.com.co"/>
    <s v="Nicolas Romero Parra"/>
    <m/>
    <d v="2024-01-05T00:00:00"/>
    <s v="12:08"/>
    <x v="0"/>
    <m/>
    <m/>
    <m/>
    <m/>
    <m/>
    <m/>
    <m/>
    <m/>
    <s v="rvalencia12@gmail.com "/>
    <s v="CANCELACION SEGMENTO PYME  1414686"/>
    <s v="45781047"/>
    <s v="Ricaurte Valencia Gómez"/>
    <s v="SOHO"/>
    <s v="CONSULTOR COMERCIAL"/>
    <x v="0"/>
    <m/>
    <s v="FIJO"/>
    <s v="HFC"/>
    <s v="CANCELACIÓN DE SERVICIO"/>
    <m/>
    <m/>
    <m/>
    <m/>
    <m/>
    <m/>
    <m/>
    <s v="PROPUESTA CONTENCIÓN"/>
    <m/>
    <m/>
    <m/>
    <m/>
    <m/>
    <m/>
    <m/>
    <m/>
    <m/>
    <m/>
    <m/>
    <m/>
    <m/>
    <m/>
    <m/>
    <m/>
    <m/>
    <m/>
    <m/>
    <m/>
    <m/>
    <m/>
    <m/>
    <m/>
    <m/>
    <m/>
    <m/>
    <m/>
    <m/>
    <m/>
    <m/>
    <m/>
    <m/>
    <m/>
    <m/>
    <m/>
    <m/>
    <m/>
    <m/>
    <m/>
    <m/>
    <m/>
    <m/>
    <m/>
    <m/>
    <m/>
    <m/>
    <m/>
    <m/>
    <m/>
    <m/>
    <m/>
    <m/>
    <m/>
    <m/>
    <m/>
    <m/>
    <m/>
    <m/>
    <m/>
    <m/>
    <m/>
    <m/>
    <m/>
    <m/>
    <m/>
    <m/>
    <m/>
    <m/>
    <m/>
    <m/>
    <m/>
    <m/>
    <m/>
    <m/>
    <m/>
    <m/>
    <m/>
    <m/>
    <m/>
    <m/>
    <m/>
    <m/>
    <m/>
    <m/>
    <m/>
    <m/>
    <m/>
    <m/>
    <m/>
    <m/>
    <m/>
    <m/>
    <m/>
    <m/>
    <m/>
    <m/>
    <s v="TOTAL"/>
    <m/>
    <s v="VIAJE FUERA DEL PAÍS"/>
    <m/>
    <x v="1"/>
    <m/>
    <m/>
    <s v="1"/>
    <m/>
    <m/>
    <s v="GESTIONADO"/>
    <m/>
    <d v="2024-01-05T00:00:00"/>
    <s v="N/A"/>
    <s v="995170988"/>
    <x v="11"/>
    <x v="0"/>
    <x v="0"/>
    <x v="0"/>
    <x v="0"/>
    <n v="1"/>
    <n v="1"/>
    <n v="1"/>
    <n v="1"/>
    <x v="0"/>
    <n v="1"/>
    <s v="45781047Ricaurte Valencia Gómez"/>
    <x v="2"/>
    <d v="2024-01-05T00:00:00"/>
    <x v="126"/>
    <d v="1899-12-30T00:00:00"/>
    <d v="2024-01-05T12:08:00"/>
    <s v="12:08"/>
    <d v="1899-12-30T01:18:46"/>
    <x v="1"/>
    <x v="1"/>
    <x v="3"/>
    <x v="1"/>
    <n v="8193"/>
  </r>
  <r>
    <n v="138"/>
    <d v="2024-01-05T13:30:00"/>
    <d v="2024-01-05T13:31:01"/>
    <s v="45961543@ventasyservicios.com.co"/>
    <s v="Juan Jose Duque Aguirre"/>
    <m/>
    <d v="2024-01-05T00:00:00"/>
    <s v="9:39 a. m."/>
    <x v="0"/>
    <m/>
    <m/>
    <m/>
    <m/>
    <m/>
    <m/>
    <m/>
    <m/>
    <s v="francisco.sanchez.ext@claro.com.co"/>
    <s v="FALLA ENLACES GGJAN11- GGJAN10- GGJAN09 CLIENTE MAURICIO GIRALDO GOMEZ NIT: 3607401 - 8 CÓDIGO CLIENTE:11347587"/>
    <s v="11347587"/>
    <s v="JESUS ANTONIO GOMEZ GOMEZ"/>
    <s v="MICRO"/>
    <s v="CLIENTE CLARO"/>
    <x v="0"/>
    <m/>
    <s v="FIJO"/>
    <s v="FO"/>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05T00:00:00"/>
    <s v="N/A"/>
    <m/>
    <x v="57"/>
    <x v="0"/>
    <x v="0"/>
    <x v="0"/>
    <x v="0"/>
    <n v="1"/>
    <n v="1"/>
    <n v="1"/>
    <n v="1"/>
    <x v="0"/>
    <n v="1"/>
    <s v="11347587JESUS ANTONIO GOMEZ GOMEZ"/>
    <x v="2"/>
    <d v="2024-01-05T00:00:00"/>
    <x v="127"/>
    <d v="1899-12-30T00:00:00"/>
    <d v="2024-01-05T09:39:00"/>
    <s v="9:39"/>
    <d v="1899-12-30T03:52:01"/>
    <x v="1"/>
    <x v="1"/>
    <x v="6"/>
    <x v="1"/>
    <n v="8193"/>
  </r>
  <r>
    <n v="139"/>
    <d v="2024-01-05T13:35:00"/>
    <d v="2024-01-05T13:35:38"/>
    <s v="45961543@ventasyservicios.com.co"/>
    <s v="Juan Jose Duque Aguirre"/>
    <m/>
    <d v="2024-01-05T00:00:00"/>
    <s v="10:21 a. m."/>
    <x v="1"/>
    <m/>
    <m/>
    <s v="MUNDI UTIL S.A.S."/>
    <s v="900577348"/>
    <s v="INFORMACIÓN"/>
    <m/>
    <m/>
    <m/>
    <m/>
    <m/>
    <m/>
    <m/>
    <m/>
    <m/>
    <x v="2"/>
    <m/>
    <m/>
    <m/>
    <m/>
    <m/>
    <m/>
    <m/>
    <m/>
    <m/>
    <m/>
    <m/>
    <m/>
    <m/>
    <m/>
    <m/>
    <m/>
    <m/>
    <m/>
    <m/>
    <m/>
    <m/>
    <m/>
    <m/>
    <m/>
    <m/>
    <m/>
    <m/>
    <m/>
    <m/>
    <m/>
    <m/>
    <m/>
    <m/>
    <m/>
    <m/>
    <m/>
    <m/>
    <m/>
    <m/>
    <m/>
    <m/>
    <m/>
    <m/>
    <m/>
    <m/>
    <m/>
    <m/>
    <m/>
    <m/>
    <m/>
    <m/>
    <m/>
    <m/>
    <m/>
    <m/>
    <m/>
    <m/>
    <m/>
    <m/>
    <m/>
    <m/>
    <m/>
    <m/>
    <m/>
    <m/>
    <m/>
    <m/>
    <m/>
    <m/>
    <m/>
    <m/>
    <m/>
    <m/>
    <m/>
    <m/>
    <m/>
    <m/>
    <m/>
    <m/>
    <m/>
    <m/>
    <m/>
    <m/>
    <m/>
    <m/>
    <m/>
    <m/>
    <m/>
    <s v="SOLICITUD CREACIÓN - CLIENTE EN GESTIÓN"/>
    <m/>
    <s v="USUARIO YA EXISTE"/>
    <m/>
    <m/>
    <m/>
    <m/>
    <m/>
    <m/>
    <m/>
    <m/>
    <m/>
    <m/>
    <m/>
    <m/>
    <m/>
    <m/>
    <m/>
    <m/>
    <m/>
    <m/>
    <m/>
    <m/>
    <m/>
    <m/>
    <x v="0"/>
    <m/>
    <m/>
    <m/>
    <m/>
    <m/>
    <s v="GESTIONADO"/>
    <m/>
    <d v="2024-01-05T00:00:00"/>
    <s v="n/a"/>
    <m/>
    <x v="7"/>
    <x v="1"/>
    <x v="0"/>
    <x v="0"/>
    <x v="0"/>
    <n v="1"/>
    <n v="1"/>
    <n v="1"/>
    <n v="1"/>
    <x v="0"/>
    <n v="1"/>
    <s v="900577348"/>
    <x v="2"/>
    <d v="2024-01-05T00:00:00"/>
    <x v="128"/>
    <d v="1899-12-30T00:00:00"/>
    <d v="2024-01-05T10:21:00"/>
    <s v="10:21"/>
    <d v="1899-12-30T03:14:38"/>
    <x v="1"/>
    <x v="1"/>
    <x v="6"/>
    <x v="1"/>
    <n v="8193"/>
  </r>
  <r>
    <n v="140"/>
    <d v="2024-01-05T13:37:57"/>
    <d v="2024-01-05T13:39:08"/>
    <s v="45961543@ventasyservicios.com.co"/>
    <s v="Juan Jose Duque Aguirre"/>
    <m/>
    <d v="2024-01-05T00:00:00"/>
    <s v="10:21 a. m."/>
    <x v="0"/>
    <m/>
    <m/>
    <m/>
    <m/>
    <m/>
    <m/>
    <m/>
    <m/>
    <s v="contactopyme.co@claro.com.co"/>
    <s v="Fwd: FALLA DEL SERVICIO DE INTERNET EMPRESAS  ESTADO CRITICO CASO#SD2805746 DESDE EL 22 DE DICIEMBRE DEL 2023 INFINAGRO S.A."/>
    <s v="11258434"/>
    <s v="INFINAGRO S.A INVERSIONES"/>
    <s v="PYME MEDIANA"/>
    <s v="CLIENTE EXTERNO"/>
    <x v="0"/>
    <m/>
    <s v="FIJO"/>
    <s v="FO"/>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05T00:00:00"/>
    <s v="n/a_x000a_"/>
    <m/>
    <x v="57"/>
    <x v="0"/>
    <x v="0"/>
    <x v="0"/>
    <x v="0"/>
    <n v="1"/>
    <n v="1"/>
    <n v="1"/>
    <n v="1"/>
    <x v="0"/>
    <n v="1"/>
    <s v="11258434INFINAGRO S.A INVERSIONES"/>
    <x v="2"/>
    <d v="2024-01-05T00:00:00"/>
    <x v="129"/>
    <d v="1899-12-30T00:00:00"/>
    <d v="2024-01-05T10:21:00"/>
    <s v="10:21"/>
    <d v="1899-12-30T03:18:08"/>
    <x v="1"/>
    <x v="1"/>
    <x v="6"/>
    <x v="1"/>
    <n v="8193"/>
  </r>
  <r>
    <n v="142"/>
    <d v="2024-01-05T13:46:42"/>
    <d v="2024-01-05T13:48:17"/>
    <s v="45961543@ventasyservicios.com.co"/>
    <s v="Juan Jose Duque Aguirre"/>
    <m/>
    <d v="2024-01-05T00:00:00"/>
    <s v="10:32 a. m."/>
    <x v="0"/>
    <m/>
    <m/>
    <m/>
    <m/>
    <m/>
    <m/>
    <m/>
    <m/>
    <s v="contactopyme.co@claro.com.co"/>
    <s v="Suspicious URL:Fwd: Re: Fwd: Solicitud información cobertura internet fijo - Bucaramanga"/>
    <s v="8.22397186"/>
    <s v="COOPERATIVA DE FOMENTO E "/>
    <s v="PYME PEQUEÑA"/>
    <s v="CLIENTE EXTERNO"/>
    <x v="1"/>
    <s v="LAURA KATHERINE LOPEZ BALLEN"/>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05T00:00:00"/>
    <s v="n/a_x000a_"/>
    <m/>
    <x v="15"/>
    <x v="0"/>
    <x v="0"/>
    <x v="0"/>
    <x v="0"/>
    <n v="1"/>
    <n v="1"/>
    <n v="1"/>
    <n v="1"/>
    <x v="0"/>
    <n v="1"/>
    <s v="8.22397186COOPERATIVA DE FOMENTO E "/>
    <x v="2"/>
    <d v="2024-01-05T00:00:00"/>
    <x v="130"/>
    <d v="1899-12-30T00:00:00"/>
    <d v="2024-01-05T10:32:00"/>
    <s v="10:32"/>
    <d v="1899-12-30T03:16:17"/>
    <x v="1"/>
    <x v="1"/>
    <x v="6"/>
    <x v="1"/>
    <n v="8193"/>
  </r>
  <r>
    <n v="143"/>
    <d v="2024-01-05T13:32:31"/>
    <d v="2024-01-05T14:02:36"/>
    <s v="46046817@ventasyservicios.com.co"/>
    <s v="Nicolas Romero Parra"/>
    <m/>
    <d v="2024-01-05T00:00:00"/>
    <s v="11:47"/>
    <x v="0"/>
    <m/>
    <m/>
    <m/>
    <m/>
    <m/>
    <m/>
    <m/>
    <m/>
    <s v="gestion-financiera@domusinversiones.com "/>
    <s v="CANCELACION SEGMENTO PYME  1414652"/>
    <s v="82981412"/>
    <s v="DOMUS INVERSIONES SAS"/>
    <s v="SOHO"/>
    <s v="CONSULTOR COMERCIAL"/>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05T00:00:00"/>
    <s v="N/A"/>
    <s v="995172987"/>
    <x v="58"/>
    <x v="0"/>
    <x v="0"/>
    <x v="0"/>
    <x v="0"/>
    <n v="1"/>
    <n v="1"/>
    <n v="1"/>
    <n v="1"/>
    <x v="0"/>
    <n v="1"/>
    <s v="82981412DOMUS INVERSIONES SAS"/>
    <x v="2"/>
    <d v="2024-01-05T00:00:00"/>
    <x v="131"/>
    <d v="1899-12-30T00:00:00"/>
    <d v="2024-01-05T11:47:00"/>
    <s v="11:47"/>
    <d v="1899-12-30T02:15:36"/>
    <x v="1"/>
    <x v="1"/>
    <x v="3"/>
    <x v="1"/>
    <n v="8193"/>
  </r>
  <r>
    <n v="144"/>
    <d v="2024-01-05T13:48:24"/>
    <d v="2024-01-05T14:02:47"/>
    <s v="45961543@ventasyservicios.com.co"/>
    <s v="Juan Jose Duque Aguirre"/>
    <m/>
    <d v="2024-01-05T00:00:00"/>
    <s v="10:53 a. m."/>
    <x v="1"/>
    <m/>
    <m/>
    <s v="POLEN COLOMBIA S.A. SAPAC"/>
    <s v="901294376"/>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05T00:00:00"/>
    <s v="n/a"/>
    <m/>
    <x v="5"/>
    <x v="1"/>
    <x v="0"/>
    <x v="0"/>
    <x v="0"/>
    <n v="1"/>
    <n v="1"/>
    <n v="1"/>
    <n v="1"/>
    <x v="0"/>
    <n v="1"/>
    <s v="901294376"/>
    <x v="2"/>
    <d v="2024-01-05T00:00:00"/>
    <x v="132"/>
    <d v="1899-12-30T00:00:00"/>
    <d v="2024-01-05T10:53:00"/>
    <s v="10:53"/>
    <d v="1899-12-30T03:09:47"/>
    <x v="1"/>
    <x v="1"/>
    <x v="6"/>
    <x v="1"/>
    <n v="8193"/>
  </r>
  <r>
    <n v="145"/>
    <d v="2024-01-05T14:02:39"/>
    <d v="2024-01-05T14:04:19"/>
    <s v="46046817@ventasyservicios.com.co"/>
    <s v="Nicolas Romero Parra"/>
    <m/>
    <d v="2024-01-05T00:00:00"/>
    <s v="8:37"/>
    <x v="0"/>
    <m/>
    <m/>
    <m/>
    <m/>
    <m/>
    <m/>
    <m/>
    <m/>
    <s v="cpstame@datosmoviles.net"/>
    <s v="SOLICITUD CAMBIO ICCID COOTRANSTAME LTDA MIN:  3142886515"/>
    <s v="3123061567"/>
    <s v="COOPERATIVA DE TRANSPORTADORES DE TAME"/>
    <s v="PYME PEQUEÑA"/>
    <s v="CONSULTOR COMERCIAL"/>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05T00:00:00"/>
    <s v="N/A"/>
    <s v="0"/>
    <x v="21"/>
    <x v="0"/>
    <x v="0"/>
    <x v="0"/>
    <x v="0"/>
    <n v="1"/>
    <n v="1"/>
    <n v="1"/>
    <n v="1"/>
    <x v="0"/>
    <n v="1"/>
    <s v="3123061567COOPERATIVA DE TRANSPORTADORES DE TAME"/>
    <x v="2"/>
    <d v="2024-01-05T00:00:00"/>
    <x v="133"/>
    <d v="1899-12-30T00:00:00"/>
    <d v="2024-01-05T08:37:00"/>
    <s v="8:37"/>
    <d v="1899-12-30T05:27:19"/>
    <x v="1"/>
    <x v="1"/>
    <x v="3"/>
    <x v="1"/>
    <n v="8193"/>
  </r>
  <r>
    <n v="146"/>
    <d v="2024-01-05T14:04:19"/>
    <d v="2024-01-05T14:04:55"/>
    <s v="45961543@ventasyservicios.com.co"/>
    <s v="Juan Jose Duque Aguirre"/>
    <m/>
    <d v="2024-01-05T00:00:00"/>
    <s v="11:14 a. m."/>
    <x v="1"/>
    <m/>
    <m/>
    <s v="n/a"/>
    <s v="0"/>
    <s v="INFORMACIÓN"/>
    <m/>
    <m/>
    <m/>
    <m/>
    <m/>
    <m/>
    <m/>
    <m/>
    <m/>
    <x v="2"/>
    <m/>
    <m/>
    <m/>
    <m/>
    <m/>
    <m/>
    <m/>
    <m/>
    <m/>
    <m/>
    <m/>
    <m/>
    <m/>
    <m/>
    <m/>
    <m/>
    <m/>
    <m/>
    <m/>
    <m/>
    <m/>
    <m/>
    <m/>
    <m/>
    <m/>
    <m/>
    <m/>
    <m/>
    <m/>
    <m/>
    <m/>
    <m/>
    <m/>
    <m/>
    <m/>
    <m/>
    <m/>
    <m/>
    <m/>
    <m/>
    <m/>
    <m/>
    <m/>
    <m/>
    <m/>
    <m/>
    <m/>
    <m/>
    <m/>
    <m/>
    <m/>
    <m/>
    <m/>
    <m/>
    <m/>
    <m/>
    <m/>
    <m/>
    <m/>
    <m/>
    <m/>
    <m/>
    <m/>
    <m/>
    <m/>
    <m/>
    <m/>
    <m/>
    <m/>
    <m/>
    <m/>
    <m/>
    <m/>
    <m/>
    <m/>
    <m/>
    <m/>
    <m/>
    <m/>
    <m/>
    <m/>
    <m/>
    <m/>
    <m/>
    <m/>
    <m/>
    <m/>
    <m/>
    <s v="OTROS TEMAS"/>
    <s v="SIN CRITERIO DE BÚSQUEDA"/>
    <m/>
    <m/>
    <m/>
    <m/>
    <m/>
    <m/>
    <m/>
    <m/>
    <m/>
    <m/>
    <m/>
    <m/>
    <m/>
    <m/>
    <m/>
    <m/>
    <m/>
    <m/>
    <m/>
    <m/>
    <m/>
    <m/>
    <m/>
    <x v="0"/>
    <m/>
    <m/>
    <m/>
    <m/>
    <m/>
    <s v="GESTIONADO"/>
    <m/>
    <d v="2024-01-05T00:00:00"/>
    <s v="n/a"/>
    <m/>
    <x v="6"/>
    <x v="1"/>
    <x v="0"/>
    <x v="0"/>
    <x v="0"/>
    <n v="1"/>
    <n v="1"/>
    <n v="1"/>
    <n v="1"/>
    <x v="0"/>
    <n v="1"/>
    <s v="0"/>
    <x v="2"/>
    <d v="2024-01-05T00:00:00"/>
    <x v="134"/>
    <d v="1899-12-30T00:00:00"/>
    <d v="2024-01-05T11:14:00"/>
    <s v="11:14"/>
    <d v="1899-12-30T02:50:55"/>
    <x v="1"/>
    <x v="1"/>
    <x v="6"/>
    <x v="1"/>
    <n v="8193"/>
  </r>
  <r>
    <n v="147"/>
    <d v="2024-01-05T14:13:30"/>
    <d v="2024-01-05T14:13:51"/>
    <s v="46046813@ventasyservicios.com.co"/>
    <s v="Leidy Dayan Bautista Villamil"/>
    <m/>
    <d v="2024-01-05T00:00:00"/>
    <s v="11:28"/>
    <x v="3"/>
    <m/>
    <s v="15557680"/>
    <m/>
    <m/>
    <m/>
    <m/>
    <m/>
    <m/>
    <m/>
    <m/>
    <s v="3186548621"/>
    <s v="MOTOTRANSPORTAMOSSAS"/>
    <s v="PYME MEDIANA"/>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05T00:00:00"/>
    <s v="NA"/>
    <m/>
    <x v="50"/>
    <x v="3"/>
    <x v="0"/>
    <x v="0"/>
    <x v="0"/>
    <n v="1"/>
    <n v="1"/>
    <n v="1"/>
    <n v="1"/>
    <x v="0"/>
    <n v="1"/>
    <s v="3186548621MOTOTRANSPORTAMOSSAS"/>
    <x v="2"/>
    <d v="2024-01-05T00:00:00"/>
    <x v="135"/>
    <d v="1899-12-30T00:00:00"/>
    <d v="2024-01-05T11:28:00"/>
    <s v="11:28"/>
    <d v="1899-12-30T02:45:51"/>
    <x v="1"/>
    <x v="1"/>
    <x v="2"/>
    <x v="1"/>
    <n v="8193"/>
  </r>
  <r>
    <n v="148"/>
    <d v="2024-01-05T14:15:49"/>
    <d v="2024-01-05T14:16:26"/>
    <s v="45961543@ventasyservicios.com.co"/>
    <s v="Juan Jose Duque Aguirre"/>
    <m/>
    <d v="2024-01-05T00:00:00"/>
    <s v="11:21 a. m."/>
    <x v="1"/>
    <m/>
    <m/>
    <s v="SIMAC S.A.S."/>
    <s v="800254257"/>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05T00:00:00"/>
    <s v="n/a"/>
    <m/>
    <x v="5"/>
    <x v="1"/>
    <x v="0"/>
    <x v="5"/>
    <x v="1"/>
    <n v="1"/>
    <n v="1"/>
    <n v="1"/>
    <n v="1"/>
    <x v="0"/>
    <n v="1"/>
    <s v="800254257"/>
    <x v="2"/>
    <d v="2024-01-05T00:00:00"/>
    <x v="136"/>
    <d v="1899-12-30T00:00:00"/>
    <d v="2024-01-05T11:21:00"/>
    <s v="11:21"/>
    <d v="1899-12-30T02:55:26"/>
    <x v="1"/>
    <x v="1"/>
    <x v="6"/>
    <x v="1"/>
    <n v="8193"/>
  </r>
  <r>
    <n v="149"/>
    <d v="2024-01-05T14:19:02"/>
    <d v="2024-01-05T14:20:28"/>
    <s v="46046817@ventasyservicios.com.co"/>
    <s v="Nicolas Romero Parra"/>
    <m/>
    <d v="2024-01-05T00:00:00"/>
    <s v="9:01"/>
    <x v="0"/>
    <m/>
    <m/>
    <m/>
    <m/>
    <m/>
    <m/>
    <m/>
    <m/>
    <s v="cpstame@datosmoviles.net"/>
    <s v="SOLICITUD CAMBIO ICCID COOTRANSTAME LTDA MIN:  3142886515"/>
    <s v="3142886515"/>
    <s v="COOTRANSTAME LTDA"/>
    <s v="SOHO"/>
    <s v="CONSULTOR COMERCIAL"/>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05T00:00:00"/>
    <s v="N/A"/>
    <s v="0"/>
    <x v="21"/>
    <x v="0"/>
    <x v="0"/>
    <x v="6"/>
    <x v="1"/>
    <n v="1"/>
    <n v="1"/>
    <n v="1"/>
    <n v="1"/>
    <x v="0"/>
    <n v="1"/>
    <s v="3142886515COOTRANSTAME LTDA"/>
    <x v="2"/>
    <d v="2024-01-05T00:00:00"/>
    <x v="137"/>
    <d v="1899-12-30T00:00:00"/>
    <d v="2024-01-05T09:01:00"/>
    <s v="9:01"/>
    <d v="1899-12-30T05:19:28"/>
    <x v="1"/>
    <x v="1"/>
    <x v="3"/>
    <x v="1"/>
    <n v="8193"/>
  </r>
  <r>
    <n v="150"/>
    <d v="2024-01-05T14:30:51"/>
    <d v="2024-01-05T14:35:58"/>
    <s v="46044959@ventasyservicios.com.co"/>
    <s v="Brayan Enrique Cuida Castillo"/>
    <m/>
    <d v="2024-01-05T00:00:00"/>
    <s v="2:31"/>
    <x v="4"/>
    <m/>
    <m/>
    <m/>
    <m/>
    <m/>
    <m/>
    <m/>
    <m/>
    <s v="administracion@parqueindustrialarroyohondo.com"/>
    <s v="Re: SOLICITUD DE INFORMACIÓN Y CANCELACIÓN VALORES ADICIONALES LINEA 3138745798"/>
    <s v="3138745798"/>
    <s v="PARQUE INDUSTRIAL ARROYOHONDO SA"/>
    <s v="SOHO"/>
    <s v="CLIENTE CLARO"/>
    <x v="0"/>
    <m/>
    <s v="MÓVIL"/>
    <m/>
    <m/>
    <s v="SERVICIOS ADICIONALES"/>
    <m/>
    <m/>
    <m/>
    <m/>
    <m/>
    <m/>
    <m/>
    <m/>
    <m/>
    <m/>
    <m/>
    <m/>
    <m/>
    <m/>
    <m/>
    <m/>
    <m/>
    <m/>
    <m/>
    <m/>
    <m/>
    <m/>
    <m/>
    <m/>
    <m/>
    <m/>
    <m/>
    <m/>
    <m/>
    <m/>
    <m/>
    <m/>
    <m/>
    <m/>
    <m/>
    <m/>
    <m/>
    <m/>
    <m/>
    <m/>
    <m/>
    <m/>
    <m/>
    <m/>
    <m/>
    <m/>
    <m/>
    <m/>
    <m/>
    <m/>
    <m/>
    <m/>
    <s v="DESACTIVACIÓN - BLOQUEO"/>
    <m/>
    <m/>
    <m/>
    <m/>
    <m/>
    <m/>
    <m/>
    <m/>
    <m/>
    <m/>
    <m/>
    <m/>
    <m/>
    <m/>
    <m/>
    <m/>
    <m/>
    <m/>
    <m/>
    <m/>
    <m/>
    <m/>
    <m/>
    <m/>
    <m/>
    <m/>
    <m/>
    <m/>
    <m/>
    <m/>
    <m/>
    <m/>
    <m/>
    <m/>
    <m/>
    <m/>
    <m/>
    <m/>
    <m/>
    <m/>
    <m/>
    <m/>
    <m/>
    <m/>
    <m/>
    <m/>
    <m/>
    <m/>
    <m/>
    <m/>
    <m/>
    <m/>
    <m/>
    <m/>
    <m/>
    <x v="0"/>
    <m/>
    <m/>
    <m/>
    <m/>
    <m/>
    <s v="GESTIONADO"/>
    <m/>
    <d v="2024-01-05T00:00:00"/>
    <s v="informacion desactivacion servicios adicionales_x000a_"/>
    <m/>
    <x v="59"/>
    <x v="0"/>
    <x v="0"/>
    <x v="0"/>
    <x v="0"/>
    <n v="1"/>
    <n v="1"/>
    <n v="1"/>
    <n v="1"/>
    <x v="0"/>
    <n v="1"/>
    <s v="3138745798PARQUE INDUSTRIAL ARROYOHONDO SA"/>
    <x v="0"/>
    <d v="2024-01-05T00:00:00"/>
    <x v="138"/>
    <d v="1899-12-30T00:00:00"/>
    <d v="2024-01-05T02:31:00"/>
    <s v="2:31"/>
    <d v="1899-12-30T12:04:58"/>
    <x v="3"/>
    <x v="2"/>
    <x v="7"/>
    <x v="0"/>
    <n v="8193"/>
  </r>
  <r>
    <n v="151"/>
    <d v="2024-01-05T14:50:28"/>
    <d v="2024-01-05T14:52:30"/>
    <s v="46044959@ventasyservicios.com.co"/>
    <s v="Brayan Enrique Cuida Castillo"/>
    <m/>
    <d v="2024-01-05T00:00:00"/>
    <s v="0000"/>
    <x v="4"/>
    <m/>
    <m/>
    <m/>
    <m/>
    <m/>
    <m/>
    <m/>
    <m/>
    <s v="activacionesfijo@anclaclaro.com"/>
    <s v="CORRECCION DE TARIFA CUENTA 70768953 // ANCLA TELECOMUNICACIONES"/>
    <s v="70768953"/>
    <s v="WILLIAN DIAZ RODRIGUEZ"/>
    <s v="MICRO"/>
    <s v="CLIENTE CLARO"/>
    <x v="0"/>
    <m/>
    <s v="FIJO"/>
    <s v="HFC"/>
    <s v="PQR"/>
    <m/>
    <m/>
    <m/>
    <m/>
    <m/>
    <m/>
    <m/>
    <m/>
    <m/>
    <m/>
    <m/>
    <m/>
    <m/>
    <m/>
    <m/>
    <m/>
    <m/>
    <m/>
    <m/>
    <m/>
    <m/>
    <m/>
    <m/>
    <m/>
    <m/>
    <m/>
    <m/>
    <m/>
    <m/>
    <m/>
    <m/>
    <m/>
    <m/>
    <m/>
    <m/>
    <m/>
    <m/>
    <s v="INFORMACIÓN - ACLARACIÓN"/>
    <s v="OTROS PRODUCTOS (VENTAS)"/>
    <m/>
    <m/>
    <m/>
    <m/>
    <m/>
    <m/>
    <m/>
    <m/>
    <m/>
    <m/>
    <m/>
    <m/>
    <m/>
    <m/>
    <m/>
    <m/>
    <m/>
    <m/>
    <m/>
    <m/>
    <m/>
    <m/>
    <m/>
    <m/>
    <m/>
    <m/>
    <m/>
    <m/>
    <m/>
    <m/>
    <m/>
    <m/>
    <m/>
    <m/>
    <m/>
    <m/>
    <m/>
    <m/>
    <m/>
    <m/>
    <m/>
    <m/>
    <m/>
    <m/>
    <m/>
    <m/>
    <m/>
    <m/>
    <m/>
    <m/>
    <m/>
    <m/>
    <m/>
    <m/>
    <m/>
    <m/>
    <m/>
    <m/>
    <m/>
    <m/>
    <m/>
    <m/>
    <m/>
    <m/>
    <m/>
    <m/>
    <m/>
    <m/>
    <m/>
    <m/>
    <x v="0"/>
    <m/>
    <m/>
    <m/>
    <m/>
    <m/>
    <s v="GESTIONADO"/>
    <m/>
    <d v="2024-01-05T00:00:00"/>
    <s v="nn"/>
    <s v="995186090"/>
    <x v="60"/>
    <x v="0"/>
    <x v="0"/>
    <x v="0"/>
    <x v="0"/>
    <n v="1"/>
    <n v="1"/>
    <n v="1"/>
    <n v="1"/>
    <x v="0"/>
    <n v="1"/>
    <s v="70768953WILLIAN DIAZ RODRIGUEZ"/>
    <x v="1"/>
    <d v="2024-01-05T00:00:00"/>
    <x v="139"/>
    <d v="1899-12-30T00:00:00"/>
    <d v="2024-01-05T00:00:00"/>
    <s v="Hora mal diligenciada."/>
    <d v="1899-12-30T14:52:30"/>
    <x v="3"/>
    <x v="2"/>
    <x v="7"/>
    <x v="0"/>
    <n v="8193"/>
  </r>
  <r>
    <n v="152"/>
    <d v="2024-01-05T15:05:34"/>
    <d v="2024-01-05T15:07:02"/>
    <s v="46044959@ventasyservicios.com.co"/>
    <s v="Brayan Enrique Cuida Castillo"/>
    <m/>
    <d v="2024-01-05T00:00:00"/>
    <s v="9:44"/>
    <x v="4"/>
    <m/>
    <m/>
    <m/>
    <m/>
    <m/>
    <m/>
    <m/>
    <m/>
    <s v="lina.caicedo@espacolaser.com.co"/>
    <s v="RECLAMACION DOBE DEBITO CUENTA 13308994- SERVICIO SERVICIOS FIJOS FO VOZ"/>
    <s v="13308994"/>
    <s v="CORPÓREOS COLOMBIA SAS"/>
    <s v="MICRO"/>
    <s v="CLIENTE CLARO"/>
    <x v="0"/>
    <m/>
    <s v="FIJO"/>
    <s v="FO"/>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05T00:00:00"/>
    <s v="nn"/>
    <s v="0"/>
    <x v="47"/>
    <x v="0"/>
    <x v="0"/>
    <x v="0"/>
    <x v="0"/>
    <n v="1"/>
    <n v="1"/>
    <n v="1"/>
    <n v="1"/>
    <x v="1"/>
    <n v="2"/>
    <s v="13308994CORPÓREOS COLOMBIA SAS"/>
    <x v="2"/>
    <d v="2024-01-05T00:00:00"/>
    <x v="140"/>
    <d v="1899-12-30T00:00:00"/>
    <d v="2024-01-05T09:44:00"/>
    <s v="9:44"/>
    <d v="1899-12-30T05:23:02"/>
    <x v="1"/>
    <x v="1"/>
    <x v="7"/>
    <x v="0"/>
    <n v="8193"/>
  </r>
  <r>
    <n v="153"/>
    <d v="2024-01-05T15:08:56"/>
    <d v="2024-01-05T15:13:04"/>
    <s v="46044978@ventasyservicios.com.co"/>
    <s v="Edward Esteban Roa Ruiz"/>
    <m/>
    <d v="2024-01-05T00:00:00"/>
    <s v="5/01/2024 12:41 p. m."/>
    <x v="4"/>
    <m/>
    <m/>
    <m/>
    <m/>
    <m/>
    <m/>
    <m/>
    <m/>
    <s v="marcelitafranco2009@hotmail.com"/>
    <s v="Re: Solicitud de cancelacion linea 3125528015 - LIZZETTE MARCELA RIOBO FRANCO"/>
    <s v="3125528015"/>
    <s v="LIZZETTE MARCELA RIOBO FRANCO"/>
    <s v="SOHO"/>
    <s v="CLIENTE CLAR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05T00:00:00"/>
    <s v="NO APLICA"/>
    <s v="331"/>
    <x v="61"/>
    <x v="0"/>
    <x v="0"/>
    <x v="0"/>
    <x v="0"/>
    <n v="1"/>
    <n v="1"/>
    <n v="1"/>
    <n v="1"/>
    <x v="0"/>
    <n v="1"/>
    <s v="3125528015LIZZETTE MARCELA RIOBO FRANCO"/>
    <x v="2"/>
    <d v="2024-01-05T00:00:00"/>
    <x v="141"/>
    <d v="1899-12-30T00:00:00"/>
    <d v="2024-01-05T12:41:00"/>
    <s v="5/01/2024 12:41"/>
    <d v="1899-12-30T02:32:04"/>
    <x v="1"/>
    <x v="1"/>
    <x v="8"/>
    <x v="0"/>
    <n v="8193"/>
  </r>
  <r>
    <n v="154"/>
    <d v="2024-01-05T14:14:02"/>
    <d v="2024-01-05T15:17:55"/>
    <s v="46046813@ventasyservicios.com.co"/>
    <s v="Leidy Dayan Bautista Villamil"/>
    <m/>
    <d v="2024-01-05T00:00:00"/>
    <s v="11:51"/>
    <x v="3"/>
    <m/>
    <s v="15557693"/>
    <m/>
    <m/>
    <m/>
    <m/>
    <m/>
    <m/>
    <m/>
    <m/>
    <s v="8.22470996"/>
    <s v="comunicaciones del sur"/>
    <s v="MICRO"/>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05T00:00:00"/>
    <s v="NA"/>
    <m/>
    <x v="50"/>
    <x v="3"/>
    <x v="0"/>
    <x v="0"/>
    <x v="0"/>
    <n v="1"/>
    <n v="1"/>
    <n v="1"/>
    <n v="1"/>
    <x v="0"/>
    <n v="1"/>
    <s v="8.22470996comunicaciones del sur"/>
    <x v="2"/>
    <d v="2024-01-05T00:00:00"/>
    <x v="142"/>
    <d v="1899-12-30T00:00:00"/>
    <d v="2024-01-05T11:51:00"/>
    <s v="11:51"/>
    <d v="1899-12-30T03:26:55"/>
    <x v="1"/>
    <x v="1"/>
    <x v="2"/>
    <x v="1"/>
    <n v="8193"/>
  </r>
  <r>
    <n v="155"/>
    <d v="2024-01-05T15:25:01"/>
    <d v="2024-01-05T15:51:13"/>
    <s v="46044978@ventasyservicios.com.co"/>
    <s v="Edward Esteban Roa Ruiz"/>
    <m/>
    <d v="2024-01-05T00:00:00"/>
    <s v="13:26  "/>
    <x v="4"/>
    <m/>
    <m/>
    <m/>
    <m/>
    <m/>
    <m/>
    <m/>
    <m/>
    <s v="katerinety25@hotmail.com"/>
    <s v="Pagos"/>
    <s v="58140621"/>
    <s v="JOHN JAIRO LONDONO BENITEZ"/>
    <s v="SOHO"/>
    <s v="CLIENTE CLAR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05T00:00:00"/>
    <s v="Ninguna"/>
    <s v="0"/>
    <x v="47"/>
    <x v="0"/>
    <x v="0"/>
    <x v="0"/>
    <x v="0"/>
    <n v="1"/>
    <n v="1"/>
    <n v="1"/>
    <n v="1"/>
    <x v="0"/>
    <n v="1"/>
    <s v="58140621JOHN JAIRO LONDONO BENITEZ"/>
    <x v="2"/>
    <d v="2024-01-05T00:00:00"/>
    <x v="143"/>
    <d v="1899-12-30T00:00:00"/>
    <d v="2024-01-05T13:26:00"/>
    <s v="13:26"/>
    <d v="1899-12-30T02:25:13"/>
    <x v="1"/>
    <x v="1"/>
    <x v="8"/>
    <x v="0"/>
    <n v="8193"/>
  </r>
  <r>
    <n v="156"/>
    <d v="2024-01-05T16:03:54"/>
    <d v="2024-01-05T16:05:00"/>
    <s v="46044959@ventasyservicios.com.co"/>
    <s v="Brayan Enrique Cuida Castillo"/>
    <m/>
    <d v="2024-01-05T00:00:00"/>
    <s v="09:46"/>
    <x v="4"/>
    <m/>
    <m/>
    <m/>
    <m/>
    <m/>
    <m/>
    <m/>
    <m/>
    <s v="Juan.Londono@colliers.com"/>
    <s v="Factura referencia de pago 6224883434"/>
    <s v="8.10618825"/>
    <s v="PARQUE INDUSTRIAL ARROYOHONDO SA"/>
    <s v="MICRO"/>
    <s v="CLIENTE CLAR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05T00:00:00"/>
    <s v="nn"/>
    <m/>
    <x v="9"/>
    <x v="0"/>
    <x v="0"/>
    <x v="0"/>
    <x v="0"/>
    <n v="1"/>
    <n v="1"/>
    <n v="1"/>
    <n v="1"/>
    <x v="0"/>
    <n v="1"/>
    <s v="8.10618825PARQUE INDUSTRIAL ARROYOHONDO SA"/>
    <x v="0"/>
    <d v="2024-01-05T00:00:00"/>
    <x v="144"/>
    <d v="1899-12-30T00:00:00"/>
    <d v="2024-01-05T09:46:00"/>
    <s v="09:46"/>
    <d v="1899-12-30T06:19:00"/>
    <x v="2"/>
    <x v="2"/>
    <x v="7"/>
    <x v="0"/>
    <n v="8193"/>
  </r>
  <r>
    <n v="157"/>
    <d v="2024-01-05T15:51:18"/>
    <d v="2024-01-05T16:10:36"/>
    <s v="46044978@ventasyservicios.com.co"/>
    <s v="Edward Esteban Roa Ruiz"/>
    <m/>
    <d v="2024-01-05T00:00:00"/>
    <s v="11:56"/>
    <x v="4"/>
    <m/>
    <m/>
    <m/>
    <m/>
    <m/>
    <m/>
    <m/>
    <m/>
    <s v="LuisA.CarmonaO@claro.com.co"/>
    <s v="CANCELACION CUENTA"/>
    <s v="24721777"/>
    <s v=" YESICA POSADA PAMPLONA"/>
    <s v="SOH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05T00:00:00"/>
    <s v="NINGUNA"/>
    <s v="995200827"/>
    <x v="58"/>
    <x v="0"/>
    <x v="0"/>
    <x v="7"/>
    <x v="1"/>
    <n v="1"/>
    <n v="1"/>
    <n v="1"/>
    <n v="1"/>
    <x v="0"/>
    <n v="1"/>
    <s v="24721777 YESICA POSADA PAMPLONA"/>
    <x v="2"/>
    <d v="2024-01-05T00:00:00"/>
    <x v="145"/>
    <d v="1899-12-30T00:00:00"/>
    <d v="2024-01-05T11:56:00"/>
    <s v="11:56"/>
    <d v="1899-12-30T04:14:36"/>
    <x v="1"/>
    <x v="1"/>
    <x v="8"/>
    <x v="0"/>
    <n v="8193"/>
  </r>
  <r>
    <n v="158"/>
    <d v="2024-01-05T16:36:55"/>
    <d v="2024-01-05T16:38:10"/>
    <s v="46044959@ventasyservicios.com.co"/>
    <s v="Brayan Enrique Cuida Castillo"/>
    <m/>
    <d v="2024-01-05T00:00:00"/>
    <s v="09:46"/>
    <x v="4"/>
    <m/>
    <m/>
    <m/>
    <m/>
    <m/>
    <m/>
    <m/>
    <m/>
    <s v="nicolai.bedoya@conava.net"/>
    <s v="AYUDA DESGLOSANDO LOS COSTOS ASOCIADOS EN LA FACTURA"/>
    <s v="11985828"/>
    <s v="CONSORCIO ARISTIZABAL VELASQUEZ ABOGADOS LTDA"/>
    <s v="MICRO"/>
    <s v="CLIENTE CLARO"/>
    <x v="0"/>
    <m/>
    <s v="FIJO"/>
    <s v="FO"/>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05T00:00:00"/>
    <s v="nn"/>
    <m/>
    <x v="47"/>
    <x v="0"/>
    <x v="0"/>
    <x v="0"/>
    <x v="0"/>
    <n v="1"/>
    <n v="1"/>
    <n v="1"/>
    <n v="1"/>
    <x v="0"/>
    <n v="1"/>
    <s v="11985828CONSORCIO ARISTIZABAL VELASQUEZ ABOGADOS LTDA"/>
    <x v="0"/>
    <d v="2024-01-05T00:00:00"/>
    <x v="146"/>
    <d v="1899-12-30T00:00:00"/>
    <d v="2024-01-05T09:46:00"/>
    <s v="09:46"/>
    <d v="1899-12-30T06:52:10"/>
    <x v="2"/>
    <x v="2"/>
    <x v="7"/>
    <x v="0"/>
    <n v="8193"/>
  </r>
  <r>
    <n v="159"/>
    <d v="2024-01-05T16:48:48"/>
    <d v="2024-01-05T16:50:04"/>
    <s v="46044959@ventasyservicios.com.co"/>
    <s v="Brayan Enrique Cuida Castillo"/>
    <m/>
    <d v="2024-01-04T00:00:00"/>
    <s v="4:25"/>
    <x v="4"/>
    <m/>
    <m/>
    <m/>
    <m/>
    <m/>
    <m/>
    <m/>
    <m/>
    <s v="itagui.servi2017@hotmail.com"/>
    <s v="RE: petición"/>
    <s v="8.22418874"/>
    <s v="SERVIPUNTO ITAGUI SAS"/>
    <s v="MICRO"/>
    <s v="CLIENTE CLAR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05T00:00:00"/>
    <s v="nn"/>
    <m/>
    <x v="37"/>
    <x v="0"/>
    <x v="0"/>
    <x v="0"/>
    <x v="0"/>
    <n v="1"/>
    <n v="1"/>
    <n v="1"/>
    <n v="1"/>
    <x v="0"/>
    <n v="1"/>
    <s v="8.22418874SERVIPUNTO ITAGUI SAS"/>
    <x v="0"/>
    <d v="2024-01-05T00:00:00"/>
    <x v="147"/>
    <d v="1899-12-30T00:00:00"/>
    <d v="2024-01-04T04:25:00"/>
    <s v="4:25"/>
    <d v="1899-12-31T12:25:04"/>
    <x v="0"/>
    <x v="0"/>
    <x v="7"/>
    <x v="0"/>
    <n v="8193"/>
  </r>
  <r>
    <n v="160"/>
    <d v="2024-01-05T16:52:23"/>
    <d v="2024-01-05T16:53:29"/>
    <s v="46046813@ventasyservicios.com.co"/>
    <s v="Leidy Dayan Bautista Villamil"/>
    <m/>
    <d v="2024-01-05T00:00:00"/>
    <s v="12:04"/>
    <x v="3"/>
    <m/>
    <s v="15557703"/>
    <m/>
    <m/>
    <m/>
    <m/>
    <m/>
    <m/>
    <m/>
    <m/>
    <s v="9103360949"/>
    <s v="WINSTALL SECURITY LTDA"/>
    <s v="PYME MEDIANA"/>
    <s v="CLIENTE CLARO"/>
    <x v="0"/>
    <m/>
    <s v="MÓVIL"/>
    <m/>
    <m/>
    <s v="CAMBIO PLAN TARIFA"/>
    <m/>
    <m/>
    <m/>
    <m/>
    <s v="UPGRADE - PARALELO"/>
    <m/>
    <m/>
    <m/>
    <m/>
    <m/>
    <m/>
    <m/>
    <m/>
    <m/>
    <m/>
    <m/>
    <m/>
    <m/>
    <m/>
    <m/>
    <m/>
    <m/>
    <m/>
    <m/>
    <m/>
    <m/>
    <m/>
    <m/>
    <m/>
    <m/>
    <m/>
    <m/>
    <m/>
    <m/>
    <m/>
    <m/>
    <m/>
    <m/>
    <m/>
    <m/>
    <m/>
    <m/>
    <m/>
    <m/>
    <m/>
    <m/>
    <m/>
    <m/>
    <m/>
    <m/>
    <m/>
    <m/>
    <m/>
    <m/>
    <m/>
    <m/>
    <m/>
    <m/>
    <m/>
    <m/>
    <m/>
    <m/>
    <m/>
    <m/>
    <m/>
    <m/>
    <m/>
    <m/>
    <m/>
    <m/>
    <m/>
    <m/>
    <m/>
    <m/>
    <m/>
    <m/>
    <m/>
    <m/>
    <m/>
    <m/>
    <m/>
    <m/>
    <m/>
    <m/>
    <m/>
    <m/>
    <m/>
    <m/>
    <m/>
    <m/>
    <m/>
    <m/>
    <m/>
    <m/>
    <m/>
    <m/>
    <m/>
    <m/>
    <m/>
    <m/>
    <m/>
    <m/>
    <m/>
    <m/>
    <m/>
    <m/>
    <m/>
    <m/>
    <x v="0"/>
    <m/>
    <m/>
    <m/>
    <m/>
    <m/>
    <s v="GESTIONADO"/>
    <m/>
    <d v="2024-01-05T00:00:00"/>
    <s v="NA"/>
    <m/>
    <x v="62"/>
    <x v="3"/>
    <x v="0"/>
    <x v="0"/>
    <x v="0"/>
    <n v="1"/>
    <n v="1"/>
    <n v="1"/>
    <n v="1"/>
    <x v="0"/>
    <n v="1"/>
    <s v="9103360949WINSTALL SECURITY LTDA"/>
    <x v="2"/>
    <d v="2024-01-05T00:00:00"/>
    <x v="148"/>
    <d v="1899-12-30T00:00:00"/>
    <d v="2024-01-05T12:04:00"/>
    <s v="12:04"/>
    <d v="1899-12-30T04:49:29"/>
    <x v="1"/>
    <x v="1"/>
    <x v="2"/>
    <x v="1"/>
    <n v="8193"/>
  </r>
  <r>
    <n v="161"/>
    <d v="2024-01-05T16:58:01"/>
    <d v="2024-01-05T16:59:06"/>
    <s v="46044959@ventasyservicios.com.co"/>
    <s v="Brayan Enrique Cuida Castillo"/>
    <m/>
    <d v="2024-01-05T00:00:00"/>
    <s v="09:25"/>
    <x v="4"/>
    <m/>
    <m/>
    <m/>
    <m/>
    <m/>
    <m/>
    <m/>
    <m/>
    <s v="unioncologiaec@hotmail.com"/>
    <s v="FACTURACIÓN DE SERVICIO CANCELADO DEL CONTRATO 88108447"/>
    <s v="88108447"/>
    <s v="NA NA EJE CAFETERO S."/>
    <s v="SOHO"/>
    <s v="CLIENTE CLAR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05T00:00:00"/>
    <s v="nn"/>
    <m/>
    <x v="47"/>
    <x v="0"/>
    <x v="0"/>
    <x v="0"/>
    <x v="0"/>
    <n v="1"/>
    <n v="1"/>
    <n v="1"/>
    <n v="1"/>
    <x v="0"/>
    <n v="1"/>
    <s v="88108447NA NA EJE CAFETERO S."/>
    <x v="0"/>
    <d v="2024-01-05T00:00:00"/>
    <x v="149"/>
    <d v="1899-12-30T00:00:00"/>
    <d v="2024-01-05T09:25:00"/>
    <s v="09:25"/>
    <d v="1899-12-30T07:34:06"/>
    <x v="2"/>
    <x v="2"/>
    <x v="7"/>
    <x v="0"/>
    <n v="8193"/>
  </r>
  <r>
    <n v="162"/>
    <d v="2024-01-05T17:07:32"/>
    <d v="2024-01-05T17:08:46"/>
    <s v="46046813@ventasyservicios.com.co"/>
    <s v="Leidy Dayan Bautista Villamil"/>
    <m/>
    <d v="2024-01-05T00:00:00"/>
    <s v=" 8:24"/>
    <x v="3"/>
    <m/>
    <s v="15557551"/>
    <m/>
    <m/>
    <m/>
    <m/>
    <m/>
    <m/>
    <m/>
    <m/>
    <s v="3122591780"/>
    <s v="ALMACEN EL PINTOR LTDA"/>
    <s v="PYME PEQUEÑA"/>
    <s v="CLIENTE EXTERNO"/>
    <x v="0"/>
    <m/>
    <s v="MÓVIL"/>
    <m/>
    <m/>
    <s v="CAMBIO DE CICLO"/>
    <m/>
    <s v="INFORMACIÓN - ACLARACIÓN"/>
    <m/>
    <m/>
    <m/>
    <m/>
    <m/>
    <m/>
    <m/>
    <m/>
    <m/>
    <m/>
    <m/>
    <m/>
    <m/>
    <m/>
    <m/>
    <m/>
    <m/>
    <m/>
    <m/>
    <m/>
    <m/>
    <m/>
    <m/>
    <m/>
    <m/>
    <m/>
    <m/>
    <m/>
    <m/>
    <m/>
    <m/>
    <m/>
    <m/>
    <m/>
    <m/>
    <m/>
    <m/>
    <m/>
    <m/>
    <m/>
    <m/>
    <m/>
    <m/>
    <m/>
    <m/>
    <m/>
    <m/>
    <m/>
    <m/>
    <m/>
    <m/>
    <m/>
    <m/>
    <m/>
    <m/>
    <m/>
    <m/>
    <m/>
    <m/>
    <m/>
    <m/>
    <m/>
    <m/>
    <m/>
    <m/>
    <m/>
    <m/>
    <m/>
    <m/>
    <m/>
    <m/>
    <m/>
    <m/>
    <m/>
    <m/>
    <m/>
    <m/>
    <m/>
    <m/>
    <m/>
    <m/>
    <m/>
    <m/>
    <m/>
    <m/>
    <m/>
    <m/>
    <m/>
    <m/>
    <m/>
    <m/>
    <m/>
    <m/>
    <m/>
    <m/>
    <m/>
    <m/>
    <m/>
    <m/>
    <m/>
    <m/>
    <m/>
    <m/>
    <m/>
    <m/>
    <m/>
    <x v="0"/>
    <m/>
    <m/>
    <m/>
    <m/>
    <m/>
    <s v="GESTIONADO"/>
    <m/>
    <d v="2024-01-05T00:00:00"/>
    <s v="NA"/>
    <m/>
    <x v="63"/>
    <x v="3"/>
    <x v="0"/>
    <x v="0"/>
    <x v="0"/>
    <n v="1"/>
    <n v="1"/>
    <n v="1"/>
    <n v="1"/>
    <x v="0"/>
    <n v="1"/>
    <s v="3122591780ALMACEN EL PINTOR LTDA"/>
    <x v="0"/>
    <d v="2024-01-05T00:00:00"/>
    <x v="150"/>
    <d v="1899-12-30T00:00:00"/>
    <d v="2024-01-05T08:24:00"/>
    <s v=" 8:24"/>
    <d v="1899-12-30T08:44:46"/>
    <x v="2"/>
    <x v="2"/>
    <x v="2"/>
    <x v="1"/>
    <n v="8193"/>
  </r>
  <r>
    <n v="163"/>
    <d v="2024-01-05T17:18:11"/>
    <d v="2024-01-05T17:20:03"/>
    <s v="46046813@ventasyservicios.com.co"/>
    <s v="Leidy Dayan Bautista Villamil"/>
    <m/>
    <d v="2024-01-05T00:00:00"/>
    <s v="9:30"/>
    <x v="3"/>
    <m/>
    <s v="15557607"/>
    <m/>
    <m/>
    <m/>
    <m/>
    <m/>
    <m/>
    <m/>
    <m/>
    <s v="8.22463423"/>
    <s v="LOGISTICS AND SERVICES S.A.S."/>
    <s v="PYME MEDIANA"/>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05T00:00:00"/>
    <s v="NA"/>
    <m/>
    <x v="50"/>
    <x v="3"/>
    <x v="0"/>
    <x v="0"/>
    <x v="0"/>
    <n v="1"/>
    <n v="1"/>
    <n v="1"/>
    <n v="1"/>
    <x v="0"/>
    <n v="1"/>
    <s v="8.22463423LOGISTICS AND SERVICES S.A.S."/>
    <x v="0"/>
    <d v="2024-01-05T00:00:00"/>
    <x v="151"/>
    <d v="1899-12-30T00:00:00"/>
    <d v="2024-01-05T09:30:00"/>
    <s v="9:30"/>
    <d v="1899-12-30T07:50:03"/>
    <x v="2"/>
    <x v="2"/>
    <x v="2"/>
    <x v="1"/>
    <n v="8193"/>
  </r>
  <r>
    <n v="164"/>
    <d v="2024-01-05T17:25:12"/>
    <d v="2024-01-05T17:27:12"/>
    <s v="46046813@ventasyservicios.com.co"/>
    <s v="Leidy Dayan Bautista Villamil"/>
    <m/>
    <d v="2024-01-05T00:00:00"/>
    <s v=" 8:12"/>
    <x v="3"/>
    <m/>
    <s v="15557541"/>
    <m/>
    <m/>
    <m/>
    <m/>
    <m/>
    <m/>
    <m/>
    <m/>
    <s v="3113898660"/>
    <s v="COOINTUR"/>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05T00:00:00"/>
    <s v="NA"/>
    <m/>
    <x v="21"/>
    <x v="3"/>
    <x v="0"/>
    <x v="0"/>
    <x v="0"/>
    <n v="1"/>
    <n v="1"/>
    <n v="1"/>
    <n v="1"/>
    <x v="0"/>
    <n v="1"/>
    <s v="3113898660COOINTUR"/>
    <x v="0"/>
    <d v="2024-01-05T00:00:00"/>
    <x v="152"/>
    <d v="1899-12-30T00:00:00"/>
    <d v="2024-01-05T08:12:00"/>
    <s v=" 8:12"/>
    <d v="1899-12-30T09:15:12"/>
    <x v="2"/>
    <x v="2"/>
    <x v="2"/>
    <x v="1"/>
    <n v="8193"/>
  </r>
  <r>
    <n v="165"/>
    <d v="2024-01-05T17:25:54"/>
    <d v="2024-01-05T17:27:26"/>
    <s v="46044959@ventasyservicios.com.co"/>
    <s v="Brayan Enrique Cuida Castillo"/>
    <m/>
    <d v="2024-01-05T00:00:00"/>
    <s v="10:05"/>
    <x v="4"/>
    <m/>
    <m/>
    <m/>
    <m/>
    <m/>
    <m/>
    <m/>
    <m/>
    <s v="fundapaz22@gmail.com"/>
    <s v="Fwd: SOLICITUD CANCELACION DE SERVICIOS"/>
    <s v="05064643"/>
    <s v="FUNDACION INTEGRAL ANGELES DE PAZ "/>
    <s v="MICR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05T00:00:00"/>
    <s v="NN"/>
    <m/>
    <x v="58"/>
    <x v="0"/>
    <x v="0"/>
    <x v="0"/>
    <x v="0"/>
    <n v="1"/>
    <n v="1"/>
    <n v="1"/>
    <n v="1"/>
    <x v="0"/>
    <n v="1"/>
    <s v="05064643FUNDACION INTEGRAL ANGELES DE PAZ "/>
    <x v="0"/>
    <d v="2024-01-05T00:00:00"/>
    <x v="153"/>
    <d v="1899-12-30T00:00:00"/>
    <d v="2024-01-05T10:05:00"/>
    <s v="10:05"/>
    <d v="1899-12-30T07:22:26"/>
    <x v="2"/>
    <x v="2"/>
    <x v="7"/>
    <x v="0"/>
    <n v="8193"/>
  </r>
  <r>
    <n v="166"/>
    <d v="2024-01-05T17:27:14"/>
    <d v="2024-01-05T17:38:48"/>
    <s v="46046813@ventasyservicios.com.co"/>
    <s v="Leidy Dayan Bautista Villamil"/>
    <m/>
    <d v="2024-01-05T00:00:00"/>
    <s v="10:35"/>
    <x v="3"/>
    <m/>
    <s v="15557641"/>
    <m/>
    <m/>
    <m/>
    <m/>
    <m/>
    <m/>
    <m/>
    <m/>
    <s v="3223676018"/>
    <s v="CORESCALL SAS"/>
    <s v="NO DETERMINADO"/>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05T00:00:00"/>
    <s v="NA"/>
    <m/>
    <x v="50"/>
    <x v="3"/>
    <x v="0"/>
    <x v="0"/>
    <x v="0"/>
    <n v="1"/>
    <n v="1"/>
    <n v="1"/>
    <n v="1"/>
    <x v="0"/>
    <n v="1"/>
    <s v="3223676018CORESCALL SAS"/>
    <x v="0"/>
    <d v="2024-01-05T00:00:00"/>
    <x v="154"/>
    <d v="1899-12-30T00:00:00"/>
    <d v="2024-01-05T10:35:00"/>
    <s v="10:35"/>
    <d v="1899-12-30T07:03:48"/>
    <x v="2"/>
    <x v="2"/>
    <x v="2"/>
    <x v="1"/>
    <n v="8193"/>
  </r>
  <r>
    <n v="167"/>
    <d v="2024-01-05T17:38:51"/>
    <d v="2024-01-05T17:46:51"/>
    <s v="46046813@ventasyservicios.com.co"/>
    <s v="Leidy Dayan Bautista Villamil"/>
    <m/>
    <d v="2024-01-05T00:00:00"/>
    <s v="12:01"/>
    <x v="3"/>
    <m/>
    <s v="15557700"/>
    <m/>
    <m/>
    <m/>
    <m/>
    <m/>
    <m/>
    <m/>
    <m/>
    <s v="3225834819"/>
    <s v="GEOSERSAS"/>
    <s v="PYME PEQUEÑA"/>
    <s v="CLIENTE EXTERNO"/>
    <x v="0"/>
    <m/>
    <s v="MÓVIL"/>
    <m/>
    <m/>
    <s v="CAMBIO DE NÚMERO"/>
    <m/>
    <m/>
    <m/>
    <s v="INFORMACIÓN - ACLARACIÓN"/>
    <m/>
    <m/>
    <m/>
    <m/>
    <m/>
    <m/>
    <m/>
    <m/>
    <m/>
    <m/>
    <m/>
    <m/>
    <m/>
    <m/>
    <m/>
    <m/>
    <m/>
    <m/>
    <m/>
    <m/>
    <m/>
    <m/>
    <m/>
    <m/>
    <m/>
    <m/>
    <m/>
    <m/>
    <m/>
    <m/>
    <m/>
    <m/>
    <m/>
    <m/>
    <m/>
    <m/>
    <m/>
    <m/>
    <m/>
    <m/>
    <m/>
    <m/>
    <m/>
    <m/>
    <m/>
    <m/>
    <m/>
    <m/>
    <m/>
    <m/>
    <m/>
    <m/>
    <m/>
    <m/>
    <m/>
    <m/>
    <m/>
    <m/>
    <m/>
    <m/>
    <m/>
    <m/>
    <m/>
    <m/>
    <m/>
    <m/>
    <m/>
    <m/>
    <m/>
    <m/>
    <m/>
    <m/>
    <m/>
    <m/>
    <m/>
    <m/>
    <m/>
    <m/>
    <m/>
    <m/>
    <m/>
    <m/>
    <m/>
    <m/>
    <m/>
    <m/>
    <m/>
    <m/>
    <m/>
    <m/>
    <m/>
    <m/>
    <m/>
    <m/>
    <m/>
    <m/>
    <m/>
    <m/>
    <m/>
    <m/>
    <m/>
    <m/>
    <m/>
    <m/>
    <x v="0"/>
    <m/>
    <m/>
    <m/>
    <m/>
    <m/>
    <s v="GESTIONADO"/>
    <m/>
    <d v="2024-01-05T00:00:00"/>
    <s v="NA"/>
    <m/>
    <x v="64"/>
    <x v="3"/>
    <x v="0"/>
    <x v="0"/>
    <x v="0"/>
    <n v="1"/>
    <n v="1"/>
    <n v="1"/>
    <n v="1"/>
    <x v="0"/>
    <n v="1"/>
    <s v="3225834819GEOSERSAS"/>
    <x v="2"/>
    <d v="2024-01-05T00:00:00"/>
    <x v="155"/>
    <d v="1899-12-30T00:00:00"/>
    <d v="2024-01-05T12:01:00"/>
    <s v="12:01"/>
    <d v="1899-12-30T05:45:51"/>
    <x v="1"/>
    <x v="1"/>
    <x v="2"/>
    <x v="1"/>
    <n v="8193"/>
  </r>
  <r>
    <n v="168"/>
    <d v="2024-01-05T17:55:27"/>
    <d v="2024-01-05T17:56:28"/>
    <s v="46046813@ventasyservicios.com.co"/>
    <s v="Leidy Dayan Bautista Villamil"/>
    <m/>
    <d v="2024-01-05T00:00:00"/>
    <s v="12:04"/>
    <x v="3"/>
    <m/>
    <s v="15557704"/>
    <m/>
    <m/>
    <m/>
    <m/>
    <m/>
    <m/>
    <m/>
    <m/>
    <s v="3142419121"/>
    <s v="CIDENET SAS-"/>
    <s v="PYME PEQUEÑA"/>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05T00:00:00"/>
    <s v="NA"/>
    <m/>
    <x v="19"/>
    <x v="3"/>
    <x v="0"/>
    <x v="0"/>
    <x v="0"/>
    <n v="1"/>
    <n v="1"/>
    <n v="1"/>
    <n v="1"/>
    <x v="0"/>
    <n v="1"/>
    <s v="3142419121CIDENET SAS-"/>
    <x v="2"/>
    <d v="2024-01-05T00:00:00"/>
    <x v="156"/>
    <d v="1899-12-30T00:00:00"/>
    <d v="2024-01-05T12:04:00"/>
    <s v="12:04"/>
    <d v="1899-12-30T05:52:28"/>
    <x v="1"/>
    <x v="1"/>
    <x v="2"/>
    <x v="1"/>
    <n v="8193"/>
  </r>
  <r>
    <n v="169"/>
    <d v="2024-01-05T17:56:48"/>
    <d v="2024-01-05T17:58:18"/>
    <s v="46046813@ventasyservicios.com.co"/>
    <s v="Leidy Dayan Bautista Villamil"/>
    <m/>
    <d v="2024-01-05T00:00:00"/>
    <s v="12:04"/>
    <x v="3"/>
    <m/>
    <s v="15557704"/>
    <m/>
    <m/>
    <m/>
    <m/>
    <m/>
    <m/>
    <m/>
    <m/>
    <s v="3142419121"/>
    <s v="CIDENET SAS"/>
    <s v="PYME PEQUEÑA"/>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05T00:00:00"/>
    <s v="NA"/>
    <m/>
    <x v="19"/>
    <x v="3"/>
    <x v="0"/>
    <x v="0"/>
    <x v="0"/>
    <n v="1"/>
    <n v="1"/>
    <n v="1"/>
    <n v="1"/>
    <x v="0"/>
    <n v="1"/>
    <s v="3142419121CIDENET SAS"/>
    <x v="2"/>
    <d v="2024-01-05T00:00:00"/>
    <x v="157"/>
    <d v="1899-12-30T00:00:00"/>
    <d v="2024-01-05T12:04:00"/>
    <s v="12:04"/>
    <d v="1899-12-30T05:54:18"/>
    <x v="1"/>
    <x v="1"/>
    <x v="2"/>
    <x v="1"/>
    <n v="8193"/>
  </r>
  <r>
    <n v="170"/>
    <d v="2024-01-05T18:05:08"/>
    <d v="2024-01-05T18:06:21"/>
    <s v="46046813@ventasyservicios.com.co"/>
    <s v="Leidy Dayan Bautista Villamil"/>
    <m/>
    <d v="2024-01-05T00:00:00"/>
    <s v="12:05"/>
    <x v="3"/>
    <m/>
    <s v="15557706"/>
    <m/>
    <m/>
    <m/>
    <m/>
    <m/>
    <m/>
    <m/>
    <m/>
    <s v="3113394518"/>
    <s v="FIJACIONES Y CONSTRUCCIONES EN CONCRETO"/>
    <s v="PYME PEQUEÑA"/>
    <s v="CLIENTE EXTERN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05T00:00:00"/>
    <s v="NA"/>
    <m/>
    <x v="27"/>
    <x v="3"/>
    <x v="0"/>
    <x v="0"/>
    <x v="0"/>
    <n v="1"/>
    <n v="1"/>
    <n v="1"/>
    <n v="1"/>
    <x v="0"/>
    <n v="1"/>
    <s v="3113394518FIJACIONES Y CONSTRUCCIONES EN CONCRETO"/>
    <x v="0"/>
    <d v="2024-01-05T00:00:00"/>
    <x v="158"/>
    <d v="1899-12-30T00:00:00"/>
    <d v="2024-01-05T12:05:00"/>
    <s v="12:05"/>
    <d v="1899-12-30T06:01:21"/>
    <x v="2"/>
    <x v="2"/>
    <x v="2"/>
    <x v="1"/>
    <n v="8193"/>
  </r>
  <r>
    <n v="171"/>
    <d v="2024-01-05T18:12:11"/>
    <d v="2024-01-05T18:13:09"/>
    <s v="46046813@ventasyservicios.com.co"/>
    <s v="Leidy Dayan Bautista Villamil"/>
    <m/>
    <d v="2024-01-05T00:00:00"/>
    <s v="12:12"/>
    <x v="3"/>
    <m/>
    <s v="15557710"/>
    <m/>
    <m/>
    <m/>
    <m/>
    <m/>
    <m/>
    <m/>
    <m/>
    <s v="3232918322"/>
    <s v="INDUSTRIAS FROTEX S.A."/>
    <s v="PYME PEQUEÑA"/>
    <s v="CLIENTE EXTERN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05T00:00:00"/>
    <s v="NA"/>
    <m/>
    <x v="27"/>
    <x v="3"/>
    <x v="0"/>
    <x v="0"/>
    <x v="0"/>
    <n v="1"/>
    <n v="1"/>
    <n v="1"/>
    <n v="1"/>
    <x v="0"/>
    <n v="1"/>
    <s v="3232918322INDUSTRIAS FROTEX S.A."/>
    <x v="0"/>
    <d v="2024-01-05T00:00:00"/>
    <x v="159"/>
    <d v="1899-12-30T00:00:00"/>
    <d v="2024-01-05T12:12:00"/>
    <s v="12:12"/>
    <d v="1899-12-30T06:01:09"/>
    <x v="2"/>
    <x v="2"/>
    <x v="2"/>
    <x v="1"/>
    <n v="8193"/>
  </r>
  <r>
    <n v="172"/>
    <d v="2024-01-05T18:31:41"/>
    <d v="2024-01-05T18:33:47"/>
    <s v="46044959@ventasyservicios.com.co"/>
    <s v="Brayan Enrique Cuida Castillo"/>
    <m/>
    <d v="2024-01-05T00:00:00"/>
    <s v="10:34"/>
    <x v="4"/>
    <m/>
    <m/>
    <m/>
    <m/>
    <m/>
    <m/>
    <m/>
    <m/>
    <s v="fundapaz22@gmail.com"/>
    <s v="SOLICITUD CANCELACION DE SERVICIOS"/>
    <s v="8.22491180"/>
    <s v="FUINAPAZ"/>
    <s v="SOHO"/>
    <s v="CLIENTE CLARO"/>
    <x v="0"/>
    <m/>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05T00:00:00"/>
    <s v="nn"/>
    <m/>
    <x v="58"/>
    <x v="0"/>
    <x v="0"/>
    <x v="0"/>
    <x v="0"/>
    <n v="1"/>
    <n v="1"/>
    <n v="1"/>
    <n v="1"/>
    <x v="0"/>
    <n v="1"/>
    <s v="8.22491180FUINAPAZ"/>
    <x v="0"/>
    <d v="2024-01-05T00:00:00"/>
    <x v="160"/>
    <d v="1899-12-30T00:00:00"/>
    <d v="2024-01-05T10:34:00"/>
    <s v="10:34"/>
    <d v="1899-12-30T07:59:47"/>
    <x v="2"/>
    <x v="2"/>
    <x v="7"/>
    <x v="0"/>
    <n v="8193"/>
  </r>
  <r>
    <n v="173"/>
    <d v="2024-01-05T18:50:19"/>
    <d v="2024-01-05T18:51:32"/>
    <s v="46044959@ventasyservicios.com.co"/>
    <s v="Brayan Enrique Cuida Castillo"/>
    <m/>
    <d v="2024-01-05T00:00:00"/>
    <s v="10:27"/>
    <x v="4"/>
    <m/>
    <m/>
    <m/>
    <m/>
    <m/>
    <m/>
    <m/>
    <m/>
    <s v="papeleriaydetallescm@gmail.com"/>
    <s v="Re: Aclaración"/>
    <s v="12213867"/>
    <s v="JUAN CARLOS HOLGUIN NARA"/>
    <s v="MICRO"/>
    <s v="CLIENTE CLARO"/>
    <x v="0"/>
    <m/>
    <s v="FIJO"/>
    <s v="FO"/>
    <s v="PRODUCTO"/>
    <m/>
    <m/>
    <m/>
    <m/>
    <m/>
    <m/>
    <m/>
    <m/>
    <m/>
    <m/>
    <m/>
    <m/>
    <m/>
    <m/>
    <m/>
    <m/>
    <m/>
    <m/>
    <m/>
    <m/>
    <m/>
    <m/>
    <m/>
    <m/>
    <m/>
    <m/>
    <m/>
    <m/>
    <m/>
    <m/>
    <m/>
    <m/>
    <m/>
    <m/>
    <m/>
    <m/>
    <m/>
    <m/>
    <s v="INFORMACIÓN PLANES - TARIFAS"/>
    <m/>
    <m/>
    <m/>
    <m/>
    <m/>
    <m/>
    <m/>
    <m/>
    <m/>
    <m/>
    <m/>
    <m/>
    <m/>
    <m/>
    <m/>
    <m/>
    <m/>
    <m/>
    <m/>
    <m/>
    <m/>
    <m/>
    <m/>
    <m/>
    <m/>
    <m/>
    <m/>
    <m/>
    <m/>
    <m/>
    <m/>
    <m/>
    <m/>
    <m/>
    <m/>
    <m/>
    <m/>
    <m/>
    <m/>
    <m/>
    <m/>
    <m/>
    <m/>
    <m/>
    <m/>
    <m/>
    <m/>
    <m/>
    <m/>
    <m/>
    <m/>
    <m/>
    <m/>
    <m/>
    <m/>
    <m/>
    <m/>
    <m/>
    <m/>
    <m/>
    <m/>
    <m/>
    <m/>
    <m/>
    <m/>
    <m/>
    <m/>
    <m/>
    <m/>
    <m/>
    <x v="0"/>
    <m/>
    <m/>
    <m/>
    <m/>
    <m/>
    <s v="GESTIONADO"/>
    <m/>
    <d v="2024-01-05T00:00:00"/>
    <s v="nn"/>
    <m/>
    <x v="13"/>
    <x v="0"/>
    <x v="0"/>
    <x v="0"/>
    <x v="0"/>
    <n v="1"/>
    <n v="1"/>
    <n v="1"/>
    <n v="1"/>
    <x v="0"/>
    <n v="1"/>
    <s v="12213867JUAN CARLOS HOLGUIN NARA"/>
    <x v="0"/>
    <d v="2024-01-05T00:00:00"/>
    <x v="161"/>
    <d v="1899-12-30T00:00:00"/>
    <d v="2024-01-05T10:27:00"/>
    <s v="10:27"/>
    <d v="1899-12-30T08:24:32"/>
    <x v="2"/>
    <x v="2"/>
    <x v="7"/>
    <x v="0"/>
    <n v="8193"/>
  </r>
  <r>
    <n v="174"/>
    <d v="2024-01-05T19:00:05"/>
    <d v="2024-01-05T19:01:27"/>
    <s v="46046813@ventasyservicios.com.co"/>
    <s v="Leidy Dayan Bautista Villamil"/>
    <m/>
    <d v="2024-01-05T00:00:00"/>
    <s v="12:21"/>
    <x v="3"/>
    <m/>
    <s v="15557715"/>
    <m/>
    <m/>
    <m/>
    <m/>
    <m/>
    <m/>
    <m/>
    <m/>
    <s v="8.22464858"/>
    <s v="MEMCO SAS"/>
    <s v="PYME MEDIANA"/>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05T00:00:00"/>
    <s v="NA"/>
    <m/>
    <x v="50"/>
    <x v="3"/>
    <x v="0"/>
    <x v="0"/>
    <x v="0"/>
    <n v="1"/>
    <n v="1"/>
    <n v="1"/>
    <n v="1"/>
    <x v="0"/>
    <n v="1"/>
    <s v="8.22464858MEMCO SAS"/>
    <x v="0"/>
    <d v="2024-01-05T00:00:00"/>
    <x v="162"/>
    <d v="1899-12-30T00:00:00"/>
    <d v="2024-01-05T12:21:00"/>
    <s v="12:21"/>
    <d v="1899-12-30T06:40:27"/>
    <x v="2"/>
    <x v="2"/>
    <x v="2"/>
    <x v="1"/>
    <n v="8193"/>
  </r>
  <r>
    <n v="175"/>
    <d v="2024-01-05T19:30:59"/>
    <d v="2024-01-05T19:32:00"/>
    <s v="46044959@ventasyservicios.com.co"/>
    <s v="Brayan Enrique Cuida Castillo"/>
    <m/>
    <d v="2024-01-05T00:00:00"/>
    <s v="08:46"/>
    <x v="4"/>
    <m/>
    <m/>
    <m/>
    <m/>
    <m/>
    <m/>
    <m/>
    <m/>
    <s v="mdvrcolombia@outlook.es"/>
    <s v=" RE: Fwd: RE: SOLICITUD MDVR COLOMBIA"/>
    <s v="3167524013"/>
    <s v="MDVR COLOMBIA S A S"/>
    <s v="MICRO"/>
    <s v="CLIENTE CLAR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05T00:00:00"/>
    <s v="nn"/>
    <m/>
    <x v="19"/>
    <x v="0"/>
    <x v="0"/>
    <x v="0"/>
    <x v="0"/>
    <n v="1"/>
    <n v="1"/>
    <n v="1"/>
    <n v="1"/>
    <x v="0"/>
    <n v="1"/>
    <s v="3167524013MDVR COLOMBIA S A S"/>
    <x v="0"/>
    <d v="2024-01-05T00:00:00"/>
    <x v="163"/>
    <d v="1899-12-30T00:00:00"/>
    <d v="2024-01-05T08:46:00"/>
    <s v="08:46"/>
    <d v="1899-12-30T10:46:00"/>
    <x v="2"/>
    <x v="2"/>
    <x v="7"/>
    <x v="0"/>
    <n v="8193"/>
  </r>
  <r>
    <n v="176"/>
    <d v="2024-01-05T19:44:42"/>
    <d v="2024-01-05T19:48:55"/>
    <s v="46044959@ventasyservicios.com.co"/>
    <s v="Brayan Enrique Cuida Castillo"/>
    <m/>
    <d v="2024-01-05T00:00:00"/>
    <s v="9:45"/>
    <x v="4"/>
    <m/>
    <m/>
    <m/>
    <m/>
    <m/>
    <m/>
    <m/>
    <m/>
    <s v="stefhania0510@hotmail.com"/>
    <s v="RE: Cancelación contrato servicio internet"/>
    <s v="89218925"/>
    <s v="STEFHANIA MONTAÑO VASQUEZ"/>
    <s v="SOH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05T00:00:00"/>
    <s v="nn"/>
    <m/>
    <x v="58"/>
    <x v="0"/>
    <x v="0"/>
    <x v="0"/>
    <x v="0"/>
    <n v="1"/>
    <n v="1"/>
    <n v="1"/>
    <n v="1"/>
    <x v="0"/>
    <n v="1"/>
    <s v="89218925STEFHANIA MONTAÑO VASQUEZ"/>
    <x v="0"/>
    <d v="2024-01-05T00:00:00"/>
    <x v="164"/>
    <d v="1899-12-30T00:00:00"/>
    <d v="2024-01-05T09:45:00"/>
    <s v="9:45"/>
    <d v="1899-12-30T10:03:55"/>
    <x v="2"/>
    <x v="2"/>
    <x v="7"/>
    <x v="0"/>
    <n v="8193"/>
  </r>
  <r>
    <n v="177"/>
    <d v="2024-01-05T12:59:11"/>
    <d v="2024-01-05T20:13:03"/>
    <s v="45077019@ventasyservicios.com.co"/>
    <s v="Diana Irene Forero Navarrete"/>
    <m/>
    <d v="2024-01-05T00:00:00"/>
    <s v="10:23 a. m."/>
    <x v="4"/>
    <m/>
    <m/>
    <m/>
    <m/>
    <m/>
    <m/>
    <m/>
    <m/>
    <s v="ingenieriamaquinarialtda@hotmail.com"/>
    <s v="Solicitud Habilitación Empresa "/>
    <s v="13876993"/>
    <s v="INGENIERIA Y MAQUINARIA I &amp; M S.A.S"/>
    <s v="MICRO"/>
    <s v="CLIENTE EXTERNO"/>
    <x v="0"/>
    <m/>
    <s v="FIJO"/>
    <s v="FO"/>
    <s v="PORTAL CORPORATIVO - APP - PERFILAMIENTO"/>
    <m/>
    <m/>
    <m/>
    <m/>
    <m/>
    <m/>
    <m/>
    <m/>
    <m/>
    <m/>
    <m/>
    <m/>
    <m/>
    <m/>
    <m/>
    <m/>
    <m/>
    <m/>
    <m/>
    <m/>
    <m/>
    <m/>
    <m/>
    <m/>
    <m/>
    <m/>
    <m/>
    <m/>
    <m/>
    <m/>
    <m/>
    <m/>
    <m/>
    <m/>
    <m/>
    <m/>
    <s v="INFORMACIÓN - ACLARACIÓN"/>
    <m/>
    <m/>
    <m/>
    <m/>
    <m/>
    <m/>
    <m/>
    <m/>
    <m/>
    <m/>
    <m/>
    <m/>
    <m/>
    <m/>
    <m/>
    <m/>
    <m/>
    <m/>
    <m/>
    <m/>
    <m/>
    <m/>
    <m/>
    <m/>
    <m/>
    <m/>
    <m/>
    <m/>
    <m/>
    <m/>
    <m/>
    <m/>
    <m/>
    <m/>
    <m/>
    <m/>
    <m/>
    <m/>
    <m/>
    <m/>
    <m/>
    <m/>
    <m/>
    <m/>
    <m/>
    <m/>
    <m/>
    <m/>
    <m/>
    <m/>
    <m/>
    <m/>
    <m/>
    <m/>
    <m/>
    <m/>
    <m/>
    <m/>
    <m/>
    <m/>
    <m/>
    <m/>
    <m/>
    <m/>
    <m/>
    <m/>
    <m/>
    <m/>
    <m/>
    <m/>
    <m/>
    <m/>
    <x v="0"/>
    <m/>
    <m/>
    <m/>
    <m/>
    <m/>
    <s v="GESTIONADO"/>
    <m/>
    <d v="2024-01-05T00:00:00"/>
    <s v=" "/>
    <s v=" "/>
    <x v="65"/>
    <x v="0"/>
    <x v="0"/>
    <x v="4"/>
    <x v="1"/>
    <n v="1"/>
    <n v="1"/>
    <n v="1"/>
    <n v="1"/>
    <x v="0"/>
    <n v="1"/>
    <s v="13876993INGENIERIA Y MAQUINARIA I &amp; M S.A.S"/>
    <x v="0"/>
    <d v="2024-01-05T00:00:00"/>
    <x v="165"/>
    <d v="1899-12-30T00:00:00"/>
    <d v="2024-01-05T10:23:00"/>
    <s v="10:23"/>
    <d v="1899-12-30T09:50:03"/>
    <x v="2"/>
    <x v="2"/>
    <x v="9"/>
    <x v="0"/>
    <n v="8193"/>
  </r>
  <r>
    <n v="178"/>
    <d v="2024-01-05T20:20:43"/>
    <d v="2024-01-05T20:21:45"/>
    <s v="46046813@ventasyservicios.com.co"/>
    <s v="Leidy Dayan Bautista Villamil"/>
    <m/>
    <d v="2024-01-05T00:00:00"/>
    <s v="18:00"/>
    <x v="3"/>
    <m/>
    <s v="15557880"/>
    <m/>
    <m/>
    <m/>
    <m/>
    <m/>
    <m/>
    <m/>
    <m/>
    <s v="3128515661"/>
    <s v="INDUMAR LTDA"/>
    <s v="PYME MEDIANA"/>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05T00:00:00"/>
    <s v="NA"/>
    <m/>
    <x v="19"/>
    <x v="3"/>
    <x v="0"/>
    <x v="0"/>
    <x v="0"/>
    <n v="1"/>
    <n v="1"/>
    <n v="1"/>
    <n v="1"/>
    <x v="0"/>
    <n v="1"/>
    <s v="3128515661INDUMAR LTDA"/>
    <x v="2"/>
    <d v="2024-01-05T00:00:00"/>
    <x v="166"/>
    <d v="1899-12-30T00:00:00"/>
    <d v="2024-01-05T18:00:00"/>
    <s v="18:00"/>
    <d v="1899-12-30T02:21:45"/>
    <x v="1"/>
    <x v="1"/>
    <x v="2"/>
    <x v="1"/>
    <n v="8193"/>
  </r>
  <r>
    <n v="179"/>
    <d v="2024-01-05T20:24:33"/>
    <d v="2024-01-05T20:26:14"/>
    <s v="46044959@ventasyservicios.com.co"/>
    <s v="Brayan Enrique Cuida Castillo"/>
    <m/>
    <d v="2024-01-05T00:00:00"/>
    <s v="09:45"/>
    <x v="4"/>
    <m/>
    <m/>
    <m/>
    <m/>
    <m/>
    <m/>
    <m/>
    <m/>
    <s v="Tesoreria@acierto.com.co"/>
    <s v="RE: Facturación contrato 6224989465"/>
    <s v="2.311654179"/>
    <s v="DESARROLLADORA DE PROYECTOS A2 SAS"/>
    <s v="SOHO"/>
    <s v="CLIENTE CLARO"/>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05T00:00:00"/>
    <s v="nn"/>
    <m/>
    <x v="9"/>
    <x v="0"/>
    <x v="0"/>
    <x v="0"/>
    <x v="0"/>
    <n v="1"/>
    <n v="1"/>
    <n v="1"/>
    <n v="1"/>
    <x v="0"/>
    <n v="1"/>
    <s v="2.311654179DESARROLLADORA DE PROYECTOS A2 SAS"/>
    <x v="0"/>
    <d v="2024-01-05T00:00:00"/>
    <x v="167"/>
    <d v="1899-12-30T00:00:00"/>
    <d v="2024-01-05T09:45:00"/>
    <s v="09:45"/>
    <d v="1899-12-30T10:41:14"/>
    <x v="2"/>
    <x v="2"/>
    <x v="7"/>
    <x v="0"/>
    <n v="8193"/>
  </r>
  <r>
    <n v="180"/>
    <d v="2024-01-05T20:55:12"/>
    <d v="2024-01-05T20:56:19"/>
    <s v="46044959@ventasyservicios.com.co"/>
    <s v="Brayan Enrique Cuida Castillo"/>
    <m/>
    <d v="2024-01-05T00:00:00"/>
    <s v="10:24"/>
    <x v="4"/>
    <m/>
    <m/>
    <m/>
    <m/>
    <m/>
    <m/>
    <m/>
    <m/>
    <s v="pa-369@hotmail.com"/>
    <s v="Suspicious URL:retiro del servicio"/>
    <s v="04209728"/>
    <s v="OSCAR IVAN PARRA RODRIGUEZ"/>
    <s v="MICR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05T00:00:00"/>
    <s v="NN"/>
    <m/>
    <x v="58"/>
    <x v="0"/>
    <x v="0"/>
    <x v="8"/>
    <x v="1"/>
    <n v="1"/>
    <n v="1"/>
    <n v="1"/>
    <n v="1"/>
    <x v="0"/>
    <n v="1"/>
    <s v="04209728OSCAR IVAN PARRA RODRIGUEZ"/>
    <x v="0"/>
    <d v="2024-01-05T00:00:00"/>
    <x v="168"/>
    <d v="1899-12-30T00:00:00"/>
    <d v="2024-01-05T10:24:00"/>
    <s v="10:24"/>
    <d v="1899-12-30T10:32:19"/>
    <x v="2"/>
    <x v="2"/>
    <x v="7"/>
    <x v="0"/>
    <n v="8193"/>
  </r>
  <r>
    <n v="181"/>
    <d v="2024-01-05T21:05:53"/>
    <d v="2024-01-05T21:07:14"/>
    <s v="46046813@ventasyservicios.com.co"/>
    <s v="Leidy Dayan Bautista Villamil"/>
    <m/>
    <d v="2024-01-05T00:00:00"/>
    <s v="18:01"/>
    <x v="3"/>
    <m/>
    <s v="15557881"/>
    <m/>
    <m/>
    <m/>
    <m/>
    <m/>
    <m/>
    <m/>
    <m/>
    <s v="8.21758095"/>
    <s v="REFRACTARIOS MAGNESITA COLOMBIA S.A."/>
    <s v="INTERMEDIAS"/>
    <s v="CLIENTE EXTERNO"/>
    <x v="0"/>
    <m/>
    <s v="MÓVIL"/>
    <m/>
    <m/>
    <s v="PAGO NO ABONADO"/>
    <m/>
    <m/>
    <m/>
    <m/>
    <m/>
    <m/>
    <m/>
    <m/>
    <m/>
    <m/>
    <m/>
    <m/>
    <m/>
    <m/>
    <m/>
    <m/>
    <m/>
    <m/>
    <m/>
    <m/>
    <m/>
    <m/>
    <m/>
    <m/>
    <m/>
    <m/>
    <m/>
    <m/>
    <m/>
    <m/>
    <m/>
    <m/>
    <m/>
    <s v="INFORMACIÓN - ACLARACIÓN"/>
    <m/>
    <m/>
    <m/>
    <m/>
    <m/>
    <m/>
    <m/>
    <m/>
    <m/>
    <m/>
    <m/>
    <m/>
    <m/>
    <m/>
    <m/>
    <m/>
    <m/>
    <m/>
    <m/>
    <m/>
    <m/>
    <m/>
    <m/>
    <m/>
    <m/>
    <m/>
    <m/>
    <m/>
    <m/>
    <m/>
    <m/>
    <m/>
    <m/>
    <m/>
    <m/>
    <m/>
    <m/>
    <m/>
    <m/>
    <m/>
    <m/>
    <m/>
    <m/>
    <m/>
    <m/>
    <m/>
    <m/>
    <m/>
    <m/>
    <m/>
    <m/>
    <m/>
    <m/>
    <m/>
    <m/>
    <m/>
    <m/>
    <m/>
    <m/>
    <m/>
    <m/>
    <m/>
    <m/>
    <m/>
    <m/>
    <m/>
    <m/>
    <m/>
    <m/>
    <m/>
    <m/>
    <m/>
    <m/>
    <m/>
    <x v="0"/>
    <m/>
    <m/>
    <m/>
    <m/>
    <m/>
    <s v="GESTIONADO"/>
    <m/>
    <d v="2024-01-05T00:00:00"/>
    <s v="NA"/>
    <m/>
    <x v="28"/>
    <x v="3"/>
    <x v="0"/>
    <x v="0"/>
    <x v="0"/>
    <n v="1"/>
    <n v="1"/>
    <n v="1"/>
    <n v="1"/>
    <x v="0"/>
    <n v="1"/>
    <s v="8.21758095REFRACTARIOS MAGNESITA COLOMBIA S.A."/>
    <x v="2"/>
    <d v="2024-01-05T00:00:00"/>
    <x v="169"/>
    <d v="1899-12-30T00:00:00"/>
    <d v="2024-01-05T18:01:00"/>
    <s v="18:01"/>
    <d v="1899-12-30T03:06:14"/>
    <x v="1"/>
    <x v="1"/>
    <x v="2"/>
    <x v="1"/>
    <n v="8193"/>
  </r>
  <r>
    <n v="182"/>
    <d v="2024-01-05T21:22:36"/>
    <d v="2024-01-05T21:26:35"/>
    <s v="46046813@ventasyservicios.com.co"/>
    <s v="Leidy Dayan Bautista Villamil"/>
    <m/>
    <d v="2024-01-05T00:00:00"/>
    <s v="20:03"/>
    <x v="3"/>
    <m/>
    <s v="15557884"/>
    <m/>
    <m/>
    <m/>
    <m/>
    <m/>
    <m/>
    <m/>
    <m/>
    <s v="890980095"/>
    <s v="Municipio de Apartadó."/>
    <s v="PYME MEDIANA"/>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05T00:00:00"/>
    <s v="NA"/>
    <m/>
    <x v="0"/>
    <x v="3"/>
    <x v="0"/>
    <x v="5"/>
    <x v="1"/>
    <n v="1"/>
    <n v="1"/>
    <n v="1"/>
    <n v="1"/>
    <x v="0"/>
    <n v="1"/>
    <s v="890980095Municipio de Apartadó."/>
    <x v="2"/>
    <d v="2024-01-05T00:00:00"/>
    <x v="170"/>
    <d v="1899-12-30T00:00:00"/>
    <d v="2024-01-05T20:03:00"/>
    <s v="20:03"/>
    <d v="1899-12-30T01:23:35"/>
    <x v="1"/>
    <x v="1"/>
    <x v="2"/>
    <x v="1"/>
    <n v="8193"/>
  </r>
  <r>
    <n v="183"/>
    <d v="2024-01-06T07:00:35"/>
    <d v="2024-01-06T08:13:25"/>
    <s v="46046813@ventasyservicios.com.co"/>
    <s v="Leidy Dayan Bautista Villamil"/>
    <m/>
    <d v="2024-01-05T00:00:00"/>
    <s v="10:45"/>
    <x v="3"/>
    <m/>
    <s v="15557886"/>
    <m/>
    <m/>
    <m/>
    <m/>
    <m/>
    <m/>
    <m/>
    <m/>
    <s v="3146170069/3146170070/3104155475/3104643646"/>
    <s v="VIVECOMP E.U."/>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06T00:00:00"/>
    <s v="NA"/>
    <m/>
    <x v="21"/>
    <x v="3"/>
    <x v="0"/>
    <x v="0"/>
    <x v="0"/>
    <n v="1"/>
    <n v="1"/>
    <n v="1"/>
    <n v="1"/>
    <x v="0"/>
    <n v="1"/>
    <s v="3146170069/3146170070/3104155475/3104643646VIVECOMP E.U."/>
    <x v="0"/>
    <d v="2024-01-06T00:00:00"/>
    <x v="171"/>
    <d v="1899-12-30T00:00:00"/>
    <d v="2024-01-05T10:45:00"/>
    <s v="10:45"/>
    <d v="1899-12-30T21:28:25"/>
    <x v="4"/>
    <x v="0"/>
    <x v="2"/>
    <x v="1"/>
    <n v="8193"/>
  </r>
  <r>
    <n v="184"/>
    <d v="2024-01-06T08:33:07"/>
    <d v="2024-01-06T08:34:28"/>
    <s v="46044959@ventasyservicios.com.co"/>
    <s v="Brayan Enrique Cuida Castillo"/>
    <m/>
    <d v="2024-01-05T00:00:00"/>
    <s v="05:34"/>
    <x v="4"/>
    <m/>
    <m/>
    <m/>
    <m/>
    <m/>
    <m/>
    <m/>
    <m/>
    <s v="lina.caicedo@espacolaser.com.co"/>
    <s v="Re: RECLAMACION DOBE DEBITO CUENTA 13308994- SERVICIO SERVICIOS FIJOS FO VOZ"/>
    <s v="13308994"/>
    <s v="CORPÓREOS COLOMBIA SAS"/>
    <s v="MICRO"/>
    <s v="CLIENTE CLARO"/>
    <x v="0"/>
    <m/>
    <s v="FIJO"/>
    <s v="FO"/>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05T00:00:00"/>
    <s v="nn"/>
    <m/>
    <x v="47"/>
    <x v="0"/>
    <x v="0"/>
    <x v="0"/>
    <x v="0"/>
    <n v="1"/>
    <n v="1"/>
    <n v="1"/>
    <n v="1"/>
    <x v="2"/>
    <n v="2"/>
    <s v="13308994CORPÓREOS COLOMBIA SAS"/>
    <x v="0"/>
    <d v="2024-01-06T00:00:00"/>
    <x v="172"/>
    <d v="1899-12-30T00:00:00"/>
    <d v="2024-01-05T05:34:00"/>
    <s v="05:34"/>
    <d v="1899-12-31T03:00:28"/>
    <x v="0"/>
    <x v="2"/>
    <x v="7"/>
    <x v="0"/>
    <n v="8193"/>
  </r>
  <r>
    <n v="185"/>
    <d v="2024-01-06T08:51:28"/>
    <d v="2024-01-06T08:52:38"/>
    <s v="46044959@ventasyservicios.com.co"/>
    <s v="Brayan Enrique Cuida Castillo"/>
    <m/>
    <d v="2024-01-05T00:00:00"/>
    <s v="09:56"/>
    <x v="4"/>
    <m/>
    <m/>
    <m/>
    <m/>
    <m/>
    <m/>
    <m/>
    <m/>
    <s v="portaldetoledo@gmail.com"/>
    <s v="Fwd: Solicitud Reajuste Tarifa"/>
    <s v="98004468"/>
    <s v=" CONJUNTO R TOLEDO"/>
    <s v="MICRO"/>
    <s v="CLIENTE CLARO"/>
    <x v="0"/>
    <m/>
    <s v="FIJO"/>
    <s v="HFC"/>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05T00:00:00"/>
    <s v="NN"/>
    <m/>
    <x v="0"/>
    <x v="0"/>
    <x v="0"/>
    <x v="0"/>
    <x v="0"/>
    <n v="1"/>
    <n v="1"/>
    <n v="1"/>
    <n v="1"/>
    <x v="0"/>
    <n v="1"/>
    <s v="98004468 CONJUNTO R TOLEDO"/>
    <x v="0"/>
    <d v="2024-01-06T00:00:00"/>
    <x v="173"/>
    <d v="1899-12-30T00:00:00"/>
    <d v="2024-01-05T09:56:00"/>
    <s v="09:56"/>
    <d v="1899-12-30T22:56:38"/>
    <x v="4"/>
    <x v="2"/>
    <x v="7"/>
    <x v="0"/>
    <n v="8193"/>
  </r>
  <r>
    <n v="186"/>
    <d v="2024-01-06T09:22:45"/>
    <d v="2024-01-06T09:23:51"/>
    <s v="46044959@ventasyservicios.com.co"/>
    <s v="Brayan Enrique Cuida Castillo"/>
    <m/>
    <d v="2024-01-05T00:00:00"/>
    <s v="09:38"/>
    <x v="4"/>
    <m/>
    <m/>
    <m/>
    <m/>
    <m/>
    <m/>
    <m/>
    <m/>
    <s v="gerencia.desarrollo@binariotic.com"/>
    <s v="MODIFICAR NOMBRE RAZON SOCIAL"/>
    <s v="47440876"/>
    <s v=" BINARIO TIC SAS"/>
    <s v="MICRO"/>
    <s v="CLIENTE CLARO"/>
    <x v="0"/>
    <m/>
    <s v="FIJO"/>
    <s v="HFC"/>
    <s v="DATOS DEMOGRÁFICOS"/>
    <m/>
    <m/>
    <m/>
    <m/>
    <m/>
    <m/>
    <m/>
    <m/>
    <m/>
    <m/>
    <m/>
    <m/>
    <m/>
    <m/>
    <m/>
    <s v="INFORMACIÓN - ACLARACIÓN"/>
    <m/>
    <m/>
    <m/>
    <m/>
    <m/>
    <m/>
    <m/>
    <m/>
    <m/>
    <m/>
    <m/>
    <m/>
    <m/>
    <m/>
    <m/>
    <m/>
    <m/>
    <m/>
    <m/>
    <m/>
    <m/>
    <m/>
    <m/>
    <m/>
    <m/>
    <m/>
    <m/>
    <m/>
    <m/>
    <m/>
    <m/>
    <m/>
    <m/>
    <m/>
    <m/>
    <m/>
    <m/>
    <m/>
    <m/>
    <m/>
    <m/>
    <m/>
    <m/>
    <m/>
    <m/>
    <m/>
    <m/>
    <m/>
    <m/>
    <m/>
    <m/>
    <m/>
    <m/>
    <m/>
    <m/>
    <m/>
    <m/>
    <m/>
    <m/>
    <m/>
    <m/>
    <m/>
    <m/>
    <m/>
    <m/>
    <m/>
    <m/>
    <m/>
    <m/>
    <m/>
    <m/>
    <m/>
    <m/>
    <m/>
    <m/>
    <m/>
    <m/>
    <m/>
    <m/>
    <m/>
    <m/>
    <m/>
    <m/>
    <m/>
    <m/>
    <m/>
    <m/>
    <m/>
    <m/>
    <m/>
    <m/>
    <m/>
    <m/>
    <x v="0"/>
    <m/>
    <m/>
    <m/>
    <m/>
    <m/>
    <s v="GESTIONADO"/>
    <m/>
    <d v="2024-01-05T00:00:00"/>
    <s v="nn"/>
    <m/>
    <x v="66"/>
    <x v="0"/>
    <x v="0"/>
    <x v="0"/>
    <x v="0"/>
    <n v="1"/>
    <n v="1"/>
    <n v="1"/>
    <n v="1"/>
    <x v="0"/>
    <n v="1"/>
    <s v="47440876 BINARIO TIC SAS"/>
    <x v="0"/>
    <d v="2024-01-06T00:00:00"/>
    <x v="174"/>
    <d v="1899-12-30T00:00:00"/>
    <d v="2024-01-05T09:38:00"/>
    <s v="09:38"/>
    <d v="1899-12-30T23:45:51"/>
    <x v="4"/>
    <x v="2"/>
    <x v="7"/>
    <x v="0"/>
    <n v="8193"/>
  </r>
  <r>
    <n v="187"/>
    <d v="2024-01-06T08:13:32"/>
    <d v="2024-01-06T09:46:26"/>
    <s v="46046813@ventasyservicios.com.co"/>
    <s v="Leidy Dayan Bautista Villamil"/>
    <m/>
    <d v="2024-01-06T00:00:00"/>
    <s v="8:20"/>
    <x v="3"/>
    <m/>
    <s v="15557888"/>
    <m/>
    <m/>
    <m/>
    <m/>
    <m/>
    <m/>
    <m/>
    <m/>
    <s v="8.22421664"/>
    <s v="GEOSERSAS"/>
    <s v="PYME PEQUEÑA"/>
    <s v="CLIENTE EXTERNO"/>
    <x v="0"/>
    <m/>
    <s v="MÓVIL"/>
    <m/>
    <m/>
    <s v="REPOSICIÓN DE EQUIPO"/>
    <m/>
    <m/>
    <m/>
    <m/>
    <m/>
    <m/>
    <m/>
    <m/>
    <m/>
    <m/>
    <m/>
    <m/>
    <m/>
    <m/>
    <m/>
    <m/>
    <m/>
    <m/>
    <m/>
    <m/>
    <m/>
    <m/>
    <m/>
    <m/>
    <m/>
    <m/>
    <m/>
    <m/>
    <m/>
    <m/>
    <m/>
    <m/>
    <m/>
    <m/>
    <m/>
    <m/>
    <m/>
    <m/>
    <m/>
    <m/>
    <m/>
    <m/>
    <m/>
    <m/>
    <s v="COTIZACIÓN"/>
    <m/>
    <m/>
    <m/>
    <m/>
    <m/>
    <m/>
    <m/>
    <m/>
    <m/>
    <m/>
    <m/>
    <m/>
    <m/>
    <m/>
    <m/>
    <m/>
    <m/>
    <m/>
    <m/>
    <m/>
    <m/>
    <m/>
    <m/>
    <m/>
    <m/>
    <m/>
    <m/>
    <m/>
    <m/>
    <m/>
    <m/>
    <m/>
    <m/>
    <m/>
    <m/>
    <m/>
    <m/>
    <m/>
    <m/>
    <m/>
    <m/>
    <m/>
    <m/>
    <m/>
    <m/>
    <m/>
    <m/>
    <m/>
    <m/>
    <m/>
    <m/>
    <m/>
    <m/>
    <m/>
    <m/>
    <m/>
    <m/>
    <m/>
    <m/>
    <m/>
    <m/>
    <m/>
    <m/>
    <x v="0"/>
    <m/>
    <m/>
    <m/>
    <m/>
    <m/>
    <s v="GESTIONADO"/>
    <m/>
    <d v="2024-01-06T00:00:00"/>
    <s v="NA"/>
    <m/>
    <x v="38"/>
    <x v="3"/>
    <x v="0"/>
    <x v="0"/>
    <x v="0"/>
    <n v="1"/>
    <n v="1"/>
    <n v="1"/>
    <n v="1"/>
    <x v="0"/>
    <n v="1"/>
    <s v="8.22421664GEOSERSAS"/>
    <x v="2"/>
    <d v="2024-01-06T00:00:00"/>
    <x v="175"/>
    <d v="1899-12-30T00:00:00"/>
    <d v="2024-01-06T08:20:00"/>
    <s v="8:20"/>
    <d v="1899-12-30T01:26:26"/>
    <x v="1"/>
    <x v="1"/>
    <x v="2"/>
    <x v="1"/>
    <n v="8193"/>
  </r>
  <r>
    <n v="188"/>
    <d v="2024-01-06T09:48:41"/>
    <d v="2024-01-06T09:49:51"/>
    <s v="46044959@ventasyservicios.com.co"/>
    <s v="Brayan Enrique Cuida Castillo"/>
    <m/>
    <d v="2024-01-06T00:00:00"/>
    <s v="08:51"/>
    <x v="4"/>
    <m/>
    <m/>
    <m/>
    <m/>
    <m/>
    <m/>
    <m/>
    <m/>
    <s v="soporte.sistemas@serlogyc.com.co"/>
    <s v="Fwd: RV: Cancelacion servicio de internet"/>
    <s v="61229541"/>
    <s v="SERVICIOS LOGISTICA Y COMERCIALIZACIO"/>
    <s v="MICR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06T00:00:00"/>
    <s v="NN"/>
    <m/>
    <x v="58"/>
    <x v="0"/>
    <x v="0"/>
    <x v="0"/>
    <x v="0"/>
    <n v="1"/>
    <n v="1"/>
    <n v="1"/>
    <n v="1"/>
    <x v="0"/>
    <n v="1"/>
    <s v="61229541SERVICIOS LOGISTICA Y COMERCIALIZACIO"/>
    <x v="2"/>
    <d v="2024-01-06T00:00:00"/>
    <x v="176"/>
    <d v="1899-12-30T00:00:00"/>
    <d v="2024-01-06T08:51:00"/>
    <s v="08:51"/>
    <d v="1899-12-30T00:58:51"/>
    <x v="1"/>
    <x v="1"/>
    <x v="7"/>
    <x v="0"/>
    <n v="8193"/>
  </r>
  <r>
    <n v="189"/>
    <d v="2024-01-06T10:03:37"/>
    <d v="2024-01-06T10:04:33"/>
    <s v="46046813@ventasyservicios.com.co"/>
    <s v="Leidy Dayan Bautista Villamil"/>
    <m/>
    <d v="2024-01-06T00:00:00"/>
    <s v="9:36"/>
    <x v="3"/>
    <m/>
    <s v="15557892"/>
    <m/>
    <m/>
    <m/>
    <m/>
    <m/>
    <m/>
    <m/>
    <m/>
    <s v="9102933017"/>
    <s v="REMG INGENIERIA  E  U"/>
    <s v="PYME MEDIANA"/>
    <s v="CLIENTE EXTERNO"/>
    <x v="0"/>
    <m/>
    <s v="MÓVIL"/>
    <m/>
    <m/>
    <s v="FALLAS TÉCNICAS"/>
    <m/>
    <m/>
    <m/>
    <m/>
    <m/>
    <m/>
    <m/>
    <m/>
    <m/>
    <m/>
    <m/>
    <m/>
    <m/>
    <m/>
    <m/>
    <m/>
    <m/>
    <m/>
    <m/>
    <s v="CONCILIACIÓN DE LÍNEA(S)"/>
    <m/>
    <m/>
    <m/>
    <m/>
    <m/>
    <m/>
    <m/>
    <m/>
    <m/>
    <m/>
    <m/>
    <m/>
    <m/>
    <m/>
    <m/>
    <m/>
    <m/>
    <m/>
    <m/>
    <m/>
    <m/>
    <m/>
    <m/>
    <m/>
    <m/>
    <m/>
    <m/>
    <m/>
    <m/>
    <m/>
    <m/>
    <m/>
    <m/>
    <m/>
    <m/>
    <m/>
    <m/>
    <m/>
    <m/>
    <m/>
    <m/>
    <m/>
    <m/>
    <m/>
    <m/>
    <m/>
    <m/>
    <m/>
    <m/>
    <m/>
    <m/>
    <m/>
    <m/>
    <m/>
    <m/>
    <m/>
    <m/>
    <m/>
    <m/>
    <m/>
    <m/>
    <m/>
    <m/>
    <m/>
    <m/>
    <m/>
    <m/>
    <m/>
    <m/>
    <m/>
    <m/>
    <m/>
    <m/>
    <m/>
    <m/>
    <m/>
    <m/>
    <m/>
    <m/>
    <m/>
    <m/>
    <m/>
    <m/>
    <m/>
    <m/>
    <m/>
    <m/>
    <m/>
    <x v="0"/>
    <m/>
    <m/>
    <m/>
    <m/>
    <m/>
    <s v="GESTIONADO"/>
    <m/>
    <d v="2024-01-06T00:00:00"/>
    <s v="NA"/>
    <m/>
    <x v="67"/>
    <x v="3"/>
    <x v="0"/>
    <x v="0"/>
    <x v="0"/>
    <n v="1"/>
    <n v="1"/>
    <n v="1"/>
    <n v="1"/>
    <x v="0"/>
    <n v="1"/>
    <s v="9102933017REMG INGENIERIA  E  U"/>
    <x v="2"/>
    <d v="2024-01-06T00:00:00"/>
    <x v="177"/>
    <d v="1899-12-30T00:00:00"/>
    <d v="2024-01-06T09:36:00"/>
    <s v="9:36"/>
    <d v="1899-12-30T00:28:33"/>
    <x v="1"/>
    <x v="1"/>
    <x v="2"/>
    <x v="1"/>
    <n v="8193"/>
  </r>
  <r>
    <n v="190"/>
    <d v="2024-01-06T10:20:48"/>
    <d v="2024-01-06T10:21:58"/>
    <s v="46044959@ventasyservicios.com.co"/>
    <s v="Brayan Enrique Cuida Castillo"/>
    <m/>
    <d v="2024-01-06T00:00:00"/>
    <s v="7:24 a. m."/>
    <x v="4"/>
    <m/>
    <m/>
    <m/>
    <m/>
    <m/>
    <m/>
    <m/>
    <m/>
    <s v="lilianajc.9@gmail.com"/>
    <s v="Fwd: cancelacion mabel delgadillo"/>
    <s v="95478665"/>
    <s v="IRSA MABEL DELGADILLO ATARA"/>
    <s v="MICRO"/>
    <s v="CLIENTE CLAR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06T00:00:00"/>
    <s v="nn"/>
    <m/>
    <x v="47"/>
    <x v="0"/>
    <x v="0"/>
    <x v="0"/>
    <x v="0"/>
    <n v="1"/>
    <n v="1"/>
    <n v="1"/>
    <n v="1"/>
    <x v="0"/>
    <n v="1"/>
    <s v="95478665IRSA MABEL DELGADILLO ATARA"/>
    <x v="2"/>
    <d v="2024-01-06T00:00:00"/>
    <x v="178"/>
    <d v="1899-12-30T00:00:00"/>
    <d v="2024-01-06T07:24:00"/>
    <s v="7:24"/>
    <d v="1899-12-30T02:57:58"/>
    <x v="1"/>
    <x v="1"/>
    <x v="7"/>
    <x v="0"/>
    <n v="8193"/>
  </r>
  <r>
    <n v="191"/>
    <d v="2024-01-06T10:38:43"/>
    <d v="2024-01-06T10:39:42"/>
    <s v="46044959@ventasyservicios.com.co"/>
    <s v="Brayan Enrique Cuida Castillo"/>
    <m/>
    <d v="2024-01-06T00:00:00"/>
    <s v="6:27 a. m."/>
    <x v="4"/>
    <m/>
    <m/>
    <m/>
    <m/>
    <m/>
    <m/>
    <m/>
    <m/>
    <s v="johnaristi77@hotmail.com"/>
    <s v="COOPERATIVA COMERCIALIZAD"/>
    <s v="8.22099921"/>
    <s v="COOPERATIVA COMERCIALIZAD"/>
    <s v="MICRO"/>
    <s v="CLIENTE CLAR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06T00:00:00"/>
    <s v="nn"/>
    <m/>
    <x v="0"/>
    <x v="0"/>
    <x v="0"/>
    <x v="0"/>
    <x v="0"/>
    <n v="1"/>
    <n v="1"/>
    <n v="1"/>
    <n v="1"/>
    <x v="0"/>
    <n v="1"/>
    <s v="8.22099921COOPERATIVA COMERCIALIZAD"/>
    <x v="2"/>
    <d v="2024-01-06T00:00:00"/>
    <x v="179"/>
    <d v="1899-12-30T00:00:00"/>
    <d v="2024-01-06T06:27:00"/>
    <s v="6:27"/>
    <d v="1899-12-30T04:12:42"/>
    <x v="1"/>
    <x v="1"/>
    <x v="7"/>
    <x v="0"/>
    <n v="8193"/>
  </r>
  <r>
    <n v="192"/>
    <d v="2024-01-06T10:40:00"/>
    <d v="2024-01-06T10:41:24"/>
    <s v="46046813@ventasyservicios.com.co"/>
    <s v="Leidy Dayan Bautista Villamil"/>
    <m/>
    <d v="2024-01-06T00:00:00"/>
    <s v="9:40"/>
    <x v="3"/>
    <m/>
    <s v="15557893"/>
    <m/>
    <m/>
    <m/>
    <m/>
    <m/>
    <m/>
    <m/>
    <m/>
    <s v="PHILCO MEDICAL SYSTEMS LTDA"/>
    <s v="11871485"/>
    <s v="PYME PEQUEÑA"/>
    <s v="CLIENTE EXTERNO"/>
    <x v="0"/>
    <m/>
    <s v="FIJO"/>
    <s v="FO"/>
    <s v="LÍNEA NUEVA"/>
    <m/>
    <m/>
    <m/>
    <m/>
    <m/>
    <m/>
    <m/>
    <m/>
    <m/>
    <m/>
    <m/>
    <m/>
    <m/>
    <m/>
    <m/>
    <m/>
    <m/>
    <m/>
    <m/>
    <m/>
    <m/>
    <m/>
    <m/>
    <m/>
    <m/>
    <m/>
    <m/>
    <m/>
    <m/>
    <s v="INFORMACIÓN - ACLARACIÓN"/>
    <m/>
    <m/>
    <m/>
    <m/>
    <m/>
    <m/>
    <m/>
    <m/>
    <m/>
    <m/>
    <m/>
    <m/>
    <m/>
    <m/>
    <m/>
    <m/>
    <m/>
    <m/>
    <m/>
    <m/>
    <m/>
    <m/>
    <m/>
    <m/>
    <m/>
    <m/>
    <m/>
    <m/>
    <m/>
    <m/>
    <m/>
    <m/>
    <m/>
    <m/>
    <m/>
    <m/>
    <m/>
    <m/>
    <m/>
    <m/>
    <m/>
    <m/>
    <m/>
    <m/>
    <m/>
    <m/>
    <m/>
    <m/>
    <m/>
    <m/>
    <m/>
    <m/>
    <m/>
    <m/>
    <m/>
    <m/>
    <m/>
    <m/>
    <m/>
    <m/>
    <m/>
    <m/>
    <m/>
    <m/>
    <m/>
    <m/>
    <m/>
    <m/>
    <m/>
    <m/>
    <m/>
    <m/>
    <m/>
    <m/>
    <m/>
    <m/>
    <m/>
    <m/>
    <m/>
    <x v="0"/>
    <m/>
    <m/>
    <m/>
    <m/>
    <m/>
    <s v="GESTIONADO"/>
    <m/>
    <d v="2024-01-06T00:00:00"/>
    <s v="NA"/>
    <m/>
    <x v="15"/>
    <x v="3"/>
    <x v="0"/>
    <x v="0"/>
    <x v="0"/>
    <n v="1"/>
    <n v="1"/>
    <n v="1"/>
    <n v="1"/>
    <x v="0"/>
    <n v="1"/>
    <s v="PHILCO MEDICAL SYSTEMS LTDA11871485"/>
    <x v="2"/>
    <d v="2024-01-06T00:00:00"/>
    <x v="180"/>
    <d v="1899-12-30T00:00:00"/>
    <d v="2024-01-06T09:40:00"/>
    <s v="9:40"/>
    <d v="1899-12-30T01:01:24"/>
    <x v="1"/>
    <x v="1"/>
    <x v="2"/>
    <x v="1"/>
    <n v="8193"/>
  </r>
  <r>
    <n v="193"/>
    <d v="2024-01-06T10:46:06"/>
    <d v="2024-01-06T11:03:20"/>
    <s v="45981202@ventasyservicios.com.co"/>
    <s v="Candida Mayerli Moyano Casallas"/>
    <m/>
    <d v="2024-01-06T00:00:00"/>
    <s v="9:14"/>
    <x v="5"/>
    <m/>
    <m/>
    <m/>
    <m/>
    <m/>
    <m/>
    <m/>
    <m/>
    <m/>
    <m/>
    <s v="4130938203"/>
    <s v="ALVARO ENRIQUE MORA"/>
    <s v="NO DETERMINADO"/>
    <s v="CLIENTE EXTERNO"/>
    <x v="0"/>
    <m/>
    <m/>
    <m/>
    <m/>
    <m/>
    <m/>
    <m/>
    <m/>
    <m/>
    <m/>
    <m/>
    <m/>
    <m/>
    <m/>
    <m/>
    <m/>
    <m/>
    <m/>
    <m/>
    <m/>
    <m/>
    <m/>
    <m/>
    <m/>
    <m/>
    <m/>
    <m/>
    <m/>
    <m/>
    <m/>
    <m/>
    <m/>
    <m/>
    <m/>
    <m/>
    <m/>
    <m/>
    <m/>
    <m/>
    <m/>
    <m/>
    <m/>
    <m/>
    <m/>
    <m/>
    <m/>
    <m/>
    <m/>
    <m/>
    <m/>
    <m/>
    <m/>
    <m/>
    <m/>
    <m/>
    <m/>
    <m/>
    <m/>
    <m/>
    <m/>
    <m/>
    <m/>
    <m/>
    <m/>
    <m/>
    <m/>
    <m/>
    <m/>
    <m/>
    <m/>
    <m/>
    <m/>
    <m/>
    <m/>
    <m/>
    <m/>
    <m/>
    <m/>
    <m/>
    <m/>
    <m/>
    <m/>
    <m/>
    <m/>
    <s v="SIN CRITERIO DE BÚSQUEDA"/>
    <m/>
    <m/>
    <m/>
    <m/>
    <m/>
    <m/>
    <m/>
    <m/>
    <m/>
    <m/>
    <m/>
    <m/>
    <m/>
    <m/>
    <m/>
    <m/>
    <m/>
    <m/>
    <m/>
    <m/>
    <m/>
    <m/>
    <m/>
    <m/>
    <m/>
    <m/>
    <m/>
    <m/>
    <x v="0"/>
    <m/>
    <m/>
    <m/>
    <m/>
    <m/>
    <s v="GESTIONADO"/>
    <m/>
    <d v="2024-01-06T00:00:00"/>
    <s v="Cuenta no aparece en ASCARD"/>
    <m/>
    <x v="6"/>
    <x v="4"/>
    <x v="0"/>
    <x v="0"/>
    <x v="0"/>
    <n v="1"/>
    <n v="1"/>
    <n v="1"/>
    <n v="1"/>
    <x v="1"/>
    <n v="2"/>
    <s v="4130938203"/>
    <x v="2"/>
    <d v="2024-01-06T00:00:00"/>
    <x v="181"/>
    <d v="1899-12-30T00:00:00"/>
    <d v="2024-01-06T09:14:00"/>
    <s v="9:14"/>
    <d v="1899-12-30T01:49:20"/>
    <x v="1"/>
    <x v="1"/>
    <x v="10"/>
    <x v="1"/>
    <n v="8193"/>
  </r>
  <r>
    <n v="194"/>
    <d v="2024-01-06T11:04:15"/>
    <d v="2024-01-06T11:05:18"/>
    <s v="46046813@ventasyservicios.com.co"/>
    <s v="Leidy Dayan Bautista Villamil"/>
    <m/>
    <d v="2024-01-06T00:00:00"/>
    <s v="9:50"/>
    <x v="3"/>
    <m/>
    <s v="15557894"/>
    <m/>
    <m/>
    <m/>
    <m/>
    <m/>
    <m/>
    <m/>
    <m/>
    <s v="3148925968 "/>
    <s v="INTEMAT LTDA"/>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06T00:00:00"/>
    <s v="NA"/>
    <m/>
    <x v="21"/>
    <x v="3"/>
    <x v="0"/>
    <x v="0"/>
    <x v="0"/>
    <n v="1"/>
    <n v="1"/>
    <n v="1"/>
    <n v="1"/>
    <x v="0"/>
    <n v="1"/>
    <s v="3148925968 INTEMAT LTDA"/>
    <x v="2"/>
    <d v="2024-01-06T00:00:00"/>
    <x v="182"/>
    <d v="1899-12-30T00:00:00"/>
    <d v="2024-01-06T09:50:00"/>
    <s v="9:50"/>
    <d v="1899-12-30T01:15:18"/>
    <x v="1"/>
    <x v="1"/>
    <x v="2"/>
    <x v="1"/>
    <n v="8193"/>
  </r>
  <r>
    <n v="195"/>
    <d v="2024-01-06T11:04:09"/>
    <d v="2024-01-06T11:08:18"/>
    <s v="45981202@ventasyservicios.com.co"/>
    <s v="Candida Mayerli Moyano Casallas"/>
    <m/>
    <d v="2024-01-06T00:00:00"/>
    <s v="9:17 "/>
    <x v="5"/>
    <m/>
    <m/>
    <m/>
    <m/>
    <m/>
    <m/>
    <m/>
    <m/>
    <m/>
    <m/>
    <s v="4130938203"/>
    <s v="ALVARO ENRIQUE MORA"/>
    <s v="NO DETERMINADO"/>
    <s v="CLIENTE EXTERNO"/>
    <x v="0"/>
    <m/>
    <m/>
    <m/>
    <m/>
    <m/>
    <m/>
    <m/>
    <m/>
    <m/>
    <m/>
    <m/>
    <m/>
    <m/>
    <m/>
    <m/>
    <m/>
    <m/>
    <m/>
    <m/>
    <m/>
    <m/>
    <m/>
    <m/>
    <m/>
    <m/>
    <m/>
    <m/>
    <m/>
    <m/>
    <m/>
    <m/>
    <m/>
    <m/>
    <m/>
    <m/>
    <m/>
    <m/>
    <m/>
    <m/>
    <m/>
    <m/>
    <m/>
    <m/>
    <m/>
    <m/>
    <m/>
    <m/>
    <m/>
    <m/>
    <m/>
    <m/>
    <m/>
    <m/>
    <m/>
    <m/>
    <m/>
    <m/>
    <m/>
    <m/>
    <m/>
    <m/>
    <m/>
    <m/>
    <m/>
    <m/>
    <m/>
    <m/>
    <m/>
    <m/>
    <m/>
    <m/>
    <m/>
    <m/>
    <m/>
    <m/>
    <m/>
    <m/>
    <m/>
    <m/>
    <m/>
    <m/>
    <m/>
    <m/>
    <m/>
    <s v="SIN CRITERIO DE BÚSQUEDA"/>
    <m/>
    <m/>
    <m/>
    <m/>
    <m/>
    <m/>
    <m/>
    <m/>
    <m/>
    <m/>
    <m/>
    <m/>
    <m/>
    <m/>
    <m/>
    <m/>
    <m/>
    <m/>
    <m/>
    <m/>
    <m/>
    <m/>
    <m/>
    <m/>
    <m/>
    <m/>
    <m/>
    <m/>
    <x v="0"/>
    <m/>
    <m/>
    <m/>
    <m/>
    <m/>
    <s v="GESTIONADO"/>
    <m/>
    <d v="2024-01-06T00:00:00"/>
    <s v="N/A"/>
    <m/>
    <x v="6"/>
    <x v="4"/>
    <x v="0"/>
    <x v="0"/>
    <x v="0"/>
    <n v="1"/>
    <n v="1"/>
    <n v="1"/>
    <n v="1"/>
    <x v="2"/>
    <n v="2"/>
    <s v="4130938203"/>
    <x v="2"/>
    <d v="2024-01-06T00:00:00"/>
    <x v="183"/>
    <d v="1899-12-30T00:00:00"/>
    <d v="2024-01-06T09:17:00"/>
    <s v="9:17"/>
    <d v="1899-12-30T01:51:18"/>
    <x v="1"/>
    <x v="1"/>
    <x v="10"/>
    <x v="1"/>
    <n v="8193"/>
  </r>
  <r>
    <n v="196"/>
    <d v="2024-01-06T11:07:50"/>
    <d v="2024-01-06T11:09:24"/>
    <s v="46046813@ventasyservicios.com.co"/>
    <s v="Leidy Dayan Bautista Villamil"/>
    <m/>
    <d v="2024-01-06T00:00:00"/>
    <s v="10:28"/>
    <x v="3"/>
    <m/>
    <s v="15557900"/>
    <m/>
    <m/>
    <m/>
    <m/>
    <m/>
    <m/>
    <m/>
    <m/>
    <s v="3135492679-3148968219"/>
    <s v="AUTO PALACIO S.A."/>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06T00:00:00"/>
    <s v="NA_x000a_"/>
    <m/>
    <x v="21"/>
    <x v="3"/>
    <x v="0"/>
    <x v="0"/>
    <x v="0"/>
    <n v="1"/>
    <n v="1"/>
    <n v="1"/>
    <n v="1"/>
    <x v="0"/>
    <n v="1"/>
    <s v="3135492679-3148968219AUTO PALACIO S.A."/>
    <x v="2"/>
    <d v="2024-01-06T00:00:00"/>
    <x v="184"/>
    <d v="1899-12-30T00:00:00"/>
    <d v="2024-01-06T10:28:00"/>
    <s v="10:28"/>
    <d v="1899-12-30T00:41:24"/>
    <x v="1"/>
    <x v="1"/>
    <x v="2"/>
    <x v="1"/>
    <n v="8193"/>
  </r>
  <r>
    <n v="197"/>
    <d v="2024-01-06T11:08:26"/>
    <d v="2024-01-06T11:15:29"/>
    <s v="45981202@ventasyservicios.com.co"/>
    <s v="Candida Mayerli Moyano Casallas"/>
    <m/>
    <d v="2024-01-06T00:00:00"/>
    <s v="9:34"/>
    <x v="5"/>
    <m/>
    <m/>
    <m/>
    <m/>
    <m/>
    <m/>
    <m/>
    <m/>
    <m/>
    <m/>
    <s v="1.40649198"/>
    <s v="LIZBETH ESTHER GALVAN HERNANDEZ"/>
    <s v="SOHO"/>
    <s v="CLIENTE EXTERNO"/>
    <x v="0"/>
    <m/>
    <m/>
    <m/>
    <m/>
    <m/>
    <m/>
    <m/>
    <m/>
    <m/>
    <m/>
    <m/>
    <m/>
    <m/>
    <m/>
    <m/>
    <m/>
    <m/>
    <m/>
    <m/>
    <m/>
    <m/>
    <m/>
    <m/>
    <m/>
    <m/>
    <m/>
    <m/>
    <m/>
    <m/>
    <m/>
    <m/>
    <m/>
    <m/>
    <m/>
    <m/>
    <m/>
    <m/>
    <m/>
    <m/>
    <m/>
    <m/>
    <m/>
    <m/>
    <m/>
    <m/>
    <m/>
    <m/>
    <m/>
    <m/>
    <m/>
    <m/>
    <m/>
    <m/>
    <m/>
    <m/>
    <m/>
    <m/>
    <m/>
    <m/>
    <m/>
    <m/>
    <m/>
    <m/>
    <m/>
    <m/>
    <m/>
    <m/>
    <m/>
    <m/>
    <m/>
    <m/>
    <m/>
    <m/>
    <m/>
    <m/>
    <m/>
    <m/>
    <m/>
    <m/>
    <m/>
    <m/>
    <m/>
    <m/>
    <m/>
    <s v="PAGO NO ABONADO"/>
    <s v="BANCO BOGOTÁ"/>
    <s v="TRANSFERENCIA CON PAGO A LA REFERENCIA"/>
    <s v="REQ000004461931"/>
    <m/>
    <m/>
    <m/>
    <m/>
    <m/>
    <m/>
    <m/>
    <m/>
    <m/>
    <m/>
    <m/>
    <m/>
    <m/>
    <m/>
    <m/>
    <m/>
    <m/>
    <m/>
    <m/>
    <m/>
    <m/>
    <m/>
    <m/>
    <m/>
    <m/>
    <x v="0"/>
    <m/>
    <m/>
    <m/>
    <m/>
    <m/>
    <s v="ESCALADO"/>
    <s v="MYIT"/>
    <d v="2024-01-06T00:00:00"/>
    <s v="n/a"/>
    <m/>
    <x v="68"/>
    <x v="4"/>
    <x v="0"/>
    <x v="0"/>
    <x v="0"/>
    <s v=""/>
    <n v="0"/>
    <n v="0"/>
    <n v="0"/>
    <x v="1"/>
    <n v="2"/>
    <s v="1.40649198"/>
    <x v="2"/>
    <d v="2024-01-06T00:00:00"/>
    <x v="185"/>
    <d v="1899-12-30T00:00:00"/>
    <d v="2024-01-06T09:34:00"/>
    <s v="9:34"/>
    <d v="1899-12-30T01:41:29"/>
    <x v="1"/>
    <x v="1"/>
    <x v="10"/>
    <x v="1"/>
    <n v="0"/>
  </r>
  <r>
    <n v="198"/>
    <d v="2024-01-06T11:16:00"/>
    <d v="2024-01-06T11:19:09"/>
    <s v="46044959@ventasyservicios.com.co"/>
    <s v="Brayan Enrique Cuida Castillo"/>
    <m/>
    <d v="2024-01-06T00:00:00"/>
    <s v="10:31 a. m."/>
    <x v="4"/>
    <m/>
    <m/>
    <m/>
    <m/>
    <m/>
    <m/>
    <m/>
    <m/>
    <s v="metalreciclarsas@gmail.com"/>
    <s v="Fwd: SOLICITUD CANCELACION LINEAS FIJAS PYME"/>
    <s v="19380258"/>
    <s v="METALRECIC LARSAS"/>
    <s v="MICRO"/>
    <s v="CLIENTE CLARO"/>
    <x v="0"/>
    <m/>
    <s v="FIJO"/>
    <s v="HFC"/>
    <s v="PQR"/>
    <m/>
    <m/>
    <m/>
    <m/>
    <m/>
    <m/>
    <m/>
    <m/>
    <m/>
    <m/>
    <m/>
    <m/>
    <m/>
    <m/>
    <m/>
    <m/>
    <m/>
    <m/>
    <m/>
    <m/>
    <m/>
    <m/>
    <m/>
    <m/>
    <m/>
    <m/>
    <m/>
    <m/>
    <m/>
    <m/>
    <m/>
    <m/>
    <m/>
    <m/>
    <m/>
    <m/>
    <m/>
    <s v="NO RECEPCIÓN DE SOLICITUD (PQR - RECURSO)"/>
    <m/>
    <m/>
    <m/>
    <m/>
    <m/>
    <m/>
    <m/>
    <m/>
    <m/>
    <m/>
    <m/>
    <m/>
    <m/>
    <m/>
    <m/>
    <m/>
    <m/>
    <m/>
    <m/>
    <m/>
    <m/>
    <m/>
    <m/>
    <m/>
    <m/>
    <m/>
    <m/>
    <m/>
    <m/>
    <m/>
    <m/>
    <m/>
    <m/>
    <m/>
    <m/>
    <m/>
    <m/>
    <m/>
    <m/>
    <m/>
    <m/>
    <m/>
    <m/>
    <m/>
    <m/>
    <m/>
    <m/>
    <m/>
    <m/>
    <m/>
    <m/>
    <m/>
    <m/>
    <m/>
    <m/>
    <m/>
    <m/>
    <m/>
    <m/>
    <m/>
    <m/>
    <m/>
    <m/>
    <m/>
    <m/>
    <m/>
    <m/>
    <m/>
    <m/>
    <m/>
    <m/>
    <x v="0"/>
    <m/>
    <m/>
    <m/>
    <m/>
    <m/>
    <s v="GESTIONADO"/>
    <m/>
    <d v="2024-01-06T00:00:00"/>
    <s v="nn"/>
    <m/>
    <x v="69"/>
    <x v="0"/>
    <x v="0"/>
    <x v="0"/>
    <x v="0"/>
    <n v="1"/>
    <n v="1"/>
    <n v="1"/>
    <n v="1"/>
    <x v="0"/>
    <n v="1"/>
    <s v="19380258METALRECIC LARSAS"/>
    <x v="2"/>
    <d v="2024-01-06T00:00:00"/>
    <x v="186"/>
    <d v="1899-12-30T00:00:00"/>
    <d v="2024-01-06T10:31:00"/>
    <s v="10:31"/>
    <d v="1899-12-30T00:48:09"/>
    <x v="1"/>
    <x v="1"/>
    <x v="7"/>
    <x v="0"/>
    <n v="8193"/>
  </r>
  <r>
    <n v="199"/>
    <d v="2024-01-06T11:17:44"/>
    <d v="2024-01-06T11:30:44"/>
    <s v="45981202@ventasyservicios.com.co"/>
    <s v="Candida Mayerli Moyano Casallas"/>
    <m/>
    <d v="2024-01-06T00:00:00"/>
    <s v="11:02"/>
    <x v="5"/>
    <m/>
    <m/>
    <m/>
    <m/>
    <m/>
    <m/>
    <m/>
    <m/>
    <m/>
    <m/>
    <s v="18273546 "/>
    <s v=" GLORIA INE GIL "/>
    <s v="SOHO"/>
    <s v="CLIENTE EXTERNO"/>
    <x v="0"/>
    <m/>
    <m/>
    <m/>
    <m/>
    <m/>
    <m/>
    <m/>
    <m/>
    <m/>
    <m/>
    <m/>
    <m/>
    <m/>
    <m/>
    <m/>
    <m/>
    <m/>
    <m/>
    <m/>
    <m/>
    <m/>
    <m/>
    <m/>
    <m/>
    <m/>
    <m/>
    <m/>
    <m/>
    <m/>
    <m/>
    <m/>
    <m/>
    <m/>
    <m/>
    <m/>
    <m/>
    <m/>
    <m/>
    <m/>
    <m/>
    <m/>
    <m/>
    <m/>
    <m/>
    <m/>
    <m/>
    <m/>
    <m/>
    <m/>
    <m/>
    <m/>
    <m/>
    <m/>
    <m/>
    <m/>
    <m/>
    <m/>
    <m/>
    <m/>
    <m/>
    <m/>
    <m/>
    <m/>
    <m/>
    <m/>
    <m/>
    <m/>
    <m/>
    <m/>
    <m/>
    <m/>
    <m/>
    <m/>
    <m/>
    <m/>
    <m/>
    <m/>
    <m/>
    <m/>
    <m/>
    <m/>
    <m/>
    <m/>
    <m/>
    <s v="PAGO YA APLICADO"/>
    <s v="BANCO BOGOTÁ"/>
    <s v="PAGO EN CAJA DIRECTA DEL BANCO"/>
    <m/>
    <m/>
    <m/>
    <m/>
    <m/>
    <m/>
    <m/>
    <m/>
    <m/>
    <m/>
    <m/>
    <m/>
    <m/>
    <m/>
    <m/>
    <m/>
    <m/>
    <m/>
    <m/>
    <m/>
    <m/>
    <m/>
    <m/>
    <m/>
    <m/>
    <m/>
    <x v="0"/>
    <m/>
    <m/>
    <m/>
    <m/>
    <m/>
    <s v="GESTIONADO"/>
    <m/>
    <d v="2024-01-06T00:00:00"/>
    <s v="N/A"/>
    <m/>
    <x v="70"/>
    <x v="4"/>
    <x v="0"/>
    <x v="0"/>
    <x v="0"/>
    <n v="1"/>
    <n v="1"/>
    <n v="1"/>
    <n v="1"/>
    <x v="0"/>
    <n v="1"/>
    <s v="18273546 "/>
    <x v="2"/>
    <d v="2024-01-06T00:00:00"/>
    <x v="187"/>
    <d v="1899-12-30T00:00:00"/>
    <d v="2024-01-06T11:02:00"/>
    <s v="11:02"/>
    <d v="1899-12-30T00:28:44"/>
    <x v="1"/>
    <x v="1"/>
    <x v="10"/>
    <x v="1"/>
    <n v="8193"/>
  </r>
  <r>
    <n v="200"/>
    <d v="2024-01-06T11:15:35"/>
    <d v="2024-01-06T11:37:16"/>
    <s v="45981202@ventasyservicios.com.co"/>
    <s v="Candida Mayerli Moyano Casallas"/>
    <m/>
    <d v="2024-01-06T00:00:00"/>
    <s v="9:34"/>
    <x v="5"/>
    <m/>
    <m/>
    <m/>
    <m/>
    <m/>
    <m/>
    <m/>
    <m/>
    <m/>
    <m/>
    <s v="1.40649198"/>
    <s v="LIZBETH ESTHER GALVAN HERNANDEZ"/>
    <s v="SOHO"/>
    <s v="CLIENTE EXTERNO"/>
    <x v="0"/>
    <m/>
    <m/>
    <m/>
    <m/>
    <m/>
    <m/>
    <m/>
    <m/>
    <m/>
    <m/>
    <m/>
    <m/>
    <m/>
    <m/>
    <m/>
    <m/>
    <m/>
    <m/>
    <m/>
    <m/>
    <m/>
    <m/>
    <m/>
    <m/>
    <m/>
    <m/>
    <m/>
    <m/>
    <m/>
    <m/>
    <m/>
    <m/>
    <m/>
    <m/>
    <m/>
    <m/>
    <m/>
    <m/>
    <m/>
    <m/>
    <m/>
    <m/>
    <m/>
    <m/>
    <m/>
    <m/>
    <m/>
    <m/>
    <m/>
    <m/>
    <m/>
    <m/>
    <m/>
    <m/>
    <m/>
    <m/>
    <m/>
    <m/>
    <m/>
    <m/>
    <m/>
    <m/>
    <m/>
    <m/>
    <m/>
    <m/>
    <m/>
    <m/>
    <m/>
    <m/>
    <m/>
    <m/>
    <m/>
    <m/>
    <m/>
    <m/>
    <m/>
    <m/>
    <m/>
    <m/>
    <m/>
    <m/>
    <m/>
    <m/>
    <s v="PAGO NO ABONADO"/>
    <s v="BANCO BOGOTÁ"/>
    <s v="TRANSFERENCIA CON PAGO A LA REFERENCIA"/>
    <s v="REQ000004461931"/>
    <m/>
    <m/>
    <m/>
    <m/>
    <m/>
    <m/>
    <m/>
    <m/>
    <m/>
    <m/>
    <m/>
    <m/>
    <m/>
    <m/>
    <m/>
    <m/>
    <m/>
    <m/>
    <m/>
    <m/>
    <m/>
    <m/>
    <m/>
    <m/>
    <m/>
    <x v="0"/>
    <m/>
    <m/>
    <m/>
    <m/>
    <m/>
    <s v="SOLUCIONADO ESCALADO"/>
    <s v="MYIT"/>
    <d v="2024-01-06T00:00:00"/>
    <s v="N/A"/>
    <m/>
    <x v="68"/>
    <x v="4"/>
    <x v="4"/>
    <x v="0"/>
    <x v="0"/>
    <n v="1"/>
    <n v="1"/>
    <n v="1"/>
    <n v="1"/>
    <x v="2"/>
    <n v="2"/>
    <s v="1.40649198"/>
    <x v="2"/>
    <d v="2024-01-06T00:00:00"/>
    <x v="188"/>
    <d v="1899-12-30T00:00:00"/>
    <d v="2024-01-06T09:34:00"/>
    <s v="9:34"/>
    <d v="1899-12-30T02:03:16"/>
    <x v="1"/>
    <x v="1"/>
    <x v="10"/>
    <x v="1"/>
    <n v="8193"/>
  </r>
  <r>
    <n v="201"/>
    <d v="2024-01-06T11:34:46"/>
    <d v="2024-01-06T11:37:20"/>
    <s v="46044959@ventasyservicios.com.co"/>
    <s v="Brayan Enrique Cuida Castillo"/>
    <m/>
    <d v="2024-01-05T00:00:00"/>
    <s v="12:10 p. m."/>
    <x v="4"/>
    <m/>
    <m/>
    <m/>
    <m/>
    <m/>
    <m/>
    <m/>
    <m/>
    <s v="Juan.Daza@claro.com.co"/>
    <s v="Reclamación personal"/>
    <s v="63057707"/>
    <s v="JUAN FELIP VALENCIA VELEZ"/>
    <s v="NO DETERMINADO"/>
    <s v="CONSULTOR COMERCIAL"/>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ESCALADO"/>
    <s v="OTRAS ÁREAS"/>
    <d v="2024-01-05T00:00:00"/>
    <s v="cuenta residencial"/>
    <m/>
    <x v="47"/>
    <x v="0"/>
    <x v="1"/>
    <x v="0"/>
    <x v="0"/>
    <n v="1"/>
    <n v="1"/>
    <n v="1"/>
    <n v="1"/>
    <x v="0"/>
    <n v="1"/>
    <s v="63057707JUAN FELIP VALENCIA VELEZ"/>
    <x v="1"/>
    <d v="2024-01-06T00:00:00"/>
    <x v="189"/>
    <d v="1899-12-30T00:00:00"/>
    <d v="2024-01-05T12:10:00"/>
    <s v="12:10"/>
    <d v="1899-12-30T23:27:20"/>
    <x v="4"/>
    <x v="2"/>
    <x v="7"/>
    <x v="0"/>
    <n v="8193"/>
  </r>
  <r>
    <n v="202"/>
    <d v="2024-01-06T11:37:26"/>
    <d v="2024-01-06T11:41:31"/>
    <s v="45981202@ventasyservicios.com.co"/>
    <s v="Candida Mayerli Moyano Casallas"/>
    <m/>
    <d v="2024-01-06T00:00:00"/>
    <s v="11:23"/>
    <x v="5"/>
    <m/>
    <m/>
    <m/>
    <m/>
    <m/>
    <m/>
    <m/>
    <m/>
    <m/>
    <m/>
    <s v="52509783 "/>
    <s v=" MARIA GARCES GARCIA"/>
    <s v="SOHO"/>
    <s v="CLIENTE EXTERNO"/>
    <x v="0"/>
    <m/>
    <m/>
    <m/>
    <m/>
    <m/>
    <m/>
    <m/>
    <m/>
    <m/>
    <m/>
    <m/>
    <m/>
    <m/>
    <m/>
    <m/>
    <m/>
    <m/>
    <m/>
    <m/>
    <m/>
    <m/>
    <m/>
    <m/>
    <m/>
    <m/>
    <m/>
    <m/>
    <m/>
    <m/>
    <m/>
    <m/>
    <m/>
    <m/>
    <m/>
    <m/>
    <m/>
    <m/>
    <m/>
    <m/>
    <m/>
    <m/>
    <m/>
    <m/>
    <m/>
    <m/>
    <m/>
    <m/>
    <m/>
    <m/>
    <m/>
    <m/>
    <m/>
    <m/>
    <m/>
    <m/>
    <m/>
    <m/>
    <m/>
    <m/>
    <m/>
    <m/>
    <m/>
    <m/>
    <m/>
    <m/>
    <m/>
    <m/>
    <m/>
    <m/>
    <m/>
    <m/>
    <m/>
    <m/>
    <m/>
    <m/>
    <m/>
    <m/>
    <m/>
    <m/>
    <m/>
    <m/>
    <m/>
    <m/>
    <m/>
    <s v="COMPROBANTE NO VALIDO"/>
    <m/>
    <m/>
    <m/>
    <m/>
    <m/>
    <m/>
    <m/>
    <m/>
    <m/>
    <m/>
    <m/>
    <m/>
    <m/>
    <m/>
    <m/>
    <m/>
    <m/>
    <m/>
    <m/>
    <m/>
    <m/>
    <m/>
    <m/>
    <m/>
    <m/>
    <m/>
    <m/>
    <m/>
    <x v="0"/>
    <m/>
    <m/>
    <m/>
    <m/>
    <m/>
    <s v="GESTIONADO"/>
    <m/>
    <d v="2024-01-06T00:00:00"/>
    <s v="N/A"/>
    <m/>
    <x v="71"/>
    <x v="4"/>
    <x v="0"/>
    <x v="0"/>
    <x v="0"/>
    <n v="1"/>
    <n v="1"/>
    <n v="1"/>
    <n v="1"/>
    <x v="1"/>
    <n v="3"/>
    <s v="52509783 "/>
    <x v="2"/>
    <d v="2024-01-06T00:00:00"/>
    <x v="190"/>
    <d v="1899-12-30T00:00:00"/>
    <d v="2024-01-06T11:23:00"/>
    <s v="11:23"/>
    <d v="1899-12-30T00:18:31"/>
    <x v="1"/>
    <x v="1"/>
    <x v="10"/>
    <x v="1"/>
    <n v="8193"/>
  </r>
  <r>
    <n v="203"/>
    <d v="2024-01-06T12:17:48"/>
    <d v="2024-01-06T12:19:13"/>
    <s v="46046813@ventasyservicios.com.co"/>
    <s v="Leidy Dayan Bautista Villamil"/>
    <m/>
    <d v="2024-01-06T00:00:00"/>
    <s v="9:04"/>
    <x v="0"/>
    <m/>
    <m/>
    <m/>
    <m/>
    <m/>
    <m/>
    <m/>
    <m/>
    <s v="contactopyme.co@claro.com.co"/>
    <s v="Fwd: CAMBIO DE PLAN POSPAGO A PREPAGO"/>
    <s v="8.22163308"/>
    <s v="MAGRO S.A."/>
    <s v="PYME MEDIANA"/>
    <s v="CLIENTE CLARO"/>
    <x v="0"/>
    <m/>
    <s v="MÓVIL"/>
    <m/>
    <m/>
    <s v="CANCELACIÓN DE LÍNEA"/>
    <m/>
    <m/>
    <m/>
    <m/>
    <m/>
    <s v="PROPUESTA CONTENCIÓN"/>
    <m/>
    <m/>
    <m/>
    <m/>
    <m/>
    <m/>
    <m/>
    <m/>
    <m/>
    <m/>
    <m/>
    <m/>
    <m/>
    <m/>
    <m/>
    <m/>
    <m/>
    <m/>
    <m/>
    <m/>
    <m/>
    <m/>
    <m/>
    <m/>
    <m/>
    <m/>
    <m/>
    <m/>
    <m/>
    <m/>
    <m/>
    <m/>
    <m/>
    <m/>
    <m/>
    <m/>
    <m/>
    <m/>
    <m/>
    <m/>
    <m/>
    <m/>
    <m/>
    <m/>
    <m/>
    <m/>
    <m/>
    <m/>
    <m/>
    <m/>
    <m/>
    <m/>
    <m/>
    <m/>
    <m/>
    <m/>
    <m/>
    <m/>
    <m/>
    <m/>
    <m/>
    <m/>
    <m/>
    <m/>
    <m/>
    <m/>
    <m/>
    <m/>
    <m/>
    <m/>
    <m/>
    <m/>
    <m/>
    <m/>
    <m/>
    <m/>
    <m/>
    <m/>
    <m/>
    <m/>
    <m/>
    <m/>
    <m/>
    <m/>
    <m/>
    <m/>
    <m/>
    <m/>
    <m/>
    <m/>
    <m/>
    <m/>
    <m/>
    <m/>
    <m/>
    <m/>
    <m/>
    <m/>
    <m/>
    <m/>
    <m/>
    <m/>
    <x v="0"/>
    <m/>
    <m/>
    <m/>
    <m/>
    <m/>
    <s v="GESTIONADO"/>
    <m/>
    <d v="2024-01-06T00:00:00"/>
    <s v="NA"/>
    <m/>
    <x v="72"/>
    <x v="0"/>
    <x v="0"/>
    <x v="0"/>
    <x v="0"/>
    <n v="1"/>
    <n v="1"/>
    <n v="1"/>
    <n v="1"/>
    <x v="0"/>
    <n v="1"/>
    <s v="8.22163308MAGRO S.A."/>
    <x v="2"/>
    <d v="2024-01-06T00:00:00"/>
    <x v="191"/>
    <d v="1899-12-30T00:00:00"/>
    <d v="2024-01-06T09:04:00"/>
    <s v="9:04"/>
    <d v="1899-12-30T03:15:13"/>
    <x v="1"/>
    <x v="1"/>
    <x v="2"/>
    <x v="1"/>
    <n v="8193"/>
  </r>
  <r>
    <n v="204"/>
    <d v="2024-01-06T12:29:53"/>
    <d v="2024-01-06T12:31:07"/>
    <s v="46044959@ventasyservicios.com.co"/>
    <s v="Brayan Enrique Cuida Castillo"/>
    <m/>
    <d v="2024-01-04T00:00:00"/>
    <s v="11:28 a. m"/>
    <x v="4"/>
    <m/>
    <m/>
    <m/>
    <m/>
    <m/>
    <m/>
    <m/>
    <m/>
    <s v="contabilidad@jotarepuestos.com.co"/>
    <s v="RE: RV: SOLICITUD CRUCE DE SALDO A FAVOR CON FACTURA POR CANCELAR"/>
    <s v="8.21587033"/>
    <s v="JOTA REPUESTOS S.A."/>
    <s v="MICRO"/>
    <s v="CLIENTE CLAR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05T00:00:00"/>
    <s v="nn"/>
    <m/>
    <x v="47"/>
    <x v="0"/>
    <x v="0"/>
    <x v="0"/>
    <x v="0"/>
    <n v="1"/>
    <n v="1"/>
    <n v="1"/>
    <n v="1"/>
    <x v="0"/>
    <n v="1"/>
    <s v="8.21587033JOTA REPUESTOS S.A."/>
    <x v="0"/>
    <d v="2024-01-06T00:00:00"/>
    <x v="192"/>
    <d v="1899-12-30T00:00:00"/>
    <d v="2024-01-04T11:28:00"/>
    <s v="11:28"/>
    <d v="1900-01-01T01:03:07"/>
    <x v="0"/>
    <x v="0"/>
    <x v="7"/>
    <x v="0"/>
    <n v="8193"/>
  </r>
  <r>
    <n v="205"/>
    <d v="2024-01-06T12:28:00"/>
    <d v="2024-01-06T12:32:02"/>
    <s v="45981202@ventasyservicios.com.co"/>
    <s v="Candida Mayerli Moyano Casallas"/>
    <m/>
    <d v="2024-01-06T00:00:00"/>
    <s v="12:03"/>
    <x v="5"/>
    <m/>
    <m/>
    <m/>
    <m/>
    <m/>
    <m/>
    <m/>
    <m/>
    <m/>
    <m/>
    <s v="52509783   "/>
    <s v="MARIA GARCES GARCIA "/>
    <s v="SOHO"/>
    <s v="CLIENTE EXTERNO"/>
    <x v="0"/>
    <m/>
    <m/>
    <m/>
    <m/>
    <m/>
    <m/>
    <m/>
    <m/>
    <m/>
    <m/>
    <m/>
    <m/>
    <m/>
    <m/>
    <m/>
    <m/>
    <m/>
    <m/>
    <m/>
    <m/>
    <m/>
    <m/>
    <m/>
    <m/>
    <m/>
    <m/>
    <m/>
    <m/>
    <m/>
    <m/>
    <m/>
    <m/>
    <m/>
    <m/>
    <m/>
    <m/>
    <m/>
    <m/>
    <m/>
    <m/>
    <m/>
    <m/>
    <m/>
    <m/>
    <m/>
    <m/>
    <m/>
    <m/>
    <m/>
    <m/>
    <m/>
    <m/>
    <m/>
    <m/>
    <m/>
    <m/>
    <m/>
    <m/>
    <m/>
    <m/>
    <m/>
    <m/>
    <m/>
    <m/>
    <m/>
    <m/>
    <m/>
    <m/>
    <m/>
    <m/>
    <m/>
    <m/>
    <m/>
    <m/>
    <m/>
    <m/>
    <m/>
    <m/>
    <m/>
    <m/>
    <m/>
    <m/>
    <m/>
    <m/>
    <s v="COMPROBANTE NO VALIDO"/>
    <m/>
    <m/>
    <m/>
    <m/>
    <m/>
    <m/>
    <m/>
    <m/>
    <m/>
    <m/>
    <m/>
    <m/>
    <m/>
    <m/>
    <m/>
    <m/>
    <m/>
    <m/>
    <m/>
    <m/>
    <m/>
    <m/>
    <m/>
    <m/>
    <m/>
    <m/>
    <m/>
    <m/>
    <x v="0"/>
    <m/>
    <m/>
    <m/>
    <m/>
    <m/>
    <s v="GESTIONADO"/>
    <m/>
    <d v="2024-01-06T00:00:00"/>
    <s v="N/A"/>
    <m/>
    <x v="71"/>
    <x v="4"/>
    <x v="0"/>
    <x v="0"/>
    <x v="0"/>
    <n v="1"/>
    <n v="1"/>
    <n v="1"/>
    <n v="1"/>
    <x v="1"/>
    <n v="3"/>
    <s v="52509783   "/>
    <x v="2"/>
    <d v="2024-01-06T00:00:00"/>
    <x v="193"/>
    <d v="1899-12-30T00:00:00"/>
    <d v="2024-01-06T12:03:00"/>
    <s v="12:03"/>
    <d v="1899-12-30T00:29:02"/>
    <x v="1"/>
    <x v="1"/>
    <x v="10"/>
    <x v="1"/>
    <n v="8193"/>
  </r>
  <r>
    <n v="206"/>
    <d v="2024-01-06T12:32:31"/>
    <d v="2024-01-06T12:37:10"/>
    <s v="45981202@ventasyservicios.com.co"/>
    <s v="Candida Mayerli Moyano Casallas"/>
    <m/>
    <d v="2024-01-06T00:00:00"/>
    <s v="12:29"/>
    <x v="5"/>
    <m/>
    <m/>
    <m/>
    <m/>
    <m/>
    <m/>
    <m/>
    <m/>
    <m/>
    <m/>
    <s v="59971143"/>
    <s v="JUAN CARLOS RODRIGUEZ  "/>
    <s v="SOHO"/>
    <s v="CLIENTE EXTERNO"/>
    <x v="0"/>
    <m/>
    <m/>
    <m/>
    <m/>
    <m/>
    <m/>
    <m/>
    <m/>
    <m/>
    <m/>
    <m/>
    <m/>
    <m/>
    <m/>
    <m/>
    <m/>
    <m/>
    <m/>
    <m/>
    <m/>
    <m/>
    <m/>
    <m/>
    <m/>
    <m/>
    <m/>
    <m/>
    <m/>
    <m/>
    <m/>
    <m/>
    <m/>
    <m/>
    <m/>
    <m/>
    <m/>
    <m/>
    <m/>
    <m/>
    <m/>
    <m/>
    <m/>
    <m/>
    <m/>
    <m/>
    <m/>
    <m/>
    <m/>
    <m/>
    <m/>
    <m/>
    <m/>
    <m/>
    <m/>
    <m/>
    <m/>
    <m/>
    <m/>
    <m/>
    <m/>
    <m/>
    <m/>
    <m/>
    <m/>
    <m/>
    <m/>
    <m/>
    <m/>
    <m/>
    <m/>
    <m/>
    <m/>
    <m/>
    <m/>
    <m/>
    <m/>
    <m/>
    <m/>
    <m/>
    <m/>
    <m/>
    <m/>
    <m/>
    <m/>
    <s v="PAGO YA APLICADO"/>
    <s v="CAV CLARO"/>
    <s v="TRANSFERENCIA CON PAGO A LA REFERENCIA"/>
    <m/>
    <m/>
    <m/>
    <m/>
    <m/>
    <m/>
    <m/>
    <m/>
    <m/>
    <m/>
    <m/>
    <m/>
    <m/>
    <m/>
    <m/>
    <m/>
    <m/>
    <m/>
    <m/>
    <m/>
    <m/>
    <m/>
    <m/>
    <m/>
    <m/>
    <m/>
    <x v="0"/>
    <m/>
    <m/>
    <m/>
    <m/>
    <m/>
    <s v="GESTIONADO"/>
    <m/>
    <d v="2024-01-06T00:00:00"/>
    <s v="N/A"/>
    <m/>
    <x v="70"/>
    <x v="4"/>
    <x v="0"/>
    <x v="0"/>
    <x v="0"/>
    <n v="1"/>
    <n v="1"/>
    <n v="1"/>
    <n v="1"/>
    <x v="0"/>
    <n v="1"/>
    <s v="59971143"/>
    <x v="2"/>
    <d v="2024-01-06T00:00:00"/>
    <x v="194"/>
    <d v="1899-12-30T00:00:00"/>
    <d v="2024-01-06T12:29:00"/>
    <s v="12:29"/>
    <d v="1899-12-30T00:08:10"/>
    <x v="1"/>
    <x v="1"/>
    <x v="10"/>
    <x v="1"/>
    <n v="8193"/>
  </r>
  <r>
    <n v="207"/>
    <d v="2024-01-06T12:39:13"/>
    <d v="2024-01-06T12:40:12"/>
    <s v="46046813@ventasyservicios.com.co"/>
    <s v="Leidy Dayan Bautista Villamil"/>
    <m/>
    <d v="2024-01-06T00:00:00"/>
    <s v="12:04"/>
    <x v="3"/>
    <m/>
    <s v="15557932"/>
    <m/>
    <m/>
    <m/>
    <m/>
    <m/>
    <m/>
    <m/>
    <m/>
    <s v="3233983116"/>
    <s v="MAAKAL COLOMBIA S.A."/>
    <s v="PYME MEDIANA"/>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06T00:00:00"/>
    <s v="NA"/>
    <m/>
    <x v="19"/>
    <x v="3"/>
    <x v="0"/>
    <x v="0"/>
    <x v="0"/>
    <n v="1"/>
    <n v="1"/>
    <n v="1"/>
    <n v="1"/>
    <x v="0"/>
    <n v="1"/>
    <s v="3233983116MAAKAL COLOMBIA S.A."/>
    <x v="2"/>
    <d v="2024-01-06T00:00:00"/>
    <x v="195"/>
    <d v="1899-12-30T00:00:00"/>
    <d v="2024-01-06T12:04:00"/>
    <s v="12:04"/>
    <d v="1899-12-30T00:36:12"/>
    <x v="1"/>
    <x v="1"/>
    <x v="2"/>
    <x v="1"/>
    <n v="8193"/>
  </r>
  <r>
    <n v="208"/>
    <d v="2024-01-06T12:44:54"/>
    <d v="2024-01-06T12:45:41"/>
    <s v="46046813@ventasyservicios.com.co"/>
    <s v="Leidy Dayan Bautista Villamil"/>
    <m/>
    <d v="2024-01-06T00:00:00"/>
    <s v="12:16"/>
    <x v="3"/>
    <m/>
    <s v="15557935"/>
    <m/>
    <m/>
    <m/>
    <m/>
    <m/>
    <m/>
    <m/>
    <m/>
    <s v="3102848433"/>
    <s v="LESOLAR SOUEIDAN SAS"/>
    <s v="PYME MEDIANA"/>
    <s v="CLIENTE EXTERN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06T00:00:00"/>
    <s v="NA"/>
    <m/>
    <x v="73"/>
    <x v="3"/>
    <x v="0"/>
    <x v="0"/>
    <x v="0"/>
    <n v="1"/>
    <n v="1"/>
    <n v="1"/>
    <n v="1"/>
    <x v="0"/>
    <n v="1"/>
    <s v="3102848433LESOLAR SOUEIDAN SAS"/>
    <x v="2"/>
    <d v="2024-01-06T00:00:00"/>
    <x v="196"/>
    <d v="1899-12-30T00:00:00"/>
    <d v="2024-01-06T12:16:00"/>
    <s v="12:16"/>
    <d v="1899-12-30T00:29:41"/>
    <x v="1"/>
    <x v="1"/>
    <x v="2"/>
    <x v="1"/>
    <n v="8193"/>
  </r>
  <r>
    <n v="209"/>
    <d v="2024-01-06T12:54:02"/>
    <d v="2024-01-06T12:59:17"/>
    <s v="45981202@ventasyservicios.com.co"/>
    <s v="Candida Mayerli Moyano Casallas"/>
    <m/>
    <d v="2024-01-06T00:00:00"/>
    <s v="12:50"/>
    <x v="5"/>
    <m/>
    <m/>
    <m/>
    <m/>
    <m/>
    <m/>
    <m/>
    <m/>
    <m/>
    <m/>
    <s v="90919115 "/>
    <s v="PILAR CELY 40043458 RODRIUEZ"/>
    <s v="SOHO"/>
    <s v="CLIENTE EXTERNO"/>
    <x v="0"/>
    <m/>
    <m/>
    <m/>
    <m/>
    <m/>
    <m/>
    <m/>
    <m/>
    <m/>
    <m/>
    <m/>
    <m/>
    <m/>
    <m/>
    <m/>
    <m/>
    <m/>
    <m/>
    <m/>
    <m/>
    <m/>
    <m/>
    <m/>
    <m/>
    <m/>
    <m/>
    <m/>
    <m/>
    <m/>
    <m/>
    <m/>
    <m/>
    <m/>
    <m/>
    <m/>
    <m/>
    <m/>
    <m/>
    <m/>
    <m/>
    <m/>
    <m/>
    <m/>
    <m/>
    <m/>
    <m/>
    <m/>
    <m/>
    <m/>
    <m/>
    <m/>
    <m/>
    <m/>
    <m/>
    <m/>
    <m/>
    <m/>
    <m/>
    <m/>
    <m/>
    <m/>
    <m/>
    <m/>
    <m/>
    <m/>
    <m/>
    <m/>
    <m/>
    <m/>
    <m/>
    <m/>
    <m/>
    <m/>
    <m/>
    <m/>
    <m/>
    <m/>
    <m/>
    <m/>
    <m/>
    <m/>
    <m/>
    <m/>
    <m/>
    <s v="COMPROBANTE NO VALIDO"/>
    <m/>
    <m/>
    <m/>
    <m/>
    <m/>
    <m/>
    <m/>
    <m/>
    <m/>
    <m/>
    <m/>
    <m/>
    <m/>
    <m/>
    <m/>
    <m/>
    <m/>
    <m/>
    <m/>
    <m/>
    <m/>
    <m/>
    <m/>
    <m/>
    <m/>
    <m/>
    <m/>
    <m/>
    <x v="0"/>
    <m/>
    <m/>
    <m/>
    <m/>
    <m/>
    <s v="GESTIONADO"/>
    <m/>
    <d v="2024-01-06T00:00:00"/>
    <s v="N/A"/>
    <m/>
    <x v="71"/>
    <x v="4"/>
    <x v="0"/>
    <x v="0"/>
    <x v="0"/>
    <n v="1"/>
    <n v="1"/>
    <n v="1"/>
    <n v="1"/>
    <x v="0"/>
    <n v="1"/>
    <s v="90919115 "/>
    <x v="2"/>
    <d v="2024-01-06T00:00:00"/>
    <x v="197"/>
    <d v="1899-12-30T00:00:00"/>
    <d v="2024-01-06T12:50:00"/>
    <s v="12:50"/>
    <d v="1899-12-30T00:09:17"/>
    <x v="1"/>
    <x v="1"/>
    <x v="10"/>
    <x v="1"/>
    <n v="8193"/>
  </r>
  <r>
    <n v="210"/>
    <d v="2024-01-06T13:14:34"/>
    <d v="2024-01-06T13:15:32"/>
    <s v="46044959@ventasyservicios.com.co"/>
    <s v="Brayan Enrique Cuida Castillo"/>
    <m/>
    <d v="2024-01-06T00:00:00"/>
    <s v="11:37 a. m."/>
    <x v="4"/>
    <m/>
    <m/>
    <m/>
    <m/>
    <m/>
    <m/>
    <m/>
    <m/>
    <s v="administrativo@breksas.com"/>
    <s v="Re: RESPUESTA SOLICITUD TRASLADO ID. 12295207 TK 20463440"/>
    <s v="12295207"/>
    <s v="BREK S.A.S."/>
    <s v="MICRO"/>
    <s v="CLIENTE CLARO"/>
    <x v="0"/>
    <m/>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06T00:00:00"/>
    <s v="nn"/>
    <m/>
    <x v="58"/>
    <x v="0"/>
    <x v="0"/>
    <x v="0"/>
    <x v="0"/>
    <n v="1"/>
    <n v="1"/>
    <n v="1"/>
    <n v="1"/>
    <x v="0"/>
    <n v="1"/>
    <s v="12295207BREK S.A.S."/>
    <x v="2"/>
    <d v="2024-01-06T00:00:00"/>
    <x v="198"/>
    <d v="1899-12-30T00:00:00"/>
    <d v="2024-01-06T11:37:00"/>
    <s v="11:37"/>
    <d v="1899-12-30T01:38:32"/>
    <x v="1"/>
    <x v="1"/>
    <x v="7"/>
    <x v="0"/>
    <n v="8193"/>
  </r>
  <r>
    <n v="211"/>
    <d v="2024-01-06T13:28:26"/>
    <d v="2024-01-06T13:30:11"/>
    <s v="46044959@ventasyservicios.com.co"/>
    <s v="Brayan Enrique Cuida Castillo"/>
    <m/>
    <d v="2024-01-06T00:00:00"/>
    <s v="12:36 p. m."/>
    <x v="4"/>
    <m/>
    <m/>
    <m/>
    <m/>
    <m/>
    <m/>
    <m/>
    <m/>
    <s v="portondelcampestre@gmail.com"/>
    <s v="Fwd: CANCELACION LINEA FIJA TELEFONO 6042059371 PORTON DEL CAMPESTRE EN MEDELLIN"/>
    <s v="37849458"/>
    <s v="EDIFICIO P PORTON DEL CAMPESTRE P-H"/>
    <s v="MICRO"/>
    <s v="CLIENTE CLARO"/>
    <x v="0"/>
    <m/>
    <s v="FIJO"/>
    <s v="HFC"/>
    <s v="CANCELACIÓN DE SERVICIO"/>
    <m/>
    <m/>
    <m/>
    <m/>
    <m/>
    <m/>
    <m/>
    <s v="COLOCACIÓN"/>
    <m/>
    <m/>
    <m/>
    <m/>
    <m/>
    <m/>
    <m/>
    <m/>
    <m/>
    <m/>
    <m/>
    <m/>
    <m/>
    <m/>
    <m/>
    <m/>
    <m/>
    <m/>
    <m/>
    <m/>
    <m/>
    <m/>
    <m/>
    <m/>
    <m/>
    <m/>
    <m/>
    <m/>
    <m/>
    <m/>
    <m/>
    <m/>
    <m/>
    <m/>
    <m/>
    <m/>
    <m/>
    <m/>
    <m/>
    <m/>
    <m/>
    <m/>
    <m/>
    <m/>
    <m/>
    <m/>
    <m/>
    <m/>
    <m/>
    <m/>
    <m/>
    <m/>
    <m/>
    <m/>
    <m/>
    <m/>
    <m/>
    <m/>
    <m/>
    <m/>
    <m/>
    <m/>
    <m/>
    <m/>
    <m/>
    <m/>
    <m/>
    <m/>
    <m/>
    <m/>
    <m/>
    <m/>
    <m/>
    <m/>
    <m/>
    <m/>
    <m/>
    <m/>
    <m/>
    <m/>
    <m/>
    <m/>
    <m/>
    <m/>
    <m/>
    <m/>
    <m/>
    <m/>
    <m/>
    <m/>
    <m/>
    <m/>
    <m/>
    <m/>
    <m/>
    <m/>
    <m/>
    <s v="TOTAL"/>
    <m/>
    <s v="VIAJE FUERA DEL PAÍS"/>
    <m/>
    <x v="2"/>
    <s v="3137824241"/>
    <s v="3137824241"/>
    <s v="1"/>
    <m/>
    <m/>
    <s v="GESTIONADO"/>
    <m/>
    <d v="2024-01-06T00:00:00"/>
    <s v="nn"/>
    <m/>
    <x v="74"/>
    <x v="0"/>
    <x v="0"/>
    <x v="9"/>
    <x v="1"/>
    <n v="1"/>
    <n v="1"/>
    <n v="1"/>
    <n v="1"/>
    <x v="0"/>
    <n v="1"/>
    <s v="37849458EDIFICIO P PORTON DEL CAMPESTRE P-H"/>
    <x v="2"/>
    <d v="2024-01-06T00:00:00"/>
    <x v="199"/>
    <d v="1899-12-30T00:00:00"/>
    <d v="2024-01-06T12:36:00"/>
    <s v="12:36"/>
    <d v="1899-12-30T00:54:11"/>
    <x v="1"/>
    <x v="1"/>
    <x v="7"/>
    <x v="0"/>
    <n v="8193"/>
  </r>
  <r>
    <n v="212"/>
    <d v="2024-01-06T13:56:43"/>
    <d v="2024-01-06T13:58:31"/>
    <s v="46046813@ventasyservicios.com.co"/>
    <s v="Leidy Dayan Bautista Villamil"/>
    <m/>
    <d v="2024-01-06T00:00:00"/>
    <s v="13:37"/>
    <x v="3"/>
    <m/>
    <s v="15557940"/>
    <m/>
    <m/>
    <m/>
    <m/>
    <m/>
    <m/>
    <m/>
    <m/>
    <s v="8.22487857"/>
    <s v="LEIDY JOHANNA   TABORDA LOPEZ"/>
    <s v="SOHO"/>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06T00:00:00"/>
    <s v="NA"/>
    <m/>
    <x v="61"/>
    <x v="3"/>
    <x v="0"/>
    <x v="0"/>
    <x v="0"/>
    <n v="1"/>
    <n v="1"/>
    <n v="1"/>
    <n v="1"/>
    <x v="0"/>
    <n v="1"/>
    <s v="8.22487857LEIDY JOHANNA   TABORDA LOPEZ"/>
    <x v="2"/>
    <d v="2024-01-06T00:00:00"/>
    <x v="200"/>
    <d v="1899-12-30T00:00:00"/>
    <d v="2024-01-06T13:37:00"/>
    <s v="13:37"/>
    <d v="1899-12-30T00:21:31"/>
    <x v="1"/>
    <x v="1"/>
    <x v="2"/>
    <x v="1"/>
    <n v="8193"/>
  </r>
  <r>
    <n v="213"/>
    <d v="2024-01-06T14:06:27"/>
    <d v="2024-01-06T14:07:39"/>
    <s v="46046813@ventasyservicios.com.co"/>
    <s v="Leidy Dayan Bautista Villamil"/>
    <m/>
    <d v="2024-01-06T00:00:00"/>
    <s v="9:18"/>
    <x v="0"/>
    <m/>
    <m/>
    <m/>
    <m/>
    <m/>
    <m/>
    <m/>
    <m/>
    <s v="contactopyme.co@claro.com.co"/>
    <s v="Fwd: Daño todos los citofonos del edificio los Naranjos"/>
    <s v="73688703 "/>
    <s v="GLADYS ELE TRUJILLO ARANGO"/>
    <s v="SOHO"/>
    <s v="CLIENTE CLARO"/>
    <x v="0"/>
    <m/>
    <s v="FIJO"/>
    <s v="HFC"/>
    <s v="CREACIÓN DE PQR"/>
    <m/>
    <m/>
    <m/>
    <m/>
    <m/>
    <m/>
    <m/>
    <m/>
    <m/>
    <m/>
    <m/>
    <m/>
    <m/>
    <m/>
    <s v="DAÑOS A TERCEROS"/>
    <m/>
    <m/>
    <m/>
    <m/>
    <m/>
    <m/>
    <m/>
    <m/>
    <m/>
    <m/>
    <m/>
    <m/>
    <m/>
    <m/>
    <m/>
    <m/>
    <m/>
    <m/>
    <m/>
    <m/>
    <m/>
    <m/>
    <m/>
    <m/>
    <m/>
    <m/>
    <m/>
    <m/>
    <m/>
    <m/>
    <m/>
    <m/>
    <m/>
    <m/>
    <m/>
    <m/>
    <m/>
    <m/>
    <m/>
    <m/>
    <m/>
    <m/>
    <m/>
    <m/>
    <m/>
    <m/>
    <m/>
    <m/>
    <m/>
    <m/>
    <m/>
    <m/>
    <m/>
    <m/>
    <m/>
    <m/>
    <m/>
    <m/>
    <m/>
    <m/>
    <m/>
    <m/>
    <m/>
    <m/>
    <m/>
    <m/>
    <m/>
    <m/>
    <m/>
    <m/>
    <m/>
    <m/>
    <m/>
    <m/>
    <m/>
    <m/>
    <m/>
    <m/>
    <m/>
    <m/>
    <m/>
    <m/>
    <m/>
    <m/>
    <m/>
    <m/>
    <m/>
    <m/>
    <m/>
    <m/>
    <m/>
    <m/>
    <m/>
    <m/>
    <x v="0"/>
    <m/>
    <m/>
    <m/>
    <m/>
    <m/>
    <s v="GESTIONADO"/>
    <m/>
    <d v="2024-01-06T00:00:00"/>
    <s v="NA"/>
    <m/>
    <x v="24"/>
    <x v="0"/>
    <x v="0"/>
    <x v="0"/>
    <x v="0"/>
    <n v="1"/>
    <n v="1"/>
    <n v="1"/>
    <n v="1"/>
    <x v="0"/>
    <n v="1"/>
    <s v="73688703 GLADYS ELE TRUJILLO ARANGO"/>
    <x v="2"/>
    <d v="2024-01-06T00:00:00"/>
    <x v="201"/>
    <d v="1899-12-30T00:00:00"/>
    <d v="2024-01-06T09:18:00"/>
    <s v="9:18"/>
    <d v="1899-12-30T04:49:39"/>
    <x v="1"/>
    <x v="1"/>
    <x v="2"/>
    <x v="1"/>
    <n v="8193"/>
  </r>
  <r>
    <n v="214"/>
    <d v="2024-01-06T14:19:59"/>
    <d v="2024-01-06T14:21:09"/>
    <s v="46046813@ventasyservicios.com.co"/>
    <s v="Leidy Dayan Bautista Villamil"/>
    <m/>
    <d v="2024-01-06T00:00:00"/>
    <s v="8:11"/>
    <x v="0"/>
    <m/>
    <m/>
    <m/>
    <m/>
    <m/>
    <m/>
    <m/>
    <m/>
    <s v="contactopyme.co@claro.com.co"/>
    <s v="Fwd: SOLICITUD SALDO A LA FECHA - CLARO FIBRA OPTICA"/>
    <s v="13094135"/>
    <s v="R S DISTRIBUIDORA SAS"/>
    <s v="MICRO"/>
    <s v="CLIENTE CLARO"/>
    <x v="0"/>
    <m/>
    <s v="FIJO"/>
    <s v="FO"/>
    <s v="PAGO NO ABONADO"/>
    <m/>
    <m/>
    <m/>
    <m/>
    <m/>
    <m/>
    <m/>
    <m/>
    <m/>
    <m/>
    <m/>
    <m/>
    <m/>
    <m/>
    <m/>
    <m/>
    <m/>
    <m/>
    <m/>
    <m/>
    <m/>
    <m/>
    <m/>
    <m/>
    <m/>
    <m/>
    <m/>
    <m/>
    <m/>
    <m/>
    <m/>
    <m/>
    <m/>
    <s v="INFORMACIÓN - ACLARACIÓN"/>
    <m/>
    <m/>
    <m/>
    <m/>
    <m/>
    <m/>
    <m/>
    <m/>
    <m/>
    <m/>
    <m/>
    <m/>
    <m/>
    <m/>
    <m/>
    <m/>
    <m/>
    <m/>
    <m/>
    <m/>
    <m/>
    <m/>
    <m/>
    <m/>
    <m/>
    <m/>
    <m/>
    <m/>
    <m/>
    <m/>
    <m/>
    <m/>
    <m/>
    <m/>
    <m/>
    <m/>
    <m/>
    <m/>
    <m/>
    <m/>
    <m/>
    <m/>
    <m/>
    <m/>
    <m/>
    <m/>
    <m/>
    <m/>
    <m/>
    <m/>
    <m/>
    <m/>
    <m/>
    <m/>
    <m/>
    <m/>
    <m/>
    <m/>
    <m/>
    <m/>
    <m/>
    <m/>
    <m/>
    <m/>
    <m/>
    <m/>
    <m/>
    <m/>
    <m/>
    <m/>
    <m/>
    <m/>
    <m/>
    <m/>
    <m/>
    <x v="0"/>
    <m/>
    <m/>
    <m/>
    <m/>
    <m/>
    <s v="GESTIONADO"/>
    <m/>
    <d v="2024-01-06T00:00:00"/>
    <s v="NA"/>
    <m/>
    <x v="28"/>
    <x v="0"/>
    <x v="0"/>
    <x v="10"/>
    <x v="1"/>
    <n v="1"/>
    <n v="1"/>
    <n v="1"/>
    <n v="1"/>
    <x v="0"/>
    <n v="1"/>
    <s v="13094135R S DISTRIBUIDORA SAS"/>
    <x v="0"/>
    <d v="2024-01-06T00:00:00"/>
    <x v="202"/>
    <d v="1899-12-30T00:00:00"/>
    <d v="2024-01-06T08:11:00"/>
    <s v="8:11"/>
    <d v="1899-12-30T06:10:09"/>
    <x v="2"/>
    <x v="2"/>
    <x v="2"/>
    <x v="1"/>
    <n v="8193"/>
  </r>
  <r>
    <n v="215"/>
    <d v="2024-01-06T14:17:36"/>
    <d v="2024-01-06T14:21:42"/>
    <s v="45981202@ventasyservicios.com.co"/>
    <s v="Candida Mayerli Moyano Casallas"/>
    <m/>
    <d v="2024-01-06T00:00:00"/>
    <s v="13:51"/>
    <x v="5"/>
    <m/>
    <m/>
    <m/>
    <m/>
    <m/>
    <m/>
    <m/>
    <m/>
    <m/>
    <m/>
    <s v="52509783 "/>
    <s v="MARIA GARCES GARCIA  "/>
    <s v="SOHO"/>
    <s v="CLIENTE EXTERNO"/>
    <x v="0"/>
    <m/>
    <m/>
    <m/>
    <m/>
    <m/>
    <m/>
    <m/>
    <m/>
    <m/>
    <m/>
    <m/>
    <m/>
    <m/>
    <m/>
    <m/>
    <m/>
    <m/>
    <m/>
    <m/>
    <m/>
    <m/>
    <m/>
    <m/>
    <m/>
    <m/>
    <m/>
    <m/>
    <m/>
    <m/>
    <m/>
    <m/>
    <m/>
    <m/>
    <m/>
    <m/>
    <m/>
    <m/>
    <m/>
    <m/>
    <m/>
    <m/>
    <m/>
    <m/>
    <m/>
    <m/>
    <m/>
    <m/>
    <m/>
    <m/>
    <m/>
    <m/>
    <m/>
    <m/>
    <m/>
    <m/>
    <m/>
    <m/>
    <m/>
    <m/>
    <m/>
    <m/>
    <m/>
    <m/>
    <m/>
    <m/>
    <m/>
    <m/>
    <m/>
    <m/>
    <m/>
    <m/>
    <m/>
    <m/>
    <m/>
    <m/>
    <m/>
    <m/>
    <m/>
    <m/>
    <m/>
    <m/>
    <m/>
    <m/>
    <m/>
    <s v="PAGO YA APLICADO"/>
    <s v="APP MI CLARO"/>
    <s v="TRANSFERENCIA CON PAGO A LA REFERENCIA"/>
    <m/>
    <m/>
    <m/>
    <m/>
    <m/>
    <m/>
    <m/>
    <m/>
    <m/>
    <m/>
    <m/>
    <m/>
    <m/>
    <m/>
    <m/>
    <m/>
    <m/>
    <m/>
    <m/>
    <m/>
    <m/>
    <m/>
    <m/>
    <m/>
    <m/>
    <m/>
    <x v="0"/>
    <m/>
    <m/>
    <m/>
    <m/>
    <m/>
    <s v="GESTIONADO"/>
    <m/>
    <d v="2024-01-06T00:00:00"/>
    <s v="N/A"/>
    <m/>
    <x v="70"/>
    <x v="4"/>
    <x v="0"/>
    <x v="0"/>
    <x v="0"/>
    <n v="1"/>
    <n v="1"/>
    <n v="1"/>
    <n v="1"/>
    <x v="2"/>
    <n v="3"/>
    <s v="52509783 "/>
    <x v="2"/>
    <d v="2024-01-06T00:00:00"/>
    <x v="203"/>
    <d v="1899-12-30T00:00:00"/>
    <d v="2024-01-06T13:51:00"/>
    <s v="13:51"/>
    <d v="1899-12-30T00:30:42"/>
    <x v="1"/>
    <x v="1"/>
    <x v="10"/>
    <x v="1"/>
    <n v="8193"/>
  </r>
  <r>
    <n v="216"/>
    <d v="2024-01-06T14:21:45"/>
    <d v="2024-01-06T14:31:39"/>
    <s v="45981202@ventasyservicios.com.co"/>
    <s v="Candida Mayerli Moyano Casallas"/>
    <m/>
    <d v="2024-01-06T00:00:00"/>
    <s v="14:01"/>
    <x v="5"/>
    <m/>
    <m/>
    <m/>
    <m/>
    <m/>
    <m/>
    <m/>
    <m/>
    <m/>
    <m/>
    <s v="1.25661546"/>
    <s v="MEDIOS NARANJA SOCIEDAD LIMITADA"/>
    <s v="PYME PEQUEÑA"/>
    <s v="CLIENTE EXTERNO"/>
    <x v="0"/>
    <m/>
    <m/>
    <m/>
    <m/>
    <m/>
    <m/>
    <m/>
    <m/>
    <m/>
    <m/>
    <m/>
    <m/>
    <m/>
    <m/>
    <m/>
    <m/>
    <m/>
    <m/>
    <m/>
    <m/>
    <m/>
    <m/>
    <m/>
    <m/>
    <m/>
    <m/>
    <m/>
    <m/>
    <m/>
    <m/>
    <m/>
    <m/>
    <m/>
    <m/>
    <m/>
    <m/>
    <m/>
    <m/>
    <m/>
    <m/>
    <m/>
    <m/>
    <m/>
    <m/>
    <m/>
    <m/>
    <m/>
    <m/>
    <m/>
    <m/>
    <m/>
    <m/>
    <m/>
    <m/>
    <m/>
    <m/>
    <m/>
    <m/>
    <m/>
    <m/>
    <m/>
    <m/>
    <m/>
    <m/>
    <m/>
    <m/>
    <m/>
    <m/>
    <m/>
    <m/>
    <m/>
    <m/>
    <m/>
    <m/>
    <m/>
    <m/>
    <m/>
    <m/>
    <m/>
    <m/>
    <m/>
    <m/>
    <m/>
    <m/>
    <s v="PAGO NO ABONADO"/>
    <s v="BANCOLOMBIA"/>
    <s v="TRANSFERENCIA CON PAGO A LA REFERENCIA"/>
    <s v="REQ000004462497"/>
    <m/>
    <m/>
    <m/>
    <m/>
    <m/>
    <m/>
    <m/>
    <m/>
    <m/>
    <m/>
    <m/>
    <m/>
    <m/>
    <m/>
    <m/>
    <m/>
    <m/>
    <m/>
    <m/>
    <m/>
    <m/>
    <m/>
    <m/>
    <m/>
    <m/>
    <x v="0"/>
    <m/>
    <m/>
    <m/>
    <m/>
    <m/>
    <s v="ESCALADO"/>
    <s v="MYIT"/>
    <d v="2024-01-06T00:00:00"/>
    <s v="n/a"/>
    <m/>
    <x v="68"/>
    <x v="4"/>
    <x v="0"/>
    <x v="0"/>
    <x v="0"/>
    <s v=""/>
    <n v="0"/>
    <n v="0"/>
    <n v="0"/>
    <x v="1"/>
    <n v="2"/>
    <s v="1.25661546"/>
    <x v="2"/>
    <d v="2024-01-06T00:00:00"/>
    <x v="204"/>
    <d v="1899-12-30T00:00:00"/>
    <d v="2024-01-06T14:01:00"/>
    <s v="14:01"/>
    <d v="1899-12-30T00:30:39"/>
    <x v="1"/>
    <x v="1"/>
    <x v="10"/>
    <x v="1"/>
    <n v="0"/>
  </r>
  <r>
    <n v="217"/>
    <d v="2024-01-06T14:42:19"/>
    <d v="2024-01-06T15:09:16"/>
    <s v="45981202@ventasyservicios.com.co"/>
    <s v="Candida Mayerli Moyano Casallas"/>
    <m/>
    <d v="2024-01-06T00:00:00"/>
    <s v="13:22"/>
    <x v="6"/>
    <m/>
    <m/>
    <m/>
    <m/>
    <m/>
    <m/>
    <m/>
    <m/>
    <m/>
    <m/>
    <m/>
    <m/>
    <m/>
    <m/>
    <x v="2"/>
    <m/>
    <m/>
    <m/>
    <m/>
    <m/>
    <m/>
    <m/>
    <m/>
    <m/>
    <m/>
    <m/>
    <m/>
    <m/>
    <m/>
    <m/>
    <m/>
    <m/>
    <m/>
    <m/>
    <m/>
    <m/>
    <m/>
    <m/>
    <m/>
    <m/>
    <m/>
    <m/>
    <m/>
    <m/>
    <m/>
    <m/>
    <m/>
    <m/>
    <m/>
    <m/>
    <m/>
    <m/>
    <m/>
    <m/>
    <m/>
    <m/>
    <m/>
    <m/>
    <m/>
    <m/>
    <m/>
    <m/>
    <m/>
    <m/>
    <m/>
    <m/>
    <m/>
    <m/>
    <m/>
    <m/>
    <m/>
    <m/>
    <m/>
    <m/>
    <m/>
    <m/>
    <m/>
    <m/>
    <m/>
    <s v="34977380"/>
    <s v="3136899728"/>
    <s v="45893422"/>
    <s v="CHRISTIAN CAMILO CANCHON ROSERO "/>
    <s v="MICHAEL ALONSO OLAYA PRIETO"/>
    <s v="SERVICIOS DE SUSCRIPCIÓN Y CONTENIDO"/>
    <s v="SI APLICA"/>
    <s v="SOLUCIONADO"/>
    <s v="Se cierra caso especial, si aplica, se escala con área encargada para la activación de dicho bloqueo SMS suscripción y Contenido debido que no es posible activar el bloqueo por error generado en AC y AC corporativo."/>
    <m/>
    <m/>
    <m/>
    <m/>
    <m/>
    <m/>
    <m/>
    <m/>
    <m/>
    <m/>
    <m/>
    <m/>
    <m/>
    <m/>
    <m/>
    <m/>
    <m/>
    <m/>
    <m/>
    <m/>
    <m/>
    <m/>
    <m/>
    <m/>
    <m/>
    <m/>
    <m/>
    <m/>
    <m/>
    <m/>
    <m/>
    <m/>
    <m/>
    <m/>
    <m/>
    <m/>
    <m/>
    <m/>
    <m/>
    <m/>
    <x v="0"/>
    <m/>
    <m/>
    <m/>
    <m/>
    <m/>
    <m/>
    <m/>
    <d v="2024-01-06T00:00:00"/>
    <s v="N/A"/>
    <m/>
    <x v="75"/>
    <x v="5"/>
    <x v="6"/>
    <x v="0"/>
    <x v="0"/>
    <n v="1"/>
    <n v="1"/>
    <n v="1"/>
    <n v="1"/>
    <x v="1"/>
    <n v="2"/>
    <s v="3136899728"/>
    <x v="2"/>
    <d v="2024-01-06T00:00:00"/>
    <x v="205"/>
    <d v="1899-12-30T00:00:00"/>
    <d v="2024-01-06T13:22:00"/>
    <s v="13:22"/>
    <d v="1899-12-30T01:47:16"/>
    <x v="1"/>
    <x v="1"/>
    <x v="10"/>
    <x v="1"/>
    <n v="8193"/>
  </r>
  <r>
    <n v="218"/>
    <d v="2024-01-06T15:10:59"/>
    <d v="2024-01-06T15:13:19"/>
    <s v="45981202@ventasyservicios.com.co"/>
    <s v="Candida Mayerli Moyano Casallas"/>
    <m/>
    <d v="2024-01-06T00:00:00"/>
    <s v="13:22"/>
    <x v="6"/>
    <m/>
    <m/>
    <m/>
    <m/>
    <m/>
    <m/>
    <m/>
    <m/>
    <m/>
    <m/>
    <m/>
    <m/>
    <m/>
    <m/>
    <x v="2"/>
    <m/>
    <m/>
    <m/>
    <m/>
    <m/>
    <m/>
    <m/>
    <m/>
    <m/>
    <m/>
    <m/>
    <m/>
    <m/>
    <m/>
    <m/>
    <m/>
    <m/>
    <m/>
    <m/>
    <m/>
    <m/>
    <m/>
    <m/>
    <m/>
    <m/>
    <m/>
    <m/>
    <m/>
    <m/>
    <m/>
    <m/>
    <m/>
    <m/>
    <m/>
    <m/>
    <m/>
    <m/>
    <m/>
    <m/>
    <m/>
    <m/>
    <m/>
    <m/>
    <m/>
    <m/>
    <m/>
    <m/>
    <m/>
    <m/>
    <m/>
    <m/>
    <m/>
    <m/>
    <m/>
    <m/>
    <m/>
    <m/>
    <m/>
    <m/>
    <m/>
    <m/>
    <m/>
    <m/>
    <m/>
    <s v="34977380"/>
    <s v="3136899728"/>
    <s v="45893422"/>
    <s v="CHRISTIAN CAMILO CANCHON ROSERO "/>
    <s v="MICHAEL ALONSO OLAYA PRIETO"/>
    <s v="SERVICIOS DE SUSCRIPCIÓN Y CONTENIDO"/>
    <s v="SI APLICA"/>
    <s v="SOLUCIONADO"/>
    <s v="Se cierra caso especial, si aplica, se escala con área encargada para la activación de dicho bloqueo SMS suscripción y Contenido debido que no es posible activar el bloqueo por error generado en AC y AC corporativo._x000a_"/>
    <m/>
    <m/>
    <m/>
    <m/>
    <m/>
    <m/>
    <m/>
    <m/>
    <m/>
    <m/>
    <m/>
    <m/>
    <m/>
    <m/>
    <m/>
    <m/>
    <m/>
    <m/>
    <m/>
    <m/>
    <m/>
    <m/>
    <m/>
    <m/>
    <m/>
    <m/>
    <m/>
    <m/>
    <m/>
    <m/>
    <m/>
    <m/>
    <m/>
    <m/>
    <m/>
    <m/>
    <m/>
    <m/>
    <m/>
    <m/>
    <x v="0"/>
    <m/>
    <m/>
    <m/>
    <m/>
    <m/>
    <m/>
    <m/>
    <d v="2024-01-06T00:00:00"/>
    <s v="N/A"/>
    <m/>
    <x v="75"/>
    <x v="5"/>
    <x v="6"/>
    <x v="0"/>
    <x v="0"/>
    <n v="1"/>
    <n v="1"/>
    <n v="1"/>
    <n v="1"/>
    <x v="2"/>
    <n v="2"/>
    <s v="3136899728"/>
    <x v="2"/>
    <d v="2024-01-06T00:00:00"/>
    <x v="206"/>
    <d v="1899-12-30T00:00:00"/>
    <d v="2024-01-06T13:22:00"/>
    <s v="13:22"/>
    <d v="1899-12-30T01:51:19"/>
    <x v="1"/>
    <x v="1"/>
    <x v="10"/>
    <x v="1"/>
    <n v="8193"/>
  </r>
  <r>
    <n v="219"/>
    <d v="2024-01-06T15:24:53"/>
    <d v="2024-01-06T15:39:46"/>
    <s v="45981202@ventasyservicios.com.co"/>
    <s v="Candida Mayerli Moyano Casallas"/>
    <m/>
    <d v="2024-01-06T00:00:00"/>
    <s v="14:01"/>
    <x v="5"/>
    <m/>
    <m/>
    <m/>
    <m/>
    <m/>
    <m/>
    <m/>
    <m/>
    <m/>
    <m/>
    <s v="1.25661546"/>
    <s v="MEDIOS NARANJA SOCIEDAD LIMITADA -"/>
    <s v="PYME PEQUEÑA"/>
    <s v="CLIENTE EXTERNO"/>
    <x v="0"/>
    <m/>
    <m/>
    <m/>
    <m/>
    <m/>
    <m/>
    <m/>
    <m/>
    <m/>
    <m/>
    <m/>
    <m/>
    <m/>
    <m/>
    <m/>
    <m/>
    <m/>
    <m/>
    <m/>
    <m/>
    <m/>
    <m/>
    <m/>
    <m/>
    <m/>
    <m/>
    <m/>
    <m/>
    <m/>
    <m/>
    <m/>
    <m/>
    <m/>
    <m/>
    <m/>
    <m/>
    <m/>
    <m/>
    <m/>
    <m/>
    <m/>
    <m/>
    <m/>
    <m/>
    <m/>
    <m/>
    <m/>
    <m/>
    <m/>
    <m/>
    <m/>
    <m/>
    <m/>
    <m/>
    <m/>
    <m/>
    <m/>
    <m/>
    <m/>
    <m/>
    <m/>
    <m/>
    <m/>
    <m/>
    <m/>
    <m/>
    <m/>
    <m/>
    <m/>
    <m/>
    <m/>
    <m/>
    <m/>
    <m/>
    <m/>
    <m/>
    <m/>
    <m/>
    <m/>
    <m/>
    <m/>
    <m/>
    <m/>
    <m/>
    <s v="PAGO NO ABONADO"/>
    <s v="BANCOLOMBIA"/>
    <s v="TRANSFERENCIA CON PAGO A LA REFERENCIA"/>
    <s v="REQ000004462497"/>
    <m/>
    <m/>
    <m/>
    <m/>
    <m/>
    <m/>
    <m/>
    <m/>
    <m/>
    <m/>
    <m/>
    <m/>
    <m/>
    <m/>
    <m/>
    <m/>
    <m/>
    <m/>
    <m/>
    <m/>
    <m/>
    <m/>
    <m/>
    <m/>
    <m/>
    <x v="0"/>
    <m/>
    <m/>
    <m/>
    <m/>
    <m/>
    <s v="SOLUCIONADO ESCALADO"/>
    <s v="MYIT"/>
    <d v="2024-01-06T00:00:00"/>
    <s v="N/A"/>
    <m/>
    <x v="68"/>
    <x v="4"/>
    <x v="4"/>
    <x v="8"/>
    <x v="1"/>
    <n v="1"/>
    <n v="1"/>
    <n v="1"/>
    <n v="1"/>
    <x v="2"/>
    <n v="2"/>
    <s v="1.25661546"/>
    <x v="2"/>
    <d v="2024-01-06T00:00:00"/>
    <x v="207"/>
    <d v="1899-12-30T00:00:00"/>
    <d v="2024-01-06T14:01:00"/>
    <s v="14:01"/>
    <d v="1899-12-30T01:38:46"/>
    <x v="1"/>
    <x v="1"/>
    <x v="10"/>
    <x v="1"/>
    <n v="8193"/>
  </r>
  <r>
    <n v="220"/>
    <d v="2024-01-08T07:24:07"/>
    <d v="2024-01-08T07:24:54"/>
    <s v="45981202@ventasyservicios.com.co"/>
    <s v="Candida Mayerli Moyano Casallas"/>
    <m/>
    <d v="2024-01-06T00:00:00"/>
    <s v="14:57"/>
    <x v="3"/>
    <m/>
    <s v="15557942"/>
    <m/>
    <m/>
    <m/>
    <m/>
    <m/>
    <m/>
    <m/>
    <m/>
    <s v="3174418267"/>
    <s v="IMC AIRPORT SHOPPES S.A.S.-"/>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08T00:00:00"/>
    <s v="N/A"/>
    <m/>
    <x v="21"/>
    <x v="3"/>
    <x v="0"/>
    <x v="0"/>
    <x v="0"/>
    <n v="1"/>
    <n v="1"/>
    <n v="1"/>
    <n v="1"/>
    <x v="0"/>
    <n v="1"/>
    <s v="3174418267IMC AIRPORT SHOPPES S.A.S.-"/>
    <x v="0"/>
    <d v="2024-01-08T00:00:00"/>
    <x v="208"/>
    <d v="1899-12-30T00:00:00"/>
    <d v="2024-01-06T14:57:00"/>
    <s v="14:57"/>
    <d v="1899-12-31T16:27:54"/>
    <x v="0"/>
    <x v="0"/>
    <x v="10"/>
    <x v="1"/>
    <n v="8193"/>
  </r>
  <r>
    <n v="221"/>
    <d v="2024-01-08T07:03:50"/>
    <d v="2024-01-08T07:39:45"/>
    <s v="45981202@ventasyservicios.com.co"/>
    <s v="Candida Mayerli Moyano Casallas"/>
    <m/>
    <d v="2024-01-06T00:00:00"/>
    <s v="15:12"/>
    <x v="3"/>
    <m/>
    <s v="15557944"/>
    <m/>
    <m/>
    <m/>
    <m/>
    <m/>
    <m/>
    <m/>
    <m/>
    <s v="900430148"/>
    <s v="IMC AIRPORT SHOPPES S.A.S.-"/>
    <s v="PYME MEDIANA"/>
    <s v="CLIENTE EXTERNO"/>
    <x v="0"/>
    <m/>
    <s v="MÓVIL"/>
    <m/>
    <m/>
    <s v="REPOSICIÓN DE EQUIPO"/>
    <m/>
    <m/>
    <m/>
    <m/>
    <m/>
    <m/>
    <m/>
    <m/>
    <m/>
    <m/>
    <m/>
    <m/>
    <m/>
    <m/>
    <m/>
    <m/>
    <m/>
    <m/>
    <m/>
    <m/>
    <m/>
    <m/>
    <m/>
    <m/>
    <m/>
    <m/>
    <m/>
    <m/>
    <m/>
    <m/>
    <m/>
    <m/>
    <m/>
    <m/>
    <m/>
    <m/>
    <m/>
    <m/>
    <m/>
    <m/>
    <m/>
    <m/>
    <m/>
    <m/>
    <s v="COTIZACIÓN"/>
    <m/>
    <m/>
    <m/>
    <m/>
    <m/>
    <m/>
    <m/>
    <m/>
    <m/>
    <m/>
    <m/>
    <m/>
    <m/>
    <m/>
    <m/>
    <m/>
    <m/>
    <m/>
    <m/>
    <m/>
    <m/>
    <m/>
    <m/>
    <m/>
    <m/>
    <m/>
    <m/>
    <m/>
    <m/>
    <m/>
    <m/>
    <m/>
    <m/>
    <m/>
    <m/>
    <m/>
    <m/>
    <m/>
    <m/>
    <m/>
    <m/>
    <m/>
    <m/>
    <m/>
    <m/>
    <m/>
    <m/>
    <m/>
    <m/>
    <m/>
    <m/>
    <m/>
    <m/>
    <m/>
    <m/>
    <m/>
    <m/>
    <m/>
    <m/>
    <m/>
    <m/>
    <m/>
    <m/>
    <x v="0"/>
    <m/>
    <m/>
    <m/>
    <m/>
    <m/>
    <s v="GESTIONADO"/>
    <m/>
    <d v="2024-01-08T00:00:00"/>
    <s v="N/A"/>
    <m/>
    <x v="38"/>
    <x v="3"/>
    <x v="0"/>
    <x v="11"/>
    <x v="1"/>
    <n v="1"/>
    <n v="1"/>
    <n v="1"/>
    <n v="1"/>
    <x v="0"/>
    <n v="1"/>
    <s v="900430148IMC AIRPORT SHOPPES S.A.S.-"/>
    <x v="0"/>
    <d v="2024-01-08T00:00:00"/>
    <x v="209"/>
    <d v="1899-12-30T00:00:00"/>
    <d v="2024-01-06T15:12:00"/>
    <s v="15:12"/>
    <d v="1899-12-31T16:27:45"/>
    <x v="0"/>
    <x v="0"/>
    <x v="10"/>
    <x v="1"/>
    <n v="8193"/>
  </r>
  <r>
    <n v="222"/>
    <d v="2024-01-09T11:18:35"/>
    <d v="2024-01-09T11:24:32"/>
    <s v="45981202@ventasyservicios.com.co"/>
    <s v="Candida Mayerli Moyano Casallas"/>
    <m/>
    <d v="2024-01-08T00:00:00"/>
    <s v="12:59"/>
    <x v="5"/>
    <m/>
    <m/>
    <m/>
    <m/>
    <m/>
    <m/>
    <m/>
    <m/>
    <m/>
    <m/>
    <s v="9000200663"/>
    <s v="GRUPO ASOCIATIVO LA VOZ DE SAMANIEGO "/>
    <s v="NO DETERMINADO"/>
    <s v="CLIENTE EXTERNO"/>
    <x v="0"/>
    <m/>
    <m/>
    <m/>
    <m/>
    <m/>
    <m/>
    <m/>
    <m/>
    <m/>
    <m/>
    <m/>
    <m/>
    <m/>
    <m/>
    <m/>
    <m/>
    <m/>
    <m/>
    <m/>
    <m/>
    <m/>
    <m/>
    <m/>
    <m/>
    <m/>
    <m/>
    <m/>
    <m/>
    <m/>
    <m/>
    <m/>
    <m/>
    <m/>
    <m/>
    <m/>
    <m/>
    <m/>
    <m/>
    <m/>
    <m/>
    <m/>
    <m/>
    <m/>
    <m/>
    <m/>
    <m/>
    <m/>
    <m/>
    <m/>
    <m/>
    <m/>
    <m/>
    <m/>
    <m/>
    <m/>
    <m/>
    <m/>
    <m/>
    <m/>
    <m/>
    <m/>
    <m/>
    <m/>
    <m/>
    <m/>
    <m/>
    <m/>
    <m/>
    <m/>
    <m/>
    <m/>
    <m/>
    <m/>
    <m/>
    <m/>
    <m/>
    <m/>
    <m/>
    <m/>
    <m/>
    <m/>
    <m/>
    <m/>
    <m/>
    <s v="NO CORRESPONDE"/>
    <m/>
    <m/>
    <m/>
    <m/>
    <m/>
    <m/>
    <m/>
    <m/>
    <m/>
    <m/>
    <m/>
    <m/>
    <m/>
    <m/>
    <m/>
    <m/>
    <m/>
    <m/>
    <m/>
    <m/>
    <m/>
    <m/>
    <m/>
    <m/>
    <m/>
    <m/>
    <m/>
    <m/>
    <x v="0"/>
    <m/>
    <m/>
    <m/>
    <m/>
    <m/>
    <s v="GESTIONADO"/>
    <m/>
    <d v="2024-01-09T00:00:00"/>
    <s v="Caso asignado vencido"/>
    <m/>
    <x v="76"/>
    <x v="4"/>
    <x v="0"/>
    <x v="0"/>
    <x v="0"/>
    <n v="1"/>
    <n v="1"/>
    <n v="1"/>
    <n v="1"/>
    <x v="0"/>
    <n v="1"/>
    <s v="9000200663"/>
    <x v="0"/>
    <d v="2024-01-09T00:00:00"/>
    <x v="210"/>
    <d v="1899-12-30T00:00:00"/>
    <d v="2024-01-08T12:59:00"/>
    <s v="12:59"/>
    <d v="1899-12-30T22:25:32"/>
    <x v="4"/>
    <x v="0"/>
    <x v="10"/>
    <x v="1"/>
    <n v="8193"/>
  </r>
  <r>
    <n v="223"/>
    <d v="2024-01-09T11:23:43"/>
    <d v="2024-01-09T11:25:06"/>
    <s v="45964794@ventasyservicios.com.co"/>
    <s v="Kevin Andres Munoz Rojas"/>
    <m/>
    <d v="2024-01-09T00:00:00"/>
    <s v="11:23"/>
    <x v="2"/>
    <s v="BITÁCORA GENERAL"/>
    <m/>
    <m/>
    <m/>
    <m/>
    <m/>
    <s v="contactanos-co@tmx-internacional.net"/>
    <s v="Roaming cont&amp;#225;ctenos Persona Natural"/>
    <m/>
    <m/>
    <s v="0"/>
    <s v="0"/>
    <s v="NO DETERMINADO"/>
    <s v="CLIENTE EXTERNO"/>
    <x v="0"/>
    <m/>
    <m/>
    <m/>
    <m/>
    <m/>
    <m/>
    <m/>
    <m/>
    <m/>
    <m/>
    <m/>
    <m/>
    <m/>
    <m/>
    <m/>
    <m/>
    <m/>
    <m/>
    <m/>
    <m/>
    <m/>
    <m/>
    <m/>
    <m/>
    <m/>
    <m/>
    <m/>
    <m/>
    <m/>
    <m/>
    <m/>
    <m/>
    <m/>
    <m/>
    <m/>
    <m/>
    <m/>
    <m/>
    <m/>
    <m/>
    <m/>
    <m/>
    <m/>
    <m/>
    <m/>
    <m/>
    <m/>
    <m/>
    <m/>
    <m/>
    <m/>
    <m/>
    <m/>
    <m/>
    <m/>
    <m/>
    <m/>
    <m/>
    <m/>
    <m/>
    <m/>
    <m/>
    <m/>
    <m/>
    <m/>
    <m/>
    <m/>
    <m/>
    <m/>
    <m/>
    <m/>
    <m/>
    <m/>
    <m/>
    <m/>
    <m/>
    <m/>
    <m/>
    <m/>
    <m/>
    <m/>
    <m/>
    <m/>
    <m/>
    <m/>
    <m/>
    <m/>
    <m/>
    <m/>
    <m/>
    <m/>
    <m/>
    <m/>
    <m/>
    <m/>
    <s v="SOLICITUD PÁGINA"/>
    <m/>
    <m/>
    <m/>
    <m/>
    <m/>
    <m/>
    <m/>
    <m/>
    <m/>
    <m/>
    <m/>
    <m/>
    <m/>
    <m/>
    <m/>
    <m/>
    <m/>
    <x v="0"/>
    <m/>
    <m/>
    <m/>
    <m/>
    <m/>
    <s v="GESTIONADO"/>
    <m/>
    <d v="2024-01-09T00:00:00"/>
    <s v="n/a"/>
    <s v="0"/>
    <x v="77"/>
    <x v="2"/>
    <x v="0"/>
    <x v="0"/>
    <x v="0"/>
    <n v="1"/>
    <n v="1"/>
    <n v="1"/>
    <n v="1"/>
    <x v="0"/>
    <n v="1"/>
    <s v="00"/>
    <x v="2"/>
    <d v="2024-01-09T00:00:00"/>
    <x v="211"/>
    <d v="1899-12-30T00:00:00"/>
    <d v="2024-01-09T11:23:00"/>
    <s v="11:23"/>
    <d v="1899-12-30T00:02:06"/>
    <x v="1"/>
    <x v="1"/>
    <x v="11"/>
    <x v="1"/>
    <n v="8193"/>
  </r>
  <r>
    <n v="224"/>
    <d v="2024-01-09T12:02:56"/>
    <d v="2024-01-09T12:03:16"/>
    <s v="45077024@ventasyservicios.com.co"/>
    <s v="Leidy Tatiana Pinzon Calderon"/>
    <m/>
    <d v="2024-01-08T00:00:00"/>
    <s v="15:05"/>
    <x v="7"/>
    <m/>
    <m/>
    <m/>
    <m/>
    <m/>
    <m/>
    <s v="josepereirabernal@gmail.com"/>
    <s v="Re: Comparto 'Image_20240108_0001' con usted"/>
    <m/>
    <m/>
    <s v="3106613867"/>
    <s v="JOSE DEL CARMEN PEREIRA BERNAL"/>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09T00:00:00"/>
    <s v="En atención a su solicitud indicamos que es recomendable que se realice el proceso a computador ya que no es entendible la letra ya que es un contrato no se puede tener errores."/>
    <m/>
    <x v="78"/>
    <x v="6"/>
    <x v="0"/>
    <x v="0"/>
    <x v="0"/>
    <n v="1"/>
    <n v="1"/>
    <n v="1"/>
    <n v="1"/>
    <x v="0"/>
    <n v="1"/>
    <s v="3106613867JOSE DEL CARMEN PEREIRA BERNAL"/>
    <x v="0"/>
    <d v="2024-01-09T00:00:00"/>
    <x v="212"/>
    <d v="1899-12-30T00:00:00"/>
    <d v="2024-01-08T15:05:00"/>
    <s v="15:05"/>
    <d v="1899-12-30T20:58:16"/>
    <x v="4"/>
    <x v="0"/>
    <x v="12"/>
    <x v="1"/>
    <n v="8193"/>
  </r>
  <r>
    <n v="225"/>
    <d v="2024-01-09T12:03:26"/>
    <d v="2024-01-09T12:08:08"/>
    <s v="45077024@ventasyservicios.com.co"/>
    <s v="Leidy Tatiana Pinzon Calderon"/>
    <m/>
    <d v="2024-01-08T00:00:00"/>
    <s v="15:24"/>
    <x v="7"/>
    <m/>
    <m/>
    <m/>
    <m/>
    <m/>
    <m/>
    <s v="felipeanzolah@gmail.com"/>
    <s v="Re: CESION DE LINEA 3212736894"/>
    <m/>
    <m/>
    <s v="3212736894"/>
    <s v="MARIA CECI VILLAMIZAR HINESTROZA"/>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09T00:00:00"/>
    <s v="En atención a su solicitud, nos permitimos informar que al realizar las validaciones a los documentos que nos adjuntan, pudimos evidenciar que en el formato no se encuentran visibles las huellas del cedente (Cliente actual) y cesionario (cliente nuevo) por ser un proceso tan delicado es necesario nos adjunte este formato lo más legible posible, en donde se pueda visualizar los pliegues dactilares de las huellas. _x000a__x000a_Se adjunta la siguiente imagen donde se puede evidenciar que las huellas fueron tomadas con mucha tinta, recortadas, incompletas, copiadas como imagen, editadas, pixeladas dobles o sobre puestas, lo cual no permite ver los pliegues de la huella. Requerimos los documentos con mayor brevedad para dar solución a su requerimiento._x000a__x000a_Recuerde que siempre que nos envíe una solicitud adjuntar nuevamente toda la documentación y las modificaciones solicitadas. Por otro lado, a continuación, remitimos un ejemplo de cómo deben verse las dos huellas en el contrato, dicho ejemplo es tomado de un contrato ejecutado el día de hoy y aceptado por el área de legalización. _x000a_ _x000a_"/>
    <m/>
    <x v="79"/>
    <x v="6"/>
    <x v="0"/>
    <x v="0"/>
    <x v="0"/>
    <n v="1"/>
    <n v="1"/>
    <n v="1"/>
    <n v="1"/>
    <x v="0"/>
    <n v="1"/>
    <s v="3212736894MARIA CECI VILLAMIZAR HINESTROZA"/>
    <x v="0"/>
    <d v="2024-01-09T00:00:00"/>
    <x v="213"/>
    <d v="1899-12-30T00:00:00"/>
    <d v="2024-01-08T15:24:00"/>
    <s v="15:24"/>
    <d v="1899-12-30T20:44:08"/>
    <x v="4"/>
    <x v="0"/>
    <x v="12"/>
    <x v="1"/>
    <n v="8193"/>
  </r>
  <r>
    <n v="226"/>
    <d v="2024-01-09T12:13:26"/>
    <d v="2024-01-09T12:15:53"/>
    <s v="45077024@ventasyservicios.com.co"/>
    <s v="Leidy Tatiana Pinzon Calderon"/>
    <m/>
    <d v="2024-01-08T00:00:00"/>
    <s v="15:39"/>
    <x v="7"/>
    <m/>
    <m/>
    <m/>
    <m/>
    <m/>
    <m/>
    <s v="8/01/2024 3:39 p. m."/>
    <s v="Re: CLARO (CO) // CESION DE CONTRATO / ALEX SANCHEZ A SANCHEZ ABELLO Y ASOCIADOS // Re: Solicitud cesi?n de contrato// SANCHEZ ABELLO Y ASOCIADOS SAS NIT: 901493355-2"/>
    <m/>
    <m/>
    <s v="3153115103"/>
    <s v="3153115103"/>
    <s v="NO DETERMINAD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09T00:00:00"/>
    <s v="En atención a su solicitud, nos permitimos informarle que no es posible proceder con la solicitud de la cesión de contrato según las condiciones expuestas en el comunicado, ya que las líneas se encuentran en prepago, por lo cual el tramita a seguir para para la activación del plan a nombre de la empresa bajo estas líneas es llamado UPGRADE, por esta razón se realiza la solicitud al área comercial para que genere comunicación contigo y proceder con su requerimiento."/>
    <m/>
    <x v="78"/>
    <x v="6"/>
    <x v="0"/>
    <x v="0"/>
    <x v="0"/>
    <n v="1"/>
    <n v="1"/>
    <n v="1"/>
    <n v="1"/>
    <x v="0"/>
    <n v="1"/>
    <s v="31531151033153115103"/>
    <x v="0"/>
    <d v="2024-01-09T00:00:00"/>
    <x v="214"/>
    <d v="1899-12-30T00:00:00"/>
    <d v="2024-01-08T15:39:00"/>
    <s v="15:39"/>
    <d v="1899-12-30T20:36:53"/>
    <x v="4"/>
    <x v="0"/>
    <x v="12"/>
    <x v="1"/>
    <n v="8193"/>
  </r>
  <r>
    <n v="227"/>
    <d v="2024-01-09T12:14:08"/>
    <d v="2024-01-09T12:15:53"/>
    <s v="45961452@ventasyservicios.com.co"/>
    <s v="Natalia Buenano Gonzalez"/>
    <m/>
    <d v="2024-01-09T00:00:00"/>
    <s v="10:52"/>
    <x v="3"/>
    <m/>
    <s v="15558223"/>
    <m/>
    <m/>
    <m/>
    <m/>
    <m/>
    <m/>
    <m/>
    <m/>
    <s v="3108344183"/>
    <s v="MUNICIPIO DE AMAGA"/>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09T00:00:00"/>
    <s v="CAmbio de sim e sim"/>
    <m/>
    <x v="21"/>
    <x v="3"/>
    <x v="0"/>
    <x v="0"/>
    <x v="0"/>
    <n v="1"/>
    <n v="1"/>
    <n v="1"/>
    <n v="1"/>
    <x v="0"/>
    <n v="1"/>
    <s v="3108344183MUNICIPIO DE AMAGA"/>
    <x v="2"/>
    <d v="2024-01-09T00:00:00"/>
    <x v="214"/>
    <d v="1899-12-30T00:00:00"/>
    <d v="2024-01-09T10:52:00"/>
    <s v="10:52"/>
    <d v="1899-12-30T01:23:53"/>
    <x v="1"/>
    <x v="1"/>
    <x v="5"/>
    <x v="1"/>
    <n v="8193"/>
  </r>
  <r>
    <n v="228"/>
    <d v="2024-01-09T12:15:25"/>
    <d v="2024-01-09T12:17:09"/>
    <s v="45984160@ventasyservicios.com.co"/>
    <s v="Dana Sofia Giraldo Avila"/>
    <m/>
    <d v="2024-01-09T00:00:00"/>
    <s v="8:25:33 a. m."/>
    <x v="3"/>
    <m/>
    <s v="15558050"/>
    <m/>
    <m/>
    <m/>
    <m/>
    <m/>
    <m/>
    <m/>
    <m/>
    <s v="3122582255"/>
    <s v="DISTRIBUCIONES RIOGRANDE LIMITADA"/>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09T00:00:00"/>
    <s v="SE GENERA ENVIO DE E SIM "/>
    <s v="NO "/>
    <x v="21"/>
    <x v="3"/>
    <x v="0"/>
    <x v="0"/>
    <x v="0"/>
    <n v="1"/>
    <n v="1"/>
    <n v="1"/>
    <n v="1"/>
    <x v="0"/>
    <n v="1"/>
    <s v="3122582255DISTRIBUCIONES RIOGRANDE LIMITADA"/>
    <x v="2"/>
    <d v="2024-01-09T00:00:00"/>
    <x v="215"/>
    <d v="1899-12-30T00:00:00"/>
    <d v="2024-01-09T08:25:00"/>
    <s v="8:25"/>
    <d v="1899-12-30T03:52:09"/>
    <x v="1"/>
    <x v="1"/>
    <x v="13"/>
    <x v="1"/>
    <n v="8193"/>
  </r>
  <r>
    <n v="229"/>
    <d v="2024-01-09T12:24:53"/>
    <d v="2024-01-09T12:27:16"/>
    <s v="45964794@ventasyservicios.com.co"/>
    <s v="Kevin Andres Munoz Rojas"/>
    <m/>
    <d v="2024-01-09T00:00:00"/>
    <s v="12:24"/>
    <x v="2"/>
    <s v="BITÁCORA GENERAL"/>
    <m/>
    <m/>
    <m/>
    <m/>
    <m/>
    <s v="contactanos@tmx-internacional.net"/>
    <s v="Formulario Contáctenos Roaming"/>
    <m/>
    <m/>
    <s v="3138613041"/>
    <s v="Gloria "/>
    <s v="NO DETERMINADO"/>
    <s v="CLIENTE EXTERNO"/>
    <x v="0"/>
    <m/>
    <m/>
    <m/>
    <m/>
    <m/>
    <m/>
    <m/>
    <m/>
    <m/>
    <m/>
    <m/>
    <m/>
    <m/>
    <m/>
    <m/>
    <m/>
    <m/>
    <m/>
    <m/>
    <m/>
    <m/>
    <m/>
    <m/>
    <m/>
    <m/>
    <m/>
    <m/>
    <m/>
    <m/>
    <m/>
    <m/>
    <m/>
    <m/>
    <m/>
    <m/>
    <m/>
    <m/>
    <m/>
    <m/>
    <m/>
    <m/>
    <m/>
    <m/>
    <m/>
    <m/>
    <m/>
    <m/>
    <m/>
    <m/>
    <m/>
    <m/>
    <m/>
    <m/>
    <m/>
    <m/>
    <m/>
    <m/>
    <m/>
    <m/>
    <m/>
    <m/>
    <m/>
    <m/>
    <m/>
    <m/>
    <m/>
    <m/>
    <m/>
    <m/>
    <m/>
    <m/>
    <m/>
    <m/>
    <m/>
    <m/>
    <m/>
    <m/>
    <m/>
    <m/>
    <m/>
    <m/>
    <m/>
    <m/>
    <m/>
    <m/>
    <m/>
    <m/>
    <m/>
    <m/>
    <m/>
    <m/>
    <m/>
    <m/>
    <m/>
    <m/>
    <s v="SOLICITUD PÁGINA"/>
    <m/>
    <m/>
    <m/>
    <m/>
    <m/>
    <m/>
    <m/>
    <m/>
    <m/>
    <m/>
    <m/>
    <m/>
    <m/>
    <m/>
    <m/>
    <m/>
    <m/>
    <x v="0"/>
    <m/>
    <m/>
    <m/>
    <m/>
    <m/>
    <s v="GESTIONADO"/>
    <m/>
    <d v="2024-01-09T00:00:00"/>
    <s v="N/A"/>
    <s v="0"/>
    <x v="77"/>
    <x v="2"/>
    <x v="0"/>
    <x v="11"/>
    <x v="1"/>
    <n v="1"/>
    <n v="1"/>
    <n v="1"/>
    <n v="1"/>
    <x v="0"/>
    <n v="1"/>
    <s v="3138613041Gloria "/>
    <x v="2"/>
    <d v="2024-01-09T00:00:00"/>
    <x v="216"/>
    <d v="1899-12-30T00:00:00"/>
    <d v="2024-01-09T12:24:00"/>
    <s v="12:24"/>
    <d v="1899-12-30T00:03:16"/>
    <x v="1"/>
    <x v="1"/>
    <x v="11"/>
    <x v="1"/>
    <n v="8193"/>
  </r>
  <r>
    <n v="230"/>
    <d v="2024-01-09T12:18:16"/>
    <d v="2024-01-09T12:30:56"/>
    <s v="45077024@ventasyservicios.com.co"/>
    <s v="Leidy Tatiana Pinzon Calderon"/>
    <m/>
    <d v="2024-01-09T00:00:00"/>
    <s v="10:50"/>
    <x v="7"/>
    <m/>
    <m/>
    <m/>
    <m/>
    <m/>
    <m/>
    <s v="sistemas@valorar.com"/>
    <s v="Re: Cesión plan de Valorar S.A a Juan Manuel Velásquez Correa"/>
    <m/>
    <m/>
    <s v="3105983378"/>
    <s v="AVALUOS Y TASACIONES DE COLOMBIA VALORAR"/>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09T00:00:00"/>
    <s v="Bogotá, 09 de Enero 2024 _x0009_    _x000a__x000a__x000a_Señores_x000a__x000a_AVALUOS Y TASACIONES DE COLOMBIA VALORAR_x000a_sistemas@valorar.com _x000a__x000a_En atención a su solicitud, nos permitimos informar que al realizar las validaciones a los documentos que nos adjuntan, pudimos evidenciar que en el formato no se encuentran visibles las huellas del cedente (Cliente actual) y cesionario (cliente nuevo) por ser un proceso tan delicado es necesario nos adjunte este formato lo más legible posible, en donde se pueda visualizar los pliegues dactilares de las huellas. _x000a_Se adjunta la siguiente imagen donde se puede evidenciar que las huellas fueron tomadas con mucha tinta, recortadas, incompletas, copiadas como imagen, editadas, pixeladas dobles o sobre puestas, lo cual no permite ver los pliegues de la huella. Requerimos los documentos con mayor brevedad para dar solución a su requerimiento._x000a_ _x000a_Recuerde que siempre que nos envíe una solicitud adjuntar nuevamente toda la documentación y las modificaciones solicitadas. Por otro lado, a continuación, remitimos un ejemplo de cómo deben verse las dos huellas en el contrato, dicho ejemplo es tomado de un contrato ejecutado el día de hoy y aceptado por el área de legalización. _x000a_ _x000a_Cordialmente,_x000a_Cuidado al Cliente Empresas _x000a_Comcel S.A._x000a_45077024_x000a__x000a__x000a__x000a_"/>
    <m/>
    <x v="79"/>
    <x v="6"/>
    <x v="0"/>
    <x v="0"/>
    <x v="0"/>
    <n v="1"/>
    <n v="1"/>
    <n v="1"/>
    <n v="1"/>
    <x v="0"/>
    <n v="1"/>
    <s v="3105983378AVALUOS Y TASACIONES DE COLOMBIA VALORAR"/>
    <x v="2"/>
    <d v="2024-01-09T00:00:00"/>
    <x v="217"/>
    <d v="1899-12-30T00:00:00"/>
    <d v="2024-01-09T10:50:00"/>
    <s v="10:50"/>
    <d v="1899-12-30T01:40:56"/>
    <x v="1"/>
    <x v="1"/>
    <x v="12"/>
    <x v="1"/>
    <n v="8193"/>
  </r>
  <r>
    <n v="231"/>
    <d v="2024-01-09T12:12:31"/>
    <d v="2024-01-09T12:35:54"/>
    <s v="45577874@ventasyservicios.com.co"/>
    <s v="David Andres Pardo Torres"/>
    <m/>
    <d v="2024-01-06T00:00:00"/>
    <s v="17:04"/>
    <x v="0"/>
    <m/>
    <m/>
    <m/>
    <m/>
    <m/>
    <m/>
    <m/>
    <m/>
    <s v="edgar.torres.t@claro.com.co"/>
    <s v="MIGRACION Y TRASLADO"/>
    <s v="59763223"/>
    <s v="PEDRO ALEJ RODRIGUEZZ GOMEZ"/>
    <s v="MASIVO"/>
    <s v="CONSULTOR COMERCIAL"/>
    <x v="0"/>
    <m/>
    <s v="FIJO"/>
    <s v="HFC"/>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SOLUCIONADO ESCALADO"/>
    <s v="SUPERVISOR NEGOCIOS"/>
    <d v="2024-01-09T00:00:00"/>
    <s v="ESCALADO PARA MIGRACION"/>
    <s v="0"/>
    <x v="80"/>
    <x v="0"/>
    <x v="4"/>
    <x v="0"/>
    <x v="0"/>
    <n v="1"/>
    <n v="1"/>
    <n v="1"/>
    <n v="1"/>
    <x v="0"/>
    <n v="1"/>
    <s v="59763223PEDRO ALEJ RODRIGUEZZ GOMEZ"/>
    <x v="1"/>
    <d v="2024-01-09T00:00:00"/>
    <x v="218"/>
    <d v="1899-12-30T00:00:00"/>
    <d v="2024-01-06T17:04:00"/>
    <s v="17:04"/>
    <d v="1900-01-01T19:31:54"/>
    <x v="0"/>
    <x v="0"/>
    <x v="14"/>
    <x v="0"/>
    <n v="8193"/>
  </r>
  <r>
    <n v="232"/>
    <d v="2024-01-09T12:17:13"/>
    <d v="2024-01-09T12:38:01"/>
    <s v="45984160@ventasyservicios.com.co"/>
    <s v="Dana Sofia Giraldo Avila"/>
    <m/>
    <d v="2024-01-09T00:00:00"/>
    <s v="8:27:54 a"/>
    <x v="3"/>
    <m/>
    <s v="15558053"/>
    <m/>
    <m/>
    <m/>
    <m/>
    <m/>
    <m/>
    <m/>
    <m/>
    <s v="8.22236363"/>
    <s v="DAVISAN SECURITY LIMITADA "/>
    <s v="MICRO"/>
    <s v="CLIENTE EXTERNO"/>
    <x v="0"/>
    <m/>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09T00:00:00"/>
    <s v="Bogotá, 09 de enero del 2024_x000a__x000a_Ticket No. 15558053_x000a_Señores_x000a_DAVISAN SECURITY LIMITADA_x000a__x000a_En atención a su solicitud, nos permitimos informarle qué hemos procedido con el cambio de plan solicitado para la línea 9102940822, a fecha de corte (01/02/2024)._x000a__x000a_A continuación, confirmamos las condiciones del nuevo plan: _x000a_Datos IOT Emp 5MB2 MX_x000a_Le informamos que si en las líneas de la empresa se tramita cambio de plan y tienen algún tipo de promoción u obsequio lo perderán de manera completa y definitiva con este procedimiento._x000a__x000a_Es de tener en cuenta que, si la línea tiene bloqueos por servicios adicionales, los bloqueos pueden ser desactivados. Por lo tanto, es necesario que nuestro cliente se comunique con el *611 y solicite que estos bloqueos permanezcan._x000a__x000a__x000a__x000a__x000a_Cordialmente,_x000a_Cliente Empresas _x000a_Comcel S.A_x000a_C45984160_x000a_"/>
    <s v="no aplica"/>
    <x v="22"/>
    <x v="3"/>
    <x v="0"/>
    <x v="0"/>
    <x v="0"/>
    <n v="1"/>
    <n v="1"/>
    <n v="1"/>
    <n v="1"/>
    <x v="0"/>
    <n v="1"/>
    <s v="8.22236363DAVISAN SECURITY LIMITADA "/>
    <x v="2"/>
    <d v="2024-01-09T00:00:00"/>
    <x v="219"/>
    <d v="1899-12-30T00:00:00"/>
    <d v="2024-01-09T08:27:00"/>
    <s v="8:27"/>
    <d v="1899-12-30T04:11:01"/>
    <x v="1"/>
    <x v="1"/>
    <x v="13"/>
    <x v="1"/>
    <n v="8193"/>
  </r>
  <r>
    <n v="233"/>
    <d v="2024-01-09T12:08:35"/>
    <d v="2024-01-09T12:39:51"/>
    <s v="45981202@ventasyservicios.com.co"/>
    <s v="Candida Mayerli Moyano Casallas"/>
    <m/>
    <d v="2024-01-09T00:00:00"/>
    <s v="3:23 p. m."/>
    <x v="5"/>
    <m/>
    <m/>
    <m/>
    <m/>
    <m/>
    <m/>
    <m/>
    <m/>
    <m/>
    <m/>
    <s v="0"/>
    <s v="MEDIOS NARANJA SOCIEDAD LIMITADA"/>
    <s v="NO DETERMINADO"/>
    <s v="CLIENTE EXTERNO"/>
    <x v="0"/>
    <m/>
    <m/>
    <m/>
    <m/>
    <m/>
    <m/>
    <m/>
    <m/>
    <m/>
    <m/>
    <m/>
    <m/>
    <m/>
    <m/>
    <m/>
    <m/>
    <m/>
    <m/>
    <m/>
    <m/>
    <m/>
    <m/>
    <m/>
    <m/>
    <m/>
    <m/>
    <m/>
    <m/>
    <m/>
    <m/>
    <m/>
    <m/>
    <m/>
    <m/>
    <m/>
    <m/>
    <m/>
    <m/>
    <m/>
    <m/>
    <m/>
    <m/>
    <m/>
    <m/>
    <m/>
    <m/>
    <m/>
    <m/>
    <m/>
    <m/>
    <m/>
    <m/>
    <m/>
    <m/>
    <m/>
    <m/>
    <m/>
    <m/>
    <m/>
    <m/>
    <m/>
    <m/>
    <m/>
    <m/>
    <m/>
    <m/>
    <m/>
    <m/>
    <m/>
    <m/>
    <m/>
    <m/>
    <m/>
    <m/>
    <m/>
    <m/>
    <m/>
    <m/>
    <m/>
    <m/>
    <m/>
    <m/>
    <m/>
    <m/>
    <s v="COMPROBANTE NO VALIDO"/>
    <m/>
    <m/>
    <m/>
    <m/>
    <m/>
    <m/>
    <m/>
    <m/>
    <m/>
    <m/>
    <m/>
    <m/>
    <m/>
    <m/>
    <m/>
    <m/>
    <m/>
    <m/>
    <m/>
    <m/>
    <m/>
    <m/>
    <m/>
    <m/>
    <m/>
    <m/>
    <m/>
    <m/>
    <x v="0"/>
    <m/>
    <m/>
    <m/>
    <m/>
    <m/>
    <s v="GESTIONADO"/>
    <m/>
    <d v="2024-01-09T00:00:00"/>
    <s v="N/A"/>
    <m/>
    <x v="71"/>
    <x v="4"/>
    <x v="0"/>
    <x v="0"/>
    <x v="0"/>
    <n v="1"/>
    <n v="1"/>
    <n v="1"/>
    <n v="1"/>
    <x v="0"/>
    <n v="1"/>
    <s v="0"/>
    <x v="0"/>
    <d v="2024-01-09T00:00:00"/>
    <x v="220"/>
    <d v="1899-12-30T00:00:00"/>
    <d v="2024-01-09T03:23:00"/>
    <s v="3:23"/>
    <d v="1899-12-30T09:16:51"/>
    <x v="2"/>
    <x v="2"/>
    <x v="10"/>
    <x v="1"/>
    <n v="8193"/>
  </r>
  <r>
    <n v="234"/>
    <d v="2024-01-09T12:38:05"/>
    <d v="2024-01-09T12:47:57"/>
    <s v="45984160@ventasyservicios.com.co"/>
    <s v="Dana Sofia Giraldo Avila"/>
    <m/>
    <d v="2024-01-09T00:00:00"/>
    <s v="8:40:23 a"/>
    <x v="3"/>
    <m/>
    <s v="15558062"/>
    <m/>
    <m/>
    <m/>
    <m/>
    <m/>
    <m/>
    <m/>
    <m/>
    <s v="15558062"/>
    <s v="SYNERGY INVESTMENTS LTDA "/>
    <s v="PYME PEQUEÑA"/>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09T00:00:00"/>
    <s v="n/a"/>
    <s v="N/A"/>
    <x v="50"/>
    <x v="3"/>
    <x v="0"/>
    <x v="7"/>
    <x v="1"/>
    <n v="1"/>
    <n v="1"/>
    <n v="1"/>
    <n v="1"/>
    <x v="0"/>
    <n v="1"/>
    <s v="15558062SYNERGY INVESTMENTS LTDA "/>
    <x v="2"/>
    <d v="2024-01-09T00:00:00"/>
    <x v="221"/>
    <d v="1899-12-30T00:00:00"/>
    <d v="2024-01-09T08:40:00"/>
    <s v="8:40"/>
    <d v="1899-12-30T04:07:57"/>
    <x v="1"/>
    <x v="1"/>
    <x v="13"/>
    <x v="1"/>
    <n v="8193"/>
  </r>
  <r>
    <n v="235"/>
    <d v="2024-01-09T12:31:01"/>
    <d v="2024-01-09T12:48:09"/>
    <s v="45077024@ventasyservicios.com.co"/>
    <s v="Leidy Tatiana Pinzon Calderon"/>
    <m/>
    <d v="2024-01-09T00:00:00"/>
    <s v="09:07"/>
    <x v="7"/>
    <m/>
    <m/>
    <m/>
    <m/>
    <m/>
    <m/>
    <s v="contabilidad@prevenciongreco.com.co"/>
    <s v="Cesión De Contrato"/>
    <m/>
    <m/>
    <s v="3104296406"/>
    <s v="PREVENCIONGRECO SAS"/>
    <s v="PYME MEDIAN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09T00:00:00"/>
    <s v="nou"/>
    <m/>
    <x v="81"/>
    <x v="6"/>
    <x v="0"/>
    <x v="0"/>
    <x v="0"/>
    <n v="1"/>
    <n v="1"/>
    <n v="1"/>
    <n v="1"/>
    <x v="0"/>
    <n v="1"/>
    <s v="3104296406PREVENCIONGRECO SAS"/>
    <x v="2"/>
    <d v="2024-01-09T00:00:00"/>
    <x v="222"/>
    <d v="1899-12-30T00:00:00"/>
    <d v="2024-01-09T09:07:00"/>
    <s v="09:07"/>
    <d v="1899-12-30T03:41:09"/>
    <x v="1"/>
    <x v="1"/>
    <x v="12"/>
    <x v="1"/>
    <n v="8193"/>
  </r>
  <r>
    <n v="236"/>
    <d v="2024-01-09T12:40:22"/>
    <d v="2024-01-09T12:51:24"/>
    <s v="45981202@ventasyservicios.com.co"/>
    <s v="Candida Mayerli Moyano Casallas"/>
    <m/>
    <d v="2024-01-08T00:00:00"/>
    <s v="22:38"/>
    <x v="5"/>
    <m/>
    <m/>
    <m/>
    <m/>
    <m/>
    <m/>
    <m/>
    <m/>
    <m/>
    <m/>
    <s v="4128125805"/>
    <s v="LUIS VICENTE ROMERO MENDEZ"/>
    <s v="SOHO"/>
    <s v="CLIENTE EXTERNO"/>
    <x v="0"/>
    <m/>
    <m/>
    <m/>
    <m/>
    <m/>
    <m/>
    <m/>
    <m/>
    <m/>
    <m/>
    <m/>
    <m/>
    <m/>
    <m/>
    <m/>
    <m/>
    <m/>
    <m/>
    <m/>
    <m/>
    <m/>
    <m/>
    <m/>
    <m/>
    <m/>
    <m/>
    <m/>
    <m/>
    <m/>
    <m/>
    <m/>
    <m/>
    <m/>
    <m/>
    <m/>
    <m/>
    <m/>
    <m/>
    <m/>
    <m/>
    <m/>
    <m/>
    <m/>
    <m/>
    <m/>
    <m/>
    <m/>
    <m/>
    <m/>
    <m/>
    <m/>
    <m/>
    <m/>
    <m/>
    <m/>
    <m/>
    <m/>
    <m/>
    <m/>
    <m/>
    <m/>
    <m/>
    <m/>
    <m/>
    <m/>
    <m/>
    <m/>
    <m/>
    <m/>
    <m/>
    <m/>
    <m/>
    <m/>
    <m/>
    <m/>
    <m/>
    <m/>
    <m/>
    <m/>
    <m/>
    <m/>
    <m/>
    <m/>
    <m/>
    <s v="PAGO YA APLICADO"/>
    <s v="BANCO BOGOTÁ"/>
    <s v="PAGO EN CAJA DIRECTA DEL BANCO"/>
    <m/>
    <m/>
    <m/>
    <m/>
    <m/>
    <m/>
    <m/>
    <m/>
    <m/>
    <m/>
    <m/>
    <m/>
    <m/>
    <m/>
    <m/>
    <m/>
    <m/>
    <m/>
    <m/>
    <m/>
    <m/>
    <m/>
    <m/>
    <m/>
    <m/>
    <m/>
    <x v="0"/>
    <m/>
    <m/>
    <m/>
    <m/>
    <m/>
    <s v="GESTIONADO"/>
    <m/>
    <d v="2024-01-09T00:00:00"/>
    <s v="N/A"/>
    <m/>
    <x v="70"/>
    <x v="4"/>
    <x v="0"/>
    <x v="0"/>
    <x v="0"/>
    <n v="1"/>
    <n v="1"/>
    <n v="1"/>
    <n v="1"/>
    <x v="1"/>
    <n v="2"/>
    <s v="4128125805"/>
    <x v="0"/>
    <d v="2024-01-09T00:00:00"/>
    <x v="223"/>
    <d v="1899-12-30T00:00:00"/>
    <d v="2024-01-08T22:38:00"/>
    <s v="22:38"/>
    <d v="1899-12-30T14:13:24"/>
    <x v="3"/>
    <x v="0"/>
    <x v="10"/>
    <x v="1"/>
    <n v="8193"/>
  </r>
  <r>
    <n v="237"/>
    <d v="2024-01-09T12:48:38"/>
    <d v="2024-01-09T12:52:24"/>
    <s v="45077024@ventasyservicios.com.co"/>
    <s v="Leidy Tatiana Pinzon Calderon"/>
    <m/>
    <d v="2024-01-09T00:00:00"/>
    <s v="09:08"/>
    <x v="7"/>
    <m/>
    <m/>
    <m/>
    <m/>
    <m/>
    <m/>
    <s v="viviana.sanchez@prevenciongreco.com.co"/>
    <s v="Re: cesiones de contrato"/>
    <m/>
    <m/>
    <s v="3104296390"/>
    <s v="SUCONTROL SAS"/>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09T00:00:00"/>
    <s v="NO"/>
    <m/>
    <x v="78"/>
    <x v="6"/>
    <x v="0"/>
    <x v="0"/>
    <x v="0"/>
    <n v="1"/>
    <n v="1"/>
    <n v="1"/>
    <n v="1"/>
    <x v="0"/>
    <n v="1"/>
    <s v="3104296390SUCONTROL SAS"/>
    <x v="2"/>
    <d v="2024-01-09T00:00:00"/>
    <x v="224"/>
    <d v="1899-12-30T00:00:00"/>
    <d v="2024-01-09T09:08:00"/>
    <s v="09:08"/>
    <d v="1899-12-30T03:44:24"/>
    <x v="1"/>
    <x v="1"/>
    <x v="12"/>
    <x v="1"/>
    <n v="8193"/>
  </r>
  <r>
    <n v="238"/>
    <d v="2024-01-09T12:56:25"/>
    <d v="2024-01-09T12:56:40"/>
    <s v="46044953@ventasyservicios.com.co"/>
    <s v="Jonnatan Steven Hernandez Gonzalez"/>
    <m/>
    <d v="2024-01-09T00:00:00"/>
    <s v="9:17:59"/>
    <x v="4"/>
    <m/>
    <m/>
    <m/>
    <m/>
    <m/>
    <m/>
    <m/>
    <m/>
    <s v="Soporte@cmonserrate.com"/>
    <s v="Re: Registro IMEI plan empresarial | CONSTRUCTORA MONSERRATE DE COLOMBIA SAS | 890942766-4"/>
    <s v="3006549060"/>
    <s v="CONSTRUCTORA MONSERRATE DE COLOMBIA SAS"/>
    <s v="PYME MEDIANA"/>
    <s v="CLIENTE CLAR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09T00:00:00"/>
    <s v="N/A"/>
    <s v="N7A"/>
    <x v="73"/>
    <x v="0"/>
    <x v="0"/>
    <x v="4"/>
    <x v="1"/>
    <n v="1"/>
    <n v="1"/>
    <n v="1"/>
    <n v="1"/>
    <x v="0"/>
    <n v="1"/>
    <s v="3006549060CONSTRUCTORA MONSERRATE DE COLOMBIA SAS"/>
    <x v="2"/>
    <d v="2024-01-09T00:00:00"/>
    <x v="225"/>
    <d v="1899-12-30T00:00:00"/>
    <d v="2024-01-09T09:17:00"/>
    <s v="9:17"/>
    <d v="1899-12-30T03:39:40"/>
    <x v="1"/>
    <x v="1"/>
    <x v="15"/>
    <x v="0"/>
    <n v="8193"/>
  </r>
  <r>
    <n v="239"/>
    <d v="2024-01-09T12:56:00"/>
    <d v="2024-01-09T12:59:42"/>
    <s v="45981202@ventasyservicios.com.co"/>
    <s v="Candida Mayerli Moyano Casallas"/>
    <m/>
    <d v="2024-01-08T00:00:00"/>
    <s v="22:39 "/>
    <x v="5"/>
    <m/>
    <m/>
    <m/>
    <m/>
    <m/>
    <m/>
    <m/>
    <m/>
    <m/>
    <m/>
    <s v="4128125805"/>
    <s v="LUIS VICENTE ROMERO MENDEZ"/>
    <s v="SOHO"/>
    <s v="CLIENTE EXTERNO"/>
    <x v="0"/>
    <m/>
    <m/>
    <m/>
    <m/>
    <m/>
    <m/>
    <m/>
    <m/>
    <m/>
    <m/>
    <m/>
    <m/>
    <m/>
    <m/>
    <m/>
    <m/>
    <m/>
    <m/>
    <m/>
    <m/>
    <m/>
    <m/>
    <m/>
    <m/>
    <m/>
    <m/>
    <m/>
    <m/>
    <m/>
    <m/>
    <m/>
    <m/>
    <m/>
    <m/>
    <m/>
    <m/>
    <m/>
    <m/>
    <m/>
    <m/>
    <m/>
    <m/>
    <m/>
    <m/>
    <m/>
    <m/>
    <m/>
    <m/>
    <m/>
    <m/>
    <m/>
    <m/>
    <m/>
    <m/>
    <m/>
    <m/>
    <m/>
    <m/>
    <m/>
    <m/>
    <m/>
    <m/>
    <m/>
    <m/>
    <m/>
    <m/>
    <m/>
    <m/>
    <m/>
    <m/>
    <m/>
    <m/>
    <m/>
    <m/>
    <m/>
    <m/>
    <m/>
    <m/>
    <m/>
    <m/>
    <m/>
    <m/>
    <m/>
    <m/>
    <s v="PAGO YA APLICADO"/>
    <s v="BANCO BOGOTÁ"/>
    <s v="PAGO EN CAJA DIRECTA DEL BANCO"/>
    <m/>
    <m/>
    <m/>
    <m/>
    <m/>
    <m/>
    <m/>
    <m/>
    <m/>
    <m/>
    <m/>
    <m/>
    <m/>
    <m/>
    <m/>
    <m/>
    <m/>
    <m/>
    <m/>
    <m/>
    <m/>
    <m/>
    <m/>
    <m/>
    <m/>
    <m/>
    <x v="0"/>
    <m/>
    <m/>
    <m/>
    <m/>
    <m/>
    <s v="GESTIONADO"/>
    <m/>
    <d v="2024-01-09T00:00:00"/>
    <s v="N/A"/>
    <m/>
    <x v="70"/>
    <x v="4"/>
    <x v="0"/>
    <x v="0"/>
    <x v="0"/>
    <n v="1"/>
    <n v="1"/>
    <n v="1"/>
    <n v="1"/>
    <x v="2"/>
    <n v="2"/>
    <s v="4128125805"/>
    <x v="0"/>
    <d v="2024-01-09T00:00:00"/>
    <x v="226"/>
    <d v="1899-12-30T00:00:00"/>
    <d v="2024-01-08T22:39:00"/>
    <s v="22:39"/>
    <d v="1899-12-30T14:20:42"/>
    <x v="3"/>
    <x v="0"/>
    <x v="10"/>
    <x v="1"/>
    <n v="8193"/>
  </r>
  <r>
    <n v="240"/>
    <d v="2024-01-09T12:35:57"/>
    <d v="2024-01-09T13:09:08"/>
    <s v="45577874@ventasyservicios.com.co"/>
    <s v="David Andres Pardo Torres"/>
    <m/>
    <d v="2024-01-09T00:00:00"/>
    <s v="08:29"/>
    <x v="4"/>
    <m/>
    <m/>
    <m/>
    <m/>
    <m/>
    <m/>
    <m/>
    <m/>
    <s v="facturacion@venturacapital.co"/>
    <s v="Re: Cesión de contrato de VENTURA CAPITAL SAS A S ARISTIZABAL SCA"/>
    <s v="12274058"/>
    <s v="12274058"/>
    <s v="PYME PEQUEÑA"/>
    <s v="CLIENTE EXTERNO"/>
    <x v="0"/>
    <m/>
    <s v="FIJO"/>
    <s v="FO"/>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09T00:00:00"/>
    <s v="20614191"/>
    <m/>
    <x v="37"/>
    <x v="0"/>
    <x v="0"/>
    <x v="0"/>
    <x v="0"/>
    <n v="1"/>
    <n v="1"/>
    <n v="1"/>
    <n v="1"/>
    <x v="0"/>
    <n v="1"/>
    <s v="1227405812274058"/>
    <x v="2"/>
    <d v="2024-01-09T00:00:00"/>
    <x v="227"/>
    <d v="1899-12-30T00:00:00"/>
    <d v="2024-01-09T08:29:00"/>
    <s v="08:29"/>
    <d v="1899-12-30T04:40:08"/>
    <x v="1"/>
    <x v="1"/>
    <x v="14"/>
    <x v="0"/>
    <n v="8193"/>
  </r>
  <r>
    <n v="241"/>
    <d v="2024-01-09T12:16:02"/>
    <d v="2024-01-09T13:18:31"/>
    <s v="45961452@ventasyservicios.com.co"/>
    <s v="Natalia Buenano Gonzalez"/>
    <m/>
    <d v="2024-01-09T00:00:00"/>
    <s v="11:00"/>
    <x v="3"/>
    <m/>
    <s v="15558231"/>
    <m/>
    <m/>
    <m/>
    <m/>
    <m/>
    <m/>
    <m/>
    <m/>
    <s v="15558231"/>
    <s v="PAGOMA S A"/>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09T00:00:00"/>
    <s v="N/a"/>
    <m/>
    <x v="21"/>
    <x v="3"/>
    <x v="0"/>
    <x v="0"/>
    <x v="0"/>
    <n v="1"/>
    <n v="1"/>
    <n v="1"/>
    <n v="1"/>
    <x v="0"/>
    <n v="1"/>
    <s v="15558231PAGOMA S A"/>
    <x v="2"/>
    <d v="2024-01-09T00:00:00"/>
    <x v="228"/>
    <d v="1899-12-30T00:00:00"/>
    <d v="2024-01-09T11:00:00"/>
    <s v="11:00"/>
    <d v="1899-12-30T02:18:31"/>
    <x v="1"/>
    <x v="1"/>
    <x v="5"/>
    <x v="1"/>
    <n v="8193"/>
  </r>
  <r>
    <n v="242"/>
    <d v="2024-01-09T13:21:41"/>
    <d v="2024-01-09T13:22:06"/>
    <s v="45926622@ventasyservicios.com.co"/>
    <s v="Yuli Caterine Tellez Amado"/>
    <m/>
    <d v="2024-01-09T00:00:00"/>
    <s v="6:47"/>
    <x v="4"/>
    <m/>
    <m/>
    <m/>
    <m/>
    <m/>
    <m/>
    <m/>
    <m/>
    <s v="contactopyme.co@claro.com.co"/>
    <s v="Fwd: Buenas tardes   Mi nombre es José Antonio Guarin CC 1129566896 Tel 3014720054 3015660978 Cuenta servicio Claro empresas 30441428 Dirección servicio  CRA 14 45D 02 Foody Frozzen  Soy usuario del servico sucede que hubo un robo en el techo del local..."/>
    <s v="30441428"/>
    <s v="JOSE ANTON GUARIN GUTIERREZ"/>
    <s v="MICRO"/>
    <s v="SOPORTE TÉCNICO EMPRESAS"/>
    <x v="0"/>
    <m/>
    <s v="FIJO"/>
    <s v="HFC"/>
    <s v="SOPORTE TÉCNICO"/>
    <m/>
    <m/>
    <m/>
    <m/>
    <m/>
    <m/>
    <m/>
    <m/>
    <m/>
    <m/>
    <m/>
    <m/>
    <m/>
    <m/>
    <m/>
    <m/>
    <m/>
    <m/>
    <m/>
    <m/>
    <m/>
    <m/>
    <m/>
    <m/>
    <m/>
    <m/>
    <m/>
    <m/>
    <m/>
    <m/>
    <m/>
    <m/>
    <m/>
    <m/>
    <m/>
    <m/>
    <m/>
    <m/>
    <m/>
    <m/>
    <m/>
    <m/>
    <m/>
    <m/>
    <m/>
    <m/>
    <m/>
    <m/>
    <m/>
    <m/>
    <m/>
    <m/>
    <m/>
    <m/>
    <m/>
    <s v="FALLA CABLE / MODEM"/>
    <m/>
    <m/>
    <m/>
    <m/>
    <m/>
    <m/>
    <m/>
    <m/>
    <m/>
    <m/>
    <m/>
    <m/>
    <m/>
    <m/>
    <m/>
    <m/>
    <m/>
    <m/>
    <m/>
    <m/>
    <m/>
    <m/>
    <m/>
    <m/>
    <m/>
    <m/>
    <m/>
    <m/>
    <m/>
    <m/>
    <m/>
    <m/>
    <m/>
    <m/>
    <m/>
    <m/>
    <m/>
    <m/>
    <m/>
    <m/>
    <m/>
    <m/>
    <m/>
    <m/>
    <m/>
    <m/>
    <m/>
    <m/>
    <m/>
    <m/>
    <m/>
    <m/>
    <m/>
    <x v="2"/>
    <s v="3014720054"/>
    <s v="JOSE ANTON GUARIN GUTIERREZ"/>
    <s v="1"/>
    <s v="995469607"/>
    <s v="barranquilla"/>
    <s v="GESTIONADO"/>
    <m/>
    <d v="2024-01-09T00:00:00"/>
    <s v="N/A"/>
    <s v="N/A"/>
    <x v="82"/>
    <x v="0"/>
    <x v="0"/>
    <x v="0"/>
    <x v="0"/>
    <n v="1"/>
    <n v="1"/>
    <n v="1"/>
    <n v="1"/>
    <x v="0"/>
    <n v="1"/>
    <s v="30441428JOSE ANTON GUARIN GUTIERREZ"/>
    <x v="0"/>
    <d v="2024-01-09T00:00:00"/>
    <x v="229"/>
    <d v="1899-12-30T00:00:00"/>
    <d v="2024-01-09T06:47:00"/>
    <s v="6:47"/>
    <d v="1899-12-30T06:35:06"/>
    <x v="2"/>
    <x v="2"/>
    <x v="1"/>
    <x v="1"/>
    <n v="8193"/>
  </r>
  <r>
    <n v="243"/>
    <d v="2024-01-09T12:58:01"/>
    <d v="2024-01-09T13:25:02"/>
    <s v="45077024@ventasyservicios.com.co"/>
    <s v="Leidy Tatiana Pinzon Calderon"/>
    <m/>
    <d v="2024-01-09T00:00:00"/>
    <s v="09:55"/>
    <x v="7"/>
    <m/>
    <m/>
    <m/>
    <m/>
    <m/>
    <m/>
    <s v="jorgearmando.guerrero@diversey.com"/>
    <s v="Re: Fwd: Cesion linea Diversey"/>
    <m/>
    <m/>
    <s v="3164735858"/>
    <s v="DIVERSEY COLOMBIA SAS -"/>
    <s v="PYME PEQUEÑ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09T00:00:00"/>
    <s v="N"/>
    <m/>
    <x v="79"/>
    <x v="6"/>
    <x v="0"/>
    <x v="0"/>
    <x v="0"/>
    <n v="1"/>
    <n v="1"/>
    <n v="1"/>
    <n v="1"/>
    <x v="1"/>
    <n v="2"/>
    <s v="3164735858DIVERSEY COLOMBIA SAS -"/>
    <x v="2"/>
    <d v="2024-01-09T00:00:00"/>
    <x v="230"/>
    <d v="1899-12-30T00:00:00"/>
    <d v="2024-01-09T09:55:00"/>
    <s v="09:55"/>
    <d v="1899-12-30T03:30:02"/>
    <x v="1"/>
    <x v="1"/>
    <x v="12"/>
    <x v="1"/>
    <n v="8193"/>
  </r>
  <r>
    <n v="244"/>
    <d v="2024-01-09T13:25:05"/>
    <d v="2024-01-09T13:26:55"/>
    <s v="45077024@ventasyservicios.com.co"/>
    <s v="Leidy Tatiana Pinzon Calderon"/>
    <m/>
    <d v="2024-01-09T00:00:00"/>
    <s v="07:53"/>
    <x v="7"/>
    <m/>
    <m/>
    <m/>
    <m/>
    <m/>
    <m/>
    <s v="willgonzac@gmail.com; "/>
    <s v="Re: Fwd: Documento cambio de factura"/>
    <m/>
    <m/>
    <s v="3166974590"/>
    <s v="ROSALBA OBANDO YEPES"/>
    <s v="PYME PEQUEÑ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09T00:00:00"/>
    <s v="N"/>
    <m/>
    <x v="78"/>
    <x v="6"/>
    <x v="0"/>
    <x v="0"/>
    <x v="0"/>
    <n v="1"/>
    <n v="1"/>
    <n v="1"/>
    <n v="1"/>
    <x v="0"/>
    <n v="1"/>
    <s v="3166974590ROSALBA OBANDO YEPES"/>
    <x v="2"/>
    <d v="2024-01-09T00:00:00"/>
    <x v="231"/>
    <d v="1899-12-30T00:00:00"/>
    <d v="2024-01-09T07:53:00"/>
    <s v="07:53"/>
    <d v="1899-12-30T05:33:55"/>
    <x v="1"/>
    <x v="1"/>
    <x v="12"/>
    <x v="1"/>
    <n v="8193"/>
  </r>
  <r>
    <n v="245"/>
    <d v="2024-01-09T13:18:37"/>
    <d v="2024-01-09T13:27:21"/>
    <s v="45961452@ventasyservicios.com.co"/>
    <s v="Natalia Buenano Gonzalez"/>
    <m/>
    <d v="2024-01-09T00:00:00"/>
    <s v="11:05"/>
    <x v="3"/>
    <m/>
    <s v="15558237"/>
    <m/>
    <m/>
    <m/>
    <m/>
    <m/>
    <m/>
    <m/>
    <m/>
    <s v="8.22445674"/>
    <s v="M.A. COLOMBIA S.A.S."/>
    <s v="MICRO"/>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09T00:00:00"/>
    <s v="N/a"/>
    <m/>
    <x v="31"/>
    <x v="3"/>
    <x v="0"/>
    <x v="0"/>
    <x v="0"/>
    <n v="1"/>
    <n v="1"/>
    <n v="1"/>
    <n v="1"/>
    <x v="0"/>
    <n v="1"/>
    <s v="8.22445674M.A. COLOMBIA S.A.S."/>
    <x v="2"/>
    <d v="2024-01-09T00:00:00"/>
    <x v="232"/>
    <d v="1899-12-30T00:00:00"/>
    <d v="2024-01-09T11:05:00"/>
    <s v="11:05"/>
    <d v="1899-12-30T02:22:21"/>
    <x v="1"/>
    <x v="1"/>
    <x v="5"/>
    <x v="1"/>
    <n v="8193"/>
  </r>
  <r>
    <n v="246"/>
    <d v="2024-01-09T13:27:24"/>
    <d v="2024-01-09T13:38:42"/>
    <s v="45961452@ventasyservicios.com.co"/>
    <s v="Natalia Buenano Gonzalez"/>
    <m/>
    <d v="2024-01-09T00:00:00"/>
    <s v="11:17"/>
    <x v="3"/>
    <m/>
    <s v="15558256"/>
    <m/>
    <m/>
    <m/>
    <m/>
    <m/>
    <m/>
    <m/>
    <m/>
    <s v="8.22502556"/>
    <s v="LCQ INGENIERIA S.A.S"/>
    <s v="PYME MEDIANA"/>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09T00:00:00"/>
    <s v="N/a"/>
    <m/>
    <x v="47"/>
    <x v="3"/>
    <x v="0"/>
    <x v="0"/>
    <x v="0"/>
    <n v="1"/>
    <n v="1"/>
    <n v="1"/>
    <n v="1"/>
    <x v="0"/>
    <n v="1"/>
    <s v="8.22502556LCQ INGENIERIA S.A.S"/>
    <x v="2"/>
    <d v="2024-01-09T00:00:00"/>
    <x v="233"/>
    <d v="1899-12-30T00:00:00"/>
    <d v="2024-01-09T11:17:00"/>
    <s v="11:17"/>
    <d v="1899-12-30T02:21:42"/>
    <x v="1"/>
    <x v="1"/>
    <x v="5"/>
    <x v="1"/>
    <n v="8193"/>
  </r>
  <r>
    <n v="247"/>
    <d v="2024-01-09T13:34:00"/>
    <d v="2024-01-09T13:40:30"/>
    <s v="45577874@ventasyservicios.com.co"/>
    <s v="David Andres Pardo Torres"/>
    <m/>
    <d v="2024-01-09T00:00:00"/>
    <s v="08:44"/>
    <x v="4"/>
    <m/>
    <m/>
    <m/>
    <m/>
    <m/>
    <m/>
    <m/>
    <m/>
    <s v="apoc2.cads@dynamo.net"/>
    <s v="Re: Dynamo_Verificacion costo cancelación_Contrato GC-CPST-54823-22"/>
    <s v="12070014"/>
    <s v="SBI INTERNATIONAL HOLDINGS  AG."/>
    <s v="INTERMEDIAS"/>
    <s v="CLIENTE EXTERNO"/>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09T00:00:00"/>
    <s v="20614251"/>
    <m/>
    <x v="80"/>
    <x v="0"/>
    <x v="0"/>
    <x v="0"/>
    <x v="0"/>
    <n v="1"/>
    <n v="1"/>
    <n v="1"/>
    <n v="1"/>
    <x v="0"/>
    <n v="1"/>
    <s v="12070014SBI INTERNATIONAL HOLDINGS  AG."/>
    <x v="2"/>
    <d v="2024-01-09T00:00:00"/>
    <x v="234"/>
    <d v="1899-12-30T00:00:00"/>
    <d v="2024-01-09T08:44:00"/>
    <s v="08:44"/>
    <d v="1899-12-30T04:56:30"/>
    <x v="1"/>
    <x v="1"/>
    <x v="14"/>
    <x v="0"/>
    <n v="8193"/>
  </r>
  <r>
    <n v="248"/>
    <d v="2024-01-09T13:38:45"/>
    <d v="2024-01-09T13:43:28"/>
    <s v="45961452@ventasyservicios.com.co"/>
    <s v="Natalia Buenano Gonzalez"/>
    <m/>
    <d v="2024-01-09T00:00:00"/>
    <s v="11:17"/>
    <x v="3"/>
    <m/>
    <s v="15558259"/>
    <m/>
    <m/>
    <m/>
    <m/>
    <m/>
    <m/>
    <m/>
    <m/>
    <s v="3138603349"/>
    <s v="CLINICA ERASMO LTDA"/>
    <s v="PYME MEDIANA"/>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09T00:00:00"/>
    <s v="N/a"/>
    <m/>
    <x v="61"/>
    <x v="3"/>
    <x v="0"/>
    <x v="0"/>
    <x v="0"/>
    <n v="1"/>
    <n v="1"/>
    <n v="1"/>
    <n v="1"/>
    <x v="0"/>
    <n v="1"/>
    <s v="3138603349CLINICA ERASMO LTDA"/>
    <x v="2"/>
    <d v="2024-01-09T00:00:00"/>
    <x v="235"/>
    <d v="1899-12-30T00:00:00"/>
    <d v="2024-01-09T11:17:00"/>
    <s v="11:17"/>
    <d v="1899-12-30T02:26:28"/>
    <x v="1"/>
    <x v="1"/>
    <x v="5"/>
    <x v="1"/>
    <n v="8193"/>
  </r>
  <r>
    <n v="249"/>
    <d v="2024-01-09T12:47:44"/>
    <d v="2024-01-09T13:45:37"/>
    <s v="45664102@ventasyservicios.com.co"/>
    <s v="Angie Tatiana Tique Cardozo"/>
    <m/>
    <d v="2024-01-09T00:00:00"/>
    <s v="10:08 a. m."/>
    <x v="0"/>
    <m/>
    <m/>
    <m/>
    <m/>
    <m/>
    <m/>
    <m/>
    <m/>
    <s v="asesorias.cortes@gmail.com"/>
    <s v="Cancelacion cuenta CODIMSA SAS"/>
    <s v="98808229"/>
    <s v=" CODIMSA SAS "/>
    <s v="SOHO"/>
    <s v="CLIENTE EXTERNO"/>
    <x v="0"/>
    <m/>
    <s v="FIJO"/>
    <s v="HFC"/>
    <s v="CANCELACIÓN DE SERVICIO"/>
    <m/>
    <m/>
    <m/>
    <m/>
    <m/>
    <m/>
    <m/>
    <s v="CANCELACIÓN"/>
    <m/>
    <m/>
    <m/>
    <m/>
    <m/>
    <m/>
    <m/>
    <m/>
    <m/>
    <m/>
    <m/>
    <m/>
    <m/>
    <m/>
    <m/>
    <m/>
    <m/>
    <m/>
    <m/>
    <m/>
    <m/>
    <m/>
    <m/>
    <m/>
    <m/>
    <m/>
    <m/>
    <m/>
    <m/>
    <m/>
    <m/>
    <m/>
    <m/>
    <m/>
    <m/>
    <m/>
    <m/>
    <m/>
    <m/>
    <m/>
    <m/>
    <m/>
    <m/>
    <m/>
    <m/>
    <m/>
    <m/>
    <m/>
    <m/>
    <m/>
    <m/>
    <m/>
    <m/>
    <m/>
    <m/>
    <m/>
    <m/>
    <m/>
    <m/>
    <m/>
    <m/>
    <m/>
    <m/>
    <m/>
    <m/>
    <m/>
    <m/>
    <m/>
    <m/>
    <m/>
    <m/>
    <m/>
    <m/>
    <m/>
    <m/>
    <m/>
    <m/>
    <m/>
    <m/>
    <m/>
    <m/>
    <m/>
    <m/>
    <m/>
    <m/>
    <m/>
    <m/>
    <m/>
    <m/>
    <m/>
    <m/>
    <m/>
    <m/>
    <m/>
    <m/>
    <m/>
    <m/>
    <s v="TOTAL"/>
    <m/>
    <s v="CIERRE DE SEDE"/>
    <m/>
    <x v="2"/>
    <s v="3164015569"/>
    <s v="RICARDO ROJAS"/>
    <s v="1"/>
    <m/>
    <m/>
    <s v="GESTIONADO"/>
    <m/>
    <d v="2024-01-09T00:00:00"/>
    <s v="NINGUNA"/>
    <s v="995474620"/>
    <x v="53"/>
    <x v="0"/>
    <x v="0"/>
    <x v="0"/>
    <x v="0"/>
    <n v="1"/>
    <n v="1"/>
    <n v="1"/>
    <n v="1"/>
    <x v="0"/>
    <n v="1"/>
    <s v="98808229 CODIMSA SAS "/>
    <x v="2"/>
    <d v="2024-01-09T00:00:00"/>
    <x v="236"/>
    <d v="1899-12-30T00:00:00"/>
    <d v="2024-01-09T10:08:00"/>
    <s v="10:08"/>
    <d v="1899-12-30T03:37:37"/>
    <x v="1"/>
    <x v="1"/>
    <x v="16"/>
    <x v="1"/>
    <n v="8193"/>
  </r>
  <r>
    <n v="250"/>
    <d v="2024-01-09T13:43:30"/>
    <d v="2024-01-09T13:56:11"/>
    <s v="45961452@ventasyservicios.com.co"/>
    <s v="Natalia Buenano Gonzalez"/>
    <m/>
    <d v="2024-01-09T00:00:00"/>
    <s v="11:28"/>
    <x v="3"/>
    <m/>
    <s v="15558272"/>
    <m/>
    <m/>
    <m/>
    <m/>
    <m/>
    <m/>
    <m/>
    <m/>
    <s v="8.22499247"/>
    <s v="BIOS IPS MEDICAL SEDE CMQ LOS ANDE"/>
    <s v="MICRO"/>
    <s v="CLIENTE EXTERNO"/>
    <x v="0"/>
    <m/>
    <s v="MÓVIL"/>
    <m/>
    <m/>
    <s v="REPOSICIÓN DE EQUIPO"/>
    <m/>
    <m/>
    <m/>
    <m/>
    <m/>
    <m/>
    <m/>
    <m/>
    <m/>
    <m/>
    <m/>
    <m/>
    <m/>
    <m/>
    <m/>
    <m/>
    <m/>
    <m/>
    <m/>
    <m/>
    <m/>
    <m/>
    <m/>
    <m/>
    <m/>
    <m/>
    <m/>
    <m/>
    <m/>
    <m/>
    <m/>
    <m/>
    <m/>
    <m/>
    <m/>
    <m/>
    <m/>
    <m/>
    <m/>
    <m/>
    <m/>
    <m/>
    <m/>
    <m/>
    <s v="COTIZACIÓN"/>
    <m/>
    <m/>
    <m/>
    <m/>
    <m/>
    <m/>
    <m/>
    <m/>
    <m/>
    <m/>
    <m/>
    <m/>
    <m/>
    <m/>
    <m/>
    <m/>
    <m/>
    <m/>
    <m/>
    <m/>
    <m/>
    <m/>
    <m/>
    <m/>
    <m/>
    <m/>
    <m/>
    <m/>
    <m/>
    <m/>
    <m/>
    <m/>
    <m/>
    <m/>
    <m/>
    <m/>
    <m/>
    <m/>
    <m/>
    <m/>
    <m/>
    <m/>
    <m/>
    <m/>
    <m/>
    <m/>
    <m/>
    <m/>
    <m/>
    <m/>
    <m/>
    <m/>
    <m/>
    <m/>
    <m/>
    <m/>
    <m/>
    <m/>
    <m/>
    <m/>
    <m/>
    <m/>
    <m/>
    <x v="0"/>
    <m/>
    <m/>
    <m/>
    <m/>
    <m/>
    <s v="GESTIONADO"/>
    <m/>
    <d v="2024-01-09T00:00:00"/>
    <s v="N/a"/>
    <m/>
    <x v="38"/>
    <x v="3"/>
    <x v="0"/>
    <x v="0"/>
    <x v="0"/>
    <n v="1"/>
    <n v="1"/>
    <n v="1"/>
    <n v="1"/>
    <x v="0"/>
    <n v="1"/>
    <s v="8.22499247BIOS IPS MEDICAL SEDE CMQ LOS ANDE"/>
    <x v="2"/>
    <d v="2024-01-09T00:00:00"/>
    <x v="237"/>
    <d v="1899-12-30T00:00:00"/>
    <d v="2024-01-09T11:28:00"/>
    <s v="11:28"/>
    <d v="1899-12-30T02:28:11"/>
    <x v="1"/>
    <x v="1"/>
    <x v="5"/>
    <x v="1"/>
    <n v="8193"/>
  </r>
  <r>
    <n v="251"/>
    <d v="2024-01-09T13:56:22"/>
    <d v="2024-01-09T14:01:13"/>
    <s v="45961452@ventasyservicios.com.co"/>
    <s v="Natalia Buenano Gonzalez"/>
    <m/>
    <d v="2024-01-09T00:00:00"/>
    <s v="11:32"/>
    <x v="3"/>
    <m/>
    <s v="15558277"/>
    <m/>
    <m/>
    <m/>
    <m/>
    <m/>
    <m/>
    <m/>
    <m/>
    <s v="3182219467"/>
    <s v="SANTA CRUZ DE PAPARE S.A.S."/>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09T00:00:00"/>
    <s v="N/a"/>
    <m/>
    <x v="21"/>
    <x v="3"/>
    <x v="0"/>
    <x v="0"/>
    <x v="0"/>
    <n v="1"/>
    <n v="1"/>
    <n v="1"/>
    <n v="1"/>
    <x v="0"/>
    <n v="1"/>
    <s v="3182219467SANTA CRUZ DE PAPARE S.A.S."/>
    <x v="2"/>
    <d v="2024-01-09T00:00:00"/>
    <x v="238"/>
    <d v="1899-12-30T00:00:00"/>
    <d v="2024-01-09T11:32:00"/>
    <s v="11:32"/>
    <d v="1899-12-30T02:29:13"/>
    <x v="1"/>
    <x v="1"/>
    <x v="5"/>
    <x v="1"/>
    <n v="8193"/>
  </r>
  <r>
    <n v="252"/>
    <d v="2024-01-09T14:00:22"/>
    <d v="2024-01-09T14:03:27"/>
    <s v="45664102@ventasyservicios.com.co"/>
    <s v="Angie Tatiana Tique Cardozo"/>
    <m/>
    <d v="2024-01-09T00:00:00"/>
    <s v="10:24 a. m."/>
    <x v="0"/>
    <m/>
    <m/>
    <m/>
    <m/>
    <m/>
    <m/>
    <m/>
    <m/>
    <s v="jvarela@agenciapopuli.com"/>
    <s v="CANCELACION DE LINEAS CLARO"/>
    <s v="8.22246188"/>
    <s v="empresa"/>
    <s v="PYME MEDIANA"/>
    <s v="CLIENTE EXTERNO"/>
    <x v="0"/>
    <m/>
    <s v="MÓVIL"/>
    <m/>
    <m/>
    <s v="CANCELACIÓN DE LÍNEA"/>
    <m/>
    <m/>
    <m/>
    <m/>
    <m/>
    <s v="COLOCACIÓN"/>
    <m/>
    <m/>
    <m/>
    <m/>
    <m/>
    <m/>
    <m/>
    <m/>
    <m/>
    <m/>
    <m/>
    <m/>
    <m/>
    <m/>
    <m/>
    <m/>
    <m/>
    <m/>
    <m/>
    <m/>
    <m/>
    <m/>
    <m/>
    <m/>
    <m/>
    <m/>
    <m/>
    <m/>
    <m/>
    <m/>
    <m/>
    <m/>
    <m/>
    <m/>
    <m/>
    <m/>
    <m/>
    <m/>
    <m/>
    <m/>
    <m/>
    <m/>
    <m/>
    <m/>
    <m/>
    <m/>
    <m/>
    <m/>
    <m/>
    <m/>
    <m/>
    <m/>
    <m/>
    <m/>
    <m/>
    <m/>
    <m/>
    <m/>
    <m/>
    <m/>
    <m/>
    <m/>
    <m/>
    <m/>
    <m/>
    <m/>
    <m/>
    <m/>
    <m/>
    <m/>
    <m/>
    <m/>
    <m/>
    <m/>
    <m/>
    <m/>
    <m/>
    <m/>
    <m/>
    <m/>
    <m/>
    <m/>
    <m/>
    <m/>
    <m/>
    <m/>
    <m/>
    <m/>
    <m/>
    <m/>
    <m/>
    <m/>
    <m/>
    <m/>
    <m/>
    <m/>
    <m/>
    <m/>
    <m/>
    <s v="NO USA EL SERVICIO"/>
    <m/>
    <m/>
    <x v="2"/>
    <s v="3115865500"/>
    <s v="Eduardo Ezequiel Ortega de Rio"/>
    <s v="4"/>
    <m/>
    <m/>
    <s v="GESTIONADO"/>
    <m/>
    <d v="2024-01-09T00:00:00"/>
    <s v="NINGUNA"/>
    <s v="NINGUNA"/>
    <x v="25"/>
    <x v="0"/>
    <x v="0"/>
    <x v="0"/>
    <x v="0"/>
    <n v="1"/>
    <n v="1"/>
    <n v="1"/>
    <n v="1"/>
    <x v="0"/>
    <n v="1"/>
    <s v="8.22246188empresa"/>
    <x v="2"/>
    <d v="2024-01-09T00:00:00"/>
    <x v="239"/>
    <d v="1899-12-30T00:00:00"/>
    <d v="2024-01-09T10:24:00"/>
    <s v="10:24"/>
    <d v="1899-12-30T03:39:27"/>
    <x v="1"/>
    <x v="1"/>
    <x v="16"/>
    <x v="1"/>
    <n v="8193"/>
  </r>
  <r>
    <n v="253"/>
    <d v="2024-01-09T13:56:54"/>
    <d v="2024-01-09T14:04:36"/>
    <s v="45577874@ventasyservicios.com.co"/>
    <s v="David Andres Pardo Torres"/>
    <m/>
    <d v="2024-01-09T00:00:00"/>
    <s v="08:52"/>
    <x v="4"/>
    <m/>
    <m/>
    <m/>
    <m/>
    <m/>
    <m/>
    <m/>
    <m/>
    <s v="proinsa1999facturacion@gmail.com"/>
    <s v="solicitud migración fibra óptica"/>
    <s v="62846213"/>
    <s v="PRO INSA"/>
    <s v="SOHO"/>
    <s v="CLIENTE EXTERNO"/>
    <x v="0"/>
    <m/>
    <s v="FIJO"/>
    <s v="HFC"/>
    <s v="LÍNEA NUEVA"/>
    <m/>
    <m/>
    <m/>
    <m/>
    <m/>
    <m/>
    <m/>
    <m/>
    <m/>
    <m/>
    <m/>
    <m/>
    <m/>
    <m/>
    <m/>
    <m/>
    <m/>
    <m/>
    <m/>
    <m/>
    <m/>
    <m/>
    <m/>
    <m/>
    <m/>
    <m/>
    <m/>
    <m/>
    <m/>
    <s v="INFORMACIÓN - ACLARACIÓN"/>
    <m/>
    <m/>
    <m/>
    <m/>
    <m/>
    <m/>
    <m/>
    <m/>
    <m/>
    <m/>
    <m/>
    <m/>
    <m/>
    <m/>
    <m/>
    <m/>
    <m/>
    <m/>
    <m/>
    <m/>
    <m/>
    <m/>
    <m/>
    <m/>
    <m/>
    <m/>
    <m/>
    <m/>
    <m/>
    <m/>
    <m/>
    <m/>
    <m/>
    <m/>
    <m/>
    <m/>
    <m/>
    <m/>
    <m/>
    <m/>
    <m/>
    <m/>
    <m/>
    <m/>
    <m/>
    <m/>
    <m/>
    <m/>
    <m/>
    <m/>
    <m/>
    <m/>
    <m/>
    <m/>
    <m/>
    <m/>
    <m/>
    <m/>
    <m/>
    <m/>
    <m/>
    <m/>
    <m/>
    <m/>
    <m/>
    <m/>
    <m/>
    <m/>
    <m/>
    <m/>
    <m/>
    <m/>
    <m/>
    <m/>
    <m/>
    <m/>
    <m/>
    <m/>
    <m/>
    <x v="0"/>
    <m/>
    <m/>
    <m/>
    <m/>
    <m/>
    <s v="GESTIONADO"/>
    <m/>
    <d v="2024-01-09T00:00:00"/>
    <s v="995480030"/>
    <m/>
    <x v="15"/>
    <x v="0"/>
    <x v="0"/>
    <x v="0"/>
    <x v="0"/>
    <n v="1"/>
    <n v="1"/>
    <n v="1"/>
    <n v="1"/>
    <x v="0"/>
    <n v="1"/>
    <s v="62846213PRO INSA"/>
    <x v="2"/>
    <d v="2024-01-09T00:00:00"/>
    <x v="240"/>
    <d v="1899-12-30T00:00:00"/>
    <d v="2024-01-09T08:52:00"/>
    <s v="08:52"/>
    <d v="1899-12-30T05:12:36"/>
    <x v="1"/>
    <x v="1"/>
    <x v="14"/>
    <x v="0"/>
    <n v="8193"/>
  </r>
  <r>
    <n v="254"/>
    <d v="2024-01-09T14:11:09"/>
    <d v="2024-01-09T14:13:02"/>
    <s v="45961452@ventasyservicios.com.co"/>
    <s v="Natalia Buenano Gonzalez"/>
    <m/>
    <d v="2024-01-09T00:00:00"/>
    <s v="11:35"/>
    <x v="3"/>
    <m/>
    <s v="15558281"/>
    <m/>
    <m/>
    <m/>
    <m/>
    <m/>
    <m/>
    <m/>
    <m/>
    <s v="3114279585"/>
    <s v="COLABORAMOS MAG SAS"/>
    <s v="PYME PEQUEÑA"/>
    <s v="CLIENTE EXTERNO"/>
    <x v="0"/>
    <m/>
    <s v="MÓVIL"/>
    <m/>
    <m/>
    <s v="FALLAS TÉCNICAS"/>
    <m/>
    <m/>
    <m/>
    <m/>
    <m/>
    <m/>
    <m/>
    <m/>
    <m/>
    <m/>
    <m/>
    <m/>
    <m/>
    <m/>
    <m/>
    <m/>
    <m/>
    <m/>
    <m/>
    <s v="REINCIDENCIA"/>
    <m/>
    <m/>
    <m/>
    <m/>
    <m/>
    <m/>
    <m/>
    <m/>
    <m/>
    <m/>
    <m/>
    <m/>
    <m/>
    <m/>
    <m/>
    <m/>
    <m/>
    <m/>
    <m/>
    <m/>
    <m/>
    <m/>
    <m/>
    <m/>
    <m/>
    <m/>
    <m/>
    <m/>
    <m/>
    <m/>
    <m/>
    <m/>
    <m/>
    <m/>
    <m/>
    <m/>
    <m/>
    <m/>
    <m/>
    <m/>
    <m/>
    <m/>
    <m/>
    <m/>
    <m/>
    <m/>
    <m/>
    <m/>
    <m/>
    <m/>
    <m/>
    <m/>
    <m/>
    <m/>
    <m/>
    <m/>
    <m/>
    <m/>
    <m/>
    <m/>
    <m/>
    <m/>
    <m/>
    <m/>
    <m/>
    <m/>
    <m/>
    <m/>
    <m/>
    <m/>
    <m/>
    <m/>
    <m/>
    <m/>
    <m/>
    <m/>
    <m/>
    <m/>
    <m/>
    <m/>
    <m/>
    <m/>
    <m/>
    <m/>
    <m/>
    <m/>
    <m/>
    <m/>
    <x v="1"/>
    <m/>
    <m/>
    <s v="2"/>
    <s v="20"/>
    <s v="AV. 3AN NRO. 25N  49 CALI "/>
    <s v="GESTIONADO"/>
    <m/>
    <d v="2024-01-09T00:00:00"/>
    <s v="N/a"/>
    <m/>
    <x v="83"/>
    <x v="3"/>
    <x v="0"/>
    <x v="0"/>
    <x v="0"/>
    <n v="1"/>
    <n v="1"/>
    <n v="1"/>
    <n v="1"/>
    <x v="0"/>
    <n v="1"/>
    <s v="3114279585COLABORAMOS MAG SAS"/>
    <x v="2"/>
    <d v="2024-01-09T00:00:00"/>
    <x v="241"/>
    <d v="1899-12-30T00:00:00"/>
    <d v="2024-01-09T11:35:00"/>
    <s v="11:35"/>
    <d v="1899-12-30T02:38:02"/>
    <x v="1"/>
    <x v="1"/>
    <x v="5"/>
    <x v="1"/>
    <n v="8193"/>
  </r>
  <r>
    <n v="255"/>
    <d v="2024-01-09T14:15:22"/>
    <d v="2024-01-09T14:16:53"/>
    <s v="45664102@ventasyservicios.com.co"/>
    <s v="Angie Tatiana Tique Cardozo"/>
    <m/>
    <d v="2024-01-09T00:00:00"/>
    <s v="10:40 a. m."/>
    <x v="0"/>
    <m/>
    <m/>
    <m/>
    <m/>
    <m/>
    <m/>
    <m/>
    <m/>
    <s v="camila.suarez@numrot.com"/>
    <s v="Tarifas 2024"/>
    <s v="11862205"/>
    <s v="VSDC S.A.S"/>
    <s v="PYME PEQUEÑA"/>
    <s v="CLIENTE EXTERNO"/>
    <x v="0"/>
    <m/>
    <s v="FIJO"/>
    <s v="FO"/>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09T00:00:00"/>
    <s v="NINGUNA"/>
    <s v="NINGUNA"/>
    <x v="0"/>
    <x v="0"/>
    <x v="0"/>
    <x v="0"/>
    <x v="0"/>
    <n v="1"/>
    <n v="1"/>
    <n v="1"/>
    <n v="1"/>
    <x v="0"/>
    <n v="1"/>
    <s v="11862205VSDC S.A.S"/>
    <x v="2"/>
    <d v="2024-01-09T00:00:00"/>
    <x v="242"/>
    <d v="1899-12-30T00:00:00"/>
    <d v="2024-01-09T10:40:00"/>
    <s v="10:40"/>
    <d v="1899-12-30T03:36:53"/>
    <x v="1"/>
    <x v="1"/>
    <x v="16"/>
    <x v="1"/>
    <n v="8193"/>
  </r>
  <r>
    <n v="256"/>
    <d v="2024-01-09T14:14:26"/>
    <d v="2024-01-09T14:18:17"/>
    <s v="45577874@ventasyservicios.com.co"/>
    <s v="David Andres Pardo Torres"/>
    <m/>
    <d v="2024-01-09T00:00:00"/>
    <s v="11:53"/>
    <x v="4"/>
    <m/>
    <m/>
    <m/>
    <m/>
    <m/>
    <m/>
    <m/>
    <m/>
    <s v="redestelcocajas@gmail.com"/>
    <s v="VISITA TECNICA"/>
    <s v="71819524"/>
    <s v="CONJUNTO R ESIDENCIAL ARMO NíA PH"/>
    <s v="PYME PEQUEÑA"/>
    <s v="CLIENTE EXTERNO"/>
    <x v="0"/>
    <m/>
    <s v="FIJO"/>
    <s v="HFC"/>
    <s v="SOPORTE TÉCNICO"/>
    <m/>
    <m/>
    <m/>
    <m/>
    <m/>
    <m/>
    <m/>
    <m/>
    <m/>
    <m/>
    <m/>
    <m/>
    <m/>
    <m/>
    <m/>
    <m/>
    <m/>
    <m/>
    <m/>
    <m/>
    <m/>
    <m/>
    <m/>
    <m/>
    <m/>
    <m/>
    <m/>
    <m/>
    <m/>
    <m/>
    <m/>
    <m/>
    <m/>
    <m/>
    <m/>
    <m/>
    <m/>
    <m/>
    <m/>
    <m/>
    <m/>
    <m/>
    <m/>
    <m/>
    <m/>
    <m/>
    <m/>
    <m/>
    <m/>
    <m/>
    <m/>
    <m/>
    <m/>
    <m/>
    <m/>
    <s v="TRANSFERENCIA"/>
    <m/>
    <m/>
    <m/>
    <m/>
    <m/>
    <m/>
    <m/>
    <m/>
    <m/>
    <m/>
    <m/>
    <m/>
    <m/>
    <m/>
    <m/>
    <m/>
    <m/>
    <m/>
    <m/>
    <m/>
    <m/>
    <m/>
    <m/>
    <m/>
    <m/>
    <m/>
    <m/>
    <m/>
    <m/>
    <m/>
    <m/>
    <m/>
    <m/>
    <m/>
    <m/>
    <m/>
    <m/>
    <m/>
    <m/>
    <m/>
    <m/>
    <m/>
    <m/>
    <m/>
    <m/>
    <m/>
    <m/>
    <m/>
    <m/>
    <m/>
    <m/>
    <m/>
    <m/>
    <x v="3"/>
    <s v="0"/>
    <s v="0"/>
    <s v="1"/>
    <s v="995482560"/>
    <s v="ZIPAQUIRA"/>
    <s v="SOLUCIONADO ESCALADO"/>
    <s v="OTRAS ÁREAS"/>
    <d v="2024-01-09T00:00:00"/>
    <s v="ESCALADO CON SOPORTE"/>
    <m/>
    <x v="8"/>
    <x v="0"/>
    <x v="4"/>
    <x v="0"/>
    <x v="0"/>
    <n v="1"/>
    <n v="1"/>
    <n v="1"/>
    <n v="1"/>
    <x v="0"/>
    <n v="1"/>
    <s v="71819524CONJUNTO R ESIDENCIAL ARMO NíA PH"/>
    <x v="2"/>
    <d v="2024-01-09T00:00:00"/>
    <x v="243"/>
    <d v="1899-12-30T00:00:00"/>
    <d v="2024-01-09T11:53:00"/>
    <s v="11:53"/>
    <d v="1899-12-30T02:25:17"/>
    <x v="1"/>
    <x v="1"/>
    <x v="14"/>
    <x v="0"/>
    <n v="8193"/>
  </r>
  <r>
    <n v="257"/>
    <d v="2024-01-09T14:13:10"/>
    <d v="2024-01-09T14:20:36"/>
    <s v="45961452@ventasyservicios.com.co"/>
    <s v="Natalia Buenano Gonzalez"/>
    <m/>
    <d v="2024-01-09T00:00:00"/>
    <s v="11:38"/>
    <x v="3"/>
    <m/>
    <s v="15558284"/>
    <m/>
    <m/>
    <m/>
    <m/>
    <m/>
    <m/>
    <m/>
    <m/>
    <s v="3187759517"/>
    <s v="MACROVAL DISTRIBUCIONES S.A.S."/>
    <s v="SOHO"/>
    <s v="CLIENTE EXTERN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09T00:00:00"/>
    <s v="N/a"/>
    <m/>
    <x v="73"/>
    <x v="3"/>
    <x v="0"/>
    <x v="0"/>
    <x v="0"/>
    <n v="1"/>
    <n v="1"/>
    <n v="1"/>
    <n v="1"/>
    <x v="0"/>
    <n v="1"/>
    <s v="3187759517MACROVAL DISTRIBUCIONES S.A.S."/>
    <x v="2"/>
    <d v="2024-01-09T00:00:00"/>
    <x v="244"/>
    <d v="1899-12-30T00:00:00"/>
    <d v="2024-01-09T11:38:00"/>
    <s v="11:38"/>
    <d v="1899-12-30T02:42:36"/>
    <x v="1"/>
    <x v="1"/>
    <x v="5"/>
    <x v="1"/>
    <n v="8193"/>
  </r>
  <r>
    <n v="258"/>
    <d v="2024-01-09T14:18:35"/>
    <d v="2024-01-09T14:21:40"/>
    <s v="45077019@ventasyservicios.com.co"/>
    <s v="Diana Irene Forero Navarrete"/>
    <m/>
    <d v="2024-01-09T00:00:00"/>
    <s v="9:48 p. m."/>
    <x v="4"/>
    <m/>
    <m/>
    <m/>
    <m/>
    <m/>
    <m/>
    <m/>
    <m/>
    <s v="ajogarcia@hotmail.com"/>
    <s v="CLARO INTERNET CANCELACION REFERENCIA # 32725095 LINEA 602-3758321"/>
    <s v="32725095"/>
    <s v="UNIDAD RESIDENCIAL CAÑAVERALES III         "/>
    <s v="SOHO"/>
    <s v="CLIENTE EXTERNO"/>
    <x v="0"/>
    <m/>
    <s v="FIJO"/>
    <s v="HFC"/>
    <s v="CANCELACIÓN DE SERVICIO"/>
    <m/>
    <m/>
    <m/>
    <m/>
    <m/>
    <m/>
    <m/>
    <s v="CANCELACIÓN"/>
    <m/>
    <m/>
    <m/>
    <m/>
    <m/>
    <m/>
    <m/>
    <m/>
    <m/>
    <m/>
    <m/>
    <m/>
    <m/>
    <m/>
    <m/>
    <m/>
    <m/>
    <m/>
    <m/>
    <m/>
    <m/>
    <m/>
    <m/>
    <m/>
    <m/>
    <m/>
    <m/>
    <m/>
    <m/>
    <m/>
    <m/>
    <m/>
    <m/>
    <m/>
    <m/>
    <m/>
    <m/>
    <m/>
    <m/>
    <m/>
    <m/>
    <m/>
    <m/>
    <m/>
    <m/>
    <m/>
    <m/>
    <m/>
    <m/>
    <m/>
    <m/>
    <m/>
    <m/>
    <m/>
    <m/>
    <m/>
    <m/>
    <m/>
    <m/>
    <m/>
    <m/>
    <m/>
    <m/>
    <m/>
    <m/>
    <m/>
    <m/>
    <m/>
    <m/>
    <m/>
    <m/>
    <m/>
    <m/>
    <m/>
    <m/>
    <m/>
    <m/>
    <m/>
    <m/>
    <m/>
    <m/>
    <m/>
    <m/>
    <m/>
    <m/>
    <m/>
    <m/>
    <m/>
    <m/>
    <m/>
    <m/>
    <m/>
    <m/>
    <m/>
    <m/>
    <m/>
    <m/>
    <s v="TOTAL"/>
    <m/>
    <s v="FALLAS TÉCNICAS"/>
    <m/>
    <x v="2"/>
    <s v="3173046649"/>
    <s v="FABIO"/>
    <s v="1"/>
    <s v="995481135"/>
    <s v="CALI"/>
    <s v="GESTIONADO"/>
    <m/>
    <d v="2024-01-09T00:00:00"/>
    <s v=" "/>
    <s v="995481135"/>
    <x v="53"/>
    <x v="0"/>
    <x v="0"/>
    <x v="0"/>
    <x v="0"/>
    <n v="1"/>
    <n v="1"/>
    <n v="1"/>
    <n v="1"/>
    <x v="0"/>
    <n v="1"/>
    <s v="32725095UNIDAD RESIDENCIAL CAÑAVERALES III         "/>
    <x v="2"/>
    <d v="2024-01-09T00:00:00"/>
    <x v="245"/>
    <d v="1899-12-30T00:00:00"/>
    <d v="2024-01-09T09:48:00"/>
    <s v="9:48"/>
    <d v="1899-12-30T04:33:40"/>
    <x v="1"/>
    <x v="1"/>
    <x v="9"/>
    <x v="0"/>
    <n v="8193"/>
  </r>
  <r>
    <n v="259"/>
    <d v="2024-01-09T14:21:01"/>
    <d v="2024-01-09T14:24:58"/>
    <s v="45961452@ventasyservicios.com.co"/>
    <s v="Natalia Buenano Gonzalez"/>
    <m/>
    <d v="2024-01-09T00:00:00"/>
    <s v="11:53"/>
    <x v="3"/>
    <m/>
    <s v="15558297"/>
    <m/>
    <m/>
    <m/>
    <m/>
    <m/>
    <m/>
    <m/>
    <m/>
    <s v="3043368159"/>
    <s v="FUNERARIA NAZARENO S.A.S"/>
    <s v="SOHO"/>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09T00:00:00"/>
    <s v="N/a"/>
    <m/>
    <x v="31"/>
    <x v="3"/>
    <x v="0"/>
    <x v="0"/>
    <x v="0"/>
    <n v="1"/>
    <n v="1"/>
    <n v="1"/>
    <n v="1"/>
    <x v="0"/>
    <n v="1"/>
    <s v="3043368159FUNERARIA NAZARENO S.A.S"/>
    <x v="2"/>
    <d v="2024-01-09T00:00:00"/>
    <x v="246"/>
    <d v="1899-12-30T00:00:00"/>
    <d v="2024-01-09T11:53:00"/>
    <s v="11:53"/>
    <d v="1899-12-30T02:31:58"/>
    <x v="1"/>
    <x v="1"/>
    <x v="5"/>
    <x v="1"/>
    <n v="8193"/>
  </r>
  <r>
    <n v="260"/>
    <d v="2024-01-09T14:23:51"/>
    <d v="2024-01-09T14:26:32"/>
    <s v="45926622@ventasyservicios.com.co"/>
    <s v="Yuli Caterine Tellez Amado"/>
    <m/>
    <d v="2024-01-05T00:00:00"/>
    <s v="13:28:"/>
    <x v="0"/>
    <m/>
    <m/>
    <m/>
    <m/>
    <m/>
    <m/>
    <m/>
    <m/>
    <s v="solucionesclaro"/>
    <s v="Re: RV: PETICION INCUMPLIMIENTO DE CONTRATO (URGENTE) OFICINA NACIONAL DE INVESTIGACIONES"/>
    <s v="13019460"/>
    <s v="OFICINA NACIONAL DE INVESTIGACIONES S A S"/>
    <s v="MICRO"/>
    <s v="CLARO TE AYUDA"/>
    <x v="0"/>
    <m/>
    <s v="FIJO"/>
    <s v="FO"/>
    <s v="LÍNEA NUEVA"/>
    <m/>
    <m/>
    <m/>
    <m/>
    <m/>
    <m/>
    <m/>
    <m/>
    <m/>
    <m/>
    <m/>
    <m/>
    <m/>
    <m/>
    <m/>
    <m/>
    <m/>
    <m/>
    <m/>
    <m/>
    <m/>
    <m/>
    <m/>
    <m/>
    <m/>
    <m/>
    <m/>
    <m/>
    <m/>
    <s v="RECLAMACIÓN"/>
    <m/>
    <m/>
    <m/>
    <m/>
    <m/>
    <m/>
    <m/>
    <m/>
    <m/>
    <m/>
    <m/>
    <m/>
    <m/>
    <m/>
    <m/>
    <m/>
    <m/>
    <m/>
    <m/>
    <m/>
    <m/>
    <m/>
    <m/>
    <m/>
    <m/>
    <m/>
    <m/>
    <m/>
    <m/>
    <m/>
    <m/>
    <m/>
    <m/>
    <m/>
    <m/>
    <m/>
    <m/>
    <m/>
    <m/>
    <m/>
    <m/>
    <m/>
    <m/>
    <m/>
    <m/>
    <m/>
    <m/>
    <m/>
    <m/>
    <m/>
    <m/>
    <m/>
    <m/>
    <m/>
    <m/>
    <m/>
    <m/>
    <m/>
    <m/>
    <m/>
    <m/>
    <m/>
    <m/>
    <m/>
    <m/>
    <m/>
    <m/>
    <m/>
    <m/>
    <m/>
    <m/>
    <m/>
    <m/>
    <m/>
    <m/>
    <m/>
    <m/>
    <m/>
    <m/>
    <x v="0"/>
    <m/>
    <m/>
    <m/>
    <m/>
    <m/>
    <s v="ESCALADO"/>
    <s v="SUPERVISOR NEGOCIOS"/>
    <d v="2024-01-09T00:00:00"/>
    <s v="N/A"/>
    <s v="N/A"/>
    <x v="84"/>
    <x v="0"/>
    <x v="0"/>
    <x v="0"/>
    <x v="0"/>
    <n v="1"/>
    <n v="1"/>
    <n v="1"/>
    <n v="1"/>
    <x v="0"/>
    <n v="1"/>
    <s v="13019460OFICINA NACIONAL DE INVESTIGACIONES S A S"/>
    <x v="1"/>
    <d v="2024-01-09T00:00:00"/>
    <x v="247"/>
    <d v="1899-12-30T00:00:00"/>
    <d v="2024-01-05T13:28:00"/>
    <s v="13:28"/>
    <d v="1900-01-03T00:58:32"/>
    <x v="0"/>
    <x v="0"/>
    <x v="1"/>
    <x v="1"/>
    <n v="8193"/>
  </r>
  <r>
    <n v="261"/>
    <d v="2024-01-09T13:19:43"/>
    <d v="2024-01-09T14:28:13"/>
    <s v="45981202@ventasyservicios.com.co"/>
    <s v="Candida Mayerli Moyano Casallas"/>
    <m/>
    <d v="2024-01-09T00:00:00"/>
    <s v="8:39"/>
    <x v="5"/>
    <m/>
    <m/>
    <m/>
    <m/>
    <m/>
    <m/>
    <m/>
    <m/>
    <m/>
    <m/>
    <s v="8.22476396"/>
    <s v="GENBIE SAS"/>
    <s v="SOHO"/>
    <s v="CLIENTE EXTERNO"/>
    <x v="0"/>
    <m/>
    <m/>
    <m/>
    <m/>
    <m/>
    <m/>
    <m/>
    <m/>
    <m/>
    <m/>
    <m/>
    <m/>
    <m/>
    <m/>
    <m/>
    <m/>
    <m/>
    <m/>
    <m/>
    <m/>
    <m/>
    <m/>
    <m/>
    <m/>
    <m/>
    <m/>
    <m/>
    <m/>
    <m/>
    <m/>
    <m/>
    <m/>
    <m/>
    <m/>
    <m/>
    <m/>
    <m/>
    <m/>
    <m/>
    <m/>
    <m/>
    <m/>
    <m/>
    <m/>
    <m/>
    <m/>
    <m/>
    <m/>
    <m/>
    <m/>
    <m/>
    <m/>
    <m/>
    <m/>
    <m/>
    <m/>
    <m/>
    <m/>
    <m/>
    <m/>
    <m/>
    <m/>
    <m/>
    <m/>
    <m/>
    <m/>
    <m/>
    <m/>
    <m/>
    <m/>
    <m/>
    <m/>
    <m/>
    <m/>
    <m/>
    <m/>
    <m/>
    <m/>
    <m/>
    <m/>
    <m/>
    <m/>
    <m/>
    <m/>
    <s v="PAGO YA APLICADO"/>
    <s v="BANCOLOMBIA"/>
    <s v="PAGO EN CAJA DIRECTA DEL BANCO"/>
    <m/>
    <m/>
    <m/>
    <m/>
    <m/>
    <m/>
    <m/>
    <m/>
    <m/>
    <m/>
    <m/>
    <m/>
    <m/>
    <m/>
    <m/>
    <m/>
    <m/>
    <m/>
    <m/>
    <m/>
    <m/>
    <m/>
    <m/>
    <m/>
    <m/>
    <m/>
    <x v="0"/>
    <m/>
    <m/>
    <m/>
    <m/>
    <m/>
    <s v="SOLUCIONADO ESCALADO"/>
    <s v="SUPERVISOR NEGOCIOS"/>
    <d v="2024-01-09T00:00:00"/>
    <s v="Escalado a supervisor negocios para eliminación de cobro en cuenta maestra"/>
    <m/>
    <x v="70"/>
    <x v="4"/>
    <x v="4"/>
    <x v="0"/>
    <x v="0"/>
    <n v="1"/>
    <n v="1"/>
    <n v="1"/>
    <n v="1"/>
    <x v="0"/>
    <n v="1"/>
    <s v="8.22476396"/>
    <x v="2"/>
    <d v="2024-01-09T00:00:00"/>
    <x v="248"/>
    <d v="1899-12-30T00:00:00"/>
    <d v="2024-01-09T08:39:00"/>
    <s v="8:39"/>
    <d v="1899-12-30T05:49:13"/>
    <x v="1"/>
    <x v="1"/>
    <x v="10"/>
    <x v="1"/>
    <n v="8193"/>
  </r>
  <r>
    <n v="262"/>
    <d v="2024-01-09T14:24:44"/>
    <d v="2024-01-09T14:28:20"/>
    <s v="45077019@ventasyservicios.com.co"/>
    <s v="Diana Irene Forero Navarrete"/>
    <m/>
    <d v="2024-01-08T00:00:00"/>
    <s v="8:46 p. m."/>
    <x v="4"/>
    <m/>
    <m/>
    <m/>
    <m/>
    <m/>
    <m/>
    <m/>
    <m/>
    <s v="moni_monroy@hotmail.com"/>
    <s v="RE: Fwd: Solicitud de servicio"/>
    <s v="33639374"/>
    <s v="MONICA MAR MONROY PEREZ                    "/>
    <s v="SOHO"/>
    <s v="CLIENTE EXTERNO"/>
    <x v="0"/>
    <m/>
    <s v="FIJO"/>
    <s v="HFC"/>
    <s v="CANCELACIÓN DE SERVICIO"/>
    <m/>
    <m/>
    <m/>
    <m/>
    <m/>
    <m/>
    <m/>
    <s v="CANCELACIÓN"/>
    <m/>
    <m/>
    <m/>
    <m/>
    <m/>
    <m/>
    <m/>
    <m/>
    <m/>
    <m/>
    <m/>
    <m/>
    <m/>
    <m/>
    <m/>
    <m/>
    <m/>
    <m/>
    <m/>
    <m/>
    <m/>
    <m/>
    <m/>
    <m/>
    <m/>
    <m/>
    <m/>
    <m/>
    <m/>
    <m/>
    <m/>
    <m/>
    <m/>
    <m/>
    <m/>
    <m/>
    <m/>
    <m/>
    <m/>
    <m/>
    <m/>
    <m/>
    <m/>
    <m/>
    <m/>
    <m/>
    <m/>
    <m/>
    <m/>
    <m/>
    <m/>
    <m/>
    <m/>
    <m/>
    <m/>
    <m/>
    <m/>
    <m/>
    <m/>
    <m/>
    <m/>
    <m/>
    <m/>
    <m/>
    <m/>
    <m/>
    <m/>
    <m/>
    <m/>
    <m/>
    <m/>
    <m/>
    <m/>
    <m/>
    <m/>
    <m/>
    <m/>
    <m/>
    <m/>
    <m/>
    <m/>
    <m/>
    <m/>
    <m/>
    <m/>
    <m/>
    <m/>
    <m/>
    <m/>
    <m/>
    <m/>
    <m/>
    <m/>
    <m/>
    <m/>
    <m/>
    <m/>
    <s v="TOTAL"/>
    <m/>
    <s v="COSTOS ELEVADOS"/>
    <m/>
    <x v="3"/>
    <s v="3187701909"/>
    <s v="BUZON DE VOZ"/>
    <s v="1"/>
    <m/>
    <m/>
    <s v="GESTIONADO"/>
    <m/>
    <d v="2024-01-09T00:00:00"/>
    <s v=" "/>
    <s v="995485216"/>
    <x v="53"/>
    <x v="0"/>
    <x v="0"/>
    <x v="11"/>
    <x v="1"/>
    <n v="1"/>
    <n v="1"/>
    <n v="1"/>
    <n v="1"/>
    <x v="0"/>
    <n v="1"/>
    <s v="33639374MONICA MAR MONROY PEREZ                    "/>
    <x v="1"/>
    <d v="2024-01-09T00:00:00"/>
    <x v="249"/>
    <d v="1899-12-30T00:00:00"/>
    <d v="2024-01-08T08:46:00"/>
    <s v="8:46"/>
    <d v="1899-12-31T05:42:20"/>
    <x v="0"/>
    <x v="0"/>
    <x v="9"/>
    <x v="0"/>
    <n v="8193"/>
  </r>
  <r>
    <n v="263"/>
    <d v="2024-01-09T14:29:24"/>
    <d v="2024-01-09T14:30:46"/>
    <s v="45664102@ventasyservicios.com.co"/>
    <s v="Angie Tatiana Tique Cardozo"/>
    <m/>
    <d v="2024-01-09T00:00:00"/>
    <s v="10:47 a. m"/>
    <x v="0"/>
    <m/>
    <m/>
    <m/>
    <m/>
    <m/>
    <m/>
    <m/>
    <m/>
    <s v="administracionceparn@cepasafedrive.com"/>
    <s v="Solicitud Cancelación Servicio"/>
    <s v="02970412"/>
    <s v=" FABITAN SAS "/>
    <s v="MICR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09T00:00:00"/>
    <s v="NINGUNA"/>
    <s v="NINGUNO"/>
    <x v="58"/>
    <x v="0"/>
    <x v="0"/>
    <x v="0"/>
    <x v="0"/>
    <n v="1"/>
    <n v="1"/>
    <n v="1"/>
    <n v="1"/>
    <x v="0"/>
    <n v="1"/>
    <s v="02970412 FABITAN SAS "/>
    <x v="2"/>
    <d v="2024-01-09T00:00:00"/>
    <x v="250"/>
    <d v="1899-12-30T00:00:00"/>
    <d v="2024-01-09T10:47:00"/>
    <s v="10:47"/>
    <d v="1899-12-30T03:43:46"/>
    <x v="1"/>
    <x v="1"/>
    <x v="16"/>
    <x v="1"/>
    <n v="8193"/>
  </r>
  <r>
    <n v="264"/>
    <d v="2024-01-09T14:25:32"/>
    <d v="2024-01-09T14:34:23"/>
    <s v="45961452@ventasyservicios.com.co"/>
    <s v="Natalia Buenano Gonzalez"/>
    <m/>
    <d v="2024-01-09T00:00:00"/>
    <s v="11:54"/>
    <x v="3"/>
    <m/>
    <s v="15558300"/>
    <m/>
    <m/>
    <m/>
    <m/>
    <m/>
    <m/>
    <m/>
    <m/>
    <s v="8.22465292"/>
    <s v="NUTRIR AGENTE COMERCIAL SOCIEDAD "/>
    <s v="PYME MEDIANA"/>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09T00:00:00"/>
    <s v="N/a"/>
    <m/>
    <x v="61"/>
    <x v="3"/>
    <x v="0"/>
    <x v="0"/>
    <x v="0"/>
    <n v="1"/>
    <n v="1"/>
    <n v="1"/>
    <n v="1"/>
    <x v="0"/>
    <n v="1"/>
    <s v="8.22465292NUTRIR AGENTE COMERCIAL SOCIEDAD "/>
    <x v="2"/>
    <d v="2024-01-09T00:00:00"/>
    <x v="251"/>
    <d v="1899-12-30T00:00:00"/>
    <d v="2024-01-09T11:54:00"/>
    <s v="11:54"/>
    <d v="1899-12-30T02:40:23"/>
    <x v="1"/>
    <x v="1"/>
    <x v="5"/>
    <x v="1"/>
    <n v="8193"/>
  </r>
  <r>
    <n v="265"/>
    <d v="2024-01-09T14:28:20"/>
    <d v="2024-01-09T14:41:34"/>
    <s v="45981202@ventasyservicios.com.co"/>
    <s v="Candida Mayerli Moyano Casallas"/>
    <m/>
    <d v="2024-01-09T00:00:00"/>
    <s v="9:00"/>
    <x v="5"/>
    <m/>
    <m/>
    <m/>
    <m/>
    <m/>
    <m/>
    <m/>
    <m/>
    <m/>
    <m/>
    <s v="8.22194511"/>
    <s v="ORLANDO BURGOS VARGAS"/>
    <s v="SOHO"/>
    <s v="CLIENTE EXTERNO"/>
    <x v="0"/>
    <m/>
    <m/>
    <m/>
    <m/>
    <m/>
    <m/>
    <m/>
    <m/>
    <m/>
    <m/>
    <m/>
    <m/>
    <m/>
    <m/>
    <m/>
    <m/>
    <m/>
    <m/>
    <m/>
    <m/>
    <m/>
    <m/>
    <m/>
    <m/>
    <m/>
    <m/>
    <m/>
    <m/>
    <m/>
    <m/>
    <m/>
    <m/>
    <m/>
    <m/>
    <m/>
    <m/>
    <m/>
    <m/>
    <m/>
    <m/>
    <m/>
    <m/>
    <m/>
    <m/>
    <m/>
    <m/>
    <m/>
    <m/>
    <m/>
    <m/>
    <m/>
    <m/>
    <m/>
    <m/>
    <m/>
    <m/>
    <m/>
    <m/>
    <m/>
    <m/>
    <m/>
    <m/>
    <m/>
    <m/>
    <m/>
    <m/>
    <m/>
    <m/>
    <m/>
    <m/>
    <m/>
    <m/>
    <m/>
    <m/>
    <m/>
    <m/>
    <m/>
    <m/>
    <m/>
    <m/>
    <m/>
    <m/>
    <m/>
    <m/>
    <s v="PAGO NO ABONADO"/>
    <s v="BANCO DAVIVIENDA"/>
    <s v="TRANSFERENCIA CON PAGO A LA REFERENCIA"/>
    <s v="REQ000004467538"/>
    <m/>
    <m/>
    <m/>
    <m/>
    <m/>
    <m/>
    <m/>
    <m/>
    <m/>
    <m/>
    <m/>
    <m/>
    <m/>
    <m/>
    <m/>
    <m/>
    <m/>
    <m/>
    <m/>
    <m/>
    <m/>
    <m/>
    <m/>
    <m/>
    <m/>
    <x v="0"/>
    <m/>
    <m/>
    <m/>
    <m/>
    <m/>
    <s v="ESCALADO"/>
    <s v="MYIT"/>
    <d v="2024-01-09T00:00:00"/>
    <m/>
    <m/>
    <x v="68"/>
    <x v="4"/>
    <x v="0"/>
    <x v="0"/>
    <x v="0"/>
    <s v=""/>
    <n v="0"/>
    <n v="0"/>
    <n v="0"/>
    <x v="1"/>
    <n v="2"/>
    <s v="8.22194511"/>
    <x v="2"/>
    <d v="2024-01-09T00:00:00"/>
    <x v="252"/>
    <d v="1899-12-30T00:00:00"/>
    <d v="2024-01-09T09:00:00"/>
    <s v="9:00"/>
    <d v="1899-12-30T05:41:34"/>
    <x v="1"/>
    <x v="1"/>
    <x v="10"/>
    <x v="1"/>
    <n v="0"/>
  </r>
  <r>
    <n v="266"/>
    <d v="2024-01-09T14:41:38"/>
    <d v="2024-01-09T14:46:24"/>
    <s v="45981202@ventasyservicios.com.co"/>
    <s v="Candida Mayerli Moyano Casallas"/>
    <m/>
    <d v="2024-01-09T00:00:00"/>
    <s v="9:02"/>
    <x v="5"/>
    <m/>
    <m/>
    <m/>
    <m/>
    <m/>
    <m/>
    <m/>
    <m/>
    <m/>
    <m/>
    <s v="0"/>
    <s v="RAFAEL LOPEZ"/>
    <s v="NO DETERMINADO"/>
    <s v="CLIENTE EXTERNO"/>
    <x v="0"/>
    <m/>
    <m/>
    <m/>
    <m/>
    <m/>
    <m/>
    <m/>
    <m/>
    <m/>
    <m/>
    <m/>
    <m/>
    <m/>
    <m/>
    <m/>
    <m/>
    <m/>
    <m/>
    <m/>
    <m/>
    <m/>
    <m/>
    <m/>
    <m/>
    <m/>
    <m/>
    <m/>
    <m/>
    <m/>
    <m/>
    <m/>
    <m/>
    <m/>
    <m/>
    <m/>
    <m/>
    <m/>
    <m/>
    <m/>
    <m/>
    <m/>
    <m/>
    <m/>
    <m/>
    <m/>
    <m/>
    <m/>
    <m/>
    <m/>
    <m/>
    <m/>
    <m/>
    <m/>
    <m/>
    <m/>
    <m/>
    <m/>
    <m/>
    <m/>
    <m/>
    <m/>
    <m/>
    <m/>
    <m/>
    <m/>
    <m/>
    <m/>
    <m/>
    <m/>
    <m/>
    <m/>
    <m/>
    <m/>
    <m/>
    <m/>
    <m/>
    <m/>
    <m/>
    <m/>
    <m/>
    <m/>
    <m/>
    <m/>
    <m/>
    <s v="COMPROBANTE NO VALIDO"/>
    <m/>
    <m/>
    <m/>
    <m/>
    <m/>
    <m/>
    <m/>
    <m/>
    <m/>
    <m/>
    <m/>
    <m/>
    <m/>
    <m/>
    <m/>
    <m/>
    <m/>
    <m/>
    <m/>
    <m/>
    <m/>
    <m/>
    <m/>
    <m/>
    <m/>
    <m/>
    <m/>
    <m/>
    <x v="0"/>
    <m/>
    <m/>
    <m/>
    <m/>
    <m/>
    <s v="GESTIONADO"/>
    <m/>
    <d v="2024-01-09T00:00:00"/>
    <m/>
    <m/>
    <x v="71"/>
    <x v="4"/>
    <x v="0"/>
    <x v="0"/>
    <x v="0"/>
    <n v="1"/>
    <n v="1"/>
    <n v="1"/>
    <n v="1"/>
    <x v="0"/>
    <n v="1"/>
    <s v="0"/>
    <x v="2"/>
    <d v="2024-01-09T00:00:00"/>
    <x v="253"/>
    <d v="1899-12-30T00:00:00"/>
    <d v="2024-01-09T09:02:00"/>
    <s v="9:02"/>
    <d v="1899-12-30T05:44:24"/>
    <x v="1"/>
    <x v="1"/>
    <x v="10"/>
    <x v="1"/>
    <n v="8193"/>
  </r>
  <r>
    <n v="267"/>
    <d v="2024-01-09T14:44:49"/>
    <d v="2024-01-09T14:46:43"/>
    <s v="46044959@ventasyservicios.com.co"/>
    <s v="Brayan Enrique Cuida Castillo"/>
    <m/>
    <d v="2024-01-09T00:00:00"/>
    <s v="1:55 p. m."/>
    <x v="4"/>
    <m/>
    <m/>
    <m/>
    <m/>
    <m/>
    <m/>
    <m/>
    <m/>
    <s v="sistemasaux4@eltemplodelamoda.com.co"/>
    <s v="Valor Aumentado en Facturas"/>
    <s v="27816134"/>
    <s v="EL TEMPLO DE LA MODA"/>
    <s v="SOHO"/>
    <s v="CLIENTE CLAR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09T00:00:00"/>
    <s v="nn"/>
    <m/>
    <x v="47"/>
    <x v="0"/>
    <x v="0"/>
    <x v="0"/>
    <x v="0"/>
    <n v="1"/>
    <n v="1"/>
    <n v="1"/>
    <n v="1"/>
    <x v="0"/>
    <n v="1"/>
    <s v="27816134EL TEMPLO DE LA MODA"/>
    <x v="0"/>
    <d v="2024-01-09T00:00:00"/>
    <x v="254"/>
    <d v="1899-12-30T00:00:00"/>
    <d v="2024-01-09T01:55:00"/>
    <s v="1:55"/>
    <d v="1899-12-30T12:51:43"/>
    <x v="3"/>
    <x v="2"/>
    <x v="7"/>
    <x v="0"/>
    <n v="8193"/>
  </r>
  <r>
    <n v="268"/>
    <d v="2024-01-09T14:34:25"/>
    <d v="2024-01-09T14:47:32"/>
    <s v="45961452@ventasyservicios.com.co"/>
    <s v="Natalia Buenano Gonzalez"/>
    <m/>
    <d v="2024-01-09T00:00:00"/>
    <s v="12:00"/>
    <x v="3"/>
    <m/>
    <s v="15558303"/>
    <m/>
    <m/>
    <m/>
    <m/>
    <m/>
    <m/>
    <m/>
    <m/>
    <s v="3212103367"/>
    <s v="NUTRIR AGENTE COMERCIAL SOCIEDAD POR "/>
    <s v="PYME MEDIANA"/>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09T00:00:00"/>
    <s v="N/a"/>
    <m/>
    <x v="61"/>
    <x v="3"/>
    <x v="0"/>
    <x v="0"/>
    <x v="0"/>
    <n v="1"/>
    <n v="1"/>
    <n v="1"/>
    <n v="1"/>
    <x v="0"/>
    <n v="1"/>
    <s v="3212103367NUTRIR AGENTE COMERCIAL SOCIEDAD POR "/>
    <x v="2"/>
    <d v="2024-01-09T00:00:00"/>
    <x v="255"/>
    <d v="1899-12-30T00:00:00"/>
    <d v="2024-01-09T12:00:00"/>
    <s v="12:00"/>
    <d v="1899-12-30T02:47:32"/>
    <x v="1"/>
    <x v="1"/>
    <x v="5"/>
    <x v="1"/>
    <n v="8193"/>
  </r>
  <r>
    <n v="269"/>
    <d v="2024-01-09T14:44:41"/>
    <d v="2024-01-09T14:48:21"/>
    <s v="45077024@ventasyservicios.com.co"/>
    <s v="Leidy Tatiana Pinzon Calderon"/>
    <m/>
    <d v="2024-01-09T00:00:00"/>
    <s v="09:08"/>
    <x v="7"/>
    <m/>
    <m/>
    <m/>
    <m/>
    <m/>
    <m/>
    <s v="faoforero1@gmail.com"/>
    <s v="ENVIO DOCUMENTOS ESCANEADOS"/>
    <m/>
    <m/>
    <s v="3102271170"/>
    <s v="FAUNNIER ALBERTO FORERO LEON"/>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09T00:00:00"/>
    <s v="NA"/>
    <m/>
    <x v="79"/>
    <x v="6"/>
    <x v="0"/>
    <x v="0"/>
    <x v="0"/>
    <n v="1"/>
    <n v="1"/>
    <n v="1"/>
    <n v="1"/>
    <x v="0"/>
    <n v="1"/>
    <s v="3102271170FAUNNIER ALBERTO FORERO LEON"/>
    <x v="2"/>
    <d v="2024-01-09T00:00:00"/>
    <x v="256"/>
    <d v="1899-12-30T00:00:00"/>
    <d v="2024-01-09T09:08:00"/>
    <s v="09:08"/>
    <d v="1899-12-30T05:40:21"/>
    <x v="1"/>
    <x v="1"/>
    <x v="12"/>
    <x v="1"/>
    <n v="8193"/>
  </r>
  <r>
    <n v="270"/>
    <d v="2024-01-09T14:46:27"/>
    <d v="2024-01-09T14:49:14"/>
    <s v="45981202@ventasyservicios.com.co"/>
    <s v="Candida Mayerli Moyano Casallas"/>
    <m/>
    <d v="2024-01-09T00:00:00"/>
    <s v="9:10"/>
    <x v="5"/>
    <m/>
    <m/>
    <m/>
    <m/>
    <m/>
    <m/>
    <m/>
    <m/>
    <m/>
    <m/>
    <s v="0"/>
    <s v="SANDRA YINETH GANZALEZ"/>
    <s v="NO DETERMINADO"/>
    <s v="CLIENTE EXTERNO"/>
    <x v="0"/>
    <m/>
    <m/>
    <m/>
    <m/>
    <m/>
    <m/>
    <m/>
    <m/>
    <m/>
    <m/>
    <m/>
    <m/>
    <m/>
    <m/>
    <m/>
    <m/>
    <m/>
    <m/>
    <m/>
    <m/>
    <m/>
    <m/>
    <m/>
    <m/>
    <m/>
    <m/>
    <m/>
    <m/>
    <m/>
    <m/>
    <m/>
    <m/>
    <m/>
    <m/>
    <m/>
    <m/>
    <m/>
    <m/>
    <m/>
    <m/>
    <m/>
    <m/>
    <m/>
    <m/>
    <m/>
    <m/>
    <m/>
    <m/>
    <m/>
    <m/>
    <m/>
    <m/>
    <m/>
    <m/>
    <m/>
    <m/>
    <m/>
    <m/>
    <m/>
    <m/>
    <m/>
    <m/>
    <m/>
    <m/>
    <m/>
    <m/>
    <m/>
    <m/>
    <m/>
    <m/>
    <m/>
    <m/>
    <m/>
    <m/>
    <m/>
    <m/>
    <m/>
    <m/>
    <m/>
    <m/>
    <m/>
    <m/>
    <m/>
    <m/>
    <s v="SIN CRITERIO DE BÚSQUEDA"/>
    <m/>
    <m/>
    <m/>
    <m/>
    <m/>
    <m/>
    <m/>
    <m/>
    <m/>
    <m/>
    <m/>
    <m/>
    <m/>
    <m/>
    <m/>
    <m/>
    <m/>
    <m/>
    <m/>
    <m/>
    <m/>
    <m/>
    <m/>
    <m/>
    <m/>
    <m/>
    <m/>
    <m/>
    <x v="0"/>
    <m/>
    <m/>
    <m/>
    <m/>
    <m/>
    <s v="GESTIONADO"/>
    <m/>
    <d v="2024-01-09T00:00:00"/>
    <m/>
    <m/>
    <x v="6"/>
    <x v="4"/>
    <x v="0"/>
    <x v="0"/>
    <x v="0"/>
    <n v="1"/>
    <n v="1"/>
    <n v="1"/>
    <n v="1"/>
    <x v="0"/>
    <n v="1"/>
    <s v="0"/>
    <x v="2"/>
    <d v="2024-01-09T00:00:00"/>
    <x v="257"/>
    <d v="1899-12-30T00:00:00"/>
    <d v="2024-01-09T09:10:00"/>
    <s v="9:10"/>
    <d v="1899-12-30T05:39:14"/>
    <x v="1"/>
    <x v="1"/>
    <x v="10"/>
    <x v="1"/>
    <n v="8193"/>
  </r>
  <r>
    <n v="271"/>
    <d v="2024-01-09T14:53:25"/>
    <d v="2024-01-09T14:54:18"/>
    <s v="46044959@ventasyservicios.com.co"/>
    <s v="Brayan Enrique Cuida Castillo"/>
    <m/>
    <d v="2024-01-09T00:00:00"/>
    <s v="2:40 p. m."/>
    <x v="4"/>
    <m/>
    <m/>
    <m/>
    <m/>
    <m/>
    <m/>
    <m/>
    <m/>
    <s v="facturacion@quieroviajar360.com"/>
    <s v="QUIERO VIA JAR 360 S.A.S"/>
    <s v="24985018"/>
    <s v="QUIERO VIA JAR 360 S.A.S"/>
    <s v="MICRO"/>
    <s v="CLIENTE CLARO"/>
    <x v="0"/>
    <m/>
    <s v="FIJO"/>
    <s v="HFC"/>
    <s v="PORTAL CORPORATIVO - APP - PERFILAMIENTO"/>
    <m/>
    <m/>
    <m/>
    <m/>
    <m/>
    <m/>
    <m/>
    <m/>
    <m/>
    <m/>
    <m/>
    <m/>
    <m/>
    <m/>
    <m/>
    <m/>
    <m/>
    <m/>
    <m/>
    <m/>
    <m/>
    <m/>
    <m/>
    <m/>
    <m/>
    <m/>
    <m/>
    <m/>
    <m/>
    <m/>
    <m/>
    <m/>
    <m/>
    <m/>
    <m/>
    <m/>
    <s v="INFORMACIÓN - ACLARACIÓN"/>
    <m/>
    <m/>
    <m/>
    <m/>
    <m/>
    <m/>
    <m/>
    <m/>
    <m/>
    <m/>
    <m/>
    <m/>
    <m/>
    <m/>
    <m/>
    <m/>
    <m/>
    <m/>
    <m/>
    <m/>
    <m/>
    <m/>
    <m/>
    <m/>
    <m/>
    <m/>
    <m/>
    <m/>
    <m/>
    <m/>
    <m/>
    <m/>
    <m/>
    <m/>
    <m/>
    <m/>
    <m/>
    <m/>
    <m/>
    <m/>
    <m/>
    <m/>
    <m/>
    <m/>
    <m/>
    <m/>
    <m/>
    <m/>
    <m/>
    <m/>
    <m/>
    <m/>
    <m/>
    <m/>
    <m/>
    <m/>
    <m/>
    <m/>
    <m/>
    <m/>
    <m/>
    <m/>
    <m/>
    <m/>
    <m/>
    <m/>
    <m/>
    <m/>
    <m/>
    <m/>
    <m/>
    <m/>
    <x v="0"/>
    <m/>
    <m/>
    <m/>
    <m/>
    <m/>
    <s v="GESTIONADO"/>
    <m/>
    <d v="2024-01-09T00:00:00"/>
    <s v="NN"/>
    <m/>
    <x v="65"/>
    <x v="0"/>
    <x v="0"/>
    <x v="0"/>
    <x v="0"/>
    <n v="1"/>
    <n v="1"/>
    <n v="1"/>
    <n v="1"/>
    <x v="0"/>
    <n v="1"/>
    <s v="24985018QUIERO VIA JAR 360 S.A.S"/>
    <x v="0"/>
    <d v="2024-01-09T00:00:00"/>
    <x v="258"/>
    <d v="1899-12-30T00:00:00"/>
    <d v="2024-01-09T02:40:00"/>
    <s v="2:40"/>
    <d v="1899-12-30T12:14:18"/>
    <x v="3"/>
    <x v="2"/>
    <x v="7"/>
    <x v="0"/>
    <n v="8193"/>
  </r>
  <r>
    <n v="272"/>
    <d v="2024-01-09T14:36:41"/>
    <d v="2024-01-09T14:55:04"/>
    <s v="45664102@ventasyservicios.com.co"/>
    <s v="Angie Tatiana Tique Cardozo"/>
    <m/>
    <d v="2024-01-09T00:00:00"/>
    <s v="11:07 a. m"/>
    <x v="0"/>
    <m/>
    <m/>
    <m/>
    <m/>
    <m/>
    <m/>
    <m/>
    <m/>
    <s v="bogota@hankooktire.com.co"/>
    <s v="Solicitud cancelación contrato"/>
    <s v="3232164579"/>
    <s v="HANKOOK TIRE COLOMBIA LTDA"/>
    <s v="PYME MEDIANA"/>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09T00:00:00"/>
    <s v="NINGUNA "/>
    <s v="NINGUNA"/>
    <x v="61"/>
    <x v="0"/>
    <x v="0"/>
    <x v="0"/>
    <x v="0"/>
    <n v="1"/>
    <n v="1"/>
    <n v="1"/>
    <n v="1"/>
    <x v="0"/>
    <n v="1"/>
    <s v="3232164579HANKOOK TIRE COLOMBIA LTDA"/>
    <x v="2"/>
    <d v="2024-01-09T00:00:00"/>
    <x v="259"/>
    <d v="1899-12-30T00:00:00"/>
    <d v="2024-01-09T11:07:00"/>
    <s v="11:07"/>
    <d v="1899-12-30T03:48:04"/>
    <x v="1"/>
    <x v="1"/>
    <x v="16"/>
    <x v="1"/>
    <n v="8193"/>
  </r>
  <r>
    <n v="273"/>
    <d v="2024-01-09T14:49:51"/>
    <d v="2024-01-09T14:59:34"/>
    <s v="45981202@ventasyservicios.com.co"/>
    <s v="Candida Mayerli Moyano Casallas"/>
    <m/>
    <d v="2024-01-09T00:00:00"/>
    <s v="9:25"/>
    <x v="5"/>
    <m/>
    <m/>
    <m/>
    <m/>
    <m/>
    <m/>
    <m/>
    <m/>
    <m/>
    <m/>
    <s v=" 88661384"/>
    <s v="INSMEBION VIDA SANA EU   "/>
    <s v="SOHO"/>
    <s v="CLIENTE EXTERNO"/>
    <x v="0"/>
    <m/>
    <m/>
    <m/>
    <m/>
    <m/>
    <m/>
    <m/>
    <m/>
    <m/>
    <m/>
    <m/>
    <m/>
    <m/>
    <m/>
    <m/>
    <m/>
    <m/>
    <m/>
    <m/>
    <m/>
    <m/>
    <m/>
    <m/>
    <m/>
    <m/>
    <m/>
    <m/>
    <m/>
    <m/>
    <m/>
    <m/>
    <m/>
    <m/>
    <m/>
    <m/>
    <m/>
    <m/>
    <m/>
    <m/>
    <m/>
    <m/>
    <m/>
    <m/>
    <m/>
    <m/>
    <m/>
    <m/>
    <m/>
    <m/>
    <m/>
    <m/>
    <m/>
    <m/>
    <m/>
    <m/>
    <m/>
    <m/>
    <m/>
    <m/>
    <m/>
    <m/>
    <m/>
    <m/>
    <m/>
    <m/>
    <m/>
    <m/>
    <m/>
    <m/>
    <m/>
    <m/>
    <m/>
    <m/>
    <m/>
    <m/>
    <m/>
    <m/>
    <m/>
    <m/>
    <m/>
    <m/>
    <m/>
    <m/>
    <m/>
    <s v="PAGO NO ABONADO"/>
    <s v="MOVIRED"/>
    <s v="TRANSFERENCIA CON PAGO A LA REFERENCIA"/>
    <s v="REQ000004467754"/>
    <m/>
    <m/>
    <m/>
    <m/>
    <m/>
    <m/>
    <m/>
    <m/>
    <m/>
    <m/>
    <m/>
    <m/>
    <m/>
    <m/>
    <m/>
    <m/>
    <m/>
    <m/>
    <m/>
    <m/>
    <m/>
    <m/>
    <m/>
    <m/>
    <m/>
    <x v="0"/>
    <m/>
    <m/>
    <m/>
    <m/>
    <m/>
    <s v="ESCALADO"/>
    <s v="MYIT"/>
    <d v="2024-01-09T00:00:00"/>
    <m/>
    <m/>
    <x v="68"/>
    <x v="4"/>
    <x v="0"/>
    <x v="0"/>
    <x v="0"/>
    <s v=""/>
    <n v="0"/>
    <n v="0"/>
    <n v="0"/>
    <x v="1"/>
    <n v="2"/>
    <s v=" 88661384"/>
    <x v="2"/>
    <d v="2024-01-09T00:00:00"/>
    <x v="260"/>
    <d v="1899-12-30T00:00:00"/>
    <d v="2024-01-09T09:25:00"/>
    <s v="9:25"/>
    <d v="1899-12-30T05:34:34"/>
    <x v="1"/>
    <x v="1"/>
    <x v="10"/>
    <x v="1"/>
    <n v="0"/>
  </r>
  <r>
    <n v="274"/>
    <d v="2024-01-09T14:56:49"/>
    <d v="2024-01-09T15:02:03"/>
    <s v="45077024@ventasyservicios.com.co"/>
    <s v="Leidy Tatiana Pinzon Calderon"/>
    <m/>
    <d v="2024-01-09T00:00:00"/>
    <s v="09:25"/>
    <x v="7"/>
    <m/>
    <m/>
    <m/>
    <m/>
    <m/>
    <m/>
    <s v="smc.sena.col@gmail.com; "/>
    <s v="Re: Cambio de linea corporativa a persona Natural"/>
    <m/>
    <m/>
    <s v="3107855203"/>
    <s v="SMC COLOMBIA S A S"/>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09T00:00:00"/>
    <s v="NA"/>
    <m/>
    <x v="78"/>
    <x v="6"/>
    <x v="0"/>
    <x v="0"/>
    <x v="0"/>
    <n v="1"/>
    <n v="1"/>
    <n v="1"/>
    <n v="1"/>
    <x v="0"/>
    <n v="1"/>
    <s v="3107855203SMC COLOMBIA S A S"/>
    <x v="2"/>
    <d v="2024-01-09T00:00:00"/>
    <x v="261"/>
    <d v="1899-12-30T00:00:00"/>
    <d v="2024-01-09T09:25:00"/>
    <s v="09:25"/>
    <d v="1899-12-30T05:37:03"/>
    <x v="1"/>
    <x v="1"/>
    <x v="12"/>
    <x v="1"/>
    <n v="8193"/>
  </r>
  <r>
    <n v="275"/>
    <d v="2024-01-09T14:55:08"/>
    <d v="2024-01-09T15:02:21"/>
    <s v="45664102@ventasyservicios.com.co"/>
    <s v="Angie Tatiana Tique Cardozo"/>
    <m/>
    <d v="2024-01-09T00:00:00"/>
    <s v="11:08 a. m."/>
    <x v="0"/>
    <m/>
    <m/>
    <m/>
    <m/>
    <m/>
    <m/>
    <m/>
    <m/>
    <s v="asisteadmin@ingredientesfuncionales.com"/>
    <s v="Consulta - facturación de Enero 2024 INGREDIENT S TRADE COMPANY - CLARO"/>
    <s v="08388288 "/>
    <s v="INGREDIENT S TRADE COMPAN Y INGREDIENTES "/>
    <s v="PYME MEDIANA"/>
    <s v="CLIENTE EXTERN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09T00:00:00"/>
    <s v="NINGUNA"/>
    <s v="NINGUNA"/>
    <x v="47"/>
    <x v="0"/>
    <x v="0"/>
    <x v="0"/>
    <x v="0"/>
    <n v="1"/>
    <n v="1"/>
    <n v="1"/>
    <n v="1"/>
    <x v="0"/>
    <n v="1"/>
    <s v="08388288 INGREDIENT S TRADE COMPAN Y INGREDIENTES "/>
    <x v="2"/>
    <d v="2024-01-09T00:00:00"/>
    <x v="262"/>
    <d v="1899-12-30T00:00:00"/>
    <d v="2024-01-09T11:08:00"/>
    <s v="11:08"/>
    <d v="1899-12-30T03:54:21"/>
    <x v="1"/>
    <x v="1"/>
    <x v="16"/>
    <x v="1"/>
    <n v="8193"/>
  </r>
  <r>
    <n v="276"/>
    <d v="2024-01-09T15:02:06"/>
    <d v="2024-01-09T15:04:03"/>
    <s v="45077024@ventasyservicios.com.co"/>
    <s v="Leidy Tatiana Pinzon Calderon"/>
    <m/>
    <d v="2024-01-09T00:00:00"/>
    <s v="09:57"/>
    <x v="7"/>
    <m/>
    <m/>
    <m/>
    <m/>
    <m/>
    <m/>
    <s v="rcastaneda@westfaliafruit.com"/>
    <s v="RE: SOLICITUD CESION DE LINEA  - WESTFALIA"/>
    <m/>
    <m/>
    <s v="3122703497"/>
    <s v="WESTFALIA FRUIT COLOMBIA "/>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09T00:00:00"/>
    <s v="NA"/>
    <m/>
    <x v="78"/>
    <x v="6"/>
    <x v="0"/>
    <x v="0"/>
    <x v="0"/>
    <n v="1"/>
    <n v="1"/>
    <n v="1"/>
    <n v="1"/>
    <x v="0"/>
    <n v="1"/>
    <s v="3122703497WESTFALIA FRUIT COLOMBIA "/>
    <x v="2"/>
    <d v="2024-01-09T00:00:00"/>
    <x v="263"/>
    <d v="1899-12-30T00:00:00"/>
    <d v="2024-01-09T09:57:00"/>
    <s v="09:57"/>
    <d v="1899-12-30T05:07:03"/>
    <x v="1"/>
    <x v="1"/>
    <x v="12"/>
    <x v="1"/>
    <n v="8193"/>
  </r>
  <r>
    <n v="277"/>
    <d v="2024-01-09T15:05:08"/>
    <d v="2024-01-09T15:06:01"/>
    <s v="46044959@ventasyservicios.com.co"/>
    <s v="Brayan Enrique Cuida Castillo"/>
    <m/>
    <d v="2024-01-09T00:00:00"/>
    <s v="2:40 p. m."/>
    <x v="4"/>
    <m/>
    <m/>
    <m/>
    <m/>
    <m/>
    <m/>
    <m/>
    <m/>
    <s v="intelfa@hotmail.com "/>
    <s v="3M EXCAVACIONES S.A.S."/>
    <s v="8.22347883"/>
    <s v="3M EXCAVACIONES S.A.S."/>
    <s v="SOHO"/>
    <s v="CLIENTE CLAR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09T00:00:00"/>
    <s v="nn"/>
    <m/>
    <x v="9"/>
    <x v="0"/>
    <x v="0"/>
    <x v="0"/>
    <x v="0"/>
    <n v="1"/>
    <n v="1"/>
    <n v="1"/>
    <n v="1"/>
    <x v="0"/>
    <n v="1"/>
    <s v="8.223478833M EXCAVACIONES S.A.S."/>
    <x v="0"/>
    <d v="2024-01-09T00:00:00"/>
    <x v="264"/>
    <d v="1899-12-30T00:00:00"/>
    <d v="2024-01-09T02:40:00"/>
    <s v="2:40"/>
    <d v="1899-12-30T12:26:01"/>
    <x v="3"/>
    <x v="2"/>
    <x v="7"/>
    <x v="0"/>
    <n v="8193"/>
  </r>
  <r>
    <n v="278"/>
    <d v="2024-01-09T12:29:11"/>
    <d v="2024-01-09T15:09:01"/>
    <s v="45961543@ventasyservicios.com.co"/>
    <s v="Juan Jose Duque Aguirre"/>
    <m/>
    <d v="2024-01-09T00:00:00"/>
    <s v="9:55"/>
    <x v="1"/>
    <m/>
    <m/>
    <s v="CONSTRUCTORA EMMA LTDA."/>
    <s v="806014108"/>
    <s v="INFORMACIÓN"/>
    <m/>
    <m/>
    <m/>
    <m/>
    <m/>
    <m/>
    <m/>
    <m/>
    <m/>
    <x v="2"/>
    <m/>
    <m/>
    <m/>
    <m/>
    <m/>
    <m/>
    <m/>
    <m/>
    <m/>
    <m/>
    <m/>
    <m/>
    <m/>
    <m/>
    <m/>
    <m/>
    <m/>
    <m/>
    <m/>
    <m/>
    <m/>
    <m/>
    <m/>
    <m/>
    <m/>
    <m/>
    <m/>
    <m/>
    <m/>
    <m/>
    <m/>
    <m/>
    <m/>
    <m/>
    <m/>
    <m/>
    <m/>
    <m/>
    <m/>
    <m/>
    <m/>
    <m/>
    <m/>
    <m/>
    <m/>
    <m/>
    <m/>
    <m/>
    <m/>
    <m/>
    <m/>
    <m/>
    <m/>
    <m/>
    <m/>
    <m/>
    <m/>
    <m/>
    <m/>
    <m/>
    <m/>
    <m/>
    <m/>
    <m/>
    <m/>
    <m/>
    <m/>
    <m/>
    <m/>
    <m/>
    <m/>
    <m/>
    <m/>
    <m/>
    <m/>
    <m/>
    <m/>
    <m/>
    <m/>
    <m/>
    <m/>
    <m/>
    <m/>
    <m/>
    <m/>
    <m/>
    <m/>
    <m/>
    <s v="OTROS TEMAS"/>
    <s v="REPORTE DE FALLAS APP - PORTAL"/>
    <m/>
    <m/>
    <m/>
    <m/>
    <m/>
    <m/>
    <m/>
    <m/>
    <m/>
    <m/>
    <m/>
    <m/>
    <m/>
    <m/>
    <m/>
    <m/>
    <m/>
    <m/>
    <m/>
    <m/>
    <m/>
    <m/>
    <m/>
    <x v="0"/>
    <m/>
    <m/>
    <m/>
    <m/>
    <m/>
    <s v="GESTIONADO"/>
    <m/>
    <d v="2024-01-09T00:00:00"/>
    <s v="N/A"/>
    <m/>
    <x v="85"/>
    <x v="1"/>
    <x v="0"/>
    <x v="0"/>
    <x v="0"/>
    <n v="1"/>
    <n v="1"/>
    <n v="1"/>
    <n v="1"/>
    <x v="0"/>
    <n v="1"/>
    <s v="806014108"/>
    <x v="2"/>
    <d v="2024-01-09T00:00:00"/>
    <x v="265"/>
    <d v="1899-12-30T00:00:00"/>
    <d v="2024-01-09T09:55:00"/>
    <s v="9:55"/>
    <d v="1899-12-30T05:14:01"/>
    <x v="1"/>
    <x v="1"/>
    <x v="6"/>
    <x v="1"/>
    <n v="8193"/>
  </r>
  <r>
    <n v="279"/>
    <d v="2024-01-09T12:46:49"/>
    <d v="2024-01-09T15:09:52"/>
    <s v="45077095@ventasyservicios.com.co"/>
    <s v="Diana Patricia García Valencia"/>
    <m/>
    <d v="2024-01-04T00:00:00"/>
    <s v="10:05"/>
    <x v="4"/>
    <m/>
    <m/>
    <m/>
    <m/>
    <m/>
    <m/>
    <m/>
    <m/>
    <s v="edwin.ramirez@claro.com.co"/>
    <s v="RV: CLIENTE MEMORY CORP"/>
    <s v="12013655"/>
    <s v="MEMORY CORP S.A.S"/>
    <s v="PYME PEQUEÑA"/>
    <s v="CLIENTE EXTERNO"/>
    <x v="0"/>
    <m/>
    <s v="FIJO"/>
    <s v="FO"/>
    <s v="CAMBIO PLAN TARIFA"/>
    <m/>
    <m/>
    <m/>
    <m/>
    <m/>
    <s v="MIGRACIÓN DE TECNOLOGÍA"/>
    <m/>
    <m/>
    <m/>
    <m/>
    <m/>
    <m/>
    <m/>
    <m/>
    <m/>
    <m/>
    <m/>
    <m/>
    <m/>
    <m/>
    <m/>
    <m/>
    <m/>
    <m/>
    <m/>
    <m/>
    <m/>
    <m/>
    <m/>
    <m/>
    <m/>
    <m/>
    <m/>
    <m/>
    <m/>
    <m/>
    <m/>
    <m/>
    <m/>
    <m/>
    <m/>
    <m/>
    <m/>
    <m/>
    <m/>
    <m/>
    <m/>
    <m/>
    <m/>
    <m/>
    <m/>
    <m/>
    <m/>
    <m/>
    <m/>
    <m/>
    <m/>
    <m/>
    <m/>
    <m/>
    <m/>
    <m/>
    <m/>
    <m/>
    <m/>
    <m/>
    <m/>
    <m/>
    <m/>
    <m/>
    <m/>
    <m/>
    <m/>
    <m/>
    <m/>
    <m/>
    <m/>
    <m/>
    <m/>
    <m/>
    <m/>
    <m/>
    <m/>
    <m/>
    <m/>
    <m/>
    <m/>
    <m/>
    <m/>
    <m/>
    <m/>
    <m/>
    <m/>
    <m/>
    <m/>
    <m/>
    <m/>
    <m/>
    <m/>
    <m/>
    <m/>
    <m/>
    <m/>
    <m/>
    <m/>
    <m/>
    <m/>
    <m/>
    <m/>
    <x v="0"/>
    <m/>
    <m/>
    <m/>
    <m/>
    <m/>
    <s v="GESTIONADO"/>
    <m/>
    <d v="2024-01-09T00:00:00"/>
    <m/>
    <m/>
    <x v="86"/>
    <x v="0"/>
    <x v="0"/>
    <x v="0"/>
    <x v="0"/>
    <n v="1"/>
    <n v="1"/>
    <n v="1"/>
    <n v="1"/>
    <x v="0"/>
    <n v="1"/>
    <s v="12013655MEMORY CORP S.A.S"/>
    <x v="0"/>
    <d v="2024-01-09T00:00:00"/>
    <x v="266"/>
    <d v="1899-12-30T00:00:00"/>
    <d v="2024-01-04T10:05:00"/>
    <s v="10:05"/>
    <d v="1900-01-04T05:04:52"/>
    <x v="0"/>
    <x v="0"/>
    <x v="17"/>
    <x v="0"/>
    <n v="8193"/>
  </r>
  <r>
    <n v="280"/>
    <d v="2024-01-09T15:10:34"/>
    <d v="2024-01-09T15:11:30"/>
    <s v="46044959@ventasyservicios.com.co"/>
    <s v="Brayan Enrique Cuida Castillo"/>
    <m/>
    <d v="2024-01-09T00:00:00"/>
    <s v="2:32 p. m."/>
    <x v="4"/>
    <m/>
    <m/>
    <m/>
    <m/>
    <m/>
    <m/>
    <m/>
    <m/>
    <s v="finanzas@condorautomotor.com"/>
    <s v="Incremento en factura"/>
    <s v="14857797"/>
    <s v="CONDOR AUTOMOTOR S.A.S"/>
    <s v="MICRO"/>
    <s v="CLIENTE CLAR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09T00:00:00"/>
    <s v="nn"/>
    <m/>
    <x v="47"/>
    <x v="0"/>
    <x v="0"/>
    <x v="0"/>
    <x v="0"/>
    <n v="1"/>
    <n v="1"/>
    <n v="1"/>
    <n v="1"/>
    <x v="0"/>
    <n v="1"/>
    <s v="14857797CONDOR AUTOMOTOR S.A.S"/>
    <x v="0"/>
    <d v="2024-01-09T00:00:00"/>
    <x v="267"/>
    <d v="1899-12-30T00:00:00"/>
    <d v="2024-01-09T02:32:00"/>
    <s v="2:32"/>
    <d v="1899-12-30T12:39:30"/>
    <x v="3"/>
    <x v="2"/>
    <x v="7"/>
    <x v="0"/>
    <n v="8193"/>
  </r>
  <r>
    <n v="281"/>
    <d v="2024-01-09T15:17:19"/>
    <d v="2024-01-09T15:18:03"/>
    <s v="45961452@ventasyservicios.com.co"/>
    <s v="Natalia Buenano Gonzalez"/>
    <m/>
    <d v="2024-01-09T00:00:00"/>
    <s v="12:03"/>
    <x v="3"/>
    <m/>
    <s v="15558306"/>
    <m/>
    <m/>
    <m/>
    <m/>
    <m/>
    <m/>
    <m/>
    <m/>
    <s v="3506383004"/>
    <s v="MEMCO SAS"/>
    <s v="PYME MEDIANA"/>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09T00:00:00"/>
    <s v="N/a"/>
    <m/>
    <x v="50"/>
    <x v="3"/>
    <x v="0"/>
    <x v="0"/>
    <x v="0"/>
    <n v="1"/>
    <n v="1"/>
    <n v="1"/>
    <n v="1"/>
    <x v="0"/>
    <n v="1"/>
    <s v="3506383004MEMCO SAS"/>
    <x v="2"/>
    <d v="2024-01-09T00:00:00"/>
    <x v="268"/>
    <d v="1899-12-30T00:00:00"/>
    <d v="2024-01-09T12:03:00"/>
    <s v="12:03"/>
    <d v="1899-12-30T03:15:03"/>
    <x v="1"/>
    <x v="1"/>
    <x v="5"/>
    <x v="1"/>
    <n v="8193"/>
  </r>
  <r>
    <n v="282"/>
    <d v="2024-01-09T15:00:18"/>
    <d v="2024-01-09T15:20:01"/>
    <s v="45981202@ventasyservicios.com.co"/>
    <s v="Candida Mayerli Moyano Casallas"/>
    <m/>
    <d v="2024-01-09T00:00:00"/>
    <s v=" 9:00"/>
    <x v="5"/>
    <m/>
    <m/>
    <m/>
    <m/>
    <m/>
    <m/>
    <m/>
    <m/>
    <m/>
    <m/>
    <s v="8.22194511"/>
    <s v="ORLANDO BURGOS VARGAS"/>
    <s v="SOHO"/>
    <s v="CLIENTE EXTERNO"/>
    <x v="0"/>
    <m/>
    <m/>
    <m/>
    <m/>
    <m/>
    <m/>
    <m/>
    <m/>
    <m/>
    <m/>
    <m/>
    <m/>
    <m/>
    <m/>
    <m/>
    <m/>
    <m/>
    <m/>
    <m/>
    <m/>
    <m/>
    <m/>
    <m/>
    <m/>
    <m/>
    <m/>
    <m/>
    <m/>
    <m/>
    <m/>
    <m/>
    <m/>
    <m/>
    <m/>
    <m/>
    <m/>
    <m/>
    <m/>
    <m/>
    <m/>
    <m/>
    <m/>
    <m/>
    <m/>
    <m/>
    <m/>
    <m/>
    <m/>
    <m/>
    <m/>
    <m/>
    <m/>
    <m/>
    <m/>
    <m/>
    <m/>
    <m/>
    <m/>
    <m/>
    <m/>
    <m/>
    <m/>
    <m/>
    <m/>
    <m/>
    <m/>
    <m/>
    <m/>
    <m/>
    <m/>
    <m/>
    <m/>
    <m/>
    <m/>
    <m/>
    <m/>
    <m/>
    <m/>
    <m/>
    <m/>
    <m/>
    <m/>
    <m/>
    <m/>
    <s v="PAGO NO ABONADO"/>
    <s v="BANCO DAVIVIENDA"/>
    <s v="TRANSFERENCIA CON PAGO A LA REFERENCIA"/>
    <s v="REQ000004467538"/>
    <m/>
    <m/>
    <m/>
    <m/>
    <m/>
    <m/>
    <m/>
    <m/>
    <m/>
    <m/>
    <m/>
    <m/>
    <m/>
    <m/>
    <m/>
    <m/>
    <m/>
    <m/>
    <m/>
    <m/>
    <m/>
    <m/>
    <m/>
    <m/>
    <m/>
    <x v="0"/>
    <m/>
    <m/>
    <m/>
    <m/>
    <m/>
    <s v="SOLUCIONADO ESCALADO"/>
    <s v="MYIT"/>
    <d v="2024-01-09T00:00:00"/>
    <m/>
    <m/>
    <x v="68"/>
    <x v="4"/>
    <x v="4"/>
    <x v="0"/>
    <x v="0"/>
    <n v="1"/>
    <n v="1"/>
    <n v="1"/>
    <n v="1"/>
    <x v="2"/>
    <n v="2"/>
    <s v="8.22194511"/>
    <x v="1"/>
    <d v="2024-01-09T00:00:00"/>
    <x v="269"/>
    <d v="1899-12-30T00:00:00"/>
    <d v="2024-01-09T09:00:00"/>
    <s v=" 9:00"/>
    <d v="1899-12-30T06:20:01"/>
    <x v="2"/>
    <x v="2"/>
    <x v="10"/>
    <x v="1"/>
    <n v="8193"/>
  </r>
  <r>
    <n v="283"/>
    <d v="2024-01-09T15:16:19"/>
    <d v="2024-01-09T15:21:44"/>
    <s v="45077024@ventasyservicios.com.co"/>
    <s v="Leidy Tatiana Pinzon Calderon"/>
    <m/>
    <d v="2024-01-09T00:00:00"/>
    <s v="10:27"/>
    <x v="7"/>
    <m/>
    <m/>
    <m/>
    <m/>
    <m/>
    <m/>
    <s v="compras@isainmobiliaria.com.co"/>
    <s v="RV: ISA INMOBILIARIA SAS - CESIÓN DE CONTRATO "/>
    <m/>
    <m/>
    <s v="0"/>
    <s v="COMPRAS ISA "/>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09T00:00:00"/>
    <s v="na"/>
    <m/>
    <x v="78"/>
    <x v="6"/>
    <x v="0"/>
    <x v="0"/>
    <x v="0"/>
    <n v="1"/>
    <n v="1"/>
    <n v="1"/>
    <n v="1"/>
    <x v="0"/>
    <n v="1"/>
    <s v="0COMPRAS ISA "/>
    <x v="2"/>
    <d v="2024-01-09T00:00:00"/>
    <x v="270"/>
    <d v="1899-12-30T00:00:00"/>
    <d v="2024-01-09T10:27:00"/>
    <s v="10:27"/>
    <d v="1899-12-30T04:54:44"/>
    <x v="1"/>
    <x v="1"/>
    <x v="12"/>
    <x v="1"/>
    <n v="8193"/>
  </r>
  <r>
    <n v="284"/>
    <d v="2024-01-09T15:19:07"/>
    <d v="2024-01-09T15:22:40"/>
    <s v="45664102@ventasyservicios.com.co"/>
    <s v="Angie Tatiana Tique Cardozo"/>
    <m/>
    <d v="2024-01-09T00:00:00"/>
    <s v="11:13 a. m."/>
    <x v="0"/>
    <m/>
    <m/>
    <m/>
    <m/>
    <m/>
    <m/>
    <m/>
    <m/>
    <s v="contabilidad@lahamburgueseria.com"/>
    <s v="Solicitud factura"/>
    <s v="11929770"/>
    <s v="OPERHA SAS"/>
    <s v="PYME PEQUEÑA"/>
    <s v="CLIENTE EXTERN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09T00:00:00"/>
    <s v="NINGUNA"/>
    <s v="NINGUNA"/>
    <x v="9"/>
    <x v="0"/>
    <x v="0"/>
    <x v="0"/>
    <x v="0"/>
    <n v="1"/>
    <n v="1"/>
    <n v="1"/>
    <n v="1"/>
    <x v="0"/>
    <n v="1"/>
    <s v="11929770OPERHA SAS"/>
    <x v="2"/>
    <d v="2024-01-09T00:00:00"/>
    <x v="271"/>
    <d v="1899-12-30T00:00:00"/>
    <d v="2024-01-09T11:13:00"/>
    <s v="11:13"/>
    <d v="1899-12-30T04:09:40"/>
    <x v="1"/>
    <x v="1"/>
    <x v="16"/>
    <x v="1"/>
    <n v="8193"/>
  </r>
  <r>
    <n v="285"/>
    <d v="2024-01-09T15:20:50"/>
    <d v="2024-01-09T15:23:48"/>
    <s v="45926622@ventasyservicios.com.co"/>
    <s v="Yuli Caterine Tellez Amado"/>
    <m/>
    <d v="2024-01-08T00:00:00"/>
    <s v="16:16"/>
    <x v="4"/>
    <m/>
    <m/>
    <m/>
    <m/>
    <m/>
    <m/>
    <m/>
    <m/>
    <s v="camilarincon1908@gmail.com"/>
    <s v="Fwd: INCONSISTENCIA EN EL SERVICIO EMPRESARIAL"/>
    <s v="13879091"/>
    <s v="LILI CAMILA RINCON MANTILLA"/>
    <s v="SOHO"/>
    <s v="CLARO TE AYUDA"/>
    <x v="0"/>
    <m/>
    <s v="FIJO"/>
    <s v="FO"/>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SOLUCIONADO ESCALADO"/>
    <s v="OTRAS ÁREAS"/>
    <d v="2024-01-09T00:00:00"/>
    <s v="N/A"/>
    <s v="N/A"/>
    <x v="57"/>
    <x v="0"/>
    <x v="4"/>
    <x v="7"/>
    <x v="1"/>
    <n v="1"/>
    <n v="1"/>
    <n v="1"/>
    <n v="1"/>
    <x v="0"/>
    <n v="1"/>
    <s v="13879091LILI CAMILA RINCON MANTILLA"/>
    <x v="1"/>
    <d v="2024-01-09T00:00:00"/>
    <x v="272"/>
    <d v="1899-12-30T00:00:00"/>
    <d v="2024-01-08T16:16:00"/>
    <s v="16:16"/>
    <d v="1899-12-30T23:07:48"/>
    <x v="4"/>
    <x v="0"/>
    <x v="1"/>
    <x v="1"/>
    <n v="8193"/>
  </r>
  <r>
    <n v="286"/>
    <d v="2024-01-09T15:26:29"/>
    <d v="2024-01-09T15:28:05"/>
    <s v="46044959@ventasyservicios.com.co"/>
    <s v="Brayan Enrique Cuida Castillo"/>
    <m/>
    <d v="2024-01-09T00:00:00"/>
    <s v="2:23 p. m."/>
    <x v="4"/>
    <m/>
    <m/>
    <m/>
    <m/>
    <m/>
    <m/>
    <m/>
    <m/>
    <s v="gestion-financiera@domusinversiones.com"/>
    <s v="DOMUS INVERSIONES S A S"/>
    <s v="82981412"/>
    <s v="DOMUS INVERSIONES S A S"/>
    <s v="MICRO"/>
    <s v="CLIENTE CLARO"/>
    <x v="0"/>
    <m/>
    <s v="FIJO"/>
    <s v="HFC"/>
    <s v="CANCELACIÓN DE SERVICIO"/>
    <m/>
    <m/>
    <m/>
    <m/>
    <m/>
    <m/>
    <m/>
    <s v="CANCELACIÓN"/>
    <m/>
    <m/>
    <m/>
    <m/>
    <m/>
    <m/>
    <m/>
    <m/>
    <m/>
    <m/>
    <m/>
    <m/>
    <m/>
    <m/>
    <m/>
    <m/>
    <m/>
    <m/>
    <m/>
    <m/>
    <m/>
    <m/>
    <m/>
    <m/>
    <m/>
    <m/>
    <m/>
    <m/>
    <m/>
    <m/>
    <m/>
    <m/>
    <m/>
    <m/>
    <m/>
    <m/>
    <m/>
    <m/>
    <m/>
    <m/>
    <m/>
    <m/>
    <m/>
    <m/>
    <m/>
    <m/>
    <m/>
    <m/>
    <m/>
    <m/>
    <m/>
    <m/>
    <m/>
    <m/>
    <m/>
    <m/>
    <m/>
    <m/>
    <m/>
    <m/>
    <m/>
    <m/>
    <m/>
    <m/>
    <m/>
    <m/>
    <m/>
    <m/>
    <m/>
    <m/>
    <m/>
    <m/>
    <m/>
    <m/>
    <m/>
    <m/>
    <m/>
    <m/>
    <m/>
    <m/>
    <m/>
    <m/>
    <m/>
    <m/>
    <m/>
    <m/>
    <m/>
    <m/>
    <m/>
    <m/>
    <m/>
    <m/>
    <m/>
    <m/>
    <m/>
    <m/>
    <m/>
    <s v="TOTAL"/>
    <m/>
    <s v="NO INDICA MOTIVO"/>
    <m/>
    <x v="2"/>
    <s v="3108078768"/>
    <s v="3108078768"/>
    <s v="1"/>
    <m/>
    <m/>
    <s v="GESTIONADO"/>
    <m/>
    <d v="2024-01-09T00:00:00"/>
    <s v="nn"/>
    <m/>
    <x v="53"/>
    <x v="0"/>
    <x v="0"/>
    <x v="0"/>
    <x v="0"/>
    <n v="1"/>
    <n v="1"/>
    <n v="1"/>
    <n v="1"/>
    <x v="0"/>
    <n v="1"/>
    <s v="82981412DOMUS INVERSIONES S A S"/>
    <x v="0"/>
    <d v="2024-01-09T00:00:00"/>
    <x v="273"/>
    <d v="1899-12-30T00:00:00"/>
    <d v="2024-01-09T02:23:00"/>
    <s v="2:23"/>
    <d v="1899-12-30T13:05:05"/>
    <x v="3"/>
    <x v="2"/>
    <x v="7"/>
    <x v="0"/>
    <n v="8193"/>
  </r>
  <r>
    <n v="287"/>
    <d v="2024-01-09T15:27:39"/>
    <d v="2024-01-09T15:29:36"/>
    <s v="45077024@ventasyservicios.com.co"/>
    <s v="Leidy Tatiana Pinzon Calderon"/>
    <m/>
    <d v="2024-01-09T00:00:00"/>
    <s v="10:36"/>
    <x v="7"/>
    <m/>
    <m/>
    <m/>
    <m/>
    <m/>
    <m/>
    <s v="informacion@ligadetenisdelatlantico.com.co"/>
    <s v="RV: RV: RV: Documento con huella y firma verificados  en  la  empresa Claro"/>
    <m/>
    <m/>
    <s v="3126607286"/>
    <s v="3126607286"/>
    <s v="PYME PEQUEÑ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09T00:00:00"/>
    <s v="NA"/>
    <m/>
    <x v="79"/>
    <x v="6"/>
    <x v="0"/>
    <x v="0"/>
    <x v="0"/>
    <n v="1"/>
    <n v="1"/>
    <n v="1"/>
    <n v="1"/>
    <x v="0"/>
    <n v="1"/>
    <s v="31266072863126607286"/>
    <x v="2"/>
    <d v="2024-01-09T00:00:00"/>
    <x v="274"/>
    <d v="1899-12-30T00:00:00"/>
    <d v="2024-01-09T10:36:00"/>
    <s v="10:36"/>
    <d v="1899-12-30T04:53:36"/>
    <x v="1"/>
    <x v="1"/>
    <x v="12"/>
    <x v="1"/>
    <n v="8193"/>
  </r>
  <r>
    <n v="288"/>
    <d v="2024-01-09T15:18:08"/>
    <d v="2024-01-09T15:30:46"/>
    <s v="45961452@ventasyservicios.com.co"/>
    <s v="Natalia Buenano Gonzalez"/>
    <m/>
    <d v="2024-01-09T00:00:00"/>
    <s v="12:03"/>
    <x v="3"/>
    <m/>
    <s v="15558304"/>
    <m/>
    <m/>
    <m/>
    <m/>
    <m/>
    <m/>
    <m/>
    <m/>
    <s v="8.21444734"/>
    <s v="Compuinesco"/>
    <s v="MICRO"/>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09T00:00:00"/>
    <s v="N/a"/>
    <m/>
    <x v="50"/>
    <x v="3"/>
    <x v="0"/>
    <x v="0"/>
    <x v="0"/>
    <n v="1"/>
    <n v="1"/>
    <n v="1"/>
    <n v="1"/>
    <x v="0"/>
    <n v="1"/>
    <s v="8.21444734Compuinesco"/>
    <x v="2"/>
    <d v="2024-01-09T00:00:00"/>
    <x v="275"/>
    <d v="1899-12-30T00:00:00"/>
    <d v="2024-01-09T12:03:00"/>
    <s v="12:03"/>
    <d v="1899-12-30T03:27:46"/>
    <x v="1"/>
    <x v="1"/>
    <x v="5"/>
    <x v="1"/>
    <n v="8193"/>
  </r>
  <r>
    <n v="289"/>
    <d v="2024-01-09T15:28:42"/>
    <d v="2024-01-09T15:30:47"/>
    <s v="45981202@ventasyservicios.com.co"/>
    <s v="Candida Mayerli Moyano Casallas"/>
    <m/>
    <d v="2024-01-09T00:00:00"/>
    <s v="9:25"/>
    <x v="5"/>
    <m/>
    <m/>
    <m/>
    <m/>
    <m/>
    <m/>
    <m/>
    <m/>
    <m/>
    <m/>
    <s v="88661384"/>
    <s v="INSMEBION VIDA SANA EU "/>
    <s v="INTERMEDIAS"/>
    <s v="CLIENTE EXTERNO"/>
    <x v="0"/>
    <m/>
    <m/>
    <m/>
    <m/>
    <m/>
    <m/>
    <m/>
    <m/>
    <m/>
    <m/>
    <m/>
    <m/>
    <m/>
    <m/>
    <m/>
    <m/>
    <m/>
    <m/>
    <m/>
    <m/>
    <m/>
    <m/>
    <m/>
    <m/>
    <m/>
    <m/>
    <m/>
    <m/>
    <m/>
    <m/>
    <m/>
    <m/>
    <m/>
    <m/>
    <m/>
    <m/>
    <m/>
    <m/>
    <m/>
    <m/>
    <m/>
    <m/>
    <m/>
    <m/>
    <m/>
    <m/>
    <m/>
    <m/>
    <m/>
    <m/>
    <m/>
    <m/>
    <m/>
    <m/>
    <m/>
    <m/>
    <m/>
    <m/>
    <m/>
    <m/>
    <m/>
    <m/>
    <m/>
    <m/>
    <m/>
    <m/>
    <m/>
    <m/>
    <m/>
    <m/>
    <m/>
    <m/>
    <m/>
    <m/>
    <m/>
    <m/>
    <m/>
    <m/>
    <m/>
    <m/>
    <m/>
    <m/>
    <m/>
    <m/>
    <s v="PAGO NO ABONADO"/>
    <s v="BANCO BOGOTÁ"/>
    <s v="TRANSFERENCIA CON PAGO A LA REFERENCIA"/>
    <s v="REQ000004467754"/>
    <m/>
    <m/>
    <m/>
    <m/>
    <m/>
    <m/>
    <m/>
    <m/>
    <m/>
    <m/>
    <m/>
    <m/>
    <m/>
    <m/>
    <m/>
    <m/>
    <m/>
    <m/>
    <m/>
    <m/>
    <m/>
    <m/>
    <m/>
    <m/>
    <m/>
    <x v="0"/>
    <m/>
    <m/>
    <m/>
    <m/>
    <m/>
    <s v="SOLUCIONADO ESCALADO"/>
    <s v="MYIT"/>
    <d v="2024-01-09T00:00:00"/>
    <m/>
    <m/>
    <x v="68"/>
    <x v="4"/>
    <x v="4"/>
    <x v="0"/>
    <x v="0"/>
    <n v="1"/>
    <n v="1"/>
    <n v="1"/>
    <n v="1"/>
    <x v="2"/>
    <n v="2"/>
    <s v="88661384"/>
    <x v="1"/>
    <d v="2024-01-09T00:00:00"/>
    <x v="276"/>
    <d v="1899-12-30T00:00:00"/>
    <d v="2024-01-09T09:25:00"/>
    <s v="9:25"/>
    <d v="1899-12-30T06:05:47"/>
    <x v="2"/>
    <x v="2"/>
    <x v="10"/>
    <x v="1"/>
    <n v="8193"/>
  </r>
  <r>
    <n v="290"/>
    <d v="2024-01-09T15:35:00"/>
    <d v="2024-01-09T15:35:34"/>
    <s v="45961452@ventasyservicios.com.co"/>
    <s v="Natalia Buenano Gonzalez"/>
    <m/>
    <d v="2024-01-09T00:00:00"/>
    <s v="12:07"/>
    <x v="3"/>
    <m/>
    <s v="15558311"/>
    <m/>
    <m/>
    <m/>
    <m/>
    <m/>
    <m/>
    <m/>
    <m/>
    <s v="3134245237"/>
    <s v="INVERSIONES Y PROMOCIONES LLANTA"/>
    <s v="PYME MEDIANA"/>
    <s v="CLIENTE EXTERN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09T00:00:00"/>
    <s v="N/a"/>
    <m/>
    <x v="27"/>
    <x v="3"/>
    <x v="0"/>
    <x v="0"/>
    <x v="0"/>
    <n v="1"/>
    <n v="1"/>
    <n v="1"/>
    <n v="1"/>
    <x v="0"/>
    <n v="1"/>
    <s v="3134245237INVERSIONES Y PROMOCIONES LLANTA"/>
    <x v="2"/>
    <d v="2024-01-09T00:00:00"/>
    <x v="277"/>
    <d v="1899-12-30T00:00:00"/>
    <d v="2024-01-09T12:07:00"/>
    <s v="12:07"/>
    <d v="1899-12-30T03:28:34"/>
    <x v="1"/>
    <x v="1"/>
    <x v="5"/>
    <x v="1"/>
    <n v="8193"/>
  </r>
  <r>
    <n v="291"/>
    <d v="2024-01-09T15:31:42"/>
    <d v="2024-01-09T15:36:40"/>
    <s v="45981202@ventasyservicios.com.co"/>
    <s v="Candida Mayerli Moyano Casallas"/>
    <m/>
    <d v="2024-01-09T00:00:00"/>
    <s v="9:52"/>
    <x v="5"/>
    <m/>
    <m/>
    <m/>
    <m/>
    <m/>
    <m/>
    <m/>
    <m/>
    <m/>
    <m/>
    <s v=" 89086827"/>
    <s v="RAMA JUDIC DIRECCION EJECU DIRECCION DE BO"/>
    <s v="SOHO"/>
    <s v="CLIENTE EXTERNO"/>
    <x v="0"/>
    <m/>
    <m/>
    <m/>
    <m/>
    <m/>
    <m/>
    <m/>
    <m/>
    <m/>
    <m/>
    <m/>
    <m/>
    <m/>
    <m/>
    <m/>
    <m/>
    <m/>
    <m/>
    <m/>
    <m/>
    <m/>
    <m/>
    <m/>
    <m/>
    <m/>
    <m/>
    <m/>
    <m/>
    <m/>
    <m/>
    <m/>
    <m/>
    <m/>
    <m/>
    <m/>
    <m/>
    <m/>
    <m/>
    <m/>
    <m/>
    <m/>
    <m/>
    <m/>
    <m/>
    <m/>
    <m/>
    <m/>
    <m/>
    <m/>
    <m/>
    <m/>
    <m/>
    <m/>
    <m/>
    <m/>
    <m/>
    <m/>
    <m/>
    <m/>
    <m/>
    <m/>
    <m/>
    <m/>
    <m/>
    <m/>
    <m/>
    <m/>
    <m/>
    <m/>
    <m/>
    <m/>
    <m/>
    <m/>
    <m/>
    <m/>
    <m/>
    <m/>
    <m/>
    <m/>
    <m/>
    <m/>
    <m/>
    <m/>
    <m/>
    <s v="PAGO YA APLICADO"/>
    <s v="BANCO CTIBANK"/>
    <s v="TRANSFERENCIA CTA. DE CLARO"/>
    <m/>
    <m/>
    <m/>
    <m/>
    <m/>
    <m/>
    <m/>
    <m/>
    <m/>
    <m/>
    <m/>
    <m/>
    <m/>
    <m/>
    <m/>
    <m/>
    <m/>
    <m/>
    <m/>
    <m/>
    <m/>
    <m/>
    <m/>
    <m/>
    <m/>
    <m/>
    <x v="0"/>
    <m/>
    <m/>
    <m/>
    <m/>
    <m/>
    <s v="GESTIONADO"/>
    <m/>
    <d v="2024-01-09T00:00:00"/>
    <m/>
    <m/>
    <x v="70"/>
    <x v="4"/>
    <x v="0"/>
    <x v="0"/>
    <x v="0"/>
    <n v="1"/>
    <n v="1"/>
    <n v="1"/>
    <n v="1"/>
    <x v="0"/>
    <n v="1"/>
    <s v=" 89086827"/>
    <x v="2"/>
    <d v="2024-01-09T00:00:00"/>
    <x v="278"/>
    <d v="1899-12-30T00:00:00"/>
    <d v="2024-01-09T09:52:00"/>
    <s v="9:52"/>
    <d v="1899-12-30T05:44:40"/>
    <x v="1"/>
    <x v="1"/>
    <x v="10"/>
    <x v="1"/>
    <n v="8193"/>
  </r>
  <r>
    <n v="292"/>
    <d v="2024-01-09T15:38:49"/>
    <d v="2024-01-09T15:40:31"/>
    <s v="45077024@ventasyservicios.com.co"/>
    <s v="Leidy Tatiana Pinzon Calderon"/>
    <m/>
    <d v="2024-01-09T00:00:00"/>
    <s v="10:57"/>
    <x v="7"/>
    <m/>
    <m/>
    <m/>
    <m/>
    <m/>
    <m/>
    <s v="agutierrez@nexus.com.co"/>
    <s v="RV: NEXUS CAPITAL PARTNERS S A //  900041739-4  Plan Corporativo - VERA CAPITAL"/>
    <m/>
    <m/>
    <s v="3203048782"/>
    <s v="NEXUX CAPITAL PARTNERS"/>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09T00:00:00"/>
    <s v="NA"/>
    <m/>
    <x v="78"/>
    <x v="6"/>
    <x v="0"/>
    <x v="0"/>
    <x v="0"/>
    <n v="1"/>
    <n v="1"/>
    <n v="1"/>
    <n v="1"/>
    <x v="1"/>
    <n v="2"/>
    <s v="3203048782NEXUX CAPITAL PARTNERS"/>
    <x v="2"/>
    <d v="2024-01-09T00:00:00"/>
    <x v="279"/>
    <d v="1899-12-30T00:00:00"/>
    <d v="2024-01-09T10:57:00"/>
    <s v="10:57"/>
    <d v="1899-12-30T04:43:31"/>
    <x v="1"/>
    <x v="1"/>
    <x v="12"/>
    <x v="1"/>
    <n v="8193"/>
  </r>
  <r>
    <n v="293"/>
    <d v="2024-01-09T15:35:40"/>
    <d v="2024-01-09T15:41:05"/>
    <s v="45961452@ventasyservicios.com.co"/>
    <s v="Natalia Buenano Gonzalez"/>
    <m/>
    <d v="2024-01-09T00:00:00"/>
    <s v="12:08"/>
    <x v="3"/>
    <m/>
    <s v="15558312"/>
    <m/>
    <m/>
    <m/>
    <m/>
    <m/>
    <m/>
    <m/>
    <m/>
    <s v="8.22283957"/>
    <s v="GREEN LOGISTICS OPERATOR S.A.S."/>
    <s v="PYME MEDIANA"/>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09T00:00:00"/>
    <s v="N/a"/>
    <m/>
    <x v="50"/>
    <x v="3"/>
    <x v="0"/>
    <x v="0"/>
    <x v="0"/>
    <n v="1"/>
    <n v="1"/>
    <n v="1"/>
    <n v="1"/>
    <x v="0"/>
    <n v="1"/>
    <s v="8.22283957GREEN LOGISTICS OPERATOR S.A.S."/>
    <x v="2"/>
    <d v="2024-01-09T00:00:00"/>
    <x v="280"/>
    <d v="1899-12-30T00:00:00"/>
    <d v="2024-01-09T12:08:00"/>
    <s v="12:08"/>
    <d v="1899-12-30T03:33:05"/>
    <x v="1"/>
    <x v="1"/>
    <x v="5"/>
    <x v="1"/>
    <n v="8193"/>
  </r>
  <r>
    <n v="294"/>
    <d v="2024-01-09T15:29:04"/>
    <d v="2024-01-09T15:42:30"/>
    <s v="45664102@ventasyservicios.com.co"/>
    <s v="Angie Tatiana Tique Cardozo"/>
    <m/>
    <d v="2024-01-09T00:00:00"/>
    <s v="11:18 a. m"/>
    <x v="0"/>
    <m/>
    <m/>
    <m/>
    <m/>
    <m/>
    <m/>
    <m/>
    <m/>
    <s v="Ejecutivopyme@mobileline.com.co"/>
    <s v="solicitud  de  ofertas  OSCAR DARIO GIRALDO FRANCO NIT 3497299"/>
    <s v="8.21782111"/>
    <s v="OSCAR DARIO GIRALDO FRANCO"/>
    <s v="PYME MEDIANA"/>
    <s v="CLIENTE EXTERNO"/>
    <x v="0"/>
    <m/>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09T00:00:00"/>
    <s v="NINGUNA"/>
    <s v="NINGUNA"/>
    <x v="22"/>
    <x v="0"/>
    <x v="0"/>
    <x v="0"/>
    <x v="0"/>
    <n v="1"/>
    <n v="1"/>
    <n v="1"/>
    <n v="1"/>
    <x v="0"/>
    <n v="1"/>
    <s v="8.21782111OSCAR DARIO GIRALDO FRANCO"/>
    <x v="2"/>
    <d v="2024-01-09T00:00:00"/>
    <x v="281"/>
    <d v="1899-12-30T00:00:00"/>
    <d v="2024-01-09T11:18:00"/>
    <s v="11:18"/>
    <d v="1899-12-30T04:24:30"/>
    <x v="1"/>
    <x v="1"/>
    <x v="16"/>
    <x v="1"/>
    <n v="8193"/>
  </r>
  <r>
    <n v="295"/>
    <d v="2024-01-09T15:22:13"/>
    <d v="2024-01-09T15:42:31"/>
    <s v="45577874@ventasyservicios.com.co"/>
    <s v="David Andres Pardo Torres"/>
    <m/>
    <d v="2024-01-09T00:00:00"/>
    <s v="12:14"/>
    <x v="4"/>
    <m/>
    <m/>
    <m/>
    <m/>
    <m/>
    <m/>
    <m/>
    <m/>
    <s v="cleydiva@hotmail.com"/>
    <s v="solicitud servicio traslado pyme avenida 8 numero 8-29 comuneros"/>
    <s v="25301215"/>
    <s v="CLEYDI AYALA PEÑARANDA"/>
    <s v="SOHO"/>
    <s v="CLIENTE EXTERNO"/>
    <x v="0"/>
    <m/>
    <s v="FIJO"/>
    <s v="HFC"/>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09T00:00:00"/>
    <s v="995502947"/>
    <m/>
    <x v="80"/>
    <x v="0"/>
    <x v="0"/>
    <x v="0"/>
    <x v="0"/>
    <n v="1"/>
    <n v="1"/>
    <n v="1"/>
    <n v="1"/>
    <x v="0"/>
    <n v="1"/>
    <s v="25301215CLEYDI AYALA PEÑARANDA"/>
    <x v="2"/>
    <d v="2024-01-09T00:00:00"/>
    <x v="282"/>
    <d v="1899-12-30T00:00:00"/>
    <d v="2024-01-09T12:14:00"/>
    <s v="12:14"/>
    <d v="1899-12-30T03:28:31"/>
    <x v="1"/>
    <x v="1"/>
    <x v="14"/>
    <x v="0"/>
    <n v="8193"/>
  </r>
  <r>
    <n v="296"/>
    <d v="2024-01-09T15:44:06"/>
    <d v="2024-01-09T15:45:10"/>
    <s v="46044959@ventasyservicios.com.co"/>
    <s v="Brayan Enrique Cuida Castillo"/>
    <m/>
    <d v="2024-01-09T00:00:00"/>
    <s v="2:24 p. m."/>
    <x v="4"/>
    <m/>
    <m/>
    <m/>
    <m/>
    <m/>
    <m/>
    <m/>
    <m/>
    <s v="calzadoadriana@hotmail.com"/>
    <s v="INVERSIONES CALZADO ADRIANA SAS"/>
    <s v="8.22425500"/>
    <s v="INVERSIONES CALZADO ADRIANA SAS"/>
    <s v="MICRO"/>
    <s v="CLIENTE CLARO"/>
    <x v="0"/>
    <m/>
    <s v="MÓVIL"/>
    <m/>
    <m/>
    <s v="PRODUCTO"/>
    <m/>
    <m/>
    <m/>
    <m/>
    <m/>
    <m/>
    <m/>
    <m/>
    <m/>
    <m/>
    <m/>
    <m/>
    <m/>
    <m/>
    <m/>
    <m/>
    <m/>
    <m/>
    <m/>
    <m/>
    <m/>
    <m/>
    <m/>
    <m/>
    <m/>
    <m/>
    <m/>
    <m/>
    <m/>
    <m/>
    <m/>
    <m/>
    <m/>
    <m/>
    <m/>
    <m/>
    <m/>
    <m/>
    <s v="OTROS PRODUCTOS (VENTAS)"/>
    <m/>
    <m/>
    <m/>
    <m/>
    <m/>
    <m/>
    <m/>
    <m/>
    <m/>
    <m/>
    <m/>
    <m/>
    <m/>
    <m/>
    <m/>
    <m/>
    <m/>
    <m/>
    <m/>
    <m/>
    <m/>
    <m/>
    <m/>
    <m/>
    <m/>
    <m/>
    <m/>
    <m/>
    <m/>
    <m/>
    <m/>
    <m/>
    <m/>
    <m/>
    <m/>
    <m/>
    <m/>
    <m/>
    <m/>
    <m/>
    <m/>
    <m/>
    <m/>
    <m/>
    <m/>
    <m/>
    <m/>
    <m/>
    <m/>
    <m/>
    <m/>
    <m/>
    <m/>
    <m/>
    <m/>
    <m/>
    <m/>
    <m/>
    <m/>
    <m/>
    <m/>
    <m/>
    <m/>
    <m/>
    <m/>
    <m/>
    <m/>
    <m/>
    <m/>
    <x v="0"/>
    <m/>
    <m/>
    <m/>
    <m/>
    <m/>
    <s v="GESTIONADO"/>
    <m/>
    <d v="2024-01-09T00:00:00"/>
    <s v="nn"/>
    <m/>
    <x v="16"/>
    <x v="0"/>
    <x v="0"/>
    <x v="0"/>
    <x v="0"/>
    <n v="1"/>
    <n v="1"/>
    <n v="1"/>
    <n v="1"/>
    <x v="0"/>
    <n v="1"/>
    <s v="8.22425500INVERSIONES CALZADO ADRIANA SAS"/>
    <x v="0"/>
    <d v="2024-01-09T00:00:00"/>
    <x v="283"/>
    <d v="1899-12-30T00:00:00"/>
    <d v="2024-01-09T02:24:00"/>
    <s v="2:24"/>
    <d v="1899-12-30T13:21:10"/>
    <x v="3"/>
    <x v="2"/>
    <x v="7"/>
    <x v="0"/>
    <n v="8193"/>
  </r>
  <r>
    <n v="297"/>
    <d v="2024-01-09T15:44:53"/>
    <d v="2024-01-09T15:45:39"/>
    <s v="45961452@ventasyservicios.com.co"/>
    <s v="Natalia Buenano Gonzalez"/>
    <m/>
    <d v="2024-01-09T00:00:00"/>
    <s v="12:15"/>
    <x v="3"/>
    <m/>
    <s v="15558316"/>
    <m/>
    <m/>
    <m/>
    <m/>
    <m/>
    <m/>
    <m/>
    <m/>
    <s v="3102186452"/>
    <s v="GREEN LOGISTICS OPERATOR S.A.S."/>
    <s v="PYME MEDIANA"/>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09T00:00:00"/>
    <s v="N/a"/>
    <m/>
    <x v="61"/>
    <x v="3"/>
    <x v="0"/>
    <x v="0"/>
    <x v="0"/>
    <n v="1"/>
    <n v="1"/>
    <n v="1"/>
    <n v="1"/>
    <x v="0"/>
    <n v="1"/>
    <s v="3102186452GREEN LOGISTICS OPERATOR S.A.S."/>
    <x v="2"/>
    <d v="2024-01-09T00:00:00"/>
    <x v="284"/>
    <d v="1899-12-30T00:00:00"/>
    <d v="2024-01-09T12:15:00"/>
    <s v="12:15"/>
    <d v="1899-12-30T03:30:39"/>
    <x v="1"/>
    <x v="1"/>
    <x v="5"/>
    <x v="1"/>
    <n v="8193"/>
  </r>
  <r>
    <n v="298"/>
    <d v="2024-01-09T15:43:41"/>
    <d v="2024-01-09T15:46:50"/>
    <s v="45077024@ventasyservicios.com.co"/>
    <s v="Leidy Tatiana Pinzon Calderon"/>
    <m/>
    <d v="2024-01-09T00:00:00"/>
    <s v="10:58"/>
    <x v="7"/>
    <m/>
    <m/>
    <m/>
    <m/>
    <m/>
    <m/>
    <s v="emunoz@malegal.co"/>
    <s v="Re: NEXUS CAPITAL PARTNERS S A"/>
    <m/>
    <m/>
    <s v="3133070826"/>
    <s v="VERA CAPITAL SAS"/>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09T00:00:00"/>
    <s v="na"/>
    <m/>
    <x v="78"/>
    <x v="6"/>
    <x v="0"/>
    <x v="0"/>
    <x v="0"/>
    <n v="1"/>
    <n v="1"/>
    <n v="1"/>
    <n v="1"/>
    <x v="0"/>
    <n v="1"/>
    <s v="3133070826VERA CAPITAL SAS"/>
    <x v="2"/>
    <d v="2024-01-09T00:00:00"/>
    <x v="285"/>
    <d v="1899-12-30T00:00:00"/>
    <d v="2024-01-09T10:58:00"/>
    <s v="10:58"/>
    <d v="1899-12-30T04:48:50"/>
    <x v="1"/>
    <x v="1"/>
    <x v="12"/>
    <x v="1"/>
    <n v="8193"/>
  </r>
  <r>
    <n v="299"/>
    <d v="2024-01-09T15:45:44"/>
    <d v="2024-01-09T15:52:20"/>
    <s v="45961452@ventasyservicios.com.co"/>
    <s v="Natalia Buenano Gonzalez"/>
    <m/>
    <d v="2024-01-09T00:00:00"/>
    <s v="12:20"/>
    <x v="3"/>
    <m/>
    <s v="15558320"/>
    <m/>
    <m/>
    <m/>
    <m/>
    <m/>
    <m/>
    <m/>
    <m/>
    <s v="8.21744521"/>
    <s v="COOPERATIVA MULTIACTIVA REDIL"/>
    <s v="PYME PEQUEÑA"/>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09T00:00:00"/>
    <s v="N/a"/>
    <m/>
    <x v="15"/>
    <x v="3"/>
    <x v="0"/>
    <x v="0"/>
    <x v="0"/>
    <n v="1"/>
    <n v="1"/>
    <n v="1"/>
    <n v="1"/>
    <x v="0"/>
    <n v="1"/>
    <s v="8.21744521COOPERATIVA MULTIACTIVA REDIL"/>
    <x v="2"/>
    <d v="2024-01-09T00:00:00"/>
    <x v="286"/>
    <d v="1899-12-30T00:00:00"/>
    <d v="2024-01-09T12:20:00"/>
    <s v="12:20"/>
    <d v="1899-12-30T03:32:20"/>
    <x v="1"/>
    <x v="1"/>
    <x v="5"/>
    <x v="1"/>
    <n v="8193"/>
  </r>
  <r>
    <n v="300"/>
    <d v="2024-01-09T15:47:34"/>
    <d v="2024-01-09T15:54:16"/>
    <s v="45961543@ventasyservicios.com.co"/>
    <s v="Juan Jose Duque Aguirre"/>
    <m/>
    <d v="2024-01-09T00:00:00"/>
    <s v="10:16:07"/>
    <x v="1"/>
    <m/>
    <m/>
    <s v="YIMI DEIVYS CASTRO ESPITI"/>
    <s v="74358120"/>
    <s v="INFORMACIÓN"/>
    <m/>
    <m/>
    <m/>
    <m/>
    <m/>
    <m/>
    <m/>
    <m/>
    <m/>
    <x v="2"/>
    <m/>
    <m/>
    <m/>
    <m/>
    <m/>
    <m/>
    <m/>
    <m/>
    <m/>
    <m/>
    <m/>
    <m/>
    <m/>
    <m/>
    <m/>
    <m/>
    <m/>
    <m/>
    <m/>
    <m/>
    <m/>
    <m/>
    <m/>
    <m/>
    <m/>
    <m/>
    <m/>
    <m/>
    <m/>
    <m/>
    <m/>
    <m/>
    <m/>
    <m/>
    <m/>
    <m/>
    <m/>
    <m/>
    <m/>
    <m/>
    <m/>
    <m/>
    <m/>
    <m/>
    <m/>
    <m/>
    <m/>
    <m/>
    <m/>
    <m/>
    <m/>
    <m/>
    <m/>
    <m/>
    <m/>
    <m/>
    <m/>
    <m/>
    <m/>
    <m/>
    <m/>
    <m/>
    <m/>
    <m/>
    <m/>
    <m/>
    <m/>
    <m/>
    <m/>
    <m/>
    <m/>
    <m/>
    <m/>
    <m/>
    <m/>
    <m/>
    <m/>
    <m/>
    <m/>
    <m/>
    <m/>
    <m/>
    <m/>
    <m/>
    <m/>
    <m/>
    <m/>
    <m/>
    <s v="OTROS TEMAS"/>
    <s v="REPORTE DE FALLAS APP - PORTAL"/>
    <m/>
    <m/>
    <m/>
    <m/>
    <m/>
    <m/>
    <m/>
    <m/>
    <m/>
    <m/>
    <m/>
    <m/>
    <m/>
    <m/>
    <m/>
    <m/>
    <m/>
    <m/>
    <m/>
    <m/>
    <m/>
    <m/>
    <m/>
    <x v="0"/>
    <m/>
    <m/>
    <m/>
    <m/>
    <m/>
    <s v="GESTIONADO"/>
    <m/>
    <d v="2024-01-09T00:00:00"/>
    <s v="N/A"/>
    <m/>
    <x v="85"/>
    <x v="1"/>
    <x v="0"/>
    <x v="0"/>
    <x v="0"/>
    <n v="1"/>
    <n v="1"/>
    <n v="1"/>
    <n v="1"/>
    <x v="1"/>
    <n v="2"/>
    <s v="74358120"/>
    <x v="2"/>
    <d v="2024-01-09T00:00:00"/>
    <x v="287"/>
    <d v="1899-12-30T00:00:00"/>
    <d v="2024-01-09T10:16:00"/>
    <s v="10:16"/>
    <d v="1899-12-30T05:38:16"/>
    <x v="1"/>
    <x v="1"/>
    <x v="6"/>
    <x v="1"/>
    <n v="8193"/>
  </r>
  <r>
    <n v="301"/>
    <d v="2024-01-09T15:58:55"/>
    <d v="2024-01-09T16:00:07"/>
    <s v="46044959@ventasyservicios.com.co"/>
    <s v="Brayan Enrique Cuida Castillo"/>
    <m/>
    <d v="2024-01-09T00:00:00"/>
    <s v="2:31 p. m."/>
    <x v="4"/>
    <m/>
    <m/>
    <m/>
    <m/>
    <m/>
    <m/>
    <m/>
    <m/>
    <s v="emfadmon@gmail.com"/>
    <s v="Fwd: Derecho de Petición - Edificio Rosales Parque 76"/>
    <s v="11735475"/>
    <s v="EDIFICIO R PARQUE 76"/>
    <s v="MICRO"/>
    <s v="CLIENTE CLARO"/>
    <x v="0"/>
    <m/>
    <s v="FIJO"/>
    <s v="HFC"/>
    <s v="PRODUCTO"/>
    <m/>
    <m/>
    <m/>
    <m/>
    <m/>
    <m/>
    <m/>
    <m/>
    <m/>
    <m/>
    <m/>
    <m/>
    <m/>
    <m/>
    <m/>
    <m/>
    <m/>
    <m/>
    <m/>
    <m/>
    <m/>
    <m/>
    <m/>
    <m/>
    <m/>
    <m/>
    <m/>
    <m/>
    <m/>
    <m/>
    <m/>
    <m/>
    <m/>
    <m/>
    <m/>
    <m/>
    <m/>
    <m/>
    <s v="OTROS PRODUCTOS (VENTAS)"/>
    <m/>
    <m/>
    <m/>
    <m/>
    <m/>
    <m/>
    <m/>
    <m/>
    <m/>
    <m/>
    <m/>
    <m/>
    <m/>
    <m/>
    <m/>
    <m/>
    <m/>
    <m/>
    <m/>
    <m/>
    <m/>
    <m/>
    <m/>
    <m/>
    <m/>
    <m/>
    <m/>
    <m/>
    <m/>
    <m/>
    <m/>
    <m/>
    <m/>
    <m/>
    <m/>
    <m/>
    <m/>
    <m/>
    <m/>
    <m/>
    <m/>
    <m/>
    <m/>
    <m/>
    <m/>
    <m/>
    <m/>
    <m/>
    <m/>
    <m/>
    <m/>
    <m/>
    <m/>
    <m/>
    <m/>
    <m/>
    <m/>
    <m/>
    <m/>
    <m/>
    <m/>
    <m/>
    <m/>
    <m/>
    <m/>
    <m/>
    <m/>
    <m/>
    <m/>
    <m/>
    <x v="0"/>
    <m/>
    <m/>
    <m/>
    <m/>
    <m/>
    <s v="GESTIONADO"/>
    <m/>
    <d v="2024-01-09T00:00:00"/>
    <s v="nn"/>
    <m/>
    <x v="16"/>
    <x v="0"/>
    <x v="0"/>
    <x v="0"/>
    <x v="0"/>
    <n v="1"/>
    <n v="1"/>
    <n v="1"/>
    <n v="1"/>
    <x v="0"/>
    <n v="1"/>
    <s v="11735475EDIFICIO R PARQUE 76"/>
    <x v="0"/>
    <d v="2024-01-09T00:00:00"/>
    <x v="288"/>
    <d v="1899-12-30T00:00:00"/>
    <d v="2024-01-09T02:31:00"/>
    <s v="2:31"/>
    <d v="1899-12-30T13:29:07"/>
    <x v="3"/>
    <x v="2"/>
    <x v="7"/>
    <x v="0"/>
    <n v="8193"/>
  </r>
  <r>
    <n v="302"/>
    <d v="2024-01-09T15:56:25"/>
    <d v="2024-01-09T16:00:33"/>
    <s v="45961518@ventasyservicios.com.co"/>
    <s v="Luisana Rosy Marriaga Garcia"/>
    <m/>
    <d v="2024-01-09T00:00:00"/>
    <s v="10:37 a. m"/>
    <x v="4"/>
    <m/>
    <m/>
    <m/>
    <m/>
    <m/>
    <m/>
    <m/>
    <m/>
    <s v="itagui.servi2017@hotmail.com"/>
    <s v="RE: petici??n"/>
    <s v="8.22418874"/>
    <s v="SERVIPUNTO ITAGUI SAS"/>
    <s v="SOHO"/>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09T00:00:00"/>
    <s v="n/a"/>
    <m/>
    <x v="50"/>
    <x v="0"/>
    <x v="0"/>
    <x v="0"/>
    <x v="0"/>
    <n v="1"/>
    <n v="1"/>
    <n v="1"/>
    <n v="1"/>
    <x v="2"/>
    <n v="2"/>
    <s v="8.22418874SERVIPUNTO ITAGUI SAS"/>
    <x v="2"/>
    <d v="2024-01-09T00:00:00"/>
    <x v="289"/>
    <d v="1899-12-30T00:00:00"/>
    <d v="2024-01-09T10:37:00"/>
    <s v="10:37"/>
    <d v="1899-12-30T05:23:33"/>
    <x v="1"/>
    <x v="1"/>
    <x v="18"/>
    <x v="0"/>
    <n v="8193"/>
  </r>
  <r>
    <n v="303"/>
    <d v="2024-01-09T15:59:44"/>
    <d v="2024-01-09T16:00:56"/>
    <s v="45664102@ventasyservicios.com.co"/>
    <s v="Angie Tatiana Tique Cardozo"/>
    <m/>
    <d v="2024-01-09T00:00:00"/>
    <s v="11:21 a. m."/>
    <x v="0"/>
    <m/>
    <m/>
    <m/>
    <m/>
    <m/>
    <m/>
    <m/>
    <m/>
    <s v="Ejecutivopyme@mobileline.com.co"/>
    <s v="OFERTA  MARTHA  ADELA  GIRALDO FRANCO   NIT 21787776-0"/>
    <s v="12513718"/>
    <s v="GIRALDO FRANCO MARTHA ADELA"/>
    <s v="PYME PEQUEÑA"/>
    <s v="CLIENTE CLARO"/>
    <x v="0"/>
    <m/>
    <s v="FIJO"/>
    <s v="FO"/>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09T00:00:00"/>
    <s v="NINGUNA"/>
    <s v="NINGUNA"/>
    <x v="0"/>
    <x v="0"/>
    <x v="0"/>
    <x v="0"/>
    <x v="0"/>
    <n v="1"/>
    <n v="1"/>
    <n v="1"/>
    <n v="1"/>
    <x v="0"/>
    <n v="1"/>
    <s v="12513718GIRALDO FRANCO MARTHA ADELA"/>
    <x v="2"/>
    <d v="2024-01-09T00:00:00"/>
    <x v="290"/>
    <d v="1899-12-30T00:00:00"/>
    <d v="2024-01-09T11:21:00"/>
    <s v="11:21"/>
    <d v="1899-12-30T04:39:56"/>
    <x v="1"/>
    <x v="1"/>
    <x v="16"/>
    <x v="1"/>
    <n v="8193"/>
  </r>
  <r>
    <n v="304"/>
    <d v="2024-01-09T16:00:17"/>
    <d v="2024-01-09T16:06:44"/>
    <s v="45077024@ventasyservicios.com.co"/>
    <s v="Leidy Tatiana Pinzon Calderon"/>
    <m/>
    <d v="2024-01-09T00:00:00"/>
    <s v="11:10"/>
    <x v="7"/>
    <m/>
    <m/>
    <m/>
    <m/>
    <m/>
    <m/>
    <s v="administracion@avseguros.com.co"/>
    <s v="RV: RV: SOLICITUD DE CAMBIO A PERSONA NATURAL"/>
    <m/>
    <m/>
    <s v="3116350837"/>
    <s v="AV SEGUROS"/>
    <s v="MASIV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09T00:00:00"/>
    <s v="NA"/>
    <m/>
    <x v="78"/>
    <x v="6"/>
    <x v="0"/>
    <x v="0"/>
    <x v="0"/>
    <n v="1"/>
    <n v="1"/>
    <n v="1"/>
    <n v="1"/>
    <x v="0"/>
    <n v="1"/>
    <s v="3116350837AV SEGUROS"/>
    <x v="2"/>
    <d v="2024-01-09T00:00:00"/>
    <x v="291"/>
    <d v="1899-12-30T00:00:00"/>
    <d v="2024-01-09T11:10:00"/>
    <s v="11:10"/>
    <d v="1899-12-30T04:56:44"/>
    <x v="1"/>
    <x v="1"/>
    <x v="12"/>
    <x v="1"/>
    <n v="8193"/>
  </r>
  <r>
    <n v="305"/>
    <d v="2024-01-09T16:04:49"/>
    <d v="2024-01-09T16:08:07"/>
    <s v="45664102@ventasyservicios.com.co"/>
    <s v="Angie Tatiana Tique Cardozo"/>
    <m/>
    <d v="2024-01-09T00:00:00"/>
    <s v="11:26 a. m."/>
    <x v="0"/>
    <m/>
    <m/>
    <m/>
    <m/>
    <m/>
    <m/>
    <m/>
    <m/>
    <s v="directora.adm@jhonnyrivera.net"/>
    <s v="Solicitud de facturas"/>
    <s v="13068111"/>
    <s v="RIVAG S.A.S."/>
    <s v="PYME MEDIANA"/>
    <s v="CLIENTE EXTERN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09T00:00:00"/>
    <s v="NINGUNA"/>
    <s v="NINGUNA"/>
    <x v="9"/>
    <x v="0"/>
    <x v="0"/>
    <x v="0"/>
    <x v="0"/>
    <n v="1"/>
    <n v="1"/>
    <n v="1"/>
    <n v="1"/>
    <x v="0"/>
    <n v="1"/>
    <s v="13068111RIVAG S.A.S."/>
    <x v="2"/>
    <d v="2024-01-09T00:00:00"/>
    <x v="292"/>
    <d v="1899-12-30T00:00:00"/>
    <d v="2024-01-09T11:26:00"/>
    <s v="11:26"/>
    <d v="1899-12-30T04:42:07"/>
    <x v="1"/>
    <x v="1"/>
    <x v="16"/>
    <x v="1"/>
    <n v="8193"/>
  </r>
  <r>
    <n v="306"/>
    <d v="2024-01-09T15:47:35"/>
    <d v="2024-01-09T16:10:55"/>
    <s v="46044971@ventasyservicios.com.co"/>
    <s v="Rowinson Pinilla Vega"/>
    <m/>
    <d v="2024-01-09T00:00:00"/>
    <s v="09/01/2024 11:25 a.m."/>
    <x v="0"/>
    <m/>
    <m/>
    <m/>
    <m/>
    <m/>
    <m/>
    <m/>
    <m/>
    <s v="contactopyme.co@claro.com.co  "/>
    <s v="Edificio soho 55-2 nit 901.217.914-8 direccion carrera 55 82 72"/>
    <s v="19669585"/>
    <s v="EDIFICIO SOHO 55"/>
    <s v="SOHO"/>
    <s v="CLIENTE EXTERNO"/>
    <x v="0"/>
    <m/>
    <s v="FIJO"/>
    <s v="HFC"/>
    <s v="CAMBIO PLAN TARIFA"/>
    <m/>
    <m/>
    <m/>
    <m/>
    <m/>
    <s v="UPGRADE - PARALELO"/>
    <m/>
    <m/>
    <m/>
    <m/>
    <m/>
    <m/>
    <m/>
    <m/>
    <m/>
    <m/>
    <m/>
    <m/>
    <m/>
    <m/>
    <m/>
    <m/>
    <m/>
    <m/>
    <m/>
    <m/>
    <m/>
    <m/>
    <m/>
    <m/>
    <m/>
    <m/>
    <m/>
    <m/>
    <m/>
    <m/>
    <m/>
    <m/>
    <m/>
    <m/>
    <m/>
    <m/>
    <m/>
    <m/>
    <m/>
    <m/>
    <m/>
    <m/>
    <m/>
    <m/>
    <m/>
    <m/>
    <m/>
    <m/>
    <m/>
    <m/>
    <m/>
    <m/>
    <m/>
    <m/>
    <m/>
    <m/>
    <m/>
    <m/>
    <m/>
    <m/>
    <m/>
    <m/>
    <m/>
    <m/>
    <m/>
    <m/>
    <m/>
    <m/>
    <m/>
    <m/>
    <m/>
    <m/>
    <m/>
    <m/>
    <m/>
    <m/>
    <m/>
    <m/>
    <m/>
    <m/>
    <m/>
    <m/>
    <m/>
    <m/>
    <m/>
    <m/>
    <m/>
    <m/>
    <m/>
    <m/>
    <m/>
    <m/>
    <m/>
    <m/>
    <m/>
    <m/>
    <m/>
    <m/>
    <m/>
    <m/>
    <m/>
    <m/>
    <m/>
    <x v="0"/>
    <m/>
    <m/>
    <m/>
    <m/>
    <m/>
    <s v="ESCALADO"/>
    <s v="SUPERVISOR NEGOCIOS"/>
    <d v="2024-01-09T00:00:00"/>
    <s v="N/A"/>
    <s v="N/A"/>
    <x v="62"/>
    <x v="0"/>
    <x v="1"/>
    <x v="0"/>
    <x v="0"/>
    <n v="1"/>
    <n v="1"/>
    <n v="1"/>
    <n v="1"/>
    <x v="0"/>
    <n v="1"/>
    <s v="19669585EDIFICIO SOHO 55"/>
    <x v="2"/>
    <d v="2024-01-09T00:00:00"/>
    <x v="293"/>
    <d v="1899-12-30T00:00:00"/>
    <d v="2024-01-09T11:25:00"/>
    <s v="09/01/2024 11:25"/>
    <d v="1899-12-30T04:45:55"/>
    <x v="1"/>
    <x v="1"/>
    <x v="19"/>
    <x v="1"/>
    <n v="8193"/>
  </r>
  <r>
    <n v="307"/>
    <d v="2024-01-09T15:59:23"/>
    <d v="2024-01-09T16:11:46"/>
    <s v="45961543@ventasyservicios.com.co"/>
    <s v="Juan Jose Duque Aguirre"/>
    <m/>
    <d v="2024-01-09T00:00:00"/>
    <s v="10:19:50"/>
    <x v="1"/>
    <m/>
    <m/>
    <s v="INTERNATIONAL MARKETING &amp;"/>
    <s v="901651837"/>
    <s v="HABILITACIÓN"/>
    <m/>
    <m/>
    <m/>
    <m/>
    <m/>
    <m/>
    <m/>
    <m/>
    <m/>
    <x v="2"/>
    <m/>
    <m/>
    <m/>
    <m/>
    <m/>
    <m/>
    <m/>
    <m/>
    <m/>
    <m/>
    <m/>
    <m/>
    <m/>
    <m/>
    <m/>
    <m/>
    <m/>
    <m/>
    <m/>
    <m/>
    <m/>
    <m/>
    <m/>
    <m/>
    <m/>
    <m/>
    <m/>
    <m/>
    <m/>
    <m/>
    <m/>
    <m/>
    <m/>
    <m/>
    <m/>
    <m/>
    <m/>
    <m/>
    <m/>
    <m/>
    <m/>
    <m/>
    <m/>
    <m/>
    <m/>
    <m/>
    <m/>
    <m/>
    <m/>
    <m/>
    <m/>
    <m/>
    <m/>
    <m/>
    <m/>
    <m/>
    <m/>
    <m/>
    <m/>
    <m/>
    <m/>
    <m/>
    <m/>
    <m/>
    <m/>
    <m/>
    <m/>
    <m/>
    <m/>
    <m/>
    <m/>
    <m/>
    <m/>
    <m/>
    <m/>
    <m/>
    <m/>
    <m/>
    <m/>
    <m/>
    <m/>
    <m/>
    <m/>
    <m/>
    <m/>
    <m/>
    <m/>
    <m/>
    <m/>
    <m/>
    <m/>
    <m/>
    <s v="HABILITACIÓN DE CORREO(S)"/>
    <m/>
    <s v="bitword.co@gmail.com"/>
    <m/>
    <m/>
    <m/>
    <m/>
    <m/>
    <m/>
    <m/>
    <m/>
    <m/>
    <m/>
    <m/>
    <m/>
    <m/>
    <m/>
    <m/>
    <m/>
    <m/>
    <m/>
    <x v="0"/>
    <m/>
    <m/>
    <m/>
    <m/>
    <m/>
    <m/>
    <m/>
    <d v="2024-01-09T00:00:00"/>
    <m/>
    <m/>
    <x v="55"/>
    <x v="1"/>
    <x v="0"/>
    <x v="0"/>
    <x v="0"/>
    <n v="1"/>
    <n v="1"/>
    <n v="1"/>
    <n v="1"/>
    <x v="0"/>
    <n v="1"/>
    <s v="901651837"/>
    <x v="2"/>
    <d v="2024-01-09T00:00:00"/>
    <x v="294"/>
    <d v="1899-12-30T00:00:00"/>
    <d v="2024-01-09T10:19:00"/>
    <s v="10:19"/>
    <d v="1899-12-30T05:52:46"/>
    <x v="1"/>
    <x v="1"/>
    <x v="6"/>
    <x v="1"/>
    <n v="8193"/>
  </r>
  <r>
    <n v="308"/>
    <d v="2024-01-09T16:09:53"/>
    <d v="2024-01-09T16:13:17"/>
    <s v="46046817@ventasyservicios.com.co"/>
    <s v="Nicolas Romero Parra"/>
    <m/>
    <d v="2024-01-05T00:00:00"/>
    <s v="10:09"/>
    <x v="0"/>
    <m/>
    <m/>
    <m/>
    <m/>
    <m/>
    <m/>
    <m/>
    <m/>
    <s v="jdhassnaranjo@gmail.com  "/>
    <s v="Fwd: SOLICITUD ENVIO FACTURACIÓN CLIENTE"/>
    <s v="8.22501691"/>
    <s v="HASS NARANJO S.A.S"/>
    <s v="PYME PEQUEÑA"/>
    <s v="CONSULTOR COMERCIAL"/>
    <x v="0"/>
    <m/>
    <s v="MÓVIL"/>
    <m/>
    <m/>
    <s v="FACTURA"/>
    <m/>
    <m/>
    <m/>
    <m/>
    <m/>
    <m/>
    <m/>
    <m/>
    <m/>
    <m/>
    <m/>
    <m/>
    <m/>
    <m/>
    <m/>
    <m/>
    <m/>
    <m/>
    <s v="ACTIVACIÓN DE FACTURA ELECTRÓNICA"/>
    <m/>
    <m/>
    <m/>
    <m/>
    <m/>
    <m/>
    <m/>
    <m/>
    <m/>
    <m/>
    <m/>
    <m/>
    <m/>
    <m/>
    <m/>
    <m/>
    <m/>
    <m/>
    <m/>
    <m/>
    <m/>
    <m/>
    <m/>
    <m/>
    <m/>
    <m/>
    <m/>
    <m/>
    <m/>
    <m/>
    <m/>
    <m/>
    <m/>
    <m/>
    <m/>
    <m/>
    <m/>
    <m/>
    <m/>
    <m/>
    <m/>
    <m/>
    <m/>
    <m/>
    <m/>
    <m/>
    <m/>
    <m/>
    <m/>
    <m/>
    <m/>
    <m/>
    <m/>
    <m/>
    <m/>
    <m/>
    <m/>
    <m/>
    <m/>
    <m/>
    <m/>
    <m/>
    <m/>
    <m/>
    <m/>
    <m/>
    <m/>
    <m/>
    <m/>
    <m/>
    <m/>
    <m/>
    <m/>
    <m/>
    <m/>
    <m/>
    <m/>
    <m/>
    <m/>
    <m/>
    <m/>
    <m/>
    <m/>
    <m/>
    <m/>
    <m/>
    <m/>
    <m/>
    <m/>
    <x v="0"/>
    <m/>
    <m/>
    <m/>
    <m/>
    <m/>
    <s v="GESTIONADO"/>
    <m/>
    <d v="2024-01-05T00:00:00"/>
    <s v="N/A"/>
    <s v="0"/>
    <x v="87"/>
    <x v="0"/>
    <x v="0"/>
    <x v="0"/>
    <x v="0"/>
    <n v="1"/>
    <n v="1"/>
    <n v="1"/>
    <n v="1"/>
    <x v="1"/>
    <n v="2"/>
    <s v="8.22501691HASS NARANJO S.A.S"/>
    <x v="0"/>
    <d v="2024-01-09T00:00:00"/>
    <x v="295"/>
    <d v="1899-12-30T00:00:00"/>
    <d v="2024-01-05T10:09:00"/>
    <s v="10:09"/>
    <d v="1900-01-03T06:04:17"/>
    <x v="0"/>
    <x v="2"/>
    <x v="3"/>
    <x v="1"/>
    <n v="8193"/>
  </r>
  <r>
    <n v="309"/>
    <d v="2024-01-09T16:01:46"/>
    <d v="2024-01-09T16:13:18"/>
    <s v="45577874@ventasyservicios.com.co"/>
    <s v="David Andres Pardo Torres"/>
    <m/>
    <d v="2024-01-09T00:00:00"/>
    <s v="12:18"/>
    <x v="4"/>
    <m/>
    <m/>
    <m/>
    <m/>
    <m/>
    <m/>
    <m/>
    <m/>
    <s v="lfesguerra@fundacionformemos.org"/>
    <s v="Fundación Formemos. "/>
    <s v="8.22464843.00.00.100084"/>
    <s v="FUNDACION FORMEMOS"/>
    <s v="PYME PEQUEÑA"/>
    <s v="CLIENTE EXTERNO"/>
    <x v="0"/>
    <m/>
    <s v="MÓVIL"/>
    <m/>
    <m/>
    <s v="SUSPENSIÓN TEMPORAL"/>
    <m/>
    <m/>
    <m/>
    <m/>
    <m/>
    <m/>
    <m/>
    <m/>
    <m/>
    <m/>
    <m/>
    <m/>
    <m/>
    <m/>
    <m/>
    <m/>
    <m/>
    <m/>
    <m/>
    <m/>
    <m/>
    <m/>
    <m/>
    <m/>
    <m/>
    <m/>
    <m/>
    <m/>
    <m/>
    <m/>
    <m/>
    <m/>
    <m/>
    <m/>
    <m/>
    <m/>
    <m/>
    <m/>
    <m/>
    <m/>
    <m/>
    <m/>
    <m/>
    <m/>
    <m/>
    <m/>
    <m/>
    <m/>
    <m/>
    <m/>
    <m/>
    <m/>
    <m/>
    <m/>
    <m/>
    <m/>
    <m/>
    <s v="INFORMACIÓN - ACLARACIÓN"/>
    <m/>
    <m/>
    <m/>
    <m/>
    <m/>
    <m/>
    <m/>
    <m/>
    <m/>
    <m/>
    <m/>
    <m/>
    <m/>
    <m/>
    <m/>
    <m/>
    <m/>
    <m/>
    <m/>
    <m/>
    <m/>
    <m/>
    <m/>
    <m/>
    <m/>
    <m/>
    <m/>
    <m/>
    <m/>
    <m/>
    <m/>
    <m/>
    <m/>
    <m/>
    <m/>
    <m/>
    <m/>
    <m/>
    <m/>
    <m/>
    <m/>
    <m/>
    <m/>
    <m/>
    <m/>
    <m/>
    <m/>
    <m/>
    <m/>
    <m/>
    <x v="0"/>
    <m/>
    <m/>
    <m/>
    <m/>
    <m/>
    <s v="GESTIONADO"/>
    <m/>
    <d v="2024-01-09T00:00:00"/>
    <s v="83"/>
    <m/>
    <x v="88"/>
    <x v="0"/>
    <x v="0"/>
    <x v="0"/>
    <x v="0"/>
    <n v="1"/>
    <n v="1"/>
    <n v="1"/>
    <n v="1"/>
    <x v="0"/>
    <n v="1"/>
    <s v="8.22464843.00.00.100084FUNDACION FORMEMOS"/>
    <x v="2"/>
    <d v="2024-01-09T00:00:00"/>
    <x v="296"/>
    <d v="1899-12-30T00:00:00"/>
    <d v="2024-01-09T12:18:00"/>
    <s v="12:18"/>
    <d v="1899-12-30T03:55:18"/>
    <x v="1"/>
    <x v="1"/>
    <x v="14"/>
    <x v="0"/>
    <n v="8193"/>
  </r>
  <r>
    <n v="310"/>
    <d v="2024-01-09T15:59:47"/>
    <d v="2024-01-09T16:14:09"/>
    <s v="46044558@ventasyservicios.com.co"/>
    <s v="Dick Harry Rodriguez Rocha"/>
    <m/>
    <d v="2024-01-09T00:00:00"/>
    <s v="14:29 "/>
    <x v="0"/>
    <m/>
    <m/>
    <m/>
    <m/>
    <m/>
    <m/>
    <m/>
    <m/>
    <s v="intelcomcontabilidad@gmail.com"/>
    <s v="Fwd: Re: Fwd: Re: Fwd: Re: DAÑOS Y PERJUICIOS CUENTA 57753028"/>
    <s v="57753028"/>
    <s v="INTELCOM N EGOCIOS INTEGR"/>
    <s v="SOHO"/>
    <s v="CLIENTE EXTERNO"/>
    <x v="0"/>
    <m/>
    <s v="FIJO"/>
    <s v="HFC"/>
    <s v="CANCELACIÓN DE SERVICIO"/>
    <m/>
    <m/>
    <m/>
    <m/>
    <m/>
    <m/>
    <m/>
    <s v="PROPUESTA CONTENCIÓN"/>
    <m/>
    <m/>
    <m/>
    <m/>
    <m/>
    <m/>
    <m/>
    <m/>
    <m/>
    <m/>
    <m/>
    <m/>
    <m/>
    <m/>
    <m/>
    <m/>
    <m/>
    <m/>
    <m/>
    <m/>
    <m/>
    <m/>
    <m/>
    <m/>
    <m/>
    <m/>
    <m/>
    <m/>
    <m/>
    <m/>
    <m/>
    <m/>
    <m/>
    <m/>
    <m/>
    <m/>
    <m/>
    <m/>
    <m/>
    <m/>
    <m/>
    <m/>
    <m/>
    <m/>
    <m/>
    <m/>
    <m/>
    <m/>
    <m/>
    <m/>
    <m/>
    <m/>
    <m/>
    <m/>
    <m/>
    <m/>
    <m/>
    <m/>
    <m/>
    <m/>
    <m/>
    <m/>
    <m/>
    <m/>
    <m/>
    <m/>
    <m/>
    <m/>
    <m/>
    <m/>
    <m/>
    <m/>
    <m/>
    <m/>
    <m/>
    <m/>
    <m/>
    <m/>
    <m/>
    <m/>
    <m/>
    <m/>
    <m/>
    <m/>
    <m/>
    <m/>
    <m/>
    <m/>
    <m/>
    <m/>
    <m/>
    <m/>
    <m/>
    <m/>
    <m/>
    <m/>
    <m/>
    <s v="TOTAL"/>
    <m/>
    <s v="CALIDAD DE SERVICIO"/>
    <m/>
    <x v="1"/>
    <m/>
    <m/>
    <s v="1"/>
    <m/>
    <m/>
    <s v="GESTIONADO"/>
    <m/>
    <d v="2024-01-09T00:00:00"/>
    <m/>
    <m/>
    <x v="11"/>
    <x v="0"/>
    <x v="0"/>
    <x v="0"/>
    <x v="0"/>
    <n v="1"/>
    <n v="1"/>
    <n v="1"/>
    <n v="1"/>
    <x v="0"/>
    <n v="1"/>
    <s v="57753028INTELCOM N EGOCIOS INTEGR"/>
    <x v="2"/>
    <d v="2024-01-09T00:00:00"/>
    <x v="297"/>
    <d v="1899-12-30T00:00:00"/>
    <d v="2024-01-09T14:29:00"/>
    <s v="14:29"/>
    <d v="1899-12-30T01:45:09"/>
    <x v="1"/>
    <x v="1"/>
    <x v="20"/>
    <x v="1"/>
    <n v="8193"/>
  </r>
  <r>
    <n v="311"/>
    <d v="2024-01-09T16:13:32"/>
    <d v="2024-01-09T16:20:57"/>
    <s v="46046817@ventasyservicios.com.co"/>
    <s v="Nicolas Romero Parra"/>
    <m/>
    <d v="2024-01-05T00:00:00"/>
    <s v="10:09"/>
    <x v="0"/>
    <m/>
    <m/>
    <m/>
    <m/>
    <m/>
    <m/>
    <m/>
    <m/>
    <s v="jdhassnaranjo@gmail.com  "/>
    <s v="Fwd: SOLICITUD ENVIO FACTURACIÓN CLIENTE"/>
    <s v="8.22501691"/>
    <s v="HASS NARANJO S.A.S"/>
    <s v="PYME PEQUEÑA"/>
    <s v="CONSULTOR COMERCIAL"/>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05T00:00:00"/>
    <s v="FECHA DE GESTIONADO 5/01/2024  3:31:00 p. m._x000a_"/>
    <s v="0"/>
    <x v="47"/>
    <x v="0"/>
    <x v="0"/>
    <x v="0"/>
    <x v="0"/>
    <n v="1"/>
    <n v="1"/>
    <n v="1"/>
    <n v="1"/>
    <x v="2"/>
    <n v="2"/>
    <s v="8.22501691HASS NARANJO S.A.S"/>
    <x v="0"/>
    <d v="2024-01-09T00:00:00"/>
    <x v="298"/>
    <d v="1899-12-30T00:00:00"/>
    <d v="2024-01-05T10:09:00"/>
    <s v="10:09"/>
    <d v="1900-01-03T06:11:57"/>
    <x v="0"/>
    <x v="2"/>
    <x v="3"/>
    <x v="1"/>
    <n v="8193"/>
  </r>
  <r>
    <n v="312"/>
    <d v="2024-01-09T16:01:03"/>
    <d v="2024-01-09T16:23:32"/>
    <s v="45961588@ventasyservicios.com.co"/>
    <s v="Brian Fernando Camacho Hernandez"/>
    <m/>
    <d v="2024-01-09T00:00:00"/>
    <s v="08:50"/>
    <x v="4"/>
    <m/>
    <m/>
    <m/>
    <m/>
    <m/>
    <m/>
    <m/>
    <m/>
    <s v="claropqrmovil-38@millenium.com.co; "/>
    <s v="Re: CANCELACION SEGMENTO PYME 1416167-1416170-1416171"/>
    <s v=" 35478227"/>
    <s v="JOSE ANGEL ROJAS GUERRERO                  "/>
    <s v="MICRO"/>
    <s v="CLIENTE EXTERNO"/>
    <x v="0"/>
    <m/>
    <s v="FIJO"/>
    <s v="HFC"/>
    <s v="CAMBIO DE MARCACIÓN"/>
    <m/>
    <m/>
    <m/>
    <s v="INFORMACIÓN - ACLARACIÓN"/>
    <m/>
    <m/>
    <m/>
    <m/>
    <m/>
    <m/>
    <m/>
    <m/>
    <m/>
    <m/>
    <m/>
    <m/>
    <m/>
    <m/>
    <m/>
    <m/>
    <m/>
    <m/>
    <m/>
    <m/>
    <m/>
    <m/>
    <m/>
    <m/>
    <m/>
    <m/>
    <m/>
    <m/>
    <m/>
    <m/>
    <m/>
    <m/>
    <m/>
    <m/>
    <m/>
    <m/>
    <m/>
    <m/>
    <m/>
    <m/>
    <m/>
    <m/>
    <m/>
    <m/>
    <m/>
    <m/>
    <m/>
    <m/>
    <m/>
    <m/>
    <m/>
    <m/>
    <m/>
    <m/>
    <m/>
    <m/>
    <m/>
    <m/>
    <m/>
    <m/>
    <m/>
    <m/>
    <m/>
    <m/>
    <m/>
    <m/>
    <m/>
    <m/>
    <m/>
    <m/>
    <m/>
    <m/>
    <m/>
    <m/>
    <m/>
    <m/>
    <m/>
    <m/>
    <m/>
    <m/>
    <m/>
    <m/>
    <m/>
    <m/>
    <m/>
    <m/>
    <m/>
    <m/>
    <m/>
    <m/>
    <m/>
    <m/>
    <m/>
    <m/>
    <m/>
    <m/>
    <m/>
    <m/>
    <m/>
    <m/>
    <m/>
    <m/>
    <m/>
    <m/>
    <m/>
    <x v="0"/>
    <m/>
    <m/>
    <m/>
    <m/>
    <m/>
    <s v="GESTIONADO"/>
    <m/>
    <d v="2024-01-09T00:00:00"/>
    <s v="NA"/>
    <m/>
    <x v="89"/>
    <x v="0"/>
    <x v="0"/>
    <x v="4"/>
    <x v="1"/>
    <n v="1"/>
    <n v="1"/>
    <n v="1"/>
    <n v="1"/>
    <x v="0"/>
    <n v="1"/>
    <s v=" 35478227JOSE ANGEL ROJAS GUERRERO                  "/>
    <x v="0"/>
    <d v="2024-01-09T00:00:00"/>
    <x v="299"/>
    <d v="1899-12-30T00:00:00"/>
    <d v="2024-01-09T08:50:00"/>
    <s v="08:50"/>
    <d v="1899-12-30T07:33:32"/>
    <x v="2"/>
    <x v="2"/>
    <x v="21"/>
    <x v="0"/>
    <n v="8193"/>
  </r>
  <r>
    <n v="313"/>
    <d v="2024-01-09T16:22:46"/>
    <d v="2024-01-09T16:25:37"/>
    <s v="46046817@ventasyservicios.com.co"/>
    <s v="Nicolas Romero Parra"/>
    <m/>
    <d v="2024-01-05T00:00:00"/>
    <s v="11:23"/>
    <x v="0"/>
    <m/>
    <m/>
    <m/>
    <m/>
    <m/>
    <m/>
    <m/>
    <m/>
    <s v="t.gbusinesssas@gmail.com"/>
    <s v="VALOR DE FACTURA ERRONEO - ALEJANDRO ARBELAEZ FRANCO CC 1088242998"/>
    <s v="62513219"/>
    <s v="ALEJANDRO ARBELAEZ FRANCO"/>
    <s v="SOHO"/>
    <s v="CONSULTOR COMERCIAL"/>
    <x v="0"/>
    <m/>
    <s v="FIJO"/>
    <s v="HFC"/>
    <s v="CREACIÓN DE PQR"/>
    <m/>
    <m/>
    <m/>
    <m/>
    <m/>
    <m/>
    <m/>
    <m/>
    <m/>
    <m/>
    <m/>
    <m/>
    <m/>
    <m/>
    <s v="AJUSTES POR SOLICITUDES NO REALIZADAS"/>
    <m/>
    <m/>
    <m/>
    <m/>
    <m/>
    <m/>
    <m/>
    <m/>
    <m/>
    <m/>
    <m/>
    <m/>
    <m/>
    <m/>
    <m/>
    <m/>
    <m/>
    <m/>
    <m/>
    <m/>
    <m/>
    <m/>
    <m/>
    <m/>
    <m/>
    <m/>
    <m/>
    <m/>
    <m/>
    <m/>
    <m/>
    <m/>
    <m/>
    <m/>
    <m/>
    <m/>
    <m/>
    <m/>
    <m/>
    <m/>
    <m/>
    <m/>
    <m/>
    <m/>
    <m/>
    <m/>
    <m/>
    <m/>
    <m/>
    <m/>
    <m/>
    <m/>
    <m/>
    <m/>
    <m/>
    <m/>
    <m/>
    <m/>
    <m/>
    <m/>
    <m/>
    <m/>
    <m/>
    <m/>
    <m/>
    <m/>
    <m/>
    <m/>
    <m/>
    <m/>
    <m/>
    <m/>
    <m/>
    <m/>
    <m/>
    <m/>
    <m/>
    <m/>
    <m/>
    <m/>
    <m/>
    <m/>
    <m/>
    <m/>
    <m/>
    <m/>
    <m/>
    <m/>
    <m/>
    <m/>
    <m/>
    <m/>
    <m/>
    <m/>
    <x v="0"/>
    <m/>
    <m/>
    <m/>
    <m/>
    <m/>
    <s v="GESTIONADO"/>
    <m/>
    <d v="2024-01-05T00:00:00"/>
    <s v="GESTIONADO EL 5/01/2024  4:50:00 p. m."/>
    <s v="995208540"/>
    <x v="90"/>
    <x v="0"/>
    <x v="0"/>
    <x v="0"/>
    <x v="0"/>
    <n v="1"/>
    <n v="1"/>
    <n v="1"/>
    <n v="1"/>
    <x v="0"/>
    <n v="1"/>
    <s v="62513219ALEJANDRO ARBELAEZ FRANCO"/>
    <x v="1"/>
    <d v="2024-01-09T00:00:00"/>
    <x v="300"/>
    <d v="1899-12-30T00:00:00"/>
    <d v="2024-01-05T11:23:00"/>
    <s v="11:23"/>
    <d v="1900-01-03T05:02:37"/>
    <x v="0"/>
    <x v="2"/>
    <x v="3"/>
    <x v="1"/>
    <n v="8193"/>
  </r>
  <r>
    <n v="314"/>
    <d v="2024-01-09T16:06:34"/>
    <d v="2024-01-09T16:26:52"/>
    <s v="45981202@ventasyservicios.com.co"/>
    <s v="Candida Mayerli Moyano Casallas"/>
    <m/>
    <d v="2024-01-09T00:00:00"/>
    <s v="10:26"/>
    <x v="5"/>
    <m/>
    <m/>
    <m/>
    <m/>
    <m/>
    <m/>
    <m/>
    <m/>
    <m/>
    <m/>
    <s v="3103180806"/>
    <s v="ESTELYS LEONES ARROYO "/>
    <s v="SOHO"/>
    <s v="CLIENTE EXTERNO"/>
    <x v="0"/>
    <m/>
    <m/>
    <m/>
    <m/>
    <m/>
    <m/>
    <m/>
    <m/>
    <m/>
    <m/>
    <m/>
    <m/>
    <m/>
    <m/>
    <m/>
    <m/>
    <m/>
    <m/>
    <m/>
    <m/>
    <m/>
    <m/>
    <m/>
    <m/>
    <m/>
    <m/>
    <m/>
    <m/>
    <m/>
    <m/>
    <m/>
    <m/>
    <m/>
    <m/>
    <m/>
    <m/>
    <m/>
    <m/>
    <m/>
    <m/>
    <m/>
    <m/>
    <m/>
    <m/>
    <m/>
    <m/>
    <m/>
    <m/>
    <m/>
    <m/>
    <m/>
    <m/>
    <m/>
    <m/>
    <m/>
    <m/>
    <m/>
    <m/>
    <m/>
    <m/>
    <m/>
    <m/>
    <m/>
    <m/>
    <m/>
    <m/>
    <m/>
    <m/>
    <m/>
    <m/>
    <m/>
    <m/>
    <m/>
    <m/>
    <m/>
    <m/>
    <m/>
    <m/>
    <m/>
    <m/>
    <m/>
    <m/>
    <m/>
    <m/>
    <s v="NO CORRESPONDE"/>
    <m/>
    <m/>
    <m/>
    <m/>
    <m/>
    <m/>
    <m/>
    <m/>
    <m/>
    <m/>
    <m/>
    <m/>
    <m/>
    <m/>
    <m/>
    <m/>
    <m/>
    <m/>
    <m/>
    <m/>
    <m/>
    <m/>
    <m/>
    <m/>
    <m/>
    <m/>
    <m/>
    <m/>
    <x v="0"/>
    <m/>
    <m/>
    <m/>
    <m/>
    <m/>
    <s v="GESTIONADO"/>
    <m/>
    <m/>
    <m/>
    <m/>
    <x v="76"/>
    <x v="4"/>
    <x v="0"/>
    <x v="0"/>
    <x v="0"/>
    <n v="1"/>
    <n v="1"/>
    <n v="1"/>
    <n v="1"/>
    <x v="0"/>
    <n v="1"/>
    <s v="3103180806"/>
    <x v="0"/>
    <d v="2024-01-09T00:00:00"/>
    <x v="301"/>
    <d v="1899-12-30T00:00:00"/>
    <d v="2024-01-09T10:26:00"/>
    <s v="10:26"/>
    <d v="1899-12-30T06:00:52"/>
    <x v="2"/>
    <x v="2"/>
    <x v="10"/>
    <x v="1"/>
    <n v="8193"/>
  </r>
  <r>
    <n v="315"/>
    <d v="2024-01-09T15:53:53"/>
    <d v="2024-01-09T16:28:15"/>
    <s v="45961452@ventasyservicios.com.co"/>
    <s v="Natalia Buenano Gonzalez"/>
    <m/>
    <d v="2024-01-09T00:00:00"/>
    <s v="12:24"/>
    <x v="3"/>
    <m/>
    <s v="15558321"/>
    <m/>
    <m/>
    <m/>
    <m/>
    <m/>
    <m/>
    <m/>
    <m/>
    <s v="8.22496244"/>
    <s v="IMC AIRPORT SHOPPES S.A.S."/>
    <s v="PYME MEDIANA"/>
    <s v="CLIENTE EXTERNO"/>
    <x v="0"/>
    <m/>
    <s v="MÓVIL"/>
    <m/>
    <m/>
    <s v="REPOSICIÓN DE EQUIPO"/>
    <m/>
    <m/>
    <m/>
    <m/>
    <m/>
    <m/>
    <m/>
    <m/>
    <m/>
    <m/>
    <m/>
    <m/>
    <m/>
    <m/>
    <m/>
    <m/>
    <m/>
    <m/>
    <m/>
    <m/>
    <m/>
    <m/>
    <m/>
    <m/>
    <m/>
    <m/>
    <m/>
    <m/>
    <m/>
    <m/>
    <m/>
    <m/>
    <m/>
    <m/>
    <m/>
    <m/>
    <m/>
    <m/>
    <m/>
    <m/>
    <m/>
    <m/>
    <m/>
    <m/>
    <s v="COTIZACIÓN"/>
    <m/>
    <m/>
    <m/>
    <m/>
    <m/>
    <m/>
    <m/>
    <m/>
    <m/>
    <m/>
    <m/>
    <m/>
    <m/>
    <m/>
    <m/>
    <m/>
    <m/>
    <m/>
    <m/>
    <m/>
    <m/>
    <m/>
    <m/>
    <m/>
    <m/>
    <m/>
    <m/>
    <m/>
    <m/>
    <m/>
    <m/>
    <m/>
    <m/>
    <m/>
    <m/>
    <m/>
    <m/>
    <m/>
    <m/>
    <m/>
    <m/>
    <m/>
    <m/>
    <m/>
    <m/>
    <m/>
    <m/>
    <m/>
    <m/>
    <m/>
    <m/>
    <m/>
    <m/>
    <m/>
    <m/>
    <m/>
    <m/>
    <m/>
    <m/>
    <m/>
    <m/>
    <m/>
    <m/>
    <x v="0"/>
    <m/>
    <m/>
    <m/>
    <m/>
    <m/>
    <s v="GESTIONADO"/>
    <m/>
    <d v="2024-01-09T00:00:00"/>
    <s v="N/a"/>
    <m/>
    <x v="38"/>
    <x v="3"/>
    <x v="0"/>
    <x v="0"/>
    <x v="0"/>
    <n v="1"/>
    <n v="1"/>
    <n v="1"/>
    <n v="1"/>
    <x v="0"/>
    <n v="1"/>
    <s v="8.22496244IMC AIRPORT SHOPPES S.A.S."/>
    <x v="2"/>
    <d v="2024-01-09T00:00:00"/>
    <x v="302"/>
    <d v="1899-12-30T00:00:00"/>
    <d v="2024-01-09T12:24:00"/>
    <s v="12:24"/>
    <d v="1899-12-30T04:04:15"/>
    <x v="1"/>
    <x v="1"/>
    <x v="5"/>
    <x v="1"/>
    <n v="8193"/>
  </r>
  <r>
    <n v="316"/>
    <d v="2024-01-09T16:22:09"/>
    <d v="2024-01-09T16:28:33"/>
    <s v="45577874@ventasyservicios.com.co"/>
    <s v="David Andres Pardo Torres"/>
    <m/>
    <d v="2024-01-09T00:00:00"/>
    <s v="13:06"/>
    <x v="4"/>
    <m/>
    <m/>
    <m/>
    <m/>
    <m/>
    <m/>
    <m/>
    <m/>
    <s v="auxiliaradministrativa@industriasom.com"/>
    <s v="Re: Tramite de Trasladó / INDUSTRIAS OM SAS"/>
    <s v="11872142"/>
    <s v="INDUSTRIAS OM S.A.S."/>
    <s v="MICRO"/>
    <s v="CLIENTE EXTERNO"/>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09T00:00:00"/>
    <s v="20614885"/>
    <m/>
    <x v="80"/>
    <x v="0"/>
    <x v="0"/>
    <x v="0"/>
    <x v="0"/>
    <n v="1"/>
    <n v="1"/>
    <n v="1"/>
    <n v="1"/>
    <x v="0"/>
    <n v="1"/>
    <s v="11872142INDUSTRIAS OM S.A.S."/>
    <x v="2"/>
    <d v="2024-01-09T00:00:00"/>
    <x v="303"/>
    <d v="1899-12-30T00:00:00"/>
    <d v="2024-01-09T13:06:00"/>
    <s v="13:06"/>
    <d v="1899-12-30T03:22:33"/>
    <x v="1"/>
    <x v="1"/>
    <x v="14"/>
    <x v="0"/>
    <n v="8193"/>
  </r>
  <r>
    <n v="317"/>
    <d v="2024-01-09T16:27:39"/>
    <d v="2024-01-09T16:29:32"/>
    <s v="45077024@ventasyservicios.com.co"/>
    <s v="Leidy Tatiana Pinzon Calderon"/>
    <m/>
    <d v="2024-01-09T00:00:00"/>
    <d v="1899-12-30T11:30:00"/>
    <x v="7"/>
    <m/>
    <m/>
    <m/>
    <m/>
    <m/>
    <m/>
    <s v="fortaleza1121@hotmail.com"/>
    <s v="Re: SOLICITUD DE CESION DE LINEA TELEFONICA CLARO SA"/>
    <m/>
    <m/>
    <s v="3128380923"/>
    <s v="MUNICIPIO  DE  SANTO  DOMINGO"/>
    <s v="PYME MEDIAN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09T00:00:00"/>
    <s v="NA"/>
    <m/>
    <x v="81"/>
    <x v="6"/>
    <x v="0"/>
    <x v="0"/>
    <x v="0"/>
    <n v="1"/>
    <n v="1"/>
    <n v="1"/>
    <n v="1"/>
    <x v="0"/>
    <n v="1"/>
    <s v="3128380923MUNICIPIO  DE  SANTO  DOMINGO"/>
    <x v="2"/>
    <d v="2024-01-09T00:00:00"/>
    <x v="304"/>
    <d v="1899-12-30T00:00:00"/>
    <d v="2024-01-09T11:30:00"/>
    <s v="Hora mal diligenciada."/>
    <d v="1899-12-30T04:59:32"/>
    <x v="1"/>
    <x v="1"/>
    <x v="12"/>
    <x v="1"/>
    <n v="8193"/>
  </r>
  <r>
    <n v="318"/>
    <d v="2024-01-09T16:26:36"/>
    <d v="2024-01-09T16:30:39"/>
    <s v="46046817@ventasyservicios.com.co"/>
    <s v="Nicolas Romero Parra"/>
    <m/>
    <d v="2024-01-05T00:00:00"/>
    <d v="1899-12-30T11:16:00"/>
    <x v="0"/>
    <m/>
    <m/>
    <m/>
    <m/>
    <m/>
    <m/>
    <m/>
    <m/>
    <s v="38511977@claro.com.co"/>
    <s v="ESCALAMIENTO AJUSTE PQR NO APLICADO"/>
    <s v="8923677"/>
    <s v="CESAR ARMA IZA CHUJFI"/>
    <s v="SOHO"/>
    <s v="CONSULTOR COMERCIAL"/>
    <x v="0"/>
    <m/>
    <s v="FIJO"/>
    <s v="HFC"/>
    <s v="CREACIÓN DE PQR"/>
    <m/>
    <m/>
    <m/>
    <m/>
    <m/>
    <m/>
    <m/>
    <m/>
    <m/>
    <m/>
    <m/>
    <m/>
    <m/>
    <m/>
    <s v="AJUSTES POR SOLICITUDES NO REALIZADAS"/>
    <m/>
    <m/>
    <m/>
    <m/>
    <m/>
    <m/>
    <m/>
    <m/>
    <m/>
    <m/>
    <m/>
    <m/>
    <m/>
    <m/>
    <m/>
    <m/>
    <m/>
    <m/>
    <m/>
    <m/>
    <m/>
    <m/>
    <m/>
    <m/>
    <m/>
    <m/>
    <m/>
    <m/>
    <m/>
    <m/>
    <m/>
    <m/>
    <m/>
    <m/>
    <m/>
    <m/>
    <m/>
    <m/>
    <m/>
    <m/>
    <m/>
    <m/>
    <m/>
    <m/>
    <m/>
    <m/>
    <m/>
    <m/>
    <m/>
    <m/>
    <m/>
    <m/>
    <m/>
    <m/>
    <m/>
    <m/>
    <m/>
    <m/>
    <m/>
    <m/>
    <m/>
    <m/>
    <m/>
    <m/>
    <m/>
    <m/>
    <m/>
    <m/>
    <m/>
    <m/>
    <m/>
    <m/>
    <m/>
    <m/>
    <m/>
    <m/>
    <m/>
    <m/>
    <m/>
    <m/>
    <m/>
    <m/>
    <m/>
    <m/>
    <m/>
    <m/>
    <m/>
    <m/>
    <m/>
    <m/>
    <m/>
    <m/>
    <m/>
    <m/>
    <x v="0"/>
    <m/>
    <m/>
    <m/>
    <m/>
    <m/>
    <s v="GESTIONADO"/>
    <m/>
    <d v="2024-01-05T00:00:00"/>
    <s v="Gestionado el 5/01/2024  5:02:00 p. m."/>
    <s v="0"/>
    <x v="90"/>
    <x v="0"/>
    <x v="0"/>
    <x v="0"/>
    <x v="0"/>
    <n v="1"/>
    <n v="1"/>
    <n v="1"/>
    <n v="1"/>
    <x v="0"/>
    <n v="1"/>
    <s v="8923677CESAR ARMA IZA CHUJFI"/>
    <x v="0"/>
    <d v="2024-01-09T00:00:00"/>
    <x v="305"/>
    <d v="1899-12-30T00:00:00"/>
    <d v="2024-01-05T11:16:00"/>
    <s v="Hora mal diligenciada."/>
    <d v="1900-01-03T05:14:39"/>
    <x v="0"/>
    <x v="2"/>
    <x v="3"/>
    <x v="1"/>
    <n v="8193"/>
  </r>
  <r>
    <n v="319"/>
    <d v="2024-01-09T16:31:02"/>
    <d v="2024-01-09T16:32:16"/>
    <s v="45981202@ventasyservicios.com.co"/>
    <s v="Candida Mayerli Moyano Casallas"/>
    <m/>
    <d v="2024-01-09T00:00:00"/>
    <s v="10:42"/>
    <x v="8"/>
    <m/>
    <m/>
    <m/>
    <m/>
    <m/>
    <s v="BANCOLOMBIA"/>
    <s v="LFARBELA@BANCOLOMBIA.COM.CO"/>
    <s v="RE: Solicitud Portabilidad - 319 320 5180"/>
    <m/>
    <m/>
    <s v="3193205180"/>
    <s v="LUIS FERNANDO ARBELAEZ AGUIRRE"/>
    <s v="SOHO"/>
    <s v="CLIENTE EXTERNO"/>
    <x v="1"/>
    <s v="DANIEL STYVEN BUSTAMANTE ARBOLEDA"/>
    <m/>
    <m/>
    <m/>
    <m/>
    <m/>
    <m/>
    <m/>
    <m/>
    <m/>
    <m/>
    <m/>
    <m/>
    <m/>
    <m/>
    <m/>
    <m/>
    <m/>
    <m/>
    <m/>
    <m/>
    <m/>
    <m/>
    <m/>
    <m/>
    <m/>
    <m/>
    <m/>
    <m/>
    <m/>
    <m/>
    <m/>
    <m/>
    <m/>
    <m/>
    <m/>
    <m/>
    <m/>
    <m/>
    <m/>
    <m/>
    <m/>
    <m/>
    <m/>
    <m/>
    <m/>
    <m/>
    <m/>
    <m/>
    <m/>
    <m/>
    <m/>
    <m/>
    <m/>
    <m/>
    <m/>
    <m/>
    <m/>
    <m/>
    <m/>
    <m/>
    <m/>
    <m/>
    <m/>
    <m/>
    <m/>
    <m/>
    <m/>
    <m/>
    <m/>
    <m/>
    <m/>
    <m/>
    <m/>
    <m/>
    <m/>
    <m/>
    <m/>
    <m/>
    <m/>
    <m/>
    <m/>
    <m/>
    <m/>
    <m/>
    <m/>
    <m/>
    <m/>
    <m/>
    <m/>
    <m/>
    <m/>
    <m/>
    <m/>
    <m/>
    <m/>
    <m/>
    <m/>
    <m/>
    <m/>
    <m/>
    <m/>
    <m/>
    <m/>
    <m/>
    <m/>
    <m/>
    <m/>
    <m/>
    <m/>
    <m/>
    <m/>
    <m/>
    <x v="0"/>
    <m/>
    <m/>
    <m/>
    <m/>
    <m/>
    <s v="GESTIONADO"/>
    <m/>
    <d v="2024-01-09T00:00:00"/>
    <m/>
    <m/>
    <x v="91"/>
    <x v="7"/>
    <x v="0"/>
    <x v="0"/>
    <x v="0"/>
    <n v="1"/>
    <n v="1"/>
    <n v="1"/>
    <n v="1"/>
    <x v="0"/>
    <n v="1"/>
    <s v="3193205180LUIS FERNANDO ARBELAEZ AGUIRRE"/>
    <x v="2"/>
    <d v="2024-01-09T00:00:00"/>
    <x v="306"/>
    <d v="1899-12-30T00:00:00"/>
    <d v="2024-01-09T10:42:00"/>
    <s v="10:42"/>
    <d v="1899-12-30T05:50:16"/>
    <x v="1"/>
    <x v="1"/>
    <x v="10"/>
    <x v="1"/>
    <n v="8193"/>
  </r>
  <r>
    <n v="320"/>
    <d v="2024-01-09T16:31:30"/>
    <d v="2024-01-09T16:32:32"/>
    <s v="46044959@ventasyservicios.com.co"/>
    <s v="Brayan Enrique Cuida Castillo"/>
    <m/>
    <d v="2024-01-09T00:00:00"/>
    <s v="2:42 p. m."/>
    <x v="4"/>
    <m/>
    <m/>
    <m/>
    <m/>
    <m/>
    <m/>
    <m/>
    <m/>
    <s v="coordinacion@serviciosti.com.co"/>
    <s v="RV: Internet cuenta 7727613"/>
    <s v="73340347"/>
    <s v="ALLIANCE RISK &amp; PROTECTION LTDA"/>
    <s v="MICRO"/>
    <s v="CLIENTE CLARO"/>
    <x v="0"/>
    <m/>
    <s v="FIJO"/>
    <s v="HFC"/>
    <s v="PRODUCTO"/>
    <m/>
    <m/>
    <m/>
    <m/>
    <m/>
    <m/>
    <m/>
    <m/>
    <m/>
    <m/>
    <m/>
    <m/>
    <m/>
    <m/>
    <m/>
    <m/>
    <m/>
    <m/>
    <m/>
    <m/>
    <m/>
    <m/>
    <m/>
    <m/>
    <m/>
    <m/>
    <m/>
    <m/>
    <m/>
    <m/>
    <m/>
    <m/>
    <m/>
    <m/>
    <m/>
    <m/>
    <m/>
    <m/>
    <s v="OTROS PRODUCTOS (VENTAS)"/>
    <m/>
    <m/>
    <m/>
    <m/>
    <m/>
    <m/>
    <m/>
    <m/>
    <m/>
    <m/>
    <m/>
    <m/>
    <m/>
    <m/>
    <m/>
    <m/>
    <m/>
    <m/>
    <m/>
    <m/>
    <m/>
    <m/>
    <m/>
    <m/>
    <m/>
    <m/>
    <m/>
    <m/>
    <m/>
    <m/>
    <m/>
    <m/>
    <m/>
    <m/>
    <m/>
    <m/>
    <m/>
    <m/>
    <m/>
    <m/>
    <m/>
    <m/>
    <m/>
    <m/>
    <m/>
    <m/>
    <m/>
    <m/>
    <m/>
    <m/>
    <m/>
    <m/>
    <m/>
    <m/>
    <m/>
    <m/>
    <m/>
    <m/>
    <m/>
    <m/>
    <m/>
    <m/>
    <m/>
    <m/>
    <m/>
    <m/>
    <m/>
    <m/>
    <m/>
    <m/>
    <x v="0"/>
    <m/>
    <m/>
    <m/>
    <m/>
    <m/>
    <s v="GESTIONADO"/>
    <m/>
    <d v="2024-01-09T00:00:00"/>
    <s v="nn"/>
    <m/>
    <x v="16"/>
    <x v="0"/>
    <x v="0"/>
    <x v="0"/>
    <x v="0"/>
    <n v="1"/>
    <n v="1"/>
    <n v="1"/>
    <n v="1"/>
    <x v="0"/>
    <n v="1"/>
    <s v="73340347ALLIANCE RISK &amp; PROTECTION LTDA"/>
    <x v="0"/>
    <d v="2024-01-09T00:00:00"/>
    <x v="307"/>
    <d v="1899-12-30T00:00:00"/>
    <d v="2024-01-09T02:42:00"/>
    <s v="2:42"/>
    <d v="1899-12-30T13:50:32"/>
    <x v="3"/>
    <x v="2"/>
    <x v="7"/>
    <x v="0"/>
    <n v="8193"/>
  </r>
  <r>
    <n v="321"/>
    <d v="2024-01-09T16:28:23"/>
    <d v="2024-01-09T16:39:29"/>
    <s v="45961452@ventasyservicios.com.co"/>
    <s v="Natalia Buenano Gonzalez"/>
    <m/>
    <d v="2024-01-09T00:00:00"/>
    <s v="12:42"/>
    <x v="3"/>
    <m/>
    <s v="15558326"/>
    <m/>
    <m/>
    <m/>
    <m/>
    <m/>
    <m/>
    <m/>
    <m/>
    <s v="3183100660"/>
    <s v="DISTRIBUCION Y DECORACION S.A.S."/>
    <s v="MICR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09T00:00:00"/>
    <s v="N/a"/>
    <m/>
    <x v="21"/>
    <x v="3"/>
    <x v="0"/>
    <x v="0"/>
    <x v="0"/>
    <n v="1"/>
    <n v="1"/>
    <n v="1"/>
    <n v="1"/>
    <x v="0"/>
    <n v="1"/>
    <s v="3183100660DISTRIBUCION Y DECORACION S.A.S."/>
    <x v="2"/>
    <d v="2024-01-09T00:00:00"/>
    <x v="308"/>
    <d v="1899-12-30T00:00:00"/>
    <d v="2024-01-09T12:42:00"/>
    <s v="12:42"/>
    <d v="1899-12-30T03:57:29"/>
    <x v="1"/>
    <x v="1"/>
    <x v="5"/>
    <x v="1"/>
    <n v="8193"/>
  </r>
  <r>
    <n v="322"/>
    <d v="2024-01-09T16:37:36"/>
    <d v="2024-01-09T16:39:40"/>
    <s v="45077024@ventasyservicios.com.co"/>
    <s v="Leidy Tatiana Pinzon Calderon"/>
    <m/>
    <d v="2024-01-09T00:00:00"/>
    <s v="13:01"/>
    <x v="7"/>
    <m/>
    <m/>
    <m/>
    <m/>
    <m/>
    <m/>
    <s v="jorgearmando.guerrero@diversey.com "/>
    <s v="Re: Fwd: Cesion linea Diversey"/>
    <m/>
    <m/>
    <s v="0"/>
    <s v="DIVERSARY"/>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09T00:00:00"/>
    <s v="NA"/>
    <m/>
    <x v="78"/>
    <x v="6"/>
    <x v="0"/>
    <x v="12"/>
    <x v="1"/>
    <n v="1"/>
    <n v="1"/>
    <n v="1"/>
    <n v="1"/>
    <x v="0"/>
    <n v="1"/>
    <s v="0DIVERSARY"/>
    <x v="2"/>
    <d v="2024-01-09T00:00:00"/>
    <x v="309"/>
    <d v="1899-12-30T00:00:00"/>
    <d v="2024-01-09T13:01:00"/>
    <s v="13:01"/>
    <d v="1899-12-30T03:38:40"/>
    <x v="1"/>
    <x v="1"/>
    <x v="12"/>
    <x v="1"/>
    <n v="8193"/>
  </r>
  <r>
    <n v="323"/>
    <d v="2024-01-09T16:34:50"/>
    <d v="2024-01-09T16:41:28"/>
    <s v="45961543@ventasyservicios.com.co"/>
    <s v="Juan Jose Duque Aguirre"/>
    <m/>
    <d v="2024-01-09T00:00:00"/>
    <s v="10:39"/>
    <x v="1"/>
    <m/>
    <m/>
    <s v="RELAX HOME S.A.S."/>
    <s v="900708315"/>
    <s v="INFORMACIÓN"/>
    <m/>
    <m/>
    <m/>
    <m/>
    <m/>
    <m/>
    <m/>
    <m/>
    <m/>
    <x v="2"/>
    <m/>
    <m/>
    <m/>
    <m/>
    <m/>
    <m/>
    <m/>
    <m/>
    <m/>
    <m/>
    <m/>
    <m/>
    <m/>
    <m/>
    <m/>
    <m/>
    <m/>
    <m/>
    <m/>
    <m/>
    <m/>
    <m/>
    <m/>
    <m/>
    <m/>
    <m/>
    <m/>
    <m/>
    <m/>
    <m/>
    <m/>
    <m/>
    <m/>
    <m/>
    <m/>
    <m/>
    <m/>
    <m/>
    <m/>
    <m/>
    <m/>
    <m/>
    <m/>
    <m/>
    <m/>
    <m/>
    <m/>
    <m/>
    <m/>
    <m/>
    <m/>
    <m/>
    <m/>
    <m/>
    <m/>
    <m/>
    <m/>
    <m/>
    <m/>
    <m/>
    <m/>
    <m/>
    <m/>
    <m/>
    <m/>
    <m/>
    <m/>
    <m/>
    <m/>
    <m/>
    <m/>
    <m/>
    <m/>
    <m/>
    <m/>
    <m/>
    <m/>
    <m/>
    <m/>
    <m/>
    <m/>
    <m/>
    <m/>
    <m/>
    <m/>
    <m/>
    <m/>
    <m/>
    <s v="SOLICITUD CREACIÓN - CLIENTE EN GESTIÓN"/>
    <m/>
    <s v="USUARIO YA EXISTE"/>
    <m/>
    <m/>
    <m/>
    <m/>
    <m/>
    <m/>
    <m/>
    <m/>
    <m/>
    <m/>
    <m/>
    <m/>
    <m/>
    <m/>
    <m/>
    <m/>
    <m/>
    <m/>
    <m/>
    <m/>
    <m/>
    <m/>
    <x v="0"/>
    <m/>
    <m/>
    <m/>
    <m/>
    <m/>
    <s v="GESTIONADO"/>
    <m/>
    <d v="2024-01-09T00:00:00"/>
    <m/>
    <m/>
    <x v="7"/>
    <x v="1"/>
    <x v="0"/>
    <x v="0"/>
    <x v="0"/>
    <n v="1"/>
    <n v="1"/>
    <n v="1"/>
    <n v="1"/>
    <x v="0"/>
    <n v="1"/>
    <s v="900708315"/>
    <x v="0"/>
    <d v="2024-01-09T00:00:00"/>
    <x v="310"/>
    <d v="1899-12-30T00:00:00"/>
    <d v="2024-01-09T10:39:00"/>
    <s v="10:39"/>
    <d v="1899-12-30T06:02:28"/>
    <x v="2"/>
    <x v="2"/>
    <x v="6"/>
    <x v="1"/>
    <n v="8193"/>
  </r>
  <r>
    <n v="324"/>
    <d v="2024-01-09T16:30:45"/>
    <d v="2024-01-09T16:42:03"/>
    <s v="46046817@ventasyservicios.com.co"/>
    <s v="Nicolas Romero Parra"/>
    <m/>
    <d v="2024-01-05T00:00:00"/>
    <s v="10:25"/>
    <x v="0"/>
    <m/>
    <m/>
    <m/>
    <m/>
    <m/>
    <m/>
    <m/>
    <m/>
    <s v="cindy.medina@claro.com.co; "/>
    <s v="Re: RV: Activación Licencias Office"/>
    <s v="15629"/>
    <s v="MULTIJUEGOS S.A.S"/>
    <s v="PYME MEDIANA"/>
    <s v="CONSULTOR COMERCIAL"/>
    <x v="1"/>
    <s v="MARIA ALEXANDRA GOMEZ BECERRA"/>
    <s v="FIJO"/>
    <s v="FO"/>
    <s v="CASO A OTRAS ÁREAS"/>
    <m/>
    <m/>
    <m/>
    <m/>
    <m/>
    <m/>
    <m/>
    <m/>
    <s v="CSM"/>
    <m/>
    <m/>
    <m/>
    <m/>
    <m/>
    <m/>
    <m/>
    <m/>
    <m/>
    <m/>
    <m/>
    <m/>
    <m/>
    <m/>
    <m/>
    <m/>
    <m/>
    <m/>
    <m/>
    <m/>
    <m/>
    <m/>
    <m/>
    <m/>
    <m/>
    <m/>
    <m/>
    <m/>
    <m/>
    <m/>
    <m/>
    <m/>
    <m/>
    <m/>
    <m/>
    <m/>
    <m/>
    <m/>
    <m/>
    <m/>
    <m/>
    <m/>
    <m/>
    <m/>
    <m/>
    <m/>
    <m/>
    <m/>
    <m/>
    <m/>
    <m/>
    <m/>
    <m/>
    <m/>
    <m/>
    <m/>
    <m/>
    <m/>
    <m/>
    <m/>
    <m/>
    <m/>
    <m/>
    <m/>
    <m/>
    <m/>
    <m/>
    <m/>
    <m/>
    <m/>
    <m/>
    <m/>
    <m/>
    <m/>
    <m/>
    <m/>
    <m/>
    <m/>
    <m/>
    <m/>
    <m/>
    <m/>
    <m/>
    <m/>
    <m/>
    <m/>
    <m/>
    <m/>
    <m/>
    <m/>
    <m/>
    <m/>
    <m/>
    <m/>
    <m/>
    <m/>
    <m/>
    <m/>
    <m/>
    <m/>
    <x v="0"/>
    <m/>
    <m/>
    <m/>
    <m/>
    <m/>
    <s v="SOLUCIONADO ESCALADO"/>
    <s v="CSM"/>
    <d v="2024-01-05T00:00:00"/>
    <s v="Gestionado el 5/01/2024  5:32:00 p. m."/>
    <s v="20612128"/>
    <x v="2"/>
    <x v="0"/>
    <x v="4"/>
    <x v="0"/>
    <x v="0"/>
    <n v="1"/>
    <n v="1"/>
    <n v="1"/>
    <n v="1"/>
    <x v="0"/>
    <n v="1"/>
    <s v="15629MULTIJUEGOS S.A.S"/>
    <x v="1"/>
    <d v="2024-01-09T00:00:00"/>
    <x v="311"/>
    <d v="1899-12-30T00:00:00"/>
    <d v="2024-01-05T10:25:00"/>
    <s v="10:25"/>
    <d v="1900-01-03T06:17:03"/>
    <x v="0"/>
    <x v="2"/>
    <x v="3"/>
    <x v="1"/>
    <n v="8193"/>
  </r>
  <r>
    <n v="325"/>
    <d v="2024-01-09T16:35:49"/>
    <d v="2024-01-09T16:43:37"/>
    <s v="45664102@ventasyservicios.com.co"/>
    <s v="Angie Tatiana Tique Cardozo"/>
    <m/>
    <d v="2024-01-09T00:00:00"/>
    <s v="11:00 AM"/>
    <x v="0"/>
    <m/>
    <m/>
    <m/>
    <m/>
    <m/>
    <m/>
    <m/>
    <m/>
    <s v="strujillo@motoland.com.co"/>
    <s v="INQUIETUD SOBRE LA FACTURA"/>
    <s v="13062353"/>
    <s v="MOTORCYCLE LAND S.A.S"/>
    <s v="MICRO"/>
    <s v="CLIENTE EXTERNO"/>
    <x v="0"/>
    <m/>
    <s v="FIJO"/>
    <s v="FO"/>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09T00:00:00"/>
    <s v="NINGUNA"/>
    <s v="NINGUNA"/>
    <x v="47"/>
    <x v="0"/>
    <x v="0"/>
    <x v="0"/>
    <x v="0"/>
    <n v="1"/>
    <n v="1"/>
    <n v="1"/>
    <n v="1"/>
    <x v="0"/>
    <n v="1"/>
    <s v="13062353MOTORCYCLE LAND S.A.S"/>
    <x v="2"/>
    <d v="2024-01-09T00:00:00"/>
    <x v="312"/>
    <d v="1899-12-30T00:00:00"/>
    <d v="2024-01-09T11:00:00"/>
    <s v="11:00"/>
    <d v="1899-12-30T05:43:37"/>
    <x v="1"/>
    <x v="1"/>
    <x v="16"/>
    <x v="1"/>
    <n v="8193"/>
  </r>
  <r>
    <n v="326"/>
    <d v="2024-01-09T16:42:16"/>
    <d v="2024-01-09T16:44:13"/>
    <s v="45577874@ventasyservicios.com.co"/>
    <s v="David Andres Pardo Torres"/>
    <m/>
    <d v="2024-01-09T00:00:00"/>
    <s v="13:28"/>
    <x v="4"/>
    <m/>
    <m/>
    <m/>
    <m/>
    <m/>
    <m/>
    <m/>
    <m/>
    <s v="jaimerefriaires@gmail.com"/>
    <s v="Re: Traslado de servicio pyme"/>
    <s v="00276523"/>
    <s v="JAIME ALO DELGADO MENDOZA"/>
    <s v="SOHO"/>
    <s v="CLIENTE EXTERNO"/>
    <x v="0"/>
    <m/>
    <s v="FIJO"/>
    <s v="HFC"/>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09T00:00:00"/>
    <s v="995517743"/>
    <m/>
    <x v="80"/>
    <x v="0"/>
    <x v="0"/>
    <x v="0"/>
    <x v="0"/>
    <n v="1"/>
    <n v="1"/>
    <n v="1"/>
    <n v="1"/>
    <x v="0"/>
    <n v="1"/>
    <s v="00276523JAIME ALO DELGADO MENDOZA"/>
    <x v="2"/>
    <d v="2024-01-09T00:00:00"/>
    <x v="313"/>
    <d v="1899-12-30T00:00:00"/>
    <d v="2024-01-09T13:28:00"/>
    <s v="13:28"/>
    <d v="1899-12-30T03:16:13"/>
    <x v="1"/>
    <x v="1"/>
    <x v="14"/>
    <x v="0"/>
    <n v="8193"/>
  </r>
  <r>
    <n v="327"/>
    <d v="2024-01-09T16:43:40"/>
    <d v="2024-01-09T16:44:37"/>
    <s v="45664102@ventasyservicios.com.co"/>
    <s v="Angie Tatiana Tique Cardozo"/>
    <m/>
    <d v="2024-01-09T00:00:00"/>
    <s v="4:20 p. m."/>
    <x v="0"/>
    <m/>
    <m/>
    <m/>
    <m/>
    <m/>
    <m/>
    <m/>
    <m/>
    <s v="contabilidad.biohotel@ghlhoteles.com"/>
    <s v="SOLICITUD FACTURAS"/>
    <s v="12422123"/>
    <s v="HOTELES DEL JARDIN SOCIEDAD POR ACCIONES SIMPLIFICADA"/>
    <s v="MICRO"/>
    <s v="CLIENTE EXTERN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09T00:00:00"/>
    <s v="NINGUNA "/>
    <s v="NINGUNA "/>
    <x v="9"/>
    <x v="0"/>
    <x v="0"/>
    <x v="0"/>
    <x v="0"/>
    <n v="1"/>
    <n v="1"/>
    <n v="1"/>
    <n v="1"/>
    <x v="0"/>
    <n v="1"/>
    <s v="12422123HOTELES DEL JARDIN SOCIEDAD POR ACCIONES SIMPLIFICADA"/>
    <x v="1"/>
    <d v="2024-01-09T00:00:00"/>
    <x v="314"/>
    <d v="1899-12-30T00:00:00"/>
    <d v="2024-01-09T04:20:00"/>
    <s v="4:20"/>
    <d v="1899-12-30T12:24:37"/>
    <x v="3"/>
    <x v="2"/>
    <x v="16"/>
    <x v="1"/>
    <n v="8193"/>
  </r>
  <r>
    <n v="328"/>
    <d v="2024-01-09T16:42:12"/>
    <d v="2024-01-09T16:45:17"/>
    <s v="46046817@ventasyservicios.com.co"/>
    <s v="Nicolas Romero Parra"/>
    <m/>
    <d v="2024-01-05T00:00:00"/>
    <s v="4:03"/>
    <x v="0"/>
    <m/>
    <m/>
    <m/>
    <m/>
    <m/>
    <m/>
    <m/>
    <m/>
    <s v="cpstame@datosmoviles.net"/>
    <s v="RE: SOLICITUD CAMBIO ICCID COOTRANSTAME LTDA MIN:  3142886515"/>
    <s v="3142886515"/>
    <s v="COOPERATIVA DE TRANSPORTADORES DE TAME"/>
    <s v="PYME MEDIANA"/>
    <s v="CONSULTOR COMERCIAL"/>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05T00:00:00"/>
    <s v="Gestionado el 5/01/2024  6:45:00 p. m."/>
    <s v="0"/>
    <x v="21"/>
    <x v="0"/>
    <x v="0"/>
    <x v="0"/>
    <x v="0"/>
    <n v="1"/>
    <n v="1"/>
    <n v="1"/>
    <n v="1"/>
    <x v="0"/>
    <n v="1"/>
    <s v="3142886515COOPERATIVA DE TRANSPORTADORES DE TAME"/>
    <x v="0"/>
    <d v="2024-01-09T00:00:00"/>
    <x v="315"/>
    <d v="1899-12-30T00:00:00"/>
    <d v="2024-01-05T04:03:00"/>
    <s v="4:03"/>
    <d v="1900-01-03T12:42:17"/>
    <x v="0"/>
    <x v="2"/>
    <x v="3"/>
    <x v="1"/>
    <n v="8193"/>
  </r>
  <r>
    <n v="329"/>
    <d v="2024-01-09T16:45:23"/>
    <d v="2024-01-09T16:47:37"/>
    <s v="46046817@ventasyservicios.com.co"/>
    <s v="Nicolas Romero Parra"/>
    <m/>
    <d v="2024-01-05T00:00:00"/>
    <s v="11:00"/>
    <x v="0"/>
    <m/>
    <m/>
    <m/>
    <m/>
    <m/>
    <m/>
    <m/>
    <m/>
    <s v="lina.torres@claro.com.co"/>
    <s v="Factura para pago empresa inversiones Aereas Inversa SAS NIT 860034917"/>
    <s v="22821519"/>
    <s v="INVERSIONE S AEREAS INVERSAS SAS"/>
    <s v="PYME MEDIANA"/>
    <s v="CONSULTOR COMERCIAL"/>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05T00:00:00"/>
    <s v="Gestionado el 5/01/2024  6:48:00 p. m."/>
    <s v="995226674"/>
    <x v="9"/>
    <x v="0"/>
    <x v="0"/>
    <x v="0"/>
    <x v="0"/>
    <n v="1"/>
    <n v="1"/>
    <n v="1"/>
    <n v="1"/>
    <x v="0"/>
    <n v="1"/>
    <s v="22821519INVERSIONE S AEREAS INVERSAS SAS"/>
    <x v="1"/>
    <d v="2024-01-09T00:00:00"/>
    <x v="316"/>
    <d v="1899-12-30T00:00:00"/>
    <d v="2024-01-05T11:00:00"/>
    <s v="11:00"/>
    <d v="1900-01-03T05:47:37"/>
    <x v="0"/>
    <x v="2"/>
    <x v="3"/>
    <x v="1"/>
    <n v="8193"/>
  </r>
  <r>
    <n v="330"/>
    <d v="2024-01-09T16:47:26"/>
    <d v="2024-01-09T16:48:20"/>
    <s v="45961543@ventasyservicios.com.co"/>
    <s v="Juan Jose Duque Aguirre"/>
    <m/>
    <d v="2024-01-09T00:00:00"/>
    <s v="10:46"/>
    <x v="1"/>
    <m/>
    <m/>
    <s v="COLOMBIAN UNIFORMS LTDA"/>
    <s v="800204205"/>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09T00:00:00"/>
    <m/>
    <m/>
    <x v="5"/>
    <x v="1"/>
    <x v="0"/>
    <x v="0"/>
    <x v="0"/>
    <n v="1"/>
    <n v="1"/>
    <n v="1"/>
    <n v="1"/>
    <x v="0"/>
    <n v="1"/>
    <s v="800204205"/>
    <x v="0"/>
    <d v="2024-01-09T00:00:00"/>
    <x v="317"/>
    <d v="1899-12-30T00:00:00"/>
    <d v="2024-01-09T10:46:00"/>
    <s v="10:46"/>
    <d v="1899-12-30T06:02:20"/>
    <x v="2"/>
    <x v="2"/>
    <x v="6"/>
    <x v="1"/>
    <n v="8193"/>
  </r>
  <r>
    <n v="331"/>
    <d v="2024-01-09T16:47:54"/>
    <d v="2024-01-09T16:48:50"/>
    <s v="45664102@ventasyservicios.com.co"/>
    <s v="Angie Tatiana Tique Cardozo"/>
    <m/>
    <d v="2024-01-09T00:00:00"/>
    <s v="4:17 p. m."/>
    <x v="0"/>
    <m/>
    <m/>
    <m/>
    <m/>
    <m/>
    <m/>
    <m/>
    <m/>
    <s v="dsanjuan@dimar.mil.co"/>
    <s v="SOLICITUD FACTURA"/>
    <s v="13340610"/>
    <s v="DIMAR INRED3 RECAU RECU PSPTO NAL GSTOS FCMTO"/>
    <s v="MICRO"/>
    <s v="CLIENTE EXTERN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09T00:00:00"/>
    <s v="NINGUNO"/>
    <s v="NINGUNO"/>
    <x v="9"/>
    <x v="0"/>
    <x v="0"/>
    <x v="0"/>
    <x v="0"/>
    <n v="1"/>
    <n v="1"/>
    <n v="1"/>
    <n v="1"/>
    <x v="0"/>
    <n v="1"/>
    <s v="13340610DIMAR INRED3 RECAU RECU PSPTO NAL GSTOS FCMTO"/>
    <x v="1"/>
    <d v="2024-01-09T00:00:00"/>
    <x v="318"/>
    <d v="1899-12-30T00:00:00"/>
    <d v="2024-01-09T04:17:00"/>
    <s v="4:17"/>
    <d v="1899-12-30T12:31:50"/>
    <x v="3"/>
    <x v="2"/>
    <x v="16"/>
    <x v="1"/>
    <n v="8193"/>
  </r>
  <r>
    <n v="332"/>
    <d v="2024-01-09T16:39:32"/>
    <d v="2024-01-09T16:49:39"/>
    <s v="45961452@ventasyservicios.com.co"/>
    <s v="Natalia Buenano Gonzalez"/>
    <m/>
    <d v="2024-01-09T00:00:00"/>
    <s v="12:46"/>
    <x v="3"/>
    <m/>
    <s v="15558330"/>
    <m/>
    <m/>
    <m/>
    <m/>
    <m/>
    <m/>
    <m/>
    <m/>
    <s v="3128316062"/>
    <s v="ISTRIBUCIONES RIOGRANDE LIMITADA"/>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09T00:00:00"/>
    <s v="N/a"/>
    <m/>
    <x v="21"/>
    <x v="3"/>
    <x v="0"/>
    <x v="0"/>
    <x v="0"/>
    <n v="1"/>
    <n v="1"/>
    <n v="1"/>
    <n v="1"/>
    <x v="0"/>
    <n v="1"/>
    <s v="3128316062ISTRIBUCIONES RIOGRANDE LIMITADA"/>
    <x v="2"/>
    <d v="2024-01-09T00:00:00"/>
    <x v="319"/>
    <d v="1899-12-30T00:00:00"/>
    <d v="2024-01-09T12:46:00"/>
    <s v="12:46"/>
    <d v="1899-12-30T04:03:39"/>
    <x v="1"/>
    <x v="1"/>
    <x v="5"/>
    <x v="1"/>
    <n v="8193"/>
  </r>
  <r>
    <n v="333"/>
    <d v="2024-01-09T16:47:39"/>
    <d v="2024-01-09T16:49:46"/>
    <s v="46046817@ventasyservicios.com.co"/>
    <s v="Nicolas Romero Parra"/>
    <m/>
    <d v="2024-01-05T00:00:00"/>
    <s v="9:28"/>
    <x v="0"/>
    <m/>
    <m/>
    <m/>
    <m/>
    <m/>
    <m/>
    <m/>
    <m/>
    <s v="ruben.muriel@claro.com.co"/>
    <s v="RE: Solicitud  de unificación de  servicios móviles  - COMPANIA DE SEGURIDAD Y VIGILANCIA PRIVADA AZIMUT CARIBABARE LIM   NIT 844001198"/>
    <s v="8.22321694"/>
    <s v="COMPA?IA DE SEGURIDAD Y VIGILANCIA PRIVA"/>
    <s v="PYME MEDIANA"/>
    <s v="CONSULTOR COMERCIAL"/>
    <x v="0"/>
    <m/>
    <s v="MÓVIL"/>
    <m/>
    <m/>
    <s v="CAMBIO DE CICLO"/>
    <m/>
    <s v="AJUSTE"/>
    <m/>
    <m/>
    <m/>
    <m/>
    <m/>
    <m/>
    <m/>
    <m/>
    <m/>
    <m/>
    <m/>
    <m/>
    <m/>
    <m/>
    <m/>
    <m/>
    <m/>
    <m/>
    <m/>
    <m/>
    <m/>
    <m/>
    <m/>
    <m/>
    <m/>
    <m/>
    <m/>
    <m/>
    <m/>
    <m/>
    <m/>
    <m/>
    <m/>
    <m/>
    <m/>
    <m/>
    <m/>
    <m/>
    <m/>
    <m/>
    <m/>
    <m/>
    <m/>
    <m/>
    <m/>
    <m/>
    <m/>
    <m/>
    <m/>
    <m/>
    <m/>
    <m/>
    <m/>
    <m/>
    <m/>
    <m/>
    <m/>
    <m/>
    <m/>
    <m/>
    <m/>
    <m/>
    <m/>
    <m/>
    <m/>
    <m/>
    <m/>
    <m/>
    <m/>
    <m/>
    <m/>
    <m/>
    <m/>
    <m/>
    <m/>
    <m/>
    <m/>
    <m/>
    <m/>
    <m/>
    <m/>
    <m/>
    <m/>
    <m/>
    <m/>
    <m/>
    <m/>
    <m/>
    <m/>
    <m/>
    <m/>
    <m/>
    <m/>
    <m/>
    <m/>
    <m/>
    <m/>
    <m/>
    <m/>
    <m/>
    <m/>
    <m/>
    <m/>
    <m/>
    <m/>
    <m/>
    <x v="0"/>
    <m/>
    <m/>
    <m/>
    <m/>
    <m/>
    <s v="GESTIONADO"/>
    <m/>
    <d v="2024-01-05T00:00:00"/>
    <s v="Gestionado el 5/01/2024  8:17:00 p. m."/>
    <s v="0"/>
    <x v="92"/>
    <x v="0"/>
    <x v="0"/>
    <x v="0"/>
    <x v="0"/>
    <n v="1"/>
    <n v="1"/>
    <n v="1"/>
    <n v="1"/>
    <x v="0"/>
    <n v="1"/>
    <s v="8.22321694COMPA?IA DE SEGURIDAD Y VIGILANCIA PRIVA"/>
    <x v="0"/>
    <d v="2024-01-09T00:00:00"/>
    <x v="320"/>
    <d v="1899-12-30T00:00:00"/>
    <d v="2024-01-05T09:28:00"/>
    <s v="9:28"/>
    <d v="1900-01-03T07:21:46"/>
    <x v="0"/>
    <x v="2"/>
    <x v="3"/>
    <x v="1"/>
    <n v="8193"/>
  </r>
  <r>
    <n v="334"/>
    <d v="2024-01-09T16:50:07"/>
    <d v="2024-01-09T16:51:57"/>
    <s v="46046817@ventasyservicios.com.co"/>
    <s v="Nicolas Romero Parra"/>
    <m/>
    <d v="2024-01-05T00:00:00"/>
    <s v="9:17"/>
    <x v="0"/>
    <m/>
    <m/>
    <m/>
    <m/>
    <m/>
    <m/>
    <m/>
    <m/>
    <s v="OMAGRO L LTDA"/>
    <s v="Solicitud de renegociación de servicios -OMAGRO L  LTDA 830513326"/>
    <s v="92554229"/>
    <s v="OMAGRO L LTDA"/>
    <s v="PYME MEDIANA"/>
    <s v="CONSULTOR COMERCIAL"/>
    <x v="0"/>
    <m/>
    <s v="FIJO"/>
    <s v="HFC"/>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05T00:00:00"/>
    <s v="Gestionado el 9/01/2024  4:03:00 p. m."/>
    <s v="0"/>
    <x v="0"/>
    <x v="0"/>
    <x v="0"/>
    <x v="0"/>
    <x v="0"/>
    <n v="1"/>
    <n v="1"/>
    <n v="1"/>
    <n v="1"/>
    <x v="0"/>
    <n v="1"/>
    <s v="92554229OMAGRO L LTDA"/>
    <x v="0"/>
    <d v="2024-01-09T00:00:00"/>
    <x v="321"/>
    <d v="1899-12-30T00:00:00"/>
    <d v="2024-01-05T09:17:00"/>
    <s v="9:17"/>
    <d v="1900-01-03T07:34:57"/>
    <x v="0"/>
    <x v="2"/>
    <x v="3"/>
    <x v="1"/>
    <n v="8193"/>
  </r>
  <r>
    <n v="335"/>
    <d v="2024-01-09T16:51:59"/>
    <d v="2024-01-09T16:53:48"/>
    <s v="46046817@ventasyservicios.com.co"/>
    <s v="Nicolas Romero Parra"/>
    <m/>
    <d v="2024-01-05T00:00:00"/>
    <s v="11:57"/>
    <x v="0"/>
    <m/>
    <m/>
    <m/>
    <m/>
    <m/>
    <m/>
    <m/>
    <m/>
    <s v="svaronacevedo440@gmail.com"/>
    <s v="FACTURACION CLIENTE CLIENTE PRODUCTOR ID A DE ALIMENTOS CARNICOS SAS ID 12252006"/>
    <s v="12252006"/>
    <s v="PRODUCTORA DE ALIMENTOS CARNICOS LTDA"/>
    <s v="PYME MEDIANA"/>
    <s v="CONSULTOR COMERCIAL"/>
    <x v="0"/>
    <m/>
    <s v="FIJO"/>
    <s v="FO"/>
    <s v="DATOS DEMOGRÁFICOS"/>
    <m/>
    <m/>
    <m/>
    <m/>
    <m/>
    <m/>
    <m/>
    <m/>
    <m/>
    <m/>
    <m/>
    <m/>
    <m/>
    <m/>
    <m/>
    <s v="ACTUALIZACIÓN GENERAL"/>
    <m/>
    <m/>
    <m/>
    <m/>
    <m/>
    <m/>
    <m/>
    <m/>
    <m/>
    <m/>
    <m/>
    <m/>
    <m/>
    <m/>
    <m/>
    <m/>
    <m/>
    <m/>
    <m/>
    <m/>
    <m/>
    <m/>
    <m/>
    <m/>
    <m/>
    <m/>
    <m/>
    <m/>
    <m/>
    <m/>
    <m/>
    <m/>
    <m/>
    <m/>
    <m/>
    <m/>
    <m/>
    <m/>
    <m/>
    <m/>
    <m/>
    <m/>
    <m/>
    <m/>
    <m/>
    <m/>
    <m/>
    <m/>
    <m/>
    <m/>
    <m/>
    <m/>
    <m/>
    <m/>
    <m/>
    <m/>
    <m/>
    <m/>
    <m/>
    <m/>
    <m/>
    <m/>
    <m/>
    <m/>
    <m/>
    <m/>
    <m/>
    <m/>
    <m/>
    <m/>
    <m/>
    <m/>
    <m/>
    <m/>
    <m/>
    <m/>
    <m/>
    <m/>
    <m/>
    <m/>
    <m/>
    <m/>
    <m/>
    <m/>
    <m/>
    <m/>
    <m/>
    <m/>
    <m/>
    <m/>
    <m/>
    <m/>
    <m/>
    <x v="0"/>
    <m/>
    <m/>
    <m/>
    <m/>
    <m/>
    <s v="GESTIONADO"/>
    <m/>
    <d v="2024-01-05T00:00:00"/>
    <s v="Gestionado el 5/01/2024  9:14:00 p. m."/>
    <s v="0"/>
    <x v="52"/>
    <x v="0"/>
    <x v="0"/>
    <x v="0"/>
    <x v="0"/>
    <n v="1"/>
    <n v="1"/>
    <n v="1"/>
    <n v="1"/>
    <x v="0"/>
    <n v="1"/>
    <s v="12252006PRODUCTORA DE ALIMENTOS CARNICOS LTDA"/>
    <x v="0"/>
    <d v="2024-01-09T00:00:00"/>
    <x v="322"/>
    <d v="1899-12-30T00:00:00"/>
    <d v="2024-01-05T11:57:00"/>
    <s v="11:57"/>
    <d v="1900-01-03T04:56:48"/>
    <x v="0"/>
    <x v="2"/>
    <x v="3"/>
    <x v="1"/>
    <n v="8193"/>
  </r>
  <r>
    <n v="336"/>
    <d v="2024-01-09T16:53:50"/>
    <d v="2024-01-09T16:55:23"/>
    <s v="46046817@ventasyservicios.com.co"/>
    <s v="Nicolas Romero Parra"/>
    <m/>
    <d v="2024-01-05T00:00:00"/>
    <s v="4:13"/>
    <x v="0"/>
    <m/>
    <m/>
    <m/>
    <m/>
    <m/>
    <m/>
    <m/>
    <m/>
    <s v="Viviana.Diaz@claro.com.co"/>
    <s v="Re: SOLICITUD DE FIDELIZACION Y RETENCION POR POSIBLE INTENCION DE CANCELACION"/>
    <s v="8.22467246"/>
    <s v="VARIEDADES UNIVERSAL 156 SAS -"/>
    <s v="PYME MEDIANA"/>
    <s v="CONSULTOR COMERCIAL"/>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05T00:00:00"/>
    <s v="Gestionado el 5/01/2024  9:16:00 p. m."/>
    <s v="0"/>
    <x v="0"/>
    <x v="0"/>
    <x v="0"/>
    <x v="0"/>
    <x v="0"/>
    <n v="1"/>
    <n v="1"/>
    <n v="1"/>
    <n v="1"/>
    <x v="0"/>
    <n v="1"/>
    <s v="8.22467246VARIEDADES UNIVERSAL 156 SAS -"/>
    <x v="0"/>
    <d v="2024-01-09T00:00:00"/>
    <x v="323"/>
    <d v="1899-12-30T00:00:00"/>
    <d v="2024-01-05T04:13:00"/>
    <s v="4:13"/>
    <d v="1900-01-03T12:42:23"/>
    <x v="0"/>
    <x v="2"/>
    <x v="3"/>
    <x v="1"/>
    <n v="8193"/>
  </r>
  <r>
    <n v="337"/>
    <d v="2024-01-09T16:55:35"/>
    <d v="2024-01-09T16:57:17"/>
    <s v="46046817@ventasyservicios.com.co"/>
    <s v="Nicolas Romero Parra"/>
    <m/>
    <d v="2024-01-05T00:00:00"/>
    <s v="4:08"/>
    <x v="0"/>
    <m/>
    <m/>
    <m/>
    <m/>
    <m/>
    <m/>
    <m/>
    <m/>
    <s v="Viviana.Diaz@claro.com.co"/>
    <s v="SOLICITUD DE FIDELIZACION Y RETENCION POR POSIBLE INTENCION DE CANCELACION"/>
    <s v="900311569"/>
    <s v="AGROVILLAM  ARIA SAS "/>
    <s v="PYME MEDIANA"/>
    <s v="CONSULTOR COMERCIAL"/>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05T00:00:00"/>
    <s v="Gestionado el 6/01/2024  8:50:00 a. m."/>
    <s v="0"/>
    <x v="0"/>
    <x v="0"/>
    <x v="0"/>
    <x v="0"/>
    <x v="0"/>
    <n v="1"/>
    <n v="1"/>
    <n v="1"/>
    <n v="1"/>
    <x v="0"/>
    <n v="1"/>
    <s v="900311569AGROVILLAM  ARIA SAS "/>
    <x v="0"/>
    <d v="2024-01-09T00:00:00"/>
    <x v="324"/>
    <d v="1899-12-30T00:00:00"/>
    <d v="2024-01-05T04:08:00"/>
    <s v="4:08"/>
    <d v="1900-01-03T12:49:17"/>
    <x v="0"/>
    <x v="2"/>
    <x v="3"/>
    <x v="1"/>
    <n v="8193"/>
  </r>
  <r>
    <n v="338"/>
    <d v="2024-01-09T16:56:00"/>
    <d v="2024-01-09T16:57:48"/>
    <s v="45664102@ventasyservicios.com.co"/>
    <s v="Angie Tatiana Tique Cardozo"/>
    <m/>
    <d v="2024-01-09T00:00:00"/>
    <s v="4:06 p. m."/>
    <x v="0"/>
    <m/>
    <m/>
    <m/>
    <m/>
    <m/>
    <m/>
    <m/>
    <m/>
    <s v="claropqrmovil-21@millenium.com.co"/>
    <s v="CANCELACION SEGMENTO PYME  1416701"/>
    <s v="20260663 "/>
    <s v="NESTOR EMI CORREA ROLDAN    "/>
    <s v="MICRO"/>
    <s v="CLIENTE CLARO"/>
    <x v="0"/>
    <m/>
    <s v="FIJO"/>
    <s v="HFC"/>
    <s v="CANCELACIÓN DE SERVICIO"/>
    <m/>
    <m/>
    <m/>
    <m/>
    <m/>
    <m/>
    <m/>
    <s v="PROPUESTA CONTENCIÓN"/>
    <m/>
    <m/>
    <m/>
    <m/>
    <m/>
    <m/>
    <m/>
    <m/>
    <m/>
    <m/>
    <m/>
    <m/>
    <m/>
    <m/>
    <m/>
    <m/>
    <m/>
    <m/>
    <m/>
    <m/>
    <m/>
    <m/>
    <m/>
    <m/>
    <m/>
    <m/>
    <m/>
    <m/>
    <m/>
    <m/>
    <m/>
    <m/>
    <m/>
    <m/>
    <m/>
    <m/>
    <m/>
    <m/>
    <m/>
    <m/>
    <m/>
    <m/>
    <m/>
    <m/>
    <m/>
    <m/>
    <m/>
    <m/>
    <m/>
    <m/>
    <m/>
    <m/>
    <m/>
    <m/>
    <m/>
    <m/>
    <m/>
    <m/>
    <m/>
    <m/>
    <m/>
    <m/>
    <m/>
    <m/>
    <m/>
    <m/>
    <m/>
    <m/>
    <m/>
    <m/>
    <m/>
    <m/>
    <m/>
    <m/>
    <m/>
    <m/>
    <m/>
    <m/>
    <m/>
    <m/>
    <m/>
    <m/>
    <m/>
    <m/>
    <m/>
    <m/>
    <m/>
    <m/>
    <m/>
    <m/>
    <m/>
    <m/>
    <m/>
    <m/>
    <m/>
    <m/>
    <m/>
    <s v="ADICIONALES"/>
    <m/>
    <s v="NO USA EL SERVICIO"/>
    <m/>
    <x v="1"/>
    <m/>
    <m/>
    <s v="1"/>
    <m/>
    <m/>
    <s v="GESTIONADO"/>
    <m/>
    <d v="2024-01-09T00:00:00"/>
    <s v="SIN DOCUMENTOS SE ENVIA OFERTA "/>
    <s v="NINGUNA"/>
    <x v="11"/>
    <x v="0"/>
    <x v="0"/>
    <x v="0"/>
    <x v="0"/>
    <n v="1"/>
    <n v="1"/>
    <n v="1"/>
    <n v="1"/>
    <x v="0"/>
    <n v="1"/>
    <s v="20260663 NESTOR EMI CORREA ROLDAN    "/>
    <x v="1"/>
    <d v="2024-01-09T00:00:00"/>
    <x v="325"/>
    <d v="1899-12-30T00:00:00"/>
    <d v="2024-01-09T04:06:00"/>
    <s v="4:06"/>
    <d v="1899-12-30T12:51:48"/>
    <x v="3"/>
    <x v="2"/>
    <x v="16"/>
    <x v="1"/>
    <n v="8193"/>
  </r>
  <r>
    <n v="339"/>
    <d v="2024-01-09T16:57:15"/>
    <d v="2024-01-09T16:58:46"/>
    <s v="46049316@ventasyservicios.com.co"/>
    <s v="Evelin Gicela Diaz Garzon"/>
    <m/>
    <d v="2024-01-09T00:00:00"/>
    <s v="13:07"/>
    <x v="7"/>
    <m/>
    <m/>
    <m/>
    <m/>
    <m/>
    <m/>
    <s v="mavictoria_25@hotmail.com"/>
    <s v="RE: SOLICITUD CESIÓN EXCLUSIÓN DE LINEAS 3133333940-3133970718-3133970721 Y 3204495636"/>
    <m/>
    <m/>
    <s v="3133970718"/>
    <s v="PALMAS ARIZONA S A"/>
    <s v="PYME MEDIAN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09T00:00:00"/>
    <m/>
    <m/>
    <x v="81"/>
    <x v="6"/>
    <x v="0"/>
    <x v="0"/>
    <x v="0"/>
    <n v="1"/>
    <n v="1"/>
    <n v="1"/>
    <n v="1"/>
    <x v="0"/>
    <n v="1"/>
    <s v="3133970718PALMAS ARIZONA S A"/>
    <x v="2"/>
    <d v="2024-01-09T00:00:00"/>
    <x v="326"/>
    <d v="1899-12-30T00:00:00"/>
    <d v="2024-01-09T13:07:00"/>
    <s v="13:07"/>
    <d v="1899-12-30T03:51:46"/>
    <x v="1"/>
    <x v="1"/>
    <x v="22"/>
    <x v="1"/>
    <n v="8193"/>
  </r>
  <r>
    <n v="340"/>
    <d v="2024-01-09T16:49:42"/>
    <d v="2024-01-09T16:59:33"/>
    <s v="45961452@ventasyservicios.com.co"/>
    <s v="Natalia Buenano Gonzalez"/>
    <m/>
    <d v="2024-01-09T00:00:00"/>
    <s v="13:50"/>
    <x v="3"/>
    <m/>
    <s v="15553708"/>
    <m/>
    <m/>
    <m/>
    <m/>
    <m/>
    <m/>
    <m/>
    <m/>
    <s v="9102891971"/>
    <s v="GARMETT TRANSPORTES SAS"/>
    <s v="MICRO"/>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09T00:00:00"/>
    <s v="N/a"/>
    <m/>
    <x v="0"/>
    <x v="3"/>
    <x v="0"/>
    <x v="0"/>
    <x v="0"/>
    <n v="1"/>
    <n v="1"/>
    <n v="1"/>
    <n v="1"/>
    <x v="0"/>
    <n v="1"/>
    <s v="9102891971GARMETT TRANSPORTES SAS"/>
    <x v="2"/>
    <d v="2024-01-09T00:00:00"/>
    <x v="327"/>
    <d v="1899-12-30T00:00:00"/>
    <d v="2024-01-09T13:50:00"/>
    <s v="13:50"/>
    <d v="1899-12-30T03:09:33"/>
    <x v="1"/>
    <x v="1"/>
    <x v="5"/>
    <x v="1"/>
    <n v="8193"/>
  </r>
  <r>
    <n v="341"/>
    <d v="2024-01-09T16:57:20"/>
    <d v="2024-01-09T16:59:55"/>
    <s v="46046817@ventasyservicios.com.co"/>
    <s v="Nicolas Romero Parra"/>
    <m/>
    <d v="2024-01-05T00:00:00"/>
    <s v="10:20"/>
    <x v="0"/>
    <m/>
    <m/>
    <m/>
    <m/>
    <m/>
    <m/>
    <m/>
    <m/>
    <s v="ruben.muriel@claro.com.co"/>
    <s v="RV: RV: Solicitud de renegociación de servicios - COOPERATIV TRANSPORTADORES CASANAREÑA  891855534"/>
    <s v="8.21801963"/>
    <s v="COOPERATIV TRANSPORTADORES CASANAREÑA"/>
    <s v="PYME MEDIANA"/>
    <s v="CONSULTOR COMERCIAL"/>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05T00:00:00"/>
    <s v="Gestionado el 5/01/2024  10:15:00 p. m. // CASO DE 1 HORA FIDELIZAR 2 CUENTAS FIJAS Y 2 CUENTAS MAESTRAS Con 25 líneas aprox c/u_x000a_"/>
    <s v="0"/>
    <x v="0"/>
    <x v="0"/>
    <x v="0"/>
    <x v="0"/>
    <x v="0"/>
    <n v="1"/>
    <n v="1"/>
    <n v="1"/>
    <n v="1"/>
    <x v="0"/>
    <n v="1"/>
    <s v="8.21801963COOPERATIV TRANSPORTADORES CASANAREÑA"/>
    <x v="0"/>
    <d v="2024-01-09T00:00:00"/>
    <x v="328"/>
    <d v="1899-12-30T00:00:00"/>
    <d v="2024-01-05T10:20:00"/>
    <s v="10:20"/>
    <d v="1900-01-03T06:39:55"/>
    <x v="0"/>
    <x v="2"/>
    <x v="3"/>
    <x v="1"/>
    <n v="8193"/>
  </r>
  <r>
    <n v="342"/>
    <d v="2024-01-09T16:59:58"/>
    <d v="2024-01-09T17:02:05"/>
    <s v="46046817@ventasyservicios.com.co"/>
    <s v="Nicolas Romero Parra"/>
    <m/>
    <d v="2024-01-05T00:00:00"/>
    <s v="16:10"/>
    <x v="0"/>
    <m/>
    <m/>
    <m/>
    <m/>
    <m/>
    <m/>
    <m/>
    <m/>
    <s v="lee.torres@claro.com.co"/>
    <s v="RV: Fwd: PETICION RADICADO 985731586 Y 989310752"/>
    <s v="9795934"/>
    <s v="IL SORRISO S.A.S "/>
    <s v="PYME MEDIANA"/>
    <s v="CLIENTE CLARO"/>
    <x v="0"/>
    <m/>
    <s v="FIJO"/>
    <s v="HFC"/>
    <s v="CREACIÓN DE PQR"/>
    <m/>
    <m/>
    <m/>
    <m/>
    <m/>
    <m/>
    <m/>
    <m/>
    <m/>
    <m/>
    <m/>
    <m/>
    <m/>
    <m/>
    <s v="AJUSTES POR SOLICITUDES NO REALIZADAS"/>
    <m/>
    <m/>
    <m/>
    <m/>
    <m/>
    <m/>
    <m/>
    <m/>
    <m/>
    <m/>
    <m/>
    <m/>
    <m/>
    <m/>
    <m/>
    <m/>
    <m/>
    <m/>
    <m/>
    <m/>
    <m/>
    <m/>
    <m/>
    <m/>
    <m/>
    <m/>
    <m/>
    <m/>
    <m/>
    <m/>
    <m/>
    <m/>
    <m/>
    <m/>
    <m/>
    <m/>
    <m/>
    <m/>
    <m/>
    <m/>
    <m/>
    <m/>
    <m/>
    <m/>
    <m/>
    <m/>
    <m/>
    <m/>
    <m/>
    <m/>
    <m/>
    <m/>
    <m/>
    <m/>
    <m/>
    <m/>
    <m/>
    <m/>
    <m/>
    <m/>
    <m/>
    <m/>
    <m/>
    <m/>
    <m/>
    <m/>
    <m/>
    <m/>
    <m/>
    <m/>
    <m/>
    <m/>
    <m/>
    <m/>
    <m/>
    <m/>
    <m/>
    <m/>
    <m/>
    <m/>
    <m/>
    <m/>
    <m/>
    <m/>
    <m/>
    <m/>
    <m/>
    <m/>
    <m/>
    <m/>
    <m/>
    <m/>
    <m/>
    <m/>
    <x v="0"/>
    <m/>
    <m/>
    <m/>
    <m/>
    <m/>
    <s v="GESTIONADO"/>
    <m/>
    <d v="2024-01-06T00:00:00"/>
    <s v="Gestionado el 6/01/2024  7:59:00 a. m."/>
    <s v="995239834"/>
    <x v="90"/>
    <x v="0"/>
    <x v="0"/>
    <x v="0"/>
    <x v="0"/>
    <n v="1"/>
    <n v="1"/>
    <n v="1"/>
    <n v="1"/>
    <x v="0"/>
    <n v="1"/>
    <s v="9795934IL SORRISO S.A.S "/>
    <x v="1"/>
    <d v="2024-01-09T00:00:00"/>
    <x v="329"/>
    <d v="1899-12-30T00:00:00"/>
    <d v="2024-01-05T16:10:00"/>
    <s v="16:10"/>
    <d v="1900-01-03T00:52:05"/>
    <x v="0"/>
    <x v="0"/>
    <x v="3"/>
    <x v="1"/>
    <n v="8193"/>
  </r>
  <r>
    <n v="343"/>
    <d v="2024-01-09T16:55:45"/>
    <d v="2024-01-09T17:02:08"/>
    <s v="45577874@ventasyservicios.com.co"/>
    <s v="David Andres Pardo Torres"/>
    <m/>
    <d v="2024-01-09T00:00:00"/>
    <s v="13:41"/>
    <x v="4"/>
    <m/>
    <m/>
    <m/>
    <m/>
    <m/>
    <m/>
    <m/>
    <m/>
    <s v="gerencia.angcorp@gmail.com"/>
    <s v="CESION DE CONTRATOS - MILTON ALVAREZ - ANGCORP LTDA"/>
    <s v="11613711"/>
    <s v="MILTON AN ALVAREZ ALDANA"/>
    <s v="MASIVO"/>
    <s v="CLIENTE EXTERNO"/>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09T00:00:00"/>
    <s v="995521830"/>
    <m/>
    <x v="37"/>
    <x v="0"/>
    <x v="0"/>
    <x v="0"/>
    <x v="0"/>
    <n v="1"/>
    <n v="1"/>
    <n v="1"/>
    <n v="1"/>
    <x v="0"/>
    <n v="1"/>
    <s v="11613711MILTON AN ALVAREZ ALDANA"/>
    <x v="2"/>
    <d v="2024-01-09T00:00:00"/>
    <x v="330"/>
    <d v="1899-12-30T00:00:00"/>
    <d v="2024-01-09T13:41:00"/>
    <s v="13:41"/>
    <d v="1899-12-30T03:21:08"/>
    <x v="1"/>
    <x v="1"/>
    <x v="14"/>
    <x v="0"/>
    <n v="8193"/>
  </r>
  <r>
    <n v="344"/>
    <d v="2024-01-09T17:02:08"/>
    <d v="2024-01-09T17:03:40"/>
    <s v="46046817@ventasyservicios.com.co"/>
    <s v="Nicolas Romero Parra"/>
    <m/>
    <d v="2024-01-05T00:00:00"/>
    <s v="16:08"/>
    <x v="0"/>
    <m/>
    <m/>
    <m/>
    <m/>
    <m/>
    <m/>
    <m/>
    <m/>
    <s v="Viviana.Diaz@claro.com.co; "/>
    <s v="Re: SOLICITUD DE FIDELIZACION Y RETENCION POR POSIBLE INTENCION DE "/>
    <s v="8.22245872"/>
    <s v="AGROPECUARIA CRIADERO VILLA MARIA S.A.S."/>
    <s v="PYME MEDIANA"/>
    <s v="CONSULTOR COMERCIAL"/>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06T00:00:00"/>
    <s v="Gestionado el 6/01/2024  8:17:00 a. m."/>
    <s v="0"/>
    <x v="0"/>
    <x v="0"/>
    <x v="0"/>
    <x v="0"/>
    <x v="0"/>
    <n v="1"/>
    <n v="1"/>
    <n v="1"/>
    <n v="1"/>
    <x v="0"/>
    <n v="1"/>
    <s v="8.22245872AGROPECUARIA CRIADERO VILLA MARIA S.A.S."/>
    <x v="0"/>
    <d v="2024-01-09T00:00:00"/>
    <x v="331"/>
    <d v="1899-12-30T00:00:00"/>
    <d v="2024-01-05T16:08:00"/>
    <s v="16:08"/>
    <d v="1900-01-03T00:55:40"/>
    <x v="0"/>
    <x v="0"/>
    <x v="3"/>
    <x v="1"/>
    <n v="8193"/>
  </r>
  <r>
    <n v="345"/>
    <d v="2024-01-09T17:03:43"/>
    <d v="2024-01-09T17:05:36"/>
    <s v="46046817@ventasyservicios.com.co"/>
    <s v="Nicolas Romero Parra"/>
    <m/>
    <d v="2024-01-04T00:00:00"/>
    <d v="1899-12-30T10:05:00"/>
    <x v="0"/>
    <m/>
    <m/>
    <m/>
    <m/>
    <m/>
    <m/>
    <m/>
    <m/>
    <s v="lee.torres@claro.com.co"/>
    <s v="ASMEDAN S.A.S, ASOCIACION DE MEDICOS YANESTESIOLOGOS"/>
    <s v="830098775"/>
    <s v="ASMEDAN S.A.S, ASOCIACION DE MEDICOS YANESTESIOLOGOS"/>
    <s v="PYME MEDIANA"/>
    <s v="CONSULTOR COMERCIAL"/>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06T00:00:00"/>
    <s v="Gestionado el 6/01/2024 // CASO 1 HORA 40 min cliente solicita explicacion detallada por cada cobro cargado de las facturaciones de 5 cuentas fijas y 1 cuenta maestra de movil con 19 lineas_x000a__x000a_"/>
    <s v="0"/>
    <x v="47"/>
    <x v="0"/>
    <x v="0"/>
    <x v="0"/>
    <x v="0"/>
    <n v="1"/>
    <n v="1"/>
    <n v="1"/>
    <n v="1"/>
    <x v="0"/>
    <n v="1"/>
    <s v="830098775ASMEDAN S.A.S, ASOCIACION DE MEDICOS YANESTESIOLOGOS"/>
    <x v="0"/>
    <d v="2024-01-09T00:00:00"/>
    <x v="332"/>
    <d v="1899-12-30T00:00:00"/>
    <d v="2024-01-04T10:05:00"/>
    <s v="Hora mal diligenciada."/>
    <d v="1900-01-04T07:00:36"/>
    <x v="0"/>
    <x v="0"/>
    <x v="3"/>
    <x v="1"/>
    <n v="8193"/>
  </r>
  <r>
    <n v="346"/>
    <d v="2024-01-09T17:05:42"/>
    <d v="2024-01-09T17:08:04"/>
    <s v="46046817@ventasyservicios.com.co"/>
    <s v="Nicolas Romero Parra"/>
    <m/>
    <d v="2024-01-06T00:00:00"/>
    <s v="8:10"/>
    <x v="0"/>
    <m/>
    <m/>
    <m/>
    <m/>
    <m/>
    <m/>
    <m/>
    <m/>
    <s v="almacen@eaaay.gov.co"/>
    <s v="Fwd: RE: Fwd: Solicitud de cotización."/>
    <s v="844000755"/>
    <s v="EMPRESA DE ACUEDUCTO, ALCANTARILLADO Y ASEO DE YOPAL EICE- ESP"/>
    <s v="PYME MEDIANA"/>
    <s v="CLIENTE CLAR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06T00:00:00"/>
    <s v="Gestionado el 6/01/2024  10:57:00 a. m."/>
    <s v="0"/>
    <x v="15"/>
    <x v="0"/>
    <x v="0"/>
    <x v="0"/>
    <x v="0"/>
    <n v="1"/>
    <n v="1"/>
    <n v="1"/>
    <n v="1"/>
    <x v="0"/>
    <n v="1"/>
    <s v="844000755EMPRESA DE ACUEDUCTO, ALCANTARILLADO Y ASEO DE YOPAL EICE- ESP"/>
    <x v="0"/>
    <d v="2024-01-09T00:00:00"/>
    <x v="333"/>
    <d v="1899-12-30T00:00:00"/>
    <d v="2024-01-06T08:10:00"/>
    <s v="8:10"/>
    <d v="1900-01-02T08:58:04"/>
    <x v="0"/>
    <x v="2"/>
    <x v="3"/>
    <x v="1"/>
    <n v="8193"/>
  </r>
  <r>
    <n v="347"/>
    <d v="2024-01-09T17:08:09"/>
    <d v="2024-01-09T17:09:36"/>
    <s v="46046817@ventasyservicios.com.co"/>
    <s v="Nicolas Romero Parra"/>
    <m/>
    <d v="2024-01-06T00:00:00"/>
    <s v="9:08"/>
    <x v="0"/>
    <m/>
    <m/>
    <m/>
    <m/>
    <m/>
    <m/>
    <m/>
    <m/>
    <s v="milzonas.mercurio3@gmail.com"/>
    <s v="Fwd: INFORMACION PLAN INTERNET FUNZA - CUNDINAMARCA"/>
    <s v="3143916778"/>
    <s v="Mil zonas"/>
    <s v="PYME MEDIANA"/>
    <s v="CLIENTE CLAR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06T00:00:00"/>
    <s v="Gestionado el 6/01/2024  11:05:00 a. m."/>
    <s v="0"/>
    <x v="15"/>
    <x v="0"/>
    <x v="0"/>
    <x v="0"/>
    <x v="0"/>
    <n v="1"/>
    <n v="1"/>
    <n v="1"/>
    <n v="1"/>
    <x v="0"/>
    <n v="1"/>
    <s v="3143916778Mil zonas"/>
    <x v="0"/>
    <d v="2024-01-09T00:00:00"/>
    <x v="334"/>
    <d v="1899-12-30T00:00:00"/>
    <d v="2024-01-06T09:08:00"/>
    <s v="9:08"/>
    <d v="1900-01-02T08:01:36"/>
    <x v="0"/>
    <x v="2"/>
    <x v="3"/>
    <x v="1"/>
    <n v="8193"/>
  </r>
  <r>
    <n v="348"/>
    <d v="2024-01-09T17:09:03"/>
    <d v="2024-01-09T17:09:55"/>
    <s v="45688293@ventasyservicios.com.co"/>
    <s v="Juan David Mendez"/>
    <m/>
    <d v="2024-01-09T00:00:00"/>
    <s v="12:35"/>
    <x v="0"/>
    <m/>
    <m/>
    <m/>
    <m/>
    <m/>
    <m/>
    <m/>
    <m/>
    <s v="aida.calvov@claro.com.co"/>
    <s v="RV: SIM CARD BOTIQUIN"/>
    <s v="3125193928"/>
    <s v="VALAGRO ANDINA S.A.S."/>
    <s v="PYME MEDIANA"/>
    <s v="CLIENTE CLAR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09T00:00:00"/>
    <m/>
    <m/>
    <x v="31"/>
    <x v="0"/>
    <x v="0"/>
    <x v="0"/>
    <x v="0"/>
    <n v="1"/>
    <n v="1"/>
    <n v="1"/>
    <n v="1"/>
    <x v="0"/>
    <n v="1"/>
    <s v="3125193928VALAGRO ANDINA S.A.S."/>
    <x v="2"/>
    <d v="2024-01-09T00:00:00"/>
    <x v="335"/>
    <d v="1899-12-30T00:00:00"/>
    <d v="2024-01-09T12:35:00"/>
    <s v="12:35"/>
    <d v="1899-12-30T04:34:55"/>
    <x v="1"/>
    <x v="1"/>
    <x v="4"/>
    <x v="1"/>
    <n v="8193"/>
  </r>
  <r>
    <n v="349"/>
    <d v="2024-01-09T17:09:40"/>
    <d v="2024-01-09T17:11:49"/>
    <s v="46046817@ventasyservicios.com.co"/>
    <s v="Nicolas Romero Parra"/>
    <m/>
    <d v="2024-01-03T00:00:00"/>
    <s v="11:09"/>
    <x v="0"/>
    <m/>
    <m/>
    <m/>
    <m/>
    <m/>
    <m/>
    <m/>
    <m/>
    <s v="jhonjgutd2@gmail.com"/>
    <s v="Re: QUEJA PESIMO SERVICIO Y MALA ATENCION"/>
    <s v="13303463"/>
    <s v="JHON JAIRO GUTIERREZ DUQUE"/>
    <s v="PYME MEDIANA"/>
    <s v="CLIENTE CLARO"/>
    <x v="0"/>
    <m/>
    <s v="FIJO"/>
    <s v="FO"/>
    <s v="CREACIÓN DE PQR"/>
    <m/>
    <m/>
    <m/>
    <m/>
    <m/>
    <m/>
    <m/>
    <m/>
    <m/>
    <m/>
    <m/>
    <m/>
    <m/>
    <m/>
    <s v="INCUMPLIMIENTO DE VISITA"/>
    <m/>
    <m/>
    <m/>
    <m/>
    <m/>
    <m/>
    <m/>
    <m/>
    <m/>
    <m/>
    <m/>
    <m/>
    <m/>
    <m/>
    <m/>
    <m/>
    <m/>
    <m/>
    <m/>
    <m/>
    <m/>
    <m/>
    <m/>
    <m/>
    <m/>
    <m/>
    <m/>
    <m/>
    <m/>
    <m/>
    <m/>
    <m/>
    <m/>
    <m/>
    <m/>
    <m/>
    <m/>
    <m/>
    <m/>
    <m/>
    <m/>
    <m/>
    <m/>
    <m/>
    <m/>
    <m/>
    <m/>
    <m/>
    <m/>
    <m/>
    <m/>
    <m/>
    <m/>
    <m/>
    <m/>
    <m/>
    <m/>
    <m/>
    <m/>
    <m/>
    <m/>
    <m/>
    <m/>
    <m/>
    <m/>
    <m/>
    <m/>
    <m/>
    <m/>
    <m/>
    <m/>
    <m/>
    <m/>
    <m/>
    <m/>
    <m/>
    <m/>
    <m/>
    <m/>
    <m/>
    <m/>
    <m/>
    <m/>
    <m/>
    <m/>
    <m/>
    <m/>
    <m/>
    <m/>
    <m/>
    <m/>
    <m/>
    <m/>
    <m/>
    <x v="0"/>
    <m/>
    <m/>
    <m/>
    <m/>
    <m/>
    <s v="GESTIONADO"/>
    <m/>
    <d v="2024-01-03T00:00:00"/>
    <s v="Gestionado el 6/01/2024  11:49:00 a. m. // CASO ESCALAMIENTO A IMPLEMENTACION Y CREACION DE PQR 20612778_x000a_"/>
    <s v="0"/>
    <x v="93"/>
    <x v="0"/>
    <x v="0"/>
    <x v="0"/>
    <x v="0"/>
    <n v="1"/>
    <n v="1"/>
    <n v="1"/>
    <n v="1"/>
    <x v="0"/>
    <n v="1"/>
    <s v="13303463JHON JAIRO GUTIERREZ DUQUE"/>
    <x v="0"/>
    <d v="2024-01-09T00:00:00"/>
    <x v="336"/>
    <d v="1899-12-30T00:00:00"/>
    <d v="2024-01-03T11:09:00"/>
    <s v="11:09"/>
    <d v="1900-01-05T06:02:49"/>
    <x v="0"/>
    <x v="2"/>
    <x v="3"/>
    <x v="1"/>
    <n v="8193"/>
  </r>
  <r>
    <n v="350"/>
    <d v="2024-01-09T17:10:06"/>
    <d v="2024-01-09T17:11:54"/>
    <s v="45664102@ventasyservicios.com.co"/>
    <s v="Angie Tatiana Tique Cardozo"/>
    <m/>
    <d v="2024-01-09T00:00:00"/>
    <s v="4:01 p. m."/>
    <x v="0"/>
    <m/>
    <m/>
    <m/>
    <m/>
    <m/>
    <m/>
    <m/>
    <m/>
    <s v="claropqrmovil-38@millenium.com.co"/>
    <s v="CANCELACION SEGMENTO PYME 1415537"/>
    <s v="62864786"/>
    <s v="HERRERA, JUAN SEBAS VESGA "/>
    <s v="MICRO"/>
    <s v="CLIENTE CLARO"/>
    <x v="0"/>
    <m/>
    <s v="FIJO"/>
    <s v="HFC"/>
    <s v="CANCELACIÓN DE SERVICIO"/>
    <m/>
    <m/>
    <m/>
    <m/>
    <m/>
    <m/>
    <m/>
    <s v="PROPUESTA CONTENCIÓN"/>
    <m/>
    <m/>
    <m/>
    <m/>
    <m/>
    <m/>
    <m/>
    <m/>
    <m/>
    <m/>
    <m/>
    <m/>
    <m/>
    <m/>
    <m/>
    <m/>
    <m/>
    <m/>
    <m/>
    <m/>
    <m/>
    <m/>
    <m/>
    <m/>
    <m/>
    <m/>
    <m/>
    <m/>
    <m/>
    <m/>
    <m/>
    <m/>
    <m/>
    <m/>
    <m/>
    <m/>
    <m/>
    <m/>
    <m/>
    <m/>
    <m/>
    <m/>
    <m/>
    <m/>
    <m/>
    <m/>
    <m/>
    <m/>
    <m/>
    <m/>
    <m/>
    <m/>
    <m/>
    <m/>
    <m/>
    <m/>
    <m/>
    <m/>
    <m/>
    <m/>
    <m/>
    <m/>
    <m/>
    <m/>
    <m/>
    <m/>
    <m/>
    <m/>
    <m/>
    <m/>
    <m/>
    <m/>
    <m/>
    <m/>
    <m/>
    <m/>
    <m/>
    <m/>
    <m/>
    <m/>
    <m/>
    <m/>
    <m/>
    <m/>
    <m/>
    <m/>
    <m/>
    <m/>
    <m/>
    <m/>
    <m/>
    <m/>
    <m/>
    <m/>
    <m/>
    <m/>
    <m/>
    <s v="TOTAL"/>
    <m/>
    <s v="CIERRE DE SEDE"/>
    <m/>
    <x v="1"/>
    <m/>
    <m/>
    <s v="1"/>
    <m/>
    <m/>
    <s v="GESTIONADO"/>
    <m/>
    <d v="2024-01-09T00:00:00"/>
    <s v="SIN DOCUMENTOS SE ENVIA OFERTA "/>
    <s v="NINGUNA"/>
    <x v="11"/>
    <x v="0"/>
    <x v="0"/>
    <x v="0"/>
    <x v="0"/>
    <n v="1"/>
    <n v="1"/>
    <n v="1"/>
    <n v="1"/>
    <x v="0"/>
    <n v="1"/>
    <s v="62864786HERRERA, JUAN SEBAS VESGA "/>
    <x v="1"/>
    <d v="2024-01-09T00:00:00"/>
    <x v="337"/>
    <d v="1899-12-30T00:00:00"/>
    <d v="2024-01-09T04:01:00"/>
    <s v="4:01"/>
    <d v="1899-12-30T13:10:54"/>
    <x v="3"/>
    <x v="2"/>
    <x v="16"/>
    <x v="1"/>
    <n v="8193"/>
  </r>
  <r>
    <n v="351"/>
    <d v="2024-01-09T17:11:15"/>
    <d v="2024-01-09T17:12:10"/>
    <s v="46044959@ventasyservicios.com.co"/>
    <s v="Brayan Enrique Cuida Castillo"/>
    <m/>
    <d v="2024-01-09T00:00:00"/>
    <s v="1:49 p. m."/>
    <x v="4"/>
    <m/>
    <m/>
    <m/>
    <m/>
    <m/>
    <m/>
    <m/>
    <m/>
    <s v="solanocya@gmail.com"/>
    <s v="derecho de petición"/>
    <s v="04255374"/>
    <s v=" DIEGO SOLANO VARGAS"/>
    <s v="SOH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09T00:00:00"/>
    <s v="nn"/>
    <m/>
    <x v="58"/>
    <x v="0"/>
    <x v="0"/>
    <x v="0"/>
    <x v="0"/>
    <n v="1"/>
    <n v="1"/>
    <n v="1"/>
    <n v="1"/>
    <x v="0"/>
    <n v="1"/>
    <s v="04255374 DIEGO SOLANO VARGAS"/>
    <x v="0"/>
    <d v="2024-01-09T00:00:00"/>
    <x v="338"/>
    <d v="1899-12-30T00:00:00"/>
    <d v="2024-01-09T01:49:00"/>
    <s v="1:49"/>
    <d v="1899-12-30T15:23:10"/>
    <x v="3"/>
    <x v="2"/>
    <x v="7"/>
    <x v="0"/>
    <n v="8193"/>
  </r>
  <r>
    <n v="352"/>
    <d v="2024-01-09T17:00:58"/>
    <d v="2024-01-09T17:12:48"/>
    <s v="45961452@ventasyservicios.com.co"/>
    <s v="Natalia Buenano Gonzalez"/>
    <m/>
    <d v="2024-01-09T00:00:00"/>
    <s v="13:11"/>
    <x v="3"/>
    <m/>
    <s v="15558337"/>
    <m/>
    <m/>
    <m/>
    <m/>
    <m/>
    <m/>
    <m/>
    <m/>
    <s v="3226198073"/>
    <s v="VESTAS COLOMBIA S A S  -"/>
    <s v="MICRO"/>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09T00:00:00"/>
    <s v="N/a"/>
    <m/>
    <x v="19"/>
    <x v="3"/>
    <x v="0"/>
    <x v="0"/>
    <x v="0"/>
    <n v="1"/>
    <n v="1"/>
    <n v="1"/>
    <n v="1"/>
    <x v="0"/>
    <n v="1"/>
    <s v="3226198073VESTAS COLOMBIA S A S  -"/>
    <x v="2"/>
    <d v="2024-01-09T00:00:00"/>
    <x v="339"/>
    <d v="1899-12-30T00:00:00"/>
    <d v="2024-01-09T13:11:00"/>
    <s v="13:11"/>
    <d v="1899-12-30T04:01:48"/>
    <x v="1"/>
    <x v="1"/>
    <x v="5"/>
    <x v="1"/>
    <n v="8193"/>
  </r>
  <r>
    <n v="353"/>
    <d v="2024-01-09T17:11:52"/>
    <d v="2024-01-09T17:13:51"/>
    <s v="46046817@ventasyservicios.com.co"/>
    <s v="Nicolas Romero Parra"/>
    <m/>
    <d v="2024-01-05T00:00:00"/>
    <s v="11:16"/>
    <x v="0"/>
    <m/>
    <m/>
    <m/>
    <m/>
    <m/>
    <m/>
    <m/>
    <m/>
    <s v="38511977@claro.com.co"/>
    <s v="ESCALAMIENTO AJUSTE PQR NO APLICADO"/>
    <s v="8923677"/>
    <s v="CESAR ARMANDO IZA CHUJFI"/>
    <s v="SOHO"/>
    <s v="CONSULTOR COMERCIAL"/>
    <x v="0"/>
    <m/>
    <s v="FIJO"/>
    <s v="HFC"/>
    <s v="RECONEXIÓN - REINSTALACIÓN"/>
    <m/>
    <m/>
    <m/>
    <m/>
    <m/>
    <m/>
    <m/>
    <m/>
    <m/>
    <m/>
    <m/>
    <m/>
    <m/>
    <m/>
    <m/>
    <m/>
    <m/>
    <m/>
    <m/>
    <m/>
    <m/>
    <m/>
    <m/>
    <m/>
    <m/>
    <m/>
    <m/>
    <m/>
    <m/>
    <m/>
    <m/>
    <m/>
    <m/>
    <m/>
    <m/>
    <m/>
    <m/>
    <m/>
    <m/>
    <m/>
    <m/>
    <m/>
    <s v="REINSTALACIÓN / RECONEXIÓN POR MORA"/>
    <m/>
    <m/>
    <m/>
    <m/>
    <m/>
    <m/>
    <m/>
    <m/>
    <m/>
    <m/>
    <m/>
    <m/>
    <m/>
    <m/>
    <m/>
    <m/>
    <m/>
    <m/>
    <m/>
    <m/>
    <m/>
    <m/>
    <m/>
    <m/>
    <m/>
    <m/>
    <m/>
    <m/>
    <m/>
    <m/>
    <m/>
    <m/>
    <m/>
    <m/>
    <m/>
    <m/>
    <m/>
    <m/>
    <m/>
    <m/>
    <m/>
    <m/>
    <m/>
    <m/>
    <m/>
    <m/>
    <m/>
    <m/>
    <m/>
    <m/>
    <m/>
    <m/>
    <m/>
    <m/>
    <m/>
    <m/>
    <m/>
    <m/>
    <m/>
    <m/>
    <m/>
    <m/>
    <m/>
    <m/>
    <m/>
    <m/>
    <x v="0"/>
    <m/>
    <m/>
    <m/>
    <m/>
    <m/>
    <s v="GESTIONADO"/>
    <m/>
    <d v="2024-01-06T00:00:00"/>
    <s v="Gestionado el 6/01/2024  12:55:00 p. m."/>
    <s v="995282847"/>
    <x v="33"/>
    <x v="0"/>
    <x v="0"/>
    <x v="0"/>
    <x v="0"/>
    <n v="1"/>
    <n v="1"/>
    <n v="1"/>
    <n v="1"/>
    <x v="0"/>
    <n v="1"/>
    <s v="8923677CESAR ARMANDO IZA CHUJFI"/>
    <x v="1"/>
    <d v="2024-01-09T00:00:00"/>
    <x v="340"/>
    <d v="1899-12-30T00:00:00"/>
    <d v="2024-01-05T11:16:00"/>
    <s v="11:16"/>
    <d v="1900-01-03T05:57:51"/>
    <x v="0"/>
    <x v="0"/>
    <x v="3"/>
    <x v="1"/>
    <n v="8193"/>
  </r>
  <r>
    <n v="354"/>
    <d v="2024-01-09T11:00:48"/>
    <d v="2024-01-09T17:14:31"/>
    <s v="46044978@ventasyservicios.com.co"/>
    <s v="Edward Esteban Roa Ruiz"/>
    <m/>
    <d v="2024-01-09T00:00:00"/>
    <s v="10:53 a. m. "/>
    <x v="4"/>
    <m/>
    <m/>
    <m/>
    <m/>
    <m/>
    <m/>
    <m/>
    <m/>
    <s v="cristina.patarroyo@ciriontechnologies.com"/>
    <s v="Lineamientos Mantenimientos programados"/>
    <s v="0"/>
    <s v="cristina.patarroyo@ciriontechnologies.com"/>
    <s v="NO DETERMINADO"/>
    <s v="CLIENTE CLARO"/>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09T00:00:00"/>
    <s v="no"/>
    <s v="0"/>
    <x v="9"/>
    <x v="0"/>
    <x v="0"/>
    <x v="0"/>
    <x v="0"/>
    <n v="1"/>
    <n v="1"/>
    <n v="1"/>
    <n v="1"/>
    <x v="0"/>
    <n v="1"/>
    <s v="0cristina.patarroyo@ciriontechnologies.com"/>
    <x v="0"/>
    <d v="2024-01-09T00:00:00"/>
    <x v="341"/>
    <d v="1899-12-30T00:00:00"/>
    <d v="2024-01-09T10:53:00"/>
    <s v="10:53"/>
    <d v="1899-12-30T06:21:31"/>
    <x v="2"/>
    <x v="2"/>
    <x v="8"/>
    <x v="0"/>
    <n v="8193"/>
  </r>
  <r>
    <n v="355"/>
    <d v="2024-01-09T17:16:14"/>
    <d v="2024-01-09T17:16:24"/>
    <s v="46044978@ventasyservicios.com.co"/>
    <s v="Edward Esteban Roa Ruiz"/>
    <m/>
    <d v="2024-01-09T00:00:00"/>
    <s v="10:37 "/>
    <x v="4"/>
    <m/>
    <m/>
    <m/>
    <m/>
    <m/>
    <m/>
    <m/>
    <m/>
    <s v="juan.rodriguez@claro.com.co"/>
    <s v="Fidelizacion claro empresas"/>
    <s v="13370709"/>
    <s v="FUNDACION MINISTERIO SOCIALBOIL"/>
    <s v="PYME PEQUEÑA"/>
    <s v="CLIENTE CLARO"/>
    <x v="0"/>
    <m/>
    <s v="FIJO"/>
    <s v="FO"/>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09T00:00:00"/>
    <s v="no"/>
    <s v="no"/>
    <x v="0"/>
    <x v="0"/>
    <x v="0"/>
    <x v="0"/>
    <x v="0"/>
    <n v="1"/>
    <n v="1"/>
    <n v="1"/>
    <n v="1"/>
    <x v="0"/>
    <n v="1"/>
    <s v="13370709FUNDACION MINISTERIO SOCIALBOIL"/>
    <x v="0"/>
    <d v="2024-01-09T00:00:00"/>
    <x v="342"/>
    <d v="1899-12-30T00:00:00"/>
    <d v="2024-01-09T10:37:00"/>
    <s v="10:37"/>
    <d v="1899-12-30T06:39:24"/>
    <x v="2"/>
    <x v="2"/>
    <x v="8"/>
    <x v="0"/>
    <n v="8193"/>
  </r>
  <r>
    <n v="356"/>
    <d v="2024-01-09T17:16:28"/>
    <d v="2024-01-09T17:17:39"/>
    <s v="46044978@ventasyservicios.com.co"/>
    <s v="Edward Esteban Roa Ruiz"/>
    <m/>
    <d v="2024-01-09T00:00:00"/>
    <s v="9:42"/>
    <x v="4"/>
    <m/>
    <m/>
    <m/>
    <m/>
    <m/>
    <m/>
    <m/>
    <m/>
    <s v="compyssas@hotmail.com"/>
    <s v=" RE: CANCELACION SERVICIO"/>
    <s v="8.22500532"/>
    <s v="SOLUCIONES INTEGRALES COMPYS S.A.S"/>
    <s v="SOHO"/>
    <s v="CLIENTE CLAR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09T00:00:00"/>
    <s v="no"/>
    <s v="27"/>
    <x v="61"/>
    <x v="0"/>
    <x v="0"/>
    <x v="0"/>
    <x v="0"/>
    <n v="1"/>
    <n v="1"/>
    <n v="1"/>
    <n v="1"/>
    <x v="0"/>
    <n v="1"/>
    <s v="8.22500532SOLUCIONES INTEGRALES COMPYS S.A.S"/>
    <x v="0"/>
    <d v="2024-01-09T00:00:00"/>
    <x v="343"/>
    <d v="1899-12-30T00:00:00"/>
    <d v="2024-01-09T09:42:00"/>
    <s v="9:42"/>
    <d v="1899-12-30T07:35:39"/>
    <x v="2"/>
    <x v="2"/>
    <x v="8"/>
    <x v="0"/>
    <n v="8193"/>
  </r>
  <r>
    <n v="357"/>
    <d v="2024-01-09T17:13:54"/>
    <d v="2024-01-09T17:18:27"/>
    <s v="46046817@ventasyservicios.com.co"/>
    <s v="Nicolas Romero Parra"/>
    <m/>
    <d v="2024-01-09T00:00:00"/>
    <s v="11:16"/>
    <x v="0"/>
    <m/>
    <m/>
    <m/>
    <m/>
    <m/>
    <m/>
    <m/>
    <m/>
    <s v="mpaula.pedraza@nbi.com.co"/>
    <s v="Fwd: RV: PETICION INCUMPLIMIENTO DE CONTRATO (URGENTE) OFICINA NACIONAL DE INVESTIGACIONES"/>
    <s v="0"/>
    <s v="Oficina Nacional de investigaciones NBI SAS "/>
    <s v="PYME MEDIANA"/>
    <s v="CLIENTE CLARO"/>
    <x v="0"/>
    <m/>
    <s v="FIJO"/>
    <s v="HFC"/>
    <s v="CASO A OTRAS ÁREAS"/>
    <m/>
    <m/>
    <m/>
    <m/>
    <m/>
    <m/>
    <m/>
    <m/>
    <s v="NOVEDADES PYME"/>
    <m/>
    <m/>
    <m/>
    <m/>
    <m/>
    <m/>
    <m/>
    <m/>
    <m/>
    <m/>
    <m/>
    <m/>
    <m/>
    <m/>
    <m/>
    <m/>
    <m/>
    <m/>
    <m/>
    <m/>
    <m/>
    <m/>
    <m/>
    <m/>
    <m/>
    <m/>
    <m/>
    <m/>
    <m/>
    <m/>
    <m/>
    <m/>
    <m/>
    <m/>
    <m/>
    <m/>
    <m/>
    <m/>
    <m/>
    <m/>
    <m/>
    <m/>
    <m/>
    <m/>
    <m/>
    <m/>
    <m/>
    <m/>
    <m/>
    <m/>
    <m/>
    <m/>
    <m/>
    <m/>
    <m/>
    <m/>
    <m/>
    <m/>
    <m/>
    <m/>
    <m/>
    <m/>
    <m/>
    <m/>
    <m/>
    <m/>
    <m/>
    <m/>
    <m/>
    <m/>
    <m/>
    <m/>
    <m/>
    <m/>
    <m/>
    <m/>
    <m/>
    <m/>
    <m/>
    <m/>
    <m/>
    <m/>
    <m/>
    <m/>
    <m/>
    <m/>
    <m/>
    <m/>
    <m/>
    <m/>
    <m/>
    <m/>
    <m/>
    <m/>
    <m/>
    <m/>
    <m/>
    <m/>
    <m/>
    <m/>
    <x v="0"/>
    <m/>
    <m/>
    <m/>
    <m/>
    <m/>
    <s v="GESTIONADO"/>
    <m/>
    <d v="2024-01-09T00:00:00"/>
    <s v="N/A"/>
    <s v="0"/>
    <x v="94"/>
    <x v="0"/>
    <x v="0"/>
    <x v="0"/>
    <x v="0"/>
    <n v="1"/>
    <n v="1"/>
    <n v="1"/>
    <n v="1"/>
    <x v="0"/>
    <n v="1"/>
    <s v="0Oficina Nacional de investigaciones NBI SAS "/>
    <x v="0"/>
    <d v="2024-01-09T00:00:00"/>
    <x v="344"/>
    <d v="1899-12-30T00:00:00"/>
    <d v="2024-01-09T11:16:00"/>
    <s v="11:16"/>
    <d v="1899-12-30T06:02:27"/>
    <x v="2"/>
    <x v="2"/>
    <x v="3"/>
    <x v="1"/>
    <n v="8193"/>
  </r>
  <r>
    <n v="358"/>
    <d v="2024-01-09T17:17:42"/>
    <d v="2024-01-09T17:18:57"/>
    <s v="46044978@ventasyservicios.com.co"/>
    <s v="Edward Esteban Roa Ruiz"/>
    <m/>
    <d v="2024-01-09T00:00:00"/>
    <s v="9:49 "/>
    <x v="4"/>
    <m/>
    <m/>
    <m/>
    <m/>
    <m/>
    <m/>
    <m/>
    <m/>
    <s v="administracion@estrategias2g.com"/>
    <s v="Re: Solicitud cancelacion definitiva Linea Movil 3225116197 CLARO- E2G"/>
    <s v="3225116197"/>
    <s v="ESTRATEGIAS 2G ESPECIALIS"/>
    <s v="PYME MEDIANA"/>
    <s v="CLIENTE CLAR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09T00:00:00"/>
    <s v="no"/>
    <s v="87"/>
    <x v="61"/>
    <x v="0"/>
    <x v="0"/>
    <x v="0"/>
    <x v="0"/>
    <n v="1"/>
    <n v="1"/>
    <n v="1"/>
    <n v="1"/>
    <x v="0"/>
    <n v="1"/>
    <s v="3225116197ESTRATEGIAS 2G ESPECIALIS"/>
    <x v="0"/>
    <d v="2024-01-09T00:00:00"/>
    <x v="345"/>
    <d v="1899-12-30T00:00:00"/>
    <d v="2024-01-09T09:49:00"/>
    <s v="9:49"/>
    <d v="1899-12-30T07:29:57"/>
    <x v="2"/>
    <x v="2"/>
    <x v="8"/>
    <x v="0"/>
    <n v="8193"/>
  </r>
  <r>
    <n v="359"/>
    <d v="2024-01-09T16:17:05"/>
    <d v="2024-01-09T17:19:11"/>
    <s v="46044558@ventasyservicios.com.co"/>
    <s v="Dick Harry Rodriguez Rocha"/>
    <m/>
    <d v="2024-01-09T00:00:00"/>
    <s v="11:11 "/>
    <x v="0"/>
    <m/>
    <m/>
    <m/>
    <m/>
    <m/>
    <m/>
    <m/>
    <m/>
    <s v="pbcerezoph@gmail.com"/>
    <s v="Fwd: Daños en areas comunales de conjunto residencial"/>
    <s v="96888181"/>
    <s v="CONJUNTO R PARQUES DE BOG"/>
    <s v="SOHO"/>
    <s v="CLIENTE EXTERNO"/>
    <x v="0"/>
    <m/>
    <s v="FIJO"/>
    <s v="HFC"/>
    <s v="PQR"/>
    <m/>
    <m/>
    <m/>
    <m/>
    <m/>
    <m/>
    <m/>
    <m/>
    <m/>
    <m/>
    <m/>
    <m/>
    <m/>
    <m/>
    <m/>
    <m/>
    <m/>
    <m/>
    <m/>
    <m/>
    <m/>
    <m/>
    <m/>
    <m/>
    <m/>
    <m/>
    <m/>
    <m/>
    <m/>
    <m/>
    <m/>
    <m/>
    <m/>
    <m/>
    <m/>
    <m/>
    <m/>
    <s v="QUEJA UTILIZACIÓN DATOS PERSONAL ES CLIENTE"/>
    <m/>
    <m/>
    <m/>
    <m/>
    <m/>
    <m/>
    <m/>
    <m/>
    <m/>
    <m/>
    <m/>
    <m/>
    <m/>
    <m/>
    <m/>
    <m/>
    <m/>
    <m/>
    <m/>
    <m/>
    <m/>
    <m/>
    <m/>
    <m/>
    <m/>
    <m/>
    <m/>
    <m/>
    <m/>
    <m/>
    <m/>
    <m/>
    <m/>
    <m/>
    <m/>
    <m/>
    <m/>
    <m/>
    <m/>
    <m/>
    <m/>
    <m/>
    <m/>
    <m/>
    <m/>
    <m/>
    <m/>
    <m/>
    <m/>
    <m/>
    <m/>
    <m/>
    <m/>
    <m/>
    <m/>
    <m/>
    <m/>
    <m/>
    <m/>
    <m/>
    <m/>
    <m/>
    <m/>
    <m/>
    <m/>
    <m/>
    <m/>
    <m/>
    <m/>
    <m/>
    <m/>
    <x v="0"/>
    <m/>
    <m/>
    <m/>
    <m/>
    <m/>
    <s v="GESTIONADO"/>
    <m/>
    <d v="2024-01-09T00:00:00"/>
    <m/>
    <m/>
    <x v="95"/>
    <x v="0"/>
    <x v="0"/>
    <x v="0"/>
    <x v="0"/>
    <n v="1"/>
    <n v="1"/>
    <n v="1"/>
    <n v="1"/>
    <x v="0"/>
    <n v="1"/>
    <s v="96888181CONJUNTO R PARQUES DE BOG"/>
    <x v="0"/>
    <d v="2024-01-09T00:00:00"/>
    <x v="346"/>
    <d v="1899-12-30T00:00:00"/>
    <d v="2024-01-09T11:11:00"/>
    <s v="11:11"/>
    <d v="1899-12-30T06:08:11"/>
    <x v="2"/>
    <x v="2"/>
    <x v="20"/>
    <x v="1"/>
    <n v="8193"/>
  </r>
  <r>
    <n v="360"/>
    <d v="2024-01-09T17:13:06"/>
    <d v="2024-01-09T17:19:43"/>
    <s v="45961452@ventasyservicios.com.co"/>
    <s v="Natalia Buenano Gonzalez"/>
    <m/>
    <d v="2024-01-09T00:00:00"/>
    <s v="13:27"/>
    <x v="3"/>
    <m/>
    <s v="15558340"/>
    <m/>
    <m/>
    <m/>
    <m/>
    <m/>
    <m/>
    <m/>
    <m/>
    <s v="3113836343"/>
    <s v="SATERRA S.A.S."/>
    <s v="MICRO"/>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09T00:00:00"/>
    <s v="N/a"/>
    <m/>
    <x v="19"/>
    <x v="3"/>
    <x v="0"/>
    <x v="0"/>
    <x v="0"/>
    <n v="1"/>
    <n v="1"/>
    <n v="1"/>
    <n v="1"/>
    <x v="0"/>
    <n v="1"/>
    <s v="3113836343SATERRA S.A.S."/>
    <x v="2"/>
    <d v="2024-01-09T00:00:00"/>
    <x v="347"/>
    <d v="1899-12-30T00:00:00"/>
    <d v="2024-01-09T13:27:00"/>
    <s v="13:27"/>
    <d v="1899-12-30T03:52:43"/>
    <x v="1"/>
    <x v="1"/>
    <x v="5"/>
    <x v="1"/>
    <n v="8193"/>
  </r>
  <r>
    <n v="361"/>
    <d v="2024-01-09T17:19:00"/>
    <d v="2024-01-09T17:20:18"/>
    <s v="46044978@ventasyservicios.com.co"/>
    <s v="Edward Esteban Roa Ruiz"/>
    <m/>
    <d v="2024-01-09T00:00:00"/>
    <s v="10:57 a. m."/>
    <x v="4"/>
    <m/>
    <m/>
    <m/>
    <m/>
    <m/>
    <m/>
    <m/>
    <m/>
    <s v="administracion@dermalaser.com.co "/>
    <s v="Terminación de operaciones"/>
    <s v="06316947"/>
    <s v="INVERSIONE DERMATOLOGICAS SAS"/>
    <s v="SOHO"/>
    <s v="CLIENTE CLARO"/>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09T00:00:00"/>
    <s v="no"/>
    <s v="995461166"/>
    <x v="37"/>
    <x v="0"/>
    <x v="0"/>
    <x v="0"/>
    <x v="0"/>
    <n v="1"/>
    <n v="1"/>
    <n v="1"/>
    <n v="1"/>
    <x v="0"/>
    <n v="1"/>
    <s v="06316947INVERSIONE DERMATOLOGICAS SAS"/>
    <x v="1"/>
    <d v="2024-01-09T00:00:00"/>
    <x v="348"/>
    <d v="1899-12-30T00:00:00"/>
    <d v="2024-01-09T10:57:00"/>
    <s v="10:57"/>
    <d v="1899-12-30T06:23:18"/>
    <x v="2"/>
    <x v="2"/>
    <x v="8"/>
    <x v="0"/>
    <n v="8193"/>
  </r>
  <r>
    <n v="362"/>
    <d v="2024-01-09T17:20:20"/>
    <d v="2024-01-09T17:21:28"/>
    <s v="46044978@ventasyservicios.com.co"/>
    <s v="Edward Esteban Roa Ruiz"/>
    <m/>
    <d v="2024-01-09T00:00:00"/>
    <s v="10:38 "/>
    <x v="4"/>
    <m/>
    <m/>
    <m/>
    <m/>
    <m/>
    <m/>
    <m/>
    <m/>
    <s v="jflorez.acsa@outlook.com "/>
    <s v="ERROR EN FACTURACION CUENTA 75482547"/>
    <s v="75482547"/>
    <s v="AEROPUERTO DEL CARIBE SA "/>
    <s v="PYME MEDIANA"/>
    <s v="CLIENTE CLAR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09T00:00:00"/>
    <s v="no"/>
    <s v="0"/>
    <x v="47"/>
    <x v="0"/>
    <x v="0"/>
    <x v="0"/>
    <x v="0"/>
    <n v="1"/>
    <n v="1"/>
    <n v="1"/>
    <n v="1"/>
    <x v="0"/>
    <n v="1"/>
    <s v="75482547AEROPUERTO DEL CARIBE SA "/>
    <x v="0"/>
    <d v="2024-01-09T00:00:00"/>
    <x v="349"/>
    <d v="1899-12-30T00:00:00"/>
    <d v="2024-01-09T10:38:00"/>
    <s v="10:38"/>
    <d v="1899-12-30T06:43:28"/>
    <x v="2"/>
    <x v="2"/>
    <x v="8"/>
    <x v="0"/>
    <n v="8193"/>
  </r>
  <r>
    <n v="363"/>
    <d v="2024-01-09T17:21:30"/>
    <d v="2024-01-09T17:22:36"/>
    <s v="46044978@ventasyservicios.com.co"/>
    <s v="Edward Esteban Roa Ruiz"/>
    <m/>
    <d v="2024-01-09T00:00:00"/>
    <s v="10:38"/>
    <x v="4"/>
    <m/>
    <m/>
    <m/>
    <m/>
    <m/>
    <m/>
    <m/>
    <m/>
    <s v="edificiotulipanes2024@hotmail.com "/>
    <s v="Edificio tulipanes"/>
    <s v="13332278"/>
    <s v="EDIFICIO TULIPANES DE ZUÑIGA P.H"/>
    <s v="MICRO"/>
    <s v="CLIENTE CLAR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09T00:00:00"/>
    <s v="no"/>
    <s v="0"/>
    <x v="9"/>
    <x v="0"/>
    <x v="0"/>
    <x v="0"/>
    <x v="0"/>
    <n v="1"/>
    <n v="1"/>
    <n v="1"/>
    <n v="1"/>
    <x v="0"/>
    <n v="1"/>
    <s v="13332278EDIFICIO TULIPANES DE ZUÑIGA P.H"/>
    <x v="0"/>
    <d v="2024-01-09T00:00:00"/>
    <x v="350"/>
    <d v="1899-12-30T00:00:00"/>
    <d v="2024-01-09T10:38:00"/>
    <s v="10:38"/>
    <d v="1899-12-30T06:44:36"/>
    <x v="2"/>
    <x v="2"/>
    <x v="8"/>
    <x v="0"/>
    <n v="8193"/>
  </r>
  <r>
    <n v="364"/>
    <d v="2024-01-09T17:19:21"/>
    <d v="2024-01-09T17:23:42"/>
    <s v="46044971@ventasyservicios.com.co"/>
    <s v="Rowinson Pinilla Vega"/>
    <m/>
    <d v="2024-01-09T00:00:00"/>
    <s v="09/01/2024 12:51 p. m."/>
    <x v="0"/>
    <m/>
    <m/>
    <m/>
    <m/>
    <m/>
    <m/>
    <m/>
    <m/>
    <s v="contactopyme.co@claro.com.co"/>
    <s v="SOLICITUD GRABACION TELEFONICA CONTRATO - BETHANY CHRISTIAN SERVICES"/>
    <s v="3115617821"/>
    <s v="LUZ ALCIRA GRANADA CONTRERAS  /   WORLD VISION INTERNACIONAL LUZ ALCIRA GRANADA"/>
    <s v="NO DETERMINADO"/>
    <s v="CLIENTE EXTERNO"/>
    <x v="0"/>
    <m/>
    <s v="MÓVIL"/>
    <m/>
    <m/>
    <s v="PRODUCTO"/>
    <m/>
    <m/>
    <m/>
    <m/>
    <m/>
    <m/>
    <m/>
    <m/>
    <m/>
    <m/>
    <m/>
    <m/>
    <m/>
    <m/>
    <m/>
    <m/>
    <m/>
    <m/>
    <m/>
    <m/>
    <m/>
    <m/>
    <m/>
    <m/>
    <m/>
    <m/>
    <m/>
    <m/>
    <m/>
    <m/>
    <m/>
    <m/>
    <m/>
    <m/>
    <m/>
    <m/>
    <m/>
    <m/>
    <s v="OTROS PRODUCTOS (VENTAS)"/>
    <m/>
    <m/>
    <m/>
    <m/>
    <m/>
    <m/>
    <m/>
    <m/>
    <m/>
    <m/>
    <m/>
    <m/>
    <m/>
    <m/>
    <m/>
    <m/>
    <m/>
    <m/>
    <m/>
    <m/>
    <m/>
    <m/>
    <m/>
    <m/>
    <m/>
    <m/>
    <m/>
    <m/>
    <m/>
    <m/>
    <m/>
    <m/>
    <m/>
    <m/>
    <m/>
    <m/>
    <m/>
    <m/>
    <m/>
    <m/>
    <m/>
    <m/>
    <m/>
    <m/>
    <m/>
    <m/>
    <m/>
    <m/>
    <m/>
    <m/>
    <m/>
    <m/>
    <m/>
    <m/>
    <m/>
    <m/>
    <m/>
    <m/>
    <m/>
    <m/>
    <m/>
    <m/>
    <m/>
    <m/>
    <m/>
    <m/>
    <m/>
    <m/>
    <m/>
    <x v="0"/>
    <m/>
    <m/>
    <m/>
    <m/>
    <m/>
    <s v="GESTIONADO"/>
    <m/>
    <d v="2024-01-09T00:00:00"/>
    <s v="NA"/>
    <s v="NA"/>
    <x v="16"/>
    <x v="0"/>
    <x v="0"/>
    <x v="0"/>
    <x v="0"/>
    <n v="1"/>
    <n v="1"/>
    <n v="1"/>
    <n v="1"/>
    <x v="0"/>
    <n v="1"/>
    <s v="3115617821LUZ ALCIRA GRANADA CONTRERAS  /   WORLD VISION INTERNACIONAL LUZ ALCIRA GRANADA"/>
    <x v="2"/>
    <d v="2024-01-09T00:00:00"/>
    <x v="351"/>
    <d v="1899-12-30T00:00:00"/>
    <d v="2024-01-09T12:51:00"/>
    <s v="09/01/2024 12:51"/>
    <d v="1899-12-30T04:32:42"/>
    <x v="1"/>
    <x v="1"/>
    <x v="19"/>
    <x v="1"/>
    <n v="8193"/>
  </r>
  <r>
    <n v="365"/>
    <d v="2024-01-09T17:22:38"/>
    <d v="2024-01-09T17:23:45"/>
    <s v="46044978@ventasyservicios.com.co"/>
    <s v="Edward Esteban Roa Ruiz"/>
    <m/>
    <d v="2024-01-09T00:00:00"/>
    <s v="11:00"/>
    <x v="4"/>
    <m/>
    <m/>
    <m/>
    <m/>
    <m/>
    <m/>
    <m/>
    <m/>
    <s v="l.angel@nuevavisiondelagro.com.co"/>
    <s v="Solicitud Cancelación Líneas Corporativas"/>
    <s v="3226366735"/>
    <s v="NUEVA VISION DEL AGRO NVA SA NUEVA VISI"/>
    <s v="PYME PEQUEÑA"/>
    <s v="CLIENTE CLAR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09T00:00:00"/>
    <s v="no"/>
    <s v="14"/>
    <x v="61"/>
    <x v="0"/>
    <x v="0"/>
    <x v="0"/>
    <x v="0"/>
    <n v="1"/>
    <n v="1"/>
    <n v="1"/>
    <n v="1"/>
    <x v="0"/>
    <n v="1"/>
    <s v="3226366735NUEVA VISION DEL AGRO NVA SA NUEVA VISI"/>
    <x v="0"/>
    <d v="2024-01-09T00:00:00"/>
    <x v="352"/>
    <d v="1899-12-30T00:00:00"/>
    <d v="2024-01-09T11:00:00"/>
    <s v="11:00"/>
    <d v="1899-12-30T06:23:45"/>
    <x v="2"/>
    <x v="2"/>
    <x v="8"/>
    <x v="0"/>
    <n v="8193"/>
  </r>
  <r>
    <n v="366"/>
    <d v="2024-01-09T17:23:50"/>
    <d v="2024-01-09T17:24:58"/>
    <s v="46044978@ventasyservicios.com.co"/>
    <s v="Edward Esteban Roa Ruiz"/>
    <m/>
    <d v="2024-01-09T00:00:00"/>
    <s v="15:51"/>
    <x v="4"/>
    <m/>
    <m/>
    <m/>
    <m/>
    <m/>
    <m/>
    <m/>
    <m/>
    <s v="gerencia@keops.com.co"/>
    <s v="SOLICITUD DE FACTURA CLIENTE MARATHON DISTRIBUCIONES SDAS NIT 900163046-2"/>
    <s v="37653181"/>
    <s v="MARATHONDI STRIBUCIONESSA "/>
    <s v="PYME PEQUEÑA"/>
    <s v="CLIENTE CLARO"/>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09T00:00:00"/>
    <s v="no"/>
    <s v="0"/>
    <x v="9"/>
    <x v="0"/>
    <x v="0"/>
    <x v="0"/>
    <x v="0"/>
    <n v="1"/>
    <n v="1"/>
    <n v="1"/>
    <n v="1"/>
    <x v="0"/>
    <n v="1"/>
    <s v="37653181MARATHONDI STRIBUCIONESSA "/>
    <x v="2"/>
    <d v="2024-01-09T00:00:00"/>
    <x v="353"/>
    <d v="1899-12-30T00:00:00"/>
    <d v="2024-01-09T15:51:00"/>
    <s v="15:51"/>
    <d v="1899-12-30T01:33:58"/>
    <x v="1"/>
    <x v="1"/>
    <x v="8"/>
    <x v="0"/>
    <n v="8193"/>
  </r>
  <r>
    <n v="367"/>
    <d v="2024-01-09T17:15:01"/>
    <d v="2024-01-09T17:25:33"/>
    <s v="45577874@ventasyservicios.com.co"/>
    <s v="David Andres Pardo Torres"/>
    <m/>
    <d v="2024-01-09T00:00:00"/>
    <s v="14:09"/>
    <x v="4"/>
    <m/>
    <m/>
    <m/>
    <m/>
    <m/>
    <m/>
    <m/>
    <m/>
    <s v="ruesecheto1965@outlook.com"/>
    <s v="RV: PQR"/>
    <s v="13070033"/>
    <s v="IMPERIUM TECHNOLOGIES S.A.S"/>
    <s v="MICRO"/>
    <s v="CLIENTE EXTERNO"/>
    <x v="0"/>
    <m/>
    <s v="FIJO"/>
    <s v="FO"/>
    <s v="PQR"/>
    <m/>
    <m/>
    <m/>
    <m/>
    <m/>
    <m/>
    <m/>
    <m/>
    <m/>
    <m/>
    <m/>
    <m/>
    <m/>
    <m/>
    <m/>
    <m/>
    <m/>
    <m/>
    <m/>
    <m/>
    <m/>
    <m/>
    <m/>
    <m/>
    <m/>
    <m/>
    <m/>
    <m/>
    <m/>
    <m/>
    <m/>
    <m/>
    <m/>
    <m/>
    <m/>
    <m/>
    <m/>
    <s v="NO RECEPCIÓN DE SOLICITUD (PQR - RECURSO)"/>
    <m/>
    <m/>
    <m/>
    <m/>
    <m/>
    <m/>
    <m/>
    <m/>
    <m/>
    <m/>
    <m/>
    <m/>
    <m/>
    <m/>
    <m/>
    <m/>
    <m/>
    <m/>
    <m/>
    <m/>
    <m/>
    <m/>
    <m/>
    <m/>
    <m/>
    <m/>
    <m/>
    <m/>
    <m/>
    <m/>
    <m/>
    <m/>
    <m/>
    <m/>
    <m/>
    <m/>
    <m/>
    <m/>
    <m/>
    <m/>
    <m/>
    <m/>
    <m/>
    <m/>
    <m/>
    <m/>
    <m/>
    <m/>
    <m/>
    <m/>
    <m/>
    <m/>
    <m/>
    <m/>
    <m/>
    <m/>
    <m/>
    <m/>
    <m/>
    <m/>
    <m/>
    <m/>
    <m/>
    <m/>
    <m/>
    <m/>
    <m/>
    <m/>
    <m/>
    <m/>
    <m/>
    <x v="0"/>
    <m/>
    <m/>
    <m/>
    <m/>
    <m/>
    <s v="GESTIONADO"/>
    <m/>
    <d v="2024-01-09T00:00:00"/>
    <s v="20615111"/>
    <m/>
    <x v="69"/>
    <x v="0"/>
    <x v="0"/>
    <x v="0"/>
    <x v="0"/>
    <n v="1"/>
    <n v="1"/>
    <n v="1"/>
    <n v="1"/>
    <x v="0"/>
    <n v="1"/>
    <s v="13070033IMPERIUM TECHNOLOGIES S.A.S"/>
    <x v="2"/>
    <d v="2024-01-09T00:00:00"/>
    <x v="354"/>
    <d v="1899-12-30T00:00:00"/>
    <d v="2024-01-09T14:09:00"/>
    <s v="14:09"/>
    <d v="1899-12-30T03:16:33"/>
    <x v="1"/>
    <x v="1"/>
    <x v="14"/>
    <x v="0"/>
    <n v="8193"/>
  </r>
  <r>
    <n v="368"/>
    <d v="2024-01-09T17:18:12"/>
    <d v="2024-01-09T17:25:47"/>
    <s v="45981202@ventasyservicios.com.co"/>
    <s v="Candida Mayerli Moyano Casallas"/>
    <m/>
    <d v="2024-01-09T00:00:00"/>
    <s v="11:22"/>
    <x v="5"/>
    <m/>
    <m/>
    <m/>
    <m/>
    <m/>
    <m/>
    <m/>
    <m/>
    <m/>
    <m/>
    <s v="4137383456"/>
    <s v="STEVENS DAVID MOSQUERA MONTES"/>
    <s v="SOHO"/>
    <s v="CLIENTE EXTERNO"/>
    <x v="0"/>
    <m/>
    <m/>
    <m/>
    <m/>
    <m/>
    <m/>
    <m/>
    <m/>
    <m/>
    <m/>
    <m/>
    <m/>
    <m/>
    <m/>
    <m/>
    <m/>
    <m/>
    <m/>
    <m/>
    <m/>
    <m/>
    <m/>
    <m/>
    <m/>
    <m/>
    <m/>
    <m/>
    <m/>
    <m/>
    <m/>
    <m/>
    <m/>
    <m/>
    <m/>
    <m/>
    <m/>
    <m/>
    <m/>
    <m/>
    <m/>
    <m/>
    <m/>
    <m/>
    <m/>
    <m/>
    <m/>
    <m/>
    <m/>
    <m/>
    <m/>
    <m/>
    <m/>
    <m/>
    <m/>
    <m/>
    <m/>
    <m/>
    <m/>
    <m/>
    <m/>
    <m/>
    <m/>
    <m/>
    <m/>
    <m/>
    <m/>
    <m/>
    <m/>
    <m/>
    <m/>
    <m/>
    <m/>
    <m/>
    <m/>
    <m/>
    <m/>
    <m/>
    <m/>
    <m/>
    <m/>
    <m/>
    <m/>
    <m/>
    <m/>
    <s v="PAGO YA APLICADO"/>
    <s v="CAV CLARO"/>
    <s v="PAGO EN CAJA DIRECTA DEL BANCO"/>
    <m/>
    <m/>
    <m/>
    <m/>
    <m/>
    <m/>
    <m/>
    <m/>
    <m/>
    <m/>
    <m/>
    <m/>
    <m/>
    <m/>
    <m/>
    <m/>
    <m/>
    <m/>
    <m/>
    <m/>
    <m/>
    <m/>
    <m/>
    <m/>
    <m/>
    <m/>
    <x v="0"/>
    <m/>
    <m/>
    <m/>
    <m/>
    <m/>
    <s v="GESTIONADO"/>
    <m/>
    <d v="2024-01-09T00:00:00"/>
    <m/>
    <m/>
    <x v="70"/>
    <x v="4"/>
    <x v="0"/>
    <x v="0"/>
    <x v="0"/>
    <n v="1"/>
    <n v="1"/>
    <n v="1"/>
    <n v="1"/>
    <x v="0"/>
    <n v="1"/>
    <s v="4137383456"/>
    <x v="0"/>
    <d v="2024-01-09T00:00:00"/>
    <x v="355"/>
    <d v="1899-12-30T00:00:00"/>
    <d v="2024-01-09T11:22:00"/>
    <s v="11:22"/>
    <d v="1899-12-30T06:03:47"/>
    <x v="2"/>
    <x v="2"/>
    <x v="10"/>
    <x v="1"/>
    <n v="8193"/>
  </r>
  <r>
    <n v="369"/>
    <d v="2024-01-09T17:25:01"/>
    <d v="2024-01-09T17:26:40"/>
    <s v="46044978@ventasyservicios.com.co"/>
    <s v="Edward Esteban Roa Ruiz"/>
    <m/>
    <d v="2024-01-09T00:00:00"/>
    <s v="16:06"/>
    <x v="4"/>
    <m/>
    <m/>
    <m/>
    <m/>
    <m/>
    <m/>
    <m/>
    <m/>
    <s v="recepcionfacturaciongab@sagas.com.co"/>
    <s v="SOLICITUD DE FACTURA HIDROCARBUROS DE COLOMBIA Nit 830046254"/>
    <s v="830046254"/>
    <s v="HIDROCARBUROS DE COLOMBIA"/>
    <s v="EMPRESAS"/>
    <s v="CSM"/>
    <x v="1"/>
    <s v="atencionempresascentro"/>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09T00:00:00"/>
    <s v="no"/>
    <s v="0"/>
    <x v="9"/>
    <x v="0"/>
    <x v="0"/>
    <x v="0"/>
    <x v="0"/>
    <n v="1"/>
    <n v="1"/>
    <n v="1"/>
    <n v="1"/>
    <x v="0"/>
    <n v="1"/>
    <s v="830046254HIDROCARBUROS DE COLOMBIA"/>
    <x v="2"/>
    <d v="2024-01-09T00:00:00"/>
    <x v="356"/>
    <d v="1899-12-30T00:00:00"/>
    <d v="2024-01-09T16:06:00"/>
    <s v="16:06"/>
    <d v="1899-12-30T01:20:40"/>
    <x v="1"/>
    <x v="1"/>
    <x v="8"/>
    <x v="0"/>
    <n v="8193"/>
  </r>
  <r>
    <n v="370"/>
    <d v="2024-01-09T17:26:43"/>
    <d v="2024-01-09T17:28:12"/>
    <s v="45664102@ventasyservicios.com.co"/>
    <s v="Angie Tatiana Tique Cardozo"/>
    <m/>
    <d v="2024-01-09T00:00:00"/>
    <s v="3:50 p. m."/>
    <x v="0"/>
    <m/>
    <m/>
    <m/>
    <m/>
    <m/>
    <m/>
    <m/>
    <m/>
    <s v="FILTROWEBPQR-2@millenium.com.co"/>
    <s v="CANCELACION SEGMENTO PYME ID  1415635"/>
    <s v="25111861  "/>
    <s v=" MARTHA CEC MANRIQUE   "/>
    <s v="MICRO"/>
    <s v="CLIENTE CLARO"/>
    <x v="0"/>
    <m/>
    <s v="FIJO"/>
    <s v="HFC"/>
    <s v="CANCELACIÓN DE SERVICIO"/>
    <m/>
    <m/>
    <m/>
    <m/>
    <m/>
    <m/>
    <m/>
    <s v="PROPUESTA CONTENCIÓN"/>
    <m/>
    <m/>
    <m/>
    <m/>
    <m/>
    <m/>
    <m/>
    <m/>
    <m/>
    <m/>
    <m/>
    <m/>
    <m/>
    <m/>
    <m/>
    <m/>
    <m/>
    <m/>
    <m/>
    <m/>
    <m/>
    <m/>
    <m/>
    <m/>
    <m/>
    <m/>
    <m/>
    <m/>
    <m/>
    <m/>
    <m/>
    <m/>
    <m/>
    <m/>
    <m/>
    <m/>
    <m/>
    <m/>
    <m/>
    <m/>
    <m/>
    <m/>
    <m/>
    <m/>
    <m/>
    <m/>
    <m/>
    <m/>
    <m/>
    <m/>
    <m/>
    <m/>
    <m/>
    <m/>
    <m/>
    <m/>
    <m/>
    <m/>
    <m/>
    <m/>
    <m/>
    <m/>
    <m/>
    <m/>
    <m/>
    <m/>
    <m/>
    <m/>
    <m/>
    <m/>
    <m/>
    <m/>
    <m/>
    <m/>
    <m/>
    <m/>
    <m/>
    <m/>
    <m/>
    <m/>
    <m/>
    <m/>
    <m/>
    <m/>
    <m/>
    <m/>
    <m/>
    <m/>
    <m/>
    <m/>
    <m/>
    <m/>
    <m/>
    <m/>
    <m/>
    <m/>
    <m/>
    <s v="PARCIAL"/>
    <m/>
    <s v="NO USA EL SERVICIO"/>
    <m/>
    <x v="1"/>
    <m/>
    <m/>
    <s v="1"/>
    <m/>
    <m/>
    <s v="GESTIONADO"/>
    <m/>
    <d v="2024-01-09T00:00:00"/>
    <s v="SIN DOCUMENTOS"/>
    <s v="NINGUNA"/>
    <x v="11"/>
    <x v="0"/>
    <x v="0"/>
    <x v="0"/>
    <x v="0"/>
    <n v="1"/>
    <n v="1"/>
    <n v="1"/>
    <n v="1"/>
    <x v="0"/>
    <n v="1"/>
    <s v="25111861   MARTHA CEC MANRIQUE   "/>
    <x v="1"/>
    <d v="2024-01-09T00:00:00"/>
    <x v="357"/>
    <d v="1899-12-30T00:00:00"/>
    <d v="2024-01-09T03:50:00"/>
    <s v="3:50"/>
    <d v="1899-12-30T13:38:12"/>
    <x v="3"/>
    <x v="2"/>
    <x v="16"/>
    <x v="1"/>
    <n v="8193"/>
  </r>
  <r>
    <n v="371"/>
    <d v="2024-01-09T17:26:43"/>
    <d v="2024-01-09T17:29:27"/>
    <s v="46044978@ventasyservicios.com.co"/>
    <s v="Edward Esteban Roa Ruiz"/>
    <m/>
    <d v="2024-01-09T00:00:00"/>
    <s v="10:46"/>
    <x v="4"/>
    <m/>
    <m/>
    <m/>
    <m/>
    <m/>
    <m/>
    <m/>
    <m/>
    <s v="jsrodriguez@brpingenieros.com"/>
    <s v="RV: SOLICITUD SUSPENSIÓN DEL SERVICIO DE ENLACE MPLS CONTRATADO POR BRP INGENIEROS S.A.S."/>
    <s v="11914258"/>
    <s v=" BRP INGENIEROS S A S"/>
    <s v="INTERMEDIAS"/>
    <s v="CLIENTE CLARO"/>
    <x v="0"/>
    <m/>
    <s v="FIJO"/>
    <s v="FO"/>
    <s v="PQR"/>
    <m/>
    <m/>
    <m/>
    <m/>
    <m/>
    <m/>
    <m/>
    <m/>
    <m/>
    <m/>
    <m/>
    <m/>
    <m/>
    <m/>
    <m/>
    <m/>
    <m/>
    <m/>
    <m/>
    <m/>
    <m/>
    <m/>
    <m/>
    <m/>
    <m/>
    <m/>
    <m/>
    <m/>
    <m/>
    <m/>
    <m/>
    <m/>
    <m/>
    <m/>
    <m/>
    <m/>
    <m/>
    <s v="NO RECEPCIÓN DE SOLICITUD (PQR - RECURSO)"/>
    <m/>
    <m/>
    <m/>
    <m/>
    <m/>
    <m/>
    <m/>
    <m/>
    <m/>
    <m/>
    <m/>
    <m/>
    <m/>
    <m/>
    <m/>
    <m/>
    <m/>
    <m/>
    <m/>
    <m/>
    <m/>
    <m/>
    <m/>
    <m/>
    <m/>
    <m/>
    <m/>
    <m/>
    <m/>
    <m/>
    <m/>
    <m/>
    <m/>
    <m/>
    <m/>
    <m/>
    <m/>
    <m/>
    <m/>
    <m/>
    <m/>
    <m/>
    <m/>
    <m/>
    <m/>
    <m/>
    <m/>
    <m/>
    <m/>
    <m/>
    <m/>
    <m/>
    <m/>
    <m/>
    <m/>
    <m/>
    <m/>
    <m/>
    <m/>
    <m/>
    <m/>
    <m/>
    <m/>
    <m/>
    <m/>
    <m/>
    <m/>
    <m/>
    <m/>
    <m/>
    <m/>
    <x v="0"/>
    <m/>
    <m/>
    <m/>
    <m/>
    <m/>
    <s v="GESTIONADO"/>
    <m/>
    <d v="2024-01-09T00:00:00"/>
    <s v="0"/>
    <s v="20615051"/>
    <x v="69"/>
    <x v="0"/>
    <x v="0"/>
    <x v="0"/>
    <x v="0"/>
    <n v="1"/>
    <n v="1"/>
    <n v="1"/>
    <n v="1"/>
    <x v="0"/>
    <n v="1"/>
    <s v="11914258 BRP INGENIEROS S A S"/>
    <x v="1"/>
    <d v="2024-01-09T00:00:00"/>
    <x v="358"/>
    <d v="1899-12-30T00:00:00"/>
    <d v="2024-01-09T10:46:00"/>
    <s v="10:46"/>
    <d v="1899-12-30T06:43:27"/>
    <x v="2"/>
    <x v="2"/>
    <x v="8"/>
    <x v="0"/>
    <n v="8193"/>
  </r>
  <r>
    <n v="372"/>
    <d v="2024-01-09T17:27:33"/>
    <d v="2024-01-09T17:29:40"/>
    <s v="45981202@ventasyservicios.com.co"/>
    <s v="Candida Mayerli Moyano Casallas"/>
    <m/>
    <d v="2024-01-09T00:00:00"/>
    <s v="11:39 "/>
    <x v="5"/>
    <m/>
    <m/>
    <m/>
    <m/>
    <m/>
    <m/>
    <m/>
    <m/>
    <m/>
    <m/>
    <s v="1175468724"/>
    <s v="GRUPO ASOCIATIVO LA VOZ DE SAMANIEGO"/>
    <s v="PYME PEQUEÑA"/>
    <s v="CLIENTE EXTERNO"/>
    <x v="0"/>
    <m/>
    <m/>
    <m/>
    <m/>
    <m/>
    <m/>
    <m/>
    <m/>
    <m/>
    <m/>
    <m/>
    <m/>
    <m/>
    <m/>
    <m/>
    <m/>
    <m/>
    <m/>
    <m/>
    <m/>
    <m/>
    <m/>
    <m/>
    <m/>
    <m/>
    <m/>
    <m/>
    <m/>
    <m/>
    <m/>
    <m/>
    <m/>
    <m/>
    <m/>
    <m/>
    <m/>
    <m/>
    <m/>
    <m/>
    <m/>
    <m/>
    <m/>
    <m/>
    <m/>
    <m/>
    <m/>
    <m/>
    <m/>
    <m/>
    <m/>
    <m/>
    <m/>
    <m/>
    <m/>
    <m/>
    <m/>
    <m/>
    <m/>
    <m/>
    <m/>
    <m/>
    <m/>
    <m/>
    <m/>
    <m/>
    <m/>
    <m/>
    <m/>
    <m/>
    <m/>
    <m/>
    <m/>
    <m/>
    <m/>
    <m/>
    <m/>
    <m/>
    <m/>
    <m/>
    <m/>
    <m/>
    <m/>
    <m/>
    <m/>
    <s v="NO CORRESPONDE"/>
    <m/>
    <m/>
    <m/>
    <m/>
    <m/>
    <m/>
    <m/>
    <m/>
    <m/>
    <m/>
    <m/>
    <m/>
    <m/>
    <m/>
    <m/>
    <m/>
    <m/>
    <m/>
    <m/>
    <m/>
    <m/>
    <m/>
    <m/>
    <m/>
    <m/>
    <m/>
    <m/>
    <m/>
    <x v="0"/>
    <m/>
    <m/>
    <m/>
    <m/>
    <m/>
    <s v="GESTIONADO"/>
    <m/>
    <d v="2024-01-09T00:00:00"/>
    <m/>
    <m/>
    <x v="76"/>
    <x v="4"/>
    <x v="0"/>
    <x v="0"/>
    <x v="0"/>
    <n v="1"/>
    <n v="1"/>
    <n v="1"/>
    <n v="1"/>
    <x v="0"/>
    <n v="1"/>
    <s v="1175468724"/>
    <x v="2"/>
    <d v="2024-01-09T00:00:00"/>
    <x v="359"/>
    <d v="1899-12-30T00:00:00"/>
    <d v="2024-01-09T11:39:00"/>
    <s v="11:39"/>
    <d v="1899-12-30T05:50:40"/>
    <x v="1"/>
    <x v="1"/>
    <x v="10"/>
    <x v="1"/>
    <n v="8193"/>
  </r>
  <r>
    <n v="373"/>
    <d v="2024-01-09T17:30:19"/>
    <d v="2024-01-09T17:30:55"/>
    <s v="45961452@ventasyservicios.com.co"/>
    <s v="Natalia Buenano Gonzalez"/>
    <m/>
    <d v="2024-01-09T00:00:00"/>
    <s v="13:42"/>
    <x v="3"/>
    <m/>
    <s v="15558343"/>
    <m/>
    <m/>
    <m/>
    <m/>
    <m/>
    <m/>
    <m/>
    <m/>
    <s v="3113895344"/>
    <s v="MARRES S.A"/>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09T00:00:00"/>
    <s v="N/a"/>
    <m/>
    <x v="21"/>
    <x v="3"/>
    <x v="0"/>
    <x v="0"/>
    <x v="0"/>
    <n v="1"/>
    <n v="1"/>
    <n v="1"/>
    <n v="1"/>
    <x v="0"/>
    <n v="1"/>
    <s v="3113895344MARRES S.A"/>
    <x v="2"/>
    <d v="2024-01-09T00:00:00"/>
    <x v="360"/>
    <d v="1899-12-30T00:00:00"/>
    <d v="2024-01-09T13:42:00"/>
    <s v="13:42"/>
    <d v="1899-12-30T03:48:55"/>
    <x v="1"/>
    <x v="1"/>
    <x v="5"/>
    <x v="1"/>
    <n v="8193"/>
  </r>
  <r>
    <n v="374"/>
    <d v="2024-01-09T17:31:55"/>
    <d v="2024-01-09T17:33:57"/>
    <s v="45715302@ventasyservicios.com.co"/>
    <s v="Gina Julieth Rojas Rodriguez"/>
    <m/>
    <d v="2024-01-05T00:00:00"/>
    <s v="9:10 a. m"/>
    <x v="0"/>
    <m/>
    <m/>
    <m/>
    <m/>
    <m/>
    <m/>
    <m/>
    <m/>
    <s v="lina.gonzalez@optimacomcorp-us.com"/>
    <s v="RE: RV: SOLICITUD RESPOSICIÓN SIM CARD POR ROBO"/>
    <s v="3223638091"/>
    <s v="OPTIMACOM S.A.S."/>
    <s v="PYME PEQUEÑA"/>
    <s v="ANALISTA DE INTELIGENCIA COMERCIAL"/>
    <x v="0"/>
    <m/>
    <s v="MÓVIL"/>
    <m/>
    <m/>
    <s v="REPOSICIÓN DE EQUIPO"/>
    <m/>
    <m/>
    <m/>
    <m/>
    <m/>
    <m/>
    <m/>
    <m/>
    <m/>
    <m/>
    <m/>
    <m/>
    <m/>
    <m/>
    <m/>
    <m/>
    <m/>
    <m/>
    <m/>
    <m/>
    <m/>
    <m/>
    <m/>
    <m/>
    <m/>
    <m/>
    <m/>
    <m/>
    <m/>
    <m/>
    <m/>
    <m/>
    <m/>
    <m/>
    <m/>
    <m/>
    <m/>
    <m/>
    <m/>
    <m/>
    <m/>
    <m/>
    <m/>
    <m/>
    <s v="COTIZACIÓN"/>
    <m/>
    <m/>
    <m/>
    <m/>
    <m/>
    <m/>
    <m/>
    <m/>
    <m/>
    <m/>
    <m/>
    <m/>
    <m/>
    <m/>
    <m/>
    <m/>
    <m/>
    <m/>
    <m/>
    <m/>
    <m/>
    <m/>
    <m/>
    <m/>
    <m/>
    <m/>
    <m/>
    <m/>
    <m/>
    <m/>
    <m/>
    <m/>
    <m/>
    <m/>
    <m/>
    <m/>
    <m/>
    <m/>
    <m/>
    <m/>
    <m/>
    <m/>
    <m/>
    <m/>
    <m/>
    <m/>
    <m/>
    <m/>
    <m/>
    <m/>
    <m/>
    <m/>
    <m/>
    <m/>
    <m/>
    <m/>
    <m/>
    <m/>
    <m/>
    <m/>
    <m/>
    <m/>
    <m/>
    <x v="0"/>
    <m/>
    <m/>
    <m/>
    <m/>
    <m/>
    <s v="GESTIONADO"/>
    <m/>
    <d v="2024-01-09T00:00:00"/>
    <s v="0"/>
    <s v="0"/>
    <x v="38"/>
    <x v="0"/>
    <x v="0"/>
    <x v="0"/>
    <x v="0"/>
    <n v="1"/>
    <n v="1"/>
    <n v="1"/>
    <n v="1"/>
    <x v="0"/>
    <n v="1"/>
    <s v="3223638091OPTIMACOM S.A.S."/>
    <x v="0"/>
    <d v="2024-01-09T00:00:00"/>
    <x v="361"/>
    <d v="1899-12-30T00:00:00"/>
    <d v="2024-01-05T09:10:00"/>
    <s v="9:10"/>
    <d v="1900-01-03T08:23:57"/>
    <x v="0"/>
    <x v="0"/>
    <x v="23"/>
    <x v="0"/>
    <n v="8193"/>
  </r>
  <r>
    <n v="375"/>
    <d v="2024-01-09T17:18:30"/>
    <d v="2024-01-09T17:35:35"/>
    <s v="46046817@ventasyservicios.com.co"/>
    <s v="Nicolas Romero Parra"/>
    <m/>
    <d v="2024-01-09T00:00:00"/>
    <s v="11:34"/>
    <x v="0"/>
    <m/>
    <m/>
    <m/>
    <m/>
    <m/>
    <m/>
    <m/>
    <m/>
    <s v="francisco.sanchez.ext@claro.com.co"/>
    <s v="RV: Agéndate para la ejecución de Obra Civil - Conexión Redes - Entrega Servicio"/>
    <s v="12326290"/>
    <s v="DURAN &amp; CHARRIS ARQUITECTOS ASOCIADOS SAS"/>
    <s v="SOHO"/>
    <s v="CONSULTOR COMERCIAL"/>
    <x v="0"/>
    <m/>
    <s v="FIJO"/>
    <s v="FO"/>
    <s v="CASO A OTRAS ÁREAS"/>
    <m/>
    <m/>
    <m/>
    <m/>
    <m/>
    <m/>
    <m/>
    <m/>
    <s v="NOVEDADES PYME"/>
    <m/>
    <m/>
    <m/>
    <m/>
    <m/>
    <m/>
    <m/>
    <m/>
    <m/>
    <m/>
    <m/>
    <m/>
    <m/>
    <m/>
    <m/>
    <m/>
    <m/>
    <m/>
    <m/>
    <m/>
    <m/>
    <m/>
    <m/>
    <m/>
    <m/>
    <m/>
    <m/>
    <m/>
    <m/>
    <m/>
    <m/>
    <m/>
    <m/>
    <m/>
    <m/>
    <m/>
    <m/>
    <m/>
    <m/>
    <m/>
    <m/>
    <m/>
    <m/>
    <m/>
    <m/>
    <m/>
    <m/>
    <m/>
    <m/>
    <m/>
    <m/>
    <m/>
    <m/>
    <m/>
    <m/>
    <m/>
    <m/>
    <m/>
    <m/>
    <m/>
    <m/>
    <m/>
    <m/>
    <m/>
    <m/>
    <m/>
    <m/>
    <m/>
    <m/>
    <m/>
    <m/>
    <m/>
    <m/>
    <m/>
    <m/>
    <m/>
    <m/>
    <m/>
    <m/>
    <m/>
    <m/>
    <m/>
    <m/>
    <m/>
    <m/>
    <m/>
    <m/>
    <m/>
    <m/>
    <m/>
    <m/>
    <m/>
    <m/>
    <m/>
    <m/>
    <m/>
    <m/>
    <m/>
    <m/>
    <m/>
    <x v="0"/>
    <m/>
    <m/>
    <m/>
    <m/>
    <m/>
    <s v="SOLUCIONADO ESCALADO"/>
    <s v="OTRAS ÁREAS"/>
    <d v="2024-01-09T00:00:00"/>
    <s v="ESCALADO A IMPLEMENTACION"/>
    <s v="0"/>
    <x v="94"/>
    <x v="0"/>
    <x v="4"/>
    <x v="0"/>
    <x v="0"/>
    <n v="1"/>
    <n v="1"/>
    <n v="1"/>
    <n v="1"/>
    <x v="1"/>
    <n v="3"/>
    <s v="12326290DURAN &amp; CHARRIS ARQUITECTOS ASOCIADOS SAS"/>
    <x v="1"/>
    <d v="2024-01-09T00:00:00"/>
    <x v="362"/>
    <d v="1899-12-30T00:00:00"/>
    <d v="2024-01-09T11:34:00"/>
    <s v="11:34"/>
    <d v="1899-12-30T06:01:35"/>
    <x v="2"/>
    <x v="2"/>
    <x v="3"/>
    <x v="1"/>
    <n v="8193"/>
  </r>
  <r>
    <n v="376"/>
    <d v="2024-01-09T17:35:37"/>
    <d v="2024-01-09T17:36:54"/>
    <s v="45664102@ventasyservicios.com.co"/>
    <s v="Angie Tatiana Tique Cardozo"/>
    <m/>
    <d v="2024-01-09T00:00:00"/>
    <s v="3:31 p. m."/>
    <x v="0"/>
    <m/>
    <m/>
    <m/>
    <m/>
    <m/>
    <m/>
    <m/>
    <m/>
    <s v="claropqrmovil-23@millenium.com.co"/>
    <s v="CASO CANCELACION SEGMENTO PYME"/>
    <s v="06202242 "/>
    <s v=" CAROLINA URUENA MONROY  "/>
    <s v="MICRO"/>
    <s v="CLIENTE CLARO"/>
    <x v="0"/>
    <m/>
    <s v="FIJO"/>
    <s v="HFC"/>
    <s v="CANCELACIÓN DE SERVICIO"/>
    <m/>
    <m/>
    <m/>
    <m/>
    <m/>
    <m/>
    <m/>
    <s v="PROPUESTA CONTENCIÓN"/>
    <m/>
    <m/>
    <m/>
    <m/>
    <m/>
    <m/>
    <m/>
    <m/>
    <m/>
    <m/>
    <m/>
    <m/>
    <m/>
    <m/>
    <m/>
    <m/>
    <m/>
    <m/>
    <m/>
    <m/>
    <m/>
    <m/>
    <m/>
    <m/>
    <m/>
    <m/>
    <m/>
    <m/>
    <m/>
    <m/>
    <m/>
    <m/>
    <m/>
    <m/>
    <m/>
    <m/>
    <m/>
    <m/>
    <m/>
    <m/>
    <m/>
    <m/>
    <m/>
    <m/>
    <m/>
    <m/>
    <m/>
    <m/>
    <m/>
    <m/>
    <m/>
    <m/>
    <m/>
    <m/>
    <m/>
    <m/>
    <m/>
    <m/>
    <m/>
    <m/>
    <m/>
    <m/>
    <m/>
    <m/>
    <m/>
    <m/>
    <m/>
    <m/>
    <m/>
    <m/>
    <m/>
    <m/>
    <m/>
    <m/>
    <m/>
    <m/>
    <m/>
    <m/>
    <m/>
    <m/>
    <m/>
    <m/>
    <m/>
    <m/>
    <m/>
    <m/>
    <m/>
    <m/>
    <m/>
    <m/>
    <m/>
    <m/>
    <m/>
    <m/>
    <m/>
    <m/>
    <m/>
    <s v="TOTAL"/>
    <m/>
    <s v="NO USA EL SERVICIO"/>
    <m/>
    <x v="1"/>
    <m/>
    <m/>
    <s v="1"/>
    <m/>
    <m/>
    <s v="GESTIONADO"/>
    <m/>
    <d v="2024-01-09T00:00:00"/>
    <s v="SIN DOCUMENTOS "/>
    <s v="NINGUNA"/>
    <x v="11"/>
    <x v="0"/>
    <x v="0"/>
    <x v="0"/>
    <x v="0"/>
    <n v="1"/>
    <n v="1"/>
    <n v="1"/>
    <n v="1"/>
    <x v="0"/>
    <n v="1"/>
    <s v="06202242  CAROLINA URUENA MONROY  "/>
    <x v="1"/>
    <d v="2024-01-09T00:00:00"/>
    <x v="363"/>
    <d v="1899-12-30T00:00:00"/>
    <d v="2024-01-09T03:31:00"/>
    <s v="3:31"/>
    <d v="1899-12-30T14:05:54"/>
    <x v="3"/>
    <x v="2"/>
    <x v="16"/>
    <x v="1"/>
    <n v="8193"/>
  </r>
  <r>
    <n v="377"/>
    <d v="2024-01-09T17:30:20"/>
    <d v="2024-01-09T17:37:04"/>
    <s v="45981202@ventasyservicios.com.co"/>
    <s v="Candida Mayerli Moyano Casallas"/>
    <m/>
    <d v="2024-01-09T00:00:00"/>
    <s v="11:48"/>
    <x v="5"/>
    <m/>
    <m/>
    <m/>
    <m/>
    <m/>
    <m/>
    <m/>
    <m/>
    <m/>
    <m/>
    <s v="77603421"/>
    <s v="STRIKE AVIATION DE COLOMBIA SAS"/>
    <s v="SOHO"/>
    <s v="CLIENTE EXTERNO"/>
    <x v="0"/>
    <m/>
    <m/>
    <m/>
    <m/>
    <m/>
    <m/>
    <m/>
    <m/>
    <m/>
    <m/>
    <m/>
    <m/>
    <m/>
    <m/>
    <m/>
    <m/>
    <m/>
    <m/>
    <m/>
    <m/>
    <m/>
    <m/>
    <m/>
    <m/>
    <m/>
    <m/>
    <m/>
    <m/>
    <m/>
    <m/>
    <m/>
    <m/>
    <m/>
    <m/>
    <m/>
    <m/>
    <m/>
    <m/>
    <m/>
    <m/>
    <m/>
    <m/>
    <m/>
    <m/>
    <m/>
    <m/>
    <m/>
    <m/>
    <m/>
    <m/>
    <m/>
    <m/>
    <m/>
    <m/>
    <m/>
    <m/>
    <m/>
    <m/>
    <m/>
    <m/>
    <m/>
    <m/>
    <m/>
    <m/>
    <m/>
    <m/>
    <m/>
    <m/>
    <m/>
    <m/>
    <m/>
    <m/>
    <m/>
    <m/>
    <m/>
    <m/>
    <m/>
    <m/>
    <m/>
    <m/>
    <m/>
    <m/>
    <m/>
    <m/>
    <s v="COMPROBANTE NO VALIDO"/>
    <m/>
    <m/>
    <m/>
    <m/>
    <m/>
    <m/>
    <m/>
    <m/>
    <m/>
    <m/>
    <m/>
    <m/>
    <m/>
    <m/>
    <m/>
    <m/>
    <m/>
    <m/>
    <m/>
    <m/>
    <m/>
    <m/>
    <m/>
    <m/>
    <m/>
    <m/>
    <m/>
    <m/>
    <x v="0"/>
    <m/>
    <m/>
    <m/>
    <m/>
    <m/>
    <s v="GESTIONADO"/>
    <m/>
    <d v="2024-01-09T00:00:00"/>
    <m/>
    <m/>
    <x v="71"/>
    <x v="4"/>
    <x v="0"/>
    <x v="0"/>
    <x v="0"/>
    <n v="1"/>
    <n v="1"/>
    <n v="1"/>
    <n v="1"/>
    <x v="0"/>
    <n v="1"/>
    <s v="77603421"/>
    <x v="2"/>
    <d v="2024-01-09T00:00:00"/>
    <x v="364"/>
    <d v="1899-12-30T00:00:00"/>
    <d v="2024-01-09T11:48:00"/>
    <s v="11:48"/>
    <d v="1899-12-30T05:49:04"/>
    <x v="1"/>
    <x v="1"/>
    <x v="10"/>
    <x v="1"/>
    <n v="8193"/>
  </r>
  <r>
    <n v="378"/>
    <d v="2024-01-09T17:35:37"/>
    <d v="2024-01-09T17:37:13"/>
    <s v="46046817@ventasyservicios.com.co"/>
    <s v="Nicolas Romero Parra"/>
    <m/>
    <d v="2024-01-09T00:00:00"/>
    <s v="11:36"/>
    <x v="0"/>
    <m/>
    <m/>
    <m/>
    <m/>
    <m/>
    <m/>
    <m/>
    <m/>
    <s v="francisco.sanchez.ext@claro.com.co"/>
    <s v="DURAN &amp; CHARRIS ARQUITECTOS ASOCIADOS SAS"/>
    <s v="12326290"/>
    <s v="DURAN &amp; CHARRIS ARQUITECTOS ASOCIADOS SAS"/>
    <s v="SOHO"/>
    <s v="CONSULTOR COMERCIAL"/>
    <x v="0"/>
    <m/>
    <s v="FIJO"/>
    <s v="FO"/>
    <s v="CASO A OTRAS ÁREAS"/>
    <m/>
    <m/>
    <m/>
    <m/>
    <m/>
    <m/>
    <m/>
    <m/>
    <s v="NOVEDADES PYME"/>
    <m/>
    <m/>
    <m/>
    <m/>
    <m/>
    <m/>
    <m/>
    <m/>
    <m/>
    <m/>
    <m/>
    <m/>
    <m/>
    <m/>
    <m/>
    <m/>
    <m/>
    <m/>
    <m/>
    <m/>
    <m/>
    <m/>
    <m/>
    <m/>
    <m/>
    <m/>
    <m/>
    <m/>
    <m/>
    <m/>
    <m/>
    <m/>
    <m/>
    <m/>
    <m/>
    <m/>
    <m/>
    <m/>
    <m/>
    <m/>
    <m/>
    <m/>
    <m/>
    <m/>
    <m/>
    <m/>
    <m/>
    <m/>
    <m/>
    <m/>
    <m/>
    <m/>
    <m/>
    <m/>
    <m/>
    <m/>
    <m/>
    <m/>
    <m/>
    <m/>
    <m/>
    <m/>
    <m/>
    <m/>
    <m/>
    <m/>
    <m/>
    <m/>
    <m/>
    <m/>
    <m/>
    <m/>
    <m/>
    <m/>
    <m/>
    <m/>
    <m/>
    <m/>
    <m/>
    <m/>
    <m/>
    <m/>
    <m/>
    <m/>
    <m/>
    <m/>
    <m/>
    <m/>
    <m/>
    <m/>
    <m/>
    <m/>
    <m/>
    <m/>
    <m/>
    <m/>
    <m/>
    <m/>
    <m/>
    <m/>
    <x v="0"/>
    <m/>
    <m/>
    <m/>
    <m/>
    <m/>
    <s v="SOLUCIONADO ESCALADO"/>
    <s v="OTRAS ÁREAS"/>
    <d v="2024-01-09T00:00:00"/>
    <s v="Escalado a implementacion"/>
    <s v="20615155"/>
    <x v="94"/>
    <x v="0"/>
    <x v="4"/>
    <x v="0"/>
    <x v="0"/>
    <n v="1"/>
    <n v="1"/>
    <n v="1"/>
    <n v="1"/>
    <x v="1"/>
    <n v="3"/>
    <s v="12326290DURAN &amp; CHARRIS ARQUITECTOS ASOCIADOS SAS"/>
    <x v="1"/>
    <d v="2024-01-09T00:00:00"/>
    <x v="365"/>
    <d v="1899-12-30T00:00:00"/>
    <d v="2024-01-09T11:36:00"/>
    <s v="11:36"/>
    <d v="1899-12-30T06:01:13"/>
    <x v="2"/>
    <x v="2"/>
    <x v="3"/>
    <x v="1"/>
    <n v="8193"/>
  </r>
  <r>
    <n v="379"/>
    <d v="2024-01-09T17:37:46"/>
    <d v="2024-01-09T17:38:45"/>
    <s v="46044959@ventasyservicios.com.co"/>
    <s v="Brayan Enrique Cuida Castillo"/>
    <m/>
    <d v="2024-01-09T00:00:00"/>
    <s v="1:31 p. m."/>
    <x v="4"/>
    <m/>
    <m/>
    <m/>
    <m/>
    <m/>
    <m/>
    <m/>
    <m/>
    <s v="SERVITELCO1@outlook.com"/>
    <s v="SERVICIOS EN TELECOMUNICACIONES COLOMBIA SAS"/>
    <s v="12262208"/>
    <s v=" SERVICIOS EN TELECOMUNICACIONES COLOMBIA SAS"/>
    <s v="SOHO"/>
    <s v="CLIENTE CLARO"/>
    <x v="0"/>
    <m/>
    <s v="FIJO"/>
    <s v="FO"/>
    <s v="PQR"/>
    <m/>
    <m/>
    <m/>
    <m/>
    <m/>
    <m/>
    <m/>
    <m/>
    <m/>
    <m/>
    <m/>
    <m/>
    <m/>
    <m/>
    <m/>
    <m/>
    <m/>
    <m/>
    <m/>
    <m/>
    <m/>
    <m/>
    <m/>
    <m/>
    <m/>
    <m/>
    <m/>
    <m/>
    <m/>
    <m/>
    <m/>
    <m/>
    <m/>
    <m/>
    <m/>
    <m/>
    <m/>
    <s v="NO RECEPCIÓN DE SOLICITUD (PQR - RECURSO)"/>
    <m/>
    <m/>
    <m/>
    <m/>
    <m/>
    <m/>
    <m/>
    <m/>
    <m/>
    <m/>
    <m/>
    <m/>
    <m/>
    <m/>
    <m/>
    <m/>
    <m/>
    <m/>
    <m/>
    <m/>
    <m/>
    <m/>
    <m/>
    <m/>
    <m/>
    <m/>
    <m/>
    <m/>
    <m/>
    <m/>
    <m/>
    <m/>
    <m/>
    <m/>
    <m/>
    <m/>
    <m/>
    <m/>
    <m/>
    <m/>
    <m/>
    <m/>
    <m/>
    <m/>
    <m/>
    <m/>
    <m/>
    <m/>
    <m/>
    <m/>
    <m/>
    <m/>
    <m/>
    <m/>
    <m/>
    <m/>
    <m/>
    <m/>
    <m/>
    <m/>
    <m/>
    <m/>
    <m/>
    <m/>
    <m/>
    <m/>
    <m/>
    <m/>
    <m/>
    <m/>
    <m/>
    <x v="0"/>
    <m/>
    <m/>
    <m/>
    <m/>
    <m/>
    <s v="GESTIONADO"/>
    <m/>
    <d v="2024-01-09T00:00:00"/>
    <s v="NN"/>
    <m/>
    <x v="69"/>
    <x v="0"/>
    <x v="0"/>
    <x v="0"/>
    <x v="0"/>
    <n v="1"/>
    <n v="1"/>
    <n v="1"/>
    <n v="1"/>
    <x v="0"/>
    <n v="1"/>
    <s v="12262208 SERVICIOS EN TELECOMUNICACIONES COLOMBIA SAS"/>
    <x v="0"/>
    <d v="2024-01-09T00:00:00"/>
    <x v="366"/>
    <d v="1899-12-30T00:00:00"/>
    <d v="2024-01-09T01:31:00"/>
    <s v="1:31"/>
    <d v="1899-12-30T16:07:45"/>
    <x v="3"/>
    <x v="2"/>
    <x v="7"/>
    <x v="0"/>
    <n v="8193"/>
  </r>
  <r>
    <n v="380"/>
    <d v="2024-01-09T17:38:29"/>
    <d v="2024-01-09T17:39:21"/>
    <s v="46049316@ventasyservicios.com.co"/>
    <s v="Evelin Gicela Diaz Garzon"/>
    <m/>
    <d v="2024-01-08T00:00:00"/>
    <s v="10:44"/>
    <x v="7"/>
    <m/>
    <m/>
    <m/>
    <m/>
    <m/>
    <m/>
    <s v="inversioneshdposas@gmail.com"/>
    <s v="Re: Fwd: CamScanner 06-01-2024 15.28.pdf"/>
    <m/>
    <m/>
    <s v="3138117983"/>
    <s v="INVERSIONES HDPO SAS"/>
    <s v="MICRO"/>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09T00:00:00"/>
    <m/>
    <m/>
    <x v="81"/>
    <x v="6"/>
    <x v="0"/>
    <x v="0"/>
    <x v="0"/>
    <n v="1"/>
    <n v="1"/>
    <n v="1"/>
    <n v="1"/>
    <x v="0"/>
    <n v="1"/>
    <s v="3138117983INVERSIONES HDPO SAS"/>
    <x v="0"/>
    <d v="2024-01-09T00:00:00"/>
    <x v="367"/>
    <d v="1899-12-30T00:00:00"/>
    <d v="2024-01-08T10:44:00"/>
    <s v="10:44"/>
    <d v="1899-12-31T06:55:21"/>
    <x v="0"/>
    <x v="0"/>
    <x v="22"/>
    <x v="1"/>
    <n v="8193"/>
  </r>
  <r>
    <n v="381"/>
    <d v="2024-01-09T17:40:54"/>
    <d v="2024-01-09T17:41:29"/>
    <s v="45961452@ventasyservicios.com.co"/>
    <s v="Natalia Buenano Gonzalez"/>
    <m/>
    <d v="2024-01-09T00:00:00"/>
    <s v="14:00"/>
    <x v="3"/>
    <m/>
    <s v="15558353"/>
    <m/>
    <m/>
    <m/>
    <m/>
    <m/>
    <m/>
    <m/>
    <m/>
    <s v="3102397762"/>
    <s v="FLUIDSIGNAL GROUP S.A."/>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09T00:00:00"/>
    <s v="N/a"/>
    <m/>
    <x v="21"/>
    <x v="3"/>
    <x v="0"/>
    <x v="0"/>
    <x v="0"/>
    <n v="1"/>
    <n v="1"/>
    <n v="1"/>
    <n v="1"/>
    <x v="0"/>
    <n v="1"/>
    <s v="3102397762FLUIDSIGNAL GROUP S.A."/>
    <x v="2"/>
    <d v="2024-01-09T00:00:00"/>
    <x v="368"/>
    <d v="1899-12-30T00:00:00"/>
    <d v="2024-01-09T14:00:00"/>
    <s v="14:00"/>
    <d v="1899-12-30T03:41:29"/>
    <x v="1"/>
    <x v="1"/>
    <x v="5"/>
    <x v="1"/>
    <n v="8193"/>
  </r>
  <r>
    <n v="382"/>
    <d v="2024-01-09T17:33:48"/>
    <d v="2024-01-09T17:41:59"/>
    <s v="45577874@ventasyservicios.com.co"/>
    <s v="David Andres Pardo Torres"/>
    <m/>
    <d v="2024-01-09T00:00:00"/>
    <s v="11:55"/>
    <x v="4"/>
    <m/>
    <m/>
    <m/>
    <m/>
    <m/>
    <m/>
    <m/>
    <m/>
    <s v="denispatriciaosornorestrepo@gmail.com"/>
    <s v="Traslado servicio internet"/>
    <s v="90430873"/>
    <s v="DENIS PATR OSORNO RESTREPO"/>
    <s v="SOHO"/>
    <s v="CLIENTE EXTERNO"/>
    <x v="0"/>
    <m/>
    <s v="FIJO"/>
    <s v="HFC"/>
    <s v="TRASLADO SEDE"/>
    <m/>
    <m/>
    <m/>
    <m/>
    <m/>
    <m/>
    <m/>
    <m/>
    <m/>
    <m/>
    <m/>
    <m/>
    <m/>
    <m/>
    <m/>
    <m/>
    <m/>
    <m/>
    <m/>
    <m/>
    <m/>
    <m/>
    <m/>
    <m/>
    <m/>
    <m/>
    <m/>
    <m/>
    <m/>
    <m/>
    <m/>
    <m/>
    <m/>
    <m/>
    <m/>
    <m/>
    <m/>
    <m/>
    <m/>
    <m/>
    <m/>
    <m/>
    <m/>
    <m/>
    <m/>
    <m/>
    <m/>
    <m/>
    <m/>
    <m/>
    <m/>
    <m/>
    <m/>
    <m/>
    <m/>
    <m/>
    <m/>
    <m/>
    <m/>
    <s v="NO FACTIBLE"/>
    <m/>
    <m/>
    <m/>
    <m/>
    <m/>
    <m/>
    <m/>
    <m/>
    <m/>
    <m/>
    <m/>
    <m/>
    <m/>
    <m/>
    <m/>
    <m/>
    <m/>
    <m/>
    <m/>
    <m/>
    <m/>
    <m/>
    <m/>
    <m/>
    <m/>
    <m/>
    <m/>
    <m/>
    <m/>
    <m/>
    <m/>
    <m/>
    <m/>
    <m/>
    <m/>
    <m/>
    <m/>
    <m/>
    <m/>
    <m/>
    <m/>
    <m/>
    <m/>
    <m/>
    <m/>
    <m/>
    <m/>
    <m/>
    <m/>
    <x v="0"/>
    <m/>
    <m/>
    <m/>
    <m/>
    <m/>
    <s v="GESTIONADO"/>
    <m/>
    <d v="2024-01-09T00:00:00"/>
    <s v="995529341_x000a_"/>
    <m/>
    <x v="96"/>
    <x v="0"/>
    <x v="0"/>
    <x v="0"/>
    <x v="0"/>
    <n v="1"/>
    <n v="1"/>
    <n v="1"/>
    <n v="1"/>
    <x v="0"/>
    <n v="1"/>
    <s v="90430873DENIS PATR OSORNO RESTREPO"/>
    <x v="2"/>
    <d v="2024-01-09T00:00:00"/>
    <x v="369"/>
    <d v="1899-12-30T00:00:00"/>
    <d v="2024-01-09T11:55:00"/>
    <s v="11:55"/>
    <d v="1899-12-30T05:46:59"/>
    <x v="1"/>
    <x v="1"/>
    <x v="14"/>
    <x v="0"/>
    <n v="8193"/>
  </r>
  <r>
    <n v="383"/>
    <d v="2024-01-09T17:38:09"/>
    <d v="2024-01-09T17:44:03"/>
    <s v="45981202@ventasyservicios.com.co"/>
    <s v="Candida Mayerli Moyano Casallas"/>
    <m/>
    <d v="2024-01-09T00:00:00"/>
    <s v="12:02"/>
    <x v="5"/>
    <m/>
    <m/>
    <m/>
    <m/>
    <m/>
    <m/>
    <m/>
    <m/>
    <m/>
    <m/>
    <s v="4146021528"/>
    <s v="CONRADO DE JESUS VILLADA CALDERON"/>
    <s v="SOHO"/>
    <s v="CLIENTE EXTERNO"/>
    <x v="0"/>
    <m/>
    <m/>
    <m/>
    <m/>
    <m/>
    <m/>
    <m/>
    <m/>
    <m/>
    <m/>
    <m/>
    <m/>
    <m/>
    <m/>
    <m/>
    <m/>
    <m/>
    <m/>
    <m/>
    <m/>
    <m/>
    <m/>
    <m/>
    <m/>
    <m/>
    <m/>
    <m/>
    <m/>
    <m/>
    <m/>
    <m/>
    <m/>
    <m/>
    <m/>
    <m/>
    <m/>
    <m/>
    <m/>
    <m/>
    <m/>
    <m/>
    <m/>
    <m/>
    <m/>
    <m/>
    <m/>
    <m/>
    <m/>
    <m/>
    <m/>
    <m/>
    <m/>
    <m/>
    <m/>
    <m/>
    <m/>
    <m/>
    <m/>
    <m/>
    <m/>
    <m/>
    <m/>
    <m/>
    <m/>
    <m/>
    <m/>
    <m/>
    <m/>
    <m/>
    <m/>
    <m/>
    <m/>
    <m/>
    <m/>
    <m/>
    <m/>
    <m/>
    <m/>
    <m/>
    <m/>
    <m/>
    <m/>
    <m/>
    <m/>
    <s v="PAGO YA APLICADO"/>
    <s v="BANCO BBVA"/>
    <s v="PAGO EN CAJA DIRECTA DEL BANCO"/>
    <m/>
    <m/>
    <m/>
    <m/>
    <m/>
    <m/>
    <m/>
    <m/>
    <m/>
    <m/>
    <m/>
    <m/>
    <m/>
    <m/>
    <m/>
    <m/>
    <m/>
    <m/>
    <m/>
    <m/>
    <m/>
    <m/>
    <m/>
    <m/>
    <m/>
    <m/>
    <x v="0"/>
    <m/>
    <m/>
    <m/>
    <m/>
    <m/>
    <s v="GESTIONADO"/>
    <m/>
    <d v="2024-01-09T00:00:00"/>
    <m/>
    <m/>
    <x v="70"/>
    <x v="4"/>
    <x v="0"/>
    <x v="0"/>
    <x v="0"/>
    <n v="1"/>
    <n v="1"/>
    <n v="1"/>
    <n v="1"/>
    <x v="0"/>
    <n v="1"/>
    <s v="4146021528"/>
    <x v="2"/>
    <d v="2024-01-09T00:00:00"/>
    <x v="370"/>
    <d v="1899-12-30T00:00:00"/>
    <d v="2024-01-09T12:02:00"/>
    <s v="12:02"/>
    <d v="1899-12-30T05:42:03"/>
    <x v="1"/>
    <x v="1"/>
    <x v="10"/>
    <x v="1"/>
    <n v="8193"/>
  </r>
  <r>
    <n v="384"/>
    <d v="2024-01-09T17:43:57"/>
    <d v="2024-01-09T17:46:06"/>
    <s v="45961543@ventasyservicios.com.co"/>
    <s v="Juan Jose Duque Aguirre"/>
    <m/>
    <d v="2024-01-09T00:00:00"/>
    <s v="11:45"/>
    <x v="1"/>
    <m/>
    <m/>
    <s v="MARCOS ANDRES BAQUERO GUT"/>
    <s v="86081524"/>
    <s v="INFORMACIÓN"/>
    <m/>
    <m/>
    <m/>
    <m/>
    <m/>
    <m/>
    <m/>
    <m/>
    <m/>
    <x v="2"/>
    <m/>
    <m/>
    <m/>
    <m/>
    <m/>
    <m/>
    <m/>
    <m/>
    <m/>
    <m/>
    <m/>
    <m/>
    <m/>
    <m/>
    <m/>
    <m/>
    <m/>
    <m/>
    <m/>
    <m/>
    <m/>
    <m/>
    <m/>
    <m/>
    <m/>
    <m/>
    <m/>
    <m/>
    <m/>
    <m/>
    <m/>
    <m/>
    <m/>
    <m/>
    <m/>
    <m/>
    <m/>
    <m/>
    <m/>
    <m/>
    <m/>
    <m/>
    <m/>
    <m/>
    <m/>
    <m/>
    <m/>
    <m/>
    <m/>
    <m/>
    <m/>
    <m/>
    <m/>
    <m/>
    <m/>
    <m/>
    <m/>
    <m/>
    <m/>
    <m/>
    <m/>
    <m/>
    <m/>
    <m/>
    <m/>
    <m/>
    <m/>
    <m/>
    <m/>
    <m/>
    <m/>
    <m/>
    <m/>
    <m/>
    <m/>
    <m/>
    <m/>
    <m/>
    <m/>
    <m/>
    <m/>
    <m/>
    <m/>
    <m/>
    <m/>
    <m/>
    <m/>
    <m/>
    <s v="OTROS TEMAS"/>
    <s v="OTROS TEMAS"/>
    <m/>
    <s v="CAMBIO DE CORREO"/>
    <m/>
    <m/>
    <m/>
    <m/>
    <m/>
    <m/>
    <m/>
    <m/>
    <m/>
    <m/>
    <m/>
    <m/>
    <m/>
    <m/>
    <m/>
    <m/>
    <m/>
    <m/>
    <m/>
    <m/>
    <m/>
    <x v="0"/>
    <m/>
    <m/>
    <m/>
    <m/>
    <m/>
    <s v="GESTIONADO"/>
    <m/>
    <d v="2024-01-09T00:00:00"/>
    <m/>
    <m/>
    <x v="56"/>
    <x v="1"/>
    <x v="0"/>
    <x v="0"/>
    <x v="0"/>
    <n v="1"/>
    <n v="1"/>
    <n v="1"/>
    <n v="1"/>
    <x v="1"/>
    <n v="2"/>
    <s v="86081524"/>
    <x v="0"/>
    <d v="2024-01-09T00:00:00"/>
    <x v="371"/>
    <d v="1899-12-30T00:00:00"/>
    <d v="2024-01-09T11:45:00"/>
    <s v="11:45"/>
    <d v="1899-12-30T06:01:06"/>
    <x v="2"/>
    <x v="2"/>
    <x v="6"/>
    <x v="1"/>
    <n v="8193"/>
  </r>
  <r>
    <n v="385"/>
    <d v="2024-01-09T17:45:57"/>
    <d v="2024-01-09T17:46:32"/>
    <s v="45961452@ventasyservicios.com.co"/>
    <s v="Natalia Buenano Gonzalez"/>
    <m/>
    <d v="2024-01-09T00:00:00"/>
    <s v="14:32"/>
    <x v="3"/>
    <m/>
    <s v="15558373"/>
    <m/>
    <m/>
    <m/>
    <m/>
    <m/>
    <m/>
    <m/>
    <m/>
    <s v="8.21730180"/>
    <s v="FUNDACION LAS GOLONDRINAS"/>
    <s v="PYME PEQUEÑA"/>
    <s v="CLIENTE EXTERNO"/>
    <x v="0"/>
    <m/>
    <s v="MÓVIL"/>
    <m/>
    <m/>
    <s v="REPOSICIÓN DE EQUIPO"/>
    <m/>
    <m/>
    <m/>
    <m/>
    <m/>
    <m/>
    <m/>
    <m/>
    <m/>
    <m/>
    <m/>
    <m/>
    <m/>
    <m/>
    <m/>
    <m/>
    <m/>
    <m/>
    <m/>
    <m/>
    <m/>
    <m/>
    <m/>
    <m/>
    <m/>
    <m/>
    <m/>
    <m/>
    <m/>
    <m/>
    <m/>
    <m/>
    <m/>
    <m/>
    <m/>
    <m/>
    <m/>
    <m/>
    <m/>
    <m/>
    <m/>
    <m/>
    <m/>
    <m/>
    <s v="COTIZACIÓN"/>
    <m/>
    <m/>
    <m/>
    <m/>
    <m/>
    <m/>
    <m/>
    <m/>
    <m/>
    <m/>
    <m/>
    <m/>
    <m/>
    <m/>
    <m/>
    <m/>
    <m/>
    <m/>
    <m/>
    <m/>
    <m/>
    <m/>
    <m/>
    <m/>
    <m/>
    <m/>
    <m/>
    <m/>
    <m/>
    <m/>
    <m/>
    <m/>
    <m/>
    <m/>
    <m/>
    <m/>
    <m/>
    <m/>
    <m/>
    <m/>
    <m/>
    <m/>
    <m/>
    <m/>
    <m/>
    <m/>
    <m/>
    <m/>
    <m/>
    <m/>
    <m/>
    <m/>
    <m/>
    <m/>
    <m/>
    <m/>
    <m/>
    <m/>
    <m/>
    <m/>
    <m/>
    <m/>
    <m/>
    <x v="0"/>
    <m/>
    <m/>
    <m/>
    <m/>
    <m/>
    <s v="GESTIONADO"/>
    <m/>
    <d v="2024-01-09T00:00:00"/>
    <s v="N/a"/>
    <m/>
    <x v="38"/>
    <x v="3"/>
    <x v="0"/>
    <x v="0"/>
    <x v="0"/>
    <n v="1"/>
    <n v="1"/>
    <n v="1"/>
    <n v="1"/>
    <x v="0"/>
    <n v="1"/>
    <s v="8.21730180FUNDACION LAS GOLONDRINAS"/>
    <x v="2"/>
    <d v="2024-01-09T00:00:00"/>
    <x v="372"/>
    <d v="1899-12-30T00:00:00"/>
    <d v="2024-01-09T14:32:00"/>
    <s v="14:32"/>
    <d v="1899-12-30T03:14:32"/>
    <x v="1"/>
    <x v="1"/>
    <x v="5"/>
    <x v="1"/>
    <n v="8193"/>
  </r>
  <r>
    <n v="386"/>
    <d v="2024-01-09T17:45:01"/>
    <d v="2024-01-09T17:48:32"/>
    <s v="45981202@ventasyservicios.com.co"/>
    <s v="Candida Mayerli Moyano Casallas"/>
    <m/>
    <d v="2024-01-09T00:00:00"/>
    <s v="13:13"/>
    <x v="5"/>
    <m/>
    <m/>
    <m/>
    <m/>
    <m/>
    <m/>
    <m/>
    <m/>
    <m/>
    <m/>
    <s v="1.12827681"/>
    <s v="ANA MERCEDES ZAMBRANO CORREDOR"/>
    <s v="SOHO"/>
    <s v="CLIENTE EXTERNO"/>
    <x v="0"/>
    <m/>
    <m/>
    <m/>
    <m/>
    <m/>
    <m/>
    <m/>
    <m/>
    <m/>
    <m/>
    <m/>
    <m/>
    <m/>
    <m/>
    <m/>
    <m/>
    <m/>
    <m/>
    <m/>
    <m/>
    <m/>
    <m/>
    <m/>
    <m/>
    <m/>
    <m/>
    <m/>
    <m/>
    <m/>
    <m/>
    <m/>
    <m/>
    <m/>
    <m/>
    <m/>
    <m/>
    <m/>
    <m/>
    <m/>
    <m/>
    <m/>
    <m/>
    <m/>
    <m/>
    <m/>
    <m/>
    <m/>
    <m/>
    <m/>
    <m/>
    <m/>
    <m/>
    <m/>
    <m/>
    <m/>
    <m/>
    <m/>
    <m/>
    <m/>
    <m/>
    <m/>
    <m/>
    <m/>
    <m/>
    <m/>
    <m/>
    <m/>
    <m/>
    <m/>
    <m/>
    <m/>
    <m/>
    <m/>
    <m/>
    <m/>
    <m/>
    <m/>
    <m/>
    <m/>
    <m/>
    <m/>
    <m/>
    <m/>
    <m/>
    <s v="PAGO YA APLICADO"/>
    <s v="NEQUI"/>
    <s v="TRANSFERENCIA CON PAGO A LA REFERENCIA"/>
    <m/>
    <m/>
    <m/>
    <m/>
    <m/>
    <m/>
    <m/>
    <m/>
    <m/>
    <m/>
    <m/>
    <m/>
    <m/>
    <m/>
    <m/>
    <m/>
    <m/>
    <m/>
    <m/>
    <m/>
    <m/>
    <m/>
    <m/>
    <m/>
    <m/>
    <m/>
    <x v="0"/>
    <m/>
    <m/>
    <m/>
    <m/>
    <m/>
    <s v="GESTIONADO"/>
    <m/>
    <d v="2024-01-09T00:00:00"/>
    <m/>
    <m/>
    <x v="70"/>
    <x v="4"/>
    <x v="0"/>
    <x v="0"/>
    <x v="0"/>
    <n v="1"/>
    <n v="1"/>
    <n v="1"/>
    <n v="1"/>
    <x v="0"/>
    <n v="1"/>
    <s v="1.12827681"/>
    <x v="2"/>
    <d v="2024-01-09T00:00:00"/>
    <x v="373"/>
    <d v="1899-12-30T00:00:00"/>
    <d v="2024-01-09T13:13:00"/>
    <s v="13:13"/>
    <d v="1899-12-30T04:35:32"/>
    <x v="1"/>
    <x v="1"/>
    <x v="10"/>
    <x v="1"/>
    <n v="8193"/>
  </r>
  <r>
    <n v="387"/>
    <d v="2024-01-09T17:47:59"/>
    <d v="2024-01-09T17:49:05"/>
    <s v="45664102@ventasyservicios.com.co"/>
    <s v="Angie Tatiana Tique Cardozo"/>
    <m/>
    <d v="2024-01-09T00:00:00"/>
    <s v="3:04 p. m."/>
    <x v="0"/>
    <m/>
    <m/>
    <m/>
    <m/>
    <m/>
    <m/>
    <m/>
    <m/>
    <s v="pypinternacional@gmail.com"/>
    <s v="Cancelación de servicio ref 26356432"/>
    <s v="26356432"/>
    <s v="INVERSIONE S PINZON Y PINZON SAS"/>
    <s v="MICR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09T00:00:00"/>
    <s v="NINGUNA"/>
    <s v="NINGUNA"/>
    <x v="58"/>
    <x v="0"/>
    <x v="0"/>
    <x v="0"/>
    <x v="0"/>
    <n v="1"/>
    <n v="1"/>
    <n v="1"/>
    <n v="1"/>
    <x v="0"/>
    <n v="1"/>
    <s v="26356432INVERSIONE S PINZON Y PINZON SAS"/>
    <x v="1"/>
    <d v="2024-01-09T00:00:00"/>
    <x v="374"/>
    <d v="1899-12-30T00:00:00"/>
    <d v="2024-01-09T03:04:00"/>
    <s v="3:04"/>
    <d v="1899-12-30T14:45:05"/>
    <x v="3"/>
    <x v="2"/>
    <x v="16"/>
    <x v="1"/>
    <n v="8193"/>
  </r>
  <r>
    <n v="388"/>
    <d v="2024-01-09T17:50:14"/>
    <d v="2024-01-09T17:52:23"/>
    <s v="45688293@ventasyservicios.com.co"/>
    <s v="Juan David Mendez"/>
    <m/>
    <d v="2024-01-09T00:00:00"/>
    <s v="14:37"/>
    <x v="0"/>
    <m/>
    <m/>
    <m/>
    <m/>
    <m/>
    <m/>
    <m/>
    <m/>
    <s v="luz.vargasr@claro.com.co"/>
    <s v="RV: Reposición Línea Telefónica - Smart Rooms "/>
    <s v="3224490033"/>
    <s v="SMART ROOM COLOMBIA S.A.S."/>
    <s v="PYME MEDIANA"/>
    <s v="CLIENTE CLAR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09T00:00:00"/>
    <m/>
    <m/>
    <x v="31"/>
    <x v="0"/>
    <x v="0"/>
    <x v="0"/>
    <x v="0"/>
    <n v="1"/>
    <n v="1"/>
    <n v="1"/>
    <n v="1"/>
    <x v="0"/>
    <n v="1"/>
    <s v="3224490033SMART ROOM COLOMBIA S.A.S."/>
    <x v="2"/>
    <d v="2024-01-09T00:00:00"/>
    <x v="375"/>
    <d v="1899-12-30T00:00:00"/>
    <d v="2024-01-09T14:37:00"/>
    <s v="14:37"/>
    <d v="1899-12-30T03:15:23"/>
    <x v="1"/>
    <x v="1"/>
    <x v="4"/>
    <x v="1"/>
    <n v="8193"/>
  </r>
  <r>
    <n v="389"/>
    <d v="2024-01-09T17:53:58"/>
    <d v="2024-01-09T17:54:12"/>
    <s v="45961518@ventasyservicios.com.co"/>
    <s v="Luisana Rosy Marriaga Garcia"/>
    <m/>
    <d v="2024-01-09T00:00:00"/>
    <s v="11:09 a. m."/>
    <x v="4"/>
    <m/>
    <m/>
    <m/>
    <m/>
    <m/>
    <m/>
    <m/>
    <m/>
    <s v="ferreteriagoyjul@yahoo.com"/>
    <s v="Fw: RV: SOLICITUD  ACLARACION  DE SERVICIOS COMPRADOS"/>
    <s v="8.22502116"/>
    <s v="FERRETERIA GOYJUL SAS"/>
    <s v="MICRO"/>
    <s v="CLIENTE CLARO"/>
    <x v="0"/>
    <m/>
    <s v="MÓVIL"/>
    <m/>
    <m/>
    <s v="PQR"/>
    <m/>
    <m/>
    <m/>
    <m/>
    <m/>
    <m/>
    <m/>
    <m/>
    <m/>
    <m/>
    <m/>
    <m/>
    <m/>
    <m/>
    <m/>
    <m/>
    <m/>
    <m/>
    <m/>
    <m/>
    <m/>
    <m/>
    <m/>
    <m/>
    <m/>
    <m/>
    <m/>
    <m/>
    <m/>
    <m/>
    <m/>
    <m/>
    <m/>
    <m/>
    <m/>
    <m/>
    <s v="INFORMACIÓN - ACLARACIÓN"/>
    <s v="INFORMACIÓN DE BENEFICIOS"/>
    <m/>
    <m/>
    <m/>
    <m/>
    <m/>
    <m/>
    <m/>
    <m/>
    <m/>
    <m/>
    <m/>
    <m/>
    <m/>
    <m/>
    <m/>
    <m/>
    <m/>
    <m/>
    <m/>
    <m/>
    <m/>
    <m/>
    <m/>
    <m/>
    <m/>
    <m/>
    <m/>
    <m/>
    <m/>
    <m/>
    <m/>
    <m/>
    <m/>
    <m/>
    <m/>
    <m/>
    <m/>
    <m/>
    <m/>
    <m/>
    <m/>
    <m/>
    <m/>
    <m/>
    <m/>
    <m/>
    <m/>
    <m/>
    <m/>
    <m/>
    <m/>
    <m/>
    <m/>
    <m/>
    <m/>
    <m/>
    <m/>
    <m/>
    <m/>
    <m/>
    <m/>
    <m/>
    <m/>
    <m/>
    <m/>
    <m/>
    <m/>
    <m/>
    <m/>
    <m/>
    <x v="0"/>
    <m/>
    <m/>
    <m/>
    <m/>
    <m/>
    <s v="GESTIONADO"/>
    <m/>
    <d v="2024-01-09T00:00:00"/>
    <s v="N/A"/>
    <s v="N/A"/>
    <x v="97"/>
    <x v="0"/>
    <x v="0"/>
    <x v="0"/>
    <x v="0"/>
    <n v="1"/>
    <n v="1"/>
    <n v="1"/>
    <n v="1"/>
    <x v="0"/>
    <n v="1"/>
    <s v="8.22502116FERRETERIA GOYJUL SAS"/>
    <x v="0"/>
    <d v="2024-01-09T00:00:00"/>
    <x v="376"/>
    <d v="1899-12-30T00:00:00"/>
    <d v="2024-01-09T11:09:00"/>
    <s v="11:09"/>
    <d v="1899-12-30T06:45:12"/>
    <x v="2"/>
    <x v="2"/>
    <x v="18"/>
    <x v="0"/>
    <n v="8193"/>
  </r>
  <r>
    <n v="390"/>
    <d v="2024-01-09T17:46:44"/>
    <d v="2024-01-09T17:55:28"/>
    <s v="45961452@ventasyservicios.com.co"/>
    <s v="Natalia Buenano Gonzalez"/>
    <m/>
    <d v="2024-01-09T00:00:00"/>
    <s v="14:36"/>
    <x v="3"/>
    <m/>
    <s v="15558376"/>
    <m/>
    <m/>
    <m/>
    <m/>
    <m/>
    <m/>
    <m/>
    <m/>
    <s v="8.22502094"/>
    <s v="FABUPEL S.A.S."/>
    <s v="PYME MEDIANA"/>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09T00:00:00"/>
    <s v="N/a"/>
    <m/>
    <x v="50"/>
    <x v="3"/>
    <x v="0"/>
    <x v="0"/>
    <x v="0"/>
    <n v="1"/>
    <n v="1"/>
    <n v="1"/>
    <n v="1"/>
    <x v="0"/>
    <n v="1"/>
    <s v="8.22502094FABUPEL S.A.S."/>
    <x v="2"/>
    <d v="2024-01-09T00:00:00"/>
    <x v="377"/>
    <d v="1899-12-30T00:00:00"/>
    <d v="2024-01-09T14:36:00"/>
    <s v="14:36"/>
    <d v="1899-12-30T03:19:28"/>
    <x v="1"/>
    <x v="1"/>
    <x v="5"/>
    <x v="1"/>
    <n v="8193"/>
  </r>
  <r>
    <n v="391"/>
    <d v="2024-01-09T17:53:11"/>
    <d v="2024-01-09T17:56:33"/>
    <s v="45961543@ventasyservicios.com.co"/>
    <s v="Juan Jose Duque Aguirre"/>
    <m/>
    <d v="2024-01-09T00:00:00"/>
    <s v="11:59:06"/>
    <x v="1"/>
    <m/>
    <m/>
    <s v="M.U.E GRUPO COMERCIAL S.A.S"/>
    <s v="901655945"/>
    <s v="HABILITACIÓN"/>
    <m/>
    <m/>
    <m/>
    <m/>
    <m/>
    <m/>
    <m/>
    <m/>
    <m/>
    <x v="2"/>
    <m/>
    <m/>
    <m/>
    <m/>
    <m/>
    <m/>
    <m/>
    <m/>
    <m/>
    <m/>
    <m/>
    <m/>
    <m/>
    <m/>
    <m/>
    <m/>
    <m/>
    <m/>
    <m/>
    <m/>
    <m/>
    <m/>
    <m/>
    <m/>
    <m/>
    <m/>
    <m/>
    <m/>
    <m/>
    <m/>
    <m/>
    <m/>
    <m/>
    <m/>
    <m/>
    <m/>
    <m/>
    <m/>
    <m/>
    <m/>
    <m/>
    <m/>
    <m/>
    <m/>
    <m/>
    <m/>
    <m/>
    <m/>
    <m/>
    <m/>
    <m/>
    <m/>
    <m/>
    <m/>
    <m/>
    <m/>
    <m/>
    <m/>
    <m/>
    <m/>
    <m/>
    <m/>
    <m/>
    <m/>
    <m/>
    <m/>
    <m/>
    <m/>
    <m/>
    <m/>
    <m/>
    <m/>
    <m/>
    <m/>
    <m/>
    <m/>
    <m/>
    <m/>
    <m/>
    <m/>
    <m/>
    <m/>
    <m/>
    <m/>
    <m/>
    <m/>
    <m/>
    <m/>
    <m/>
    <m/>
    <m/>
    <m/>
    <s v="HABILITACIÓN DE CORREO(S)"/>
    <m/>
    <s v="muesasempresa@gmail.com"/>
    <m/>
    <m/>
    <m/>
    <m/>
    <m/>
    <m/>
    <m/>
    <m/>
    <m/>
    <m/>
    <m/>
    <m/>
    <m/>
    <m/>
    <m/>
    <m/>
    <m/>
    <m/>
    <x v="0"/>
    <m/>
    <m/>
    <m/>
    <m/>
    <m/>
    <m/>
    <m/>
    <d v="2024-01-09T00:00:00"/>
    <m/>
    <m/>
    <x v="55"/>
    <x v="1"/>
    <x v="0"/>
    <x v="0"/>
    <x v="0"/>
    <n v="1"/>
    <n v="1"/>
    <n v="1"/>
    <n v="1"/>
    <x v="0"/>
    <n v="1"/>
    <s v="901655945"/>
    <x v="2"/>
    <d v="2024-01-09T00:00:00"/>
    <x v="378"/>
    <d v="1899-12-30T00:00:00"/>
    <d v="2024-01-09T11:59:00"/>
    <s v="11:59"/>
    <d v="1899-12-30T05:57:33"/>
    <x v="1"/>
    <x v="1"/>
    <x v="6"/>
    <x v="1"/>
    <n v="8193"/>
  </r>
  <r>
    <n v="392"/>
    <d v="2024-01-09T17:58:58"/>
    <d v="2024-01-09T18:00:49"/>
    <s v="45715302@ventasyservicios.com.co"/>
    <s v="Gina Julieth Rojas Rodriguez"/>
    <m/>
    <d v="2024-01-09T00:00:00"/>
    <s v="14:57 pm"/>
    <x v="0"/>
    <m/>
    <m/>
    <m/>
    <m/>
    <m/>
    <m/>
    <m/>
    <m/>
    <s v="Diana.Alvarez.Ext@claro.com.co"/>
    <s v="RV: SOLICITUD REVISION DE TARIFAS"/>
    <s v="35189318 "/>
    <s v="IMAGENES DIAGNOSTICAS INTEGRALES SAS  "/>
    <s v="MICRO"/>
    <s v="CLIENTE EXTERNO"/>
    <x v="0"/>
    <m/>
    <s v="FIJO"/>
    <s v="HFC"/>
    <s v="CAMBIO PLAN TARIFA"/>
    <m/>
    <m/>
    <m/>
    <m/>
    <m/>
    <s v="DOWNGRADE"/>
    <m/>
    <m/>
    <m/>
    <m/>
    <m/>
    <m/>
    <m/>
    <m/>
    <m/>
    <m/>
    <m/>
    <m/>
    <m/>
    <m/>
    <m/>
    <m/>
    <m/>
    <m/>
    <m/>
    <m/>
    <m/>
    <m/>
    <m/>
    <m/>
    <m/>
    <m/>
    <m/>
    <m/>
    <m/>
    <m/>
    <m/>
    <m/>
    <m/>
    <m/>
    <m/>
    <m/>
    <m/>
    <m/>
    <m/>
    <m/>
    <m/>
    <m/>
    <m/>
    <m/>
    <m/>
    <m/>
    <m/>
    <m/>
    <m/>
    <m/>
    <m/>
    <m/>
    <m/>
    <m/>
    <m/>
    <m/>
    <m/>
    <m/>
    <m/>
    <m/>
    <m/>
    <m/>
    <m/>
    <m/>
    <m/>
    <m/>
    <m/>
    <m/>
    <m/>
    <m/>
    <m/>
    <m/>
    <m/>
    <m/>
    <m/>
    <m/>
    <m/>
    <m/>
    <m/>
    <m/>
    <m/>
    <m/>
    <m/>
    <m/>
    <m/>
    <m/>
    <m/>
    <m/>
    <m/>
    <m/>
    <m/>
    <m/>
    <m/>
    <m/>
    <m/>
    <m/>
    <m/>
    <m/>
    <m/>
    <m/>
    <m/>
    <m/>
    <m/>
    <x v="0"/>
    <m/>
    <m/>
    <m/>
    <m/>
    <m/>
    <s v="GESTIONADO"/>
    <m/>
    <d v="2024-01-09T00:00:00"/>
    <s v="0"/>
    <s v="0"/>
    <x v="35"/>
    <x v="0"/>
    <x v="0"/>
    <x v="0"/>
    <x v="0"/>
    <n v="1"/>
    <n v="1"/>
    <n v="1"/>
    <n v="1"/>
    <x v="0"/>
    <n v="1"/>
    <s v="35189318 IMAGENES DIAGNOSTICAS INTEGRALES SAS  "/>
    <x v="2"/>
    <d v="2024-01-09T00:00:00"/>
    <x v="379"/>
    <d v="1899-12-30T00:00:00"/>
    <d v="2024-01-09T14:57:00"/>
    <s v="14:57"/>
    <d v="1899-12-30T03:03:49"/>
    <x v="1"/>
    <x v="1"/>
    <x v="23"/>
    <x v="0"/>
    <n v="8193"/>
  </r>
  <r>
    <n v="393"/>
    <d v="2024-01-09T17:56:36"/>
    <d v="2024-01-09T18:00:50"/>
    <s v="45961543@ventasyservicios.com.co"/>
    <s v="Juan Jose Duque Aguirre"/>
    <m/>
    <d v="2024-01-09T00:00:00"/>
    <s v="12:07:24"/>
    <x v="1"/>
    <m/>
    <m/>
    <s v="MARCOS ANDRES BAQUERO GUTIERREZ"/>
    <s v="86081524"/>
    <s v="INFORMACIÓN"/>
    <m/>
    <m/>
    <m/>
    <m/>
    <m/>
    <m/>
    <m/>
    <m/>
    <m/>
    <x v="2"/>
    <m/>
    <m/>
    <m/>
    <m/>
    <m/>
    <m/>
    <m/>
    <m/>
    <m/>
    <m/>
    <m/>
    <m/>
    <m/>
    <m/>
    <m/>
    <m/>
    <m/>
    <m/>
    <m/>
    <m/>
    <m/>
    <m/>
    <m/>
    <m/>
    <m/>
    <m/>
    <m/>
    <m/>
    <m/>
    <m/>
    <m/>
    <m/>
    <m/>
    <m/>
    <m/>
    <m/>
    <m/>
    <m/>
    <m/>
    <m/>
    <m/>
    <m/>
    <m/>
    <m/>
    <m/>
    <m/>
    <m/>
    <m/>
    <m/>
    <m/>
    <m/>
    <m/>
    <m/>
    <m/>
    <m/>
    <m/>
    <m/>
    <m/>
    <m/>
    <m/>
    <m/>
    <m/>
    <m/>
    <m/>
    <m/>
    <m/>
    <m/>
    <m/>
    <m/>
    <m/>
    <m/>
    <m/>
    <m/>
    <m/>
    <m/>
    <m/>
    <m/>
    <m/>
    <m/>
    <m/>
    <m/>
    <m/>
    <m/>
    <m/>
    <m/>
    <m/>
    <m/>
    <m/>
    <s v="OTROS TEMAS"/>
    <s v="REPORTE DE FALLAS APP - PORTAL"/>
    <m/>
    <m/>
    <m/>
    <m/>
    <m/>
    <m/>
    <m/>
    <m/>
    <m/>
    <m/>
    <m/>
    <m/>
    <m/>
    <m/>
    <m/>
    <m/>
    <m/>
    <m/>
    <m/>
    <m/>
    <m/>
    <m/>
    <m/>
    <x v="0"/>
    <m/>
    <m/>
    <m/>
    <m/>
    <m/>
    <s v="GESTIONADO"/>
    <m/>
    <d v="2024-01-09T00:00:00"/>
    <m/>
    <m/>
    <x v="85"/>
    <x v="1"/>
    <x v="0"/>
    <x v="0"/>
    <x v="0"/>
    <n v="1"/>
    <n v="1"/>
    <n v="1"/>
    <n v="1"/>
    <x v="2"/>
    <n v="2"/>
    <s v="86081524"/>
    <x v="2"/>
    <d v="2024-01-09T00:00:00"/>
    <x v="380"/>
    <d v="1899-12-30T00:00:00"/>
    <d v="2024-01-09T12:07:00"/>
    <s v="12:07"/>
    <d v="1899-12-30T05:53:50"/>
    <x v="1"/>
    <x v="1"/>
    <x v="6"/>
    <x v="1"/>
    <n v="8193"/>
  </r>
  <r>
    <n v="394"/>
    <d v="2024-01-09T17:59:17"/>
    <d v="2024-01-09T18:01:41"/>
    <s v="45688293@ventasyservicios.com.co"/>
    <s v="Juan David Mendez"/>
    <m/>
    <d v="2024-01-09T00:00:00"/>
    <s v="14:30"/>
    <x v="0"/>
    <m/>
    <m/>
    <m/>
    <m/>
    <m/>
    <m/>
    <m/>
    <m/>
    <s v="Mariaj.garzon@Clarocorporativos.co"/>
    <s v="RELACION LINEAS MOVILES CON DESCRIPCION DE PLANES//ALCALDIA DE SIMIJACA"/>
    <s v="0"/>
    <s v="ALCALDÍA DE SIMIJACA"/>
    <s v="NO DETERMINADO"/>
    <s v="CONSULTOR COMERCIAL"/>
    <x v="0"/>
    <m/>
    <s v="MÓVIL"/>
    <m/>
    <m/>
    <s v="REPORTES"/>
    <m/>
    <m/>
    <m/>
    <m/>
    <m/>
    <m/>
    <m/>
    <m/>
    <m/>
    <m/>
    <m/>
    <m/>
    <m/>
    <m/>
    <m/>
    <m/>
    <m/>
    <m/>
    <m/>
    <m/>
    <m/>
    <m/>
    <m/>
    <m/>
    <m/>
    <m/>
    <m/>
    <m/>
    <m/>
    <m/>
    <m/>
    <m/>
    <m/>
    <m/>
    <m/>
    <m/>
    <m/>
    <m/>
    <m/>
    <m/>
    <m/>
    <m/>
    <m/>
    <m/>
    <m/>
    <m/>
    <s v="REPORTE CORPORATIVO"/>
    <m/>
    <m/>
    <m/>
    <m/>
    <m/>
    <m/>
    <m/>
    <m/>
    <m/>
    <m/>
    <m/>
    <m/>
    <m/>
    <m/>
    <m/>
    <m/>
    <m/>
    <m/>
    <m/>
    <m/>
    <m/>
    <m/>
    <m/>
    <m/>
    <m/>
    <m/>
    <m/>
    <m/>
    <m/>
    <m/>
    <m/>
    <m/>
    <m/>
    <m/>
    <m/>
    <m/>
    <m/>
    <m/>
    <m/>
    <m/>
    <m/>
    <m/>
    <m/>
    <m/>
    <m/>
    <m/>
    <m/>
    <m/>
    <m/>
    <m/>
    <m/>
    <m/>
    <m/>
    <m/>
    <m/>
    <m/>
    <m/>
    <m/>
    <m/>
    <m/>
    <m/>
    <x v="0"/>
    <m/>
    <m/>
    <m/>
    <m/>
    <m/>
    <s v="GESTIONADO"/>
    <m/>
    <d v="2024-01-09T00:00:00"/>
    <s v="SE SOLICITA DOCUMENTACIÓN, YA QUE NO HAY CRITERIO DE BÚSQUEDA PARA LA SOLICITUD"/>
    <m/>
    <x v="49"/>
    <x v="0"/>
    <x v="0"/>
    <x v="0"/>
    <x v="0"/>
    <n v="1"/>
    <n v="1"/>
    <n v="1"/>
    <n v="1"/>
    <x v="0"/>
    <n v="1"/>
    <s v="0ALCALDÍA DE SIMIJACA"/>
    <x v="2"/>
    <d v="2024-01-09T00:00:00"/>
    <x v="381"/>
    <d v="1899-12-30T00:00:00"/>
    <d v="2024-01-09T14:30:00"/>
    <s v="14:30"/>
    <d v="1899-12-30T03:31:41"/>
    <x v="1"/>
    <x v="1"/>
    <x v="4"/>
    <x v="1"/>
    <n v="8193"/>
  </r>
  <r>
    <n v="395"/>
    <d v="2024-01-09T17:29:30"/>
    <d v="2024-01-09T18:01:44"/>
    <s v="46044978@ventasyservicios.com.co"/>
    <s v="Edward Esteban Roa Ruiz"/>
    <m/>
    <d v="2024-01-09T00:00:00"/>
    <s v="15:42"/>
    <x v="4"/>
    <m/>
    <m/>
    <m/>
    <m/>
    <m/>
    <m/>
    <m/>
    <m/>
    <s v="migelatocali@gmail.com"/>
    <s v="CANCELACION SERVICIOS MIGELATO SAS NIT 901673303"/>
    <s v="10265714"/>
    <s v="MIGELATO S.A.S"/>
    <s v="MICRO"/>
    <s v="CLIENTE CLARO"/>
    <x v="0"/>
    <m/>
    <s v="FIJO"/>
    <s v="HFC"/>
    <s v="CANCELACIÓN DE SERVICIO"/>
    <m/>
    <m/>
    <m/>
    <m/>
    <m/>
    <m/>
    <m/>
    <s v="COLOCACIÓN"/>
    <m/>
    <m/>
    <m/>
    <m/>
    <m/>
    <m/>
    <m/>
    <m/>
    <m/>
    <m/>
    <m/>
    <m/>
    <m/>
    <m/>
    <m/>
    <m/>
    <m/>
    <m/>
    <m/>
    <m/>
    <m/>
    <m/>
    <m/>
    <m/>
    <m/>
    <m/>
    <m/>
    <m/>
    <m/>
    <m/>
    <m/>
    <m/>
    <m/>
    <m/>
    <m/>
    <m/>
    <m/>
    <m/>
    <m/>
    <m/>
    <m/>
    <m/>
    <m/>
    <m/>
    <m/>
    <m/>
    <m/>
    <m/>
    <m/>
    <m/>
    <m/>
    <m/>
    <m/>
    <m/>
    <m/>
    <m/>
    <m/>
    <m/>
    <m/>
    <m/>
    <m/>
    <m/>
    <m/>
    <m/>
    <m/>
    <m/>
    <m/>
    <m/>
    <m/>
    <m/>
    <m/>
    <m/>
    <m/>
    <m/>
    <m/>
    <m/>
    <m/>
    <m/>
    <m/>
    <m/>
    <m/>
    <m/>
    <m/>
    <m/>
    <m/>
    <m/>
    <m/>
    <m/>
    <m/>
    <m/>
    <m/>
    <m/>
    <m/>
    <m/>
    <m/>
    <m/>
    <m/>
    <s v="TOTAL"/>
    <m/>
    <s v="NO USA EL SERVICIO"/>
    <m/>
    <x v="1"/>
    <m/>
    <m/>
    <s v="1"/>
    <m/>
    <m/>
    <s v="GESTIONADO"/>
    <m/>
    <d v="2024-01-09T00:00:00"/>
    <s v="no"/>
    <s v="995530981"/>
    <x v="74"/>
    <x v="0"/>
    <x v="0"/>
    <x v="0"/>
    <x v="0"/>
    <n v="1"/>
    <n v="1"/>
    <n v="1"/>
    <n v="1"/>
    <x v="0"/>
    <n v="1"/>
    <s v="10265714MIGELATO S.A.S"/>
    <x v="2"/>
    <d v="2024-01-09T00:00:00"/>
    <x v="382"/>
    <d v="1899-12-30T00:00:00"/>
    <d v="2024-01-09T15:42:00"/>
    <s v="15:42"/>
    <d v="1899-12-30T02:19:44"/>
    <x v="1"/>
    <x v="1"/>
    <x v="8"/>
    <x v="0"/>
    <n v="8193"/>
  </r>
  <r>
    <n v="396"/>
    <d v="2024-01-09T17:37:16"/>
    <d v="2024-01-09T18:05:33"/>
    <s v="46046817@ventasyservicios.com.co"/>
    <s v="Nicolas Romero Parra"/>
    <m/>
    <d v="2024-01-09T00:00:00"/>
    <s v="11:56"/>
    <x v="0"/>
    <m/>
    <m/>
    <m/>
    <m/>
    <m/>
    <m/>
    <m/>
    <m/>
    <s v="colegiocafetal@cafetal.edu.co"/>
    <s v="Fwd: INFORMACION PBX"/>
    <s v="13381383"/>
    <s v="PROYECTOS EDUCATIVOS DE LA SABANA SAS"/>
    <s v="PYME MEDIANA"/>
    <s v="CLIENTE CLARO"/>
    <x v="0"/>
    <m/>
    <s v="FIJO"/>
    <s v="FO"/>
    <s v="LÍNEA NUEVA"/>
    <m/>
    <m/>
    <m/>
    <m/>
    <m/>
    <m/>
    <m/>
    <m/>
    <m/>
    <m/>
    <m/>
    <m/>
    <m/>
    <m/>
    <m/>
    <m/>
    <m/>
    <m/>
    <m/>
    <m/>
    <m/>
    <m/>
    <m/>
    <m/>
    <m/>
    <m/>
    <m/>
    <m/>
    <m/>
    <s v="INFORMACIÓN - ACLARACIÓN"/>
    <m/>
    <m/>
    <m/>
    <m/>
    <m/>
    <m/>
    <m/>
    <m/>
    <m/>
    <m/>
    <m/>
    <m/>
    <m/>
    <m/>
    <m/>
    <m/>
    <m/>
    <m/>
    <m/>
    <m/>
    <m/>
    <m/>
    <m/>
    <m/>
    <m/>
    <m/>
    <m/>
    <m/>
    <m/>
    <m/>
    <m/>
    <m/>
    <m/>
    <m/>
    <m/>
    <m/>
    <m/>
    <m/>
    <m/>
    <m/>
    <m/>
    <m/>
    <m/>
    <m/>
    <m/>
    <m/>
    <m/>
    <m/>
    <m/>
    <m/>
    <m/>
    <m/>
    <m/>
    <m/>
    <m/>
    <m/>
    <m/>
    <m/>
    <m/>
    <m/>
    <m/>
    <m/>
    <m/>
    <m/>
    <m/>
    <m/>
    <m/>
    <m/>
    <m/>
    <m/>
    <m/>
    <m/>
    <m/>
    <m/>
    <m/>
    <m/>
    <m/>
    <m/>
    <m/>
    <x v="0"/>
    <m/>
    <m/>
    <m/>
    <m/>
    <m/>
    <s v="GESTIONADO"/>
    <m/>
    <d v="2024-01-09T00:00:00"/>
    <s v="N/A"/>
    <s v="20615215"/>
    <x v="15"/>
    <x v="0"/>
    <x v="0"/>
    <x v="0"/>
    <x v="0"/>
    <n v="1"/>
    <n v="1"/>
    <n v="1"/>
    <n v="1"/>
    <x v="0"/>
    <n v="1"/>
    <s v="13381383PROYECTOS EDUCATIVOS DE LA SABANA SAS"/>
    <x v="1"/>
    <d v="2024-01-09T00:00:00"/>
    <x v="383"/>
    <d v="1899-12-30T00:00:00"/>
    <d v="2024-01-09T11:56:00"/>
    <s v="11:56"/>
    <d v="1899-12-30T06:09:33"/>
    <x v="2"/>
    <x v="2"/>
    <x v="3"/>
    <x v="1"/>
    <n v="8193"/>
  </r>
  <r>
    <n v="397"/>
    <d v="2024-01-09T17:55:32"/>
    <d v="2024-01-09T18:06:11"/>
    <s v="45961452@ventasyservicios.com.co"/>
    <s v="Natalia Buenano Gonzalez"/>
    <m/>
    <d v="2024-01-09T00:00:00"/>
    <s v="14:36"/>
    <x v="3"/>
    <m/>
    <s v="15558378"/>
    <m/>
    <m/>
    <m/>
    <m/>
    <m/>
    <m/>
    <m/>
    <m/>
    <s v="8.22483410"/>
    <s v="FONCREA S.A.S."/>
    <s v="MICRO"/>
    <s v="CLIENTE EXTERNO"/>
    <x v="0"/>
    <m/>
    <s v="MÓVIL"/>
    <m/>
    <m/>
    <s v="INCLUSIONES - EXCLUSIONES"/>
    <m/>
    <m/>
    <m/>
    <m/>
    <m/>
    <m/>
    <m/>
    <m/>
    <m/>
    <m/>
    <m/>
    <m/>
    <m/>
    <m/>
    <m/>
    <m/>
    <m/>
    <m/>
    <m/>
    <m/>
    <m/>
    <m/>
    <m/>
    <m/>
    <s v="INFORMACIÓN - ACLARACIÓN"/>
    <m/>
    <m/>
    <m/>
    <m/>
    <m/>
    <m/>
    <m/>
    <m/>
    <m/>
    <m/>
    <m/>
    <m/>
    <m/>
    <m/>
    <m/>
    <m/>
    <m/>
    <m/>
    <m/>
    <m/>
    <m/>
    <m/>
    <m/>
    <m/>
    <m/>
    <m/>
    <m/>
    <m/>
    <m/>
    <m/>
    <m/>
    <m/>
    <m/>
    <m/>
    <m/>
    <m/>
    <m/>
    <m/>
    <m/>
    <m/>
    <m/>
    <m/>
    <m/>
    <m/>
    <m/>
    <m/>
    <m/>
    <m/>
    <m/>
    <m/>
    <m/>
    <m/>
    <m/>
    <m/>
    <m/>
    <m/>
    <m/>
    <m/>
    <m/>
    <m/>
    <m/>
    <m/>
    <m/>
    <m/>
    <m/>
    <m/>
    <m/>
    <m/>
    <m/>
    <m/>
    <m/>
    <m/>
    <m/>
    <m/>
    <m/>
    <m/>
    <m/>
    <m/>
    <m/>
    <m/>
    <m/>
    <m/>
    <m/>
    <x v="0"/>
    <m/>
    <m/>
    <m/>
    <m/>
    <m/>
    <s v="GESTIONADO"/>
    <m/>
    <d v="2024-01-09T00:00:00"/>
    <s v="N/a"/>
    <m/>
    <x v="98"/>
    <x v="3"/>
    <x v="0"/>
    <x v="0"/>
    <x v="0"/>
    <n v="1"/>
    <n v="1"/>
    <n v="1"/>
    <n v="1"/>
    <x v="0"/>
    <n v="1"/>
    <s v="8.22483410FONCREA S.A.S."/>
    <x v="2"/>
    <d v="2024-01-09T00:00:00"/>
    <x v="384"/>
    <d v="1899-12-30T00:00:00"/>
    <d v="2024-01-09T14:36:00"/>
    <s v="14:36"/>
    <d v="1899-12-30T03:30:11"/>
    <x v="1"/>
    <x v="1"/>
    <x v="5"/>
    <x v="1"/>
    <n v="8193"/>
  </r>
  <r>
    <n v="398"/>
    <d v="2024-01-09T18:07:12"/>
    <d v="2024-01-09T18:08:53"/>
    <s v="46049316@ventasyservicios.com.co"/>
    <s v="Evelin Gicela Diaz Garzon"/>
    <m/>
    <d v="2024-01-09T00:00:00"/>
    <s v="08:30"/>
    <x v="7"/>
    <m/>
    <m/>
    <m/>
    <m/>
    <m/>
    <m/>
    <s v="Ludwing.Uribe@claro.com.co; "/>
    <s v="Re: RV: RV: CESION CONTRATO EMPRESA ESTACION DE SERVICIO EL ALTO SAS"/>
    <m/>
    <m/>
    <s v="3176358411"/>
    <s v="LUIS GERARDO VARGAS ARGUE"/>
    <s v="SOHO"/>
    <s v="CLIENTE CLAR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09T00:00:00"/>
    <m/>
    <m/>
    <x v="81"/>
    <x v="6"/>
    <x v="0"/>
    <x v="0"/>
    <x v="0"/>
    <n v="1"/>
    <n v="1"/>
    <n v="1"/>
    <n v="1"/>
    <x v="0"/>
    <n v="1"/>
    <s v="3176358411LUIS GERARDO VARGAS ARGUE"/>
    <x v="0"/>
    <d v="2024-01-09T00:00:00"/>
    <x v="385"/>
    <d v="1899-12-30T00:00:00"/>
    <d v="2024-01-09T08:30:00"/>
    <s v="08:30"/>
    <d v="1899-12-30T09:38:53"/>
    <x v="2"/>
    <x v="2"/>
    <x v="22"/>
    <x v="1"/>
    <n v="8193"/>
  </r>
  <r>
    <n v="399"/>
    <d v="2024-01-09T18:08:53"/>
    <d v="2024-01-09T18:09:57"/>
    <s v="45664102@ventasyservicios.com.co"/>
    <s v="Angie Tatiana Tique Cardozo"/>
    <m/>
    <d v="2024-01-09T00:00:00"/>
    <s v="2:54 p. m."/>
    <x v="0"/>
    <m/>
    <m/>
    <m/>
    <m/>
    <m/>
    <m/>
    <m/>
    <m/>
    <s v="secretaria@mundialderepuestos.com.co"/>
    <s v="Propuesta comercial"/>
    <s v="8.21837860"/>
    <s v="MUNDIAL DE REPUESTOS COLOMBIA C I LTDA"/>
    <s v="PYME PEQUEÑA"/>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SEGUIMIENTO"/>
    <m/>
    <d v="2024-01-09T00:00:00"/>
    <s v="NINGUNA"/>
    <s v="NINGUNA"/>
    <x v="0"/>
    <x v="0"/>
    <x v="3"/>
    <x v="0"/>
    <x v="0"/>
    <n v="1"/>
    <n v="1"/>
    <n v="1"/>
    <n v="1"/>
    <x v="0"/>
    <n v="1"/>
    <s v="8.21837860MUNDIAL DE REPUESTOS COLOMBIA C I LTDA"/>
    <x v="1"/>
    <d v="2024-01-09T00:00:00"/>
    <x v="386"/>
    <d v="1899-12-30T00:00:00"/>
    <d v="2024-01-09T02:54:00"/>
    <s v="2:54"/>
    <d v="1899-12-30T15:15:57"/>
    <x v="3"/>
    <x v="2"/>
    <x v="16"/>
    <x v="1"/>
    <n v="8193"/>
  </r>
  <r>
    <n v="400"/>
    <d v="2024-01-09T18:09:35"/>
    <d v="2024-01-09T18:11:25"/>
    <s v="45961518@ventasyservicios.com.co"/>
    <s v="Luisana Rosy Marriaga Garcia"/>
    <m/>
    <d v="2024-01-09T00:00:00"/>
    <s v="11:17 a. m"/>
    <x v="4"/>
    <m/>
    <m/>
    <m/>
    <m/>
    <m/>
    <m/>
    <m/>
    <m/>
    <s v="coordinacionadm@lcqingenieria.com"/>
    <s v="SOLICITUD REINTEGRO X CLARO/COMCEL  VALORES A FAVOR EN FVS MOVILES LCQ INGENIERIA S.A.S. MESES NOV/23 Y DIC/23"/>
    <s v="8.22463385"/>
    <s v="LCQ INGENIERIA S.A.S"/>
    <s v="PYME MEDIANA"/>
    <s v="CLIENTE EXTERNO"/>
    <x v="0"/>
    <m/>
    <s v="MÓVIL"/>
    <m/>
    <m/>
    <s v="SALDO"/>
    <m/>
    <m/>
    <m/>
    <m/>
    <m/>
    <m/>
    <m/>
    <m/>
    <m/>
    <m/>
    <m/>
    <m/>
    <m/>
    <m/>
    <m/>
    <m/>
    <m/>
    <m/>
    <m/>
    <m/>
    <m/>
    <m/>
    <m/>
    <m/>
    <m/>
    <m/>
    <m/>
    <m/>
    <m/>
    <m/>
    <m/>
    <m/>
    <m/>
    <m/>
    <m/>
    <m/>
    <m/>
    <m/>
    <m/>
    <m/>
    <m/>
    <m/>
    <m/>
    <m/>
    <m/>
    <m/>
    <m/>
    <m/>
    <s v="INFORMACIÓN - ACLARACIÓN"/>
    <m/>
    <m/>
    <m/>
    <m/>
    <m/>
    <m/>
    <m/>
    <m/>
    <m/>
    <m/>
    <m/>
    <m/>
    <m/>
    <m/>
    <m/>
    <m/>
    <m/>
    <m/>
    <m/>
    <m/>
    <m/>
    <m/>
    <m/>
    <m/>
    <m/>
    <m/>
    <m/>
    <m/>
    <m/>
    <m/>
    <m/>
    <m/>
    <m/>
    <m/>
    <m/>
    <m/>
    <m/>
    <m/>
    <m/>
    <m/>
    <m/>
    <m/>
    <m/>
    <m/>
    <m/>
    <m/>
    <m/>
    <m/>
    <m/>
    <m/>
    <m/>
    <m/>
    <m/>
    <m/>
    <m/>
    <m/>
    <m/>
    <m/>
    <m/>
    <x v="0"/>
    <m/>
    <m/>
    <m/>
    <m/>
    <m/>
    <s v="GESTIONADO"/>
    <m/>
    <d v="2024-01-09T00:00:00"/>
    <s v="N/A"/>
    <s v="N/A"/>
    <x v="39"/>
    <x v="0"/>
    <x v="0"/>
    <x v="7"/>
    <x v="1"/>
    <n v="1"/>
    <n v="1"/>
    <n v="1"/>
    <n v="1"/>
    <x v="0"/>
    <n v="1"/>
    <s v="8.22463385LCQ INGENIERIA S.A.S"/>
    <x v="0"/>
    <d v="2024-01-09T00:00:00"/>
    <x v="387"/>
    <d v="1899-12-30T00:00:00"/>
    <d v="2024-01-09T11:17:00"/>
    <s v="11:17"/>
    <d v="1899-12-30T06:54:25"/>
    <x v="2"/>
    <x v="2"/>
    <x v="18"/>
    <x v="0"/>
    <n v="8193"/>
  </r>
  <r>
    <n v="401"/>
    <d v="2024-01-09T18:06:14"/>
    <d v="2024-01-09T18:13:32"/>
    <s v="45961452@ventasyservicios.com.co"/>
    <s v="Natalia Buenano Gonzalez"/>
    <m/>
    <d v="2024-01-09T00:00:00"/>
    <s v="14:37"/>
    <x v="3"/>
    <m/>
    <s v="15558382"/>
    <m/>
    <m/>
    <m/>
    <m/>
    <m/>
    <m/>
    <m/>
    <m/>
    <s v="3104256007"/>
    <s v="GEA SOLUCIONES CORPORATIVAS S.A.S"/>
    <s v="MICR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09T00:00:00"/>
    <s v="N/a"/>
    <m/>
    <x v="21"/>
    <x v="3"/>
    <x v="0"/>
    <x v="0"/>
    <x v="0"/>
    <n v="1"/>
    <n v="1"/>
    <n v="1"/>
    <n v="1"/>
    <x v="0"/>
    <n v="1"/>
    <s v="3104256007GEA SOLUCIONES CORPORATIVAS S.A.S"/>
    <x v="2"/>
    <d v="2024-01-09T00:00:00"/>
    <x v="388"/>
    <d v="1899-12-30T00:00:00"/>
    <d v="2024-01-09T14:37:00"/>
    <s v="14:37"/>
    <d v="1899-12-30T03:36:32"/>
    <x v="1"/>
    <x v="1"/>
    <x v="5"/>
    <x v="1"/>
    <n v="8193"/>
  </r>
  <r>
    <n v="402"/>
    <d v="2024-01-09T18:01:51"/>
    <d v="2024-01-09T18:14:36"/>
    <s v="46044978@ventasyservicios.com.co"/>
    <s v="Edward Esteban Roa Ruiz"/>
    <m/>
    <d v="2024-01-09T00:00:00"/>
    <s v="17:55"/>
    <x v="4"/>
    <m/>
    <m/>
    <m/>
    <m/>
    <m/>
    <m/>
    <m/>
    <m/>
    <s v="auxcontable@oficinadenegocios.co"/>
    <s v="Fwd: SOLICITUD OFERTAS PLANES DE CELULARES"/>
    <s v="8.22436951"/>
    <s v="OFICINA DE NEGOCIOS SAS"/>
    <s v="PYME PEQUEÑA"/>
    <s v="CLIENTE CLARO"/>
    <x v="0"/>
    <m/>
    <s v="MÓVIL"/>
    <m/>
    <m/>
    <s v="PRODUCTO"/>
    <m/>
    <m/>
    <m/>
    <m/>
    <m/>
    <m/>
    <m/>
    <m/>
    <m/>
    <m/>
    <m/>
    <m/>
    <m/>
    <m/>
    <m/>
    <m/>
    <m/>
    <m/>
    <m/>
    <m/>
    <m/>
    <m/>
    <m/>
    <m/>
    <m/>
    <m/>
    <m/>
    <m/>
    <m/>
    <m/>
    <m/>
    <m/>
    <m/>
    <m/>
    <m/>
    <m/>
    <m/>
    <m/>
    <s v="OTROS PRODUCTOS (VENTAS)"/>
    <m/>
    <m/>
    <m/>
    <m/>
    <m/>
    <m/>
    <m/>
    <m/>
    <m/>
    <m/>
    <m/>
    <m/>
    <m/>
    <m/>
    <m/>
    <m/>
    <m/>
    <m/>
    <m/>
    <m/>
    <m/>
    <m/>
    <m/>
    <m/>
    <m/>
    <m/>
    <m/>
    <m/>
    <m/>
    <m/>
    <m/>
    <m/>
    <m/>
    <m/>
    <m/>
    <m/>
    <m/>
    <m/>
    <m/>
    <m/>
    <m/>
    <m/>
    <m/>
    <m/>
    <m/>
    <m/>
    <m/>
    <m/>
    <m/>
    <m/>
    <m/>
    <m/>
    <m/>
    <m/>
    <m/>
    <m/>
    <m/>
    <m/>
    <m/>
    <m/>
    <m/>
    <m/>
    <m/>
    <m/>
    <m/>
    <m/>
    <m/>
    <m/>
    <m/>
    <x v="0"/>
    <m/>
    <m/>
    <m/>
    <m/>
    <m/>
    <s v="GESTIONADO"/>
    <m/>
    <d v="2024-01-09T00:00:00"/>
    <s v="0"/>
    <m/>
    <x v="16"/>
    <x v="0"/>
    <x v="0"/>
    <x v="0"/>
    <x v="0"/>
    <n v="1"/>
    <n v="1"/>
    <n v="1"/>
    <n v="1"/>
    <x v="0"/>
    <n v="1"/>
    <s v="8.22436951OFICINA DE NEGOCIOS SAS"/>
    <x v="2"/>
    <d v="2024-01-09T00:00:00"/>
    <x v="389"/>
    <d v="1899-12-30T00:00:00"/>
    <d v="2024-01-09T17:55:00"/>
    <s v="17:55"/>
    <d v="1899-12-30T00:19:36"/>
    <x v="1"/>
    <x v="1"/>
    <x v="8"/>
    <x v="0"/>
    <n v="8193"/>
  </r>
  <r>
    <n v="403"/>
    <d v="2024-01-09T18:08:59"/>
    <d v="2024-01-09T18:15:03"/>
    <s v="45577874@ventasyservicios.com.co"/>
    <s v="David Andres Pardo Torres"/>
    <m/>
    <d v="2024-01-09T00:00:00"/>
    <s v="14:12"/>
    <x v="4"/>
    <m/>
    <m/>
    <m/>
    <m/>
    <m/>
    <m/>
    <m/>
    <m/>
    <s v="mairaalejandralondonosanchez@gmail.com"/>
    <s v="Re: Retoma translado servicio 13305423"/>
    <s v="13305423"/>
    <s v="MARIA GLADYS SANCHEZ HERNANDEZ"/>
    <s v="SOHO"/>
    <s v="CLIENTE EXTERNO"/>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SOLUCIONADO ESCALADO"/>
    <s v="OTRAS ÁREAS"/>
    <d v="2024-01-09T00:00:00"/>
    <s v="20615231"/>
    <m/>
    <x v="80"/>
    <x v="0"/>
    <x v="4"/>
    <x v="0"/>
    <x v="0"/>
    <n v="1"/>
    <n v="1"/>
    <n v="1"/>
    <n v="1"/>
    <x v="0"/>
    <n v="1"/>
    <s v="13305423MARIA GLADYS SANCHEZ HERNANDEZ"/>
    <x v="2"/>
    <d v="2024-01-09T00:00:00"/>
    <x v="390"/>
    <d v="1899-12-30T00:00:00"/>
    <d v="2024-01-09T14:12:00"/>
    <s v="14:12"/>
    <d v="1899-12-30T04:03:03"/>
    <x v="1"/>
    <x v="1"/>
    <x v="14"/>
    <x v="0"/>
    <n v="8193"/>
  </r>
  <r>
    <n v="404"/>
    <d v="2024-01-09T18:15:55"/>
    <d v="2024-01-09T18:16:55"/>
    <s v="45664102@ventasyservicios.com.co"/>
    <s v="Angie Tatiana Tique Cardozo"/>
    <m/>
    <d v="2024-01-09T00:00:00"/>
    <s v="2:53 p. m."/>
    <x v="0"/>
    <m/>
    <m/>
    <m/>
    <m/>
    <m/>
    <m/>
    <m/>
    <m/>
    <s v="juancperguti@gmail.com"/>
    <s v="Cancelación servicio Internet Cuenta: 07376957"/>
    <s v="07376957 "/>
    <s v="JUAN CAMIL PERDOMO GUTIERREZ "/>
    <s v="SOH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SEGUIMIENTO"/>
    <m/>
    <d v="2024-01-09T00:00:00"/>
    <s v="NINGUNA"/>
    <s v="NINGUNA"/>
    <x v="58"/>
    <x v="0"/>
    <x v="3"/>
    <x v="0"/>
    <x v="0"/>
    <n v="1"/>
    <n v="1"/>
    <n v="1"/>
    <n v="1"/>
    <x v="0"/>
    <n v="1"/>
    <s v="07376957 JUAN CAMIL PERDOMO GUTIERREZ "/>
    <x v="1"/>
    <d v="2024-01-09T00:00:00"/>
    <x v="391"/>
    <d v="1899-12-30T00:00:00"/>
    <d v="2024-01-09T02:53:00"/>
    <s v="2:53"/>
    <d v="1899-12-30T15:23:55"/>
    <x v="3"/>
    <x v="2"/>
    <x v="16"/>
    <x v="1"/>
    <n v="8193"/>
  </r>
  <r>
    <n v="405"/>
    <d v="2024-01-09T18:15:56"/>
    <d v="2024-01-09T18:17:04"/>
    <s v="45981202@ventasyservicios.com.co"/>
    <s v="Candida Mayerli Moyano Casallas"/>
    <m/>
    <d v="2024-01-09T00:00:00"/>
    <s v="13:14"/>
    <x v="5"/>
    <m/>
    <m/>
    <m/>
    <m/>
    <m/>
    <m/>
    <m/>
    <m/>
    <m/>
    <m/>
    <s v="12424814"/>
    <s v="IGLESIA PENTECOSTAL DIOS ES AMOR EN COLOMBIA"/>
    <s v="SOHO"/>
    <s v="CLIENTE EXTERNO"/>
    <x v="0"/>
    <m/>
    <m/>
    <m/>
    <m/>
    <m/>
    <m/>
    <m/>
    <m/>
    <m/>
    <m/>
    <m/>
    <m/>
    <m/>
    <m/>
    <m/>
    <m/>
    <m/>
    <m/>
    <m/>
    <m/>
    <m/>
    <m/>
    <m/>
    <m/>
    <m/>
    <m/>
    <m/>
    <m/>
    <m/>
    <m/>
    <m/>
    <m/>
    <m/>
    <m/>
    <m/>
    <m/>
    <m/>
    <m/>
    <m/>
    <m/>
    <m/>
    <m/>
    <m/>
    <m/>
    <m/>
    <m/>
    <m/>
    <m/>
    <m/>
    <m/>
    <m/>
    <m/>
    <m/>
    <m/>
    <m/>
    <m/>
    <m/>
    <m/>
    <m/>
    <m/>
    <m/>
    <m/>
    <m/>
    <m/>
    <m/>
    <m/>
    <m/>
    <m/>
    <m/>
    <m/>
    <m/>
    <m/>
    <m/>
    <m/>
    <m/>
    <m/>
    <m/>
    <m/>
    <m/>
    <m/>
    <m/>
    <m/>
    <m/>
    <m/>
    <s v="PAGO NO ABONADO"/>
    <s v="REDEBAN"/>
    <s v="TRANSFERENCIA CON PAGO A LA REFERENCIA"/>
    <s v="REQ000004468861"/>
    <m/>
    <m/>
    <m/>
    <m/>
    <m/>
    <m/>
    <m/>
    <m/>
    <m/>
    <m/>
    <m/>
    <m/>
    <m/>
    <m/>
    <m/>
    <m/>
    <m/>
    <m/>
    <m/>
    <m/>
    <m/>
    <m/>
    <m/>
    <m/>
    <m/>
    <x v="0"/>
    <m/>
    <m/>
    <m/>
    <m/>
    <m/>
    <s v="ESCALADO"/>
    <s v="MYIT"/>
    <d v="2024-01-09T00:00:00"/>
    <m/>
    <m/>
    <x v="68"/>
    <x v="4"/>
    <x v="1"/>
    <x v="0"/>
    <x v="0"/>
    <n v="1"/>
    <n v="1"/>
    <n v="1"/>
    <n v="1"/>
    <x v="0"/>
    <n v="1"/>
    <s v="12424814"/>
    <x v="2"/>
    <d v="2024-01-09T00:00:00"/>
    <x v="392"/>
    <d v="1899-12-30T00:00:00"/>
    <d v="2024-01-09T13:14:00"/>
    <s v="13:14"/>
    <d v="1899-12-30T05:03:04"/>
    <x v="1"/>
    <x v="1"/>
    <x v="10"/>
    <x v="1"/>
    <n v="0"/>
  </r>
  <r>
    <n v="406"/>
    <d v="2024-01-09T18:13:34"/>
    <d v="2024-01-09T18:17:46"/>
    <s v="45961452@ventasyservicios.com.co"/>
    <s v="Natalia Buenano Gonzalez"/>
    <m/>
    <d v="2024-01-09T00:00:00"/>
    <s v="14:41"/>
    <x v="3"/>
    <m/>
    <s v="15558384"/>
    <m/>
    <m/>
    <m/>
    <m/>
    <m/>
    <m/>
    <m/>
    <m/>
    <s v="3164125992"/>
    <s v="DIVERSEY COLOMBIA SAS -"/>
    <s v="PYME MEDIANA"/>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09T00:00:00"/>
    <s v="N/a"/>
    <m/>
    <x v="50"/>
    <x v="3"/>
    <x v="0"/>
    <x v="0"/>
    <x v="0"/>
    <n v="1"/>
    <n v="1"/>
    <n v="1"/>
    <n v="1"/>
    <x v="0"/>
    <n v="1"/>
    <s v="3164125992DIVERSEY COLOMBIA SAS -"/>
    <x v="2"/>
    <d v="2024-01-09T00:00:00"/>
    <x v="393"/>
    <d v="1899-12-30T00:00:00"/>
    <d v="2024-01-09T14:41:00"/>
    <s v="14:41"/>
    <d v="1899-12-30T03:36:46"/>
    <x v="1"/>
    <x v="1"/>
    <x v="5"/>
    <x v="1"/>
    <n v="8193"/>
  </r>
  <r>
    <n v="407"/>
    <d v="2024-01-09T18:01:29"/>
    <d v="2024-01-09T18:18:09"/>
    <s v="45961543@ventasyservicios.com.co"/>
    <s v="Juan Jose Duque Aguirre"/>
    <m/>
    <d v="2024-01-09T00:00:00"/>
    <s v="12:20 "/>
    <x v="0"/>
    <m/>
    <m/>
    <m/>
    <m/>
    <m/>
    <m/>
    <m/>
    <m/>
    <s v="jaime.vanegasm@claro.com.co"/>
    <s v="RV: CLARO CREACION PORTAL CORPORATIVO"/>
    <s v="22181438"/>
    <s v="ESCUELA DE NEGOCIOS CONSCIENTES S.A.S."/>
    <s v="MICRO"/>
    <s v="CLIENTE CLARO"/>
    <x v="0"/>
    <m/>
    <s v="FIJO"/>
    <s v="FO"/>
    <s v="PORTAL CORPORATIVO - APP - PERFILAMIENTO"/>
    <m/>
    <m/>
    <m/>
    <m/>
    <m/>
    <m/>
    <m/>
    <m/>
    <m/>
    <m/>
    <m/>
    <m/>
    <m/>
    <m/>
    <m/>
    <m/>
    <m/>
    <m/>
    <m/>
    <m/>
    <m/>
    <m/>
    <m/>
    <m/>
    <m/>
    <m/>
    <m/>
    <m/>
    <m/>
    <m/>
    <m/>
    <m/>
    <m/>
    <m/>
    <m/>
    <m/>
    <s v="REGISTRO"/>
    <m/>
    <m/>
    <m/>
    <m/>
    <m/>
    <m/>
    <m/>
    <m/>
    <m/>
    <m/>
    <m/>
    <m/>
    <m/>
    <m/>
    <m/>
    <m/>
    <m/>
    <m/>
    <m/>
    <m/>
    <m/>
    <m/>
    <m/>
    <m/>
    <m/>
    <m/>
    <m/>
    <m/>
    <m/>
    <m/>
    <m/>
    <m/>
    <m/>
    <m/>
    <m/>
    <m/>
    <m/>
    <m/>
    <m/>
    <m/>
    <m/>
    <m/>
    <m/>
    <m/>
    <m/>
    <m/>
    <m/>
    <m/>
    <m/>
    <m/>
    <m/>
    <m/>
    <m/>
    <m/>
    <m/>
    <m/>
    <m/>
    <m/>
    <m/>
    <m/>
    <m/>
    <m/>
    <m/>
    <m/>
    <m/>
    <m/>
    <m/>
    <m/>
    <m/>
    <m/>
    <m/>
    <m/>
    <x v="0"/>
    <m/>
    <m/>
    <m/>
    <m/>
    <m/>
    <s v="GESTIONADO"/>
    <m/>
    <d v="2024-01-09T00:00:00"/>
    <m/>
    <m/>
    <x v="99"/>
    <x v="0"/>
    <x v="0"/>
    <x v="0"/>
    <x v="0"/>
    <n v="1"/>
    <n v="1"/>
    <n v="1"/>
    <n v="1"/>
    <x v="0"/>
    <n v="1"/>
    <s v="22181438ESCUELA DE NEGOCIOS CONSCIENTES S.A.S."/>
    <x v="2"/>
    <d v="2024-01-09T00:00:00"/>
    <x v="394"/>
    <d v="1899-12-30T00:00:00"/>
    <d v="2024-01-09T12:20:00"/>
    <s v="12:20"/>
    <d v="1899-12-30T05:58:09"/>
    <x v="1"/>
    <x v="1"/>
    <x v="6"/>
    <x v="1"/>
    <n v="8193"/>
  </r>
  <r>
    <n v="408"/>
    <d v="2024-01-09T18:18:47"/>
    <d v="2024-01-09T18:19:48"/>
    <s v="46044978@ventasyservicios.com.co"/>
    <s v="Edward Esteban Roa Ruiz"/>
    <m/>
    <d v="2024-01-09T00:00:00"/>
    <s v="14: 39"/>
    <x v="4"/>
    <m/>
    <m/>
    <m/>
    <m/>
    <m/>
    <m/>
    <m/>
    <m/>
    <s v="jvarela@agenciapopuli.com"/>
    <s v="Re: CANCELACION DE LINEAS CLARO"/>
    <s v="3102162112"/>
    <s v="POPULI S.A.S."/>
    <s v="PYME MEDIANA"/>
    <s v="CLIENTE CLAR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09T00:00:00"/>
    <m/>
    <m/>
    <x v="61"/>
    <x v="0"/>
    <x v="0"/>
    <x v="0"/>
    <x v="0"/>
    <n v="1"/>
    <n v="1"/>
    <n v="1"/>
    <n v="1"/>
    <x v="0"/>
    <n v="1"/>
    <s v="3102162112POPULI S.A.S."/>
    <x v="2"/>
    <d v="2024-01-09T00:00:00"/>
    <x v="395"/>
    <d v="1899-12-30T00:00:00"/>
    <d v="2024-01-09T14:03:00"/>
    <s v="14: 3"/>
    <d v="1899-12-30T04:16:48"/>
    <x v="1"/>
    <x v="1"/>
    <x v="8"/>
    <x v="0"/>
    <n v="8193"/>
  </r>
  <r>
    <n v="409"/>
    <d v="2024-01-09T18:16:06"/>
    <d v="2024-01-09T18:20:47"/>
    <s v="45688293@ventasyservicios.com.co"/>
    <s v="Juan David Mendez"/>
    <m/>
    <d v="2024-01-09T00:00:00"/>
    <s v="14:37"/>
    <x v="0"/>
    <m/>
    <m/>
    <m/>
    <m/>
    <m/>
    <m/>
    <m/>
    <m/>
    <s v="daniela.castro@claro.com.co"/>
    <s v="RV: Cambio de Líneas Telefónicas"/>
    <s v="3228214433"/>
    <s v="DOTERRA COLOMBIA LLC SUCURSAL COLOMBIA"/>
    <s v="PYME MEDIANA"/>
    <s v="CLIENTE CLARO"/>
    <x v="1"/>
    <s v="JOHANNA CAROLINA ACUÑA ALFONSO"/>
    <s v="MÓVIL"/>
    <m/>
    <m/>
    <s v="CANCELACIÓN DE LÍNEA"/>
    <m/>
    <m/>
    <m/>
    <m/>
    <m/>
    <s v="COLOCACIÓN"/>
    <m/>
    <m/>
    <m/>
    <m/>
    <m/>
    <m/>
    <m/>
    <m/>
    <m/>
    <m/>
    <m/>
    <m/>
    <m/>
    <m/>
    <m/>
    <m/>
    <m/>
    <m/>
    <m/>
    <m/>
    <m/>
    <m/>
    <m/>
    <m/>
    <m/>
    <m/>
    <m/>
    <m/>
    <m/>
    <m/>
    <m/>
    <m/>
    <m/>
    <m/>
    <m/>
    <m/>
    <m/>
    <m/>
    <m/>
    <m/>
    <m/>
    <m/>
    <m/>
    <m/>
    <m/>
    <m/>
    <m/>
    <m/>
    <m/>
    <m/>
    <m/>
    <m/>
    <m/>
    <m/>
    <m/>
    <m/>
    <m/>
    <m/>
    <m/>
    <m/>
    <m/>
    <m/>
    <m/>
    <m/>
    <m/>
    <m/>
    <m/>
    <m/>
    <m/>
    <m/>
    <m/>
    <m/>
    <m/>
    <m/>
    <m/>
    <m/>
    <m/>
    <m/>
    <m/>
    <m/>
    <m/>
    <m/>
    <m/>
    <m/>
    <m/>
    <m/>
    <m/>
    <m/>
    <m/>
    <m/>
    <m/>
    <m/>
    <m/>
    <m/>
    <m/>
    <m/>
    <m/>
    <m/>
    <m/>
    <s v="MODELO DE NEGOCIO"/>
    <m/>
    <m/>
    <x v="1"/>
    <m/>
    <m/>
    <s v="3"/>
    <m/>
    <m/>
    <s v="SOLUCIONADO ESCALADO"/>
    <s v="CSM"/>
    <d v="2024-01-09T00:00:00"/>
    <s v="SE DEJA BUZÓN DE VOZ REPLICANDO NUESTRO RESPALDO Y SE REENVÍA SOLICITUD A CSM "/>
    <m/>
    <x v="25"/>
    <x v="0"/>
    <x v="4"/>
    <x v="0"/>
    <x v="0"/>
    <n v="1"/>
    <n v="1"/>
    <n v="1"/>
    <n v="1"/>
    <x v="0"/>
    <n v="1"/>
    <s v="3228214433DOTERRA COLOMBIA LLC SUCURSAL COLOMBIA"/>
    <x v="2"/>
    <d v="2024-01-09T00:00:00"/>
    <x v="396"/>
    <d v="1899-12-30T00:00:00"/>
    <d v="2024-01-09T14:37:00"/>
    <s v="14:37"/>
    <d v="1899-12-30T03:43:47"/>
    <x v="1"/>
    <x v="1"/>
    <x v="4"/>
    <x v="1"/>
    <n v="8193"/>
  </r>
  <r>
    <n v="410"/>
    <d v="2024-01-09T17:19:15"/>
    <d v="2024-01-09T18:21:32"/>
    <s v="46044558@ventasyservicios.com.co"/>
    <s v="Dick Harry Rodriguez Rocha"/>
    <m/>
    <d v="2024-01-09T00:00:00"/>
    <s v="11:31"/>
    <x v="0"/>
    <m/>
    <m/>
    <m/>
    <m/>
    <m/>
    <m/>
    <m/>
    <m/>
    <s v="administrativa@eximportgroup.com"/>
    <s v="Fwd: RV: Cuenta cliente N° 12009385 Eximport group SAS / Solución Definitiva"/>
    <s v="12009385 "/>
    <s v="EXIMPORT GROUP SAS"/>
    <s v="PYME PEQUEÑA"/>
    <s v="CLIENTE EXTERNO"/>
    <x v="0"/>
    <m/>
    <s v="FIJO"/>
    <s v="FO"/>
    <s v="SOPORTE TÉCNICO"/>
    <m/>
    <m/>
    <m/>
    <m/>
    <m/>
    <m/>
    <m/>
    <m/>
    <m/>
    <m/>
    <m/>
    <m/>
    <m/>
    <m/>
    <m/>
    <m/>
    <m/>
    <m/>
    <m/>
    <m/>
    <m/>
    <m/>
    <m/>
    <m/>
    <m/>
    <m/>
    <m/>
    <m/>
    <m/>
    <m/>
    <m/>
    <m/>
    <m/>
    <m/>
    <m/>
    <m/>
    <m/>
    <m/>
    <m/>
    <m/>
    <m/>
    <m/>
    <m/>
    <m/>
    <m/>
    <m/>
    <m/>
    <m/>
    <m/>
    <m/>
    <m/>
    <m/>
    <m/>
    <m/>
    <m/>
    <s v="FALLA WIFI"/>
    <m/>
    <m/>
    <m/>
    <m/>
    <m/>
    <m/>
    <m/>
    <m/>
    <m/>
    <m/>
    <m/>
    <m/>
    <m/>
    <m/>
    <m/>
    <m/>
    <m/>
    <m/>
    <m/>
    <m/>
    <m/>
    <m/>
    <m/>
    <m/>
    <m/>
    <m/>
    <m/>
    <m/>
    <m/>
    <m/>
    <m/>
    <m/>
    <m/>
    <m/>
    <m/>
    <m/>
    <m/>
    <m/>
    <m/>
    <m/>
    <m/>
    <m/>
    <m/>
    <m/>
    <m/>
    <m/>
    <m/>
    <m/>
    <m/>
    <m/>
    <m/>
    <m/>
    <m/>
    <x v="1"/>
    <m/>
    <m/>
    <s v="1"/>
    <s v="0"/>
    <s v="0"/>
    <s v="GESTIONADO"/>
    <m/>
    <d v="2024-01-09T00:00:00"/>
    <m/>
    <m/>
    <x v="100"/>
    <x v="0"/>
    <x v="0"/>
    <x v="0"/>
    <x v="0"/>
    <n v="1"/>
    <n v="1"/>
    <n v="1"/>
    <n v="1"/>
    <x v="0"/>
    <n v="1"/>
    <s v="12009385 EXIMPORT GROUP SAS"/>
    <x v="0"/>
    <d v="2024-01-09T00:00:00"/>
    <x v="397"/>
    <d v="1899-12-30T00:00:00"/>
    <d v="2024-01-09T11:31:00"/>
    <s v="11:31"/>
    <d v="1899-12-30T06:50:32"/>
    <x v="2"/>
    <x v="2"/>
    <x v="20"/>
    <x v="1"/>
    <n v="8193"/>
  </r>
  <r>
    <n v="411"/>
    <d v="2024-01-09T18:20:08"/>
    <d v="2024-01-09T18:23:09"/>
    <s v="45577874@ventasyservicios.com.co"/>
    <s v="David Andres Pardo Torres"/>
    <m/>
    <d v="2024-01-09T00:00:00"/>
    <s v="14:17"/>
    <x v="4"/>
    <m/>
    <m/>
    <m/>
    <m/>
    <m/>
    <m/>
    <m/>
    <m/>
    <s v="mycalderon19@hotmail.com"/>
    <s v="Cobertura"/>
    <s v="04747424"/>
    <s v="PQR INCONSISTENCIAS"/>
    <s v="NO DETERMINADO"/>
    <s v="CLIENTE EXTERNO"/>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09T00:00:00"/>
    <s v="995536557"/>
    <m/>
    <x v="80"/>
    <x v="0"/>
    <x v="0"/>
    <x v="0"/>
    <x v="0"/>
    <n v="1"/>
    <n v="1"/>
    <n v="1"/>
    <n v="1"/>
    <x v="1"/>
    <n v="3"/>
    <s v="04747424PQR INCONSISTENCIAS"/>
    <x v="2"/>
    <d v="2024-01-09T00:00:00"/>
    <x v="398"/>
    <d v="1899-12-30T00:00:00"/>
    <d v="2024-01-09T14:17:00"/>
    <s v="14:17"/>
    <d v="1899-12-30T04:06:09"/>
    <x v="1"/>
    <x v="1"/>
    <x v="14"/>
    <x v="0"/>
    <n v="8193"/>
  </r>
  <r>
    <n v="412"/>
    <d v="2024-01-09T18:23:02"/>
    <d v="2024-01-09T18:23:33"/>
    <s v="45961543@ventasyservicios.com.co"/>
    <s v="Juan Jose Duque Aguirre"/>
    <m/>
    <d v="2024-01-09T00:00:00"/>
    <s v="12:47"/>
    <x v="1"/>
    <m/>
    <m/>
    <s v="M&amp;N SAS"/>
    <s v="901451770"/>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09T00:00:00"/>
    <m/>
    <m/>
    <x v="4"/>
    <x v="1"/>
    <x v="0"/>
    <x v="0"/>
    <x v="0"/>
    <n v="1"/>
    <n v="1"/>
    <n v="1"/>
    <n v="1"/>
    <x v="0"/>
    <n v="1"/>
    <s v="901451770"/>
    <x v="2"/>
    <d v="2024-01-09T00:00:00"/>
    <x v="399"/>
    <d v="1899-12-30T00:00:00"/>
    <d v="2024-01-09T12:47:00"/>
    <s v="12:47"/>
    <d v="1899-12-30T05:36:33"/>
    <x v="1"/>
    <x v="1"/>
    <x v="6"/>
    <x v="1"/>
    <n v="8193"/>
  </r>
  <r>
    <n v="413"/>
    <d v="2024-01-09T18:17:52"/>
    <d v="2024-01-09T18:24:57"/>
    <s v="45961452@ventasyservicios.com.co"/>
    <s v="Natalia Buenano Gonzalez"/>
    <m/>
    <d v="2024-01-09T00:00:00"/>
    <s v="14:43"/>
    <x v="3"/>
    <m/>
    <s v="15558386"/>
    <m/>
    <m/>
    <m/>
    <m/>
    <m/>
    <m/>
    <m/>
    <m/>
    <s v="8.22403964"/>
    <s v="INVERSIONES MAGLA S.A."/>
    <s v="PYME PEQUEÑA"/>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09T00:00:00"/>
    <s v="N/a"/>
    <m/>
    <x v="50"/>
    <x v="3"/>
    <x v="0"/>
    <x v="0"/>
    <x v="0"/>
    <n v="1"/>
    <n v="1"/>
    <n v="1"/>
    <n v="1"/>
    <x v="0"/>
    <n v="1"/>
    <s v="8.22403964INVERSIONES MAGLA S.A."/>
    <x v="2"/>
    <d v="2024-01-09T00:00:00"/>
    <x v="400"/>
    <d v="1899-12-30T00:00:00"/>
    <d v="2024-01-09T14:43:00"/>
    <s v="14:43"/>
    <d v="1899-12-30T03:41:57"/>
    <x v="1"/>
    <x v="1"/>
    <x v="5"/>
    <x v="1"/>
    <n v="8193"/>
  </r>
  <r>
    <n v="414"/>
    <d v="2024-01-09T18:24:42"/>
    <d v="2024-01-09T18:25:49"/>
    <s v="45715302@ventasyservicios.com.co"/>
    <s v="Gina Julieth Rojas Rodriguez"/>
    <m/>
    <d v="2024-01-09T00:00:00"/>
    <s v="14:57"/>
    <x v="0"/>
    <m/>
    <m/>
    <m/>
    <m/>
    <m/>
    <m/>
    <m/>
    <m/>
    <s v="mpertuzr@outsourcing.com.co"/>
    <s v="RE: PQR 20585310 ID 13376765 Cliente INVERSIONES SU CARNE S.A.S."/>
    <s v="13376765"/>
    <s v="INVERSIONES SU CARNE S.A.S."/>
    <s v="MICRO"/>
    <s v="CLIENTE EXTERNO"/>
    <x v="0"/>
    <m/>
    <s v="FIJO"/>
    <s v="FO"/>
    <s v="PQR"/>
    <m/>
    <m/>
    <m/>
    <m/>
    <m/>
    <m/>
    <m/>
    <m/>
    <m/>
    <m/>
    <m/>
    <m/>
    <m/>
    <m/>
    <m/>
    <m/>
    <m/>
    <m/>
    <m/>
    <m/>
    <m/>
    <m/>
    <m/>
    <m/>
    <m/>
    <m/>
    <m/>
    <m/>
    <m/>
    <m/>
    <m/>
    <m/>
    <m/>
    <m/>
    <m/>
    <m/>
    <m/>
    <s v="INFORMACIÓN - ACLARACIÓN"/>
    <s v="INFORMACIÓN PLANES - TARIFAS"/>
    <m/>
    <m/>
    <m/>
    <m/>
    <m/>
    <m/>
    <m/>
    <m/>
    <m/>
    <m/>
    <m/>
    <m/>
    <m/>
    <m/>
    <m/>
    <m/>
    <m/>
    <m/>
    <m/>
    <m/>
    <m/>
    <m/>
    <m/>
    <m/>
    <m/>
    <m/>
    <m/>
    <m/>
    <m/>
    <m/>
    <m/>
    <m/>
    <m/>
    <m/>
    <m/>
    <m/>
    <m/>
    <m/>
    <m/>
    <m/>
    <m/>
    <m/>
    <m/>
    <m/>
    <m/>
    <m/>
    <m/>
    <m/>
    <m/>
    <m/>
    <m/>
    <m/>
    <m/>
    <m/>
    <m/>
    <m/>
    <m/>
    <m/>
    <m/>
    <m/>
    <m/>
    <m/>
    <m/>
    <m/>
    <m/>
    <m/>
    <m/>
    <m/>
    <m/>
    <m/>
    <x v="0"/>
    <m/>
    <m/>
    <m/>
    <m/>
    <m/>
    <s v="GESTIONADO"/>
    <m/>
    <d v="2024-01-09T00:00:00"/>
    <s v="0"/>
    <s v="0"/>
    <x v="101"/>
    <x v="0"/>
    <x v="0"/>
    <x v="0"/>
    <x v="0"/>
    <n v="1"/>
    <n v="1"/>
    <n v="1"/>
    <n v="1"/>
    <x v="0"/>
    <n v="1"/>
    <s v="13376765INVERSIONES SU CARNE S.A.S."/>
    <x v="2"/>
    <d v="2024-01-09T00:00:00"/>
    <x v="401"/>
    <d v="1899-12-30T00:00:00"/>
    <d v="2024-01-09T14:57:00"/>
    <s v="14:57"/>
    <d v="1899-12-30T03:28:49"/>
    <x v="1"/>
    <x v="1"/>
    <x v="23"/>
    <x v="0"/>
    <n v="8193"/>
  </r>
  <r>
    <n v="415"/>
    <d v="2024-01-09T18:19:50"/>
    <d v="2024-01-09T18:27:36"/>
    <s v="46044978@ventasyservicios.com.co"/>
    <s v="Edward Esteban Roa Ruiz"/>
    <m/>
    <d v="2024-01-09T00:00:00"/>
    <s v="15:53"/>
    <x v="4"/>
    <m/>
    <m/>
    <m/>
    <m/>
    <m/>
    <m/>
    <m/>
    <m/>
    <s v="soporteit@innovaciondocumental.co"/>
    <s v="RE: INFORME TECNICO; ID INNOVACION DOCUMENTAL S.A.S.; ISYSU03, SD2816076"/>
    <s v="12500744"/>
    <s v="ID INNOVACION DOCUMENTAL "/>
    <s v="EMPRESAS"/>
    <s v="CLIENTE CLARO"/>
    <x v="1"/>
    <s v=" ATENCION ESPECIAL C_R3"/>
    <s v="FIJO"/>
    <s v="FO"/>
    <s v="CLOUD"/>
    <m/>
    <m/>
    <m/>
    <m/>
    <m/>
    <m/>
    <m/>
    <m/>
    <m/>
    <m/>
    <m/>
    <m/>
    <m/>
    <s v="INFORMACIÓN PRODUCTO"/>
    <m/>
    <m/>
    <m/>
    <m/>
    <m/>
    <m/>
    <m/>
    <m/>
    <m/>
    <m/>
    <m/>
    <m/>
    <m/>
    <m/>
    <m/>
    <m/>
    <m/>
    <m/>
    <m/>
    <m/>
    <m/>
    <m/>
    <m/>
    <m/>
    <m/>
    <m/>
    <m/>
    <m/>
    <m/>
    <m/>
    <m/>
    <m/>
    <m/>
    <m/>
    <m/>
    <m/>
    <m/>
    <m/>
    <m/>
    <m/>
    <m/>
    <m/>
    <m/>
    <m/>
    <m/>
    <m/>
    <m/>
    <m/>
    <m/>
    <m/>
    <m/>
    <m/>
    <m/>
    <m/>
    <m/>
    <m/>
    <m/>
    <m/>
    <m/>
    <m/>
    <m/>
    <m/>
    <m/>
    <m/>
    <m/>
    <m/>
    <m/>
    <m/>
    <m/>
    <m/>
    <m/>
    <m/>
    <m/>
    <m/>
    <m/>
    <m/>
    <m/>
    <m/>
    <m/>
    <m/>
    <m/>
    <m/>
    <m/>
    <m/>
    <m/>
    <m/>
    <m/>
    <m/>
    <m/>
    <m/>
    <m/>
    <m/>
    <m/>
    <m/>
    <m/>
    <x v="0"/>
    <m/>
    <m/>
    <m/>
    <m/>
    <m/>
    <s v="GESTIONADO"/>
    <m/>
    <d v="2024-01-09T00:00:00"/>
    <m/>
    <m/>
    <x v="102"/>
    <x v="0"/>
    <x v="0"/>
    <x v="0"/>
    <x v="0"/>
    <n v="1"/>
    <n v="1"/>
    <n v="1"/>
    <n v="1"/>
    <x v="0"/>
    <n v="1"/>
    <s v="12500744ID INNOVACION DOCUMENTAL "/>
    <x v="2"/>
    <d v="2024-01-09T00:00:00"/>
    <x v="402"/>
    <d v="1899-12-30T00:00:00"/>
    <d v="2024-01-09T15:53:00"/>
    <s v="15:53"/>
    <d v="1899-12-30T02:34:36"/>
    <x v="1"/>
    <x v="1"/>
    <x v="8"/>
    <x v="0"/>
    <n v="8193"/>
  </r>
  <r>
    <n v="416"/>
    <d v="2024-01-09T18:26:53"/>
    <d v="2024-01-09T18:27:45"/>
    <s v="46044959@ventasyservicios.com.co"/>
    <s v="Brayan Enrique Cuida Castillo"/>
    <m/>
    <d v="2024-01-09T00:00:00"/>
    <s v="5:01 p. m."/>
    <x v="4"/>
    <m/>
    <m/>
    <m/>
    <m/>
    <m/>
    <m/>
    <m/>
    <m/>
    <s v="contacto@alas-la.org"/>
    <s v="CANCELACION DE PRODUCTOS"/>
    <s v="94402282 11648553"/>
    <s v="FUNDACION ALAS CAPITULO COLOMBIA"/>
    <s v="SOH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09T00:00:00"/>
    <s v="NN"/>
    <m/>
    <x v="58"/>
    <x v="0"/>
    <x v="0"/>
    <x v="0"/>
    <x v="0"/>
    <n v="1"/>
    <n v="1"/>
    <n v="1"/>
    <n v="1"/>
    <x v="0"/>
    <n v="1"/>
    <s v="94402282 11648553FUNDACION ALAS CAPITULO COLOMBIA"/>
    <x v="0"/>
    <d v="2024-01-09T00:00:00"/>
    <x v="403"/>
    <d v="1899-12-30T00:00:00"/>
    <d v="2024-01-09T05:01:00"/>
    <s v="5:01"/>
    <d v="1899-12-30T13:26:45"/>
    <x v="3"/>
    <x v="2"/>
    <x v="7"/>
    <x v="0"/>
    <n v="8193"/>
  </r>
  <r>
    <n v="417"/>
    <d v="2024-01-09T18:27:59"/>
    <d v="2024-01-09T18:28:56"/>
    <s v="45664102@ventasyservicios.com.co"/>
    <s v="Angie Tatiana Tique Cardozo"/>
    <m/>
    <d v="2024-01-09T00:00:00"/>
    <s v="2:30 p. m."/>
    <x v="0"/>
    <m/>
    <m/>
    <m/>
    <m/>
    <m/>
    <m/>
    <m/>
    <m/>
    <s v="claropqrmovil-38@millenium.com.co"/>
    <s v="CASO FIBRA OPTICA ID 1415435"/>
    <s v="12055236"/>
    <s v="HARD LOGISTIC SAS"/>
    <s v="PYME PEQUEÑA"/>
    <s v="CLIENTE CLARO"/>
    <x v="0"/>
    <m/>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09T00:00:00"/>
    <s v="NINGUNA "/>
    <s v="NINGUNA "/>
    <x v="58"/>
    <x v="0"/>
    <x v="0"/>
    <x v="0"/>
    <x v="0"/>
    <n v="1"/>
    <n v="1"/>
    <n v="1"/>
    <n v="1"/>
    <x v="0"/>
    <n v="1"/>
    <s v="12055236HARD LOGISTIC SAS"/>
    <x v="1"/>
    <d v="2024-01-09T00:00:00"/>
    <x v="404"/>
    <d v="1899-12-30T00:00:00"/>
    <d v="2024-01-09T02:30:00"/>
    <s v="2:30"/>
    <d v="1899-12-30T15:58:56"/>
    <x v="3"/>
    <x v="2"/>
    <x v="16"/>
    <x v="1"/>
    <n v="8193"/>
  </r>
  <r>
    <n v="418"/>
    <d v="2024-01-09T18:29:41"/>
    <d v="2024-01-09T18:30:34"/>
    <s v="45961543@ventasyservicios.com.co"/>
    <s v="Juan Jose Duque Aguirre"/>
    <m/>
    <d v="2024-01-09T00:00:00"/>
    <s v="13:04"/>
    <x v="1"/>
    <m/>
    <m/>
    <s v="RIGARCHEM S A S"/>
    <s v="900197111"/>
    <s v="INFORMACIÓN"/>
    <m/>
    <m/>
    <m/>
    <m/>
    <m/>
    <m/>
    <m/>
    <m/>
    <m/>
    <x v="2"/>
    <m/>
    <m/>
    <m/>
    <m/>
    <m/>
    <m/>
    <m/>
    <m/>
    <m/>
    <m/>
    <m/>
    <m/>
    <m/>
    <m/>
    <m/>
    <m/>
    <m/>
    <m/>
    <m/>
    <m/>
    <m/>
    <m/>
    <m/>
    <m/>
    <m/>
    <m/>
    <m/>
    <m/>
    <m/>
    <m/>
    <m/>
    <m/>
    <m/>
    <m/>
    <m/>
    <m/>
    <m/>
    <m/>
    <m/>
    <m/>
    <m/>
    <m/>
    <m/>
    <m/>
    <m/>
    <m/>
    <m/>
    <m/>
    <m/>
    <m/>
    <m/>
    <m/>
    <m/>
    <m/>
    <m/>
    <m/>
    <m/>
    <m/>
    <m/>
    <m/>
    <m/>
    <m/>
    <m/>
    <m/>
    <m/>
    <m/>
    <m/>
    <m/>
    <m/>
    <m/>
    <m/>
    <m/>
    <m/>
    <m/>
    <m/>
    <m/>
    <m/>
    <m/>
    <m/>
    <m/>
    <m/>
    <m/>
    <m/>
    <m/>
    <m/>
    <m/>
    <m/>
    <m/>
    <s v="SOLICITUD CREACIÓN - CLIENTE EN GESTIÓN"/>
    <m/>
    <s v="USUARIO YA EXISTE"/>
    <m/>
    <m/>
    <m/>
    <m/>
    <m/>
    <m/>
    <m/>
    <m/>
    <m/>
    <m/>
    <m/>
    <m/>
    <m/>
    <m/>
    <m/>
    <m/>
    <m/>
    <m/>
    <m/>
    <m/>
    <m/>
    <m/>
    <x v="0"/>
    <m/>
    <m/>
    <m/>
    <m/>
    <m/>
    <s v="GESTIONADO"/>
    <m/>
    <d v="2024-01-09T00:00:00"/>
    <m/>
    <m/>
    <x v="7"/>
    <x v="1"/>
    <x v="0"/>
    <x v="0"/>
    <x v="0"/>
    <n v="1"/>
    <n v="1"/>
    <n v="1"/>
    <n v="1"/>
    <x v="0"/>
    <n v="1"/>
    <s v="900197111"/>
    <x v="2"/>
    <d v="2024-01-09T00:00:00"/>
    <x v="405"/>
    <d v="1899-12-30T00:00:00"/>
    <d v="2024-01-09T13:04:00"/>
    <s v="13:04"/>
    <d v="1899-12-30T05:26:34"/>
    <x v="1"/>
    <x v="1"/>
    <x v="6"/>
    <x v="1"/>
    <n v="8193"/>
  </r>
  <r>
    <n v="419"/>
    <d v="2024-01-09T17:23:47"/>
    <d v="2024-01-09T18:31:26"/>
    <s v="46044971@ventasyservicios.com.co"/>
    <s v="Rowinson Pinilla Vega"/>
    <m/>
    <d v="2024-01-09T00:00:00"/>
    <d v="1899-12-30T15:34:00"/>
    <x v="0"/>
    <m/>
    <m/>
    <m/>
    <m/>
    <m/>
    <m/>
    <m/>
    <m/>
    <s v="cindy.medina@claro.com.co"/>
    <s v="RE: Internet cuenta 7727613"/>
    <s v="73340347"/>
    <s v="ALLIANCE RISK &amp; PROTECTION LTDA  "/>
    <s v="PYME MEDIANA"/>
    <s v="SOPORTE TÉCNICO NEGOCIOS"/>
    <x v="0"/>
    <m/>
    <s v="FIJO"/>
    <s v="HFC"/>
    <s v="SOPORTE TÉCNICO"/>
    <m/>
    <m/>
    <m/>
    <m/>
    <m/>
    <m/>
    <m/>
    <m/>
    <m/>
    <m/>
    <m/>
    <m/>
    <m/>
    <m/>
    <m/>
    <m/>
    <m/>
    <m/>
    <m/>
    <m/>
    <m/>
    <m/>
    <m/>
    <m/>
    <m/>
    <m/>
    <m/>
    <m/>
    <m/>
    <m/>
    <m/>
    <m/>
    <m/>
    <m/>
    <m/>
    <m/>
    <m/>
    <m/>
    <m/>
    <m/>
    <m/>
    <m/>
    <m/>
    <m/>
    <m/>
    <m/>
    <m/>
    <m/>
    <m/>
    <m/>
    <m/>
    <m/>
    <m/>
    <m/>
    <m/>
    <s v="REINCIDENCIA"/>
    <m/>
    <m/>
    <m/>
    <m/>
    <m/>
    <m/>
    <m/>
    <m/>
    <m/>
    <m/>
    <m/>
    <m/>
    <m/>
    <m/>
    <m/>
    <m/>
    <m/>
    <m/>
    <m/>
    <m/>
    <m/>
    <m/>
    <m/>
    <m/>
    <m/>
    <m/>
    <m/>
    <m/>
    <m/>
    <m/>
    <m/>
    <m/>
    <m/>
    <m/>
    <m/>
    <m/>
    <m/>
    <m/>
    <m/>
    <m/>
    <m/>
    <m/>
    <m/>
    <m/>
    <m/>
    <m/>
    <m/>
    <m/>
    <m/>
    <m/>
    <m/>
    <m/>
    <m/>
    <x v="1"/>
    <m/>
    <m/>
    <s v="73340347"/>
    <s v="995537107"/>
    <s v="YOPAL"/>
    <s v="GESTIONADO"/>
    <m/>
    <d v="2024-01-09T00:00:00"/>
    <s v="NA"/>
    <s v="NA"/>
    <x v="103"/>
    <x v="0"/>
    <x v="0"/>
    <x v="0"/>
    <x v="0"/>
    <n v="1"/>
    <n v="1"/>
    <n v="1"/>
    <n v="1"/>
    <x v="0"/>
    <n v="1"/>
    <s v="73340347ALLIANCE RISK &amp; PROTECTION LTDA  "/>
    <x v="2"/>
    <d v="2024-01-09T00:00:00"/>
    <x v="406"/>
    <d v="1899-12-30T00:00:00"/>
    <d v="2024-01-09T15:34:00"/>
    <s v="Hora mal diligenciada."/>
    <d v="1899-12-30T02:57:26"/>
    <x v="1"/>
    <x v="1"/>
    <x v="19"/>
    <x v="1"/>
    <n v="8193"/>
  </r>
  <r>
    <n v="420"/>
    <d v="2024-01-09T18:25:01"/>
    <d v="2024-01-09T18:32:00"/>
    <s v="45961452@ventasyservicios.com.co"/>
    <s v="Natalia Buenano Gonzalez"/>
    <m/>
    <d v="2024-01-09T00:00:00"/>
    <s v="14:44"/>
    <x v="3"/>
    <m/>
    <s v="15558388"/>
    <m/>
    <m/>
    <m/>
    <m/>
    <m/>
    <m/>
    <m/>
    <m/>
    <s v="3212198516"/>
    <s v="COOPERATIVA COLOMBIANA DE VIGILANC"/>
    <s v="PYME PEQUEÑA"/>
    <s v="CLIENTE EXTERN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09T00:00:00"/>
    <s v="N/a"/>
    <m/>
    <x v="73"/>
    <x v="3"/>
    <x v="0"/>
    <x v="0"/>
    <x v="0"/>
    <n v="1"/>
    <n v="1"/>
    <n v="1"/>
    <n v="1"/>
    <x v="0"/>
    <n v="1"/>
    <s v="3212198516COOPERATIVA COLOMBIANA DE VIGILANC"/>
    <x v="2"/>
    <d v="2024-01-09T00:00:00"/>
    <x v="407"/>
    <d v="1899-12-30T00:00:00"/>
    <d v="2024-01-09T14:44:00"/>
    <s v="14:44"/>
    <d v="1899-12-30T03:48:00"/>
    <x v="1"/>
    <x v="1"/>
    <x v="5"/>
    <x v="1"/>
    <n v="8193"/>
  </r>
  <r>
    <n v="421"/>
    <d v="2024-01-09T18:27:25"/>
    <d v="2024-01-09T18:32:47"/>
    <s v="45577874@ventasyservicios.com.co"/>
    <s v="David Andres Pardo Torres"/>
    <m/>
    <d v="2024-01-09T00:00:00"/>
    <s v="14:18"/>
    <x v="4"/>
    <m/>
    <m/>
    <m/>
    <m/>
    <m/>
    <m/>
    <m/>
    <m/>
    <s v="sistemas@puntoazul.com.co"/>
    <s v="Traslado Servicio Claro pyme"/>
    <s v="82932286"/>
    <s v="CORPORACIO PUNTO AZUL"/>
    <s v="PYME PEQUEÑA"/>
    <s v="CLIENTE EXTERNO"/>
    <x v="0"/>
    <m/>
    <s v="FIJO"/>
    <s v="HFC"/>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09T00:00:00"/>
    <s v="995538018"/>
    <m/>
    <x v="80"/>
    <x v="0"/>
    <x v="0"/>
    <x v="0"/>
    <x v="0"/>
    <n v="1"/>
    <n v="1"/>
    <n v="1"/>
    <n v="1"/>
    <x v="0"/>
    <n v="1"/>
    <s v="82932286CORPORACIO PUNTO AZUL"/>
    <x v="2"/>
    <d v="2024-01-09T00:00:00"/>
    <x v="408"/>
    <d v="1899-12-30T00:00:00"/>
    <d v="2024-01-09T14:18:00"/>
    <s v="14:18"/>
    <d v="1899-12-30T04:14:47"/>
    <x v="1"/>
    <x v="1"/>
    <x v="14"/>
    <x v="0"/>
    <n v="8193"/>
  </r>
  <r>
    <n v="422"/>
    <d v="2024-01-09T18:17:59"/>
    <d v="2024-01-09T18:37:02"/>
    <s v="45981202@ventasyservicios.com.co"/>
    <s v="Candida Mayerli Moyano Casallas"/>
    <m/>
    <d v="2024-01-09T00:00:00"/>
    <s v="13:34"/>
    <x v="5"/>
    <m/>
    <m/>
    <m/>
    <m/>
    <m/>
    <m/>
    <m/>
    <m/>
    <m/>
    <m/>
    <s v="13332757"/>
    <s v="ROA SARMIENTO ABOGADOS S.A.S"/>
    <s v="SOHO"/>
    <s v="CLIENTE EXTERNO"/>
    <x v="0"/>
    <m/>
    <m/>
    <m/>
    <m/>
    <m/>
    <m/>
    <m/>
    <m/>
    <m/>
    <m/>
    <m/>
    <m/>
    <m/>
    <m/>
    <m/>
    <m/>
    <m/>
    <m/>
    <m/>
    <m/>
    <m/>
    <m/>
    <m/>
    <m/>
    <m/>
    <m/>
    <m/>
    <m/>
    <m/>
    <m/>
    <m/>
    <m/>
    <m/>
    <m/>
    <m/>
    <m/>
    <m/>
    <m/>
    <m/>
    <m/>
    <m/>
    <m/>
    <m/>
    <m/>
    <m/>
    <m/>
    <m/>
    <m/>
    <m/>
    <m/>
    <m/>
    <m/>
    <m/>
    <m/>
    <m/>
    <m/>
    <m/>
    <m/>
    <m/>
    <m/>
    <m/>
    <m/>
    <m/>
    <m/>
    <m/>
    <m/>
    <m/>
    <m/>
    <m/>
    <m/>
    <m/>
    <m/>
    <m/>
    <m/>
    <m/>
    <m/>
    <m/>
    <m/>
    <m/>
    <m/>
    <m/>
    <m/>
    <m/>
    <m/>
    <s v="PAGO NO ABONADO"/>
    <s v="BANCOLOMBIA"/>
    <s v="TRANSFERENCIA CON PAGO A LA REFERENCIA"/>
    <s v="REQ000004468895"/>
    <m/>
    <m/>
    <m/>
    <m/>
    <m/>
    <m/>
    <m/>
    <m/>
    <m/>
    <m/>
    <m/>
    <m/>
    <m/>
    <m/>
    <m/>
    <m/>
    <m/>
    <m/>
    <m/>
    <m/>
    <m/>
    <m/>
    <m/>
    <m/>
    <m/>
    <x v="0"/>
    <m/>
    <m/>
    <m/>
    <m/>
    <m/>
    <s v="ESCALADO"/>
    <s v="MYIT"/>
    <d v="2024-01-09T00:00:00"/>
    <m/>
    <m/>
    <x v="68"/>
    <x v="4"/>
    <x v="0"/>
    <x v="0"/>
    <x v="0"/>
    <s v=""/>
    <n v="0"/>
    <n v="0"/>
    <n v="0"/>
    <x v="0"/>
    <n v="1"/>
    <s v="13332757"/>
    <x v="2"/>
    <d v="2024-01-09T00:00:00"/>
    <x v="409"/>
    <d v="1899-12-30T00:00:00"/>
    <d v="2024-01-09T13:34:00"/>
    <s v="13:34"/>
    <d v="1899-12-30T05:03:02"/>
    <x v="1"/>
    <x v="1"/>
    <x v="10"/>
    <x v="1"/>
    <n v="0"/>
  </r>
  <r>
    <n v="423"/>
    <d v="2024-01-09T18:36:33"/>
    <d v="2024-01-09T18:37:08"/>
    <s v="45961543@ventasyservicios.com.co"/>
    <s v="Juan Jose Duque Aguirre"/>
    <m/>
    <d v="2024-01-09T00:00:00"/>
    <s v="13:10"/>
    <x v="1"/>
    <m/>
    <m/>
    <s v="P.L. FIRMA S.A.S"/>
    <s v="901507511"/>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09T00:00:00"/>
    <m/>
    <m/>
    <x v="4"/>
    <x v="1"/>
    <x v="0"/>
    <x v="0"/>
    <x v="0"/>
    <n v="1"/>
    <n v="1"/>
    <n v="1"/>
    <n v="1"/>
    <x v="0"/>
    <n v="1"/>
    <s v="901507511"/>
    <x v="2"/>
    <d v="2024-01-09T00:00:00"/>
    <x v="410"/>
    <d v="1899-12-30T00:00:00"/>
    <d v="2024-01-09T13:10:00"/>
    <s v="13:10"/>
    <d v="1899-12-30T05:27:08"/>
    <x v="1"/>
    <x v="1"/>
    <x v="6"/>
    <x v="1"/>
    <n v="8193"/>
  </r>
  <r>
    <n v="424"/>
    <d v="2024-01-09T18:39:01"/>
    <d v="2024-01-09T18:39:33"/>
    <s v="45961452@ventasyservicios.com.co"/>
    <s v="Natalia Buenano Gonzalez"/>
    <m/>
    <d v="2024-01-09T00:00:00"/>
    <s v="14:54"/>
    <x v="3"/>
    <m/>
    <s v="15558397"/>
    <m/>
    <m/>
    <m/>
    <m/>
    <m/>
    <m/>
    <m/>
    <m/>
    <s v="3103721708"/>
    <s v="DISENOS E INGENIERIA DE PROYECTOS"/>
    <s v="MICRO"/>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09T00:00:00"/>
    <s v="N/a"/>
    <m/>
    <x v="61"/>
    <x v="3"/>
    <x v="0"/>
    <x v="0"/>
    <x v="0"/>
    <n v="1"/>
    <n v="1"/>
    <n v="1"/>
    <n v="1"/>
    <x v="0"/>
    <n v="1"/>
    <s v="3103721708DISENOS E INGENIERIA DE PROYECTOS"/>
    <x v="2"/>
    <d v="2024-01-09T00:00:00"/>
    <x v="411"/>
    <d v="1899-12-30T00:00:00"/>
    <d v="2024-01-09T14:54:00"/>
    <s v="14:54"/>
    <d v="1899-12-30T03:45:33"/>
    <x v="1"/>
    <x v="1"/>
    <x v="5"/>
    <x v="1"/>
    <n v="8193"/>
  </r>
  <r>
    <n v="425"/>
    <d v="2024-01-09T18:37:15"/>
    <d v="2024-01-09T18:40:46"/>
    <s v="45961543@ventasyservicios.com.co"/>
    <s v="Juan Jose Duque Aguirre"/>
    <m/>
    <d v="2024-01-09T00:00:00"/>
    <s v="13:40"/>
    <x v="1"/>
    <m/>
    <m/>
    <s v="SEGURIDAD Y VIGILANCIA PRIVADA ESCALIBUR LTDA"/>
    <s v="830097002"/>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09T00:00:00"/>
    <m/>
    <m/>
    <x v="5"/>
    <x v="1"/>
    <x v="0"/>
    <x v="0"/>
    <x v="0"/>
    <n v="1"/>
    <n v="1"/>
    <n v="1"/>
    <n v="1"/>
    <x v="0"/>
    <n v="1"/>
    <s v="830097002"/>
    <x v="2"/>
    <d v="2024-01-09T00:00:00"/>
    <x v="412"/>
    <d v="1899-12-30T00:00:00"/>
    <d v="2024-01-09T13:40:00"/>
    <s v="13:40"/>
    <d v="1899-12-30T05:00:46"/>
    <x v="1"/>
    <x v="1"/>
    <x v="6"/>
    <x v="1"/>
    <n v="8193"/>
  </r>
  <r>
    <n v="426"/>
    <d v="2024-01-09T18:37:57"/>
    <d v="2024-01-09T18:42:06"/>
    <s v="46046817@ventasyservicios.com.co"/>
    <s v="Nicolas Romero Parra"/>
    <m/>
    <d v="2024-01-09T00:00:00"/>
    <s v="11:58"/>
    <x v="0"/>
    <m/>
    <m/>
    <m/>
    <m/>
    <m/>
    <m/>
    <m/>
    <m/>
    <s v="dianaberban@hotmail.com"/>
    <s v="Fwd: DEVOLUCION DE SALDO Y APLICACION A CLAPSULA DE PERMANENCIA NIT 901554638-4"/>
    <s v="12313819"/>
    <s v="METAL WORKS ENGINEERI SAS"/>
    <s v="PYME MEDIANA"/>
    <s v="CLIENTE CLARO"/>
    <x v="0"/>
    <m/>
    <s v="FIJO"/>
    <s v="HFC"/>
    <s v="SERVICIOS ADICIONALES"/>
    <m/>
    <m/>
    <m/>
    <m/>
    <m/>
    <m/>
    <m/>
    <m/>
    <m/>
    <m/>
    <m/>
    <m/>
    <m/>
    <m/>
    <m/>
    <m/>
    <m/>
    <m/>
    <m/>
    <m/>
    <m/>
    <m/>
    <m/>
    <m/>
    <m/>
    <m/>
    <m/>
    <m/>
    <m/>
    <m/>
    <m/>
    <m/>
    <m/>
    <m/>
    <m/>
    <m/>
    <m/>
    <m/>
    <m/>
    <m/>
    <m/>
    <m/>
    <m/>
    <m/>
    <m/>
    <m/>
    <m/>
    <m/>
    <m/>
    <m/>
    <s v="ACTIVACIÓN"/>
    <m/>
    <m/>
    <m/>
    <m/>
    <m/>
    <m/>
    <m/>
    <m/>
    <m/>
    <m/>
    <m/>
    <m/>
    <m/>
    <m/>
    <m/>
    <m/>
    <m/>
    <m/>
    <m/>
    <m/>
    <m/>
    <m/>
    <m/>
    <m/>
    <m/>
    <m/>
    <m/>
    <m/>
    <m/>
    <m/>
    <m/>
    <m/>
    <m/>
    <m/>
    <m/>
    <m/>
    <m/>
    <m/>
    <m/>
    <m/>
    <m/>
    <m/>
    <m/>
    <m/>
    <m/>
    <m/>
    <m/>
    <m/>
    <m/>
    <m/>
    <m/>
    <m/>
    <m/>
    <m/>
    <m/>
    <m/>
    <m/>
    <m/>
    <x v="0"/>
    <m/>
    <m/>
    <m/>
    <m/>
    <m/>
    <s v="GESTIONADO"/>
    <m/>
    <d v="2024-01-09T00:00:00"/>
    <m/>
    <s v="995538994"/>
    <x v="30"/>
    <x v="0"/>
    <x v="0"/>
    <x v="0"/>
    <x v="0"/>
    <n v="1"/>
    <n v="1"/>
    <n v="1"/>
    <n v="1"/>
    <x v="0"/>
    <n v="1"/>
    <s v="12313819METAL WORKS ENGINEERI SAS"/>
    <x v="1"/>
    <d v="2024-01-09T00:00:00"/>
    <x v="413"/>
    <d v="1899-12-30T00:00:00"/>
    <d v="2024-01-09T11:58:00"/>
    <s v="11:58"/>
    <d v="1899-12-30T06:44:06"/>
    <x v="2"/>
    <x v="2"/>
    <x v="3"/>
    <x v="1"/>
    <n v="8193"/>
  </r>
  <r>
    <n v="427"/>
    <d v="2024-01-09T18:36:44"/>
    <d v="2024-01-09T18:43:34"/>
    <s v="46044978@ventasyservicios.com.co"/>
    <s v="Edward Esteban Roa Ruiz"/>
    <m/>
    <d v="2024-01-09T00:00:00"/>
    <s v="15:40"/>
    <x v="4"/>
    <m/>
    <m/>
    <m/>
    <m/>
    <m/>
    <m/>
    <m/>
    <m/>
    <s v="ugcconstructora@gmail.com "/>
    <s v="Fwd: SOLICITUD DE PASO A PREPAGO DE LINEAS DE TELEFONO CELULAR"/>
    <s v="8.22217681"/>
    <s v=" CONSTRUCTORA UGC SAS"/>
    <s v="SOHO"/>
    <s v="CLIENTE CLAR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09T00:00:00"/>
    <m/>
    <m/>
    <x v="61"/>
    <x v="0"/>
    <x v="0"/>
    <x v="0"/>
    <x v="0"/>
    <n v="1"/>
    <n v="1"/>
    <n v="1"/>
    <n v="1"/>
    <x v="0"/>
    <n v="1"/>
    <s v="8.22217681 CONSTRUCTORA UGC SAS"/>
    <x v="2"/>
    <d v="2024-01-09T00:00:00"/>
    <x v="414"/>
    <d v="1899-12-30T00:00:00"/>
    <d v="2024-01-09T15:40:00"/>
    <s v="15:40"/>
    <d v="1899-12-30T03:03:34"/>
    <x v="1"/>
    <x v="1"/>
    <x v="8"/>
    <x v="0"/>
    <n v="8193"/>
  </r>
  <r>
    <n v="428"/>
    <d v="2024-01-09T18:43:15"/>
    <d v="2024-01-09T18:44:07"/>
    <s v="46044959@ventasyservicios.com.co"/>
    <s v="Brayan Enrique Cuida Castillo"/>
    <m/>
    <d v="2024-01-09T00:00:00"/>
    <s v="12:36 p. m."/>
    <x v="4"/>
    <m/>
    <m/>
    <m/>
    <m/>
    <m/>
    <m/>
    <m/>
    <m/>
    <s v="drippe@hatotech.com"/>
    <s v="RE: RESPUESTA SOLICITUD TRASLADO ID. 13336721 TK 20548225 (cancelación de servicios)"/>
    <s v="13336721"/>
    <s v="HATOTECH S.A.S."/>
    <s v="SOHO"/>
    <s v="CLIENTE CLARO"/>
    <x v="0"/>
    <m/>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09T00:00:00"/>
    <s v="nn"/>
    <m/>
    <x v="58"/>
    <x v="0"/>
    <x v="0"/>
    <x v="0"/>
    <x v="0"/>
    <n v="1"/>
    <n v="1"/>
    <n v="1"/>
    <n v="1"/>
    <x v="0"/>
    <n v="1"/>
    <s v="13336721HATOTECH S.A.S."/>
    <x v="0"/>
    <d v="2024-01-09T00:00:00"/>
    <x v="415"/>
    <d v="1899-12-30T00:00:00"/>
    <d v="2024-01-09T12:36:00"/>
    <s v="12:36"/>
    <d v="1899-12-30T06:08:07"/>
    <x v="2"/>
    <x v="2"/>
    <x v="7"/>
    <x v="0"/>
    <n v="8193"/>
  </r>
  <r>
    <n v="429"/>
    <d v="2024-01-09T18:39:05"/>
    <d v="2024-01-09T18:44:47"/>
    <s v="45981202@ventasyservicios.com.co"/>
    <s v="Candida Mayerli Moyano Casallas"/>
    <m/>
    <d v="2024-01-09T00:00:00"/>
    <s v="13:50"/>
    <x v="5"/>
    <m/>
    <m/>
    <m/>
    <m/>
    <m/>
    <m/>
    <m/>
    <m/>
    <m/>
    <m/>
    <s v="1.12446785"/>
    <s v="SOLUCIONES EN RODAMIENTOS EFICACIA SAS -"/>
    <s v="SOHO"/>
    <s v="CLIENTE EXTERNO"/>
    <x v="0"/>
    <m/>
    <m/>
    <m/>
    <m/>
    <m/>
    <m/>
    <m/>
    <m/>
    <m/>
    <m/>
    <m/>
    <m/>
    <m/>
    <m/>
    <m/>
    <m/>
    <m/>
    <m/>
    <m/>
    <m/>
    <m/>
    <m/>
    <m/>
    <m/>
    <m/>
    <m/>
    <m/>
    <m/>
    <m/>
    <m/>
    <m/>
    <m/>
    <m/>
    <m/>
    <m/>
    <m/>
    <m/>
    <m/>
    <m/>
    <m/>
    <m/>
    <m/>
    <m/>
    <m/>
    <m/>
    <m/>
    <m/>
    <m/>
    <m/>
    <m/>
    <m/>
    <m/>
    <m/>
    <m/>
    <m/>
    <m/>
    <m/>
    <m/>
    <m/>
    <m/>
    <m/>
    <m/>
    <m/>
    <m/>
    <m/>
    <m/>
    <m/>
    <m/>
    <m/>
    <m/>
    <m/>
    <m/>
    <m/>
    <m/>
    <m/>
    <m/>
    <m/>
    <m/>
    <m/>
    <m/>
    <m/>
    <m/>
    <m/>
    <m/>
    <s v="PAGO NO ABONADO"/>
    <s v="BANCO BOGOTÁ"/>
    <s v="TRANSFERENCIA CON PAGO A LA REFERENCIA"/>
    <s v="REQ000004468943"/>
    <m/>
    <m/>
    <m/>
    <m/>
    <m/>
    <m/>
    <m/>
    <m/>
    <m/>
    <m/>
    <m/>
    <m/>
    <m/>
    <m/>
    <m/>
    <m/>
    <m/>
    <m/>
    <m/>
    <m/>
    <m/>
    <m/>
    <m/>
    <m/>
    <m/>
    <x v="0"/>
    <m/>
    <m/>
    <m/>
    <m/>
    <m/>
    <s v="ESCALADO"/>
    <s v="MYIT"/>
    <d v="2024-01-09T00:00:00"/>
    <m/>
    <m/>
    <x v="68"/>
    <x v="4"/>
    <x v="1"/>
    <x v="0"/>
    <x v="0"/>
    <n v="1"/>
    <n v="1"/>
    <n v="1"/>
    <n v="1"/>
    <x v="0"/>
    <n v="1"/>
    <s v="1.12446785"/>
    <x v="2"/>
    <d v="2024-01-09T00:00:00"/>
    <x v="416"/>
    <d v="1899-12-30T00:00:00"/>
    <d v="2024-01-09T13:50:00"/>
    <s v="13:50"/>
    <d v="1899-12-30T04:54:47"/>
    <x v="1"/>
    <x v="1"/>
    <x v="10"/>
    <x v="1"/>
    <n v="0"/>
  </r>
  <r>
    <n v="430"/>
    <d v="2024-01-09T18:27:15"/>
    <d v="2024-01-09T18:45:45"/>
    <s v="46049316@ventasyservicios.com.co"/>
    <s v="Evelin Gicela Diaz Garzon"/>
    <m/>
    <d v="2024-01-09T00:00:00"/>
    <s v="09:42"/>
    <x v="7"/>
    <m/>
    <m/>
    <m/>
    <m/>
    <m/>
    <m/>
    <s v="ciberneticapro@gmail.com"/>
    <s v="Seción lineas"/>
    <m/>
    <m/>
    <s v="8.22322514"/>
    <s v="COCO SOCIAL MEDIA SAS"/>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09T00:00:00"/>
    <m/>
    <m/>
    <x v="78"/>
    <x v="6"/>
    <x v="0"/>
    <x v="0"/>
    <x v="0"/>
    <n v="1"/>
    <n v="1"/>
    <n v="1"/>
    <n v="1"/>
    <x v="0"/>
    <n v="1"/>
    <s v="8.22322514COCO SOCIAL MEDIA SAS"/>
    <x v="0"/>
    <d v="2024-01-09T00:00:00"/>
    <x v="417"/>
    <d v="1899-12-30T00:00:00"/>
    <d v="2024-01-09T09:42:00"/>
    <s v="09:42"/>
    <d v="1899-12-30T09:03:45"/>
    <x v="2"/>
    <x v="2"/>
    <x v="22"/>
    <x v="1"/>
    <n v="8193"/>
  </r>
  <r>
    <n v="431"/>
    <d v="2024-01-09T18:45:48"/>
    <d v="2024-01-09T18:47:18"/>
    <s v="46049316@ventasyservicios.com.co"/>
    <s v="Evelin Gicela Diaz Garzon"/>
    <m/>
    <d v="2024-01-09T00:00:00"/>
    <s v="11:16"/>
    <x v="7"/>
    <m/>
    <m/>
    <m/>
    <m/>
    <m/>
    <m/>
    <s v="gerencia-col@usbiocolombia.com"/>
    <s v="RE: Solicitud tramite cesión línea 321300517"/>
    <m/>
    <m/>
    <s v="321300517"/>
    <s v="US BIOSOLUTIONS COLOMBIA S.A.S"/>
    <s v="PYME PEQUEÑ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09T00:00:00"/>
    <m/>
    <m/>
    <x v="78"/>
    <x v="6"/>
    <x v="0"/>
    <x v="0"/>
    <x v="0"/>
    <n v="1"/>
    <n v="1"/>
    <n v="1"/>
    <n v="1"/>
    <x v="0"/>
    <n v="1"/>
    <s v="321300517US BIOSOLUTIONS COLOMBIA S.A.S"/>
    <x v="0"/>
    <d v="2024-01-09T00:00:00"/>
    <x v="418"/>
    <d v="1899-12-30T00:00:00"/>
    <d v="2024-01-09T11:16:00"/>
    <s v="11:16"/>
    <d v="1899-12-30T07:31:18"/>
    <x v="2"/>
    <x v="2"/>
    <x v="22"/>
    <x v="1"/>
    <n v="8193"/>
  </r>
  <r>
    <n v="432"/>
    <d v="2024-01-09T18:45:37"/>
    <d v="2024-01-09T18:47:45"/>
    <s v="45961543@ventasyservicios.com.co"/>
    <s v="Juan Jose Duque Aguirre"/>
    <m/>
    <d v="2024-01-09T00:00:00"/>
    <s v="14:25"/>
    <x v="1"/>
    <m/>
    <m/>
    <s v="ELECTRICA S.A.S."/>
    <s v="890403311"/>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09T00:00:00"/>
    <m/>
    <m/>
    <x v="5"/>
    <x v="1"/>
    <x v="0"/>
    <x v="0"/>
    <x v="0"/>
    <n v="1"/>
    <n v="1"/>
    <n v="1"/>
    <n v="1"/>
    <x v="0"/>
    <n v="1"/>
    <s v="890403311"/>
    <x v="2"/>
    <d v="2024-01-09T00:00:00"/>
    <x v="419"/>
    <d v="1899-12-30T00:00:00"/>
    <d v="2024-01-09T14:25:00"/>
    <s v="14:25"/>
    <d v="1899-12-30T04:22:45"/>
    <x v="1"/>
    <x v="1"/>
    <x v="6"/>
    <x v="1"/>
    <n v="8193"/>
  </r>
  <r>
    <n v="433"/>
    <d v="2024-01-09T18:39:39"/>
    <d v="2024-01-09T18:48:01"/>
    <s v="45961452@ventasyservicios.com.co"/>
    <s v="Natalia Buenano Gonzalez"/>
    <m/>
    <d v="2024-01-09T00:00:00"/>
    <s v="14:59"/>
    <x v="3"/>
    <m/>
    <s v="15558405"/>
    <m/>
    <m/>
    <m/>
    <m/>
    <m/>
    <m/>
    <m/>
    <m/>
    <s v="3158601040"/>
    <s v="MERTEL IMPORTACIONES SAS -"/>
    <s v="SOH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09T00:00:00"/>
    <s v="N/a"/>
    <m/>
    <x v="21"/>
    <x v="3"/>
    <x v="0"/>
    <x v="0"/>
    <x v="0"/>
    <n v="1"/>
    <n v="1"/>
    <n v="1"/>
    <n v="1"/>
    <x v="0"/>
    <n v="1"/>
    <s v="3158601040MERTEL IMPORTACIONES SAS -"/>
    <x v="2"/>
    <d v="2024-01-09T00:00:00"/>
    <x v="420"/>
    <d v="1899-12-30T00:00:00"/>
    <d v="2024-01-09T14:59:00"/>
    <s v="14:59"/>
    <d v="1899-12-30T03:49:01"/>
    <x v="1"/>
    <x v="1"/>
    <x v="5"/>
    <x v="1"/>
    <n v="8193"/>
  </r>
  <r>
    <n v="434"/>
    <d v="2024-01-09T18:46:30"/>
    <d v="2024-01-09T18:48:13"/>
    <s v="45688293@ventasyservicios.com.co"/>
    <s v="Juan David Mendez"/>
    <m/>
    <d v="2024-01-09T00:00:00"/>
    <s v="14:49"/>
    <x v="0"/>
    <m/>
    <m/>
    <m/>
    <m/>
    <m/>
    <m/>
    <m/>
    <m/>
    <s v="andres.agudeloj@claro.com.co"/>
    <s v="RV: SIMCARD  VIRTUAL"/>
    <s v="3015883920"/>
    <s v="INDUSTRIAS METALICAS LOS PINOS S.A."/>
    <s v="PYME MEDIANA"/>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09T00:00:00"/>
    <m/>
    <m/>
    <x v="21"/>
    <x v="0"/>
    <x v="0"/>
    <x v="0"/>
    <x v="0"/>
    <n v="1"/>
    <n v="1"/>
    <n v="1"/>
    <n v="1"/>
    <x v="0"/>
    <n v="1"/>
    <s v="3015883920INDUSTRIAS METALICAS LOS PINOS S.A."/>
    <x v="2"/>
    <d v="2024-01-09T00:00:00"/>
    <x v="421"/>
    <d v="1899-12-30T00:00:00"/>
    <d v="2024-01-09T14:49:00"/>
    <s v="14:49"/>
    <d v="1899-12-30T03:59:13"/>
    <x v="1"/>
    <x v="1"/>
    <x v="4"/>
    <x v="1"/>
    <n v="8193"/>
  </r>
  <r>
    <n v="435"/>
    <d v="2024-01-09T18:39:10"/>
    <d v="2024-01-09T18:50:14"/>
    <s v="45577874@ventasyservicios.com.co"/>
    <s v="David Andres Pardo Torres"/>
    <m/>
    <d v="2024-01-09T00:00:00"/>
    <s v="14:38"/>
    <x v="4"/>
    <m/>
    <m/>
    <m/>
    <m/>
    <m/>
    <m/>
    <m/>
    <m/>
    <s v="deoxcontabilidad@gmail.com"/>
    <s v="Conservar número telefónico 487-5684"/>
    <s v="04747424"/>
    <s v="PQR INCONSISTENCIAS"/>
    <s v="NO DETERMINADO"/>
    <s v="CLIENTE EXTERNO"/>
    <x v="0"/>
    <m/>
    <s v="FIJO"/>
    <s v="HFC"/>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09T00:00:00"/>
    <s v="995539365"/>
    <m/>
    <x v="80"/>
    <x v="0"/>
    <x v="0"/>
    <x v="0"/>
    <x v="0"/>
    <n v="1"/>
    <n v="1"/>
    <n v="1"/>
    <n v="1"/>
    <x v="1"/>
    <n v="3"/>
    <s v="04747424PQR INCONSISTENCIAS"/>
    <x v="2"/>
    <d v="2024-01-09T00:00:00"/>
    <x v="422"/>
    <d v="1899-12-30T00:00:00"/>
    <d v="2024-01-09T14:38:00"/>
    <s v="14:38"/>
    <d v="1899-12-30T04:12:14"/>
    <x v="1"/>
    <x v="1"/>
    <x v="14"/>
    <x v="0"/>
    <n v="8193"/>
  </r>
  <r>
    <n v="436"/>
    <d v="2024-01-09T18:45:16"/>
    <d v="2024-01-09T18:51:40"/>
    <s v="45981202@ventasyservicios.com.co"/>
    <s v="Candida Mayerli Moyano Casallas"/>
    <m/>
    <d v="2024-01-09T00:00:00"/>
    <s v="14:39 "/>
    <x v="5"/>
    <m/>
    <m/>
    <m/>
    <m/>
    <m/>
    <m/>
    <m/>
    <m/>
    <m/>
    <m/>
    <s v="0"/>
    <s v="JONATHAN ARMANDO ORTEGA MEDINA"/>
    <s v="NO DETERMINADO"/>
    <s v="CLIENTE EXTERNO"/>
    <x v="0"/>
    <m/>
    <m/>
    <m/>
    <m/>
    <m/>
    <m/>
    <m/>
    <m/>
    <m/>
    <m/>
    <m/>
    <m/>
    <m/>
    <m/>
    <m/>
    <m/>
    <m/>
    <m/>
    <m/>
    <m/>
    <m/>
    <m/>
    <m/>
    <m/>
    <m/>
    <m/>
    <m/>
    <m/>
    <m/>
    <m/>
    <m/>
    <m/>
    <m/>
    <m/>
    <m/>
    <m/>
    <m/>
    <m/>
    <m/>
    <m/>
    <m/>
    <m/>
    <m/>
    <m/>
    <m/>
    <m/>
    <m/>
    <m/>
    <m/>
    <m/>
    <m/>
    <m/>
    <m/>
    <m/>
    <m/>
    <m/>
    <m/>
    <m/>
    <m/>
    <m/>
    <m/>
    <m/>
    <m/>
    <m/>
    <m/>
    <m/>
    <m/>
    <m/>
    <m/>
    <m/>
    <m/>
    <m/>
    <m/>
    <m/>
    <m/>
    <m/>
    <m/>
    <m/>
    <m/>
    <m/>
    <m/>
    <m/>
    <m/>
    <m/>
    <s v="CORREO SIN ADJUNTO"/>
    <m/>
    <m/>
    <m/>
    <m/>
    <m/>
    <m/>
    <m/>
    <m/>
    <m/>
    <m/>
    <m/>
    <m/>
    <m/>
    <m/>
    <m/>
    <m/>
    <m/>
    <m/>
    <m/>
    <m/>
    <m/>
    <m/>
    <m/>
    <m/>
    <m/>
    <m/>
    <m/>
    <m/>
    <x v="0"/>
    <m/>
    <m/>
    <m/>
    <m/>
    <m/>
    <s v="GESTIONADO"/>
    <m/>
    <d v="2024-01-09T00:00:00"/>
    <m/>
    <m/>
    <x v="104"/>
    <x v="4"/>
    <x v="0"/>
    <x v="0"/>
    <x v="0"/>
    <n v="1"/>
    <n v="1"/>
    <n v="1"/>
    <n v="1"/>
    <x v="0"/>
    <n v="1"/>
    <s v="0"/>
    <x v="2"/>
    <d v="2024-01-09T00:00:00"/>
    <x v="423"/>
    <d v="1899-12-30T00:00:00"/>
    <d v="2024-01-09T14:39:00"/>
    <s v="14:39"/>
    <d v="1899-12-30T04:12:40"/>
    <x v="1"/>
    <x v="1"/>
    <x v="10"/>
    <x v="1"/>
    <n v="8193"/>
  </r>
  <r>
    <n v="437"/>
    <d v="2024-01-09T18:52:12"/>
    <d v="2024-01-09T18:52:22"/>
    <s v="45715302@ventasyservicios.com.co"/>
    <s v="Gina Julieth Rojas Rodriguez"/>
    <m/>
    <d v="2024-01-09T00:00:00"/>
    <s v="15:45 PM"/>
    <x v="0"/>
    <m/>
    <m/>
    <m/>
    <m/>
    <m/>
    <m/>
    <m/>
    <m/>
    <s v="Diana.Alvarez.Ext@claro.com.co"/>
    <s v="RV: SOLICITUD DE FIDELIZACION EN LAS LINEAS CLIENTE Radiólogos Asociados S.A.S NIT 890109666-4"/>
    <s v="8.22442129"/>
    <s v="RADIOLOGOS ASOCIADOS S.A.S"/>
    <s v="PYME PEQUEÑA"/>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09T00:00:00"/>
    <s v="0"/>
    <s v="0"/>
    <x v="0"/>
    <x v="0"/>
    <x v="0"/>
    <x v="0"/>
    <x v="0"/>
    <n v="1"/>
    <n v="1"/>
    <n v="1"/>
    <n v="1"/>
    <x v="0"/>
    <n v="1"/>
    <s v="8.22442129RADIOLOGOS ASOCIADOS S.A.S"/>
    <x v="2"/>
    <d v="2024-01-09T00:00:00"/>
    <x v="424"/>
    <d v="1899-12-30T00:00:00"/>
    <d v="2024-01-09T15:45:00"/>
    <s v="15:45"/>
    <d v="1899-12-30T03:07:22"/>
    <x v="1"/>
    <x v="1"/>
    <x v="23"/>
    <x v="0"/>
    <n v="8193"/>
  </r>
  <r>
    <n v="438"/>
    <d v="2024-01-09T18:50:36"/>
    <d v="2024-01-09T18:52:51"/>
    <s v="45664102@ventasyservicios.com.co"/>
    <s v="Angie Tatiana Tique Cardozo"/>
    <m/>
    <d v="2024-01-09T00:00:00"/>
    <s v="2:29 p. m."/>
    <x v="0"/>
    <m/>
    <m/>
    <m/>
    <m/>
    <m/>
    <m/>
    <m/>
    <m/>
    <s v="eduwin.lopez@claro.com.co;"/>
    <s v="PORTAL EMPRESARIAL"/>
    <s v="15518593"/>
    <s v=" EURODENIM SAS      "/>
    <s v="MICRO"/>
    <s v="CLIENTE CLARO"/>
    <x v="0"/>
    <m/>
    <s v="FIJO"/>
    <s v="HFC"/>
    <s v="PORTAL CORPORATIVO - APP - PERFILAMIENTO"/>
    <m/>
    <m/>
    <m/>
    <m/>
    <m/>
    <m/>
    <m/>
    <m/>
    <m/>
    <m/>
    <m/>
    <m/>
    <m/>
    <m/>
    <m/>
    <m/>
    <m/>
    <m/>
    <m/>
    <m/>
    <m/>
    <m/>
    <m/>
    <m/>
    <m/>
    <m/>
    <m/>
    <m/>
    <m/>
    <m/>
    <m/>
    <m/>
    <m/>
    <m/>
    <m/>
    <m/>
    <s v="INFORMACIÓN - ACLARACIÓN"/>
    <m/>
    <m/>
    <m/>
    <m/>
    <m/>
    <m/>
    <m/>
    <m/>
    <m/>
    <m/>
    <m/>
    <m/>
    <m/>
    <m/>
    <m/>
    <m/>
    <m/>
    <m/>
    <m/>
    <m/>
    <m/>
    <m/>
    <m/>
    <m/>
    <m/>
    <m/>
    <m/>
    <m/>
    <m/>
    <m/>
    <m/>
    <m/>
    <m/>
    <m/>
    <m/>
    <m/>
    <m/>
    <m/>
    <m/>
    <m/>
    <m/>
    <m/>
    <m/>
    <m/>
    <m/>
    <m/>
    <m/>
    <m/>
    <m/>
    <m/>
    <m/>
    <m/>
    <m/>
    <m/>
    <m/>
    <m/>
    <m/>
    <m/>
    <m/>
    <m/>
    <m/>
    <m/>
    <m/>
    <m/>
    <m/>
    <m/>
    <m/>
    <m/>
    <m/>
    <m/>
    <m/>
    <m/>
    <x v="0"/>
    <m/>
    <m/>
    <m/>
    <m/>
    <m/>
    <s v="GESTIONADO"/>
    <m/>
    <d v="2024-01-09T00:00:00"/>
    <s v="NINGUNA"/>
    <s v="NINGUNA"/>
    <x v="65"/>
    <x v="0"/>
    <x v="0"/>
    <x v="0"/>
    <x v="0"/>
    <n v="1"/>
    <n v="1"/>
    <n v="1"/>
    <n v="1"/>
    <x v="0"/>
    <n v="1"/>
    <s v="15518593 EURODENIM SAS      "/>
    <x v="1"/>
    <d v="2024-01-09T00:00:00"/>
    <x v="425"/>
    <d v="1899-12-30T00:00:00"/>
    <d v="2024-01-09T02:29:00"/>
    <s v="2:29"/>
    <d v="1899-12-30T16:23:51"/>
    <x v="3"/>
    <x v="2"/>
    <x v="16"/>
    <x v="1"/>
    <n v="8193"/>
  </r>
  <r>
    <n v="439"/>
    <d v="2024-01-09T18:52:27"/>
    <d v="2024-01-09T18:53:19"/>
    <s v="46044959@ventasyservicios.com.co"/>
    <s v="Brayan Enrique Cuida Castillo"/>
    <m/>
    <d v="2024-01-09T00:00:00"/>
    <s v="12:39 p. m."/>
    <x v="4"/>
    <m/>
    <m/>
    <m/>
    <m/>
    <m/>
    <m/>
    <m/>
    <m/>
    <s v="luna_zoot@hotmail.com"/>
    <s v="Solicitud reembolso de pago por equivocación en referencia"/>
    <s v="56209083"/>
    <s v="CLAUDIA RO LUNA FLOREZ"/>
    <s v="MICRO"/>
    <s v="CLIENTE CLAR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09T00:00:00"/>
    <s v="nn"/>
    <m/>
    <x v="47"/>
    <x v="0"/>
    <x v="0"/>
    <x v="0"/>
    <x v="0"/>
    <n v="1"/>
    <n v="1"/>
    <n v="1"/>
    <n v="1"/>
    <x v="0"/>
    <n v="1"/>
    <s v="56209083CLAUDIA RO LUNA FLOREZ"/>
    <x v="0"/>
    <d v="2024-01-09T00:00:00"/>
    <x v="426"/>
    <d v="1899-12-30T00:00:00"/>
    <d v="2024-01-09T12:39:00"/>
    <s v="12:39"/>
    <d v="1899-12-30T06:14:19"/>
    <x v="2"/>
    <x v="2"/>
    <x v="7"/>
    <x v="0"/>
    <n v="8193"/>
  </r>
  <r>
    <n v="440"/>
    <d v="2024-01-09T18:53:54"/>
    <d v="2024-01-09T18:54:31"/>
    <s v="45961452@ventasyservicios.com.co"/>
    <s v="Natalia Buenano Gonzalez"/>
    <m/>
    <d v="2024-01-09T00:00:00"/>
    <s v="14:59"/>
    <x v="3"/>
    <m/>
    <s v="15558406"/>
    <m/>
    <m/>
    <m/>
    <m/>
    <m/>
    <m/>
    <m/>
    <m/>
    <s v="9103343959"/>
    <s v="VIAGPS CO SAS"/>
    <s v="PYME PEQUEÑA"/>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09T00:00:00"/>
    <s v="N/a"/>
    <m/>
    <x v="50"/>
    <x v="3"/>
    <x v="0"/>
    <x v="0"/>
    <x v="0"/>
    <n v="1"/>
    <n v="1"/>
    <n v="1"/>
    <n v="1"/>
    <x v="0"/>
    <n v="1"/>
    <s v="9103343959VIAGPS CO SAS"/>
    <x v="2"/>
    <d v="2024-01-09T00:00:00"/>
    <x v="427"/>
    <d v="1899-12-30T00:00:00"/>
    <d v="2024-01-09T14:59:00"/>
    <s v="14:59"/>
    <d v="1899-12-30T03:55:31"/>
    <x v="1"/>
    <x v="1"/>
    <x v="5"/>
    <x v="1"/>
    <n v="8193"/>
  </r>
  <r>
    <n v="441"/>
    <d v="2024-01-09T18:51:56"/>
    <d v="2024-01-09T18:55:18"/>
    <s v="45981202@ventasyservicios.com.co"/>
    <s v="Candida Mayerli Moyano Casallas"/>
    <m/>
    <d v="2024-01-09T00:00:00"/>
    <s v="14:48"/>
    <x v="5"/>
    <m/>
    <m/>
    <m/>
    <m/>
    <m/>
    <m/>
    <m/>
    <m/>
    <m/>
    <m/>
    <s v="8.21551983"/>
    <s v="IMPORTACIONES INTERTRAN LTDA"/>
    <s v="SOHO"/>
    <s v="CLIENTE EXTERNO"/>
    <x v="1"/>
    <s v="EDWIN ALDUVAR RAMIREZ VASQUEZ"/>
    <m/>
    <m/>
    <m/>
    <m/>
    <m/>
    <m/>
    <m/>
    <m/>
    <m/>
    <m/>
    <m/>
    <m/>
    <m/>
    <m/>
    <m/>
    <m/>
    <m/>
    <m/>
    <m/>
    <m/>
    <m/>
    <m/>
    <m/>
    <m/>
    <m/>
    <m/>
    <m/>
    <m/>
    <m/>
    <m/>
    <m/>
    <m/>
    <m/>
    <m/>
    <m/>
    <m/>
    <m/>
    <m/>
    <m/>
    <m/>
    <m/>
    <m/>
    <m/>
    <m/>
    <m/>
    <m/>
    <m/>
    <m/>
    <m/>
    <m/>
    <m/>
    <m/>
    <m/>
    <m/>
    <m/>
    <m/>
    <m/>
    <m/>
    <m/>
    <m/>
    <m/>
    <m/>
    <m/>
    <m/>
    <m/>
    <m/>
    <m/>
    <m/>
    <m/>
    <m/>
    <m/>
    <m/>
    <m/>
    <m/>
    <m/>
    <m/>
    <m/>
    <m/>
    <m/>
    <m/>
    <m/>
    <m/>
    <m/>
    <s v="PAGO NO ABONADO"/>
    <s v="APP MI CLARO"/>
    <s v="TRANSFERENCIA CON PAGO A LA REFERENCIA"/>
    <m/>
    <m/>
    <m/>
    <m/>
    <m/>
    <m/>
    <m/>
    <m/>
    <m/>
    <m/>
    <m/>
    <m/>
    <m/>
    <m/>
    <m/>
    <m/>
    <m/>
    <m/>
    <m/>
    <m/>
    <m/>
    <m/>
    <m/>
    <m/>
    <m/>
    <m/>
    <x v="0"/>
    <m/>
    <m/>
    <m/>
    <m/>
    <m/>
    <s v="GESTIONADO"/>
    <m/>
    <d v="2024-01-09T00:00:00"/>
    <m/>
    <m/>
    <x v="68"/>
    <x v="4"/>
    <x v="0"/>
    <x v="0"/>
    <x v="0"/>
    <n v="1"/>
    <n v="1"/>
    <n v="1"/>
    <n v="1"/>
    <x v="0"/>
    <n v="1"/>
    <s v="8.21551983"/>
    <x v="2"/>
    <d v="2024-01-09T00:00:00"/>
    <x v="428"/>
    <d v="1899-12-30T00:00:00"/>
    <d v="2024-01-09T14:48:00"/>
    <s v="14:48"/>
    <d v="1899-12-30T04:07:18"/>
    <x v="1"/>
    <x v="1"/>
    <x v="10"/>
    <x v="1"/>
    <n v="8193"/>
  </r>
  <r>
    <n v="442"/>
    <d v="2024-01-09T18:53:59"/>
    <d v="2024-01-09T18:55:25"/>
    <s v="45961543@ventasyservicios.com.co"/>
    <s v="Juan Jose Duque Aguirre"/>
    <m/>
    <d v="2024-01-09T00:00:00"/>
    <s v="14:27"/>
    <x v="1"/>
    <m/>
    <m/>
    <s v="B&amp;B HOLDING MEDELLIN S.A.S"/>
    <s v="901581010"/>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09T00:00:00"/>
    <m/>
    <m/>
    <x v="5"/>
    <x v="1"/>
    <x v="0"/>
    <x v="0"/>
    <x v="0"/>
    <n v="1"/>
    <n v="1"/>
    <n v="1"/>
    <n v="1"/>
    <x v="0"/>
    <n v="1"/>
    <s v="901581010"/>
    <x v="2"/>
    <d v="2024-01-09T00:00:00"/>
    <x v="429"/>
    <d v="1899-12-30T00:00:00"/>
    <d v="2024-01-09T14:27:00"/>
    <s v="14:27"/>
    <d v="1899-12-30T04:28:25"/>
    <x v="1"/>
    <x v="1"/>
    <x v="6"/>
    <x v="1"/>
    <n v="8193"/>
  </r>
  <r>
    <n v="443"/>
    <d v="2024-01-09T19:00:29"/>
    <d v="2024-01-09T19:01:30"/>
    <s v="46044959@ventasyservicios.com.co"/>
    <s v="Brayan Enrique Cuida Castillo"/>
    <m/>
    <d v="2024-01-09T00:00:00"/>
    <s v="12:43 p. m."/>
    <x v="4"/>
    <m/>
    <m/>
    <m/>
    <m/>
    <m/>
    <m/>
    <m/>
    <m/>
    <s v="bunsichari@gmail.com"/>
    <s v="Re: QUEJA POR SUSPENSION DEL SERVICIO DE TELEVISI??N SIN AVISO NI MOTIVO CTA No.48194880"/>
    <s v="48194880"/>
    <s v="EDIFICIO BUNSICHARI RESOR"/>
    <s v="MICRO"/>
    <s v="CLIENTE CLARO"/>
    <x v="0"/>
    <m/>
    <s v="FIJO"/>
    <s v="HFC"/>
    <s v="PRODUCTO"/>
    <m/>
    <m/>
    <m/>
    <m/>
    <m/>
    <m/>
    <m/>
    <m/>
    <m/>
    <m/>
    <m/>
    <m/>
    <m/>
    <m/>
    <m/>
    <m/>
    <m/>
    <m/>
    <m/>
    <m/>
    <m/>
    <m/>
    <m/>
    <m/>
    <m/>
    <m/>
    <m/>
    <m/>
    <m/>
    <m/>
    <m/>
    <m/>
    <m/>
    <m/>
    <m/>
    <m/>
    <m/>
    <m/>
    <s v="OTROS PRODUCTOS (VENTAS)"/>
    <m/>
    <m/>
    <m/>
    <m/>
    <m/>
    <m/>
    <m/>
    <m/>
    <m/>
    <m/>
    <m/>
    <m/>
    <m/>
    <m/>
    <m/>
    <m/>
    <m/>
    <m/>
    <m/>
    <m/>
    <m/>
    <m/>
    <m/>
    <m/>
    <m/>
    <m/>
    <m/>
    <m/>
    <m/>
    <m/>
    <m/>
    <m/>
    <m/>
    <m/>
    <m/>
    <m/>
    <m/>
    <m/>
    <m/>
    <m/>
    <m/>
    <m/>
    <m/>
    <m/>
    <m/>
    <m/>
    <m/>
    <m/>
    <m/>
    <m/>
    <m/>
    <m/>
    <m/>
    <m/>
    <m/>
    <m/>
    <m/>
    <m/>
    <m/>
    <m/>
    <m/>
    <m/>
    <m/>
    <m/>
    <m/>
    <m/>
    <m/>
    <m/>
    <m/>
    <m/>
    <x v="0"/>
    <m/>
    <m/>
    <m/>
    <m/>
    <m/>
    <s v="GESTIONADO"/>
    <m/>
    <d v="2024-01-09T00:00:00"/>
    <s v="nn"/>
    <m/>
    <x v="16"/>
    <x v="0"/>
    <x v="0"/>
    <x v="0"/>
    <x v="0"/>
    <n v="1"/>
    <n v="1"/>
    <n v="1"/>
    <n v="1"/>
    <x v="0"/>
    <n v="1"/>
    <s v="48194880EDIFICIO BUNSICHARI RESOR"/>
    <x v="0"/>
    <d v="2024-01-09T00:00:00"/>
    <x v="430"/>
    <d v="1899-12-30T00:00:00"/>
    <d v="2024-01-09T12:43:00"/>
    <s v="12:43"/>
    <d v="1899-12-30T06:18:30"/>
    <x v="2"/>
    <x v="2"/>
    <x v="7"/>
    <x v="0"/>
    <n v="8193"/>
  </r>
  <r>
    <n v="444"/>
    <d v="2024-01-09T18:56:40"/>
    <d v="2024-01-09T19:02:27"/>
    <s v="45961543@ventasyservicios.com.co"/>
    <s v="Juan Jose Duque Aguirre"/>
    <m/>
    <d v="2024-01-09T00:00:00"/>
    <s v="14:48"/>
    <x v="1"/>
    <m/>
    <m/>
    <s v="IVAN ROBERTO FRANCCO BERN"/>
    <s v="80240131"/>
    <s v="INFORMACIÓN"/>
    <m/>
    <m/>
    <m/>
    <m/>
    <m/>
    <m/>
    <m/>
    <m/>
    <m/>
    <x v="2"/>
    <m/>
    <m/>
    <m/>
    <m/>
    <m/>
    <m/>
    <m/>
    <m/>
    <m/>
    <m/>
    <m/>
    <m/>
    <m/>
    <m/>
    <m/>
    <m/>
    <m/>
    <m/>
    <m/>
    <m/>
    <m/>
    <m/>
    <m/>
    <m/>
    <m/>
    <m/>
    <m/>
    <m/>
    <m/>
    <m/>
    <m/>
    <m/>
    <m/>
    <m/>
    <m/>
    <m/>
    <m/>
    <m/>
    <m/>
    <m/>
    <m/>
    <m/>
    <m/>
    <m/>
    <m/>
    <m/>
    <m/>
    <m/>
    <m/>
    <m/>
    <m/>
    <m/>
    <m/>
    <m/>
    <m/>
    <m/>
    <m/>
    <m/>
    <m/>
    <m/>
    <m/>
    <m/>
    <m/>
    <m/>
    <m/>
    <m/>
    <m/>
    <m/>
    <m/>
    <m/>
    <m/>
    <m/>
    <m/>
    <m/>
    <m/>
    <m/>
    <m/>
    <m/>
    <m/>
    <m/>
    <m/>
    <m/>
    <m/>
    <m/>
    <m/>
    <m/>
    <m/>
    <m/>
    <s v="SOLICITUD CREACIÓN - CLIENTE EN GESTIÓN"/>
    <m/>
    <s v="USUARIO YA EXISTE"/>
    <m/>
    <m/>
    <m/>
    <m/>
    <m/>
    <m/>
    <m/>
    <m/>
    <m/>
    <m/>
    <m/>
    <m/>
    <m/>
    <m/>
    <m/>
    <m/>
    <m/>
    <m/>
    <m/>
    <m/>
    <m/>
    <m/>
    <x v="0"/>
    <m/>
    <m/>
    <m/>
    <m/>
    <m/>
    <s v="GESTIONADO"/>
    <m/>
    <d v="2024-01-09T00:00:00"/>
    <m/>
    <m/>
    <x v="7"/>
    <x v="1"/>
    <x v="0"/>
    <x v="0"/>
    <x v="0"/>
    <n v="1"/>
    <n v="1"/>
    <n v="1"/>
    <n v="1"/>
    <x v="0"/>
    <n v="1"/>
    <s v="80240131"/>
    <x v="2"/>
    <d v="2024-01-09T00:00:00"/>
    <x v="431"/>
    <d v="1899-12-30T00:00:00"/>
    <d v="2024-01-09T14:48:00"/>
    <s v="14:48"/>
    <d v="1899-12-30T04:14:27"/>
    <x v="1"/>
    <x v="1"/>
    <x v="6"/>
    <x v="1"/>
    <n v="8193"/>
  </r>
  <r>
    <n v="445"/>
    <d v="2024-01-09T19:01:31"/>
    <d v="2024-01-09T19:03:06"/>
    <s v="46044978@ventasyservicios.com.co"/>
    <s v="Edward Esteban Roa Ruiz"/>
    <m/>
    <d v="2024-01-09T00:00:00"/>
    <s v="14:50"/>
    <x v="4"/>
    <m/>
    <m/>
    <m/>
    <m/>
    <m/>
    <m/>
    <m/>
    <m/>
    <s v="diana.marin@nuveennc.com "/>
    <s v="Pago facturas Diciembre"/>
    <s v="12055481"/>
    <s v="GREENWOOD RESOURCES COLOMBIA S.A.S."/>
    <s v="PYME MEDIANA"/>
    <s v="CLIENTE CLARO"/>
    <x v="0"/>
    <m/>
    <s v="FIJO"/>
    <s v="FO"/>
    <s v="PAGO NO ABONADO"/>
    <m/>
    <m/>
    <m/>
    <m/>
    <m/>
    <m/>
    <m/>
    <m/>
    <m/>
    <m/>
    <m/>
    <m/>
    <m/>
    <m/>
    <m/>
    <m/>
    <m/>
    <m/>
    <m/>
    <m/>
    <m/>
    <m/>
    <m/>
    <m/>
    <m/>
    <m/>
    <m/>
    <m/>
    <m/>
    <m/>
    <m/>
    <m/>
    <m/>
    <s v="INFORMACIÓN - ACLARACIÓN"/>
    <m/>
    <m/>
    <m/>
    <m/>
    <m/>
    <m/>
    <m/>
    <m/>
    <m/>
    <m/>
    <m/>
    <m/>
    <m/>
    <m/>
    <m/>
    <m/>
    <m/>
    <m/>
    <m/>
    <m/>
    <m/>
    <m/>
    <m/>
    <m/>
    <m/>
    <m/>
    <m/>
    <m/>
    <m/>
    <m/>
    <m/>
    <m/>
    <m/>
    <m/>
    <m/>
    <m/>
    <m/>
    <m/>
    <m/>
    <m/>
    <m/>
    <m/>
    <m/>
    <m/>
    <m/>
    <m/>
    <m/>
    <m/>
    <m/>
    <m/>
    <m/>
    <m/>
    <m/>
    <m/>
    <m/>
    <m/>
    <m/>
    <m/>
    <m/>
    <m/>
    <m/>
    <m/>
    <m/>
    <m/>
    <m/>
    <m/>
    <m/>
    <m/>
    <m/>
    <m/>
    <m/>
    <m/>
    <m/>
    <m/>
    <m/>
    <x v="0"/>
    <m/>
    <m/>
    <m/>
    <m/>
    <m/>
    <s v="GESTIONADO"/>
    <m/>
    <d v="2024-01-09T00:00:00"/>
    <m/>
    <m/>
    <x v="28"/>
    <x v="0"/>
    <x v="0"/>
    <x v="0"/>
    <x v="0"/>
    <n v="1"/>
    <n v="1"/>
    <n v="1"/>
    <n v="1"/>
    <x v="0"/>
    <n v="1"/>
    <s v="12055481GREENWOOD RESOURCES COLOMBIA S.A.S."/>
    <x v="2"/>
    <d v="2024-01-09T00:00:00"/>
    <x v="432"/>
    <d v="1899-12-30T00:00:00"/>
    <d v="2024-01-09T14:50:00"/>
    <s v="14:50"/>
    <d v="1899-12-30T04:13:06"/>
    <x v="1"/>
    <x v="1"/>
    <x v="8"/>
    <x v="0"/>
    <n v="8193"/>
  </r>
  <r>
    <n v="446"/>
    <d v="2024-01-09T18:50:22"/>
    <d v="2024-01-09T19:04:03"/>
    <s v="45577874@ventasyservicios.com.co"/>
    <s v="David Andres Pardo Torres"/>
    <m/>
    <d v="2024-01-09T00:00:00"/>
    <s v="15:19"/>
    <x v="4"/>
    <m/>
    <m/>
    <m/>
    <m/>
    <m/>
    <m/>
    <m/>
    <m/>
    <s v="farango@bicimarket.com.co"/>
    <s v="Activacion portal empresarial Claro - BICICO SAS"/>
    <s v="04747424"/>
    <s v="PQR INCONSISTENCIAS"/>
    <s v="NO DETERMINADO"/>
    <s v="CLIENTE EXTERNO"/>
    <x v="0"/>
    <m/>
    <s v="FIJO"/>
    <s v="HFC"/>
    <s v="PORTAL CORPORATIVO - APP - PERFILAMIENTO"/>
    <m/>
    <m/>
    <m/>
    <m/>
    <m/>
    <m/>
    <m/>
    <m/>
    <m/>
    <m/>
    <m/>
    <m/>
    <m/>
    <m/>
    <m/>
    <m/>
    <m/>
    <m/>
    <m/>
    <m/>
    <m/>
    <m/>
    <m/>
    <m/>
    <m/>
    <m/>
    <m/>
    <m/>
    <m/>
    <m/>
    <m/>
    <m/>
    <m/>
    <m/>
    <m/>
    <m/>
    <s v="INFORMACIÓN - ACLARACIÓN"/>
    <m/>
    <m/>
    <m/>
    <m/>
    <m/>
    <m/>
    <m/>
    <m/>
    <m/>
    <m/>
    <m/>
    <m/>
    <m/>
    <m/>
    <m/>
    <m/>
    <m/>
    <m/>
    <m/>
    <m/>
    <m/>
    <m/>
    <m/>
    <m/>
    <m/>
    <m/>
    <m/>
    <m/>
    <m/>
    <m/>
    <m/>
    <m/>
    <m/>
    <m/>
    <m/>
    <m/>
    <m/>
    <m/>
    <m/>
    <m/>
    <m/>
    <m/>
    <m/>
    <m/>
    <m/>
    <m/>
    <m/>
    <m/>
    <m/>
    <m/>
    <m/>
    <m/>
    <m/>
    <m/>
    <m/>
    <m/>
    <m/>
    <m/>
    <m/>
    <m/>
    <m/>
    <m/>
    <m/>
    <m/>
    <m/>
    <m/>
    <m/>
    <m/>
    <m/>
    <m/>
    <m/>
    <m/>
    <x v="0"/>
    <m/>
    <m/>
    <m/>
    <m/>
    <m/>
    <s v="GESTIONADO"/>
    <m/>
    <d v="2024-01-09T00:00:00"/>
    <s v="995541208"/>
    <m/>
    <x v="65"/>
    <x v="0"/>
    <x v="0"/>
    <x v="0"/>
    <x v="0"/>
    <n v="1"/>
    <n v="1"/>
    <n v="1"/>
    <n v="1"/>
    <x v="1"/>
    <n v="3"/>
    <s v="04747424PQR INCONSISTENCIAS"/>
    <x v="2"/>
    <d v="2024-01-09T00:00:00"/>
    <x v="433"/>
    <d v="1899-12-30T00:00:00"/>
    <d v="2024-01-09T15:19:00"/>
    <s v="15:19"/>
    <d v="1899-12-30T03:45:03"/>
    <x v="1"/>
    <x v="1"/>
    <x v="14"/>
    <x v="0"/>
    <n v="8193"/>
  </r>
  <r>
    <n v="447"/>
    <d v="2024-01-09T18:50:18"/>
    <d v="2024-01-09T19:04:28"/>
    <s v="46046817@ventasyservicios.com.co"/>
    <s v="Nicolas Romero Parra"/>
    <m/>
    <d v="2024-01-09T00:00:00"/>
    <s v="6:14"/>
    <x v="0"/>
    <m/>
    <m/>
    <m/>
    <m/>
    <m/>
    <m/>
    <m/>
    <m/>
    <s v="adriana.sanchez@ciriontechnologies.com"/>
    <s v="SD28222150"/>
    <s v="10432"/>
    <s v="BEL-STAR S.A."/>
    <s v="EMPRESAS"/>
    <s v="CLIENTE CLARO"/>
    <x v="1"/>
    <s v="DARIO CARDENAS OLMEDO"/>
    <s v="FIJO"/>
    <s v="FO"/>
    <s v="CASO A OTRAS ÁREAS"/>
    <m/>
    <m/>
    <m/>
    <m/>
    <m/>
    <m/>
    <m/>
    <m/>
    <s v="CSM"/>
    <m/>
    <m/>
    <m/>
    <m/>
    <m/>
    <m/>
    <m/>
    <m/>
    <m/>
    <m/>
    <m/>
    <m/>
    <m/>
    <m/>
    <m/>
    <m/>
    <m/>
    <m/>
    <m/>
    <m/>
    <m/>
    <m/>
    <m/>
    <m/>
    <m/>
    <m/>
    <m/>
    <m/>
    <m/>
    <m/>
    <m/>
    <m/>
    <m/>
    <m/>
    <m/>
    <m/>
    <m/>
    <m/>
    <m/>
    <m/>
    <m/>
    <m/>
    <m/>
    <m/>
    <m/>
    <m/>
    <m/>
    <m/>
    <m/>
    <m/>
    <m/>
    <m/>
    <m/>
    <m/>
    <m/>
    <m/>
    <m/>
    <m/>
    <m/>
    <m/>
    <m/>
    <m/>
    <m/>
    <m/>
    <m/>
    <m/>
    <m/>
    <m/>
    <m/>
    <m/>
    <m/>
    <m/>
    <m/>
    <m/>
    <m/>
    <m/>
    <m/>
    <m/>
    <m/>
    <m/>
    <m/>
    <m/>
    <m/>
    <m/>
    <m/>
    <m/>
    <m/>
    <m/>
    <m/>
    <m/>
    <m/>
    <m/>
    <m/>
    <m/>
    <m/>
    <m/>
    <m/>
    <m/>
    <m/>
    <m/>
    <x v="0"/>
    <m/>
    <m/>
    <m/>
    <m/>
    <m/>
    <s v="SOLUCIONADO ESCALADO"/>
    <s v="CSM"/>
    <d v="2024-01-09T00:00:00"/>
    <s v="N/A"/>
    <s v="20615273"/>
    <x v="2"/>
    <x v="0"/>
    <x v="4"/>
    <x v="0"/>
    <x v="0"/>
    <n v="1"/>
    <n v="1"/>
    <n v="1"/>
    <n v="1"/>
    <x v="0"/>
    <n v="1"/>
    <s v="10432BEL-STAR S.A."/>
    <x v="1"/>
    <d v="2024-01-09T00:00:00"/>
    <x v="434"/>
    <d v="1899-12-30T00:00:00"/>
    <d v="2024-01-09T06:14:00"/>
    <s v="6:14"/>
    <d v="1899-12-30T12:50:28"/>
    <x v="3"/>
    <x v="2"/>
    <x v="3"/>
    <x v="1"/>
    <n v="8193"/>
  </r>
  <r>
    <n v="448"/>
    <d v="2024-01-09T18:54:36"/>
    <d v="2024-01-09T19:04:41"/>
    <s v="45961452@ventasyservicios.com.co"/>
    <s v="Natalia Buenano Gonzalez"/>
    <m/>
    <d v="2024-01-09T00:00:00"/>
    <s v="14:05"/>
    <x v="3"/>
    <m/>
    <s v="15558355"/>
    <m/>
    <m/>
    <m/>
    <m/>
    <m/>
    <m/>
    <m/>
    <m/>
    <s v="8.22440304"/>
    <s v="TECNOLOGIAS DEL TRANSPORTE PRECOLTUR SAS"/>
    <s v="MICRO"/>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09T00:00:00"/>
    <s v="N/a"/>
    <m/>
    <x v="61"/>
    <x v="3"/>
    <x v="0"/>
    <x v="0"/>
    <x v="0"/>
    <n v="1"/>
    <n v="1"/>
    <n v="1"/>
    <n v="1"/>
    <x v="0"/>
    <n v="1"/>
    <s v="8.22440304TECNOLOGIAS DEL TRANSPORTE PRECOLTUR SAS"/>
    <x v="2"/>
    <d v="2024-01-09T00:00:00"/>
    <x v="435"/>
    <d v="1899-12-30T00:00:00"/>
    <d v="2024-01-09T14:05:00"/>
    <s v="14:05"/>
    <d v="1899-12-30T04:59:41"/>
    <x v="1"/>
    <x v="1"/>
    <x v="5"/>
    <x v="1"/>
    <n v="8193"/>
  </r>
  <r>
    <n v="449"/>
    <d v="2024-01-09T18:50:49"/>
    <d v="2024-01-09T19:05:10"/>
    <s v="46049316@ventasyservicios.com.co"/>
    <s v="Evelin Gicela Diaz Garzon"/>
    <m/>
    <d v="2024-01-09T00:00:00"/>
    <s v="11:29"/>
    <x v="7"/>
    <m/>
    <m/>
    <m/>
    <m/>
    <m/>
    <m/>
    <s v="churtado@infoods.com.co"/>
    <s v="RE: Cesión de Contrato a Infoods SAS"/>
    <m/>
    <m/>
    <s v="3164368395"/>
    <s v="KEIMY MENA ARISTIZABAL"/>
    <s v="NO DETERMINAD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09T00:00:00"/>
    <m/>
    <m/>
    <x v="78"/>
    <x v="6"/>
    <x v="0"/>
    <x v="0"/>
    <x v="0"/>
    <n v="1"/>
    <n v="1"/>
    <n v="1"/>
    <n v="1"/>
    <x v="0"/>
    <n v="1"/>
    <s v="3164368395KEIMY MENA ARISTIZABAL"/>
    <x v="0"/>
    <d v="2024-01-09T00:00:00"/>
    <x v="436"/>
    <d v="1899-12-30T00:00:00"/>
    <d v="2024-01-09T11:29:00"/>
    <s v="11:29"/>
    <d v="1899-12-30T07:36:10"/>
    <x v="2"/>
    <x v="2"/>
    <x v="22"/>
    <x v="1"/>
    <n v="8193"/>
  </r>
  <r>
    <n v="450"/>
    <d v="2024-01-09T19:04:37"/>
    <d v="2024-01-09T19:05:17"/>
    <s v="45961543@ventasyservicios.com.co"/>
    <s v="Juan Jose Duque Aguirre"/>
    <m/>
    <d v="2024-01-09T00:00:00"/>
    <s v="14:51"/>
    <x v="1"/>
    <m/>
    <m/>
    <s v="0"/>
    <s v="0"/>
    <s v="INFORMACIÓN"/>
    <m/>
    <m/>
    <m/>
    <m/>
    <m/>
    <m/>
    <m/>
    <m/>
    <m/>
    <x v="2"/>
    <m/>
    <m/>
    <m/>
    <m/>
    <m/>
    <m/>
    <m/>
    <m/>
    <m/>
    <m/>
    <m/>
    <m/>
    <m/>
    <m/>
    <m/>
    <m/>
    <m/>
    <m/>
    <m/>
    <m/>
    <m/>
    <m/>
    <m/>
    <m/>
    <m/>
    <m/>
    <m/>
    <m/>
    <m/>
    <m/>
    <m/>
    <m/>
    <m/>
    <m/>
    <m/>
    <m/>
    <m/>
    <m/>
    <m/>
    <m/>
    <m/>
    <m/>
    <m/>
    <m/>
    <m/>
    <m/>
    <m/>
    <m/>
    <m/>
    <m/>
    <m/>
    <m/>
    <m/>
    <m/>
    <m/>
    <m/>
    <m/>
    <m/>
    <m/>
    <m/>
    <m/>
    <m/>
    <m/>
    <m/>
    <m/>
    <m/>
    <m/>
    <m/>
    <m/>
    <m/>
    <m/>
    <m/>
    <m/>
    <m/>
    <m/>
    <m/>
    <m/>
    <m/>
    <m/>
    <m/>
    <m/>
    <m/>
    <m/>
    <m/>
    <m/>
    <m/>
    <m/>
    <m/>
    <s v="OTROS TEMAS"/>
    <s v="OTROS TEMAS"/>
    <m/>
    <s v="SIN INFO"/>
    <m/>
    <m/>
    <m/>
    <m/>
    <m/>
    <m/>
    <m/>
    <m/>
    <m/>
    <m/>
    <m/>
    <m/>
    <m/>
    <m/>
    <m/>
    <m/>
    <m/>
    <m/>
    <m/>
    <m/>
    <m/>
    <x v="0"/>
    <m/>
    <m/>
    <m/>
    <m/>
    <m/>
    <s v="GESTIONADO"/>
    <m/>
    <d v="2024-01-09T00:00:00"/>
    <m/>
    <m/>
    <x v="56"/>
    <x v="1"/>
    <x v="0"/>
    <x v="0"/>
    <x v="0"/>
    <n v="1"/>
    <n v="1"/>
    <n v="1"/>
    <n v="1"/>
    <x v="0"/>
    <n v="1"/>
    <s v="0"/>
    <x v="2"/>
    <d v="2024-01-09T00:00:00"/>
    <x v="437"/>
    <d v="1899-12-30T00:00:00"/>
    <d v="2024-01-09T14:51:00"/>
    <s v="14:51"/>
    <d v="1899-12-30T04:14:17"/>
    <x v="1"/>
    <x v="1"/>
    <x v="6"/>
    <x v="1"/>
    <n v="8193"/>
  </r>
  <r>
    <n v="451"/>
    <d v="2024-01-09T19:05:37"/>
    <d v="2024-01-09T19:07:41"/>
    <s v="46049316@ventasyservicios.com.co"/>
    <s v="Evelin Gicela Diaz Garzon"/>
    <m/>
    <d v="2024-01-09T00:00:00"/>
    <s v="12:30"/>
    <x v="7"/>
    <m/>
    <m/>
    <m/>
    <m/>
    <m/>
    <m/>
    <s v="karen@alimentos-santillana.com"/>
    <s v="RE: RV: SOLICITUD CESION LINEAS  PERSONA NATURAL A PRODUCTOS ALIMENTICIOS SANTILLANA."/>
    <m/>
    <m/>
    <s v="3104761105"/>
    <s v="MARTHA CLEMENCIA TOBAR BR"/>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09T00:00:00"/>
    <m/>
    <m/>
    <x v="78"/>
    <x v="6"/>
    <x v="0"/>
    <x v="0"/>
    <x v="0"/>
    <n v="1"/>
    <n v="1"/>
    <n v="1"/>
    <n v="1"/>
    <x v="0"/>
    <n v="1"/>
    <s v="3104761105MARTHA CLEMENCIA TOBAR BR"/>
    <x v="0"/>
    <d v="2024-01-09T00:00:00"/>
    <x v="438"/>
    <d v="1899-12-30T00:00:00"/>
    <d v="2024-01-09T12:30:00"/>
    <s v="12:30"/>
    <d v="1899-12-30T06:37:41"/>
    <x v="2"/>
    <x v="2"/>
    <x v="22"/>
    <x v="1"/>
    <n v="8193"/>
  </r>
  <r>
    <n v="452"/>
    <d v="2024-01-09T19:06:11"/>
    <d v="2024-01-09T19:08:19"/>
    <s v="46044558@ventasyservicios.com.co"/>
    <s v="Dick Harry Rodriguez Rocha"/>
    <m/>
    <d v="2024-01-09T00:00:00"/>
    <s v="11:11"/>
    <x v="0"/>
    <m/>
    <m/>
    <m/>
    <m/>
    <m/>
    <m/>
    <m/>
    <m/>
    <s v="gerenciacomercial@soportecolombia.net; "/>
    <s v="Re: Cliente VIMACH SAS VIMACH SAS SOLICITUD MIGRACION DEDICADO A BANDA ANCHA"/>
    <s v="11895756"/>
    <s v="VIMACH SAS"/>
    <s v="MICRO"/>
    <s v="CLIENTE EXTERNO"/>
    <x v="0"/>
    <m/>
    <s v="FIJO"/>
    <s v="FO"/>
    <s v="CAMBIO PLAN TARIFA"/>
    <m/>
    <m/>
    <m/>
    <m/>
    <m/>
    <s v="MIGRACIÓN DE TECNOLOGÍA"/>
    <m/>
    <m/>
    <m/>
    <m/>
    <m/>
    <m/>
    <m/>
    <m/>
    <m/>
    <m/>
    <m/>
    <m/>
    <m/>
    <m/>
    <m/>
    <m/>
    <m/>
    <m/>
    <m/>
    <m/>
    <m/>
    <m/>
    <m/>
    <m/>
    <m/>
    <m/>
    <m/>
    <m/>
    <m/>
    <m/>
    <m/>
    <m/>
    <m/>
    <m/>
    <m/>
    <m/>
    <m/>
    <m/>
    <m/>
    <m/>
    <m/>
    <m/>
    <m/>
    <m/>
    <m/>
    <m/>
    <m/>
    <m/>
    <m/>
    <m/>
    <m/>
    <m/>
    <m/>
    <m/>
    <m/>
    <m/>
    <m/>
    <m/>
    <m/>
    <m/>
    <m/>
    <m/>
    <m/>
    <m/>
    <m/>
    <m/>
    <m/>
    <m/>
    <m/>
    <m/>
    <m/>
    <m/>
    <m/>
    <m/>
    <m/>
    <m/>
    <m/>
    <m/>
    <m/>
    <m/>
    <m/>
    <m/>
    <m/>
    <m/>
    <m/>
    <m/>
    <m/>
    <m/>
    <m/>
    <m/>
    <m/>
    <m/>
    <m/>
    <m/>
    <m/>
    <m/>
    <m/>
    <m/>
    <m/>
    <m/>
    <m/>
    <m/>
    <m/>
    <x v="0"/>
    <m/>
    <m/>
    <m/>
    <m/>
    <m/>
    <s v="GESTIONADO"/>
    <m/>
    <d v="2024-01-09T00:00:00"/>
    <m/>
    <m/>
    <x v="86"/>
    <x v="0"/>
    <x v="0"/>
    <x v="0"/>
    <x v="0"/>
    <n v="1"/>
    <n v="1"/>
    <n v="1"/>
    <n v="1"/>
    <x v="0"/>
    <n v="1"/>
    <s v="11895756VIMACH SAS"/>
    <x v="0"/>
    <d v="2024-01-09T00:00:00"/>
    <x v="439"/>
    <d v="1899-12-30T00:00:00"/>
    <d v="2024-01-09T11:11:00"/>
    <s v="11:11"/>
    <d v="1899-12-30T07:57:19"/>
    <x v="2"/>
    <x v="2"/>
    <x v="20"/>
    <x v="1"/>
    <n v="8193"/>
  </r>
  <r>
    <n v="453"/>
    <d v="2024-01-09T19:08:28"/>
    <d v="2024-01-09T19:10:30"/>
    <s v="45688293@ventasyservicios.com.co"/>
    <s v="Juan David Mendez"/>
    <m/>
    <d v="2024-01-09T00:00:00"/>
    <s v="14:58"/>
    <x v="1"/>
    <m/>
    <m/>
    <s v="GRUPO COMERCAR MULTIMARCAS S.A.S."/>
    <s v="901597402"/>
    <s v="INFORMACIÓN"/>
    <m/>
    <m/>
    <m/>
    <m/>
    <m/>
    <m/>
    <m/>
    <m/>
    <m/>
    <x v="2"/>
    <m/>
    <m/>
    <m/>
    <m/>
    <m/>
    <m/>
    <m/>
    <m/>
    <m/>
    <m/>
    <m/>
    <m/>
    <m/>
    <m/>
    <m/>
    <m/>
    <m/>
    <m/>
    <m/>
    <m/>
    <m/>
    <m/>
    <m/>
    <m/>
    <m/>
    <m/>
    <m/>
    <m/>
    <m/>
    <m/>
    <m/>
    <m/>
    <m/>
    <m/>
    <m/>
    <m/>
    <m/>
    <m/>
    <m/>
    <m/>
    <m/>
    <m/>
    <m/>
    <m/>
    <m/>
    <m/>
    <m/>
    <m/>
    <m/>
    <m/>
    <m/>
    <m/>
    <m/>
    <m/>
    <m/>
    <m/>
    <m/>
    <m/>
    <m/>
    <m/>
    <m/>
    <m/>
    <m/>
    <m/>
    <m/>
    <m/>
    <m/>
    <m/>
    <m/>
    <m/>
    <m/>
    <m/>
    <m/>
    <m/>
    <m/>
    <m/>
    <m/>
    <m/>
    <m/>
    <m/>
    <m/>
    <m/>
    <m/>
    <m/>
    <m/>
    <m/>
    <m/>
    <m/>
    <s v="OTROS TEMAS"/>
    <s v="REPORTE DE FALLAS APP - PORTAL"/>
    <m/>
    <m/>
    <m/>
    <m/>
    <m/>
    <m/>
    <m/>
    <m/>
    <m/>
    <m/>
    <m/>
    <m/>
    <m/>
    <m/>
    <m/>
    <m/>
    <m/>
    <m/>
    <m/>
    <m/>
    <m/>
    <m/>
    <m/>
    <x v="0"/>
    <m/>
    <m/>
    <m/>
    <m/>
    <m/>
    <s v="GESTIONADO"/>
    <m/>
    <d v="2024-01-09T00:00:00"/>
    <m/>
    <m/>
    <x v="85"/>
    <x v="1"/>
    <x v="0"/>
    <x v="0"/>
    <x v="0"/>
    <n v="1"/>
    <n v="1"/>
    <n v="1"/>
    <n v="1"/>
    <x v="0"/>
    <n v="1"/>
    <s v="901597402"/>
    <x v="2"/>
    <d v="2024-01-09T00:00:00"/>
    <x v="440"/>
    <d v="1899-12-30T00:00:00"/>
    <d v="2024-01-09T14:58:00"/>
    <s v="14:58"/>
    <d v="1899-12-30T04:12:30"/>
    <x v="1"/>
    <x v="1"/>
    <x v="4"/>
    <x v="1"/>
    <n v="8193"/>
  </r>
  <r>
    <n v="454"/>
    <d v="2024-01-09T18:31:29"/>
    <d v="2024-01-09T19:10:54"/>
    <s v="46044971@ventasyservicios.com.co"/>
    <s v="Rowinson Pinilla Vega"/>
    <m/>
    <d v="2024-01-08T00:00:00"/>
    <d v="1899-12-30T10:52:00"/>
    <x v="0"/>
    <m/>
    <m/>
    <m/>
    <m/>
    <m/>
    <m/>
    <m/>
    <m/>
    <s v="Larry.Calderon@smollan.com"/>
    <s v="RE: Solicitud reposición línea"/>
    <s v="3102082588"/>
    <s v="SMOLLAN COLOMBIA S.A.S."/>
    <s v="PYME MEDIANA"/>
    <s v="CLIENTE EXTERNO"/>
    <x v="0"/>
    <m/>
    <s v="MÓVIL"/>
    <m/>
    <m/>
    <s v="PRODUCTO"/>
    <m/>
    <m/>
    <m/>
    <m/>
    <m/>
    <m/>
    <m/>
    <m/>
    <m/>
    <m/>
    <m/>
    <m/>
    <m/>
    <m/>
    <m/>
    <m/>
    <m/>
    <m/>
    <m/>
    <m/>
    <m/>
    <m/>
    <m/>
    <m/>
    <m/>
    <m/>
    <m/>
    <m/>
    <m/>
    <m/>
    <m/>
    <m/>
    <m/>
    <m/>
    <m/>
    <m/>
    <m/>
    <m/>
    <s v="OTROS PRODUCTOS (VENTAS)"/>
    <m/>
    <m/>
    <m/>
    <m/>
    <m/>
    <m/>
    <m/>
    <m/>
    <m/>
    <m/>
    <m/>
    <m/>
    <m/>
    <m/>
    <m/>
    <m/>
    <m/>
    <m/>
    <m/>
    <m/>
    <m/>
    <m/>
    <m/>
    <m/>
    <m/>
    <m/>
    <m/>
    <m/>
    <m/>
    <m/>
    <m/>
    <m/>
    <m/>
    <m/>
    <m/>
    <m/>
    <m/>
    <m/>
    <m/>
    <m/>
    <m/>
    <m/>
    <m/>
    <m/>
    <m/>
    <m/>
    <m/>
    <m/>
    <m/>
    <m/>
    <m/>
    <m/>
    <m/>
    <m/>
    <m/>
    <m/>
    <m/>
    <m/>
    <m/>
    <m/>
    <m/>
    <m/>
    <m/>
    <m/>
    <m/>
    <m/>
    <m/>
    <m/>
    <m/>
    <x v="0"/>
    <m/>
    <m/>
    <m/>
    <m/>
    <m/>
    <s v="GESTIONADO"/>
    <m/>
    <d v="2024-01-09T00:00:00"/>
    <s v="NA"/>
    <s v="NA"/>
    <x v="16"/>
    <x v="0"/>
    <x v="0"/>
    <x v="0"/>
    <x v="0"/>
    <n v="1"/>
    <n v="1"/>
    <n v="1"/>
    <n v="1"/>
    <x v="0"/>
    <n v="1"/>
    <s v="3102082588SMOLLAN COLOMBIA S.A.S."/>
    <x v="0"/>
    <d v="2024-01-09T00:00:00"/>
    <x v="441"/>
    <d v="1899-12-30T00:00:00"/>
    <d v="2024-01-08T10:52:00"/>
    <s v="Hora mal diligenciada."/>
    <d v="1899-12-31T08:18:54"/>
    <x v="0"/>
    <x v="0"/>
    <x v="19"/>
    <x v="1"/>
    <n v="8193"/>
  </r>
  <r>
    <n v="455"/>
    <d v="2024-01-09T19:11:23"/>
    <d v="2024-01-09T19:12:07"/>
    <s v="45961543@ventasyservicios.com.co"/>
    <s v="Juan Jose Duque Aguirre"/>
    <m/>
    <d v="2024-01-09T00:00:00"/>
    <s v="14:54"/>
    <x v="1"/>
    <m/>
    <m/>
    <s v="MACRODESK COMUNICACIONES "/>
    <s v="901158023"/>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09T00:00:00"/>
    <m/>
    <m/>
    <x v="5"/>
    <x v="1"/>
    <x v="0"/>
    <x v="0"/>
    <x v="0"/>
    <n v="1"/>
    <n v="1"/>
    <n v="1"/>
    <n v="1"/>
    <x v="0"/>
    <n v="1"/>
    <s v="901158023"/>
    <x v="2"/>
    <d v="2024-01-09T00:00:00"/>
    <x v="442"/>
    <d v="1899-12-30T00:00:00"/>
    <d v="2024-01-09T14:54:00"/>
    <s v="14:54"/>
    <d v="1899-12-30T04:18:07"/>
    <x v="1"/>
    <x v="1"/>
    <x v="6"/>
    <x v="1"/>
    <n v="8193"/>
  </r>
  <r>
    <n v="456"/>
    <d v="2024-01-09T19:12:56"/>
    <d v="2024-01-09T19:14:30"/>
    <s v="46049316@ventasyservicios.com.co"/>
    <s v="Evelin Gicela Diaz Garzon"/>
    <m/>
    <d v="2024-01-09T00:00:00"/>
    <s v="14:39"/>
    <x v="7"/>
    <m/>
    <m/>
    <m/>
    <m/>
    <m/>
    <m/>
    <s v="tesoreria@cifullpackage.com.co"/>
    <s v="Fwd: Re: Documentos para Cesion"/>
    <m/>
    <m/>
    <s v="3137498196"/>
    <s v="FULL PACKAGE SAS"/>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09T00:00:00"/>
    <m/>
    <m/>
    <x v="79"/>
    <x v="6"/>
    <x v="0"/>
    <x v="0"/>
    <x v="0"/>
    <n v="1"/>
    <n v="1"/>
    <n v="1"/>
    <n v="1"/>
    <x v="0"/>
    <n v="1"/>
    <s v="3137498196FULL PACKAGE SAS"/>
    <x v="2"/>
    <d v="2024-01-09T00:00:00"/>
    <x v="443"/>
    <d v="1899-12-30T00:00:00"/>
    <d v="2024-01-09T14:39:00"/>
    <s v="14:39"/>
    <d v="1899-12-30T04:35:30"/>
    <x v="1"/>
    <x v="1"/>
    <x v="22"/>
    <x v="1"/>
    <n v="8193"/>
  </r>
  <r>
    <n v="457"/>
    <d v="2024-01-09T19:14:18"/>
    <d v="2024-01-09T19:14:54"/>
    <s v="45961452@ventasyservicios.com.co"/>
    <s v="Natalia Buenano Gonzalez"/>
    <m/>
    <d v="2024-01-09T00:00:00"/>
    <s v="14:15"/>
    <x v="3"/>
    <m/>
    <s v="15558361"/>
    <m/>
    <m/>
    <m/>
    <m/>
    <m/>
    <m/>
    <m/>
    <m/>
    <s v="3144381439"/>
    <s v="SERVICIO CARDIOLOGOGICO DEL LLANO"/>
    <s v="PYME MEDIANA"/>
    <s v="CLIENTE EXTERN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09T00:00:00"/>
    <s v="N/a"/>
    <m/>
    <x v="27"/>
    <x v="3"/>
    <x v="0"/>
    <x v="0"/>
    <x v="0"/>
    <n v="1"/>
    <n v="1"/>
    <n v="1"/>
    <n v="1"/>
    <x v="0"/>
    <n v="1"/>
    <s v="3144381439SERVICIO CARDIOLOGOGICO DEL LLANO"/>
    <x v="2"/>
    <d v="2024-01-09T00:00:00"/>
    <x v="444"/>
    <d v="1899-12-30T00:00:00"/>
    <d v="2024-01-09T14:15:00"/>
    <s v="14:15"/>
    <d v="1899-12-30T04:59:54"/>
    <x v="1"/>
    <x v="1"/>
    <x v="5"/>
    <x v="1"/>
    <n v="8193"/>
  </r>
  <r>
    <n v="458"/>
    <d v="2024-01-09T19:16:04"/>
    <d v="2024-01-09T19:17:09"/>
    <s v="45664102@ventasyservicios.com.co"/>
    <s v="Angie Tatiana Tique Cardozo"/>
    <m/>
    <d v="2024-01-09T00:00:00"/>
    <s v="2:15 p. m."/>
    <x v="0"/>
    <m/>
    <m/>
    <m/>
    <m/>
    <m/>
    <m/>
    <m/>
    <m/>
    <s v="muesasempresa@gmail.com"/>
    <s v="Fwd: INCLUSION DE LINEAS A CUENTA MAESTRA- EMPRESA MUE Nit: 901655945"/>
    <s v="8.22501433"/>
    <s v="M.U.E GRUPO COMERCIAL S.A.S"/>
    <s v="MICRO"/>
    <s v="CLIENTE EXTERNO"/>
    <x v="0"/>
    <m/>
    <s v="MÓVIL"/>
    <m/>
    <m/>
    <s v="INCLUSIONES - EXCLUSIONES"/>
    <m/>
    <m/>
    <m/>
    <m/>
    <m/>
    <m/>
    <m/>
    <m/>
    <m/>
    <m/>
    <m/>
    <m/>
    <m/>
    <m/>
    <m/>
    <m/>
    <m/>
    <m/>
    <m/>
    <m/>
    <m/>
    <m/>
    <m/>
    <m/>
    <s v="INCLUSIÓN"/>
    <m/>
    <m/>
    <m/>
    <m/>
    <m/>
    <m/>
    <m/>
    <m/>
    <m/>
    <m/>
    <m/>
    <m/>
    <m/>
    <m/>
    <m/>
    <m/>
    <m/>
    <m/>
    <m/>
    <m/>
    <m/>
    <m/>
    <m/>
    <m/>
    <m/>
    <m/>
    <m/>
    <m/>
    <m/>
    <m/>
    <m/>
    <m/>
    <m/>
    <m/>
    <m/>
    <m/>
    <m/>
    <m/>
    <m/>
    <m/>
    <m/>
    <m/>
    <m/>
    <m/>
    <m/>
    <m/>
    <m/>
    <m/>
    <m/>
    <m/>
    <m/>
    <m/>
    <m/>
    <m/>
    <m/>
    <m/>
    <m/>
    <m/>
    <m/>
    <m/>
    <m/>
    <m/>
    <m/>
    <m/>
    <m/>
    <m/>
    <m/>
    <m/>
    <m/>
    <m/>
    <m/>
    <m/>
    <m/>
    <m/>
    <m/>
    <m/>
    <m/>
    <m/>
    <m/>
    <m/>
    <m/>
    <m/>
    <m/>
    <x v="0"/>
    <m/>
    <m/>
    <m/>
    <m/>
    <m/>
    <s v="GESTIONADO"/>
    <m/>
    <d v="2024-01-09T00:00:00"/>
    <s v="NINGUNA"/>
    <s v="NINGUNA"/>
    <x v="54"/>
    <x v="0"/>
    <x v="0"/>
    <x v="0"/>
    <x v="0"/>
    <n v="1"/>
    <n v="1"/>
    <n v="1"/>
    <n v="1"/>
    <x v="0"/>
    <n v="1"/>
    <s v="8.22501433M.U.E GRUPO COMERCIAL S.A.S"/>
    <x v="1"/>
    <d v="2024-01-09T00:00:00"/>
    <x v="445"/>
    <d v="1899-12-30T00:00:00"/>
    <d v="2024-01-09T02:15:00"/>
    <s v="2:15"/>
    <d v="1899-12-30T17:02:09"/>
    <x v="3"/>
    <x v="2"/>
    <x v="16"/>
    <x v="1"/>
    <n v="8193"/>
  </r>
  <r>
    <n v="459"/>
    <d v="2024-01-09T19:04:10"/>
    <d v="2024-01-09T19:18:35"/>
    <s v="45577874@ventasyservicios.com.co"/>
    <s v="David Andres Pardo Torres"/>
    <m/>
    <d v="2024-01-09T00:00:00"/>
    <s v="15:33"/>
    <x v="4"/>
    <m/>
    <m/>
    <m/>
    <m/>
    <m/>
    <m/>
    <m/>
    <m/>
    <s v="ippradag@gmail.com"/>
    <s v="Traslado plan postpago"/>
    <s v="18508891"/>
    <s v="ILSE PATRI PRADA GALAN"/>
    <s v="MICRO"/>
    <s v="CLIENTE EXTERNO"/>
    <x v="0"/>
    <m/>
    <s v="FIJO"/>
    <s v="HFC"/>
    <s v="TRASLADO SEDE"/>
    <m/>
    <m/>
    <m/>
    <m/>
    <m/>
    <m/>
    <m/>
    <m/>
    <m/>
    <m/>
    <m/>
    <m/>
    <m/>
    <m/>
    <m/>
    <m/>
    <m/>
    <m/>
    <m/>
    <m/>
    <m/>
    <m/>
    <m/>
    <m/>
    <m/>
    <m/>
    <m/>
    <m/>
    <m/>
    <m/>
    <m/>
    <m/>
    <m/>
    <m/>
    <m/>
    <m/>
    <m/>
    <m/>
    <m/>
    <m/>
    <m/>
    <m/>
    <m/>
    <m/>
    <m/>
    <m/>
    <m/>
    <m/>
    <m/>
    <m/>
    <m/>
    <m/>
    <m/>
    <m/>
    <m/>
    <m/>
    <m/>
    <m/>
    <m/>
    <s v="NO FACTIBLE"/>
    <m/>
    <m/>
    <m/>
    <m/>
    <m/>
    <m/>
    <m/>
    <m/>
    <m/>
    <m/>
    <m/>
    <m/>
    <m/>
    <m/>
    <m/>
    <m/>
    <m/>
    <m/>
    <m/>
    <m/>
    <m/>
    <m/>
    <m/>
    <m/>
    <m/>
    <m/>
    <m/>
    <m/>
    <m/>
    <m/>
    <m/>
    <m/>
    <m/>
    <m/>
    <m/>
    <m/>
    <m/>
    <m/>
    <m/>
    <m/>
    <m/>
    <m/>
    <m/>
    <m/>
    <m/>
    <m/>
    <m/>
    <m/>
    <m/>
    <x v="0"/>
    <m/>
    <m/>
    <m/>
    <m/>
    <m/>
    <s v="GESTIONADO"/>
    <m/>
    <d v="2024-01-09T00:00:00"/>
    <s v="995544092"/>
    <m/>
    <x v="96"/>
    <x v="0"/>
    <x v="0"/>
    <x v="0"/>
    <x v="0"/>
    <n v="1"/>
    <n v="1"/>
    <n v="1"/>
    <n v="1"/>
    <x v="0"/>
    <n v="1"/>
    <s v="18508891ILSE PATRI PRADA GALAN"/>
    <x v="2"/>
    <d v="2024-01-09T00:00:00"/>
    <x v="446"/>
    <d v="1899-12-30T00:00:00"/>
    <d v="2024-01-09T15:33:00"/>
    <s v="15:33"/>
    <d v="1899-12-30T03:45:35"/>
    <x v="1"/>
    <x v="1"/>
    <x v="14"/>
    <x v="0"/>
    <n v="8193"/>
  </r>
  <r>
    <n v="460"/>
    <d v="2024-01-09T19:19:07"/>
    <d v="2024-01-09T19:20:55"/>
    <s v="45715302@ventasyservicios.com.co"/>
    <s v="Gina Julieth Rojas Rodriguez"/>
    <m/>
    <d v="2024-01-09T00:00:00"/>
    <s v="15:29 pm"/>
    <x v="0"/>
    <m/>
    <m/>
    <m/>
    <m/>
    <m/>
    <m/>
    <m/>
    <m/>
    <s v="nidia.gomez@claro.com.co"/>
    <s v="RV: DOCUMENTACION PERSONAL TECNICO CLARO OT: 0135348"/>
    <s v="27082409"/>
    <s v="J&amp;L CASTILLO SAS "/>
    <s v="MICRO"/>
    <s v="CLIENTE EXTERNO"/>
    <x v="0"/>
    <m/>
    <s v="FIJO"/>
    <s v="HFC"/>
    <s v="PQR"/>
    <m/>
    <m/>
    <m/>
    <m/>
    <m/>
    <m/>
    <m/>
    <m/>
    <m/>
    <m/>
    <m/>
    <m/>
    <m/>
    <m/>
    <m/>
    <m/>
    <m/>
    <m/>
    <m/>
    <m/>
    <m/>
    <m/>
    <m/>
    <m/>
    <m/>
    <m/>
    <m/>
    <m/>
    <m/>
    <m/>
    <m/>
    <m/>
    <m/>
    <m/>
    <m/>
    <m/>
    <m/>
    <s v="INFORMACIÓN - ACLARACIÓN"/>
    <s v="INFORMACIÓN DE BENEFICIOS"/>
    <m/>
    <m/>
    <m/>
    <m/>
    <m/>
    <m/>
    <m/>
    <m/>
    <m/>
    <m/>
    <m/>
    <m/>
    <m/>
    <m/>
    <m/>
    <m/>
    <m/>
    <m/>
    <m/>
    <m/>
    <m/>
    <m/>
    <m/>
    <m/>
    <m/>
    <m/>
    <m/>
    <m/>
    <m/>
    <m/>
    <m/>
    <m/>
    <m/>
    <m/>
    <m/>
    <m/>
    <m/>
    <m/>
    <m/>
    <m/>
    <m/>
    <m/>
    <m/>
    <m/>
    <m/>
    <m/>
    <m/>
    <m/>
    <m/>
    <m/>
    <m/>
    <m/>
    <m/>
    <m/>
    <m/>
    <m/>
    <m/>
    <m/>
    <m/>
    <m/>
    <m/>
    <m/>
    <m/>
    <m/>
    <m/>
    <m/>
    <m/>
    <m/>
    <m/>
    <m/>
    <x v="0"/>
    <m/>
    <m/>
    <m/>
    <m/>
    <m/>
    <s v="GESTIONADO"/>
    <m/>
    <d v="2024-01-09T00:00:00"/>
    <s v="0"/>
    <s v="0"/>
    <x v="97"/>
    <x v="0"/>
    <x v="0"/>
    <x v="3"/>
    <x v="1"/>
    <n v="1"/>
    <n v="1"/>
    <n v="1"/>
    <n v="1"/>
    <x v="0"/>
    <n v="1"/>
    <s v="27082409J&amp;L CASTILLO SAS "/>
    <x v="2"/>
    <d v="2024-01-09T00:00:00"/>
    <x v="447"/>
    <d v="1899-12-30T00:00:00"/>
    <d v="2024-01-09T15:29:00"/>
    <s v="15:29"/>
    <d v="1899-12-30T03:51:55"/>
    <x v="1"/>
    <x v="1"/>
    <x v="23"/>
    <x v="0"/>
    <n v="8193"/>
  </r>
  <r>
    <n v="461"/>
    <d v="2024-01-09T19:20:23"/>
    <d v="2024-01-09T19:21:59"/>
    <s v="45961543@ventasyservicios.com.co"/>
    <s v="Juan Jose Duque Aguirre"/>
    <m/>
    <d v="2024-01-09T00:00:00"/>
    <s v="15:02"/>
    <x v="1"/>
    <m/>
    <m/>
    <s v="SAUL ORLAN AMAYA GONZALEZ"/>
    <s v="19461131"/>
    <s v="INFORMACIÓN"/>
    <m/>
    <m/>
    <m/>
    <m/>
    <m/>
    <m/>
    <m/>
    <m/>
    <m/>
    <x v="2"/>
    <m/>
    <m/>
    <m/>
    <m/>
    <m/>
    <m/>
    <m/>
    <m/>
    <m/>
    <m/>
    <m/>
    <m/>
    <m/>
    <m/>
    <m/>
    <m/>
    <m/>
    <m/>
    <m/>
    <m/>
    <m/>
    <m/>
    <m/>
    <m/>
    <m/>
    <m/>
    <m/>
    <m/>
    <m/>
    <m/>
    <m/>
    <m/>
    <m/>
    <m/>
    <m/>
    <m/>
    <m/>
    <m/>
    <m/>
    <m/>
    <m/>
    <m/>
    <m/>
    <m/>
    <m/>
    <m/>
    <m/>
    <m/>
    <m/>
    <m/>
    <m/>
    <m/>
    <m/>
    <m/>
    <m/>
    <m/>
    <m/>
    <m/>
    <m/>
    <m/>
    <m/>
    <m/>
    <m/>
    <m/>
    <m/>
    <m/>
    <m/>
    <m/>
    <m/>
    <m/>
    <m/>
    <m/>
    <m/>
    <m/>
    <m/>
    <m/>
    <m/>
    <m/>
    <m/>
    <m/>
    <m/>
    <m/>
    <m/>
    <m/>
    <m/>
    <m/>
    <m/>
    <m/>
    <s v="SOLICITUD CREACIÓN - CLIENTE EN GESTIÓN"/>
    <m/>
    <s v="USUARIO YA EXISTE"/>
    <m/>
    <m/>
    <m/>
    <m/>
    <m/>
    <m/>
    <m/>
    <m/>
    <m/>
    <m/>
    <m/>
    <m/>
    <m/>
    <m/>
    <m/>
    <m/>
    <m/>
    <m/>
    <m/>
    <m/>
    <m/>
    <m/>
    <x v="0"/>
    <m/>
    <m/>
    <m/>
    <m/>
    <m/>
    <s v="GESTIONADO"/>
    <m/>
    <d v="2024-01-09T00:00:00"/>
    <m/>
    <m/>
    <x v="7"/>
    <x v="1"/>
    <x v="0"/>
    <x v="0"/>
    <x v="0"/>
    <n v="1"/>
    <n v="1"/>
    <n v="1"/>
    <n v="1"/>
    <x v="0"/>
    <n v="1"/>
    <s v="19461131"/>
    <x v="2"/>
    <d v="2024-01-09T00:00:00"/>
    <x v="448"/>
    <d v="1899-12-30T00:00:00"/>
    <d v="2024-01-09T15:02:00"/>
    <s v="15:02"/>
    <d v="1899-12-30T04:19:59"/>
    <x v="1"/>
    <x v="1"/>
    <x v="6"/>
    <x v="1"/>
    <n v="8193"/>
  </r>
  <r>
    <n v="462"/>
    <d v="2024-01-09T19:21:18"/>
    <d v="2024-01-09T19:22:00"/>
    <s v="45961452@ventasyservicios.com.co"/>
    <s v="Natalia Buenano Gonzalez"/>
    <m/>
    <d v="2024-01-09T00:00:00"/>
    <s v="14:21"/>
    <x v="3"/>
    <m/>
    <s v="15558363"/>
    <m/>
    <m/>
    <m/>
    <m/>
    <m/>
    <m/>
    <m/>
    <m/>
    <s v="3108211387"/>
    <s v="NORMARH S.A.S"/>
    <s v="PYME MEDIANA"/>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02T00:00:00"/>
    <s v="N/a"/>
    <m/>
    <x v="19"/>
    <x v="3"/>
    <x v="0"/>
    <x v="0"/>
    <x v="0"/>
    <n v="1"/>
    <n v="1"/>
    <n v="1"/>
    <n v="1"/>
    <x v="0"/>
    <n v="1"/>
    <s v="3108211387NORMARH S.A.S"/>
    <x v="2"/>
    <d v="2024-01-09T00:00:00"/>
    <x v="449"/>
    <d v="1899-12-30T00:00:00"/>
    <d v="2024-01-09T14:21:00"/>
    <s v="14:21"/>
    <d v="1899-12-30T05:01:00"/>
    <x v="1"/>
    <x v="1"/>
    <x v="5"/>
    <x v="1"/>
    <n v="8193"/>
  </r>
  <r>
    <n v="463"/>
    <d v="2024-01-09T18:59:32"/>
    <d v="2024-01-09T19:26:45"/>
    <s v="45981202@ventasyservicios.com.co"/>
    <s v="Candida Mayerli Moyano Casallas"/>
    <m/>
    <d v="2024-01-09T00:00:00"/>
    <s v="14:50"/>
    <x v="5"/>
    <m/>
    <m/>
    <m/>
    <m/>
    <m/>
    <m/>
    <m/>
    <m/>
    <m/>
    <m/>
    <s v=" 45648439 "/>
    <s v="DAVID  ALF ANGULO BUITRAGO  "/>
    <s v="SOHO"/>
    <s v="CLIENTE EXTERNO"/>
    <x v="0"/>
    <m/>
    <m/>
    <m/>
    <m/>
    <m/>
    <m/>
    <m/>
    <m/>
    <m/>
    <m/>
    <m/>
    <m/>
    <m/>
    <m/>
    <m/>
    <m/>
    <m/>
    <m/>
    <m/>
    <m/>
    <m/>
    <m/>
    <m/>
    <m/>
    <m/>
    <m/>
    <m/>
    <m/>
    <m/>
    <m/>
    <m/>
    <m/>
    <m/>
    <m/>
    <m/>
    <m/>
    <m/>
    <m/>
    <m/>
    <m/>
    <m/>
    <m/>
    <m/>
    <m/>
    <m/>
    <m/>
    <m/>
    <m/>
    <m/>
    <m/>
    <m/>
    <m/>
    <m/>
    <m/>
    <m/>
    <m/>
    <m/>
    <m/>
    <m/>
    <m/>
    <m/>
    <m/>
    <m/>
    <m/>
    <m/>
    <m/>
    <m/>
    <m/>
    <m/>
    <m/>
    <m/>
    <m/>
    <m/>
    <m/>
    <m/>
    <m/>
    <m/>
    <m/>
    <m/>
    <m/>
    <m/>
    <m/>
    <m/>
    <m/>
    <s v="PAGO NO ABONADO"/>
    <s v="BANCOLOMBIA"/>
    <s v="TRANSFERENCIA CON PAGO A LA REFERENCIA"/>
    <s v="REQ000004469145"/>
    <m/>
    <m/>
    <m/>
    <m/>
    <m/>
    <m/>
    <m/>
    <m/>
    <m/>
    <m/>
    <m/>
    <m/>
    <m/>
    <m/>
    <m/>
    <m/>
    <m/>
    <m/>
    <m/>
    <m/>
    <m/>
    <m/>
    <m/>
    <m/>
    <m/>
    <x v="0"/>
    <m/>
    <m/>
    <m/>
    <m/>
    <m/>
    <s v="ESCALADO"/>
    <s v="MYIT"/>
    <d v="2024-01-09T00:00:00"/>
    <m/>
    <m/>
    <x v="68"/>
    <x v="4"/>
    <x v="1"/>
    <x v="0"/>
    <x v="0"/>
    <n v="1"/>
    <n v="1"/>
    <n v="1"/>
    <n v="1"/>
    <x v="0"/>
    <n v="1"/>
    <s v=" 45648439 "/>
    <x v="2"/>
    <d v="2024-01-09T00:00:00"/>
    <x v="450"/>
    <d v="1899-12-30T00:00:00"/>
    <d v="2024-01-09T14:50:00"/>
    <s v="14:50"/>
    <d v="1899-12-30T04:36:45"/>
    <x v="1"/>
    <x v="1"/>
    <x v="10"/>
    <x v="1"/>
    <n v="0"/>
  </r>
  <r>
    <n v="464"/>
    <d v="2024-01-09T19:22:03"/>
    <d v="2024-01-09T19:29:57"/>
    <s v="45961452@ventasyservicios.com.co"/>
    <s v="Natalia Buenano Gonzalez"/>
    <m/>
    <d v="2024-01-09T00:00:00"/>
    <s v="15:06"/>
    <x v="3"/>
    <m/>
    <s v="15558411"/>
    <m/>
    <m/>
    <m/>
    <m/>
    <m/>
    <m/>
    <m/>
    <m/>
    <s v="9103343933"/>
    <s v="9103343933"/>
    <s v="PYME PEQUEÑA"/>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09T00:00:00"/>
    <s v="N/a"/>
    <m/>
    <x v="50"/>
    <x v="3"/>
    <x v="0"/>
    <x v="0"/>
    <x v="0"/>
    <n v="1"/>
    <n v="1"/>
    <n v="1"/>
    <n v="1"/>
    <x v="0"/>
    <n v="1"/>
    <s v="91033439339103343933"/>
    <x v="2"/>
    <d v="2024-01-09T00:00:00"/>
    <x v="451"/>
    <d v="1899-12-30T00:00:00"/>
    <d v="2024-01-09T15:06:00"/>
    <s v="15:06"/>
    <d v="1899-12-30T04:23:57"/>
    <x v="1"/>
    <x v="1"/>
    <x v="5"/>
    <x v="1"/>
    <n v="8193"/>
  </r>
  <r>
    <n v="465"/>
    <d v="2024-01-09T19:29:27"/>
    <d v="2024-01-09T19:30:57"/>
    <s v="45664102@ventasyservicios.com.co"/>
    <s v="Angie Tatiana Tique Cardozo"/>
    <m/>
    <d v="2024-01-09T00:00:00"/>
    <s v="1:57 p. m."/>
    <x v="0"/>
    <m/>
    <m/>
    <m/>
    <m/>
    <m/>
    <m/>
    <m/>
    <m/>
    <s v="solucionesclaro@claro.com.co"/>
    <s v="RV: Solicitud"/>
    <s v="42943621 "/>
    <s v=" FUNDACION CINDES"/>
    <s v="MASIVO"/>
    <s v="CLIENTE EXTERNO"/>
    <x v="0"/>
    <m/>
    <s v="FIJO"/>
    <s v="HFC"/>
    <s v="PRODUCTO"/>
    <m/>
    <m/>
    <m/>
    <m/>
    <m/>
    <m/>
    <m/>
    <m/>
    <m/>
    <m/>
    <m/>
    <m/>
    <m/>
    <m/>
    <m/>
    <m/>
    <m/>
    <m/>
    <m/>
    <m/>
    <m/>
    <m/>
    <m/>
    <m/>
    <m/>
    <m/>
    <m/>
    <m/>
    <m/>
    <m/>
    <m/>
    <m/>
    <m/>
    <m/>
    <m/>
    <m/>
    <m/>
    <m/>
    <s v="INFORMACIÓN DE BENEFICIOS"/>
    <m/>
    <m/>
    <m/>
    <m/>
    <m/>
    <m/>
    <m/>
    <m/>
    <m/>
    <m/>
    <m/>
    <m/>
    <m/>
    <m/>
    <m/>
    <m/>
    <m/>
    <m/>
    <m/>
    <m/>
    <m/>
    <m/>
    <m/>
    <m/>
    <m/>
    <m/>
    <m/>
    <m/>
    <m/>
    <m/>
    <m/>
    <m/>
    <m/>
    <m/>
    <m/>
    <m/>
    <m/>
    <m/>
    <m/>
    <m/>
    <m/>
    <m/>
    <m/>
    <m/>
    <m/>
    <m/>
    <m/>
    <m/>
    <m/>
    <m/>
    <m/>
    <m/>
    <m/>
    <m/>
    <m/>
    <m/>
    <m/>
    <m/>
    <m/>
    <m/>
    <m/>
    <m/>
    <m/>
    <m/>
    <m/>
    <m/>
    <m/>
    <m/>
    <m/>
    <m/>
    <x v="0"/>
    <m/>
    <m/>
    <m/>
    <m/>
    <m/>
    <s v="GESTIONADO"/>
    <m/>
    <d v="2024-01-09T00:00:00"/>
    <s v="NINGUNA"/>
    <s v="NINGUNA"/>
    <x v="26"/>
    <x v="0"/>
    <x v="0"/>
    <x v="0"/>
    <x v="0"/>
    <n v="1"/>
    <n v="1"/>
    <n v="1"/>
    <n v="1"/>
    <x v="0"/>
    <n v="1"/>
    <s v="42943621  FUNDACION CINDES"/>
    <x v="1"/>
    <d v="2024-01-09T00:00:00"/>
    <x v="452"/>
    <d v="1899-12-30T00:00:00"/>
    <d v="2024-01-09T01:57:00"/>
    <s v="1:57"/>
    <d v="1899-12-30T17:33:57"/>
    <x v="3"/>
    <x v="2"/>
    <x v="16"/>
    <x v="1"/>
    <n v="8193"/>
  </r>
  <r>
    <n v="466"/>
    <d v="2024-01-09T19:22:01"/>
    <d v="2024-01-09T19:32:26"/>
    <s v="45961543@ventasyservicios.com.co"/>
    <s v="Juan Jose Duque Aguirre"/>
    <m/>
    <d v="2024-01-09T00:00:00"/>
    <s v="15:04"/>
    <x v="1"/>
    <m/>
    <m/>
    <s v="DATACOM REDES Y COMUNICAC"/>
    <s v="830053747"/>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09T00:00:00"/>
    <m/>
    <m/>
    <x v="4"/>
    <x v="1"/>
    <x v="0"/>
    <x v="0"/>
    <x v="0"/>
    <n v="1"/>
    <n v="1"/>
    <n v="1"/>
    <n v="1"/>
    <x v="0"/>
    <n v="1"/>
    <s v="830053747"/>
    <x v="2"/>
    <d v="2024-01-09T00:00:00"/>
    <x v="453"/>
    <d v="1899-12-30T00:00:00"/>
    <d v="2024-01-09T15:04:00"/>
    <s v="15:04"/>
    <d v="1899-12-30T04:28:26"/>
    <x v="1"/>
    <x v="1"/>
    <x v="6"/>
    <x v="1"/>
    <n v="8193"/>
  </r>
  <r>
    <n v="467"/>
    <d v="2024-01-09T19:24:46"/>
    <d v="2024-01-09T19:32:47"/>
    <s v="45577874@ventasyservicios.com.co"/>
    <s v="David Andres Pardo Torres"/>
    <m/>
    <d v="2024-01-09T00:00:00"/>
    <s v="15:38"/>
    <x v="4"/>
    <m/>
    <m/>
    <m/>
    <m/>
    <m/>
    <m/>
    <m/>
    <m/>
    <s v="ingridj.rodriguez@claro.com.co"/>
    <s v="Cliente con fallas de internet"/>
    <s v="69000251"/>
    <s v="JUAN CAMIL GAMBOA SANDOVAL"/>
    <s v="SOHO"/>
    <s v="CONSULTOR COMERCIAL"/>
    <x v="0"/>
    <m/>
    <s v="FIJO"/>
    <s v="HFC"/>
    <s v="SOPORTE TÉCNICO"/>
    <m/>
    <m/>
    <m/>
    <m/>
    <m/>
    <m/>
    <m/>
    <m/>
    <m/>
    <m/>
    <m/>
    <m/>
    <m/>
    <m/>
    <m/>
    <m/>
    <m/>
    <m/>
    <m/>
    <m/>
    <m/>
    <m/>
    <m/>
    <m/>
    <m/>
    <m/>
    <m/>
    <m/>
    <m/>
    <m/>
    <m/>
    <m/>
    <m/>
    <m/>
    <m/>
    <m/>
    <m/>
    <m/>
    <m/>
    <m/>
    <m/>
    <m/>
    <m/>
    <m/>
    <m/>
    <m/>
    <m/>
    <m/>
    <m/>
    <m/>
    <m/>
    <m/>
    <m/>
    <m/>
    <m/>
    <s v="TRANSFERENCIA"/>
    <m/>
    <m/>
    <m/>
    <m/>
    <m/>
    <m/>
    <m/>
    <m/>
    <m/>
    <m/>
    <m/>
    <m/>
    <m/>
    <m/>
    <m/>
    <m/>
    <m/>
    <m/>
    <m/>
    <m/>
    <m/>
    <m/>
    <m/>
    <m/>
    <m/>
    <m/>
    <m/>
    <m/>
    <m/>
    <m/>
    <m/>
    <m/>
    <m/>
    <m/>
    <m/>
    <m/>
    <m/>
    <m/>
    <m/>
    <m/>
    <m/>
    <m/>
    <m/>
    <m/>
    <m/>
    <m/>
    <m/>
    <m/>
    <m/>
    <m/>
    <m/>
    <m/>
    <m/>
    <x v="3"/>
    <s v="0"/>
    <s v="0"/>
    <s v="1"/>
    <s v="995545610"/>
    <s v="BARRANCABERMEJA"/>
    <s v="SOLUCIONADO ESCALADO"/>
    <s v="OTRAS ÁREAS"/>
    <d v="2024-01-09T00:00:00"/>
    <s v="ESCALADO CON SOPORTE"/>
    <m/>
    <x v="8"/>
    <x v="0"/>
    <x v="4"/>
    <x v="0"/>
    <x v="0"/>
    <n v="1"/>
    <n v="1"/>
    <n v="1"/>
    <n v="1"/>
    <x v="0"/>
    <n v="1"/>
    <s v="69000251JUAN CAMIL GAMBOA SANDOVAL"/>
    <x v="2"/>
    <d v="2024-01-09T00:00:00"/>
    <x v="454"/>
    <d v="1899-12-30T00:00:00"/>
    <d v="2024-01-09T15:38:00"/>
    <s v="15:38"/>
    <d v="1899-12-30T03:54:47"/>
    <x v="1"/>
    <x v="1"/>
    <x v="14"/>
    <x v="0"/>
    <n v="8193"/>
  </r>
  <r>
    <n v="468"/>
    <d v="2024-01-09T19:15:39"/>
    <d v="2024-01-09T19:33:33"/>
    <s v="46049316@ventasyservicios.com.co"/>
    <s v="Evelin Gicela Diaz Garzon"/>
    <m/>
    <d v="2024-01-09T00:00:00"/>
    <s v="15:22"/>
    <x v="7"/>
    <m/>
    <m/>
    <m/>
    <m/>
    <m/>
    <m/>
    <s v="controlinterno@anza-antioquia.gov.co"/>
    <s v="Fwd: Actualización información Municipio de Anzá, NIT 890.983.824-9"/>
    <m/>
    <m/>
    <s v="3108431089"/>
    <s v="MUNICIPIO DE ANZA"/>
    <s v="PYME PEQUEÑ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09T00:00:00"/>
    <m/>
    <m/>
    <x v="78"/>
    <x v="6"/>
    <x v="0"/>
    <x v="0"/>
    <x v="0"/>
    <n v="1"/>
    <n v="1"/>
    <n v="1"/>
    <n v="1"/>
    <x v="0"/>
    <n v="1"/>
    <s v="3108431089MUNICIPIO DE ANZA"/>
    <x v="2"/>
    <d v="2024-01-09T00:00:00"/>
    <x v="455"/>
    <d v="1899-12-30T00:00:00"/>
    <d v="2024-01-09T15:22:00"/>
    <s v="15:22"/>
    <d v="1899-12-30T04:11:33"/>
    <x v="1"/>
    <x v="1"/>
    <x v="22"/>
    <x v="1"/>
    <n v="8193"/>
  </r>
  <r>
    <n v="469"/>
    <d v="2024-01-09T19:33:26"/>
    <d v="2024-01-09T19:34:27"/>
    <s v="46044978@ventasyservicios.com.co"/>
    <s v="Edward Esteban Roa Ruiz"/>
    <m/>
    <d v="2024-01-09T00:00:00"/>
    <s v="15:49"/>
    <x v="4"/>
    <m/>
    <m/>
    <m/>
    <m/>
    <m/>
    <m/>
    <m/>
    <m/>
    <s v="yelp1706@yahoo.es"/>
    <s v="Rv: Solicitud de factura"/>
    <s v="3135293350"/>
    <s v="YULLY ESTER LOPEZ PERNETT"/>
    <s v="SOHO"/>
    <s v="CLIENTE CLAR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09T00:00:00"/>
    <m/>
    <m/>
    <x v="9"/>
    <x v="0"/>
    <x v="0"/>
    <x v="0"/>
    <x v="0"/>
    <n v="1"/>
    <n v="1"/>
    <n v="1"/>
    <n v="1"/>
    <x v="0"/>
    <n v="1"/>
    <s v="3135293350YULLY ESTER LOPEZ PERNETT"/>
    <x v="2"/>
    <d v="2024-01-09T00:00:00"/>
    <x v="456"/>
    <d v="1899-12-30T00:00:00"/>
    <d v="2024-01-09T15:49:00"/>
    <s v="15:49"/>
    <d v="1899-12-30T03:45:27"/>
    <x v="1"/>
    <x v="1"/>
    <x v="8"/>
    <x v="0"/>
    <n v="8193"/>
  </r>
  <r>
    <n v="470"/>
    <d v="2024-01-09T19:30:00"/>
    <d v="2024-01-09T19:35:35"/>
    <s v="45961452@ventasyservicios.com.co"/>
    <s v="Natalia Buenano Gonzalez"/>
    <m/>
    <d v="2024-01-09T00:00:00"/>
    <s v="15:25"/>
    <x v="3"/>
    <m/>
    <s v="15558420"/>
    <m/>
    <m/>
    <m/>
    <m/>
    <m/>
    <m/>
    <m/>
    <m/>
    <s v="8.22436342"/>
    <s v="DETECCION SEGURIDAD PRIVADA LIMITADA"/>
    <s v="SOHO"/>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09T00:00:00"/>
    <s v="N/a"/>
    <m/>
    <x v="50"/>
    <x v="3"/>
    <x v="0"/>
    <x v="0"/>
    <x v="0"/>
    <n v="1"/>
    <n v="1"/>
    <n v="1"/>
    <n v="1"/>
    <x v="0"/>
    <n v="1"/>
    <s v="8.22436342DETECCION SEGURIDAD PRIVADA LIMITADA"/>
    <x v="2"/>
    <d v="2024-01-09T00:00:00"/>
    <x v="457"/>
    <d v="1899-12-30T00:00:00"/>
    <d v="2024-01-09T15:25:00"/>
    <s v="15:25"/>
    <d v="1899-12-30T04:10:35"/>
    <x v="1"/>
    <x v="1"/>
    <x v="5"/>
    <x v="1"/>
    <n v="8193"/>
  </r>
  <r>
    <n v="471"/>
    <d v="2024-01-09T19:32:28"/>
    <d v="2024-01-09T19:36:41"/>
    <s v="46046817@ventasyservicios.com.co"/>
    <s v="Nicolas Romero Parra"/>
    <m/>
    <d v="2024-01-09T00:00:00"/>
    <s v="16:21"/>
    <x v="0"/>
    <m/>
    <m/>
    <m/>
    <m/>
    <m/>
    <m/>
    <m/>
    <m/>
    <s v="auxiliarfijo@movilco.com.co"/>
    <s v="PQR CAMPAÑAS"/>
    <s v="72457217"/>
    <s v="ORLANDO CASTILLO POLANCO "/>
    <s v="SOHO"/>
    <s v="CLIENTE CLARO"/>
    <x v="0"/>
    <m/>
    <s v="FIJO"/>
    <s v="HFC"/>
    <s v="CREACIÓN DE PQR"/>
    <m/>
    <m/>
    <m/>
    <m/>
    <m/>
    <m/>
    <m/>
    <m/>
    <m/>
    <m/>
    <m/>
    <m/>
    <m/>
    <m/>
    <s v="AJUSTES POR SOLICITUDES NO REALIZADAS"/>
    <m/>
    <m/>
    <m/>
    <m/>
    <m/>
    <m/>
    <m/>
    <m/>
    <m/>
    <m/>
    <m/>
    <m/>
    <m/>
    <m/>
    <m/>
    <m/>
    <m/>
    <m/>
    <m/>
    <m/>
    <m/>
    <m/>
    <m/>
    <m/>
    <m/>
    <m/>
    <m/>
    <m/>
    <m/>
    <m/>
    <m/>
    <m/>
    <m/>
    <m/>
    <m/>
    <m/>
    <m/>
    <m/>
    <m/>
    <m/>
    <m/>
    <m/>
    <m/>
    <m/>
    <m/>
    <m/>
    <m/>
    <m/>
    <m/>
    <m/>
    <m/>
    <m/>
    <m/>
    <m/>
    <m/>
    <m/>
    <m/>
    <m/>
    <m/>
    <m/>
    <m/>
    <m/>
    <m/>
    <m/>
    <m/>
    <m/>
    <m/>
    <m/>
    <m/>
    <m/>
    <m/>
    <m/>
    <m/>
    <m/>
    <m/>
    <m/>
    <m/>
    <m/>
    <m/>
    <m/>
    <m/>
    <m/>
    <m/>
    <m/>
    <m/>
    <m/>
    <m/>
    <m/>
    <m/>
    <m/>
    <m/>
    <m/>
    <m/>
    <m/>
    <x v="0"/>
    <m/>
    <m/>
    <m/>
    <m/>
    <m/>
    <s v="GESTIONADO"/>
    <m/>
    <d v="2024-01-09T00:00:00"/>
    <s v="N/A"/>
    <s v="0"/>
    <x v="90"/>
    <x v="0"/>
    <x v="0"/>
    <x v="0"/>
    <x v="0"/>
    <n v="1"/>
    <n v="1"/>
    <n v="1"/>
    <n v="1"/>
    <x v="1"/>
    <n v="2"/>
    <s v="72457217ORLANDO CASTILLO POLANCO "/>
    <x v="2"/>
    <d v="2024-01-09T00:00:00"/>
    <x v="458"/>
    <d v="1899-12-30T00:00:00"/>
    <d v="2024-01-09T16:21:00"/>
    <s v="16:21"/>
    <d v="1899-12-30T03:15:41"/>
    <x v="1"/>
    <x v="1"/>
    <x v="3"/>
    <x v="1"/>
    <n v="8193"/>
  </r>
  <r>
    <n v="472"/>
    <d v="2024-01-09T19:32:29"/>
    <d v="2024-01-09T19:38:43"/>
    <s v="45961543@ventasyservicios.com.co"/>
    <s v="Juan Jose Duque Aguirre"/>
    <m/>
    <d v="2024-01-09T00:00:00"/>
    <s v="15:50"/>
    <x v="1"/>
    <m/>
    <m/>
    <s v="SIMAC S.A.S."/>
    <s v="800254257"/>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09T00:00:00"/>
    <m/>
    <m/>
    <x v="5"/>
    <x v="1"/>
    <x v="0"/>
    <x v="0"/>
    <x v="0"/>
    <n v="1"/>
    <n v="1"/>
    <n v="1"/>
    <n v="1"/>
    <x v="2"/>
    <n v="2"/>
    <s v="800254257"/>
    <x v="2"/>
    <d v="2024-01-09T00:00:00"/>
    <x v="459"/>
    <d v="1899-12-30T00:00:00"/>
    <d v="2024-01-09T15:50:00"/>
    <s v="15:50"/>
    <d v="1899-12-30T03:48:43"/>
    <x v="1"/>
    <x v="1"/>
    <x v="6"/>
    <x v="1"/>
    <n v="8193"/>
  </r>
  <r>
    <n v="473"/>
    <d v="2024-01-09T19:37:17"/>
    <d v="2024-01-09T19:38:43"/>
    <s v="46044959@ventasyservicios.com.co"/>
    <s v="Brayan Enrique Cuida Castillo"/>
    <m/>
    <d v="2024-01-09T00:00:00"/>
    <s v="12:48 p. m."/>
    <x v="4"/>
    <m/>
    <m/>
    <m/>
    <m/>
    <m/>
    <m/>
    <m/>
    <m/>
    <s v="mduran@celsa.com.co"/>
    <s v="RE: SOLICITUD CELSA SAS 890910354-6"/>
    <s v="8.22462401"/>
    <s v="CELSA  SA"/>
    <s v="SOHO"/>
    <s v="CLIENTE CLARO"/>
    <x v="0"/>
    <m/>
    <s v="MÓVIL"/>
    <m/>
    <m/>
    <s v="CANCELACIÓN DE LÍNEA"/>
    <m/>
    <m/>
    <m/>
    <m/>
    <m/>
    <s v="COLOCACIÓN"/>
    <m/>
    <m/>
    <m/>
    <m/>
    <m/>
    <m/>
    <m/>
    <m/>
    <m/>
    <m/>
    <m/>
    <m/>
    <m/>
    <m/>
    <m/>
    <m/>
    <m/>
    <m/>
    <m/>
    <m/>
    <m/>
    <m/>
    <m/>
    <m/>
    <m/>
    <m/>
    <m/>
    <m/>
    <m/>
    <m/>
    <m/>
    <m/>
    <m/>
    <m/>
    <m/>
    <m/>
    <m/>
    <m/>
    <m/>
    <m/>
    <m/>
    <m/>
    <m/>
    <m/>
    <m/>
    <m/>
    <m/>
    <m/>
    <m/>
    <m/>
    <m/>
    <m/>
    <m/>
    <m/>
    <m/>
    <m/>
    <m/>
    <m/>
    <m/>
    <m/>
    <m/>
    <m/>
    <m/>
    <m/>
    <m/>
    <m/>
    <m/>
    <m/>
    <m/>
    <m/>
    <m/>
    <m/>
    <m/>
    <m/>
    <m/>
    <m/>
    <m/>
    <m/>
    <m/>
    <m/>
    <m/>
    <m/>
    <m/>
    <m/>
    <m/>
    <m/>
    <m/>
    <m/>
    <m/>
    <m/>
    <m/>
    <m/>
    <m/>
    <m/>
    <m/>
    <m/>
    <m/>
    <m/>
    <m/>
    <s v="NO USA EL SERVICIO"/>
    <m/>
    <m/>
    <x v="2"/>
    <s v="3012228315"/>
    <s v="3012228315"/>
    <s v="3"/>
    <m/>
    <m/>
    <s v="GESTIONADO"/>
    <m/>
    <d v="2024-01-09T00:00:00"/>
    <s v="nn"/>
    <m/>
    <x v="25"/>
    <x v="0"/>
    <x v="0"/>
    <x v="0"/>
    <x v="0"/>
    <n v="1"/>
    <n v="1"/>
    <n v="1"/>
    <n v="1"/>
    <x v="0"/>
    <n v="1"/>
    <s v="8.22462401CELSA  SA"/>
    <x v="0"/>
    <d v="2024-01-09T00:00:00"/>
    <x v="459"/>
    <d v="1899-12-30T00:00:00"/>
    <d v="2024-01-09T12:48:00"/>
    <s v="12:48"/>
    <d v="1899-12-30T06:50:43"/>
    <x v="2"/>
    <x v="2"/>
    <x v="7"/>
    <x v="0"/>
    <n v="8193"/>
  </r>
  <r>
    <n v="474"/>
    <d v="2024-01-09T19:37:40"/>
    <d v="2024-01-09T19:38:52"/>
    <s v="45664102@ventasyservicios.com.co"/>
    <s v="Angie Tatiana Tique Cardozo"/>
    <m/>
    <d v="2024-01-09T00:00:00"/>
    <s v="1:51 p. m., "/>
    <x v="0"/>
    <m/>
    <m/>
    <m/>
    <m/>
    <m/>
    <m/>
    <m/>
    <m/>
    <s v="eurodenim@hotmail.com; "/>
    <s v="SOLICITUD FACTURA"/>
    <s v="83436432"/>
    <s v="EURODENIM S.A.S  "/>
    <s v="MICRO"/>
    <s v="CLIENTE EXTERNO"/>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09T00:00:00"/>
    <s v="NINGUNA"/>
    <s v="NINGUNA"/>
    <x v="9"/>
    <x v="0"/>
    <x v="0"/>
    <x v="0"/>
    <x v="0"/>
    <n v="1"/>
    <n v="1"/>
    <n v="1"/>
    <n v="1"/>
    <x v="0"/>
    <n v="1"/>
    <s v="83436432EURODENIM S.A.S  "/>
    <x v="1"/>
    <d v="2024-01-09T00:00:00"/>
    <x v="460"/>
    <d v="1899-12-30T00:00:00"/>
    <d v="2024-01-09T01:51:00"/>
    <s v="1:51"/>
    <d v="1899-12-30T17:47:52"/>
    <x v="3"/>
    <x v="2"/>
    <x v="16"/>
    <x v="1"/>
    <n v="8193"/>
  </r>
  <r>
    <n v="475"/>
    <d v="2024-01-09T19:35:38"/>
    <d v="2024-01-09T19:39:33"/>
    <s v="45961452@ventasyservicios.com.co"/>
    <s v="Natalia Buenano Gonzalez"/>
    <m/>
    <d v="2024-01-09T00:00:00"/>
    <s v="15:35"/>
    <x v="3"/>
    <m/>
    <s v="15558429"/>
    <m/>
    <m/>
    <m/>
    <m/>
    <m/>
    <m/>
    <m/>
    <m/>
    <s v="3164668215"/>
    <s v="VASS CONSULTORIA DE SISTEMAS COLOMBIA SA"/>
    <s v="PYME MEDIANA"/>
    <s v="CLIENTE EXTERN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09T00:00:00"/>
    <s v="N/a"/>
    <m/>
    <x v="73"/>
    <x v="3"/>
    <x v="0"/>
    <x v="0"/>
    <x v="0"/>
    <n v="1"/>
    <n v="1"/>
    <n v="1"/>
    <n v="1"/>
    <x v="0"/>
    <n v="1"/>
    <s v="3164668215VASS CONSULTORIA DE SISTEMAS COLOMBIA SA"/>
    <x v="2"/>
    <d v="2024-01-09T00:00:00"/>
    <x v="461"/>
    <d v="1899-12-30T00:00:00"/>
    <d v="2024-01-09T15:35:00"/>
    <s v="15:35"/>
    <d v="1899-12-30T04:04:33"/>
    <x v="1"/>
    <x v="1"/>
    <x v="5"/>
    <x v="1"/>
    <n v="8193"/>
  </r>
  <r>
    <n v="476"/>
    <d v="2024-01-09T19:38:15"/>
    <d v="2024-01-09T19:40:31"/>
    <s v="45632550@ventasyservicios.com.co"/>
    <s v="Alejandra Rodriguez Cajamarca"/>
    <m/>
    <d v="2024-01-09T00:00:00"/>
    <s v="9:21 a. m."/>
    <x v="4"/>
    <m/>
    <m/>
    <m/>
    <m/>
    <m/>
    <m/>
    <m/>
    <m/>
    <s v="compras@cycsupplies.com"/>
    <s v="Re: Solicitud eSIM  3103410959"/>
    <s v="3103410959"/>
    <s v="SOLUCIONES Y SUMINISTROS C&amp;C SUPPLIES SA"/>
    <s v="MICR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09T00:00:00"/>
    <s v="cambio a sim virtual"/>
    <m/>
    <x v="21"/>
    <x v="0"/>
    <x v="0"/>
    <x v="0"/>
    <x v="0"/>
    <n v="1"/>
    <n v="1"/>
    <n v="1"/>
    <n v="1"/>
    <x v="0"/>
    <n v="1"/>
    <s v="3103410959SOLUCIONES Y SUMINISTROS C&amp;C SUPPLIES SA"/>
    <x v="0"/>
    <d v="2024-01-09T00:00:00"/>
    <x v="462"/>
    <d v="1899-12-30T00:00:00"/>
    <d v="2024-01-09T09:21:00"/>
    <s v="9:21"/>
    <d v="1899-12-30T10:19:31"/>
    <x v="2"/>
    <x v="2"/>
    <x v="24"/>
    <x v="0"/>
    <n v="8193"/>
  </r>
  <r>
    <n v="477"/>
    <d v="2024-01-09T19:40:57"/>
    <d v="2024-01-09T19:43:17"/>
    <s v="45961543@ventasyservicios.com.co"/>
    <s v="Juan Jose Duque Aguirre"/>
    <m/>
    <d v="2024-01-09T00:00:00"/>
    <s v="16:10"/>
    <x v="1"/>
    <m/>
    <m/>
    <s v="AUTOVALLE Y SERVICIOS S.A.S."/>
    <s v="900853705"/>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09T00:00:00"/>
    <m/>
    <m/>
    <x v="4"/>
    <x v="1"/>
    <x v="0"/>
    <x v="0"/>
    <x v="0"/>
    <n v="1"/>
    <n v="1"/>
    <n v="1"/>
    <n v="1"/>
    <x v="0"/>
    <n v="1"/>
    <s v="900853705"/>
    <x v="2"/>
    <d v="2024-01-09T00:00:00"/>
    <x v="463"/>
    <d v="1899-12-30T00:00:00"/>
    <d v="2024-01-09T16:10:00"/>
    <s v="16:10"/>
    <d v="1899-12-30T03:33:17"/>
    <x v="1"/>
    <x v="1"/>
    <x v="6"/>
    <x v="1"/>
    <n v="8193"/>
  </r>
  <r>
    <n v="478"/>
    <d v="2024-01-09T19:27:34"/>
    <d v="2024-01-09T19:44:58"/>
    <s v="45981202@ventasyservicios.com.co"/>
    <s v="Candida Mayerli Moyano Casallas"/>
    <m/>
    <d v="2024-01-09T00:00:00"/>
    <s v="15:46"/>
    <x v="5"/>
    <m/>
    <m/>
    <m/>
    <m/>
    <m/>
    <m/>
    <m/>
    <m/>
    <m/>
    <m/>
    <s v="8.22485802"/>
    <s v="COLORES DE LA VILLA PROPIEDAD HORIZONTAL"/>
    <s v="MICRO"/>
    <s v="CLIENTE EXTERNO"/>
    <x v="0"/>
    <m/>
    <m/>
    <m/>
    <m/>
    <m/>
    <m/>
    <m/>
    <m/>
    <m/>
    <m/>
    <m/>
    <m/>
    <m/>
    <m/>
    <m/>
    <m/>
    <m/>
    <m/>
    <m/>
    <m/>
    <m/>
    <m/>
    <m/>
    <m/>
    <m/>
    <m/>
    <m/>
    <m/>
    <m/>
    <m/>
    <m/>
    <m/>
    <m/>
    <m/>
    <m/>
    <m/>
    <m/>
    <m/>
    <m/>
    <m/>
    <m/>
    <m/>
    <m/>
    <m/>
    <m/>
    <m/>
    <m/>
    <m/>
    <m/>
    <m/>
    <m/>
    <m/>
    <m/>
    <m/>
    <m/>
    <m/>
    <m/>
    <m/>
    <m/>
    <m/>
    <m/>
    <m/>
    <m/>
    <m/>
    <m/>
    <m/>
    <m/>
    <m/>
    <m/>
    <m/>
    <m/>
    <m/>
    <m/>
    <m/>
    <m/>
    <m/>
    <m/>
    <m/>
    <m/>
    <m/>
    <m/>
    <m/>
    <m/>
    <m/>
    <s v="COMPROBANTE NO VALIDO"/>
    <m/>
    <m/>
    <m/>
    <m/>
    <m/>
    <m/>
    <m/>
    <m/>
    <m/>
    <m/>
    <m/>
    <m/>
    <m/>
    <m/>
    <m/>
    <m/>
    <m/>
    <m/>
    <m/>
    <m/>
    <m/>
    <m/>
    <m/>
    <m/>
    <m/>
    <m/>
    <m/>
    <m/>
    <x v="0"/>
    <m/>
    <m/>
    <m/>
    <m/>
    <m/>
    <s v="GESTIONADO"/>
    <m/>
    <d v="2024-01-09T00:00:00"/>
    <m/>
    <m/>
    <x v="71"/>
    <x v="4"/>
    <x v="0"/>
    <x v="0"/>
    <x v="0"/>
    <n v="1"/>
    <n v="1"/>
    <n v="1"/>
    <n v="1"/>
    <x v="0"/>
    <n v="1"/>
    <s v="8.22485802"/>
    <x v="2"/>
    <d v="2024-01-09T00:00:00"/>
    <x v="464"/>
    <d v="1899-12-30T00:00:00"/>
    <d v="2024-01-09T15:46:00"/>
    <s v="15:46"/>
    <d v="1899-12-30T03:58:58"/>
    <x v="1"/>
    <x v="1"/>
    <x v="10"/>
    <x v="1"/>
    <n v="8193"/>
  </r>
  <r>
    <n v="479"/>
    <d v="2024-01-09T19:06:28"/>
    <d v="2024-01-09T19:45:36"/>
    <s v="45077095@ventasyservicios.com.co"/>
    <s v="Diana Patricia García Valencia"/>
    <m/>
    <d v="2024-01-09T00:00:00"/>
    <s v="9:59"/>
    <x v="4"/>
    <m/>
    <m/>
    <m/>
    <m/>
    <m/>
    <m/>
    <m/>
    <m/>
    <s v="wgonzalez@kiamotors.com.co"/>
    <s v="Kia Plaza Nit 830008804-2 Cancelación de servicio"/>
    <s v="11244117"/>
    <s v="KIA PLAZA S A"/>
    <s v="PYME MEDIANA"/>
    <s v="CLIENTE EXTERNO"/>
    <x v="0"/>
    <m/>
    <s v="FIJO"/>
    <s v="FO"/>
    <s v="CANCELACIÓN DE SERVICIO"/>
    <m/>
    <m/>
    <m/>
    <m/>
    <m/>
    <m/>
    <m/>
    <s v="CANCELACIÓN"/>
    <m/>
    <m/>
    <m/>
    <m/>
    <m/>
    <m/>
    <m/>
    <m/>
    <m/>
    <m/>
    <m/>
    <m/>
    <m/>
    <m/>
    <m/>
    <m/>
    <m/>
    <m/>
    <m/>
    <m/>
    <m/>
    <m/>
    <m/>
    <m/>
    <m/>
    <m/>
    <m/>
    <m/>
    <m/>
    <m/>
    <m/>
    <m/>
    <m/>
    <m/>
    <m/>
    <m/>
    <m/>
    <m/>
    <m/>
    <m/>
    <m/>
    <m/>
    <m/>
    <m/>
    <m/>
    <m/>
    <m/>
    <m/>
    <m/>
    <m/>
    <m/>
    <m/>
    <m/>
    <m/>
    <m/>
    <m/>
    <m/>
    <m/>
    <m/>
    <m/>
    <m/>
    <m/>
    <m/>
    <m/>
    <m/>
    <m/>
    <m/>
    <m/>
    <m/>
    <m/>
    <m/>
    <m/>
    <m/>
    <m/>
    <m/>
    <m/>
    <m/>
    <m/>
    <m/>
    <m/>
    <m/>
    <m/>
    <m/>
    <m/>
    <m/>
    <m/>
    <m/>
    <m/>
    <m/>
    <m/>
    <m/>
    <m/>
    <m/>
    <m/>
    <m/>
    <m/>
    <m/>
    <s v="PARCIAL"/>
    <m/>
    <s v="CIERRE DE SEDE"/>
    <m/>
    <x v="1"/>
    <m/>
    <m/>
    <s v="1"/>
    <m/>
    <m/>
    <s v="GESTIONADO"/>
    <m/>
    <d v="2024-01-09T00:00:00"/>
    <m/>
    <s v="20615285/ 20615287"/>
    <x v="53"/>
    <x v="0"/>
    <x v="0"/>
    <x v="0"/>
    <x v="0"/>
    <n v="1"/>
    <n v="1"/>
    <n v="1"/>
    <n v="1"/>
    <x v="0"/>
    <n v="1"/>
    <s v="11244117KIA PLAZA S A"/>
    <x v="1"/>
    <d v="2024-01-09T00:00:00"/>
    <x v="465"/>
    <d v="1899-12-30T00:00:00"/>
    <d v="2024-01-09T09:59:00"/>
    <s v="9:59"/>
    <d v="1899-12-30T09:46:36"/>
    <x v="2"/>
    <x v="2"/>
    <x v="17"/>
    <x v="0"/>
    <n v="8193"/>
  </r>
  <r>
    <n v="480"/>
    <d v="2024-01-09T19:39:37"/>
    <d v="2024-01-09T19:46:00"/>
    <s v="45961452@ventasyservicios.com.co"/>
    <s v="Natalia Buenano Gonzalez"/>
    <m/>
    <d v="2024-01-09T00:00:00"/>
    <s v="15:41"/>
    <x v="3"/>
    <m/>
    <s v="15558436"/>
    <m/>
    <m/>
    <m/>
    <m/>
    <m/>
    <m/>
    <m/>
    <m/>
    <s v="9103360959"/>
    <s v="WINSTALL SECURITY LIMITADA"/>
    <s v="PYME MEDIANA"/>
    <s v="CLIENTE EXTERNO"/>
    <x v="0"/>
    <m/>
    <s v="MÓVIL"/>
    <m/>
    <m/>
    <s v="CAMBIO PLAN TARIFA"/>
    <m/>
    <m/>
    <m/>
    <m/>
    <s v="UPGRADE - PARALELO"/>
    <m/>
    <m/>
    <m/>
    <m/>
    <m/>
    <m/>
    <m/>
    <m/>
    <m/>
    <m/>
    <m/>
    <m/>
    <m/>
    <m/>
    <m/>
    <m/>
    <m/>
    <m/>
    <m/>
    <m/>
    <m/>
    <m/>
    <m/>
    <m/>
    <m/>
    <m/>
    <m/>
    <m/>
    <m/>
    <m/>
    <m/>
    <m/>
    <m/>
    <m/>
    <m/>
    <m/>
    <m/>
    <m/>
    <m/>
    <m/>
    <m/>
    <m/>
    <m/>
    <m/>
    <m/>
    <m/>
    <m/>
    <m/>
    <m/>
    <m/>
    <m/>
    <m/>
    <m/>
    <m/>
    <m/>
    <m/>
    <m/>
    <m/>
    <m/>
    <m/>
    <m/>
    <m/>
    <m/>
    <m/>
    <m/>
    <m/>
    <m/>
    <m/>
    <m/>
    <m/>
    <m/>
    <m/>
    <m/>
    <m/>
    <m/>
    <m/>
    <m/>
    <m/>
    <m/>
    <m/>
    <m/>
    <m/>
    <m/>
    <m/>
    <m/>
    <m/>
    <m/>
    <m/>
    <m/>
    <m/>
    <m/>
    <m/>
    <m/>
    <m/>
    <m/>
    <m/>
    <m/>
    <m/>
    <m/>
    <m/>
    <m/>
    <m/>
    <m/>
    <x v="0"/>
    <m/>
    <m/>
    <m/>
    <m/>
    <m/>
    <s v="GESTIONADO"/>
    <m/>
    <d v="2024-01-09T00:00:00"/>
    <s v="N/a"/>
    <m/>
    <x v="62"/>
    <x v="3"/>
    <x v="0"/>
    <x v="0"/>
    <x v="0"/>
    <n v="1"/>
    <n v="1"/>
    <n v="1"/>
    <n v="1"/>
    <x v="0"/>
    <n v="1"/>
    <s v="9103360959WINSTALL SECURITY LIMITADA"/>
    <x v="2"/>
    <d v="2024-01-09T00:00:00"/>
    <x v="466"/>
    <d v="1899-12-30T00:00:00"/>
    <d v="2024-01-09T15:41:00"/>
    <s v="15:41"/>
    <d v="1899-12-30T04:05:00"/>
    <x v="1"/>
    <x v="1"/>
    <x v="5"/>
    <x v="1"/>
    <n v="8193"/>
  </r>
  <r>
    <n v="481"/>
    <d v="2024-01-09T19:46:46"/>
    <d v="2024-01-09T19:47:37"/>
    <s v="46044978@ventasyservicios.com.co"/>
    <s v="Edward Esteban Roa Ruiz"/>
    <m/>
    <d v="2024-01-09T00:00:00"/>
    <s v="16:38"/>
    <x v="4"/>
    <m/>
    <m/>
    <m/>
    <m/>
    <m/>
    <m/>
    <m/>
    <m/>
    <s v="diana.giraldo@sosasistencia.com "/>
    <s v="RV: Solicitud Cancelación Servicio "/>
    <s v="12017041"/>
    <s v=" AYA CONSTR CONSTRUCTORES SAS "/>
    <s v="PYME PEQUEÑA"/>
    <s v="CLARO TE AYUDA"/>
    <x v="0"/>
    <m/>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09T00:00:00"/>
    <m/>
    <m/>
    <x v="58"/>
    <x v="0"/>
    <x v="0"/>
    <x v="0"/>
    <x v="0"/>
    <n v="1"/>
    <n v="1"/>
    <n v="1"/>
    <n v="1"/>
    <x v="0"/>
    <n v="1"/>
    <s v="12017041 AYA CONSTR CONSTRUCTORES SAS "/>
    <x v="2"/>
    <d v="2024-01-09T00:00:00"/>
    <x v="467"/>
    <d v="1899-12-30T00:00:00"/>
    <d v="2024-01-09T16:38:00"/>
    <s v="16:38"/>
    <d v="1899-12-30T03:09:37"/>
    <x v="1"/>
    <x v="1"/>
    <x v="8"/>
    <x v="0"/>
    <n v="8193"/>
  </r>
  <r>
    <n v="482"/>
    <d v="2024-01-09T19:46:51"/>
    <d v="2024-01-09T19:47:56"/>
    <s v="45664102@ventasyservicios.com.co"/>
    <s v="Angie Tatiana Tique Cardozo"/>
    <m/>
    <d v="2024-01-09T00:00:00"/>
    <s v="1:29 p. m., "/>
    <x v="0"/>
    <m/>
    <m/>
    <m/>
    <m/>
    <m/>
    <m/>
    <m/>
    <m/>
    <s v="Tentando.SAS@outlook.com;"/>
    <s v="PQR"/>
    <s v="13382781"/>
    <s v="TENTANDO S A S"/>
    <s v="MICRO"/>
    <s v="CLIENTE EXTERNO"/>
    <x v="0"/>
    <m/>
    <s v="FIJO"/>
    <s v="FO"/>
    <s v="PQR"/>
    <m/>
    <m/>
    <m/>
    <m/>
    <m/>
    <m/>
    <m/>
    <m/>
    <m/>
    <m/>
    <m/>
    <m/>
    <m/>
    <m/>
    <m/>
    <m/>
    <m/>
    <m/>
    <m/>
    <m/>
    <m/>
    <m/>
    <m/>
    <m/>
    <m/>
    <m/>
    <m/>
    <m/>
    <m/>
    <m/>
    <m/>
    <m/>
    <m/>
    <m/>
    <m/>
    <m/>
    <m/>
    <s v="INFORMACIÓN - ACLARACIÓN"/>
    <s v="OTROS PRODUCTOS (VENTAS)"/>
    <m/>
    <m/>
    <m/>
    <m/>
    <m/>
    <m/>
    <m/>
    <m/>
    <m/>
    <m/>
    <m/>
    <m/>
    <m/>
    <m/>
    <m/>
    <m/>
    <m/>
    <m/>
    <m/>
    <m/>
    <m/>
    <m/>
    <m/>
    <m/>
    <m/>
    <m/>
    <m/>
    <m/>
    <m/>
    <m/>
    <m/>
    <m/>
    <m/>
    <m/>
    <m/>
    <m/>
    <m/>
    <m/>
    <m/>
    <m/>
    <m/>
    <m/>
    <m/>
    <m/>
    <m/>
    <m/>
    <m/>
    <m/>
    <m/>
    <m/>
    <m/>
    <m/>
    <m/>
    <m/>
    <m/>
    <m/>
    <m/>
    <m/>
    <m/>
    <m/>
    <m/>
    <m/>
    <m/>
    <m/>
    <m/>
    <m/>
    <m/>
    <m/>
    <m/>
    <m/>
    <x v="0"/>
    <m/>
    <m/>
    <m/>
    <m/>
    <m/>
    <s v="GESTIONADO"/>
    <m/>
    <d v="2024-01-09T00:00:00"/>
    <s v="NINGUNA"/>
    <s v="NINGUNA"/>
    <x v="60"/>
    <x v="0"/>
    <x v="0"/>
    <x v="0"/>
    <x v="0"/>
    <n v="1"/>
    <n v="1"/>
    <n v="1"/>
    <n v="1"/>
    <x v="0"/>
    <n v="1"/>
    <s v="13382781TENTANDO S A S"/>
    <x v="1"/>
    <d v="2024-01-09T00:00:00"/>
    <x v="468"/>
    <d v="1899-12-30T00:00:00"/>
    <d v="2024-01-09T01:29:00"/>
    <s v="1:29"/>
    <d v="1899-12-30T18:18:56"/>
    <x v="4"/>
    <x v="2"/>
    <x v="16"/>
    <x v="1"/>
    <n v="8193"/>
  </r>
  <r>
    <n v="483"/>
    <d v="2024-01-09T19:46:13"/>
    <d v="2024-01-09T19:49:42"/>
    <s v="45981202@ventasyservicios.com.co"/>
    <s v="Candida Mayerli Moyano Casallas"/>
    <m/>
    <d v="2024-01-09T00:00:00"/>
    <s v="15:48 "/>
    <x v="5"/>
    <m/>
    <m/>
    <m/>
    <m/>
    <m/>
    <m/>
    <m/>
    <m/>
    <m/>
    <m/>
    <s v="8215513813 "/>
    <s v="SUD  FARMEN LTDA"/>
    <s v="MICRO"/>
    <s v="CLIENTE EXTERNO"/>
    <x v="0"/>
    <m/>
    <m/>
    <m/>
    <m/>
    <m/>
    <m/>
    <m/>
    <m/>
    <m/>
    <m/>
    <m/>
    <m/>
    <m/>
    <m/>
    <m/>
    <m/>
    <m/>
    <m/>
    <m/>
    <m/>
    <m/>
    <m/>
    <m/>
    <m/>
    <m/>
    <m/>
    <m/>
    <m/>
    <m/>
    <m/>
    <m/>
    <m/>
    <m/>
    <m/>
    <m/>
    <m/>
    <m/>
    <m/>
    <m/>
    <m/>
    <m/>
    <m/>
    <m/>
    <m/>
    <m/>
    <m/>
    <m/>
    <m/>
    <m/>
    <m/>
    <m/>
    <m/>
    <m/>
    <m/>
    <m/>
    <m/>
    <m/>
    <m/>
    <m/>
    <m/>
    <m/>
    <m/>
    <m/>
    <m/>
    <m/>
    <m/>
    <m/>
    <m/>
    <m/>
    <m/>
    <m/>
    <m/>
    <m/>
    <m/>
    <m/>
    <m/>
    <m/>
    <m/>
    <m/>
    <m/>
    <m/>
    <m/>
    <m/>
    <m/>
    <s v="COMPROBANTE NO VALIDO"/>
    <m/>
    <m/>
    <m/>
    <m/>
    <m/>
    <m/>
    <m/>
    <m/>
    <m/>
    <m/>
    <m/>
    <m/>
    <m/>
    <m/>
    <m/>
    <m/>
    <m/>
    <m/>
    <m/>
    <m/>
    <m/>
    <m/>
    <m/>
    <m/>
    <m/>
    <m/>
    <m/>
    <m/>
    <x v="0"/>
    <m/>
    <m/>
    <m/>
    <m/>
    <m/>
    <s v="GESTIONADO"/>
    <m/>
    <d v="2024-01-09T00:00:00"/>
    <m/>
    <m/>
    <x v="71"/>
    <x v="4"/>
    <x v="0"/>
    <x v="0"/>
    <x v="0"/>
    <n v="1"/>
    <n v="1"/>
    <n v="1"/>
    <n v="1"/>
    <x v="0"/>
    <n v="1"/>
    <s v="8215513813 "/>
    <x v="2"/>
    <d v="2024-01-09T00:00:00"/>
    <x v="469"/>
    <d v="1899-12-30T00:00:00"/>
    <d v="2024-01-09T15:48:00"/>
    <s v="15:48"/>
    <d v="1899-12-30T04:01:42"/>
    <x v="1"/>
    <x v="1"/>
    <x v="10"/>
    <x v="1"/>
    <n v="8193"/>
  </r>
  <r>
    <n v="484"/>
    <d v="2024-01-09T19:50:32"/>
    <d v="2024-01-09T19:51:30"/>
    <s v="46049316@ventasyservicios.com.co"/>
    <s v="Evelin Gicela Diaz Garzon"/>
    <m/>
    <d v="2024-01-09T00:00:00"/>
    <s v="15:34"/>
    <x v="7"/>
    <m/>
    <m/>
    <m/>
    <m/>
    <m/>
    <m/>
    <s v="ecologiahumana@yahoo.com"/>
    <s v="Re: Cesión de contrato líneas celulares"/>
    <m/>
    <m/>
    <s v="3158406463"/>
    <s v="CORPORACION ECOLOGIA HUMANA"/>
    <s v="PYME PEQUEÑ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09T00:00:00"/>
    <m/>
    <m/>
    <x v="81"/>
    <x v="6"/>
    <x v="0"/>
    <x v="0"/>
    <x v="0"/>
    <n v="1"/>
    <n v="1"/>
    <n v="1"/>
    <n v="1"/>
    <x v="0"/>
    <n v="1"/>
    <s v="3158406463CORPORACION ECOLOGIA HUMANA"/>
    <x v="2"/>
    <d v="2024-01-09T00:00:00"/>
    <x v="470"/>
    <d v="1899-12-30T00:00:00"/>
    <d v="2024-01-09T15:34:00"/>
    <s v="15:34"/>
    <d v="1899-12-30T04:17:30"/>
    <x v="1"/>
    <x v="1"/>
    <x v="22"/>
    <x v="1"/>
    <n v="8193"/>
  </r>
  <r>
    <n v="485"/>
    <d v="2024-01-09T19:51:28"/>
    <d v="2024-01-09T19:52:16"/>
    <s v="46044959@ventasyservicios.com.co"/>
    <s v="Brayan Enrique Cuida Castillo"/>
    <m/>
    <d v="2024-01-09T00:00:00"/>
    <s v="12:57 p. m."/>
    <x v="4"/>
    <m/>
    <m/>
    <m/>
    <m/>
    <m/>
    <m/>
    <m/>
    <m/>
    <s v="sandra_gomez224@hotmail.com"/>
    <s v="RE: Cancelación contrato 1183680"/>
    <s v="11836809"/>
    <s v="SANDRA CRI GOMEZ NORENA"/>
    <s v="MICRO"/>
    <s v="CLIENTE CLAR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09T00:00:00"/>
    <s v="nn"/>
    <m/>
    <x v="47"/>
    <x v="0"/>
    <x v="0"/>
    <x v="0"/>
    <x v="0"/>
    <n v="1"/>
    <n v="1"/>
    <n v="1"/>
    <n v="1"/>
    <x v="0"/>
    <n v="1"/>
    <s v="11836809SANDRA CRI GOMEZ NORENA"/>
    <x v="0"/>
    <d v="2024-01-09T00:00:00"/>
    <x v="471"/>
    <d v="1899-12-30T00:00:00"/>
    <d v="2024-01-09T12:57:00"/>
    <s v="12:57"/>
    <d v="1899-12-30T06:55:16"/>
    <x v="2"/>
    <x v="2"/>
    <x v="7"/>
    <x v="0"/>
    <n v="8193"/>
  </r>
  <r>
    <n v="486"/>
    <d v="2024-01-09T19:51:16"/>
    <d v="2024-01-09T19:52:20"/>
    <s v="46044978@ventasyservicios.com.co"/>
    <s v="Edward Esteban Roa Ruiz"/>
    <m/>
    <d v="2024-01-09T00:00:00"/>
    <s v="16:06"/>
    <x v="4"/>
    <m/>
    <m/>
    <m/>
    <m/>
    <m/>
    <m/>
    <m/>
    <m/>
    <s v="gloria.barrera.ext@claro.com.co"/>
    <s v="RV: ERROR EN FACTURA -  PLAN CORPORATIVO CLARO"/>
    <s v="0"/>
    <s v="gloria.barrera.ext@claro.com.co"/>
    <s v="NO DETERMINADO"/>
    <s v="CLIENTE CLAR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09T00:00:00"/>
    <m/>
    <m/>
    <x v="47"/>
    <x v="0"/>
    <x v="0"/>
    <x v="0"/>
    <x v="0"/>
    <n v="1"/>
    <n v="1"/>
    <n v="1"/>
    <n v="1"/>
    <x v="0"/>
    <n v="1"/>
    <s v="0gloria.barrera.ext@claro.com.co"/>
    <x v="2"/>
    <d v="2024-01-09T00:00:00"/>
    <x v="472"/>
    <d v="1899-12-30T00:00:00"/>
    <d v="2024-01-09T16:06:00"/>
    <s v="16:06"/>
    <d v="1899-12-30T03:46:20"/>
    <x v="1"/>
    <x v="1"/>
    <x v="8"/>
    <x v="0"/>
    <n v="8193"/>
  </r>
  <r>
    <n v="487"/>
    <d v="2024-01-09T19:49:39"/>
    <d v="2024-01-09T19:52:49"/>
    <s v="45688293@ventasyservicios.com.co"/>
    <s v="Juan David Mendez"/>
    <m/>
    <d v="2024-01-09T00:00:00"/>
    <s v="15:02"/>
    <x v="0"/>
    <m/>
    <m/>
    <m/>
    <m/>
    <m/>
    <m/>
    <m/>
    <m/>
    <s v="contactopyme.co@claro.com.co"/>
    <s v="Fwd: SOLICITUD REGISTRO DE IMEI"/>
    <s v="1.53246874"/>
    <s v="BIOENA S.A.S."/>
    <s v="MICRO"/>
    <s v="CLIENTE EXTERN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09T00:00:00"/>
    <m/>
    <m/>
    <x v="73"/>
    <x v="0"/>
    <x v="0"/>
    <x v="0"/>
    <x v="0"/>
    <n v="1"/>
    <n v="1"/>
    <n v="1"/>
    <n v="1"/>
    <x v="0"/>
    <n v="1"/>
    <s v="1.53246874BIOENA S.A.S."/>
    <x v="2"/>
    <d v="2024-01-09T00:00:00"/>
    <x v="473"/>
    <d v="1899-12-30T00:00:00"/>
    <d v="2024-01-09T15:02:00"/>
    <s v="15:02"/>
    <d v="1899-12-30T04:50:49"/>
    <x v="1"/>
    <x v="1"/>
    <x v="4"/>
    <x v="1"/>
    <n v="8193"/>
  </r>
  <r>
    <n v="488"/>
    <d v="2024-01-09T19:46:07"/>
    <d v="2024-01-09T19:53:01"/>
    <s v="45961452@ventasyservicios.com.co"/>
    <s v="Natalia Buenano Gonzalez"/>
    <m/>
    <d v="2024-01-09T00:00:00"/>
    <s v="15:45"/>
    <x v="3"/>
    <m/>
    <s v="15558441"/>
    <m/>
    <m/>
    <m/>
    <m/>
    <m/>
    <m/>
    <m/>
    <m/>
    <s v="3148640769"/>
    <s v="DETECCION SEGURIDAD PRIVADA LIM"/>
    <s v="SOHO"/>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09T00:00:00"/>
    <s v="N/a"/>
    <m/>
    <x v="0"/>
    <x v="3"/>
    <x v="0"/>
    <x v="0"/>
    <x v="0"/>
    <n v="1"/>
    <n v="1"/>
    <n v="1"/>
    <n v="1"/>
    <x v="0"/>
    <n v="1"/>
    <s v="3148640769DETECCION SEGURIDAD PRIVADA LIM"/>
    <x v="2"/>
    <d v="2024-01-09T00:00:00"/>
    <x v="474"/>
    <d v="1899-12-30T00:00:00"/>
    <d v="2024-01-09T15:45:00"/>
    <s v="15:45"/>
    <d v="1899-12-30T04:08:01"/>
    <x v="1"/>
    <x v="1"/>
    <x v="5"/>
    <x v="1"/>
    <n v="8193"/>
  </r>
  <r>
    <n v="489"/>
    <d v="2024-01-09T19:50:59"/>
    <d v="2024-01-09T19:53:07"/>
    <s v="45981202@ventasyservicios.com.co"/>
    <s v="Candida Mayerli Moyano Casallas"/>
    <m/>
    <d v="2024-01-09T00:00:00"/>
    <s v="15:56 "/>
    <x v="5"/>
    <m/>
    <m/>
    <m/>
    <m/>
    <m/>
    <m/>
    <m/>
    <m/>
    <m/>
    <m/>
    <s v="48045419"/>
    <s v="MEGAOBRAS INGENIEROS DE COLOMBIA LTDA"/>
    <s v="MICRO"/>
    <s v="CLIENTE EXTERNO"/>
    <x v="0"/>
    <m/>
    <m/>
    <m/>
    <m/>
    <m/>
    <m/>
    <m/>
    <m/>
    <m/>
    <m/>
    <m/>
    <m/>
    <m/>
    <m/>
    <m/>
    <m/>
    <m/>
    <m/>
    <m/>
    <m/>
    <m/>
    <m/>
    <m/>
    <m/>
    <m/>
    <m/>
    <m/>
    <m/>
    <m/>
    <m/>
    <m/>
    <m/>
    <m/>
    <m/>
    <m/>
    <m/>
    <m/>
    <m/>
    <m/>
    <m/>
    <m/>
    <m/>
    <m/>
    <m/>
    <m/>
    <m/>
    <m/>
    <m/>
    <m/>
    <m/>
    <m/>
    <m/>
    <m/>
    <m/>
    <m/>
    <m/>
    <m/>
    <m/>
    <m/>
    <m/>
    <m/>
    <m/>
    <m/>
    <m/>
    <m/>
    <m/>
    <m/>
    <m/>
    <m/>
    <m/>
    <m/>
    <m/>
    <m/>
    <m/>
    <m/>
    <m/>
    <m/>
    <m/>
    <m/>
    <m/>
    <m/>
    <m/>
    <m/>
    <m/>
    <s v="CORREO SIN ADJUNTO"/>
    <m/>
    <m/>
    <m/>
    <m/>
    <m/>
    <m/>
    <m/>
    <m/>
    <m/>
    <m/>
    <m/>
    <m/>
    <m/>
    <m/>
    <m/>
    <m/>
    <m/>
    <m/>
    <m/>
    <m/>
    <m/>
    <m/>
    <m/>
    <m/>
    <m/>
    <m/>
    <m/>
    <m/>
    <x v="0"/>
    <m/>
    <m/>
    <m/>
    <m/>
    <m/>
    <s v="GESTIONADO"/>
    <m/>
    <d v="2024-01-09T00:00:00"/>
    <m/>
    <m/>
    <x v="104"/>
    <x v="4"/>
    <x v="0"/>
    <x v="0"/>
    <x v="0"/>
    <n v="1"/>
    <n v="1"/>
    <n v="1"/>
    <n v="1"/>
    <x v="0"/>
    <n v="1"/>
    <s v="48045419"/>
    <x v="2"/>
    <d v="2024-01-09T00:00:00"/>
    <x v="475"/>
    <d v="1899-12-30T00:00:00"/>
    <d v="2024-01-09T15:56:00"/>
    <s v="15:56"/>
    <d v="1899-12-30T03:57:07"/>
    <x v="1"/>
    <x v="1"/>
    <x v="10"/>
    <x v="1"/>
    <n v="8193"/>
  </r>
  <r>
    <n v="490"/>
    <d v="2024-01-09T19:36:49"/>
    <d v="2024-01-09T19:55:24"/>
    <s v="46046817@ventasyservicios.com.co"/>
    <s v="Nicolas Romero Parra"/>
    <m/>
    <d v="2024-01-09T00:00:00"/>
    <s v="16:28"/>
    <x v="0"/>
    <m/>
    <m/>
    <m/>
    <m/>
    <m/>
    <m/>
    <m/>
    <m/>
    <s v="carolina.rueda@claro.com.co"/>
    <s v="inclusión cuentas 8.217352235. /// CAMBIOD DE PLAN --IMPORTADORA CASA COLOMBIA -"/>
    <s v="8.217352235"/>
    <s v="IMPORTADORA CASA COLOMBIA LTDA"/>
    <s v="PYME MEDIANA"/>
    <s v="CONSULTOR COMERCIAL"/>
    <x v="0"/>
    <m/>
    <s v="MÓVIL"/>
    <m/>
    <m/>
    <s v="SPLIT BILLING"/>
    <m/>
    <m/>
    <m/>
    <m/>
    <m/>
    <m/>
    <m/>
    <m/>
    <m/>
    <m/>
    <m/>
    <m/>
    <m/>
    <m/>
    <m/>
    <m/>
    <m/>
    <m/>
    <m/>
    <m/>
    <m/>
    <m/>
    <m/>
    <m/>
    <m/>
    <m/>
    <m/>
    <m/>
    <m/>
    <m/>
    <m/>
    <m/>
    <m/>
    <m/>
    <m/>
    <m/>
    <m/>
    <m/>
    <m/>
    <m/>
    <m/>
    <m/>
    <m/>
    <m/>
    <m/>
    <m/>
    <m/>
    <m/>
    <m/>
    <m/>
    <m/>
    <m/>
    <m/>
    <m/>
    <m/>
    <s v="ACTIVACIÓN"/>
    <m/>
    <m/>
    <m/>
    <m/>
    <m/>
    <m/>
    <m/>
    <m/>
    <m/>
    <m/>
    <m/>
    <m/>
    <m/>
    <m/>
    <m/>
    <m/>
    <m/>
    <m/>
    <m/>
    <m/>
    <m/>
    <m/>
    <m/>
    <m/>
    <m/>
    <m/>
    <m/>
    <m/>
    <m/>
    <m/>
    <m/>
    <m/>
    <m/>
    <m/>
    <m/>
    <m/>
    <m/>
    <m/>
    <m/>
    <m/>
    <m/>
    <m/>
    <m/>
    <m/>
    <m/>
    <m/>
    <m/>
    <m/>
    <m/>
    <m/>
    <m/>
    <m/>
    <x v="0"/>
    <m/>
    <m/>
    <m/>
    <m/>
    <m/>
    <s v="GESTIONADO"/>
    <m/>
    <d v="2024-01-09T00:00:00"/>
    <s v="N/A"/>
    <s v="0"/>
    <x v="105"/>
    <x v="0"/>
    <x v="0"/>
    <x v="0"/>
    <x v="0"/>
    <n v="1"/>
    <n v="1"/>
    <n v="1"/>
    <n v="1"/>
    <x v="0"/>
    <n v="1"/>
    <s v="8.217352235IMPORTADORA CASA COLOMBIA LTDA"/>
    <x v="2"/>
    <d v="2024-01-09T00:00:00"/>
    <x v="476"/>
    <d v="1899-12-30T00:00:00"/>
    <d v="2024-01-09T16:28:00"/>
    <s v="16:28"/>
    <d v="1899-12-30T03:27:24"/>
    <x v="1"/>
    <x v="1"/>
    <x v="3"/>
    <x v="1"/>
    <n v="8193"/>
  </r>
  <r>
    <n v="491"/>
    <d v="2024-01-09T19:54:57"/>
    <d v="2024-01-09T19:55:57"/>
    <s v="45664102@ventasyservicios.com.co"/>
    <s v="Angie Tatiana Tique Cardozo"/>
    <m/>
    <d v="2024-01-09T00:00:00"/>
    <s v="1:20 p. m."/>
    <x v="0"/>
    <m/>
    <m/>
    <m/>
    <m/>
    <m/>
    <m/>
    <m/>
    <m/>
    <s v="AvayaVidaSAS@outlook.com"/>
    <s v="PQR"/>
    <s v="13344616"/>
    <s v="AVAYA VIDA S A S"/>
    <s v="MICRO"/>
    <s v="CLIENTE EXTERNO"/>
    <x v="0"/>
    <m/>
    <s v="FIJO"/>
    <s v="FO"/>
    <s v="PQR"/>
    <m/>
    <m/>
    <m/>
    <m/>
    <m/>
    <m/>
    <m/>
    <m/>
    <m/>
    <m/>
    <m/>
    <m/>
    <m/>
    <m/>
    <m/>
    <m/>
    <m/>
    <m/>
    <m/>
    <m/>
    <m/>
    <m/>
    <m/>
    <m/>
    <m/>
    <m/>
    <m/>
    <m/>
    <m/>
    <m/>
    <m/>
    <m/>
    <m/>
    <m/>
    <m/>
    <m/>
    <m/>
    <s v="INFORMACIÓN - ACLARACIÓN"/>
    <s v="OTROS PRODUCTOS (VENTAS)"/>
    <m/>
    <m/>
    <m/>
    <m/>
    <m/>
    <m/>
    <m/>
    <m/>
    <m/>
    <m/>
    <m/>
    <m/>
    <m/>
    <m/>
    <m/>
    <m/>
    <m/>
    <m/>
    <m/>
    <m/>
    <m/>
    <m/>
    <m/>
    <m/>
    <m/>
    <m/>
    <m/>
    <m/>
    <m/>
    <m/>
    <m/>
    <m/>
    <m/>
    <m/>
    <m/>
    <m/>
    <m/>
    <m/>
    <m/>
    <m/>
    <m/>
    <m/>
    <m/>
    <m/>
    <m/>
    <m/>
    <m/>
    <m/>
    <m/>
    <m/>
    <m/>
    <m/>
    <m/>
    <m/>
    <m/>
    <m/>
    <m/>
    <m/>
    <m/>
    <m/>
    <m/>
    <m/>
    <m/>
    <m/>
    <m/>
    <m/>
    <m/>
    <m/>
    <m/>
    <m/>
    <x v="0"/>
    <m/>
    <m/>
    <m/>
    <m/>
    <m/>
    <s v="GESTIONADO"/>
    <m/>
    <d v="2024-01-09T00:00:00"/>
    <s v="NINGUNA"/>
    <s v="NINGUNA"/>
    <x v="60"/>
    <x v="0"/>
    <x v="0"/>
    <x v="0"/>
    <x v="0"/>
    <n v="1"/>
    <n v="1"/>
    <n v="1"/>
    <n v="1"/>
    <x v="0"/>
    <n v="1"/>
    <s v="13344616AVAYA VIDA S A S"/>
    <x v="1"/>
    <d v="2024-01-09T00:00:00"/>
    <x v="477"/>
    <d v="1899-12-30T00:00:00"/>
    <d v="2024-01-09T01:20:00"/>
    <s v="1:20"/>
    <d v="1899-12-30T18:35:57"/>
    <x v="4"/>
    <x v="2"/>
    <x v="16"/>
    <x v="1"/>
    <n v="8193"/>
  </r>
  <r>
    <n v="492"/>
    <d v="2024-01-09T19:54:49"/>
    <d v="2024-01-09T19:56:23"/>
    <s v="46049316@ventasyservicios.com.co"/>
    <s v="Evelin Gicela Diaz Garzon"/>
    <m/>
    <d v="2024-01-09T00:00:00"/>
    <s v="15:35"/>
    <x v="7"/>
    <m/>
    <m/>
    <m/>
    <m/>
    <m/>
    <m/>
    <s v="asistente_admin@alcalicoop.coop"/>
    <s v="CESION DE CONTRATO"/>
    <m/>
    <m/>
    <s v="3168757022"/>
    <s v="COOPERATIVA DE AHORRO Y CREDITO ALCALICO -"/>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09T00:00:00"/>
    <m/>
    <m/>
    <x v="78"/>
    <x v="6"/>
    <x v="0"/>
    <x v="0"/>
    <x v="0"/>
    <n v="1"/>
    <n v="1"/>
    <n v="1"/>
    <n v="1"/>
    <x v="0"/>
    <n v="1"/>
    <s v="3168757022COOPERATIVA DE AHORRO Y CREDITO ALCALICO -"/>
    <x v="2"/>
    <d v="2024-01-09T00:00:00"/>
    <x v="478"/>
    <d v="1899-12-30T00:00:00"/>
    <d v="2024-01-09T15:35:00"/>
    <s v="15:35"/>
    <d v="1899-12-30T04:21:23"/>
    <x v="1"/>
    <x v="1"/>
    <x v="22"/>
    <x v="1"/>
    <n v="8193"/>
  </r>
  <r>
    <n v="493"/>
    <d v="2024-01-09T19:55:34"/>
    <d v="2024-01-09T19:56:52"/>
    <s v="46046817@ventasyservicios.com.co"/>
    <s v="Nicolas Romero Parra"/>
    <m/>
    <d v="2024-01-09T00:00:00"/>
    <s v="16:21"/>
    <x v="0"/>
    <m/>
    <m/>
    <m/>
    <m/>
    <m/>
    <m/>
    <m/>
    <m/>
    <s v="auxiliarfijo@movilco.com.co"/>
    <s v="PQR CAMPAÑAS"/>
    <s v="72457217"/>
    <s v="ORLANDO CASTILLO POLANCO "/>
    <s v="PYME MEDIANA"/>
    <s v="CLIENTE CLARO"/>
    <x v="0"/>
    <m/>
    <s v="FIJO"/>
    <s v="HFC"/>
    <s v="CREACIÓN DE PQR"/>
    <m/>
    <m/>
    <m/>
    <m/>
    <m/>
    <m/>
    <m/>
    <m/>
    <m/>
    <m/>
    <m/>
    <m/>
    <m/>
    <m/>
    <s v="AJUSTES POR SOLICITUDES NO REALIZADAS"/>
    <m/>
    <m/>
    <m/>
    <m/>
    <m/>
    <m/>
    <m/>
    <m/>
    <m/>
    <m/>
    <m/>
    <m/>
    <m/>
    <m/>
    <m/>
    <m/>
    <m/>
    <m/>
    <m/>
    <m/>
    <m/>
    <m/>
    <m/>
    <m/>
    <m/>
    <m/>
    <m/>
    <m/>
    <m/>
    <m/>
    <m/>
    <m/>
    <m/>
    <m/>
    <m/>
    <m/>
    <m/>
    <m/>
    <m/>
    <m/>
    <m/>
    <m/>
    <m/>
    <m/>
    <m/>
    <m/>
    <m/>
    <m/>
    <m/>
    <m/>
    <m/>
    <m/>
    <m/>
    <m/>
    <m/>
    <m/>
    <m/>
    <m/>
    <m/>
    <m/>
    <m/>
    <m/>
    <m/>
    <m/>
    <m/>
    <m/>
    <m/>
    <m/>
    <m/>
    <m/>
    <m/>
    <m/>
    <m/>
    <m/>
    <m/>
    <m/>
    <m/>
    <m/>
    <m/>
    <m/>
    <m/>
    <m/>
    <m/>
    <m/>
    <m/>
    <m/>
    <m/>
    <m/>
    <m/>
    <m/>
    <m/>
    <m/>
    <m/>
    <m/>
    <x v="0"/>
    <m/>
    <m/>
    <m/>
    <m/>
    <m/>
    <s v="GESTIONADO"/>
    <m/>
    <d v="2024-01-09T00:00:00"/>
    <m/>
    <s v="995545006"/>
    <x v="90"/>
    <x v="0"/>
    <x v="0"/>
    <x v="0"/>
    <x v="0"/>
    <n v="1"/>
    <n v="1"/>
    <n v="1"/>
    <n v="1"/>
    <x v="2"/>
    <n v="2"/>
    <s v="72457217ORLANDO CASTILLO POLANCO "/>
    <x v="2"/>
    <d v="2024-01-09T00:00:00"/>
    <x v="479"/>
    <d v="1899-12-30T00:00:00"/>
    <d v="2024-01-09T16:21:00"/>
    <s v="16:21"/>
    <d v="1899-12-30T03:35:52"/>
    <x v="1"/>
    <x v="1"/>
    <x v="3"/>
    <x v="1"/>
    <n v="8193"/>
  </r>
  <r>
    <n v="494"/>
    <d v="2024-01-09T19:54:25"/>
    <d v="2024-01-09T19:57:17"/>
    <s v="45981202@ventasyservicios.com.co"/>
    <s v="Candida Mayerli Moyano Casallas"/>
    <m/>
    <d v="2024-01-09T00:00:00"/>
    <s v="16:20 "/>
    <x v="5"/>
    <m/>
    <m/>
    <m/>
    <m/>
    <m/>
    <m/>
    <m/>
    <m/>
    <m/>
    <m/>
    <s v=" 93693318  "/>
    <s v="CLAUDIA PATRICIA LOZANO CASTILLO"/>
    <s v="SOHO"/>
    <s v="CLIENTE EXTERNO"/>
    <x v="0"/>
    <m/>
    <m/>
    <m/>
    <m/>
    <m/>
    <m/>
    <m/>
    <m/>
    <m/>
    <m/>
    <m/>
    <m/>
    <m/>
    <m/>
    <m/>
    <m/>
    <m/>
    <m/>
    <m/>
    <m/>
    <m/>
    <m/>
    <m/>
    <m/>
    <m/>
    <m/>
    <m/>
    <m/>
    <m/>
    <m/>
    <m/>
    <m/>
    <m/>
    <m/>
    <m/>
    <m/>
    <m/>
    <m/>
    <m/>
    <m/>
    <m/>
    <m/>
    <m/>
    <m/>
    <m/>
    <m/>
    <m/>
    <m/>
    <m/>
    <m/>
    <m/>
    <m/>
    <m/>
    <m/>
    <m/>
    <m/>
    <m/>
    <m/>
    <m/>
    <m/>
    <m/>
    <m/>
    <m/>
    <m/>
    <m/>
    <m/>
    <m/>
    <m/>
    <m/>
    <m/>
    <m/>
    <m/>
    <m/>
    <m/>
    <m/>
    <m/>
    <m/>
    <m/>
    <m/>
    <m/>
    <m/>
    <m/>
    <m/>
    <m/>
    <s v="PAGO YA APLICADO"/>
    <s v="REDEBAN"/>
    <s v="TRANSFERENCIA CON PAGO A LA REFERENCIA"/>
    <m/>
    <m/>
    <m/>
    <m/>
    <m/>
    <m/>
    <m/>
    <m/>
    <m/>
    <m/>
    <m/>
    <m/>
    <m/>
    <m/>
    <m/>
    <m/>
    <m/>
    <m/>
    <m/>
    <m/>
    <m/>
    <m/>
    <m/>
    <m/>
    <m/>
    <m/>
    <x v="0"/>
    <m/>
    <m/>
    <m/>
    <m/>
    <m/>
    <s v="GESTIONADO"/>
    <m/>
    <d v="2024-01-09T00:00:00"/>
    <m/>
    <m/>
    <x v="70"/>
    <x v="4"/>
    <x v="0"/>
    <x v="0"/>
    <x v="0"/>
    <n v="1"/>
    <n v="1"/>
    <n v="1"/>
    <n v="1"/>
    <x v="0"/>
    <n v="1"/>
    <s v=" 93693318  "/>
    <x v="2"/>
    <d v="2024-01-09T00:00:00"/>
    <x v="480"/>
    <d v="1899-12-30T00:00:00"/>
    <d v="2024-01-09T16:20:00"/>
    <s v="16:20"/>
    <d v="1899-12-30T03:37:17"/>
    <x v="1"/>
    <x v="1"/>
    <x v="10"/>
    <x v="1"/>
    <n v="8193"/>
  </r>
  <r>
    <n v="495"/>
    <d v="2024-01-09T19:53:03"/>
    <d v="2024-01-09T19:58:28"/>
    <s v="45961452@ventasyservicios.com.co"/>
    <s v="Natalia Buenano Gonzalez"/>
    <m/>
    <d v="2024-01-09T00:00:00"/>
    <s v="13:48"/>
    <x v="3"/>
    <m/>
    <s v="15558443"/>
    <m/>
    <m/>
    <m/>
    <m/>
    <m/>
    <m/>
    <m/>
    <m/>
    <s v="8.22251223"/>
    <s v="CEMENTOS CAUCA SAS"/>
    <s v="PYME MEDIANA"/>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09T00:00:00"/>
    <s v="N/a"/>
    <m/>
    <x v="15"/>
    <x v="3"/>
    <x v="0"/>
    <x v="0"/>
    <x v="0"/>
    <n v="1"/>
    <n v="1"/>
    <n v="1"/>
    <n v="1"/>
    <x v="0"/>
    <n v="1"/>
    <s v="8.22251223CEMENTOS CAUCA SAS"/>
    <x v="0"/>
    <d v="2024-01-09T00:00:00"/>
    <x v="481"/>
    <d v="1899-12-30T00:00:00"/>
    <d v="2024-01-09T13:48:00"/>
    <s v="13:48"/>
    <d v="1899-12-30T06:10:28"/>
    <x v="2"/>
    <x v="2"/>
    <x v="5"/>
    <x v="1"/>
    <n v="8193"/>
  </r>
  <r>
    <n v="496"/>
    <d v="2024-01-09T19:58:34"/>
    <d v="2024-01-09T19:59:38"/>
    <s v="46044978@ventasyservicios.com.co"/>
    <s v="Edward Esteban Roa Ruiz"/>
    <m/>
    <d v="2024-01-09T00:00:00"/>
    <s v="15:54"/>
    <x v="4"/>
    <m/>
    <m/>
    <m/>
    <m/>
    <m/>
    <m/>
    <m/>
    <m/>
    <s v="elizabeth.aguirre@enheco.com"/>
    <s v="RV: ERROR EN FACTURA -  PLAN CORPORATIVO CLARO"/>
    <s v="8.22502255"/>
    <s v="ENHECO ENGINEERING, HEATING AND COMBUSTI"/>
    <s v="PYME PEQUEÑA"/>
    <s v="CLIENTE CLAR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09T00:00:00"/>
    <m/>
    <m/>
    <x v="47"/>
    <x v="0"/>
    <x v="0"/>
    <x v="0"/>
    <x v="0"/>
    <n v="1"/>
    <n v="1"/>
    <n v="1"/>
    <n v="1"/>
    <x v="0"/>
    <n v="1"/>
    <s v="8.22502255ENHECO ENGINEERING, HEATING AND COMBUSTI"/>
    <x v="2"/>
    <d v="2024-01-09T00:00:00"/>
    <x v="482"/>
    <d v="1899-12-30T00:00:00"/>
    <d v="2024-01-09T15:54:00"/>
    <s v="15:54"/>
    <d v="1899-12-30T04:05:38"/>
    <x v="1"/>
    <x v="1"/>
    <x v="8"/>
    <x v="0"/>
    <n v="8193"/>
  </r>
  <r>
    <n v="497"/>
    <d v="2024-01-09T19:43:20"/>
    <d v="2024-01-09T20:00:49"/>
    <s v="45961543@ventasyservicios.com.co"/>
    <s v="Juan Jose Duque Aguirre"/>
    <m/>
    <d v="2024-01-09T00:00:00"/>
    <s v="16:37"/>
    <x v="1"/>
    <m/>
    <m/>
    <s v="TORKE MAQUINARIA Y REPUES"/>
    <s v="901269715"/>
    <s v="INFORMACIÓN"/>
    <m/>
    <m/>
    <m/>
    <m/>
    <m/>
    <m/>
    <m/>
    <m/>
    <m/>
    <x v="2"/>
    <m/>
    <m/>
    <m/>
    <m/>
    <m/>
    <m/>
    <m/>
    <m/>
    <m/>
    <m/>
    <m/>
    <m/>
    <m/>
    <m/>
    <m/>
    <m/>
    <m/>
    <m/>
    <m/>
    <m/>
    <m/>
    <m/>
    <m/>
    <m/>
    <m/>
    <m/>
    <m/>
    <m/>
    <m/>
    <m/>
    <m/>
    <m/>
    <m/>
    <m/>
    <m/>
    <m/>
    <m/>
    <m/>
    <m/>
    <m/>
    <m/>
    <m/>
    <m/>
    <m/>
    <m/>
    <m/>
    <m/>
    <m/>
    <m/>
    <m/>
    <m/>
    <m/>
    <m/>
    <m/>
    <m/>
    <m/>
    <m/>
    <m/>
    <m/>
    <m/>
    <m/>
    <m/>
    <m/>
    <m/>
    <m/>
    <m/>
    <m/>
    <m/>
    <m/>
    <m/>
    <m/>
    <m/>
    <m/>
    <m/>
    <m/>
    <m/>
    <m/>
    <m/>
    <m/>
    <m/>
    <m/>
    <m/>
    <m/>
    <m/>
    <m/>
    <m/>
    <m/>
    <m/>
    <s v="SOLICITUD CREACIÓN - CLIENTE EN GESTIÓN"/>
    <m/>
    <s v="USUARIO YA EXISTE"/>
    <m/>
    <m/>
    <m/>
    <m/>
    <m/>
    <m/>
    <m/>
    <m/>
    <m/>
    <m/>
    <m/>
    <m/>
    <m/>
    <m/>
    <m/>
    <m/>
    <m/>
    <m/>
    <m/>
    <m/>
    <m/>
    <m/>
    <x v="0"/>
    <m/>
    <m/>
    <m/>
    <m/>
    <m/>
    <s v="GESTIONADO"/>
    <m/>
    <d v="2024-01-09T00:00:00"/>
    <m/>
    <m/>
    <x v="7"/>
    <x v="1"/>
    <x v="0"/>
    <x v="0"/>
    <x v="0"/>
    <n v="1"/>
    <n v="1"/>
    <n v="1"/>
    <n v="1"/>
    <x v="0"/>
    <n v="1"/>
    <s v="901269715"/>
    <x v="2"/>
    <d v="2024-01-09T00:00:00"/>
    <x v="483"/>
    <d v="1899-12-30T00:00:00"/>
    <d v="2024-01-09T16:37:00"/>
    <s v="16:37"/>
    <d v="1899-12-30T03:23:49"/>
    <x v="1"/>
    <x v="1"/>
    <x v="6"/>
    <x v="1"/>
    <n v="8193"/>
  </r>
  <r>
    <n v="498"/>
    <d v="2024-01-09T20:00:52"/>
    <d v="2024-01-09T20:01:47"/>
    <s v="46049316@ventasyservicios.com.co"/>
    <s v="Evelin Gicela Diaz Garzon"/>
    <m/>
    <d v="2024-01-09T00:00:00"/>
    <s v="15:52"/>
    <x v="7"/>
    <m/>
    <m/>
    <m/>
    <m/>
    <m/>
    <m/>
    <s v="variedadesmauro@hotmail.com"/>
    <s v="RE: SOLICITUD DE CESION DE CONTRATO"/>
    <m/>
    <m/>
    <s v="3164909726"/>
    <s v="JUAN CAMILO GARCIA MORALE"/>
    <s v="SOH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09T00:00:00"/>
    <m/>
    <m/>
    <x v="79"/>
    <x v="6"/>
    <x v="0"/>
    <x v="0"/>
    <x v="0"/>
    <n v="1"/>
    <n v="1"/>
    <n v="1"/>
    <n v="1"/>
    <x v="0"/>
    <n v="1"/>
    <s v="3164909726JUAN CAMILO GARCIA MORALE"/>
    <x v="2"/>
    <d v="2024-01-09T00:00:00"/>
    <x v="484"/>
    <d v="1899-12-30T00:00:00"/>
    <d v="2024-01-09T15:52:00"/>
    <s v="15:52"/>
    <d v="1899-12-30T04:09:47"/>
    <x v="1"/>
    <x v="1"/>
    <x v="22"/>
    <x v="1"/>
    <n v="8193"/>
  </r>
  <r>
    <n v="499"/>
    <d v="2024-01-09T20:01:51"/>
    <d v="2024-01-09T20:02:51"/>
    <s v="45664102@ventasyservicios.com.co"/>
    <s v="Angie Tatiana Tique Cardozo"/>
    <m/>
    <d v="2024-01-09T00:00:00"/>
    <s v="12:43 p. m."/>
    <x v="0"/>
    <m/>
    <m/>
    <m/>
    <m/>
    <m/>
    <m/>
    <m/>
    <m/>
    <s v="secretarialamaria@gmail.com"/>
    <s v="Fwd: Paso de linea Pospago a Linea prepago"/>
    <s v="3104173942"/>
    <s v="INVERSIONES LA MARIA Y CIA S EN C A"/>
    <s v="MICRO"/>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09T00:00:00"/>
    <s v="NINGUNA"/>
    <s v="NINGUNA"/>
    <x v="61"/>
    <x v="0"/>
    <x v="0"/>
    <x v="0"/>
    <x v="0"/>
    <n v="1"/>
    <n v="1"/>
    <n v="1"/>
    <n v="1"/>
    <x v="0"/>
    <n v="1"/>
    <s v="3104173942INVERSIONES LA MARIA Y CIA S EN C A"/>
    <x v="1"/>
    <d v="2024-01-09T00:00:00"/>
    <x v="485"/>
    <d v="1899-12-30T00:00:00"/>
    <d v="2024-01-09T12:43:00"/>
    <s v="12:43"/>
    <d v="1899-12-30T07:19:51"/>
    <x v="2"/>
    <x v="2"/>
    <x v="16"/>
    <x v="1"/>
    <n v="8193"/>
  </r>
  <r>
    <n v="500"/>
    <d v="2024-01-09T20:02:34"/>
    <d v="2024-01-09T20:03:25"/>
    <s v="46044959@ventasyservicios.com.co"/>
    <s v="Brayan Enrique Cuida Castillo"/>
    <m/>
    <d v="2024-01-09T00:00:00"/>
    <s v="1:26 p. m."/>
    <x v="4"/>
    <m/>
    <m/>
    <m/>
    <m/>
    <m/>
    <m/>
    <m/>
    <m/>
    <s v="facturacion@imporpico.com"/>
    <s v="SOLICITUD REPOSICION SIM CARD"/>
    <s v="3203464219"/>
    <s v="IMPORTACIONES PICO SAS"/>
    <s v="PYME PEQUEÑA"/>
    <s v="CLIENTE CLAR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09T00:00:00"/>
    <s v="nn"/>
    <m/>
    <x v="31"/>
    <x v="0"/>
    <x v="0"/>
    <x v="0"/>
    <x v="0"/>
    <n v="1"/>
    <n v="1"/>
    <n v="1"/>
    <n v="1"/>
    <x v="0"/>
    <n v="1"/>
    <s v="3203464219IMPORTACIONES PICO SAS"/>
    <x v="0"/>
    <d v="2024-01-09T00:00:00"/>
    <x v="486"/>
    <d v="1899-12-30T00:00:00"/>
    <d v="2024-01-09T01:26:00"/>
    <s v="1:26"/>
    <d v="1899-12-30T18:37:25"/>
    <x v="4"/>
    <x v="2"/>
    <x v="7"/>
    <x v="0"/>
    <n v="8193"/>
  </r>
  <r>
    <n v="501"/>
    <d v="2024-01-09T19:44:49"/>
    <d v="2024-01-09T20:05:13"/>
    <s v="45577874@ventasyservicios.com.co"/>
    <s v="David Andres Pardo Torres"/>
    <m/>
    <d v="2024-01-09T00:00:00"/>
    <s v="15:53"/>
    <x v="4"/>
    <m/>
    <m/>
    <m/>
    <m/>
    <m/>
    <m/>
    <m/>
    <m/>
    <s v="diana.claronegocios@gmail.com"/>
    <s v="TRASLADO SERVICIOS// HFC // INVERSIONES Y REPRESENTACIONES DIGITALES"/>
    <s v="47136417"/>
    <s v="INVERSIONE Y REPRESENTACIO DIGITALES SAS"/>
    <s v="MICRO"/>
    <s v="CLIENTE EXTERNO"/>
    <x v="0"/>
    <m/>
    <s v="FIJO"/>
    <s v="HFC"/>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09T00:00:00"/>
    <s v="995549105"/>
    <m/>
    <x v="80"/>
    <x v="0"/>
    <x v="0"/>
    <x v="0"/>
    <x v="0"/>
    <n v="1"/>
    <n v="1"/>
    <n v="1"/>
    <n v="1"/>
    <x v="0"/>
    <n v="1"/>
    <s v="47136417INVERSIONE Y REPRESENTACIO DIGITALES SAS"/>
    <x v="2"/>
    <d v="2024-01-09T00:00:00"/>
    <x v="487"/>
    <d v="1899-12-30T00:00:00"/>
    <d v="2024-01-09T15:53:00"/>
    <s v="15:53"/>
    <d v="1899-12-30T04:12:13"/>
    <x v="1"/>
    <x v="1"/>
    <x v="14"/>
    <x v="0"/>
    <n v="8193"/>
  </r>
  <r>
    <n v="502"/>
    <d v="2024-01-09T20:03:21"/>
    <d v="2024-01-09T20:05:26"/>
    <s v="45688293@ventasyservicios.com.co"/>
    <s v="Juan David Mendez"/>
    <m/>
    <d v="2024-01-09T00:00:00"/>
    <s v="15:16"/>
    <x v="0"/>
    <m/>
    <m/>
    <m/>
    <m/>
    <m/>
    <m/>
    <m/>
    <m/>
    <s v="contactopyme.co@claro.com.co"/>
    <s v="Fwd: INCLUSION LINEAS A LA CUENTA NO. 6225011401 QUALITY SERVICES S.A. NIT: 800.250.475-9"/>
    <s v="8.22501140"/>
    <s v="QUALITY SERVICES S.A."/>
    <s v="PYME MEDIANA"/>
    <s v="CLIENTE EXTERNO"/>
    <x v="0"/>
    <m/>
    <s v="MÓVIL"/>
    <m/>
    <m/>
    <s v="INCLUSIONES - EXCLUSIONES"/>
    <m/>
    <m/>
    <m/>
    <m/>
    <m/>
    <m/>
    <m/>
    <m/>
    <m/>
    <m/>
    <m/>
    <m/>
    <m/>
    <m/>
    <m/>
    <m/>
    <m/>
    <m/>
    <m/>
    <m/>
    <m/>
    <m/>
    <m/>
    <m/>
    <s v="INCLUSIÓN"/>
    <m/>
    <m/>
    <m/>
    <m/>
    <m/>
    <m/>
    <m/>
    <m/>
    <m/>
    <m/>
    <m/>
    <m/>
    <m/>
    <m/>
    <m/>
    <m/>
    <m/>
    <m/>
    <m/>
    <m/>
    <m/>
    <m/>
    <m/>
    <m/>
    <m/>
    <m/>
    <m/>
    <m/>
    <m/>
    <m/>
    <m/>
    <m/>
    <m/>
    <m/>
    <m/>
    <m/>
    <m/>
    <m/>
    <m/>
    <m/>
    <m/>
    <m/>
    <m/>
    <m/>
    <m/>
    <m/>
    <m/>
    <m/>
    <m/>
    <m/>
    <m/>
    <m/>
    <m/>
    <m/>
    <m/>
    <m/>
    <m/>
    <m/>
    <m/>
    <m/>
    <m/>
    <m/>
    <m/>
    <m/>
    <m/>
    <m/>
    <m/>
    <m/>
    <m/>
    <m/>
    <m/>
    <m/>
    <m/>
    <m/>
    <m/>
    <m/>
    <m/>
    <m/>
    <m/>
    <m/>
    <m/>
    <m/>
    <m/>
    <x v="0"/>
    <m/>
    <m/>
    <m/>
    <m/>
    <m/>
    <s v="GESTIONADO"/>
    <m/>
    <d v="2024-01-09T00:00:00"/>
    <m/>
    <m/>
    <x v="54"/>
    <x v="0"/>
    <x v="0"/>
    <x v="0"/>
    <x v="0"/>
    <n v="1"/>
    <n v="1"/>
    <n v="1"/>
    <n v="1"/>
    <x v="0"/>
    <n v="1"/>
    <s v="8.22501140QUALITY SERVICES S.A."/>
    <x v="2"/>
    <d v="2024-01-09T00:00:00"/>
    <x v="488"/>
    <d v="1899-12-30T00:00:00"/>
    <d v="2024-01-09T15:16:00"/>
    <s v="15:16"/>
    <d v="1899-12-30T04:49:26"/>
    <x v="1"/>
    <x v="1"/>
    <x v="4"/>
    <x v="1"/>
    <n v="8193"/>
  </r>
  <r>
    <n v="503"/>
    <d v="2024-01-09T19:58:38"/>
    <d v="2024-01-09T20:05:29"/>
    <s v="45981202@ventasyservicios.com.co"/>
    <s v="Candida Mayerli Moyano Casallas"/>
    <m/>
    <d v="2024-01-09T00:00:00"/>
    <s v="17:43"/>
    <x v="5"/>
    <m/>
    <m/>
    <m/>
    <m/>
    <m/>
    <m/>
    <m/>
    <m/>
    <m/>
    <m/>
    <s v="1.40806949"/>
    <s v="JOHANNA JASDITH MORALES MANCILLA"/>
    <s v="SOHO"/>
    <s v="CLIENTE EXTERNO"/>
    <x v="0"/>
    <m/>
    <m/>
    <m/>
    <m/>
    <m/>
    <m/>
    <m/>
    <m/>
    <m/>
    <m/>
    <m/>
    <m/>
    <m/>
    <m/>
    <m/>
    <m/>
    <m/>
    <m/>
    <m/>
    <m/>
    <m/>
    <m/>
    <m/>
    <m/>
    <m/>
    <m/>
    <m/>
    <m/>
    <m/>
    <m/>
    <m/>
    <m/>
    <m/>
    <m/>
    <m/>
    <m/>
    <m/>
    <m/>
    <m/>
    <m/>
    <m/>
    <m/>
    <m/>
    <m/>
    <m/>
    <m/>
    <m/>
    <m/>
    <m/>
    <m/>
    <m/>
    <m/>
    <m/>
    <m/>
    <m/>
    <m/>
    <m/>
    <m/>
    <m/>
    <m/>
    <m/>
    <m/>
    <m/>
    <m/>
    <m/>
    <m/>
    <m/>
    <m/>
    <m/>
    <m/>
    <m/>
    <m/>
    <m/>
    <m/>
    <m/>
    <m/>
    <m/>
    <m/>
    <m/>
    <m/>
    <m/>
    <m/>
    <m/>
    <m/>
    <s v="PAGO NO ABONADO"/>
    <s v="BANCOLOMBIA"/>
    <s v="TRANSFERENCIA CON PAGO A LA REFERENCIA"/>
    <s v="REQ000004469180"/>
    <m/>
    <m/>
    <m/>
    <m/>
    <m/>
    <m/>
    <m/>
    <m/>
    <m/>
    <m/>
    <m/>
    <m/>
    <m/>
    <m/>
    <m/>
    <m/>
    <m/>
    <m/>
    <m/>
    <m/>
    <m/>
    <m/>
    <m/>
    <m/>
    <m/>
    <x v="0"/>
    <m/>
    <m/>
    <m/>
    <m/>
    <m/>
    <s v="ESCALADO"/>
    <s v="MYIT"/>
    <d v="2024-01-09T00:00:00"/>
    <m/>
    <m/>
    <x v="68"/>
    <x v="4"/>
    <x v="1"/>
    <x v="13"/>
    <x v="1"/>
    <n v="1"/>
    <n v="1"/>
    <n v="1"/>
    <n v="1"/>
    <x v="0"/>
    <n v="1"/>
    <s v="1.40806949"/>
    <x v="2"/>
    <d v="2024-01-09T00:00:00"/>
    <x v="489"/>
    <d v="1899-12-30T00:00:00"/>
    <d v="2024-01-09T17:43:00"/>
    <s v="17:43"/>
    <d v="1899-12-30T02:22:29"/>
    <x v="1"/>
    <x v="1"/>
    <x v="10"/>
    <x v="1"/>
    <n v="0"/>
  </r>
  <r>
    <n v="504"/>
    <d v="2024-01-09T20:00:53"/>
    <d v="2024-01-09T20:07:10"/>
    <s v="45961543@ventasyservicios.com.co"/>
    <s v="Juan Jose Duque Aguirre"/>
    <m/>
    <d v="2024-01-09T00:00:00"/>
    <s v="16:18"/>
    <x v="0"/>
    <m/>
    <m/>
    <m/>
    <m/>
    <m/>
    <m/>
    <m/>
    <m/>
    <s v="improyemsas@gmail.com"/>
    <s v="Re: Activación base de Gestión"/>
    <s v="3107760789"/>
    <s v="IMPROYEM SAS"/>
    <s v="EMPRESAS"/>
    <s v="CLIENTE EXTERNO"/>
    <x v="0"/>
    <m/>
    <s v="MÓVIL"/>
    <m/>
    <m/>
    <s v="ROAMING INTERNACIONAL"/>
    <m/>
    <m/>
    <m/>
    <m/>
    <m/>
    <m/>
    <m/>
    <m/>
    <m/>
    <m/>
    <m/>
    <m/>
    <m/>
    <m/>
    <m/>
    <m/>
    <m/>
    <m/>
    <m/>
    <m/>
    <m/>
    <m/>
    <m/>
    <m/>
    <m/>
    <m/>
    <m/>
    <m/>
    <m/>
    <m/>
    <m/>
    <m/>
    <m/>
    <m/>
    <m/>
    <m/>
    <m/>
    <m/>
    <m/>
    <m/>
    <m/>
    <m/>
    <m/>
    <m/>
    <m/>
    <m/>
    <m/>
    <s v="INFORMACIÓN ACLARACIÓN"/>
    <m/>
    <m/>
    <m/>
    <m/>
    <m/>
    <m/>
    <m/>
    <m/>
    <m/>
    <m/>
    <m/>
    <m/>
    <m/>
    <m/>
    <m/>
    <m/>
    <m/>
    <m/>
    <m/>
    <m/>
    <m/>
    <m/>
    <m/>
    <m/>
    <m/>
    <m/>
    <m/>
    <m/>
    <m/>
    <m/>
    <m/>
    <m/>
    <m/>
    <m/>
    <m/>
    <m/>
    <m/>
    <m/>
    <m/>
    <m/>
    <m/>
    <m/>
    <m/>
    <m/>
    <m/>
    <m/>
    <m/>
    <m/>
    <m/>
    <m/>
    <m/>
    <m/>
    <m/>
    <m/>
    <m/>
    <m/>
    <m/>
    <m/>
    <m/>
    <m/>
    <x v="0"/>
    <m/>
    <m/>
    <m/>
    <m/>
    <m/>
    <s v="GESTIONADO"/>
    <m/>
    <d v="2024-01-09T00:00:00"/>
    <m/>
    <m/>
    <x v="18"/>
    <x v="0"/>
    <x v="0"/>
    <x v="0"/>
    <x v="0"/>
    <n v="1"/>
    <n v="1"/>
    <n v="1"/>
    <n v="1"/>
    <x v="0"/>
    <n v="1"/>
    <s v="3107760789IMPROYEM SAS"/>
    <x v="2"/>
    <d v="2024-01-09T00:00:00"/>
    <x v="490"/>
    <d v="1899-12-30T00:00:00"/>
    <d v="2024-01-09T16:18:00"/>
    <s v="16:18"/>
    <d v="1899-12-30T03:49:10"/>
    <x v="1"/>
    <x v="1"/>
    <x v="6"/>
    <x v="1"/>
    <n v="8193"/>
  </r>
  <r>
    <n v="505"/>
    <d v="2024-01-09T20:09:35"/>
    <d v="2024-01-09T20:10:33"/>
    <s v="45961543@ventasyservicios.com.co"/>
    <s v="Juan Jose Duque Aguirre"/>
    <m/>
    <d v="2024-01-09T00:00:00"/>
    <s v="16:25"/>
    <x v="1"/>
    <m/>
    <m/>
    <s v="COOINTRATURISMO"/>
    <s v="900087817"/>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09T00:00:00"/>
    <m/>
    <m/>
    <x v="5"/>
    <x v="1"/>
    <x v="0"/>
    <x v="0"/>
    <x v="0"/>
    <n v="1"/>
    <n v="1"/>
    <n v="1"/>
    <n v="1"/>
    <x v="0"/>
    <n v="1"/>
    <s v="900087817"/>
    <x v="2"/>
    <d v="2024-01-09T00:00:00"/>
    <x v="491"/>
    <d v="1899-12-30T00:00:00"/>
    <d v="2024-01-09T16:25:00"/>
    <s v="16:25"/>
    <d v="1899-12-30T03:45:33"/>
    <x v="1"/>
    <x v="1"/>
    <x v="6"/>
    <x v="1"/>
    <n v="8193"/>
  </r>
  <r>
    <n v="506"/>
    <d v="2024-01-09T20:10:04"/>
    <d v="2024-01-09T20:11:02"/>
    <s v="46044978@ventasyservicios.com.co"/>
    <s v="Edward Esteban Roa Ruiz"/>
    <m/>
    <d v="2024-01-09T00:00:00"/>
    <s v="16:08"/>
    <x v="4"/>
    <m/>
    <m/>
    <m/>
    <m/>
    <m/>
    <m/>
    <m/>
    <m/>
    <s v="gabriel.delgado@fernandezydelgado.com "/>
    <s v="Cancelación servicio Internet y telefonía CLARO - FERNANDEZ Y DELGADO"/>
    <s v="48252049"/>
    <s v="FERNANDEZ Y DELGADO CONSTRUCTORA E "/>
    <s v="SOH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09T00:00:00"/>
    <m/>
    <m/>
    <x v="58"/>
    <x v="0"/>
    <x v="0"/>
    <x v="14"/>
    <x v="1"/>
    <n v="1"/>
    <n v="1"/>
    <n v="1"/>
    <n v="1"/>
    <x v="0"/>
    <n v="1"/>
    <s v="48252049FERNANDEZ Y DELGADO CONSTRUCTORA E "/>
    <x v="2"/>
    <d v="2024-01-09T00:00:00"/>
    <x v="492"/>
    <d v="1899-12-30T00:00:00"/>
    <d v="2024-01-09T16:08:00"/>
    <s v="16:08"/>
    <d v="1899-12-30T04:03:02"/>
    <x v="1"/>
    <x v="1"/>
    <x v="8"/>
    <x v="0"/>
    <n v="8193"/>
  </r>
  <r>
    <n v="507"/>
    <d v="2024-01-09T20:10:05"/>
    <d v="2024-01-09T20:12:06"/>
    <s v="45664102@ventasyservicios.com.co"/>
    <s v="Angie Tatiana Tique Cardozo"/>
    <m/>
    <d v="2024-01-09T00:00:00"/>
    <s v=" 12:20 p. m"/>
    <x v="0"/>
    <m/>
    <m/>
    <m/>
    <m/>
    <m/>
    <m/>
    <m/>
    <m/>
    <s v="a.ibanez@latrochaltda.com"/>
    <s v="Cancelacion Cuenta #14357610"/>
    <s v="11819997"/>
    <s v="LA TROCHA LTDA"/>
    <s v="EMPRESAS"/>
    <s v="CLIENTE EXTERNO"/>
    <x v="1"/>
    <s v="atencionempresascentro@claro.com.co"/>
    <s v="FIJO"/>
    <s v="FO"/>
    <s v="CANCELACIÓN DE SERVICIO"/>
    <m/>
    <m/>
    <m/>
    <m/>
    <m/>
    <m/>
    <m/>
    <s v="CANCELACIÓN"/>
    <m/>
    <m/>
    <m/>
    <m/>
    <m/>
    <m/>
    <m/>
    <m/>
    <m/>
    <m/>
    <m/>
    <m/>
    <m/>
    <m/>
    <m/>
    <m/>
    <m/>
    <m/>
    <m/>
    <m/>
    <m/>
    <m/>
    <m/>
    <m/>
    <m/>
    <m/>
    <m/>
    <m/>
    <m/>
    <m/>
    <m/>
    <m/>
    <m/>
    <m/>
    <m/>
    <m/>
    <m/>
    <m/>
    <m/>
    <m/>
    <m/>
    <m/>
    <m/>
    <m/>
    <m/>
    <m/>
    <m/>
    <m/>
    <m/>
    <m/>
    <m/>
    <m/>
    <m/>
    <m/>
    <m/>
    <m/>
    <m/>
    <m/>
    <m/>
    <m/>
    <m/>
    <m/>
    <m/>
    <m/>
    <m/>
    <m/>
    <m/>
    <m/>
    <m/>
    <m/>
    <m/>
    <m/>
    <m/>
    <m/>
    <m/>
    <m/>
    <m/>
    <m/>
    <m/>
    <m/>
    <m/>
    <m/>
    <m/>
    <m/>
    <m/>
    <m/>
    <m/>
    <m/>
    <m/>
    <m/>
    <m/>
    <m/>
    <m/>
    <m/>
    <m/>
    <m/>
    <m/>
    <s v="TOTAL"/>
    <m/>
    <s v="NO USA EL SERVICIO"/>
    <m/>
    <x v="1"/>
    <m/>
    <m/>
    <s v="1"/>
    <m/>
    <m/>
    <s v="SOLUCIONADO ESCALADO"/>
    <s v="CSM"/>
    <d v="2024-01-09T00:00:00"/>
    <s v="NINGUNA"/>
    <s v="NINGUNA"/>
    <x v="53"/>
    <x v="0"/>
    <x v="4"/>
    <x v="0"/>
    <x v="0"/>
    <n v="1"/>
    <n v="1"/>
    <n v="1"/>
    <n v="1"/>
    <x v="0"/>
    <n v="1"/>
    <s v="11819997LA TROCHA LTDA"/>
    <x v="1"/>
    <d v="2024-01-09T00:00:00"/>
    <x v="493"/>
    <d v="1899-12-30T00:00:00"/>
    <d v="2024-01-09T12:20:00"/>
    <s v=" 12:20"/>
    <d v="1899-12-30T07:52:06"/>
    <x v="2"/>
    <x v="2"/>
    <x v="16"/>
    <x v="1"/>
    <n v="8193"/>
  </r>
  <r>
    <n v="508"/>
    <d v="2024-01-09T20:08:05"/>
    <d v="2024-01-09T20:12:40"/>
    <s v="45961452@ventasyservicios.com.co"/>
    <s v="Natalia Buenano Gonzalez"/>
    <m/>
    <d v="2024-01-09T00:00:00"/>
    <s v="13:55"/>
    <x v="3"/>
    <m/>
    <s v="15558451"/>
    <m/>
    <m/>
    <m/>
    <m/>
    <m/>
    <m/>
    <m/>
    <m/>
    <s v="8.22447933"/>
    <s v="DISE?OS Y CONSTRUCCIONES J&amp;E S.A.S."/>
    <s v="SOHO"/>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09T00:00:00"/>
    <s v="N/a"/>
    <m/>
    <x v="47"/>
    <x v="3"/>
    <x v="0"/>
    <x v="0"/>
    <x v="0"/>
    <n v="1"/>
    <n v="1"/>
    <n v="1"/>
    <n v="1"/>
    <x v="0"/>
    <n v="1"/>
    <s v="8.22447933DISE?OS Y CONSTRUCCIONES J&amp;E S.A.S."/>
    <x v="0"/>
    <d v="2024-01-09T00:00:00"/>
    <x v="494"/>
    <d v="1899-12-30T00:00:00"/>
    <d v="2024-01-09T13:55:00"/>
    <s v="13:55"/>
    <d v="1899-12-30T06:17:40"/>
    <x v="2"/>
    <x v="2"/>
    <x v="5"/>
    <x v="1"/>
    <n v="8193"/>
  </r>
  <r>
    <n v="509"/>
    <d v="2024-01-09T20:12:37"/>
    <d v="2024-01-09T20:14:17"/>
    <s v="45961543@ventasyservicios.com.co"/>
    <s v="Juan Jose Duque Aguirre"/>
    <m/>
    <d v="2024-01-09T00:00:00"/>
    <s v="16:50"/>
    <x v="1"/>
    <m/>
    <m/>
    <s v="AVICOLA LA CASCADA SA"/>
    <s v="900184129"/>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09T00:00:00"/>
    <m/>
    <m/>
    <x v="4"/>
    <x v="1"/>
    <x v="0"/>
    <x v="0"/>
    <x v="0"/>
    <n v="1"/>
    <n v="1"/>
    <n v="1"/>
    <n v="1"/>
    <x v="0"/>
    <n v="1"/>
    <s v="900184129"/>
    <x v="2"/>
    <d v="2024-01-09T00:00:00"/>
    <x v="495"/>
    <d v="1899-12-30T00:00:00"/>
    <d v="2024-01-09T16:50:00"/>
    <s v="16:50"/>
    <d v="1899-12-30T03:24:17"/>
    <x v="1"/>
    <x v="1"/>
    <x v="6"/>
    <x v="1"/>
    <n v="8193"/>
  </r>
  <r>
    <n v="510"/>
    <d v="2024-01-09T20:14:25"/>
    <d v="2024-01-09T20:15:10"/>
    <s v="46044959@ventasyservicios.com.co"/>
    <s v="Brayan Enrique Cuida Castillo"/>
    <m/>
    <d v="2024-01-09T00:00:00"/>
    <s v="4:20 p. m."/>
    <x v="4"/>
    <m/>
    <m/>
    <m/>
    <m/>
    <m/>
    <m/>
    <m/>
    <m/>
    <s v="comerandina.industrial@hotmail.com"/>
    <s v="RE: SOLICITUD CANCELACION"/>
    <s v="44437545"/>
    <s v="COMERANDIN A INDUSTRIAL S.A.S."/>
    <s v="MICR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09T00:00:00"/>
    <s v="nn"/>
    <m/>
    <x v="58"/>
    <x v="0"/>
    <x v="0"/>
    <x v="0"/>
    <x v="0"/>
    <n v="1"/>
    <n v="1"/>
    <n v="1"/>
    <n v="1"/>
    <x v="0"/>
    <n v="1"/>
    <s v="44437545COMERANDIN A INDUSTRIAL S.A.S."/>
    <x v="0"/>
    <d v="2024-01-09T00:00:00"/>
    <x v="496"/>
    <d v="1899-12-30T00:00:00"/>
    <d v="2024-01-09T04:20:00"/>
    <s v="4:20"/>
    <d v="1899-12-30T15:55:10"/>
    <x v="3"/>
    <x v="2"/>
    <x v="7"/>
    <x v="0"/>
    <n v="8193"/>
  </r>
  <r>
    <n v="511"/>
    <d v="2024-01-09T20:12:44"/>
    <d v="2024-01-09T20:17:12"/>
    <s v="45961452@ventasyservicios.com.co"/>
    <s v="Natalia Buenano Gonzalez"/>
    <m/>
    <d v="2024-01-09T00:00:00"/>
    <s v="16:00"/>
    <x v="3"/>
    <m/>
    <s v="15558459"/>
    <m/>
    <m/>
    <m/>
    <m/>
    <m/>
    <m/>
    <m/>
    <m/>
    <s v="8.22454752"/>
    <s v="FORESTTA SAS"/>
    <s v="SOHO"/>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09T00:00:00"/>
    <m/>
    <m/>
    <x v="31"/>
    <x v="3"/>
    <x v="0"/>
    <x v="0"/>
    <x v="0"/>
    <n v="1"/>
    <n v="1"/>
    <n v="1"/>
    <n v="1"/>
    <x v="0"/>
    <n v="1"/>
    <s v="8.22454752FORESTTA SAS"/>
    <x v="2"/>
    <d v="2024-01-09T00:00:00"/>
    <x v="497"/>
    <d v="1899-12-30T00:00:00"/>
    <d v="2024-01-09T16:00:00"/>
    <s v="16:00"/>
    <d v="1899-12-30T04:17:12"/>
    <x v="1"/>
    <x v="1"/>
    <x v="5"/>
    <x v="1"/>
    <n v="8193"/>
  </r>
  <r>
    <n v="512"/>
    <d v="2024-01-09T20:14:19"/>
    <d v="2024-01-09T20:17:35"/>
    <s v="45961543@ventasyservicios.com.co"/>
    <s v="Juan Jose Duque Aguirre"/>
    <m/>
    <d v="2024-01-09T00:00:00"/>
    <s v="17:02"/>
    <x v="1"/>
    <m/>
    <m/>
    <s v="YIMI DEIVYS CASTRO ESPITI"/>
    <s v="74358120"/>
    <s v="INFORMACIÓN"/>
    <m/>
    <m/>
    <m/>
    <m/>
    <m/>
    <m/>
    <m/>
    <m/>
    <m/>
    <x v="2"/>
    <m/>
    <m/>
    <m/>
    <m/>
    <m/>
    <m/>
    <m/>
    <m/>
    <m/>
    <m/>
    <m/>
    <m/>
    <m/>
    <m/>
    <m/>
    <m/>
    <m/>
    <m/>
    <m/>
    <m/>
    <m/>
    <m/>
    <m/>
    <m/>
    <m/>
    <m/>
    <m/>
    <m/>
    <m/>
    <m/>
    <m/>
    <m/>
    <m/>
    <m/>
    <m/>
    <m/>
    <m/>
    <m/>
    <m/>
    <m/>
    <m/>
    <m/>
    <m/>
    <m/>
    <m/>
    <m/>
    <m/>
    <m/>
    <m/>
    <m/>
    <m/>
    <m/>
    <m/>
    <m/>
    <m/>
    <m/>
    <m/>
    <m/>
    <m/>
    <m/>
    <m/>
    <m/>
    <m/>
    <m/>
    <m/>
    <m/>
    <m/>
    <m/>
    <m/>
    <m/>
    <m/>
    <m/>
    <m/>
    <m/>
    <m/>
    <m/>
    <m/>
    <m/>
    <m/>
    <m/>
    <m/>
    <m/>
    <m/>
    <m/>
    <m/>
    <m/>
    <m/>
    <m/>
    <s v="SOLICITUD CREACIÓN - CLIENTE EN GESTIÓN"/>
    <m/>
    <s v="USUARIO YA EXISTE"/>
    <m/>
    <m/>
    <m/>
    <m/>
    <m/>
    <m/>
    <m/>
    <m/>
    <m/>
    <m/>
    <m/>
    <m/>
    <m/>
    <m/>
    <m/>
    <m/>
    <m/>
    <m/>
    <m/>
    <m/>
    <m/>
    <m/>
    <x v="0"/>
    <m/>
    <m/>
    <m/>
    <m/>
    <m/>
    <s v="GESTIONADO"/>
    <m/>
    <d v="2024-01-09T00:00:00"/>
    <m/>
    <m/>
    <x v="7"/>
    <x v="1"/>
    <x v="0"/>
    <x v="0"/>
    <x v="0"/>
    <n v="1"/>
    <n v="1"/>
    <n v="1"/>
    <n v="1"/>
    <x v="1"/>
    <n v="2"/>
    <s v="74358120"/>
    <x v="2"/>
    <d v="2024-01-09T00:00:00"/>
    <x v="498"/>
    <d v="1899-12-30T00:00:00"/>
    <d v="2024-01-09T17:02:00"/>
    <s v="17:02"/>
    <d v="1899-12-30T03:15:35"/>
    <x v="1"/>
    <x v="1"/>
    <x v="6"/>
    <x v="1"/>
    <n v="8193"/>
  </r>
  <r>
    <n v="513"/>
    <d v="2024-01-09T20:17:40"/>
    <d v="2024-01-09T20:18:45"/>
    <s v="46044959@ventasyservicios.com.co"/>
    <s v="Brayan Enrique Cuida Castillo"/>
    <m/>
    <d v="2024-01-09T00:00:00"/>
    <s v="12:56 p. m."/>
    <x v="4"/>
    <m/>
    <m/>
    <m/>
    <m/>
    <m/>
    <m/>
    <m/>
    <m/>
    <s v="RespuestasPQRSD@minvivienda.gov.co"/>
    <s v="Respuesta al Radicado No. 2024ER0000364.-Min. Vivienda"/>
    <s v="0"/>
    <s v="0"/>
    <s v="NO DETERMINADO"/>
    <s v="CLIENTE CLARO"/>
    <x v="0"/>
    <m/>
    <s v="FIJO"/>
    <s v="HFC"/>
    <s v="REPORTES"/>
    <m/>
    <m/>
    <m/>
    <m/>
    <m/>
    <m/>
    <m/>
    <m/>
    <m/>
    <m/>
    <m/>
    <m/>
    <m/>
    <m/>
    <m/>
    <m/>
    <m/>
    <m/>
    <m/>
    <m/>
    <m/>
    <m/>
    <m/>
    <m/>
    <m/>
    <m/>
    <m/>
    <m/>
    <m/>
    <m/>
    <m/>
    <m/>
    <m/>
    <m/>
    <m/>
    <m/>
    <m/>
    <m/>
    <m/>
    <m/>
    <m/>
    <m/>
    <m/>
    <m/>
    <m/>
    <m/>
    <s v="DETALLE DE SERVICIOS"/>
    <m/>
    <m/>
    <m/>
    <m/>
    <m/>
    <m/>
    <m/>
    <m/>
    <m/>
    <m/>
    <m/>
    <m/>
    <m/>
    <m/>
    <m/>
    <m/>
    <m/>
    <m/>
    <m/>
    <m/>
    <m/>
    <m/>
    <m/>
    <m/>
    <m/>
    <m/>
    <m/>
    <m/>
    <m/>
    <m/>
    <m/>
    <m/>
    <m/>
    <m/>
    <m/>
    <m/>
    <m/>
    <m/>
    <m/>
    <m/>
    <m/>
    <m/>
    <m/>
    <m/>
    <m/>
    <m/>
    <m/>
    <m/>
    <m/>
    <m/>
    <m/>
    <m/>
    <m/>
    <m/>
    <m/>
    <m/>
    <m/>
    <m/>
    <m/>
    <m/>
    <m/>
    <m/>
    <x v="0"/>
    <m/>
    <m/>
    <m/>
    <m/>
    <m/>
    <s v="GESTIONADO"/>
    <m/>
    <d v="2024-01-09T00:00:00"/>
    <s v="nn"/>
    <m/>
    <x v="106"/>
    <x v="0"/>
    <x v="0"/>
    <x v="0"/>
    <x v="0"/>
    <n v="1"/>
    <n v="1"/>
    <n v="1"/>
    <n v="1"/>
    <x v="0"/>
    <n v="1"/>
    <s v="00"/>
    <x v="0"/>
    <d v="2024-01-09T00:00:00"/>
    <x v="499"/>
    <d v="1899-12-30T00:00:00"/>
    <d v="2024-01-09T12:56:00"/>
    <s v="12:56"/>
    <d v="1899-12-30T07:22:45"/>
    <x v="2"/>
    <x v="2"/>
    <x v="7"/>
    <x v="0"/>
    <n v="8193"/>
  </r>
  <r>
    <n v="514"/>
    <d v="2024-01-09T20:19:33"/>
    <d v="2024-01-09T20:19:44"/>
    <s v="45688293@ventasyservicios.com.co"/>
    <s v="Juan David Mendez"/>
    <m/>
    <d v="2024-01-09T00:00:00"/>
    <s v="15:40"/>
    <x v="0"/>
    <m/>
    <m/>
    <m/>
    <m/>
    <m/>
    <m/>
    <m/>
    <m/>
    <s v="janeth.morenop@claro.com.co"/>
    <s v="Fwd: Solicitud de datos ilimitados-10 enero Italia"/>
    <s v="3102937488"/>
    <s v="QUIMIOLAB LTDA."/>
    <s v="PYME MEDIANA"/>
    <s v="CLIENTE CLAR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09T00:00:00"/>
    <m/>
    <m/>
    <x v="19"/>
    <x v="0"/>
    <x v="0"/>
    <x v="0"/>
    <x v="0"/>
    <n v="1"/>
    <n v="1"/>
    <n v="1"/>
    <n v="1"/>
    <x v="0"/>
    <n v="1"/>
    <s v="3102937488QUIMIOLAB LTDA."/>
    <x v="2"/>
    <d v="2024-01-09T00:00:00"/>
    <x v="500"/>
    <d v="1899-12-30T00:00:00"/>
    <d v="2024-01-09T15:40:00"/>
    <s v="15:40"/>
    <d v="1899-12-30T04:39:44"/>
    <x v="1"/>
    <x v="1"/>
    <x v="4"/>
    <x v="1"/>
    <n v="8193"/>
  </r>
  <r>
    <n v="515"/>
    <d v="2024-01-09T20:18:53"/>
    <d v="2024-01-09T20:20:02"/>
    <s v="45664102@ventasyservicios.com.co"/>
    <s v="Angie Tatiana Tique Cardozo"/>
    <m/>
    <d v="2024-01-09T00:00:00"/>
    <s v="12:11 p. m."/>
    <x v="0"/>
    <m/>
    <m/>
    <m/>
    <m/>
    <m/>
    <m/>
    <m/>
    <m/>
    <s v="jgalindo@bethany.org,"/>
    <s v="SOLICITUD COPIA CONTRATO - BETHANY CHRISTIAN SERVICES"/>
    <s v="20089633"/>
    <s v="BETHANY CHRISTIAN SERVICES INTERN "/>
    <s v="MICRO"/>
    <s v="CLIENTE EXTERNO"/>
    <x v="0"/>
    <m/>
    <s v="FIJO"/>
    <s v="HFC"/>
    <s v="PRODUCTO"/>
    <m/>
    <m/>
    <m/>
    <m/>
    <m/>
    <m/>
    <m/>
    <m/>
    <m/>
    <m/>
    <m/>
    <m/>
    <m/>
    <m/>
    <m/>
    <m/>
    <m/>
    <m/>
    <m/>
    <m/>
    <m/>
    <m/>
    <m/>
    <m/>
    <m/>
    <m/>
    <m/>
    <m/>
    <m/>
    <m/>
    <m/>
    <m/>
    <m/>
    <m/>
    <m/>
    <m/>
    <m/>
    <m/>
    <s v="INFORMACIÓN DE BENEFICIOS"/>
    <m/>
    <m/>
    <m/>
    <m/>
    <m/>
    <m/>
    <m/>
    <m/>
    <m/>
    <m/>
    <m/>
    <m/>
    <m/>
    <m/>
    <m/>
    <m/>
    <m/>
    <m/>
    <m/>
    <m/>
    <m/>
    <m/>
    <m/>
    <m/>
    <m/>
    <m/>
    <m/>
    <m/>
    <m/>
    <m/>
    <m/>
    <m/>
    <m/>
    <m/>
    <m/>
    <m/>
    <m/>
    <m/>
    <m/>
    <m/>
    <m/>
    <m/>
    <m/>
    <m/>
    <m/>
    <m/>
    <m/>
    <m/>
    <m/>
    <m/>
    <m/>
    <m/>
    <m/>
    <m/>
    <m/>
    <m/>
    <m/>
    <m/>
    <m/>
    <m/>
    <m/>
    <m/>
    <m/>
    <m/>
    <m/>
    <m/>
    <m/>
    <m/>
    <m/>
    <m/>
    <x v="0"/>
    <m/>
    <m/>
    <m/>
    <m/>
    <m/>
    <s v="GESTIONADO"/>
    <m/>
    <d v="2024-01-09T00:00:00"/>
    <s v="NINGUNA"/>
    <s v="NINGUNA"/>
    <x v="26"/>
    <x v="0"/>
    <x v="0"/>
    <x v="0"/>
    <x v="0"/>
    <n v="1"/>
    <n v="1"/>
    <n v="1"/>
    <n v="1"/>
    <x v="0"/>
    <n v="1"/>
    <s v="20089633BETHANY CHRISTIAN SERVICES INTERN "/>
    <x v="1"/>
    <d v="2024-01-09T00:00:00"/>
    <x v="501"/>
    <d v="1899-12-30T00:00:00"/>
    <d v="2024-01-09T12:11:00"/>
    <s v="12:11"/>
    <d v="1899-12-30T08:09:02"/>
    <x v="2"/>
    <x v="2"/>
    <x v="16"/>
    <x v="1"/>
    <n v="8193"/>
  </r>
  <r>
    <n v="516"/>
    <d v="2024-01-09T20:17:15"/>
    <d v="2024-01-09T20:21:34"/>
    <s v="45961452@ventasyservicios.com.co"/>
    <s v="Natalia Buenano Gonzalez"/>
    <m/>
    <d v="2024-01-09T00:00:00"/>
    <s v="16:12"/>
    <x v="3"/>
    <m/>
    <s v="15558467"/>
    <m/>
    <m/>
    <m/>
    <m/>
    <m/>
    <m/>
    <m/>
    <m/>
    <s v="3138121202"/>
    <s v="GRUPO COMERCAR MULTIMARCAS SM"/>
    <s v="MICRO"/>
    <s v="CLIENTE EXTERN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09T00:00:00"/>
    <m/>
    <m/>
    <x v="27"/>
    <x v="3"/>
    <x v="0"/>
    <x v="0"/>
    <x v="0"/>
    <n v="1"/>
    <n v="1"/>
    <n v="1"/>
    <n v="1"/>
    <x v="0"/>
    <n v="1"/>
    <s v="3138121202GRUPO COMERCAR MULTIMARCAS SM"/>
    <x v="2"/>
    <d v="2024-01-09T00:00:00"/>
    <x v="502"/>
    <d v="1899-12-30T00:00:00"/>
    <d v="2024-01-09T16:12:00"/>
    <s v="16:12"/>
    <d v="1899-12-30T04:09:34"/>
    <x v="1"/>
    <x v="1"/>
    <x v="5"/>
    <x v="1"/>
    <n v="8193"/>
  </r>
  <r>
    <n v="517"/>
    <d v="2024-01-09T20:05:45"/>
    <d v="2024-01-09T20:23:48"/>
    <s v="46049316@ventasyservicios.com.co"/>
    <s v="Evelin Gicela Diaz Garzon"/>
    <m/>
    <d v="2024-01-09T00:00:00"/>
    <s v="04:10"/>
    <x v="7"/>
    <m/>
    <m/>
    <m/>
    <m/>
    <m/>
    <m/>
    <s v="carolina.rueda@claro.com.co"/>
    <s v="RV: Traspaso Línea Claro - 3113860390 - COLEKTIA SAS NIT: 901 438593-5"/>
    <m/>
    <m/>
    <s v="3113860390 "/>
    <s v="JUAN CAMILO FEBRES OVALLE"/>
    <s v="NO DETERMINADO"/>
    <s v="CLIENTE CLAR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09T00:00:00"/>
    <m/>
    <m/>
    <x v="79"/>
    <x v="6"/>
    <x v="0"/>
    <x v="0"/>
    <x v="0"/>
    <n v="1"/>
    <n v="1"/>
    <n v="1"/>
    <n v="1"/>
    <x v="0"/>
    <n v="1"/>
    <s v="3113860390 JUAN CAMILO FEBRES OVALLE"/>
    <x v="0"/>
    <d v="2024-01-09T00:00:00"/>
    <x v="503"/>
    <d v="1899-12-30T00:00:00"/>
    <d v="2024-01-09T04:10:00"/>
    <s v="04:10"/>
    <d v="1899-12-30T16:13:48"/>
    <x v="3"/>
    <x v="2"/>
    <x v="22"/>
    <x v="1"/>
    <n v="8193"/>
  </r>
  <r>
    <n v="518"/>
    <d v="2024-01-09T20:17:37"/>
    <d v="2024-01-09T20:24:29"/>
    <s v="45961543@ventasyservicios.com.co"/>
    <s v="Juan Jose Duque Aguirre"/>
    <m/>
    <d v="2024-01-09T00:00:00"/>
    <s v="17:14"/>
    <x v="1"/>
    <m/>
    <m/>
    <s v="GRUPO COLO MBIANO DE ENTR"/>
    <s v="901236040"/>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09T00:00:00"/>
    <m/>
    <m/>
    <x v="4"/>
    <x v="1"/>
    <x v="0"/>
    <x v="0"/>
    <x v="0"/>
    <n v="1"/>
    <n v="1"/>
    <n v="1"/>
    <n v="1"/>
    <x v="0"/>
    <n v="1"/>
    <s v="901236040"/>
    <x v="2"/>
    <d v="2024-01-09T00:00:00"/>
    <x v="504"/>
    <d v="1899-12-30T00:00:00"/>
    <d v="2024-01-09T17:14:00"/>
    <s v="17:14"/>
    <d v="1899-12-30T03:10:29"/>
    <x v="1"/>
    <x v="1"/>
    <x v="6"/>
    <x v="1"/>
    <n v="8193"/>
  </r>
  <r>
    <n v="519"/>
    <d v="2024-01-09T20:21:36"/>
    <d v="2024-01-09T20:25:40"/>
    <s v="45961452@ventasyservicios.com.co"/>
    <s v="Natalia Buenano Gonzalez"/>
    <m/>
    <d v="2024-01-09T00:00:00"/>
    <s v="16:27"/>
    <x v="3"/>
    <m/>
    <s v="15558482"/>
    <m/>
    <m/>
    <m/>
    <m/>
    <m/>
    <m/>
    <m/>
    <m/>
    <s v="9103374228"/>
    <s v="SMART GPS SAS"/>
    <s v="MICRO"/>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09T00:00:00"/>
    <m/>
    <m/>
    <x v="50"/>
    <x v="3"/>
    <x v="0"/>
    <x v="0"/>
    <x v="0"/>
    <n v="1"/>
    <n v="1"/>
    <n v="1"/>
    <n v="1"/>
    <x v="0"/>
    <n v="1"/>
    <s v="9103374228SMART GPS SAS"/>
    <x v="2"/>
    <d v="2024-01-09T00:00:00"/>
    <x v="505"/>
    <d v="1899-12-30T00:00:00"/>
    <d v="2024-01-09T16:27:00"/>
    <s v="16:27"/>
    <d v="1899-12-30T03:58:40"/>
    <x v="1"/>
    <x v="1"/>
    <x v="5"/>
    <x v="1"/>
    <n v="8193"/>
  </r>
  <r>
    <n v="520"/>
    <d v="2024-01-09T20:25:28"/>
    <d v="2024-01-09T20:26:20"/>
    <s v="45664102@ventasyservicios.com.co"/>
    <s v="Angie Tatiana Tique Cardozo"/>
    <m/>
    <d v="2024-01-09T00:00:00"/>
    <s v="11:54 a. m."/>
    <x v="0"/>
    <m/>
    <m/>
    <m/>
    <m/>
    <m/>
    <m/>
    <m/>
    <m/>
    <s v="Mabel.GonzalezV@claro.com.co"/>
    <s v="SOLICITUD REPORTE CORPORATIVO //PETRODERIVADOS NIT.900407412-4"/>
    <s v="8.22449004"/>
    <s v="PETRODERIVADOS COLOMBIANOS SAS"/>
    <s v="PYME PEQUEÑA"/>
    <s v="CLIENTE CLARO"/>
    <x v="0"/>
    <m/>
    <s v="MÓVIL"/>
    <m/>
    <m/>
    <s v="REPORTES"/>
    <m/>
    <m/>
    <m/>
    <m/>
    <m/>
    <m/>
    <m/>
    <m/>
    <m/>
    <m/>
    <m/>
    <m/>
    <m/>
    <m/>
    <m/>
    <m/>
    <m/>
    <m/>
    <m/>
    <m/>
    <m/>
    <m/>
    <m/>
    <m/>
    <m/>
    <m/>
    <m/>
    <m/>
    <m/>
    <m/>
    <m/>
    <m/>
    <m/>
    <m/>
    <m/>
    <m/>
    <m/>
    <m/>
    <m/>
    <m/>
    <m/>
    <m/>
    <m/>
    <m/>
    <m/>
    <m/>
    <s v="REPORTE CORPORATIVO"/>
    <m/>
    <m/>
    <m/>
    <m/>
    <m/>
    <m/>
    <m/>
    <m/>
    <m/>
    <m/>
    <m/>
    <m/>
    <m/>
    <m/>
    <m/>
    <m/>
    <m/>
    <m/>
    <m/>
    <m/>
    <m/>
    <m/>
    <m/>
    <m/>
    <m/>
    <m/>
    <m/>
    <m/>
    <m/>
    <m/>
    <m/>
    <m/>
    <m/>
    <m/>
    <m/>
    <m/>
    <m/>
    <m/>
    <m/>
    <m/>
    <m/>
    <m/>
    <m/>
    <m/>
    <m/>
    <m/>
    <m/>
    <m/>
    <m/>
    <m/>
    <m/>
    <m/>
    <m/>
    <m/>
    <m/>
    <m/>
    <m/>
    <m/>
    <m/>
    <m/>
    <m/>
    <x v="0"/>
    <m/>
    <m/>
    <m/>
    <m/>
    <m/>
    <s v="GESTIONADO"/>
    <m/>
    <d v="2024-01-09T00:00:00"/>
    <s v="NINGUNA"/>
    <s v="NINGUNA"/>
    <x v="49"/>
    <x v="0"/>
    <x v="0"/>
    <x v="0"/>
    <x v="0"/>
    <n v="1"/>
    <n v="1"/>
    <n v="1"/>
    <n v="1"/>
    <x v="0"/>
    <n v="1"/>
    <s v="8.22449004PETRODERIVADOS COLOMBIANOS SAS"/>
    <x v="1"/>
    <d v="2024-01-09T00:00:00"/>
    <x v="506"/>
    <d v="1899-12-30T00:00:00"/>
    <d v="2024-01-09T11:54:00"/>
    <s v="11:54"/>
    <d v="1899-12-30T08:32:20"/>
    <x v="2"/>
    <x v="2"/>
    <x v="16"/>
    <x v="1"/>
    <n v="8193"/>
  </r>
  <r>
    <n v="521"/>
    <d v="2024-01-09T20:25:46"/>
    <d v="2024-01-09T20:26:53"/>
    <s v="45961543@ventasyservicios.com.co"/>
    <s v="Juan Jose Duque Aguirre"/>
    <m/>
    <d v="2024-01-09T00:00:00"/>
    <s v="17:24"/>
    <x v="1"/>
    <m/>
    <m/>
    <s v="AALCOM S.A.S."/>
    <s v="811045964"/>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09T00:00:00"/>
    <m/>
    <m/>
    <x v="4"/>
    <x v="1"/>
    <x v="0"/>
    <x v="0"/>
    <x v="0"/>
    <n v="1"/>
    <n v="1"/>
    <n v="1"/>
    <n v="1"/>
    <x v="0"/>
    <n v="1"/>
    <s v="811045964"/>
    <x v="2"/>
    <d v="2024-01-09T00:00:00"/>
    <x v="507"/>
    <d v="1899-12-30T00:00:00"/>
    <d v="2024-01-09T17:24:00"/>
    <s v="17:24"/>
    <d v="1899-12-30T03:02:53"/>
    <x v="1"/>
    <x v="1"/>
    <x v="6"/>
    <x v="1"/>
    <n v="8193"/>
  </r>
  <r>
    <n v="522"/>
    <d v="2024-01-09T20:27:06"/>
    <d v="2024-01-09T20:28:45"/>
    <s v="46044558@ventasyservicios.com.co"/>
    <s v="Dick Harry Rodriguez Rocha"/>
    <m/>
    <d v="2024-01-09T00:00:00"/>
    <s v="11:29"/>
    <x v="0"/>
    <m/>
    <m/>
    <m/>
    <m/>
    <m/>
    <m/>
    <m/>
    <m/>
    <s v="javier.molina@claro.com.co"/>
    <s v="FIDELIZACION // VELMOTOR LOGISTIC // NIT 901150789-3 // 901493749-0"/>
    <s v="12467366"/>
    <s v="VELMOTOR SAS"/>
    <s v="PYME MEDIANA"/>
    <s v="CLIENTE CLARO"/>
    <x v="0"/>
    <m/>
    <s v="FIJO"/>
    <s v="FO"/>
    <s v="CAMBIO PLAN TARIFA"/>
    <m/>
    <m/>
    <m/>
    <m/>
    <m/>
    <s v="UPGRADE - PARALELO"/>
    <m/>
    <m/>
    <m/>
    <m/>
    <m/>
    <m/>
    <m/>
    <m/>
    <m/>
    <m/>
    <m/>
    <m/>
    <m/>
    <m/>
    <m/>
    <m/>
    <m/>
    <m/>
    <m/>
    <m/>
    <m/>
    <m/>
    <m/>
    <m/>
    <m/>
    <m/>
    <m/>
    <m/>
    <m/>
    <m/>
    <m/>
    <m/>
    <m/>
    <m/>
    <m/>
    <m/>
    <m/>
    <m/>
    <m/>
    <m/>
    <m/>
    <m/>
    <m/>
    <m/>
    <m/>
    <m/>
    <m/>
    <m/>
    <m/>
    <m/>
    <m/>
    <m/>
    <m/>
    <m/>
    <m/>
    <m/>
    <m/>
    <m/>
    <m/>
    <m/>
    <m/>
    <m/>
    <m/>
    <m/>
    <m/>
    <m/>
    <m/>
    <m/>
    <m/>
    <m/>
    <m/>
    <m/>
    <m/>
    <m/>
    <m/>
    <m/>
    <m/>
    <m/>
    <m/>
    <m/>
    <m/>
    <m/>
    <m/>
    <m/>
    <m/>
    <m/>
    <m/>
    <m/>
    <m/>
    <m/>
    <m/>
    <m/>
    <m/>
    <m/>
    <m/>
    <m/>
    <m/>
    <m/>
    <m/>
    <m/>
    <m/>
    <m/>
    <m/>
    <x v="0"/>
    <m/>
    <m/>
    <m/>
    <m/>
    <m/>
    <s v="GESTIONADO"/>
    <m/>
    <d v="2024-01-09T00:00:00"/>
    <m/>
    <m/>
    <x v="62"/>
    <x v="0"/>
    <x v="0"/>
    <x v="0"/>
    <x v="0"/>
    <n v="1"/>
    <n v="1"/>
    <n v="1"/>
    <n v="1"/>
    <x v="0"/>
    <n v="1"/>
    <s v="12467366VELMOTOR SAS"/>
    <x v="0"/>
    <d v="2024-01-09T00:00:00"/>
    <x v="508"/>
    <d v="1899-12-30T00:00:00"/>
    <d v="2024-01-09T11:29:00"/>
    <s v="11:29"/>
    <d v="1899-12-30T08:59:45"/>
    <x v="2"/>
    <x v="2"/>
    <x v="20"/>
    <x v="1"/>
    <n v="8193"/>
  </r>
  <r>
    <n v="523"/>
    <d v="2024-01-09T19:55:53"/>
    <d v="2024-01-09T20:30:46"/>
    <s v="45632550@ventasyservicios.com.co"/>
    <s v="Alejandra Rodriguez Cajamarca"/>
    <m/>
    <d v="2024-01-09T00:00:00"/>
    <s v="3:33 p. m."/>
    <x v="4"/>
    <m/>
    <m/>
    <m/>
    <m/>
    <m/>
    <m/>
    <m/>
    <m/>
    <s v="contabilidad@jotarepuestos.com.co"/>
    <s v="RV: RV: SOLICITUD CRUCE DE SALDO A FAVOR CON FACTURA POR CANCELAR"/>
    <s v="1.35421424"/>
    <s v="JOTA REPUESTOS S A"/>
    <s v="PYME MEDIANA"/>
    <s v="CLIENTE EXTERNO"/>
    <x v="0"/>
    <m/>
    <s v="MÓVIL"/>
    <m/>
    <m/>
    <s v="SALDO"/>
    <m/>
    <m/>
    <m/>
    <m/>
    <m/>
    <m/>
    <m/>
    <m/>
    <m/>
    <m/>
    <m/>
    <m/>
    <m/>
    <m/>
    <m/>
    <m/>
    <m/>
    <m/>
    <m/>
    <m/>
    <m/>
    <m/>
    <m/>
    <m/>
    <m/>
    <m/>
    <m/>
    <m/>
    <m/>
    <m/>
    <m/>
    <m/>
    <m/>
    <m/>
    <m/>
    <m/>
    <m/>
    <m/>
    <m/>
    <m/>
    <m/>
    <m/>
    <m/>
    <m/>
    <m/>
    <m/>
    <m/>
    <m/>
    <s v="DEVOLUCIÓN DE SALDO"/>
    <m/>
    <m/>
    <m/>
    <m/>
    <m/>
    <m/>
    <m/>
    <m/>
    <m/>
    <m/>
    <m/>
    <m/>
    <m/>
    <m/>
    <m/>
    <m/>
    <m/>
    <m/>
    <m/>
    <m/>
    <m/>
    <m/>
    <m/>
    <m/>
    <m/>
    <m/>
    <m/>
    <m/>
    <m/>
    <m/>
    <m/>
    <m/>
    <m/>
    <m/>
    <m/>
    <m/>
    <m/>
    <m/>
    <m/>
    <m/>
    <m/>
    <m/>
    <m/>
    <m/>
    <m/>
    <m/>
    <m/>
    <m/>
    <m/>
    <m/>
    <m/>
    <m/>
    <m/>
    <m/>
    <m/>
    <m/>
    <m/>
    <m/>
    <m/>
    <x v="0"/>
    <m/>
    <m/>
    <m/>
    <m/>
    <m/>
    <s v="GESTIONADO"/>
    <m/>
    <d v="2024-01-09T00:00:00"/>
    <s v="se escala con supervisor para aval de devolucion de saldo"/>
    <m/>
    <x v="10"/>
    <x v="0"/>
    <x v="0"/>
    <x v="0"/>
    <x v="0"/>
    <n v="1"/>
    <n v="1"/>
    <n v="1"/>
    <n v="1"/>
    <x v="0"/>
    <n v="1"/>
    <s v="1.35421424JOTA REPUESTOS S A"/>
    <x v="0"/>
    <d v="2024-01-09T00:00:00"/>
    <x v="509"/>
    <d v="1899-12-30T00:00:00"/>
    <d v="2024-01-09T03:33:00"/>
    <s v="3:33"/>
    <d v="1899-12-30T16:57:46"/>
    <x v="3"/>
    <x v="2"/>
    <x v="24"/>
    <x v="0"/>
    <n v="8193"/>
  </r>
  <r>
    <n v="524"/>
    <d v="2024-01-09T20:25:42"/>
    <d v="2024-01-09T20:32:53"/>
    <s v="45961452@ventasyservicios.com.co"/>
    <s v="Natalia Buenano Gonzalez"/>
    <m/>
    <d v="2024-01-09T00:00:00"/>
    <s v="16:38"/>
    <x v="3"/>
    <m/>
    <s v="15558490"/>
    <m/>
    <m/>
    <m/>
    <m/>
    <m/>
    <m/>
    <m/>
    <m/>
    <s v="3508944325"/>
    <s v="INTECPLAST INYECCION TECNICA DE PLA"/>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09T00:00:00"/>
    <m/>
    <m/>
    <x v="21"/>
    <x v="3"/>
    <x v="0"/>
    <x v="0"/>
    <x v="0"/>
    <n v="1"/>
    <n v="1"/>
    <n v="1"/>
    <n v="1"/>
    <x v="0"/>
    <n v="1"/>
    <s v="3508944325INTECPLAST INYECCION TECNICA DE PLA"/>
    <x v="2"/>
    <d v="2024-01-09T00:00:00"/>
    <x v="510"/>
    <d v="1899-12-30T00:00:00"/>
    <d v="2024-01-09T16:38:00"/>
    <s v="16:38"/>
    <d v="1899-12-30T03:54:53"/>
    <x v="1"/>
    <x v="1"/>
    <x v="5"/>
    <x v="1"/>
    <n v="8193"/>
  </r>
  <r>
    <n v="525"/>
    <d v="2024-01-09T20:32:54"/>
    <d v="2024-01-09T20:33:40"/>
    <s v="46044959@ventasyservicios.com.co"/>
    <s v="Brayan Enrique Cuida Castillo"/>
    <m/>
    <d v="2024-01-09T00:00:00"/>
    <s v="4:04 p. m."/>
    <x v="4"/>
    <m/>
    <m/>
    <m/>
    <m/>
    <m/>
    <m/>
    <m/>
    <m/>
    <s v="spublicostunja@cendoj.ramajudicial.gov.co"/>
    <s v="RE: PAGO NO ABONADO -  RAMA JUDICIAL - NIT 800165804-5 - MES DE ENERO 2024"/>
    <s v="89086827"/>
    <s v="RAMA JUDIC DIRECCION EJECU DIRECCION DE BO"/>
    <s v="SOHO"/>
    <s v="CLIENTE CLAR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09T00:00:00"/>
    <s v="nn"/>
    <m/>
    <x v="47"/>
    <x v="0"/>
    <x v="0"/>
    <x v="0"/>
    <x v="0"/>
    <n v="1"/>
    <n v="1"/>
    <n v="1"/>
    <n v="1"/>
    <x v="1"/>
    <n v="2"/>
    <s v="89086827RAMA JUDIC DIRECCION EJECU DIRECCION DE BO"/>
    <x v="0"/>
    <d v="2024-01-09T00:00:00"/>
    <x v="511"/>
    <d v="1899-12-30T00:00:00"/>
    <d v="2024-01-09T04:04:00"/>
    <s v="4:04"/>
    <d v="1899-12-30T16:29:40"/>
    <x v="3"/>
    <x v="2"/>
    <x v="7"/>
    <x v="0"/>
    <n v="8193"/>
  </r>
  <r>
    <n v="526"/>
    <d v="2024-01-09T20:31:16"/>
    <d v="2024-01-09T20:34:10"/>
    <s v="45688293@ventasyservicios.com.co"/>
    <s v="Juan David Mendez"/>
    <m/>
    <d v="2024-01-09T00:00:00"/>
    <s v="16:41"/>
    <x v="0"/>
    <m/>
    <m/>
    <m/>
    <m/>
    <m/>
    <m/>
    <m/>
    <m/>
    <s v="natalia.pino@claro.com.co"/>
    <s v="RV: Sim CARD VIRTUAL// HOME CLUB PARAISO S.A.S// NIT 900409928"/>
    <s v="3148939621"/>
    <s v="HOME CLUB PARAISO S.A.S."/>
    <s v="PYME PEQUEÑA"/>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09T00:00:00"/>
    <m/>
    <m/>
    <x v="21"/>
    <x v="0"/>
    <x v="0"/>
    <x v="0"/>
    <x v="0"/>
    <n v="1"/>
    <n v="1"/>
    <n v="1"/>
    <n v="1"/>
    <x v="0"/>
    <n v="1"/>
    <s v="3148939621HOME CLUB PARAISO S.A.S."/>
    <x v="2"/>
    <d v="2024-01-09T00:00:00"/>
    <x v="512"/>
    <d v="1899-12-30T00:00:00"/>
    <d v="2024-01-09T16:41:00"/>
    <s v="16:41"/>
    <d v="1899-12-30T03:53:10"/>
    <x v="1"/>
    <x v="1"/>
    <x v="4"/>
    <x v="1"/>
    <n v="8193"/>
  </r>
  <r>
    <n v="527"/>
    <d v="2024-01-09T20:34:22"/>
    <d v="2024-01-09T20:36:01"/>
    <s v="46049316@ventasyservicios.com.co"/>
    <s v="Evelin Gicela Diaz Garzon"/>
    <m/>
    <d v="2024-01-09T00:00:00"/>
    <s v="16:41"/>
    <x v="7"/>
    <m/>
    <m/>
    <m/>
    <m/>
    <m/>
    <m/>
    <s v="agutierrez@nexus.com.co"/>
    <s v="Re: RV: NEXUS CAPITAL PARTNERS S A //  900041739-4  Plan Corporativo - VERA CAPITAL"/>
    <m/>
    <m/>
    <s v="3203048782"/>
    <s v="NEXUX CAPITAL PARTNERS"/>
    <s v="EMPRESAS"/>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09T00:00:00"/>
    <m/>
    <m/>
    <x v="78"/>
    <x v="6"/>
    <x v="0"/>
    <x v="0"/>
    <x v="0"/>
    <n v="1"/>
    <n v="1"/>
    <n v="1"/>
    <n v="1"/>
    <x v="1"/>
    <n v="2"/>
    <s v="3203048782NEXUX CAPITAL PARTNERS"/>
    <x v="2"/>
    <d v="2024-01-09T00:00:00"/>
    <x v="513"/>
    <d v="1899-12-30T00:00:00"/>
    <d v="2024-01-09T16:41:00"/>
    <s v="16:41"/>
    <d v="1899-12-30T03:55:01"/>
    <x v="1"/>
    <x v="1"/>
    <x v="22"/>
    <x v="1"/>
    <n v="8193"/>
  </r>
  <r>
    <n v="528"/>
    <d v="2024-01-09T20:32:56"/>
    <d v="2024-01-09T20:36:11"/>
    <s v="45961452@ventasyservicios.com.co"/>
    <s v="Natalia Buenano Gonzalez"/>
    <m/>
    <d v="2024-01-09T00:00:00"/>
    <s v="14:57"/>
    <x v="3"/>
    <m/>
    <s v="15558506"/>
    <m/>
    <m/>
    <m/>
    <m/>
    <m/>
    <m/>
    <m/>
    <m/>
    <s v="3138847496"/>
    <s v="ECOPLANTA PROCESOS DE RESIDUOS IN"/>
    <s v="PYME MEDIANA"/>
    <s v="CLIENTE EXTERNO"/>
    <x v="0"/>
    <m/>
    <s v="MÓVIL"/>
    <m/>
    <m/>
    <s v="INCLUSIONES - EXCLUSIONES"/>
    <m/>
    <m/>
    <m/>
    <m/>
    <m/>
    <m/>
    <m/>
    <m/>
    <m/>
    <m/>
    <m/>
    <m/>
    <m/>
    <m/>
    <m/>
    <m/>
    <m/>
    <m/>
    <m/>
    <m/>
    <m/>
    <m/>
    <m/>
    <m/>
    <s v="INFORMACIÓN - ACLARACIÓN"/>
    <m/>
    <m/>
    <m/>
    <m/>
    <m/>
    <m/>
    <m/>
    <m/>
    <m/>
    <m/>
    <m/>
    <m/>
    <m/>
    <m/>
    <m/>
    <m/>
    <m/>
    <m/>
    <m/>
    <m/>
    <m/>
    <m/>
    <m/>
    <m/>
    <m/>
    <m/>
    <m/>
    <m/>
    <m/>
    <m/>
    <m/>
    <m/>
    <m/>
    <m/>
    <m/>
    <m/>
    <m/>
    <m/>
    <m/>
    <m/>
    <m/>
    <m/>
    <m/>
    <m/>
    <m/>
    <m/>
    <m/>
    <m/>
    <m/>
    <m/>
    <m/>
    <m/>
    <m/>
    <m/>
    <m/>
    <m/>
    <m/>
    <m/>
    <m/>
    <m/>
    <m/>
    <m/>
    <m/>
    <m/>
    <m/>
    <m/>
    <m/>
    <m/>
    <m/>
    <m/>
    <m/>
    <m/>
    <m/>
    <m/>
    <m/>
    <m/>
    <m/>
    <m/>
    <m/>
    <m/>
    <m/>
    <m/>
    <m/>
    <x v="0"/>
    <m/>
    <m/>
    <m/>
    <m/>
    <m/>
    <s v="GESTIONADO"/>
    <m/>
    <d v="2024-01-09T00:00:00"/>
    <m/>
    <m/>
    <x v="98"/>
    <x v="3"/>
    <x v="0"/>
    <x v="0"/>
    <x v="0"/>
    <n v="1"/>
    <n v="1"/>
    <n v="1"/>
    <n v="1"/>
    <x v="0"/>
    <n v="1"/>
    <s v="3138847496ECOPLANTA PROCESOS DE RESIDUOS IN"/>
    <x v="2"/>
    <d v="2024-01-09T00:00:00"/>
    <x v="514"/>
    <d v="1899-12-30T00:00:00"/>
    <d v="2024-01-09T14:57:00"/>
    <s v="14:57"/>
    <d v="1899-12-30T05:39:11"/>
    <x v="1"/>
    <x v="1"/>
    <x v="5"/>
    <x v="1"/>
    <n v="8193"/>
  </r>
  <r>
    <n v="529"/>
    <d v="2024-01-09T19:56:55"/>
    <d v="2024-01-09T20:38:56"/>
    <s v="46046817@ventasyservicios.com.co"/>
    <s v="Nicolas Romero Parra"/>
    <m/>
    <d v="2024-01-09T00:00:00"/>
    <s v="3:11"/>
    <x v="0"/>
    <m/>
    <m/>
    <m/>
    <m/>
    <m/>
    <m/>
    <m/>
    <m/>
    <s v="gerenciatintyco@gmail.com"/>
    <s v="Fwd: Solicitud cambio de titularidad"/>
    <s v="13874317"/>
    <s v="PABLO GOMEZ CARDENAS"/>
    <s v="SOHO"/>
    <s v="CONSULTOR COMERCIAL"/>
    <x v="0"/>
    <m/>
    <s v="FIJO"/>
    <s v="FO"/>
    <s v="CASO A OTRAS ÁREAS"/>
    <m/>
    <m/>
    <m/>
    <m/>
    <m/>
    <m/>
    <m/>
    <m/>
    <s v="NOVEDADES FIBRA"/>
    <m/>
    <m/>
    <m/>
    <m/>
    <m/>
    <m/>
    <m/>
    <m/>
    <m/>
    <m/>
    <m/>
    <m/>
    <m/>
    <m/>
    <m/>
    <m/>
    <m/>
    <m/>
    <m/>
    <m/>
    <m/>
    <m/>
    <m/>
    <m/>
    <m/>
    <m/>
    <m/>
    <m/>
    <m/>
    <m/>
    <m/>
    <m/>
    <m/>
    <m/>
    <m/>
    <m/>
    <m/>
    <m/>
    <m/>
    <m/>
    <m/>
    <m/>
    <m/>
    <m/>
    <m/>
    <m/>
    <m/>
    <m/>
    <m/>
    <m/>
    <m/>
    <m/>
    <m/>
    <m/>
    <m/>
    <m/>
    <m/>
    <m/>
    <m/>
    <m/>
    <m/>
    <m/>
    <m/>
    <m/>
    <m/>
    <m/>
    <m/>
    <m/>
    <m/>
    <m/>
    <m/>
    <m/>
    <m/>
    <m/>
    <m/>
    <m/>
    <m/>
    <m/>
    <m/>
    <m/>
    <m/>
    <m/>
    <m/>
    <m/>
    <m/>
    <m/>
    <m/>
    <m/>
    <m/>
    <m/>
    <m/>
    <m/>
    <m/>
    <m/>
    <m/>
    <m/>
    <m/>
    <m/>
    <m/>
    <m/>
    <x v="0"/>
    <m/>
    <m/>
    <m/>
    <m/>
    <m/>
    <s v="GESTIONADO"/>
    <m/>
    <d v="2024-01-09T00:00:00"/>
    <s v="N/A"/>
    <s v="20615321"/>
    <x v="107"/>
    <x v="0"/>
    <x v="0"/>
    <x v="0"/>
    <x v="0"/>
    <n v="1"/>
    <n v="1"/>
    <n v="1"/>
    <n v="1"/>
    <x v="0"/>
    <n v="1"/>
    <s v="13874317PABLO GOMEZ CARDENAS"/>
    <x v="1"/>
    <d v="2024-01-09T00:00:00"/>
    <x v="515"/>
    <d v="1899-12-30T00:00:00"/>
    <d v="2024-01-09T03:11:00"/>
    <s v="3:11"/>
    <d v="1899-12-30T17:27:56"/>
    <x v="3"/>
    <x v="2"/>
    <x v="3"/>
    <x v="1"/>
    <n v="8193"/>
  </r>
  <r>
    <n v="530"/>
    <d v="2024-01-09T20:38:58"/>
    <d v="2024-01-09T20:40:38"/>
    <s v="46046817@ventasyservicios.com.co"/>
    <s v="Nicolas Romero Parra"/>
    <m/>
    <d v="2024-01-09T00:00:00"/>
    <s v="12:08"/>
    <x v="0"/>
    <m/>
    <m/>
    <m/>
    <m/>
    <m/>
    <m/>
    <m/>
    <m/>
    <s v="tecnoautocda@gmail.com"/>
    <s v="Fwd: Carta por parte de la entidad"/>
    <s v="74823986"/>
    <s v="CDA TECNOAUTO DEL SUR SAS"/>
    <s v="MICRO"/>
    <s v="CLIENTE CLARO"/>
    <x v="0"/>
    <m/>
    <s v="FIJO"/>
    <s v="FO"/>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09T00:00:00"/>
    <s v="N/A"/>
    <m/>
    <x v="57"/>
    <x v="0"/>
    <x v="0"/>
    <x v="0"/>
    <x v="0"/>
    <n v="1"/>
    <n v="1"/>
    <n v="1"/>
    <n v="1"/>
    <x v="0"/>
    <n v="1"/>
    <s v="74823986CDA TECNOAUTO DEL SUR SAS"/>
    <x v="0"/>
    <d v="2024-01-09T00:00:00"/>
    <x v="516"/>
    <d v="1899-12-30T00:00:00"/>
    <d v="2024-01-09T12:08:00"/>
    <s v="12:08"/>
    <d v="1899-12-30T08:32:38"/>
    <x v="2"/>
    <x v="2"/>
    <x v="3"/>
    <x v="1"/>
    <n v="8193"/>
  </r>
  <r>
    <n v="531"/>
    <d v="2024-01-09T20:32:49"/>
    <d v="2024-01-09T20:41:13"/>
    <s v="45577874@ventasyservicios.com.co"/>
    <s v="David Andres Pardo Torres"/>
    <m/>
    <d v="2024-01-05T00:00:00"/>
    <s v="21:21"/>
    <x v="0"/>
    <m/>
    <m/>
    <m/>
    <m/>
    <m/>
    <m/>
    <m/>
    <m/>
    <s v="eduwin.lopez@claro.com.co"/>
    <s v="Fwd: URGENTE TRASLADO CANAL!"/>
    <s v="11319862"/>
    <s v="INNOVACION TECNOLOGICA S.A.S."/>
    <s v="INTERMEDIAS"/>
    <s v="CONSULTOR COMERCIAL"/>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09T00:00:00"/>
    <s v="20615332"/>
    <m/>
    <x v="80"/>
    <x v="0"/>
    <x v="0"/>
    <x v="0"/>
    <x v="0"/>
    <n v="1"/>
    <n v="1"/>
    <n v="1"/>
    <n v="1"/>
    <x v="0"/>
    <n v="1"/>
    <s v="11319862INNOVACION TECNOLOGICA S.A.S."/>
    <x v="0"/>
    <d v="2024-01-09T00:00:00"/>
    <x v="517"/>
    <d v="1899-12-30T00:00:00"/>
    <d v="2024-01-05T21:21:00"/>
    <s v="21:21"/>
    <d v="1900-01-02T23:20:13"/>
    <x v="0"/>
    <x v="0"/>
    <x v="14"/>
    <x v="0"/>
    <n v="8193"/>
  </r>
  <r>
    <n v="532"/>
    <d v="2024-01-09T20:39:57"/>
    <d v="2024-01-09T20:41:49"/>
    <s v="45664102@ventasyservicios.com.co"/>
    <s v="Angie Tatiana Tique Cardozo"/>
    <m/>
    <d v="2024-01-09T00:00:00"/>
    <s v="1:46 a. m"/>
    <x v="0"/>
    <m/>
    <m/>
    <m/>
    <m/>
    <m/>
    <m/>
    <m/>
    <m/>
    <s v="recepcionfacturacionccombustibles@sagas.com.co; "/>
    <s v="SOLICITUD FACTURA 291569766 COMCEL CLARO - COMBUSTIBLES DE COLOMBIA NIT 830087071"/>
    <s v="8.21838339"/>
    <s v="COMPAÑIA DE COMBUSTIBLES DE COLOMBIA"/>
    <s v="MICRO"/>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09T00:00:00"/>
    <s v="NINGUNA"/>
    <s v="NINGUNA"/>
    <x v="9"/>
    <x v="0"/>
    <x v="0"/>
    <x v="0"/>
    <x v="0"/>
    <n v="1"/>
    <n v="1"/>
    <n v="1"/>
    <n v="1"/>
    <x v="0"/>
    <n v="1"/>
    <s v="8.21838339COMPAÑIA DE COMBUSTIBLES DE COLOMBIA"/>
    <x v="1"/>
    <d v="2024-01-09T00:00:00"/>
    <x v="518"/>
    <d v="1899-12-30T00:00:00"/>
    <d v="2024-01-09T01:46:00"/>
    <s v="1:46"/>
    <d v="1899-12-30T18:55:49"/>
    <x v="4"/>
    <x v="2"/>
    <x v="16"/>
    <x v="1"/>
    <n v="8193"/>
  </r>
  <r>
    <n v="533"/>
    <d v="2024-01-09T20:26:55"/>
    <d v="2024-01-09T20:41:50"/>
    <s v="45961543@ventasyservicios.com.co"/>
    <s v="Juan Jose Duque Aguirre"/>
    <m/>
    <d v="2024-01-09T00:00:00"/>
    <s v="17:36"/>
    <x v="0"/>
    <m/>
    <m/>
    <m/>
    <m/>
    <m/>
    <m/>
    <m/>
    <m/>
    <s v="cmeneses@aldiavirtual.com"/>
    <s v="Reposiciones SIM Físicas"/>
    <s v="1.40266695"/>
    <s v="ALDIA SUPERMAYORISTA S.A."/>
    <s v="MICRO"/>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09T00:00:00"/>
    <m/>
    <m/>
    <x v="31"/>
    <x v="0"/>
    <x v="0"/>
    <x v="0"/>
    <x v="0"/>
    <n v="1"/>
    <n v="1"/>
    <n v="1"/>
    <n v="1"/>
    <x v="0"/>
    <n v="1"/>
    <s v="1.40266695ALDIA SUPERMAYORISTA S.A."/>
    <x v="2"/>
    <d v="2024-01-09T00:00:00"/>
    <x v="519"/>
    <d v="1899-12-30T00:00:00"/>
    <d v="2024-01-09T17:36:00"/>
    <s v="17:36"/>
    <d v="1899-12-30T03:05:50"/>
    <x v="1"/>
    <x v="1"/>
    <x v="6"/>
    <x v="1"/>
    <n v="8193"/>
  </r>
  <r>
    <n v="534"/>
    <d v="2024-01-09T20:42:40"/>
    <d v="2024-01-09T20:43:39"/>
    <s v="45688293@ventasyservicios.com.co"/>
    <s v="Juan David Mendez"/>
    <m/>
    <d v="2024-01-09T00:00:00"/>
    <s v="16:33"/>
    <x v="0"/>
    <m/>
    <m/>
    <m/>
    <m/>
    <m/>
    <m/>
    <m/>
    <m/>
    <s v="larry.ramos@claro.com.co"/>
    <s v="SOLICITUD REPOSICIÓN SIM CARD CLIENTE ALTRA INVERSIONES SAS NIT: 830512616"/>
    <s v="3203120820"/>
    <s v="ALTRA INVERSIONES S.A.S."/>
    <s v="PYME MEDIANA"/>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09T00:00:00"/>
    <m/>
    <m/>
    <x v="21"/>
    <x v="0"/>
    <x v="0"/>
    <x v="0"/>
    <x v="0"/>
    <n v="1"/>
    <n v="1"/>
    <n v="1"/>
    <n v="1"/>
    <x v="0"/>
    <n v="1"/>
    <s v="3203120820ALTRA INVERSIONES S.A.S."/>
    <x v="2"/>
    <d v="2024-01-09T00:00:00"/>
    <x v="520"/>
    <d v="1899-12-30T00:00:00"/>
    <d v="2024-01-09T16:33:00"/>
    <s v="16:33"/>
    <d v="1899-12-30T04:10:39"/>
    <x v="1"/>
    <x v="1"/>
    <x v="4"/>
    <x v="1"/>
    <n v="8193"/>
  </r>
  <r>
    <n v="535"/>
    <d v="2024-01-09T20:36:14"/>
    <d v="2024-01-09T20:46:12"/>
    <s v="45961452@ventasyservicios.com.co"/>
    <s v="Natalia Buenano Gonzalez"/>
    <m/>
    <d v="2024-01-09T00:00:00"/>
    <s v="17:19"/>
    <x v="3"/>
    <m/>
    <s v="15558515"/>
    <m/>
    <m/>
    <m/>
    <m/>
    <m/>
    <m/>
    <m/>
    <m/>
    <s v="3138987220"/>
    <s v="GUSTAVO GAVIRIA ARANGO"/>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09T00:00:00"/>
    <m/>
    <m/>
    <x v="21"/>
    <x v="3"/>
    <x v="0"/>
    <x v="0"/>
    <x v="0"/>
    <n v="1"/>
    <n v="1"/>
    <n v="1"/>
    <n v="1"/>
    <x v="0"/>
    <n v="1"/>
    <s v="3138987220GUSTAVO GAVIRIA ARANGO"/>
    <x v="2"/>
    <d v="2024-01-09T00:00:00"/>
    <x v="521"/>
    <d v="1899-12-30T00:00:00"/>
    <d v="2024-01-09T17:19:00"/>
    <s v="17:19"/>
    <d v="1899-12-30T03:27:12"/>
    <x v="1"/>
    <x v="1"/>
    <x v="5"/>
    <x v="1"/>
    <n v="8193"/>
  </r>
  <r>
    <n v="536"/>
    <d v="2024-01-09T20:46:25"/>
    <d v="2024-01-09T20:47:35"/>
    <s v="45664102@ventasyservicios.com.co"/>
    <s v="Angie Tatiana Tique Cardozo"/>
    <m/>
    <d v="2024-01-09T00:00:00"/>
    <s v="11:44 a. m."/>
    <x v="0"/>
    <m/>
    <m/>
    <m/>
    <m/>
    <m/>
    <m/>
    <m/>
    <m/>
    <s v="gerencia@codelce.com"/>
    <s v="ACTUALIZACION CORREO"/>
    <s v="11974263"/>
    <s v="COMBUSTIBLE DEL CESAR &amp; CIA LTDA CODELCE"/>
    <s v="EMPRESAS"/>
    <s v="CSM"/>
    <x v="1"/>
    <s v="atencionempresascentro@claro.com.co"/>
    <s v="FIJO"/>
    <s v="FO"/>
    <s v="DATOS DEMOGRÁFICOS"/>
    <m/>
    <m/>
    <m/>
    <m/>
    <m/>
    <m/>
    <m/>
    <m/>
    <m/>
    <m/>
    <m/>
    <m/>
    <m/>
    <m/>
    <m/>
    <s v="INFORMACIÓN - ACLARACIÓN"/>
    <m/>
    <m/>
    <m/>
    <m/>
    <m/>
    <m/>
    <m/>
    <m/>
    <m/>
    <m/>
    <m/>
    <m/>
    <m/>
    <m/>
    <m/>
    <m/>
    <m/>
    <m/>
    <m/>
    <m/>
    <m/>
    <m/>
    <m/>
    <m/>
    <m/>
    <m/>
    <m/>
    <m/>
    <m/>
    <m/>
    <m/>
    <m/>
    <m/>
    <m/>
    <m/>
    <m/>
    <m/>
    <m/>
    <m/>
    <m/>
    <m/>
    <m/>
    <m/>
    <m/>
    <m/>
    <m/>
    <m/>
    <m/>
    <m/>
    <m/>
    <m/>
    <m/>
    <m/>
    <m/>
    <m/>
    <m/>
    <m/>
    <m/>
    <m/>
    <m/>
    <m/>
    <m/>
    <m/>
    <m/>
    <m/>
    <m/>
    <m/>
    <m/>
    <m/>
    <m/>
    <m/>
    <m/>
    <m/>
    <m/>
    <m/>
    <m/>
    <m/>
    <m/>
    <m/>
    <m/>
    <m/>
    <m/>
    <m/>
    <m/>
    <m/>
    <m/>
    <m/>
    <m/>
    <m/>
    <m/>
    <m/>
    <m/>
    <m/>
    <x v="0"/>
    <m/>
    <m/>
    <m/>
    <m/>
    <m/>
    <s v="SOLUCIONADO ESCALADO"/>
    <s v="CSM"/>
    <d v="2024-01-09T00:00:00"/>
    <s v="NINGUNA"/>
    <s v="NINGUNA"/>
    <x v="66"/>
    <x v="0"/>
    <x v="4"/>
    <x v="0"/>
    <x v="0"/>
    <n v="1"/>
    <n v="1"/>
    <n v="1"/>
    <n v="1"/>
    <x v="0"/>
    <n v="1"/>
    <s v="11974263COMBUSTIBLE DEL CESAR &amp; CIA LTDA CODELCE"/>
    <x v="1"/>
    <d v="2024-01-09T00:00:00"/>
    <x v="522"/>
    <d v="1899-12-30T00:00:00"/>
    <d v="2024-01-09T11:44:00"/>
    <s v="11:44"/>
    <d v="1899-12-30T09:03:35"/>
    <x v="2"/>
    <x v="2"/>
    <x v="16"/>
    <x v="1"/>
    <n v="8193"/>
  </r>
  <r>
    <n v="537"/>
    <d v="2024-01-09T20:44:12"/>
    <d v="2024-01-09T20:49:03"/>
    <s v="46046817@ventasyservicios.com.co"/>
    <s v="Nicolas Romero Parra"/>
    <m/>
    <d v="2024-01-09T00:00:00"/>
    <s v="12:10"/>
    <x v="0"/>
    <m/>
    <m/>
    <m/>
    <m/>
    <m/>
    <m/>
    <m/>
    <m/>
    <s v="Delio.Castro.Ext@claro.com.co"/>
    <s v="RE: Agéndate para la ejecución de Obra Civil - Conexión Redes - Entrega Servicio"/>
    <s v="12326290"/>
    <s v="DURAN &amp; CHARRIS ARQUITECTOS ASOCIADOS SAS"/>
    <s v="SOHO"/>
    <s v="CLIENTE CLARO"/>
    <x v="0"/>
    <m/>
    <s v="FIJO"/>
    <s v="FO"/>
    <s v="CASO A OTRAS ÁREAS"/>
    <m/>
    <m/>
    <m/>
    <m/>
    <m/>
    <m/>
    <m/>
    <m/>
    <s v="NOVEDADES PYME"/>
    <m/>
    <m/>
    <m/>
    <m/>
    <m/>
    <m/>
    <m/>
    <m/>
    <m/>
    <m/>
    <m/>
    <m/>
    <m/>
    <m/>
    <m/>
    <m/>
    <m/>
    <m/>
    <m/>
    <m/>
    <m/>
    <m/>
    <m/>
    <m/>
    <m/>
    <m/>
    <m/>
    <m/>
    <m/>
    <m/>
    <m/>
    <m/>
    <m/>
    <m/>
    <m/>
    <m/>
    <m/>
    <m/>
    <m/>
    <m/>
    <m/>
    <m/>
    <m/>
    <m/>
    <m/>
    <m/>
    <m/>
    <m/>
    <m/>
    <m/>
    <m/>
    <m/>
    <m/>
    <m/>
    <m/>
    <m/>
    <m/>
    <m/>
    <m/>
    <m/>
    <m/>
    <m/>
    <m/>
    <m/>
    <m/>
    <m/>
    <m/>
    <m/>
    <m/>
    <m/>
    <m/>
    <m/>
    <m/>
    <m/>
    <m/>
    <m/>
    <m/>
    <m/>
    <m/>
    <m/>
    <m/>
    <m/>
    <m/>
    <m/>
    <m/>
    <m/>
    <m/>
    <m/>
    <m/>
    <m/>
    <m/>
    <m/>
    <m/>
    <m/>
    <m/>
    <m/>
    <m/>
    <m/>
    <m/>
    <m/>
    <x v="0"/>
    <m/>
    <m/>
    <m/>
    <m/>
    <m/>
    <s v="GESTIONADO"/>
    <m/>
    <d v="2024-01-09T00:00:00"/>
    <s v="N/A"/>
    <s v="995551157"/>
    <x v="94"/>
    <x v="0"/>
    <x v="0"/>
    <x v="0"/>
    <x v="0"/>
    <n v="1"/>
    <n v="1"/>
    <n v="1"/>
    <n v="1"/>
    <x v="1"/>
    <n v="3"/>
    <s v="12326290DURAN &amp; CHARRIS ARQUITECTOS ASOCIADOS SAS"/>
    <x v="1"/>
    <d v="2024-01-09T00:00:00"/>
    <x v="523"/>
    <d v="1899-12-30T00:00:00"/>
    <d v="2024-01-09T12:10:00"/>
    <s v="12:10"/>
    <d v="1899-12-30T08:39:03"/>
    <x v="2"/>
    <x v="2"/>
    <x v="3"/>
    <x v="1"/>
    <n v="8193"/>
  </r>
  <r>
    <n v="538"/>
    <d v="2024-01-09T20:47:39"/>
    <d v="2024-01-09T20:50:14"/>
    <s v="45961543@ventasyservicios.com.co"/>
    <s v="Juan Jose Duque Aguirre"/>
    <m/>
    <d v="2024-01-09T00:00:00"/>
    <s v="17:39"/>
    <x v="1"/>
    <m/>
    <m/>
    <s v="CARPANETO SAS"/>
    <s v="901745707"/>
    <s v="HABILITACIÓN"/>
    <m/>
    <m/>
    <m/>
    <m/>
    <m/>
    <m/>
    <m/>
    <m/>
    <m/>
    <x v="2"/>
    <m/>
    <m/>
    <m/>
    <m/>
    <m/>
    <m/>
    <m/>
    <m/>
    <m/>
    <m/>
    <m/>
    <m/>
    <m/>
    <m/>
    <m/>
    <m/>
    <m/>
    <m/>
    <m/>
    <m/>
    <m/>
    <m/>
    <m/>
    <m/>
    <m/>
    <m/>
    <m/>
    <m/>
    <m/>
    <m/>
    <m/>
    <m/>
    <m/>
    <m/>
    <m/>
    <m/>
    <m/>
    <m/>
    <m/>
    <m/>
    <m/>
    <m/>
    <m/>
    <m/>
    <m/>
    <m/>
    <m/>
    <m/>
    <m/>
    <m/>
    <m/>
    <m/>
    <m/>
    <m/>
    <m/>
    <m/>
    <m/>
    <m/>
    <m/>
    <m/>
    <m/>
    <m/>
    <m/>
    <m/>
    <m/>
    <m/>
    <m/>
    <m/>
    <m/>
    <m/>
    <m/>
    <m/>
    <m/>
    <m/>
    <m/>
    <m/>
    <m/>
    <m/>
    <m/>
    <m/>
    <m/>
    <m/>
    <m/>
    <m/>
    <m/>
    <m/>
    <m/>
    <m/>
    <m/>
    <m/>
    <m/>
    <m/>
    <s v="HABILITACIÓN DE CORREO(S)"/>
    <m/>
    <s v="pizzeria.carpaneto@gmail.com"/>
    <m/>
    <m/>
    <m/>
    <m/>
    <m/>
    <m/>
    <m/>
    <m/>
    <m/>
    <m/>
    <m/>
    <m/>
    <m/>
    <m/>
    <m/>
    <m/>
    <m/>
    <m/>
    <x v="0"/>
    <m/>
    <m/>
    <m/>
    <m/>
    <m/>
    <m/>
    <m/>
    <d v="2024-01-09T00:00:00"/>
    <m/>
    <m/>
    <x v="55"/>
    <x v="1"/>
    <x v="0"/>
    <x v="0"/>
    <x v="0"/>
    <n v="1"/>
    <n v="1"/>
    <n v="1"/>
    <n v="1"/>
    <x v="0"/>
    <n v="1"/>
    <s v="901745707"/>
    <x v="2"/>
    <d v="2024-01-09T00:00:00"/>
    <x v="524"/>
    <d v="1899-12-30T00:00:00"/>
    <d v="2024-01-09T17:39:00"/>
    <s v="17:39"/>
    <d v="1899-12-30T03:11:14"/>
    <x v="1"/>
    <x v="1"/>
    <x v="6"/>
    <x v="1"/>
    <n v="8193"/>
  </r>
  <r>
    <n v="539"/>
    <d v="2024-01-09T20:52:10"/>
    <d v="2024-01-09T20:53:29"/>
    <s v="45664102@ventasyservicios.com.co"/>
    <s v="Angie Tatiana Tique Cardozo"/>
    <m/>
    <d v="2024-01-09T00:00:00"/>
    <s v="11:42 a. m."/>
    <x v="0"/>
    <m/>
    <m/>
    <m/>
    <m/>
    <m/>
    <m/>
    <m/>
    <m/>
    <s v="auditoria@deas.com.co"/>
    <s v="Fwd: Nueva Referencia cuenta claro Fibra Óptica (Urgente)"/>
    <s v="5450"/>
    <s v="ATLANTA CIA. DE VIGILANCIA PRIVADA LTDA"/>
    <s v="EMPRESAS"/>
    <s v="CLIENTE CLARO"/>
    <x v="1"/>
    <s v="javier.reyes@claro.com.co"/>
    <s v="FIJO"/>
    <s v="FO"/>
    <s v="PRODUCTO"/>
    <m/>
    <m/>
    <m/>
    <m/>
    <m/>
    <m/>
    <m/>
    <m/>
    <m/>
    <m/>
    <m/>
    <m/>
    <m/>
    <m/>
    <m/>
    <m/>
    <m/>
    <m/>
    <m/>
    <m/>
    <m/>
    <m/>
    <m/>
    <m/>
    <m/>
    <m/>
    <m/>
    <m/>
    <m/>
    <m/>
    <m/>
    <m/>
    <m/>
    <m/>
    <m/>
    <m/>
    <m/>
    <m/>
    <s v="INFORMACIÓN DE BENEFICIOS"/>
    <m/>
    <m/>
    <m/>
    <m/>
    <m/>
    <m/>
    <m/>
    <m/>
    <m/>
    <m/>
    <m/>
    <m/>
    <m/>
    <m/>
    <m/>
    <m/>
    <m/>
    <m/>
    <m/>
    <m/>
    <m/>
    <m/>
    <m/>
    <m/>
    <m/>
    <m/>
    <m/>
    <m/>
    <m/>
    <m/>
    <m/>
    <m/>
    <m/>
    <m/>
    <m/>
    <m/>
    <m/>
    <m/>
    <m/>
    <m/>
    <m/>
    <m/>
    <m/>
    <m/>
    <m/>
    <m/>
    <m/>
    <m/>
    <m/>
    <m/>
    <m/>
    <m/>
    <m/>
    <m/>
    <m/>
    <m/>
    <m/>
    <m/>
    <m/>
    <m/>
    <m/>
    <m/>
    <m/>
    <m/>
    <m/>
    <m/>
    <m/>
    <m/>
    <m/>
    <m/>
    <x v="0"/>
    <m/>
    <m/>
    <m/>
    <m/>
    <m/>
    <s v="SOLUCIONADO ESCALADO"/>
    <s v="CSM"/>
    <d v="2024-01-09T00:00:00"/>
    <s v="NINGUNA"/>
    <s v="NINGUNA"/>
    <x v="26"/>
    <x v="0"/>
    <x v="4"/>
    <x v="0"/>
    <x v="0"/>
    <n v="1"/>
    <n v="1"/>
    <n v="1"/>
    <n v="1"/>
    <x v="0"/>
    <n v="1"/>
    <s v="5450ATLANTA CIA. DE VIGILANCIA PRIVADA LTDA"/>
    <x v="1"/>
    <d v="2024-01-09T00:00:00"/>
    <x v="525"/>
    <d v="1899-12-30T00:00:00"/>
    <d v="2024-01-09T11:42:00"/>
    <s v="11:42"/>
    <d v="1899-12-30T09:11:29"/>
    <x v="2"/>
    <x v="2"/>
    <x v="16"/>
    <x v="1"/>
    <n v="8193"/>
  </r>
  <r>
    <n v="540"/>
    <d v="2024-01-09T20:46:19"/>
    <d v="2024-01-09T20:54:30"/>
    <s v="45961452@ventasyservicios.com.co"/>
    <s v="Natalia Buenano Gonzalez"/>
    <m/>
    <d v="2024-01-09T00:00:00"/>
    <s v="17:26"/>
    <x v="3"/>
    <m/>
    <s v="15558518"/>
    <m/>
    <m/>
    <m/>
    <m/>
    <m/>
    <m/>
    <m/>
    <m/>
    <s v="8.22478375"/>
    <s v="DANIEL CHAVARRIA OSPINA"/>
    <s v="SOHO"/>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09T00:00:00"/>
    <m/>
    <m/>
    <x v="31"/>
    <x v="3"/>
    <x v="0"/>
    <x v="0"/>
    <x v="0"/>
    <n v="1"/>
    <n v="1"/>
    <n v="1"/>
    <n v="1"/>
    <x v="0"/>
    <n v="1"/>
    <s v="8.22478375DANIEL CHAVARRIA OSPINA"/>
    <x v="2"/>
    <d v="2024-01-09T00:00:00"/>
    <x v="526"/>
    <d v="1899-12-30T00:00:00"/>
    <d v="2024-01-09T17:26:00"/>
    <s v="17:26"/>
    <d v="1899-12-30T03:28:30"/>
    <x v="1"/>
    <x v="1"/>
    <x v="5"/>
    <x v="1"/>
    <n v="8193"/>
  </r>
  <r>
    <n v="541"/>
    <d v="2024-01-09T20:54:13"/>
    <d v="2024-01-09T20:55:46"/>
    <s v="45077095@ventasyservicios.com.co"/>
    <s v="Diana Patricia García Valencia"/>
    <m/>
    <d v="2024-01-09T00:00:00"/>
    <s v="9:46"/>
    <x v="4"/>
    <m/>
    <m/>
    <m/>
    <m/>
    <m/>
    <m/>
    <m/>
    <m/>
    <s v="cfaristi@gmail.com"/>
    <s v="FW: De carlos aristizabal favor informar a claro liberar mi linea 3113001045 por pension"/>
    <s v="8.21654601"/>
    <s v="CARLOS ARISTIZABAL"/>
    <s v="SOHO"/>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09T00:00:00"/>
    <m/>
    <m/>
    <x v="37"/>
    <x v="0"/>
    <x v="0"/>
    <x v="0"/>
    <x v="0"/>
    <n v="1"/>
    <n v="1"/>
    <n v="1"/>
    <n v="1"/>
    <x v="1"/>
    <n v="2"/>
    <s v="8.21654601CARLOS ARISTIZABAL"/>
    <x v="0"/>
    <d v="2024-01-09T00:00:00"/>
    <x v="527"/>
    <d v="1899-12-30T00:00:00"/>
    <d v="2024-01-09T09:46:00"/>
    <s v="9:46"/>
    <d v="1899-12-30T11:09:46"/>
    <x v="2"/>
    <x v="2"/>
    <x v="17"/>
    <x v="0"/>
    <n v="8193"/>
  </r>
  <r>
    <n v="542"/>
    <d v="2024-01-09T20:50:16"/>
    <d v="2024-01-09T20:55:57"/>
    <s v="45961543@ventasyservicios.com.co"/>
    <s v="Juan Jose Duque Aguirre"/>
    <m/>
    <d v="2024-01-09T00:00:00"/>
    <s v="18:02"/>
    <x v="1"/>
    <m/>
    <m/>
    <s v="INSTITUTO FORMACION INVES"/>
    <s v="800084089"/>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09T00:00:00"/>
    <m/>
    <m/>
    <x v="5"/>
    <x v="1"/>
    <x v="0"/>
    <x v="0"/>
    <x v="0"/>
    <n v="1"/>
    <n v="1"/>
    <n v="1"/>
    <n v="1"/>
    <x v="0"/>
    <n v="1"/>
    <s v="800084089"/>
    <x v="2"/>
    <d v="2024-01-09T00:00:00"/>
    <x v="528"/>
    <d v="1899-12-30T00:00:00"/>
    <d v="2024-01-09T18:02:00"/>
    <s v="18:02"/>
    <d v="1899-12-30T02:53:57"/>
    <x v="1"/>
    <x v="1"/>
    <x v="6"/>
    <x v="1"/>
    <n v="8193"/>
  </r>
  <r>
    <n v="543"/>
    <d v="2024-01-09T20:54:57"/>
    <d v="2024-01-09T20:56:04"/>
    <s v="46049316@ventasyservicios.com.co"/>
    <s v="Evelin Gicela Diaz Garzon"/>
    <m/>
    <d v="2024-01-09T00:00:00"/>
    <s v="16:35"/>
    <x v="7"/>
    <m/>
    <m/>
    <m/>
    <m/>
    <m/>
    <m/>
    <s v="analista.administrativo@maplerespiratory.co"/>
    <s v="CESION LINEA 3165270503"/>
    <m/>
    <m/>
    <s v="3165270503"/>
    <s v="MAPLE RESPIRATORY I.P.S. S.A.S"/>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09T00:00:00"/>
    <m/>
    <m/>
    <x v="78"/>
    <x v="6"/>
    <x v="0"/>
    <x v="0"/>
    <x v="0"/>
    <n v="1"/>
    <n v="1"/>
    <n v="1"/>
    <n v="1"/>
    <x v="0"/>
    <n v="1"/>
    <s v="3165270503MAPLE RESPIRATORY I.P.S. S.A.S"/>
    <x v="2"/>
    <d v="2024-01-09T00:00:00"/>
    <x v="529"/>
    <d v="1899-12-30T00:00:00"/>
    <d v="2024-01-09T16:35:00"/>
    <s v="16:35"/>
    <d v="1899-12-30T04:21:04"/>
    <x v="1"/>
    <x v="1"/>
    <x v="22"/>
    <x v="1"/>
    <n v="8193"/>
  </r>
  <r>
    <n v="544"/>
    <d v="2024-01-09T20:55:49"/>
    <d v="2024-01-09T20:57:22"/>
    <s v="45077095@ventasyservicios.com.co"/>
    <s v="Diana Patricia García Valencia"/>
    <m/>
    <d v="2024-01-09T00:00:00"/>
    <s v="9:27"/>
    <x v="4"/>
    <m/>
    <m/>
    <m/>
    <m/>
    <m/>
    <m/>
    <m/>
    <m/>
    <s v="contactopyme.co@claro.com.co"/>
    <s v="Re: SOLICITUD SUSPENCION DE CUENTE # 59946247"/>
    <s v="59946247"/>
    <s v="JOSE LUIS JAIMES VILLAMIZAR "/>
    <s v="MICRO"/>
    <s v="CLIENTE EXTERNO"/>
    <x v="0"/>
    <m/>
    <s v="FIJO"/>
    <s v="HFC"/>
    <s v="CAMBIO PLAN TARIFA"/>
    <m/>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09T00:00:00"/>
    <m/>
    <s v="995521142"/>
    <x v="22"/>
    <x v="0"/>
    <x v="0"/>
    <x v="0"/>
    <x v="0"/>
    <n v="1"/>
    <n v="1"/>
    <n v="1"/>
    <n v="1"/>
    <x v="0"/>
    <n v="1"/>
    <s v="59946247JOSE LUIS JAIMES VILLAMIZAR "/>
    <x v="1"/>
    <d v="2024-01-09T00:00:00"/>
    <x v="530"/>
    <d v="1899-12-30T00:00:00"/>
    <d v="2024-01-09T09:27:00"/>
    <s v="9:27"/>
    <d v="1899-12-30T11:30:22"/>
    <x v="2"/>
    <x v="2"/>
    <x v="17"/>
    <x v="0"/>
    <n v="8193"/>
  </r>
  <r>
    <n v="545"/>
    <d v="2024-01-09T20:50:31"/>
    <d v="2024-01-09T20:58:17"/>
    <s v="45632550@ventasyservicios.com.co"/>
    <s v="Alejandra Rodriguez Cajamarca"/>
    <m/>
    <d v="2024-01-09T00:00:00"/>
    <s v="12:35 p. m."/>
    <x v="0"/>
    <m/>
    <m/>
    <m/>
    <m/>
    <m/>
    <m/>
    <m/>
    <m/>
    <s v="dpclaropqr@atlanticqi.com"/>
    <s v="VALIDACION DE L CASO 4488230002792606"/>
    <s v="8.22483925"/>
    <s v="TEISEG COLOMBIA SAS"/>
    <s v="PYME PEQUEÑA"/>
    <s v="CLIENTE EXTERNO"/>
    <x v="0"/>
    <m/>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09T00:00:00"/>
    <s v="OFERTA FDZ"/>
    <m/>
    <x v="22"/>
    <x v="0"/>
    <x v="0"/>
    <x v="0"/>
    <x v="0"/>
    <n v="1"/>
    <n v="1"/>
    <n v="1"/>
    <n v="1"/>
    <x v="0"/>
    <n v="1"/>
    <s v="8.22483925TEISEG COLOMBIA SAS"/>
    <x v="0"/>
    <d v="2024-01-09T00:00:00"/>
    <x v="531"/>
    <d v="1899-12-30T00:00:00"/>
    <d v="2024-01-09T12:35:00"/>
    <s v="12:35"/>
    <d v="1899-12-30T08:23:17"/>
    <x v="2"/>
    <x v="2"/>
    <x v="24"/>
    <x v="0"/>
    <n v="8193"/>
  </r>
  <r>
    <n v="546"/>
    <d v="2024-01-09T20:54:33"/>
    <d v="2024-01-09T20:58:52"/>
    <s v="45961452@ventasyservicios.com.co"/>
    <s v="Natalia Buenano Gonzalez"/>
    <m/>
    <d v="2024-01-09T00:00:00"/>
    <s v="17:34"/>
    <x v="3"/>
    <m/>
    <s v="15558521"/>
    <m/>
    <m/>
    <m/>
    <m/>
    <m/>
    <m/>
    <m/>
    <m/>
    <s v="3013399444"/>
    <s v="ELECTRONICA AVS S.A.S"/>
    <s v="PYME MEDIANA"/>
    <s v="CLIENTE EXTERN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09T00:00:00"/>
    <m/>
    <m/>
    <x v="73"/>
    <x v="3"/>
    <x v="0"/>
    <x v="0"/>
    <x v="0"/>
    <n v="1"/>
    <n v="1"/>
    <n v="1"/>
    <n v="1"/>
    <x v="0"/>
    <n v="1"/>
    <s v="3013399444ELECTRONICA AVS S.A.S"/>
    <x v="2"/>
    <d v="2024-01-09T00:00:00"/>
    <x v="532"/>
    <d v="1899-12-30T00:00:00"/>
    <d v="2024-01-09T17:34:00"/>
    <s v="17:34"/>
    <d v="1899-12-30T03:24:52"/>
    <x v="1"/>
    <x v="1"/>
    <x v="5"/>
    <x v="1"/>
    <n v="8193"/>
  </r>
  <r>
    <n v="547"/>
    <d v="2024-01-09T20:57:24"/>
    <d v="2024-01-09T20:59:17"/>
    <s v="45077095@ventasyservicios.com.co"/>
    <s v="Diana Patricia García Valencia"/>
    <m/>
    <d v="2024-01-09T00:00:00"/>
    <s v="9:25"/>
    <x v="4"/>
    <m/>
    <m/>
    <m/>
    <m/>
    <m/>
    <m/>
    <m/>
    <m/>
    <s v="diagnostivida@gmail.com"/>
    <s v="Re: CANCELACION PLAN"/>
    <s v="8.22499525"/>
    <s v="DIAGNOSTIVIDA IPS-SAS"/>
    <s v="SOHO"/>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09T00:00:00"/>
    <m/>
    <m/>
    <x v="61"/>
    <x v="0"/>
    <x v="0"/>
    <x v="0"/>
    <x v="0"/>
    <n v="1"/>
    <n v="1"/>
    <n v="1"/>
    <n v="1"/>
    <x v="0"/>
    <n v="1"/>
    <s v="8.22499525DIAGNOSTIVIDA IPS-SAS"/>
    <x v="0"/>
    <d v="2024-01-09T00:00:00"/>
    <x v="533"/>
    <d v="1899-12-30T00:00:00"/>
    <d v="2024-01-09T09:25:00"/>
    <s v="9:25"/>
    <d v="1899-12-30T11:34:17"/>
    <x v="2"/>
    <x v="2"/>
    <x v="17"/>
    <x v="0"/>
    <n v="8193"/>
  </r>
  <r>
    <n v="548"/>
    <d v="2024-01-09T20:58:36"/>
    <d v="2024-01-09T20:59:39"/>
    <s v="45664102@ventasyservicios.com.co"/>
    <s v="Angie Tatiana Tique Cardozo"/>
    <m/>
    <d v="2024-01-09T00:00:00"/>
    <s v="11:36 a. m"/>
    <x v="0"/>
    <m/>
    <m/>
    <m/>
    <m/>
    <m/>
    <m/>
    <m/>
    <m/>
    <s v="auxcontablehuo@gmail.com"/>
    <s v="Terminación del contrato N°5342124000013271076"/>
    <s v="13271076"/>
    <s v="HUO FOOD SERVICES S.A.S"/>
    <s v="MICRO"/>
    <s v="CLIENTE EXTERNO"/>
    <x v="0"/>
    <m/>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09T00:00:00"/>
    <s v="NO APLICA"/>
    <s v="NO APLICA"/>
    <x v="58"/>
    <x v="0"/>
    <x v="0"/>
    <x v="0"/>
    <x v="0"/>
    <n v="1"/>
    <n v="1"/>
    <n v="1"/>
    <n v="1"/>
    <x v="0"/>
    <n v="1"/>
    <s v="13271076HUO FOOD SERVICES S.A.S"/>
    <x v="1"/>
    <d v="2024-01-09T00:00:00"/>
    <x v="534"/>
    <d v="1899-12-30T00:00:00"/>
    <d v="2024-01-09T11:36:00"/>
    <s v="11:36"/>
    <d v="1899-12-30T09:23:39"/>
    <x v="2"/>
    <x v="2"/>
    <x v="16"/>
    <x v="1"/>
    <n v="8193"/>
  </r>
  <r>
    <n v="549"/>
    <d v="2024-01-09T20:59:22"/>
    <d v="2024-01-09T21:00:44"/>
    <s v="45077095@ventasyservicios.com.co"/>
    <s v="Diana Patricia García Valencia"/>
    <m/>
    <d v="2024-01-09T00:00:00"/>
    <s v="9:51:01"/>
    <x v="4"/>
    <m/>
    <m/>
    <m/>
    <m/>
    <m/>
    <m/>
    <m/>
    <m/>
    <s v="auxcontable@ganatodo.com.co (auxcontable@ganatodo.com.co)"/>
    <s v="SOLICITUD FACTURA - YURY PAOLA PINZON BERNAL"/>
    <s v="59559597"/>
    <s v="YURY PAOLA PINZON BERNAL"/>
    <s v="SOHO"/>
    <s v="CLIENTE EXTERNO"/>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09T00:00:00"/>
    <m/>
    <s v="995539305"/>
    <x v="9"/>
    <x v="0"/>
    <x v="0"/>
    <x v="0"/>
    <x v="0"/>
    <n v="1"/>
    <n v="1"/>
    <n v="1"/>
    <n v="1"/>
    <x v="0"/>
    <n v="1"/>
    <s v="59559597YURY PAOLA PINZON BERNAL"/>
    <x v="1"/>
    <d v="2024-01-09T00:00:00"/>
    <x v="535"/>
    <d v="1899-12-30T00:00:00"/>
    <d v="2024-01-09T09:51:00"/>
    <s v="9:51"/>
    <d v="1899-12-30T11:09:44"/>
    <x v="2"/>
    <x v="2"/>
    <x v="17"/>
    <x v="0"/>
    <n v="8193"/>
  </r>
  <r>
    <n v="550"/>
    <d v="2024-01-09T21:00:46"/>
    <d v="2024-01-09T21:02:04"/>
    <s v="45077095@ventasyservicios.com.co"/>
    <s v="Diana Patricia García Valencia"/>
    <m/>
    <d v="2024-01-09T00:00:00"/>
    <s v="9:50:35"/>
    <x v="4"/>
    <m/>
    <m/>
    <m/>
    <m/>
    <m/>
    <m/>
    <m/>
    <m/>
    <s v="spublicostunja@cendoj.ramajudicial.gov.co; "/>
    <s v="PAGO NO ABONADO -  RAMA JUDICIAL - NIT 800165804-5 - MES DE ENERO 2024"/>
    <s v="89086827"/>
    <s v="RAMA JUDIC DIRECCION EJECU DIRECCION DE BO"/>
    <s v="PYME MEDIANA"/>
    <s v="CLIENTE EXTERNO"/>
    <x v="0"/>
    <m/>
    <s v="FIJO"/>
    <s v="HFC"/>
    <s v="PAGO NO ABONADO"/>
    <m/>
    <m/>
    <m/>
    <m/>
    <m/>
    <m/>
    <m/>
    <m/>
    <m/>
    <m/>
    <m/>
    <m/>
    <m/>
    <m/>
    <m/>
    <m/>
    <m/>
    <m/>
    <m/>
    <m/>
    <m/>
    <m/>
    <m/>
    <m/>
    <m/>
    <m/>
    <m/>
    <m/>
    <m/>
    <m/>
    <m/>
    <m/>
    <m/>
    <s v="CREACIÓN DE PQR"/>
    <m/>
    <m/>
    <m/>
    <m/>
    <m/>
    <m/>
    <m/>
    <m/>
    <m/>
    <m/>
    <m/>
    <m/>
    <m/>
    <m/>
    <m/>
    <m/>
    <m/>
    <m/>
    <m/>
    <m/>
    <m/>
    <m/>
    <m/>
    <m/>
    <m/>
    <m/>
    <m/>
    <m/>
    <m/>
    <m/>
    <m/>
    <m/>
    <m/>
    <m/>
    <m/>
    <m/>
    <m/>
    <m/>
    <m/>
    <m/>
    <m/>
    <m/>
    <m/>
    <m/>
    <m/>
    <m/>
    <m/>
    <m/>
    <m/>
    <m/>
    <m/>
    <m/>
    <m/>
    <m/>
    <m/>
    <m/>
    <m/>
    <m/>
    <m/>
    <m/>
    <m/>
    <m/>
    <m/>
    <m/>
    <m/>
    <m/>
    <m/>
    <m/>
    <m/>
    <m/>
    <m/>
    <m/>
    <m/>
    <m/>
    <m/>
    <x v="0"/>
    <m/>
    <m/>
    <m/>
    <m/>
    <m/>
    <s v="GESTIONADO"/>
    <m/>
    <d v="2024-01-09T00:00:00"/>
    <m/>
    <s v="995540983"/>
    <x v="108"/>
    <x v="0"/>
    <x v="0"/>
    <x v="0"/>
    <x v="0"/>
    <n v="1"/>
    <n v="1"/>
    <n v="1"/>
    <n v="1"/>
    <x v="2"/>
    <n v="2"/>
    <s v="89086827RAMA JUDIC DIRECCION EJECU DIRECCION DE BO"/>
    <x v="1"/>
    <d v="2024-01-09T00:00:00"/>
    <x v="536"/>
    <d v="1899-12-30T00:00:00"/>
    <d v="2024-01-09T09:50:00"/>
    <s v="9:50"/>
    <d v="1899-12-30T11:12:04"/>
    <x v="2"/>
    <x v="2"/>
    <x v="17"/>
    <x v="0"/>
    <n v="8193"/>
  </r>
  <r>
    <n v="551"/>
    <d v="2024-01-09T20:59:48"/>
    <d v="2024-01-09T21:02:56"/>
    <s v="45632550@ventasyservicios.com.co"/>
    <s v="Alejandra Rodriguez Cajamarca"/>
    <m/>
    <d v="2024-01-09T00:00:00"/>
    <s v="1:55 p. m."/>
    <x v="0"/>
    <m/>
    <m/>
    <m/>
    <m/>
    <m/>
    <m/>
    <m/>
    <m/>
    <s v="Juan.Gonzalezva@claro.com.co"/>
    <s v="COMAFER"/>
    <s v="8.22445671"/>
    <s v="COMERCIALIZADORA DE ARTICULOS FERRETERO"/>
    <s v="NO DETERMINADO"/>
    <s v="CONSULTOR COMERCIAL"/>
    <x v="0"/>
    <m/>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09T00:00:00"/>
    <s v="NO SE EVIDNCIAN LINEAS ACTIVAS"/>
    <m/>
    <x v="22"/>
    <x v="0"/>
    <x v="0"/>
    <x v="2"/>
    <x v="1"/>
    <n v="1"/>
    <n v="1"/>
    <n v="1"/>
    <n v="1"/>
    <x v="0"/>
    <n v="1"/>
    <s v="8.22445671COMERCIALIZADORA DE ARTICULOS FERRETERO"/>
    <x v="0"/>
    <d v="2024-01-09T00:00:00"/>
    <x v="537"/>
    <d v="1899-12-30T00:00:00"/>
    <d v="2024-01-09T01:55:00"/>
    <s v="1:55"/>
    <d v="1899-12-30T19:07:56"/>
    <x v="4"/>
    <x v="2"/>
    <x v="24"/>
    <x v="0"/>
    <n v="8193"/>
  </r>
  <r>
    <n v="552"/>
    <d v="2024-01-09T21:02:53"/>
    <d v="2024-01-09T21:03:41"/>
    <s v="46044959@ventasyservicios.com.co"/>
    <s v="Brayan Enrique Cuida Castillo"/>
    <m/>
    <d v="2024-01-09T00:00:00"/>
    <s v="5:06 p. m."/>
    <x v="4"/>
    <m/>
    <m/>
    <m/>
    <m/>
    <m/>
    <m/>
    <m/>
    <m/>
    <s v="lorenaagudelob@gmail.com"/>
    <s v="Facturas pendientes"/>
    <s v="11744997"/>
    <s v="MUÑOZ MORALES ARTURO"/>
    <s v="MICRO"/>
    <s v="CLIENTE CLAR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09T00:00:00"/>
    <s v="nn"/>
    <m/>
    <x v="9"/>
    <x v="0"/>
    <x v="0"/>
    <x v="0"/>
    <x v="0"/>
    <n v="1"/>
    <n v="1"/>
    <n v="1"/>
    <n v="1"/>
    <x v="0"/>
    <n v="1"/>
    <s v="11744997MUÑOZ MORALES ARTURO"/>
    <x v="0"/>
    <d v="2024-01-09T00:00:00"/>
    <x v="538"/>
    <d v="1899-12-30T00:00:00"/>
    <d v="2024-01-09T05:06:00"/>
    <s v="5:06"/>
    <d v="1899-12-30T15:57:41"/>
    <x v="3"/>
    <x v="2"/>
    <x v="7"/>
    <x v="0"/>
    <n v="8193"/>
  </r>
  <r>
    <n v="553"/>
    <d v="2024-01-09T20:56:44"/>
    <d v="2024-01-09T21:03:42"/>
    <s v="45961543@ventasyservicios.com.co"/>
    <s v="Juan Jose Duque Aguirre"/>
    <m/>
    <d v="2024-01-09T00:00:00"/>
    <s v="18:02"/>
    <x v="1"/>
    <m/>
    <m/>
    <s v="LA CONDESA TAQUERIA Y PAR"/>
    <s v="700281604"/>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09T00:00:00"/>
    <m/>
    <m/>
    <x v="5"/>
    <x v="1"/>
    <x v="0"/>
    <x v="0"/>
    <x v="0"/>
    <n v="1"/>
    <n v="1"/>
    <n v="1"/>
    <n v="1"/>
    <x v="0"/>
    <n v="1"/>
    <s v="700281604"/>
    <x v="2"/>
    <d v="2024-01-09T00:00:00"/>
    <x v="539"/>
    <d v="1899-12-30T00:00:00"/>
    <d v="2024-01-09T18:02:00"/>
    <s v="18:02"/>
    <d v="1899-12-30T03:01:42"/>
    <x v="1"/>
    <x v="1"/>
    <x v="6"/>
    <x v="1"/>
    <n v="8193"/>
  </r>
  <r>
    <n v="554"/>
    <d v="2024-01-09T20:56:56"/>
    <d v="2024-01-09T21:03:55"/>
    <s v="45577874@ventasyservicios.com.co"/>
    <s v="David Andres Pardo Torres"/>
    <m/>
    <d v="2024-01-09T00:00:00"/>
    <s v="16:05"/>
    <x v="4"/>
    <m/>
    <m/>
    <m/>
    <m/>
    <m/>
    <m/>
    <m/>
    <m/>
    <s v="fernando.benjumea@claro.com.co"/>
    <s v="Falla en la linea telefonica de CLARO - COOPERBASE"/>
    <s v="71320733"/>
    <s v="COOPERATIV DE EMPLEADOS DE LA BASE"/>
    <s v="EMPRESAS"/>
    <s v="CONSULTOR COMERCIAL"/>
    <x v="1"/>
    <s v="0"/>
    <s v="FIJO"/>
    <s v="HFC"/>
    <s v="SOPORTE TÉCNICO"/>
    <m/>
    <m/>
    <m/>
    <m/>
    <m/>
    <m/>
    <m/>
    <m/>
    <m/>
    <m/>
    <m/>
    <m/>
    <m/>
    <m/>
    <m/>
    <m/>
    <m/>
    <m/>
    <m/>
    <m/>
    <m/>
    <m/>
    <m/>
    <m/>
    <m/>
    <m/>
    <m/>
    <m/>
    <m/>
    <m/>
    <m/>
    <m/>
    <m/>
    <m/>
    <m/>
    <m/>
    <m/>
    <m/>
    <m/>
    <m/>
    <m/>
    <m/>
    <m/>
    <m/>
    <m/>
    <m/>
    <m/>
    <m/>
    <m/>
    <m/>
    <m/>
    <m/>
    <m/>
    <m/>
    <m/>
    <s v="TRANSFERENCIA"/>
    <m/>
    <m/>
    <m/>
    <m/>
    <m/>
    <m/>
    <m/>
    <m/>
    <m/>
    <m/>
    <m/>
    <m/>
    <m/>
    <m/>
    <m/>
    <m/>
    <m/>
    <m/>
    <m/>
    <m/>
    <m/>
    <m/>
    <m/>
    <m/>
    <m/>
    <m/>
    <m/>
    <m/>
    <m/>
    <m/>
    <m/>
    <m/>
    <m/>
    <m/>
    <m/>
    <m/>
    <m/>
    <m/>
    <m/>
    <m/>
    <m/>
    <m/>
    <m/>
    <m/>
    <m/>
    <m/>
    <m/>
    <m/>
    <m/>
    <m/>
    <m/>
    <m/>
    <m/>
    <x v="3"/>
    <s v="0"/>
    <s v="0"/>
    <s v="1"/>
    <s v="995552846"/>
    <s v="CALI"/>
    <s v="SOLUCIONADO ESCALADO"/>
    <s v="OTRAS ÁREAS"/>
    <d v="2024-01-09T00:00:00"/>
    <s v="ESCALADO CON SOPORTE"/>
    <m/>
    <x v="8"/>
    <x v="0"/>
    <x v="4"/>
    <x v="0"/>
    <x v="0"/>
    <n v="1"/>
    <n v="1"/>
    <n v="1"/>
    <n v="1"/>
    <x v="0"/>
    <n v="1"/>
    <s v="71320733COOPERATIV DE EMPLEADOS DE LA BASE"/>
    <x v="2"/>
    <d v="2024-01-09T00:00:00"/>
    <x v="540"/>
    <d v="1899-12-30T00:00:00"/>
    <d v="2024-01-09T16:05:00"/>
    <s v="16:05"/>
    <d v="1899-12-30T04:58:55"/>
    <x v="1"/>
    <x v="1"/>
    <x v="14"/>
    <x v="0"/>
    <n v="8193"/>
  </r>
  <r>
    <n v="555"/>
    <d v="2024-01-09T21:04:46"/>
    <d v="2024-01-09T21:05:14"/>
    <s v="45961452@ventasyservicios.com.co"/>
    <s v="Natalia Buenano Gonzalez"/>
    <m/>
    <d v="2024-01-09T00:00:00"/>
    <s v="17:35"/>
    <x v="3"/>
    <m/>
    <s v="15558522"/>
    <m/>
    <m/>
    <m/>
    <m/>
    <m/>
    <m/>
    <m/>
    <m/>
    <s v="3118320692"/>
    <s v="TELECELL KM SAS"/>
    <s v="NO DETERMINAD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09T00:00:00"/>
    <m/>
    <m/>
    <x v="21"/>
    <x v="3"/>
    <x v="0"/>
    <x v="0"/>
    <x v="0"/>
    <n v="1"/>
    <n v="1"/>
    <n v="1"/>
    <n v="1"/>
    <x v="0"/>
    <n v="1"/>
    <s v="3118320692TELECELL KM SAS"/>
    <x v="2"/>
    <d v="2024-01-09T00:00:00"/>
    <x v="541"/>
    <d v="1899-12-30T00:00:00"/>
    <d v="2024-01-09T17:35:00"/>
    <s v="17:35"/>
    <d v="1899-12-30T03:30:14"/>
    <x v="1"/>
    <x v="1"/>
    <x v="5"/>
    <x v="1"/>
    <n v="8193"/>
  </r>
  <r>
    <n v="556"/>
    <d v="2024-01-09T21:05:49"/>
    <d v="2024-01-09T21:06:47"/>
    <s v="46049316@ventasyservicios.com.co"/>
    <s v="Evelin Gicela Diaz Garzon"/>
    <m/>
    <d v="2024-01-09T00:00:00"/>
    <s v="17:35"/>
    <x v="7"/>
    <m/>
    <m/>
    <m/>
    <m/>
    <m/>
    <m/>
    <s v="angela.ruiz@colfuturo.org"/>
    <s v="sesión de la línea de COLFUTURO No. 3103070435"/>
    <m/>
    <m/>
    <s v="3103070435"/>
    <s v="FUNDACION PARA EL FUTURO DE COLOMBIA COL"/>
    <s v="PYME MEDIAN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09T00:00:00"/>
    <m/>
    <m/>
    <x v="81"/>
    <x v="6"/>
    <x v="0"/>
    <x v="0"/>
    <x v="0"/>
    <n v="1"/>
    <n v="1"/>
    <n v="1"/>
    <n v="1"/>
    <x v="0"/>
    <n v="1"/>
    <s v="3103070435FUNDACION PARA EL FUTURO DE COLOMBIA COL"/>
    <x v="2"/>
    <d v="2024-01-09T00:00:00"/>
    <x v="542"/>
    <d v="1899-12-30T00:00:00"/>
    <d v="2024-01-09T17:35:00"/>
    <s v="17:35"/>
    <d v="1899-12-30T03:31:47"/>
    <x v="1"/>
    <x v="1"/>
    <x v="22"/>
    <x v="1"/>
    <n v="8193"/>
  </r>
  <r>
    <n v="557"/>
    <d v="2024-01-09T21:08:58"/>
    <d v="2024-01-09T21:09:46"/>
    <s v="46044959@ventasyservicios.com.co"/>
    <s v="Brayan Enrique Cuida Castillo"/>
    <m/>
    <d v="2024-01-09T00:00:00"/>
    <s v="5:23 p. m."/>
    <x v="4"/>
    <m/>
    <m/>
    <m/>
    <m/>
    <m/>
    <m/>
    <m/>
    <m/>
    <s v="diego_sinisterra17@hotmail.com"/>
    <s v="Cambio de dirección"/>
    <s v="81406464"/>
    <s v=" DIEGO RAMI SINISTERRA LONDOÑO"/>
    <s v="MICRO"/>
    <s v="CLIENTE CLARO"/>
    <x v="0"/>
    <m/>
    <s v="FIJO"/>
    <s v="HFC"/>
    <s v="DATOS DEMOGRÁFICOS"/>
    <m/>
    <m/>
    <m/>
    <m/>
    <m/>
    <m/>
    <m/>
    <m/>
    <m/>
    <m/>
    <m/>
    <m/>
    <m/>
    <m/>
    <m/>
    <s v="ACTUALIZACIÓN GENERAL"/>
    <m/>
    <m/>
    <m/>
    <m/>
    <m/>
    <m/>
    <m/>
    <m/>
    <m/>
    <m/>
    <m/>
    <m/>
    <m/>
    <m/>
    <m/>
    <m/>
    <m/>
    <m/>
    <m/>
    <m/>
    <m/>
    <m/>
    <m/>
    <m/>
    <m/>
    <m/>
    <m/>
    <m/>
    <m/>
    <m/>
    <m/>
    <m/>
    <m/>
    <m/>
    <m/>
    <m/>
    <m/>
    <m/>
    <m/>
    <m/>
    <m/>
    <m/>
    <m/>
    <m/>
    <m/>
    <m/>
    <m/>
    <m/>
    <m/>
    <m/>
    <m/>
    <m/>
    <m/>
    <m/>
    <m/>
    <m/>
    <m/>
    <m/>
    <m/>
    <m/>
    <m/>
    <m/>
    <m/>
    <m/>
    <m/>
    <m/>
    <m/>
    <m/>
    <m/>
    <m/>
    <m/>
    <m/>
    <m/>
    <m/>
    <m/>
    <m/>
    <m/>
    <m/>
    <m/>
    <m/>
    <m/>
    <m/>
    <m/>
    <m/>
    <m/>
    <m/>
    <m/>
    <m/>
    <m/>
    <m/>
    <m/>
    <m/>
    <m/>
    <x v="0"/>
    <m/>
    <m/>
    <m/>
    <m/>
    <m/>
    <s v="GESTIONADO"/>
    <m/>
    <d v="2024-01-09T00:00:00"/>
    <s v="nn"/>
    <m/>
    <x v="52"/>
    <x v="0"/>
    <x v="0"/>
    <x v="0"/>
    <x v="0"/>
    <n v="1"/>
    <n v="1"/>
    <n v="1"/>
    <n v="1"/>
    <x v="0"/>
    <n v="1"/>
    <s v="81406464 DIEGO RAMI SINISTERRA LONDOÑO"/>
    <x v="0"/>
    <d v="2024-01-09T00:00:00"/>
    <x v="543"/>
    <d v="1899-12-30T00:00:00"/>
    <d v="2024-01-09T05:23:00"/>
    <s v="5:23"/>
    <d v="1899-12-30T15:46:46"/>
    <x v="3"/>
    <x v="2"/>
    <x v="7"/>
    <x v="0"/>
    <n v="8193"/>
  </r>
  <r>
    <n v="558"/>
    <d v="2024-01-09T21:06:36"/>
    <d v="2024-01-09T21:11:07"/>
    <s v="45688293@ventasyservicios.com.co"/>
    <s v="Juan David Mendez"/>
    <m/>
    <d v="2024-01-09T00:00:00"/>
    <s v="18:03"/>
    <x v="0"/>
    <m/>
    <m/>
    <m/>
    <m/>
    <m/>
    <m/>
    <m/>
    <m/>
    <s v="comercial@celugroup.com"/>
    <s v="RV:AVAL CAJA DE HERRAMIENTAS//TOPLLANTAS S.A.S // NIT 900772318-3//CELUGROUP"/>
    <s v="8.22480024"/>
    <s v="TOPLLANTAS S.A.S."/>
    <s v="NO DETERMINADO"/>
    <s v="CONSULTOR COMERCIAL"/>
    <x v="0"/>
    <m/>
    <s v="MÓVIL"/>
    <m/>
    <m/>
    <s v="FIDELIZACIÓN - RETENCIÓN"/>
    <m/>
    <m/>
    <m/>
    <m/>
    <m/>
    <m/>
    <m/>
    <m/>
    <m/>
    <m/>
    <m/>
    <m/>
    <m/>
    <m/>
    <m/>
    <m/>
    <m/>
    <m/>
    <m/>
    <m/>
    <s v="APLICACIÓN CAMPAÑA DE DESCUENTO"/>
    <m/>
    <m/>
    <m/>
    <m/>
    <m/>
    <m/>
    <m/>
    <m/>
    <m/>
    <m/>
    <m/>
    <m/>
    <m/>
    <m/>
    <m/>
    <m/>
    <m/>
    <m/>
    <m/>
    <m/>
    <m/>
    <m/>
    <m/>
    <m/>
    <m/>
    <m/>
    <m/>
    <m/>
    <m/>
    <m/>
    <m/>
    <m/>
    <m/>
    <m/>
    <m/>
    <m/>
    <m/>
    <m/>
    <m/>
    <m/>
    <m/>
    <m/>
    <m/>
    <m/>
    <m/>
    <m/>
    <m/>
    <m/>
    <m/>
    <m/>
    <m/>
    <m/>
    <m/>
    <m/>
    <m/>
    <m/>
    <m/>
    <m/>
    <m/>
    <m/>
    <m/>
    <m/>
    <m/>
    <m/>
    <m/>
    <m/>
    <m/>
    <m/>
    <m/>
    <m/>
    <m/>
    <m/>
    <m/>
    <m/>
    <m/>
    <m/>
    <m/>
    <m/>
    <m/>
    <m/>
    <m/>
    <m/>
    <m/>
    <m/>
    <m/>
    <m/>
    <m/>
    <x v="0"/>
    <m/>
    <m/>
    <m/>
    <m/>
    <m/>
    <s v="GESTIONADO"/>
    <m/>
    <d v="2024-01-09T00:00:00"/>
    <m/>
    <m/>
    <x v="109"/>
    <x v="0"/>
    <x v="0"/>
    <x v="10"/>
    <x v="1"/>
    <n v="1"/>
    <n v="1"/>
    <n v="1"/>
    <n v="1"/>
    <x v="0"/>
    <n v="1"/>
    <s v="8.22480024TOPLLANTAS S.A.S."/>
    <x v="2"/>
    <d v="2024-01-09T00:00:00"/>
    <x v="544"/>
    <d v="1899-12-30T00:00:00"/>
    <d v="2024-01-09T18:03:00"/>
    <s v="18:03"/>
    <d v="1899-12-30T03:08:07"/>
    <x v="1"/>
    <x v="1"/>
    <x v="4"/>
    <x v="1"/>
    <n v="8193"/>
  </r>
  <r>
    <n v="559"/>
    <d v="2024-01-09T21:12:45"/>
    <d v="2024-01-09T21:13:49"/>
    <s v="46049316@ventasyservicios.com.co"/>
    <s v="Evelin Gicela Diaz Garzon"/>
    <m/>
    <d v="2024-01-09T00:00:00"/>
    <s v="17:38"/>
    <x v="7"/>
    <m/>
    <m/>
    <m/>
    <m/>
    <m/>
    <m/>
    <s v="viewstyled@gmail.com; "/>
    <s v="Re: CAMBIO DE RAZÓN SOCIAL"/>
    <m/>
    <m/>
    <s v="8.22438919"/>
    <s v="VIEW STYLE DISTRIBUIDORA S.A.S."/>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09T00:00:00"/>
    <m/>
    <m/>
    <x v="78"/>
    <x v="6"/>
    <x v="0"/>
    <x v="0"/>
    <x v="0"/>
    <n v="1"/>
    <n v="1"/>
    <n v="1"/>
    <n v="1"/>
    <x v="0"/>
    <n v="1"/>
    <s v="8.22438919VIEW STYLE DISTRIBUIDORA S.A.S."/>
    <x v="2"/>
    <d v="2024-01-09T00:00:00"/>
    <x v="545"/>
    <d v="1899-12-30T00:00:00"/>
    <d v="2024-01-09T17:38:00"/>
    <s v="17:38"/>
    <d v="1899-12-30T03:35:49"/>
    <x v="1"/>
    <x v="1"/>
    <x v="22"/>
    <x v="1"/>
    <n v="8193"/>
  </r>
  <r>
    <n v="560"/>
    <d v="2024-01-09T21:05:16"/>
    <d v="2024-01-09T21:14:54"/>
    <s v="45961452@ventasyservicios.com.co"/>
    <s v="Natalia Buenano Gonzalez"/>
    <m/>
    <d v="2024-01-09T00:00:00"/>
    <s v="17:36"/>
    <x v="3"/>
    <m/>
    <s v="15558524"/>
    <m/>
    <m/>
    <m/>
    <m/>
    <m/>
    <m/>
    <m/>
    <m/>
    <s v="3102092872"/>
    <s v="MICREDITOYA MICROFINANCIERA SAS"/>
    <s v="PYME MEDIANA"/>
    <s v="CLIENTE EXTERN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09T00:00:00"/>
    <m/>
    <m/>
    <x v="27"/>
    <x v="3"/>
    <x v="0"/>
    <x v="0"/>
    <x v="0"/>
    <n v="1"/>
    <n v="1"/>
    <n v="1"/>
    <n v="1"/>
    <x v="0"/>
    <n v="1"/>
    <s v="3102092872MICREDITOYA MICROFINANCIERA SAS"/>
    <x v="2"/>
    <d v="2024-01-09T00:00:00"/>
    <x v="546"/>
    <d v="1899-12-30T00:00:00"/>
    <d v="2024-01-09T17:36:00"/>
    <s v="17:36"/>
    <d v="1899-12-30T03:38:54"/>
    <x v="1"/>
    <x v="1"/>
    <x v="5"/>
    <x v="1"/>
    <n v="8193"/>
  </r>
  <r>
    <n v="561"/>
    <d v="2024-01-09T21:14:38"/>
    <d v="2024-01-09T21:16:30"/>
    <s v="45664102@ventasyservicios.com.co"/>
    <s v="Angie Tatiana Tique Cardozo"/>
    <m/>
    <d v="2024-01-09T00:00:00"/>
    <s v="11:36 a. m."/>
    <x v="0"/>
    <m/>
    <m/>
    <m/>
    <m/>
    <m/>
    <m/>
    <m/>
    <m/>
    <s v="auxcontablehuo@gmail.com"/>
    <s v="Terminación del contrato N°5342124000013271076"/>
    <s v="ZAFJ002"/>
    <s v="HUO FOOD SERVICES S.A.S"/>
    <s v="MICRO"/>
    <s v="CLIENTE EXTERNO"/>
    <x v="0"/>
    <m/>
    <s v="FIJO"/>
    <s v="FO"/>
    <s v="CANCELACIÓN DE SERVICIO"/>
    <m/>
    <m/>
    <m/>
    <m/>
    <m/>
    <m/>
    <m/>
    <s v="CANCELACIÓN"/>
    <m/>
    <m/>
    <m/>
    <m/>
    <m/>
    <m/>
    <m/>
    <m/>
    <m/>
    <m/>
    <m/>
    <m/>
    <m/>
    <m/>
    <m/>
    <m/>
    <m/>
    <m/>
    <m/>
    <m/>
    <m/>
    <m/>
    <m/>
    <m/>
    <m/>
    <m/>
    <m/>
    <m/>
    <m/>
    <m/>
    <m/>
    <m/>
    <m/>
    <m/>
    <m/>
    <m/>
    <m/>
    <m/>
    <m/>
    <m/>
    <m/>
    <m/>
    <m/>
    <m/>
    <m/>
    <m/>
    <m/>
    <m/>
    <m/>
    <m/>
    <m/>
    <m/>
    <m/>
    <m/>
    <m/>
    <m/>
    <m/>
    <m/>
    <m/>
    <m/>
    <m/>
    <m/>
    <m/>
    <m/>
    <m/>
    <m/>
    <m/>
    <m/>
    <m/>
    <m/>
    <m/>
    <m/>
    <m/>
    <m/>
    <m/>
    <m/>
    <m/>
    <m/>
    <m/>
    <m/>
    <m/>
    <m/>
    <m/>
    <m/>
    <m/>
    <m/>
    <m/>
    <m/>
    <m/>
    <m/>
    <m/>
    <m/>
    <m/>
    <m/>
    <m/>
    <m/>
    <m/>
    <s v="PARCIAL"/>
    <m/>
    <s v="NO USA EL SERVICIO"/>
    <m/>
    <x v="2"/>
    <s v="7025923"/>
    <s v="YERLI CONSUELO CUBIDES"/>
    <s v="1"/>
    <m/>
    <m/>
    <s v="GESTIONADO"/>
    <m/>
    <d v="2024-01-09T00:00:00"/>
    <s v="NO APLICA"/>
    <s v="NO APLICA"/>
    <x v="53"/>
    <x v="0"/>
    <x v="0"/>
    <x v="0"/>
    <x v="0"/>
    <n v="1"/>
    <n v="1"/>
    <n v="1"/>
    <n v="1"/>
    <x v="0"/>
    <n v="1"/>
    <s v="ZAFJ002HUO FOOD SERVICES S.A.S"/>
    <x v="1"/>
    <d v="2024-01-09T00:00:00"/>
    <x v="547"/>
    <d v="1899-12-30T00:00:00"/>
    <d v="2024-01-09T11:36:00"/>
    <s v="11:36"/>
    <d v="1899-12-30T09:40:30"/>
    <x v="2"/>
    <x v="2"/>
    <x v="16"/>
    <x v="1"/>
    <n v="8193"/>
  </r>
  <r>
    <n v="562"/>
    <d v="2024-01-09T21:14:57"/>
    <d v="2024-01-09T21:18:31"/>
    <s v="45961452@ventasyservicios.com.co"/>
    <s v="Natalia Buenano Gonzalez"/>
    <m/>
    <d v="2024-01-09T00:00:00"/>
    <s v="17:35"/>
    <x v="3"/>
    <m/>
    <s v="15558535"/>
    <m/>
    <m/>
    <m/>
    <m/>
    <m/>
    <m/>
    <m/>
    <m/>
    <s v="8.22418327"/>
    <s v="LINEGPS SAS"/>
    <s v="PYME MEDIANA"/>
    <s v="CLIENTE EXTERNO"/>
    <x v="0"/>
    <m/>
    <s v="MÓVIL"/>
    <m/>
    <m/>
    <s v="REPOSICIÓN DE EQUIPO"/>
    <m/>
    <m/>
    <m/>
    <m/>
    <m/>
    <m/>
    <m/>
    <m/>
    <m/>
    <m/>
    <m/>
    <m/>
    <m/>
    <m/>
    <m/>
    <m/>
    <m/>
    <m/>
    <m/>
    <m/>
    <m/>
    <m/>
    <m/>
    <m/>
    <m/>
    <m/>
    <m/>
    <m/>
    <m/>
    <m/>
    <m/>
    <m/>
    <m/>
    <m/>
    <m/>
    <m/>
    <m/>
    <m/>
    <m/>
    <m/>
    <m/>
    <m/>
    <m/>
    <m/>
    <s v="COTIZACIÓN"/>
    <m/>
    <m/>
    <m/>
    <m/>
    <m/>
    <m/>
    <m/>
    <m/>
    <m/>
    <m/>
    <m/>
    <m/>
    <m/>
    <m/>
    <m/>
    <m/>
    <m/>
    <m/>
    <m/>
    <m/>
    <m/>
    <m/>
    <m/>
    <m/>
    <m/>
    <m/>
    <m/>
    <m/>
    <m/>
    <m/>
    <m/>
    <m/>
    <m/>
    <m/>
    <m/>
    <m/>
    <m/>
    <m/>
    <m/>
    <m/>
    <m/>
    <m/>
    <m/>
    <m/>
    <m/>
    <m/>
    <m/>
    <m/>
    <m/>
    <m/>
    <m/>
    <m/>
    <m/>
    <m/>
    <m/>
    <m/>
    <m/>
    <m/>
    <m/>
    <m/>
    <m/>
    <m/>
    <m/>
    <x v="0"/>
    <m/>
    <m/>
    <m/>
    <m/>
    <m/>
    <s v="GESTIONADO"/>
    <m/>
    <d v="2024-01-09T00:00:00"/>
    <m/>
    <m/>
    <x v="38"/>
    <x v="3"/>
    <x v="0"/>
    <x v="0"/>
    <x v="0"/>
    <n v="1"/>
    <n v="1"/>
    <n v="1"/>
    <n v="1"/>
    <x v="0"/>
    <n v="1"/>
    <s v="8.22418327LINEGPS SAS"/>
    <x v="2"/>
    <d v="2024-01-09T00:00:00"/>
    <x v="548"/>
    <d v="1899-12-30T00:00:00"/>
    <d v="2024-01-09T17:35:00"/>
    <s v="17:35"/>
    <d v="1899-12-30T03:43:31"/>
    <x v="1"/>
    <x v="1"/>
    <x v="5"/>
    <x v="1"/>
    <n v="8193"/>
  </r>
  <r>
    <n v="563"/>
    <d v="2024-01-09T21:15:11"/>
    <d v="2024-01-09T21:18:48"/>
    <s v="46044558@ventasyservicios.com.co"/>
    <s v="Dick Harry Rodriguez Rocha"/>
    <m/>
    <d v="2024-01-09T00:00:00"/>
    <s v="11:04"/>
    <x v="0"/>
    <m/>
    <m/>
    <m/>
    <m/>
    <m/>
    <m/>
    <m/>
    <m/>
    <s v="auxiliarcontable2ctrm@hotmail.com"/>
    <s v="Fwd: SOLICITUD DE ASIGANCION IP FIJA"/>
    <s v="17081353"/>
    <s v="CTRM S.A.S."/>
    <s v="SOHO"/>
    <s v="CLIENTE EXTERNO"/>
    <x v="0"/>
    <m/>
    <s v="FIJO"/>
    <s v="HFC"/>
    <s v="CAMBIO PLAN TARIFA"/>
    <m/>
    <m/>
    <m/>
    <m/>
    <m/>
    <s v="MIGRACIÓN DE TECNOLOGÍA"/>
    <m/>
    <m/>
    <m/>
    <m/>
    <m/>
    <m/>
    <m/>
    <m/>
    <m/>
    <m/>
    <m/>
    <m/>
    <m/>
    <m/>
    <m/>
    <m/>
    <m/>
    <m/>
    <m/>
    <m/>
    <m/>
    <m/>
    <m/>
    <m/>
    <m/>
    <m/>
    <m/>
    <m/>
    <m/>
    <m/>
    <m/>
    <m/>
    <m/>
    <m/>
    <m/>
    <m/>
    <m/>
    <m/>
    <m/>
    <m/>
    <m/>
    <m/>
    <m/>
    <m/>
    <m/>
    <m/>
    <m/>
    <m/>
    <m/>
    <m/>
    <m/>
    <m/>
    <m/>
    <m/>
    <m/>
    <m/>
    <m/>
    <m/>
    <m/>
    <m/>
    <m/>
    <m/>
    <m/>
    <m/>
    <m/>
    <m/>
    <m/>
    <m/>
    <m/>
    <m/>
    <m/>
    <m/>
    <m/>
    <m/>
    <m/>
    <m/>
    <m/>
    <m/>
    <m/>
    <m/>
    <m/>
    <m/>
    <m/>
    <m/>
    <m/>
    <m/>
    <m/>
    <m/>
    <m/>
    <m/>
    <m/>
    <m/>
    <m/>
    <m/>
    <m/>
    <m/>
    <m/>
    <m/>
    <m/>
    <m/>
    <m/>
    <m/>
    <m/>
    <x v="0"/>
    <m/>
    <m/>
    <m/>
    <m/>
    <m/>
    <s v="GESTIONADO"/>
    <m/>
    <d v="2024-01-09T00:00:00"/>
    <m/>
    <m/>
    <x v="86"/>
    <x v="0"/>
    <x v="0"/>
    <x v="0"/>
    <x v="0"/>
    <n v="1"/>
    <n v="1"/>
    <n v="1"/>
    <n v="1"/>
    <x v="0"/>
    <n v="1"/>
    <s v="17081353CTRM S.A.S."/>
    <x v="0"/>
    <d v="2024-01-09T00:00:00"/>
    <x v="549"/>
    <d v="1899-12-30T00:00:00"/>
    <d v="2024-01-09T11:04:00"/>
    <s v="11:04"/>
    <d v="1899-12-30T10:14:48"/>
    <x v="2"/>
    <x v="2"/>
    <x v="20"/>
    <x v="1"/>
    <n v="8193"/>
  </r>
  <r>
    <n v="564"/>
    <d v="2024-01-09T21:09:36"/>
    <d v="2024-01-09T21:22:21"/>
    <s v="45577874@ventasyservicios.com.co"/>
    <s v="David Andres Pardo Torres"/>
    <m/>
    <d v="2024-01-07T00:00:00"/>
    <s v="11:48"/>
    <x v="4"/>
    <m/>
    <m/>
    <m/>
    <m/>
    <m/>
    <m/>
    <m/>
    <m/>
    <s v="tatcomercial@comercializadorainternacionaltat.com"/>
    <s v="CESION DE CONTRATO CUENTA 69465433"/>
    <s v="69465433"/>
    <s v="C I T A T SAS"/>
    <s v="MICRO"/>
    <s v="CLIENTE EXTERNO"/>
    <x v="0"/>
    <m/>
    <s v="FIJO"/>
    <s v="FTTX"/>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09T00:00:00"/>
    <s v="995553936"/>
    <m/>
    <x v="37"/>
    <x v="0"/>
    <x v="0"/>
    <x v="0"/>
    <x v="0"/>
    <n v="1"/>
    <n v="1"/>
    <n v="1"/>
    <n v="1"/>
    <x v="0"/>
    <n v="1"/>
    <s v="69465433C I T A T SAS"/>
    <x v="0"/>
    <d v="2024-01-09T00:00:00"/>
    <x v="550"/>
    <d v="1899-12-30T00:00:00"/>
    <d v="2024-01-07T11:48:00"/>
    <s v="11:48"/>
    <d v="1900-01-01T09:34:21"/>
    <x v="0"/>
    <x v="0"/>
    <x v="14"/>
    <x v="0"/>
    <n v="8193"/>
  </r>
  <r>
    <n v="565"/>
    <d v="2024-01-09T21:22:57"/>
    <d v="2024-01-09T21:23:44"/>
    <s v="46044959@ventasyservicios.com.co"/>
    <s v="Brayan Enrique Cuida Castillo"/>
    <m/>
    <d v="2024-01-09T00:00:00"/>
    <s v="4:20 p. m."/>
    <x v="4"/>
    <m/>
    <m/>
    <m/>
    <m/>
    <m/>
    <m/>
    <m/>
    <m/>
    <s v="compras@relaxhome.com.co"/>
    <s v="RE: SOLICITUD REPOSICIÓN DE SIM CARD LINEA 321-8135550 // RELAX HOME NIT 900708315-1"/>
    <s v="3218135550"/>
    <s v="RELAX HOME S.A.S"/>
    <s v="MICRO"/>
    <s v="CLIENTE CLAR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09T00:00:00"/>
    <s v="nn"/>
    <m/>
    <x v="27"/>
    <x v="0"/>
    <x v="0"/>
    <x v="0"/>
    <x v="0"/>
    <n v="1"/>
    <n v="1"/>
    <n v="1"/>
    <n v="1"/>
    <x v="0"/>
    <n v="1"/>
    <s v="3218135550RELAX HOME S.A.S"/>
    <x v="0"/>
    <d v="2024-01-09T00:00:00"/>
    <x v="551"/>
    <d v="1899-12-30T00:00:00"/>
    <d v="2024-01-09T04:20:00"/>
    <s v="4:20"/>
    <d v="1899-12-30T17:03:44"/>
    <x v="3"/>
    <x v="2"/>
    <x v="7"/>
    <x v="0"/>
    <n v="8193"/>
  </r>
  <r>
    <n v="566"/>
    <d v="2024-01-09T21:24:00"/>
    <d v="2024-01-09T21:26:10"/>
    <s v="46049316@ventasyservicios.com.co"/>
    <s v="Evelin Gicela Diaz Garzon"/>
    <m/>
    <d v="2024-01-09T00:00:00"/>
    <s v="18:32"/>
    <x v="7"/>
    <m/>
    <m/>
    <m/>
    <m/>
    <m/>
    <m/>
    <s v="fortaleza1121@hotmail.com"/>
    <s v="RE: SOLICITUD DE CESION DE LINEA TELEFONICA CLARO SA"/>
    <m/>
    <m/>
    <s v="3128380923"/>
    <s v="MUNICIPIO  DE  SANTO  DOM"/>
    <s v="PYME PEQUEÑ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09T00:00:00"/>
    <m/>
    <m/>
    <x v="79"/>
    <x v="6"/>
    <x v="0"/>
    <x v="0"/>
    <x v="0"/>
    <n v="1"/>
    <n v="1"/>
    <n v="1"/>
    <n v="1"/>
    <x v="0"/>
    <n v="1"/>
    <s v="3128380923MUNICIPIO  DE  SANTO  DOM"/>
    <x v="2"/>
    <d v="2024-01-09T00:00:00"/>
    <x v="552"/>
    <d v="1899-12-30T00:00:00"/>
    <d v="2024-01-09T18:32:00"/>
    <s v="18:32"/>
    <d v="1899-12-30T02:54:10"/>
    <x v="1"/>
    <x v="1"/>
    <x v="22"/>
    <x v="1"/>
    <n v="8193"/>
  </r>
  <r>
    <n v="567"/>
    <d v="2024-01-09T21:18:33"/>
    <d v="2024-01-09T21:26:23"/>
    <s v="45961452@ventasyservicios.com.co"/>
    <s v="Natalia Buenano Gonzalez"/>
    <m/>
    <d v="2024-01-09T00:00:00"/>
    <s v="16:38"/>
    <x v="3"/>
    <m/>
    <s v="15558537"/>
    <m/>
    <m/>
    <m/>
    <m/>
    <m/>
    <m/>
    <m/>
    <m/>
    <s v="8.22501290"/>
    <s v="DIEGO LUIS GONZALEZ LONDOÑO"/>
    <s v="PYME PEQUEÑA"/>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09T00:00:00"/>
    <m/>
    <m/>
    <x v="47"/>
    <x v="3"/>
    <x v="0"/>
    <x v="0"/>
    <x v="0"/>
    <n v="1"/>
    <n v="1"/>
    <n v="1"/>
    <n v="1"/>
    <x v="0"/>
    <n v="1"/>
    <s v="8.22501290DIEGO LUIS GONZALEZ LONDOÑO"/>
    <x v="2"/>
    <d v="2024-01-09T00:00:00"/>
    <x v="553"/>
    <d v="1899-12-30T00:00:00"/>
    <d v="2024-01-09T16:38:00"/>
    <s v="16:38"/>
    <d v="1899-12-30T04:48:23"/>
    <x v="1"/>
    <x v="1"/>
    <x v="5"/>
    <x v="1"/>
    <n v="8193"/>
  </r>
  <r>
    <n v="568"/>
    <d v="2024-01-09T21:03:46"/>
    <d v="2024-01-09T21:28:16"/>
    <s v="45961543@ventasyservicios.com.co"/>
    <s v="Juan Jose Duque Aguirre"/>
    <m/>
    <d v="2024-01-09T00:00:00"/>
    <s v="18:40"/>
    <x v="1"/>
    <m/>
    <m/>
    <s v="RAMALUNA SAS"/>
    <s v="900643852"/>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09T00:00:00"/>
    <m/>
    <m/>
    <x v="4"/>
    <x v="1"/>
    <x v="0"/>
    <x v="0"/>
    <x v="0"/>
    <n v="1"/>
    <n v="1"/>
    <n v="1"/>
    <n v="1"/>
    <x v="0"/>
    <n v="1"/>
    <s v="900643852"/>
    <x v="2"/>
    <d v="2024-01-09T00:00:00"/>
    <x v="554"/>
    <d v="1899-12-30T00:00:00"/>
    <d v="2024-01-09T18:40:00"/>
    <s v="18:40"/>
    <d v="1899-12-30T02:48:16"/>
    <x v="1"/>
    <x v="1"/>
    <x v="6"/>
    <x v="1"/>
    <n v="8193"/>
  </r>
  <r>
    <n v="569"/>
    <d v="2024-01-09T21:29:08"/>
    <d v="2024-01-09T21:30:05"/>
    <s v="46044959@ventasyservicios.com.co"/>
    <s v="Brayan Enrique Cuida Castillo"/>
    <m/>
    <d v="2024-01-09T00:00:00"/>
    <s v="5:20 p. m."/>
    <x v="4"/>
    <m/>
    <m/>
    <m/>
    <m/>
    <m/>
    <m/>
    <m/>
    <m/>
    <s v="dantecolombia.bq@gmail.com"/>
    <s v="solicitud copia de factura CLARO PYME"/>
    <s v="13368213"/>
    <s v="DANTE COLOMBIA SAS"/>
    <s v="MICRO"/>
    <s v="CLIENTE CLAR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09T00:00:00"/>
    <s v="nn"/>
    <m/>
    <x v="9"/>
    <x v="0"/>
    <x v="0"/>
    <x v="0"/>
    <x v="0"/>
    <n v="1"/>
    <n v="1"/>
    <n v="1"/>
    <n v="1"/>
    <x v="0"/>
    <n v="1"/>
    <s v="13368213DANTE COLOMBIA SAS"/>
    <x v="0"/>
    <d v="2024-01-09T00:00:00"/>
    <x v="555"/>
    <d v="1899-12-30T00:00:00"/>
    <d v="2024-01-09T05:20:00"/>
    <s v="5:20"/>
    <d v="1899-12-30T16:10:05"/>
    <x v="3"/>
    <x v="2"/>
    <x v="7"/>
    <x v="0"/>
    <n v="8193"/>
  </r>
  <r>
    <n v="570"/>
    <d v="2024-01-09T21:28:56"/>
    <d v="2024-01-09T21:32:49"/>
    <s v="46049316@ventasyservicios.com.co"/>
    <s v="Evelin Gicela Diaz Garzon"/>
    <m/>
    <d v="2024-01-09T00:00:00"/>
    <s v="18:32"/>
    <x v="7"/>
    <m/>
    <m/>
    <m/>
    <m/>
    <m/>
    <m/>
    <s v="jorgearmando.guerrero@diversey.com"/>
    <s v="Fwd: Cesion linea Diversey"/>
    <m/>
    <m/>
    <s v="3164735858"/>
    <s v="DIVERSEY COLOMBIA SAS -"/>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09T00:00:00"/>
    <m/>
    <m/>
    <x v="79"/>
    <x v="6"/>
    <x v="0"/>
    <x v="0"/>
    <x v="0"/>
    <n v="1"/>
    <n v="1"/>
    <n v="1"/>
    <n v="1"/>
    <x v="1"/>
    <n v="2"/>
    <s v="3164735858DIVERSEY COLOMBIA SAS -"/>
    <x v="2"/>
    <d v="2024-01-09T00:00:00"/>
    <x v="556"/>
    <d v="1899-12-30T00:00:00"/>
    <d v="2024-01-09T18:32:00"/>
    <s v="18:32"/>
    <d v="1899-12-30T03:00:49"/>
    <x v="1"/>
    <x v="1"/>
    <x v="22"/>
    <x v="1"/>
    <n v="8193"/>
  </r>
  <r>
    <n v="571"/>
    <d v="2024-01-09T21:33:33"/>
    <d v="2024-01-09T21:35:27"/>
    <s v="45961543@ventasyservicios.com.co"/>
    <s v="Juan Jose Duque Aguirre"/>
    <m/>
    <d v="2024-01-09T00:00:00"/>
    <s v="19:07"/>
    <x v="1"/>
    <m/>
    <m/>
    <s v="ANRUI HEALTH GROUP S.A.S."/>
    <s v="901739118"/>
    <s v="HABILITACIÓN"/>
    <m/>
    <m/>
    <m/>
    <m/>
    <m/>
    <m/>
    <m/>
    <m/>
    <m/>
    <x v="2"/>
    <m/>
    <m/>
    <m/>
    <m/>
    <m/>
    <m/>
    <m/>
    <m/>
    <m/>
    <m/>
    <m/>
    <m/>
    <m/>
    <m/>
    <m/>
    <m/>
    <m/>
    <m/>
    <m/>
    <m/>
    <m/>
    <m/>
    <m/>
    <m/>
    <m/>
    <m/>
    <m/>
    <m/>
    <m/>
    <m/>
    <m/>
    <m/>
    <m/>
    <m/>
    <m/>
    <m/>
    <m/>
    <m/>
    <m/>
    <m/>
    <m/>
    <m/>
    <m/>
    <m/>
    <m/>
    <m/>
    <m/>
    <m/>
    <m/>
    <m/>
    <m/>
    <m/>
    <m/>
    <m/>
    <m/>
    <m/>
    <m/>
    <m/>
    <m/>
    <m/>
    <m/>
    <m/>
    <m/>
    <m/>
    <m/>
    <m/>
    <m/>
    <m/>
    <m/>
    <m/>
    <m/>
    <m/>
    <m/>
    <m/>
    <m/>
    <m/>
    <m/>
    <m/>
    <m/>
    <m/>
    <m/>
    <m/>
    <m/>
    <m/>
    <m/>
    <m/>
    <m/>
    <m/>
    <m/>
    <m/>
    <m/>
    <m/>
    <s v="HABILITACIÓN DE CORREO(S)"/>
    <m/>
    <s v="gestionhumana@anruihealthgroup.com"/>
    <m/>
    <m/>
    <m/>
    <m/>
    <m/>
    <m/>
    <m/>
    <m/>
    <m/>
    <m/>
    <m/>
    <m/>
    <m/>
    <m/>
    <m/>
    <m/>
    <m/>
    <m/>
    <x v="0"/>
    <m/>
    <m/>
    <m/>
    <m/>
    <m/>
    <m/>
    <m/>
    <d v="2024-01-09T00:00:00"/>
    <m/>
    <m/>
    <x v="55"/>
    <x v="1"/>
    <x v="0"/>
    <x v="0"/>
    <x v="0"/>
    <n v="1"/>
    <n v="1"/>
    <n v="1"/>
    <n v="1"/>
    <x v="0"/>
    <n v="1"/>
    <s v="901739118"/>
    <x v="2"/>
    <d v="2024-01-09T00:00:00"/>
    <x v="557"/>
    <d v="1899-12-30T00:00:00"/>
    <d v="2024-01-09T19:07:00"/>
    <s v="19:07"/>
    <d v="1899-12-30T02:28:27"/>
    <x v="1"/>
    <x v="1"/>
    <x v="6"/>
    <x v="1"/>
    <n v="8193"/>
  </r>
  <r>
    <n v="572"/>
    <d v="2024-01-09T21:36:01"/>
    <d v="2024-01-09T21:37:08"/>
    <s v="45961543@ventasyservicios.com.co"/>
    <s v="Juan Jose Duque Aguirre"/>
    <m/>
    <d v="2024-01-09T00:00:00"/>
    <s v="19:07"/>
    <x v="1"/>
    <m/>
    <m/>
    <s v="0"/>
    <s v="0"/>
    <s v="INFORMACIÓN"/>
    <m/>
    <m/>
    <m/>
    <m/>
    <m/>
    <m/>
    <m/>
    <m/>
    <m/>
    <x v="2"/>
    <m/>
    <m/>
    <m/>
    <m/>
    <m/>
    <m/>
    <m/>
    <m/>
    <m/>
    <m/>
    <m/>
    <m/>
    <m/>
    <m/>
    <m/>
    <m/>
    <m/>
    <m/>
    <m/>
    <m/>
    <m/>
    <m/>
    <m/>
    <m/>
    <m/>
    <m/>
    <m/>
    <m/>
    <m/>
    <m/>
    <m/>
    <m/>
    <m/>
    <m/>
    <m/>
    <m/>
    <m/>
    <m/>
    <m/>
    <m/>
    <m/>
    <m/>
    <m/>
    <m/>
    <m/>
    <m/>
    <m/>
    <m/>
    <m/>
    <m/>
    <m/>
    <m/>
    <m/>
    <m/>
    <m/>
    <m/>
    <m/>
    <m/>
    <m/>
    <m/>
    <m/>
    <m/>
    <m/>
    <m/>
    <m/>
    <m/>
    <m/>
    <m/>
    <m/>
    <m/>
    <m/>
    <m/>
    <m/>
    <m/>
    <m/>
    <m/>
    <m/>
    <m/>
    <m/>
    <m/>
    <m/>
    <m/>
    <m/>
    <m/>
    <m/>
    <m/>
    <m/>
    <m/>
    <s v="OTROS TEMAS"/>
    <s v="OTROS TEMAS"/>
    <m/>
    <s v="falta de informacion"/>
    <m/>
    <m/>
    <m/>
    <m/>
    <m/>
    <m/>
    <m/>
    <m/>
    <m/>
    <m/>
    <m/>
    <m/>
    <m/>
    <m/>
    <m/>
    <m/>
    <m/>
    <m/>
    <m/>
    <m/>
    <m/>
    <x v="0"/>
    <m/>
    <m/>
    <m/>
    <m/>
    <m/>
    <s v="GESTIONADO"/>
    <m/>
    <d v="2024-01-09T00:00:00"/>
    <m/>
    <m/>
    <x v="56"/>
    <x v="1"/>
    <x v="0"/>
    <x v="0"/>
    <x v="0"/>
    <n v="1"/>
    <n v="1"/>
    <n v="1"/>
    <n v="1"/>
    <x v="0"/>
    <n v="1"/>
    <s v="0"/>
    <x v="2"/>
    <d v="2024-01-09T00:00:00"/>
    <x v="558"/>
    <d v="1899-12-30T00:00:00"/>
    <d v="2024-01-09T19:07:00"/>
    <s v="19:07"/>
    <d v="1899-12-30T02:30:08"/>
    <x v="1"/>
    <x v="1"/>
    <x v="6"/>
    <x v="1"/>
    <n v="8193"/>
  </r>
  <r>
    <n v="573"/>
    <d v="2024-01-09T21:35:51"/>
    <d v="2024-01-09T21:37:44"/>
    <s v="46046817@ventasyservicios.com.co"/>
    <s v="Nicolas Romero Parra"/>
    <m/>
    <d v="2024-01-09T00:00:00"/>
    <s v="16:04"/>
    <x v="0"/>
    <m/>
    <m/>
    <m/>
    <m/>
    <m/>
    <m/>
    <m/>
    <m/>
    <s v="eriyin1607@gmail.com"/>
    <s v="Fwd: PAZ Y SALVO"/>
    <s v="1071868102"/>
    <s v="MILTON ANDRES MARCHAN HERNANDEZ"/>
    <s v="SOHO"/>
    <s v="CLIENTE CLARO"/>
    <x v="0"/>
    <m/>
    <s v="MÓVIL"/>
    <m/>
    <m/>
    <s v="PRODUCTO"/>
    <m/>
    <m/>
    <m/>
    <m/>
    <m/>
    <m/>
    <m/>
    <m/>
    <m/>
    <m/>
    <m/>
    <m/>
    <m/>
    <m/>
    <m/>
    <m/>
    <m/>
    <m/>
    <m/>
    <m/>
    <m/>
    <m/>
    <m/>
    <m/>
    <m/>
    <m/>
    <m/>
    <m/>
    <m/>
    <m/>
    <m/>
    <m/>
    <m/>
    <m/>
    <m/>
    <m/>
    <m/>
    <m/>
    <s v="INFORMACIÓN DE BENEFICIOS"/>
    <m/>
    <m/>
    <m/>
    <m/>
    <m/>
    <m/>
    <m/>
    <m/>
    <m/>
    <m/>
    <m/>
    <m/>
    <m/>
    <m/>
    <m/>
    <m/>
    <m/>
    <m/>
    <m/>
    <m/>
    <m/>
    <m/>
    <m/>
    <m/>
    <m/>
    <m/>
    <m/>
    <m/>
    <m/>
    <m/>
    <m/>
    <m/>
    <m/>
    <m/>
    <m/>
    <m/>
    <m/>
    <m/>
    <m/>
    <m/>
    <m/>
    <m/>
    <m/>
    <m/>
    <m/>
    <m/>
    <m/>
    <m/>
    <m/>
    <m/>
    <m/>
    <m/>
    <m/>
    <m/>
    <m/>
    <m/>
    <m/>
    <m/>
    <m/>
    <m/>
    <m/>
    <m/>
    <m/>
    <m/>
    <m/>
    <m/>
    <m/>
    <m/>
    <m/>
    <x v="0"/>
    <m/>
    <m/>
    <m/>
    <m/>
    <m/>
    <s v="GESTIONADO"/>
    <m/>
    <d v="2024-01-09T00:00:00"/>
    <s v="N/A"/>
    <s v="0"/>
    <x v="26"/>
    <x v="0"/>
    <x v="0"/>
    <x v="0"/>
    <x v="0"/>
    <n v="1"/>
    <n v="1"/>
    <n v="1"/>
    <n v="1"/>
    <x v="0"/>
    <n v="1"/>
    <s v="1071868102MILTON ANDRES MARCHAN HERNANDEZ"/>
    <x v="2"/>
    <d v="2024-01-09T00:00:00"/>
    <x v="559"/>
    <d v="1899-12-30T00:00:00"/>
    <d v="2024-01-09T16:04:00"/>
    <s v="16:04"/>
    <d v="1899-12-30T05:33:44"/>
    <x v="1"/>
    <x v="1"/>
    <x v="3"/>
    <x v="1"/>
    <n v="8193"/>
  </r>
  <r>
    <n v="574"/>
    <d v="2024-01-09T21:37:10"/>
    <d v="2024-01-09T21:37:54"/>
    <s v="46049316@ventasyservicios.com.co"/>
    <s v="Evelin Gicela Diaz Garzon"/>
    <m/>
    <d v="2024-01-09T00:00:00"/>
    <s v="18:15"/>
    <x v="7"/>
    <m/>
    <m/>
    <m/>
    <m/>
    <m/>
    <m/>
    <s v="miguel.pereira@claro.com.co"/>
    <s v="CESION DE CONTRATO_3105616048_TREGRAPH LTDA_NI830073231"/>
    <m/>
    <m/>
    <s v="3105616048"/>
    <s v="TREGRAPH LTDA"/>
    <s v="SOHO"/>
    <s v="CLIENTE CLAR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09T00:00:00"/>
    <m/>
    <m/>
    <x v="78"/>
    <x v="6"/>
    <x v="0"/>
    <x v="1"/>
    <x v="1"/>
    <n v="1"/>
    <n v="1"/>
    <n v="1"/>
    <n v="1"/>
    <x v="0"/>
    <n v="1"/>
    <s v="3105616048TREGRAPH LTDA"/>
    <x v="2"/>
    <d v="2024-01-09T00:00:00"/>
    <x v="560"/>
    <d v="1899-12-30T00:00:00"/>
    <d v="2024-01-09T18:15:00"/>
    <s v="18:15"/>
    <d v="1899-12-30T03:22:54"/>
    <x v="1"/>
    <x v="1"/>
    <x v="22"/>
    <x v="1"/>
    <n v="8193"/>
  </r>
  <r>
    <n v="575"/>
    <d v="2024-01-09T21:37:42"/>
    <d v="2024-01-09T21:38:45"/>
    <s v="45664102@ventasyservicios.com.co"/>
    <s v="Angie Tatiana Tique Cardozo"/>
    <m/>
    <d v="2024-01-09T00:00:00"/>
    <s v="11:32 a. m."/>
    <x v="0"/>
    <m/>
    <m/>
    <m/>
    <m/>
    <m/>
    <m/>
    <m/>
    <m/>
    <s v="ademposas@hotmail.com"/>
    <s v="SOLICITUD"/>
    <s v="3148966631"/>
    <s v="ADEMPO S.A.S -"/>
    <s v="MICRO"/>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09T00:00:00"/>
    <s v="NO APLICA"/>
    <s v="NO APLICA"/>
    <x v="61"/>
    <x v="0"/>
    <x v="0"/>
    <x v="15"/>
    <x v="1"/>
    <n v="1"/>
    <n v="1"/>
    <n v="1"/>
    <n v="1"/>
    <x v="0"/>
    <n v="1"/>
    <s v="3148966631ADEMPO S.A.S -"/>
    <x v="1"/>
    <d v="2024-01-09T00:00:00"/>
    <x v="561"/>
    <d v="1899-12-30T00:00:00"/>
    <d v="2024-01-09T11:32:00"/>
    <s v="11:32"/>
    <d v="1899-12-30T10:06:45"/>
    <x v="2"/>
    <x v="2"/>
    <x v="16"/>
    <x v="1"/>
    <n v="8193"/>
  </r>
  <r>
    <n v="576"/>
    <d v="2024-01-09T21:38:06"/>
    <d v="2024-01-09T21:38:57"/>
    <s v="45961543@ventasyservicios.com.co"/>
    <s v="Juan Jose Duque Aguirre"/>
    <m/>
    <d v="2024-01-09T00:00:00"/>
    <s v="20:31"/>
    <x v="1"/>
    <m/>
    <m/>
    <s v="0"/>
    <s v="0"/>
    <s v="INFORMACIÓN"/>
    <m/>
    <m/>
    <m/>
    <m/>
    <m/>
    <m/>
    <m/>
    <m/>
    <m/>
    <x v="2"/>
    <m/>
    <m/>
    <m/>
    <m/>
    <m/>
    <m/>
    <m/>
    <m/>
    <m/>
    <m/>
    <m/>
    <m/>
    <m/>
    <m/>
    <m/>
    <m/>
    <m/>
    <m/>
    <m/>
    <m/>
    <m/>
    <m/>
    <m/>
    <m/>
    <m/>
    <m/>
    <m/>
    <m/>
    <m/>
    <m/>
    <m/>
    <m/>
    <m/>
    <m/>
    <m/>
    <m/>
    <m/>
    <m/>
    <m/>
    <m/>
    <m/>
    <m/>
    <m/>
    <m/>
    <m/>
    <m/>
    <m/>
    <m/>
    <m/>
    <m/>
    <m/>
    <m/>
    <m/>
    <m/>
    <m/>
    <m/>
    <m/>
    <m/>
    <m/>
    <m/>
    <m/>
    <m/>
    <m/>
    <m/>
    <m/>
    <m/>
    <m/>
    <m/>
    <m/>
    <m/>
    <m/>
    <m/>
    <m/>
    <m/>
    <m/>
    <m/>
    <m/>
    <m/>
    <m/>
    <m/>
    <m/>
    <m/>
    <m/>
    <m/>
    <m/>
    <m/>
    <m/>
    <m/>
    <s v="OTROS TEMAS"/>
    <s v="OTROS TEMAS"/>
    <m/>
    <s v="falta de informacion"/>
    <m/>
    <m/>
    <m/>
    <m/>
    <m/>
    <m/>
    <m/>
    <m/>
    <m/>
    <m/>
    <m/>
    <m/>
    <m/>
    <m/>
    <m/>
    <m/>
    <m/>
    <m/>
    <m/>
    <m/>
    <m/>
    <x v="0"/>
    <m/>
    <m/>
    <m/>
    <m/>
    <m/>
    <s v="GESTIONADO"/>
    <m/>
    <d v="2024-01-09T00:00:00"/>
    <m/>
    <m/>
    <x v="56"/>
    <x v="1"/>
    <x v="0"/>
    <x v="15"/>
    <x v="1"/>
    <n v="1"/>
    <n v="1"/>
    <n v="1"/>
    <n v="1"/>
    <x v="0"/>
    <n v="1"/>
    <s v="0"/>
    <x v="2"/>
    <d v="2024-01-09T00:00:00"/>
    <x v="562"/>
    <d v="1899-12-30T00:00:00"/>
    <d v="2024-01-09T20:31:00"/>
    <s v="20:31"/>
    <d v="1899-12-30T01:07:57"/>
    <x v="1"/>
    <x v="1"/>
    <x v="6"/>
    <x v="1"/>
    <n v="8193"/>
  </r>
  <r>
    <n v="577"/>
    <d v="2024-01-09T19:10:58"/>
    <d v="2024-01-09T21:40:07"/>
    <s v="46044971@ventasyservicios.com.co"/>
    <s v="Rowinson Pinilla Vega"/>
    <m/>
    <d v="2024-01-09T00:00:00"/>
    <d v="1899-12-30T14:46:00"/>
    <x v="0"/>
    <m/>
    <m/>
    <m/>
    <m/>
    <m/>
    <m/>
    <m/>
    <m/>
    <s v="alejandra.s@alitascolombianas.com.co"/>
    <s v="Fwd: Re: SOLICITUD CITA ASESOR CLARO-UNIFICAR SERVICIOS -ADQUIRIR NUEVOS PLANES"/>
    <s v="0"/>
    <s v="0"/>
    <s v="NO DETERMINADO"/>
    <s v="CLIENTE EXTERNO"/>
    <x v="0"/>
    <m/>
    <s v="FIJO"/>
    <s v="HFC"/>
    <s v="PRODUCTO"/>
    <m/>
    <m/>
    <m/>
    <m/>
    <m/>
    <m/>
    <m/>
    <m/>
    <m/>
    <m/>
    <m/>
    <m/>
    <m/>
    <m/>
    <m/>
    <m/>
    <m/>
    <m/>
    <m/>
    <m/>
    <m/>
    <m/>
    <m/>
    <m/>
    <m/>
    <m/>
    <m/>
    <m/>
    <m/>
    <m/>
    <m/>
    <m/>
    <m/>
    <m/>
    <m/>
    <m/>
    <m/>
    <m/>
    <s v="OTROS PRODUCTOS (VENTAS)"/>
    <m/>
    <m/>
    <m/>
    <m/>
    <m/>
    <m/>
    <m/>
    <m/>
    <m/>
    <m/>
    <m/>
    <m/>
    <m/>
    <m/>
    <m/>
    <m/>
    <m/>
    <m/>
    <m/>
    <m/>
    <m/>
    <m/>
    <m/>
    <m/>
    <m/>
    <m/>
    <m/>
    <m/>
    <m/>
    <m/>
    <m/>
    <m/>
    <m/>
    <m/>
    <m/>
    <m/>
    <m/>
    <m/>
    <m/>
    <m/>
    <m/>
    <m/>
    <m/>
    <m/>
    <m/>
    <m/>
    <m/>
    <m/>
    <m/>
    <m/>
    <m/>
    <m/>
    <m/>
    <m/>
    <m/>
    <m/>
    <m/>
    <m/>
    <m/>
    <m/>
    <m/>
    <m/>
    <m/>
    <m/>
    <m/>
    <m/>
    <m/>
    <m/>
    <m/>
    <m/>
    <x v="0"/>
    <m/>
    <m/>
    <m/>
    <m/>
    <m/>
    <s v="GESTIONADO"/>
    <m/>
    <d v="2024-01-09T00:00:00"/>
    <s v="NA"/>
    <s v="NA"/>
    <x v="16"/>
    <x v="0"/>
    <x v="0"/>
    <x v="3"/>
    <x v="1"/>
    <n v="1"/>
    <n v="1"/>
    <n v="1"/>
    <n v="1"/>
    <x v="0"/>
    <n v="1"/>
    <s v="00"/>
    <x v="0"/>
    <d v="2024-01-09T00:00:00"/>
    <x v="563"/>
    <d v="1899-12-30T00:00:00"/>
    <d v="2024-01-09T14:46:00"/>
    <s v="Hora mal diligenciada."/>
    <d v="1899-12-30T06:54:07"/>
    <x v="2"/>
    <x v="2"/>
    <x v="19"/>
    <x v="1"/>
    <n v="8193"/>
  </r>
  <r>
    <n v="578"/>
    <d v="2024-01-09T21:40:50"/>
    <d v="2024-01-09T21:41:42"/>
    <s v="46044959@ventasyservicios.com.co"/>
    <s v="Brayan Enrique Cuida Castillo"/>
    <m/>
    <d v="2024-01-09T00:00:00"/>
    <s v="5:12 p. m."/>
    <x v="4"/>
    <m/>
    <m/>
    <m/>
    <m/>
    <m/>
    <m/>
    <m/>
    <m/>
    <s v="dantecolombia.bq@gmail.com"/>
    <s v="Fwd: PQR PYME CTA 22673269"/>
    <s v="22673269"/>
    <s v="JOHN JAIRO VERA TORRES"/>
    <s v="MICRO"/>
    <s v="CLIENTE CLARO"/>
    <x v="0"/>
    <m/>
    <s v="FIJO"/>
    <s v="HFC"/>
    <s v="PQR"/>
    <m/>
    <m/>
    <m/>
    <m/>
    <m/>
    <m/>
    <m/>
    <m/>
    <m/>
    <m/>
    <m/>
    <m/>
    <m/>
    <m/>
    <m/>
    <m/>
    <m/>
    <m/>
    <m/>
    <m/>
    <m/>
    <m/>
    <m/>
    <m/>
    <m/>
    <m/>
    <m/>
    <m/>
    <m/>
    <m/>
    <m/>
    <m/>
    <m/>
    <m/>
    <m/>
    <m/>
    <m/>
    <s v="NEGACIÓN DE CONTRATO"/>
    <m/>
    <m/>
    <m/>
    <m/>
    <m/>
    <m/>
    <m/>
    <m/>
    <m/>
    <m/>
    <m/>
    <m/>
    <m/>
    <m/>
    <m/>
    <m/>
    <m/>
    <m/>
    <m/>
    <m/>
    <m/>
    <m/>
    <m/>
    <m/>
    <m/>
    <m/>
    <m/>
    <m/>
    <m/>
    <m/>
    <m/>
    <m/>
    <m/>
    <m/>
    <m/>
    <m/>
    <m/>
    <m/>
    <m/>
    <m/>
    <m/>
    <m/>
    <m/>
    <m/>
    <m/>
    <m/>
    <m/>
    <m/>
    <m/>
    <m/>
    <m/>
    <m/>
    <m/>
    <m/>
    <m/>
    <m/>
    <m/>
    <m/>
    <m/>
    <m/>
    <m/>
    <m/>
    <m/>
    <m/>
    <m/>
    <m/>
    <m/>
    <m/>
    <m/>
    <m/>
    <m/>
    <x v="0"/>
    <m/>
    <m/>
    <m/>
    <m/>
    <m/>
    <s v="GESTIONADO"/>
    <m/>
    <d v="2024-01-09T00:00:00"/>
    <s v="NN"/>
    <m/>
    <x v="110"/>
    <x v="0"/>
    <x v="0"/>
    <x v="16"/>
    <x v="1"/>
    <n v="1"/>
    <n v="1"/>
    <n v="1"/>
    <n v="1"/>
    <x v="0"/>
    <n v="1"/>
    <s v="22673269JOHN JAIRO VERA TORRES"/>
    <x v="0"/>
    <d v="2024-01-09T00:00:00"/>
    <x v="564"/>
    <d v="1899-12-30T00:00:00"/>
    <d v="2024-01-09T05:12:00"/>
    <s v="5:12"/>
    <d v="1899-12-30T16:29:42"/>
    <x v="3"/>
    <x v="2"/>
    <x v="7"/>
    <x v="0"/>
    <n v="8193"/>
  </r>
  <r>
    <n v="579"/>
    <d v="2024-01-09T21:40:40"/>
    <d v="2024-01-09T21:42:15"/>
    <s v="45961452@ventasyservicios.com.co"/>
    <s v="Natalia Buenano Gonzalez"/>
    <m/>
    <d v="2024-01-09T00:00:00"/>
    <s v="18:58"/>
    <x v="3"/>
    <m/>
    <s v="15558539"/>
    <m/>
    <m/>
    <m/>
    <m/>
    <m/>
    <m/>
    <m/>
    <m/>
    <s v="3102114963"/>
    <s v="ABSORBENTES DE COLOMBIA SA"/>
    <s v="PYME MEDIANA"/>
    <s v="CLIENTE EXTERN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09T00:00:00"/>
    <m/>
    <m/>
    <x v="27"/>
    <x v="3"/>
    <x v="0"/>
    <x v="17"/>
    <x v="1"/>
    <n v="1"/>
    <n v="1"/>
    <n v="1"/>
    <n v="1"/>
    <x v="0"/>
    <n v="1"/>
    <s v="3102114963ABSORBENTES DE COLOMBIA SA"/>
    <x v="2"/>
    <d v="2024-01-09T00:00:00"/>
    <x v="565"/>
    <d v="1899-12-30T00:00:00"/>
    <d v="2024-01-09T18:58:00"/>
    <s v="18:58"/>
    <d v="1899-12-30T02:44:15"/>
    <x v="1"/>
    <x v="1"/>
    <x v="5"/>
    <x v="1"/>
    <n v="8193"/>
  </r>
  <r>
    <n v="580"/>
    <d v="2024-01-09T21:02:06"/>
    <d v="2024-01-09T21:43:22"/>
    <s v="45077095@ventasyservicios.com.co"/>
    <s v="Diana Patricia García Valencia"/>
    <m/>
    <d v="2024-01-09T00:00:00"/>
    <s v="10:04:27"/>
    <x v="4"/>
    <m/>
    <m/>
    <m/>
    <m/>
    <m/>
    <m/>
    <m/>
    <m/>
    <s v="diana cristina benavides lopez (dianacrislope@hotmail.com)"/>
    <s v="solicitud cancelación plan claro ref:01848437"/>
    <s v="01848437"/>
    <s v="DIANA CRIS BENAVIDES LOPEZ"/>
    <s v="SOH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02T00:00:00"/>
    <m/>
    <s v="995554431"/>
    <x v="58"/>
    <x v="0"/>
    <x v="0"/>
    <x v="0"/>
    <x v="0"/>
    <n v="1"/>
    <n v="1"/>
    <n v="1"/>
    <n v="1"/>
    <x v="0"/>
    <n v="1"/>
    <s v="01848437DIANA CRIS BENAVIDES LOPEZ"/>
    <x v="1"/>
    <d v="2024-01-09T00:00:00"/>
    <x v="566"/>
    <d v="1899-12-30T00:00:00"/>
    <d v="2024-01-09T10:04:00"/>
    <s v="10:04"/>
    <d v="1899-12-30T11:39:22"/>
    <x v="2"/>
    <x v="2"/>
    <x v="17"/>
    <x v="0"/>
    <n v="8193"/>
  </r>
  <r>
    <n v="581"/>
    <d v="2024-01-09T21:38:16"/>
    <d v="2024-01-09T21:46:16"/>
    <s v="45577874@ventasyservicios.com.co"/>
    <s v="David Andres Pardo Torres"/>
    <m/>
    <d v="2024-01-08T00:00:00"/>
    <s v="14:59"/>
    <x v="4"/>
    <m/>
    <m/>
    <m/>
    <m/>
    <m/>
    <m/>
    <m/>
    <m/>
    <s v="moreno140214@gmail.com"/>
    <s v="Re: traslado de cuenta"/>
    <s v="22987245"/>
    <s v="PEDRO ANGE TABARES GARCIA"/>
    <s v="SOHO"/>
    <s v="CLIENTE EXTERNO"/>
    <x v="0"/>
    <m/>
    <s v="FIJO"/>
    <s v="HFC"/>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09T00:00:00"/>
    <s v="995554543"/>
    <m/>
    <x v="80"/>
    <x v="0"/>
    <x v="0"/>
    <x v="0"/>
    <x v="0"/>
    <n v="1"/>
    <n v="1"/>
    <n v="1"/>
    <n v="1"/>
    <x v="0"/>
    <n v="1"/>
    <s v="22987245PEDRO ANGE TABARES GARCIA"/>
    <x v="0"/>
    <d v="2024-01-09T00:00:00"/>
    <x v="567"/>
    <d v="1899-12-30T00:00:00"/>
    <d v="2024-01-08T14:59:00"/>
    <s v="14:59"/>
    <d v="1899-12-31T06:47:16"/>
    <x v="0"/>
    <x v="0"/>
    <x v="14"/>
    <x v="0"/>
    <n v="8193"/>
  </r>
  <r>
    <n v="582"/>
    <d v="2024-01-09T21:51:13"/>
    <d v="2024-01-09T21:52:16"/>
    <s v="46046817@ventasyservicios.com.co"/>
    <s v="Nicolas Romero Parra"/>
    <m/>
    <d v="2024-01-09T00:00:00"/>
    <s v="16:44"/>
    <x v="0"/>
    <m/>
    <m/>
    <m/>
    <m/>
    <m/>
    <m/>
    <m/>
    <m/>
    <s v="taller@etagro.com"/>
    <s v="Fwd: Por Favor Solicito Información"/>
    <s v="3046114333"/>
    <s v="ETAGRO &amp; CIA S EN C S"/>
    <s v="PYME MEDIANA"/>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09T00:00:00"/>
    <s v="N/A"/>
    <s v="0"/>
    <x v="21"/>
    <x v="0"/>
    <x v="0"/>
    <x v="0"/>
    <x v="0"/>
    <n v="1"/>
    <n v="1"/>
    <n v="1"/>
    <n v="1"/>
    <x v="0"/>
    <n v="1"/>
    <s v="3046114333ETAGRO &amp; CIA S EN C S"/>
    <x v="2"/>
    <d v="2024-01-09T00:00:00"/>
    <x v="568"/>
    <d v="1899-12-30T00:00:00"/>
    <d v="2024-01-09T16:44:00"/>
    <s v="16:44"/>
    <d v="1899-12-30T05:08:16"/>
    <x v="1"/>
    <x v="1"/>
    <x v="3"/>
    <x v="1"/>
    <n v="8193"/>
  </r>
  <r>
    <n v="583"/>
    <d v="2024-01-09T21:44:20"/>
    <d v="2024-01-09T21:55:02"/>
    <s v="45077095@ventasyservicios.com.co"/>
    <s v="Diana Patricia García Valencia"/>
    <m/>
    <d v="2024-01-09T00:00:00"/>
    <s v="10:17:52"/>
    <x v="4"/>
    <m/>
    <m/>
    <m/>
    <m/>
    <m/>
    <m/>
    <m/>
    <m/>
    <s v="Cacharros JA (cacharrosja@gmail.com)"/>
    <s v="SOLUCION INTERNET"/>
    <s v="35837364"/>
    <s v="JHONATAN A LOPEZ CASTANO"/>
    <s v="MICRO"/>
    <s v="CLIENTE EXTERNO"/>
    <x v="0"/>
    <m/>
    <s v="FIJO"/>
    <s v="HFC"/>
    <s v="SOPORTE TÉCNICO"/>
    <m/>
    <m/>
    <m/>
    <m/>
    <m/>
    <m/>
    <m/>
    <m/>
    <m/>
    <m/>
    <m/>
    <m/>
    <m/>
    <m/>
    <m/>
    <m/>
    <m/>
    <m/>
    <m/>
    <m/>
    <m/>
    <m/>
    <m/>
    <m/>
    <m/>
    <m/>
    <m/>
    <m/>
    <m/>
    <m/>
    <m/>
    <m/>
    <m/>
    <m/>
    <m/>
    <m/>
    <m/>
    <m/>
    <m/>
    <m/>
    <m/>
    <m/>
    <m/>
    <m/>
    <m/>
    <m/>
    <m/>
    <m/>
    <m/>
    <m/>
    <m/>
    <m/>
    <m/>
    <m/>
    <m/>
    <s v="FALLA CABLE / MODEM"/>
    <m/>
    <m/>
    <m/>
    <m/>
    <m/>
    <m/>
    <m/>
    <m/>
    <m/>
    <m/>
    <m/>
    <m/>
    <m/>
    <m/>
    <m/>
    <m/>
    <m/>
    <m/>
    <m/>
    <m/>
    <m/>
    <m/>
    <m/>
    <m/>
    <m/>
    <m/>
    <m/>
    <m/>
    <m/>
    <m/>
    <m/>
    <m/>
    <m/>
    <m/>
    <m/>
    <m/>
    <m/>
    <m/>
    <m/>
    <m/>
    <m/>
    <m/>
    <m/>
    <m/>
    <m/>
    <m/>
    <m/>
    <m/>
    <m/>
    <m/>
    <m/>
    <m/>
    <m/>
    <x v="1"/>
    <m/>
    <m/>
    <s v="1"/>
    <s v="995554783"/>
    <s v="MEDELLIN"/>
    <s v="GESTIONADO"/>
    <m/>
    <d v="2024-01-09T00:00:00"/>
    <m/>
    <m/>
    <x v="82"/>
    <x v="0"/>
    <x v="0"/>
    <x v="0"/>
    <x v="0"/>
    <n v="1"/>
    <n v="1"/>
    <n v="1"/>
    <n v="1"/>
    <x v="0"/>
    <n v="1"/>
    <s v="35837364JHONATAN A LOPEZ CASTANO"/>
    <x v="0"/>
    <d v="2024-01-09T00:00:00"/>
    <x v="569"/>
    <d v="1899-12-30T00:00:00"/>
    <d v="2024-01-09T10:17:00"/>
    <s v="10:17"/>
    <d v="1899-12-30T11:38:02"/>
    <x v="2"/>
    <x v="2"/>
    <x v="17"/>
    <x v="0"/>
    <n v="8193"/>
  </r>
  <r>
    <n v="584"/>
    <d v="2024-01-09T22:00:15"/>
    <d v="2024-01-09T22:01:57"/>
    <s v="46046817@ventasyservicios.com.co"/>
    <s v="Nicolas Romero Parra"/>
    <m/>
    <d v="2024-01-09T00:00:00"/>
    <s v="14:40"/>
    <x v="0"/>
    <m/>
    <m/>
    <m/>
    <m/>
    <m/>
    <m/>
    <m/>
    <m/>
    <s v="industriasnovaline@hotmail.com"/>
    <s v="Fwd: Solicitud repocision de equipos INDUSTRIAS NOVA LINE."/>
    <s v="4747424"/>
    <s v="INDUSTRIAS NOVA LINE."/>
    <s v="NO DETERMINADO"/>
    <s v="CLIENTE CLARO"/>
    <x v="0"/>
    <m/>
    <s v="FIJO"/>
    <s v="HFC"/>
    <s v="CASO A OTRAS ÁREAS"/>
    <m/>
    <m/>
    <m/>
    <m/>
    <m/>
    <m/>
    <m/>
    <m/>
    <s v="NOVEDADES PYME"/>
    <m/>
    <m/>
    <m/>
    <m/>
    <m/>
    <m/>
    <m/>
    <m/>
    <m/>
    <m/>
    <m/>
    <m/>
    <m/>
    <m/>
    <m/>
    <m/>
    <m/>
    <m/>
    <m/>
    <m/>
    <m/>
    <m/>
    <m/>
    <m/>
    <m/>
    <m/>
    <m/>
    <m/>
    <m/>
    <m/>
    <m/>
    <m/>
    <m/>
    <m/>
    <m/>
    <m/>
    <m/>
    <m/>
    <m/>
    <m/>
    <m/>
    <m/>
    <m/>
    <m/>
    <m/>
    <m/>
    <m/>
    <m/>
    <m/>
    <m/>
    <m/>
    <m/>
    <m/>
    <m/>
    <m/>
    <m/>
    <m/>
    <m/>
    <m/>
    <m/>
    <m/>
    <m/>
    <m/>
    <m/>
    <m/>
    <m/>
    <m/>
    <m/>
    <m/>
    <m/>
    <m/>
    <m/>
    <m/>
    <m/>
    <m/>
    <m/>
    <m/>
    <m/>
    <m/>
    <m/>
    <m/>
    <m/>
    <m/>
    <m/>
    <m/>
    <m/>
    <m/>
    <m/>
    <m/>
    <m/>
    <m/>
    <m/>
    <m/>
    <m/>
    <m/>
    <m/>
    <m/>
    <m/>
    <m/>
    <m/>
    <x v="0"/>
    <m/>
    <m/>
    <m/>
    <m/>
    <m/>
    <s v="GESTIONADO"/>
    <m/>
    <d v="2024-01-09T00:00:00"/>
    <s v="CASO DEVUELTO POR FALTA DE INFORMACION"/>
    <s v="0"/>
    <x v="94"/>
    <x v="0"/>
    <x v="0"/>
    <x v="18"/>
    <x v="1"/>
    <n v="1"/>
    <n v="1"/>
    <n v="1"/>
    <n v="1"/>
    <x v="0"/>
    <n v="1"/>
    <s v="4747424INDUSTRIAS NOVA LINE."/>
    <x v="0"/>
    <d v="2024-01-09T00:00:00"/>
    <x v="570"/>
    <d v="1899-12-30T00:00:00"/>
    <d v="2024-01-09T14:40:00"/>
    <s v="14:40"/>
    <d v="1899-12-30T07:21:57"/>
    <x v="2"/>
    <x v="2"/>
    <x v="3"/>
    <x v="1"/>
    <n v="8193"/>
  </r>
  <r>
    <n v="585"/>
    <d v="2024-01-09T22:00:30"/>
    <d v="2024-01-09T22:02:21"/>
    <s v="46044558@ventasyservicios.com.co"/>
    <s v="Dick Harry Rodriguez Rocha"/>
    <m/>
    <d v="2024-01-09T00:00:00"/>
    <s v="18:59"/>
    <x v="0"/>
    <m/>
    <m/>
    <m/>
    <m/>
    <m/>
    <m/>
    <m/>
    <m/>
    <s v="eaglebikechia1@hotmail.com"/>
    <s v="Fwd: SOLICITUD DE RECIBOS MES DE DICIEMBRE"/>
    <s v="3107915937"/>
    <s v="BEATRIZ GARZON LARA, "/>
    <s v="SOHO"/>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09T00:00:00"/>
    <m/>
    <m/>
    <x v="9"/>
    <x v="0"/>
    <x v="0"/>
    <x v="19"/>
    <x v="1"/>
    <n v="1"/>
    <n v="1"/>
    <n v="1"/>
    <n v="1"/>
    <x v="0"/>
    <n v="1"/>
    <s v="3107915937BEATRIZ GARZON LARA, "/>
    <x v="2"/>
    <d v="2024-01-09T00:00:00"/>
    <x v="571"/>
    <d v="1899-12-30T00:00:00"/>
    <d v="2024-01-09T18:59:00"/>
    <s v="18:59"/>
    <d v="1899-12-30T03:03:21"/>
    <x v="1"/>
    <x v="1"/>
    <x v="20"/>
    <x v="1"/>
    <n v="8193"/>
  </r>
  <r>
    <n v="586"/>
    <d v="2024-01-09T21:53:07"/>
    <d v="2024-01-09T22:07:01"/>
    <s v="45577874@ventasyservicios.com.co"/>
    <s v="David Andres Pardo Torres"/>
    <m/>
    <d v="2024-01-09T00:00:00"/>
    <s v="15:53"/>
    <x v="4"/>
    <m/>
    <m/>
    <m/>
    <m/>
    <m/>
    <m/>
    <m/>
    <m/>
    <s v="yormary@homoffiz.com.co"/>
    <s v="HOMOFFIZ SAS / CESION DE CONTRATO"/>
    <s v="33353877"/>
    <s v="HOMOFFIZ INTERIORS DEFIGN SAS"/>
    <s v="MICRO"/>
    <s v="CLIENTE EXTERNO"/>
    <x v="0"/>
    <m/>
    <s v="FIJO"/>
    <s v="HFC"/>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09T00:00:00"/>
    <s v="995555161"/>
    <m/>
    <x v="111"/>
    <x v="0"/>
    <x v="0"/>
    <x v="0"/>
    <x v="0"/>
    <n v="1"/>
    <n v="1"/>
    <n v="1"/>
    <n v="1"/>
    <x v="0"/>
    <n v="1"/>
    <s v="33353877HOMOFFIZ INTERIORS DEFIGN SAS"/>
    <x v="0"/>
    <d v="2024-01-09T00:00:00"/>
    <x v="572"/>
    <d v="1899-12-30T00:00:00"/>
    <d v="2024-01-09T15:53:00"/>
    <s v="15:53"/>
    <d v="1899-12-30T06:14:01"/>
    <x v="2"/>
    <x v="2"/>
    <x v="14"/>
    <x v="0"/>
    <n v="8193"/>
  </r>
  <r>
    <n v="587"/>
    <d v="2024-01-09T21:55:50"/>
    <d v="2024-01-09T22:19:27"/>
    <s v="45077095@ventasyservicios.com.co"/>
    <s v="Diana Patricia García Valencia"/>
    <m/>
    <d v="2024-01-09T00:00:00"/>
    <s v="10:16:58"/>
    <x v="4"/>
    <m/>
    <m/>
    <m/>
    <m/>
    <m/>
    <m/>
    <m/>
    <m/>
    <s v="Osman Orozco (tsi@cofca.com)"/>
    <s v="Re: Ticket: 20429733 CUN: 4488-23-0002478995 - FUNDACION OFTALMOLOGICA DEL CARIBE 800112725-4"/>
    <s v="12261622"/>
    <s v="FUNDACION OFTALMOLOGICA DEL CARIBE"/>
    <s v="PYME PEQUEÑA"/>
    <s v="CLIENTE EXTERNO"/>
    <x v="0"/>
    <m/>
    <s v="FIJO"/>
    <s v="FO"/>
    <s v="PQR"/>
    <m/>
    <m/>
    <m/>
    <m/>
    <m/>
    <m/>
    <m/>
    <m/>
    <m/>
    <m/>
    <m/>
    <m/>
    <m/>
    <m/>
    <m/>
    <m/>
    <m/>
    <m/>
    <m/>
    <m/>
    <m/>
    <m/>
    <m/>
    <m/>
    <m/>
    <m/>
    <m/>
    <m/>
    <m/>
    <m/>
    <m/>
    <m/>
    <m/>
    <m/>
    <m/>
    <m/>
    <m/>
    <s v="QUEJA UTILIZACIÓN DATOS PERSONAL ES CLIENTE"/>
    <m/>
    <m/>
    <m/>
    <m/>
    <m/>
    <m/>
    <m/>
    <m/>
    <m/>
    <m/>
    <m/>
    <m/>
    <m/>
    <m/>
    <m/>
    <m/>
    <m/>
    <m/>
    <m/>
    <m/>
    <m/>
    <m/>
    <m/>
    <m/>
    <m/>
    <m/>
    <m/>
    <m/>
    <m/>
    <m/>
    <m/>
    <m/>
    <m/>
    <m/>
    <m/>
    <m/>
    <m/>
    <m/>
    <m/>
    <m/>
    <m/>
    <m/>
    <m/>
    <m/>
    <m/>
    <m/>
    <m/>
    <m/>
    <m/>
    <m/>
    <m/>
    <m/>
    <m/>
    <m/>
    <m/>
    <m/>
    <m/>
    <m/>
    <m/>
    <m/>
    <m/>
    <m/>
    <m/>
    <m/>
    <m/>
    <m/>
    <m/>
    <m/>
    <m/>
    <m/>
    <m/>
    <x v="0"/>
    <m/>
    <m/>
    <m/>
    <m/>
    <m/>
    <s v="GESTIONADO"/>
    <m/>
    <d v="2024-01-09T00:00:00"/>
    <m/>
    <m/>
    <x v="95"/>
    <x v="0"/>
    <x v="0"/>
    <x v="0"/>
    <x v="0"/>
    <n v="1"/>
    <n v="1"/>
    <n v="1"/>
    <n v="1"/>
    <x v="0"/>
    <n v="1"/>
    <s v="12261622FUNDACION OFTALMOLOGICA DEL CARIBE"/>
    <x v="0"/>
    <d v="2024-01-09T00:00:00"/>
    <x v="573"/>
    <d v="1899-12-30T00:00:00"/>
    <d v="2024-01-09T10:16:00"/>
    <s v="10:16"/>
    <d v="1899-12-30T12:03:27"/>
    <x v="3"/>
    <x v="2"/>
    <x v="17"/>
    <x v="0"/>
    <n v="8193"/>
  </r>
  <r>
    <n v="588"/>
    <d v="2024-01-09T22:18:38"/>
    <d v="2024-01-09T22:20:34"/>
    <s v="45577874@ventasyservicios.com.co"/>
    <s v="David Andres Pardo Torres"/>
    <m/>
    <d v="2024-01-09T00:00:00"/>
    <s v="15:56"/>
    <x v="4"/>
    <m/>
    <m/>
    <m/>
    <m/>
    <m/>
    <m/>
    <m/>
    <m/>
    <s v="pedidosygarantias@conexionescelulares.com"/>
    <s v="APLICA CAMPA??A_CUENTA 43405055"/>
    <s v="43405055"/>
    <s v="LIBIA YANE GARCIA TELLEZ"/>
    <s v="PYME PEQUEÑA"/>
    <s v="CONSULTOR COMERCIAL"/>
    <x v="0"/>
    <m/>
    <s v="FIJO"/>
    <s v="HFC"/>
    <s v="PQR"/>
    <m/>
    <m/>
    <m/>
    <m/>
    <m/>
    <m/>
    <m/>
    <m/>
    <m/>
    <m/>
    <m/>
    <m/>
    <m/>
    <m/>
    <m/>
    <m/>
    <m/>
    <m/>
    <m/>
    <m/>
    <m/>
    <m/>
    <m/>
    <m/>
    <m/>
    <m/>
    <m/>
    <m/>
    <m/>
    <m/>
    <m/>
    <m/>
    <m/>
    <m/>
    <m/>
    <m/>
    <m/>
    <s v="NO RECEPCIÓN DE SOLICITUD (PQR - RECURSO)"/>
    <m/>
    <m/>
    <m/>
    <m/>
    <m/>
    <m/>
    <m/>
    <m/>
    <m/>
    <m/>
    <m/>
    <m/>
    <m/>
    <m/>
    <m/>
    <m/>
    <m/>
    <m/>
    <m/>
    <m/>
    <m/>
    <m/>
    <m/>
    <m/>
    <m/>
    <m/>
    <m/>
    <m/>
    <m/>
    <m/>
    <m/>
    <m/>
    <m/>
    <m/>
    <m/>
    <m/>
    <m/>
    <m/>
    <m/>
    <m/>
    <m/>
    <m/>
    <m/>
    <m/>
    <m/>
    <m/>
    <m/>
    <m/>
    <m/>
    <m/>
    <m/>
    <m/>
    <m/>
    <m/>
    <m/>
    <m/>
    <m/>
    <m/>
    <m/>
    <m/>
    <m/>
    <m/>
    <m/>
    <m/>
    <m/>
    <m/>
    <m/>
    <m/>
    <m/>
    <m/>
    <m/>
    <x v="0"/>
    <m/>
    <m/>
    <m/>
    <m/>
    <m/>
    <s v="GESTIONADO"/>
    <m/>
    <d v="2024-01-09T00:00:00"/>
    <s v="995555251"/>
    <m/>
    <x v="69"/>
    <x v="0"/>
    <x v="0"/>
    <x v="0"/>
    <x v="0"/>
    <n v="1"/>
    <n v="1"/>
    <n v="1"/>
    <n v="1"/>
    <x v="0"/>
    <n v="1"/>
    <s v="43405055LIBIA YANE GARCIA TELLEZ"/>
    <x v="0"/>
    <d v="2024-01-09T00:00:00"/>
    <x v="574"/>
    <d v="1899-12-30T00:00:00"/>
    <d v="2024-01-09T15:56:00"/>
    <s v="15:56"/>
    <d v="1899-12-30T06:24:34"/>
    <x v="2"/>
    <x v="2"/>
    <x v="14"/>
    <x v="0"/>
    <n v="8193"/>
  </r>
  <r>
    <n v="589"/>
    <d v="2024-01-09T22:29:14"/>
    <d v="2024-01-09T22:30:18"/>
    <s v="45077095@ventasyservicios.com.co"/>
    <s v="Diana Patricia García Valencia"/>
    <m/>
    <d v="2024-01-09T00:00:00"/>
    <s v="10:34:57"/>
    <x v="4"/>
    <m/>
    <m/>
    <m/>
    <m/>
    <m/>
    <m/>
    <m/>
    <m/>
    <s v="SERVITELCO 1 (SERVITELCO1@outlook.com)"/>
    <s v="PQR"/>
    <s v="12262208"/>
    <s v="SERVICIOS EN TELECOMUNICACIONES COLOMBIA SAS"/>
    <s v="PYME PEQUEÑA"/>
    <s v="CLIENTE EXTERNO"/>
    <x v="0"/>
    <m/>
    <s v="FIJO"/>
    <s v="FO"/>
    <s v="PQR"/>
    <m/>
    <m/>
    <m/>
    <m/>
    <m/>
    <m/>
    <m/>
    <m/>
    <m/>
    <m/>
    <m/>
    <m/>
    <m/>
    <m/>
    <m/>
    <m/>
    <m/>
    <m/>
    <m/>
    <m/>
    <m/>
    <m/>
    <m/>
    <m/>
    <m/>
    <m/>
    <m/>
    <m/>
    <m/>
    <m/>
    <m/>
    <m/>
    <m/>
    <m/>
    <m/>
    <m/>
    <m/>
    <s v="NO RECEPCIÓN DE SOLICITUD (PQR - RECURSO)"/>
    <m/>
    <m/>
    <m/>
    <m/>
    <m/>
    <m/>
    <m/>
    <m/>
    <m/>
    <m/>
    <m/>
    <m/>
    <m/>
    <m/>
    <m/>
    <m/>
    <m/>
    <m/>
    <m/>
    <m/>
    <m/>
    <m/>
    <m/>
    <m/>
    <m/>
    <m/>
    <m/>
    <m/>
    <m/>
    <m/>
    <m/>
    <m/>
    <m/>
    <m/>
    <m/>
    <m/>
    <m/>
    <m/>
    <m/>
    <m/>
    <m/>
    <m/>
    <m/>
    <m/>
    <m/>
    <m/>
    <m/>
    <m/>
    <m/>
    <m/>
    <m/>
    <m/>
    <m/>
    <m/>
    <m/>
    <m/>
    <m/>
    <m/>
    <m/>
    <m/>
    <m/>
    <m/>
    <m/>
    <m/>
    <m/>
    <m/>
    <m/>
    <m/>
    <m/>
    <m/>
    <m/>
    <x v="0"/>
    <m/>
    <m/>
    <m/>
    <m/>
    <m/>
    <s v="GESTIONADO"/>
    <m/>
    <d v="2024-01-09T00:00:00"/>
    <m/>
    <m/>
    <x v="69"/>
    <x v="0"/>
    <x v="0"/>
    <x v="9"/>
    <x v="1"/>
    <n v="1"/>
    <n v="1"/>
    <n v="1"/>
    <n v="1"/>
    <x v="0"/>
    <n v="1"/>
    <s v="12262208SERVICIOS EN TELECOMUNICACIONES COLOMBIA SAS"/>
    <x v="0"/>
    <d v="2024-01-09T00:00:00"/>
    <x v="575"/>
    <d v="1899-12-30T00:00:00"/>
    <d v="2024-01-09T10:34:00"/>
    <s v="10:34"/>
    <d v="1899-12-30T11:56:18"/>
    <x v="2"/>
    <x v="2"/>
    <x v="17"/>
    <x v="0"/>
    <n v="8193"/>
  </r>
  <r>
    <n v="590"/>
    <d v="2024-01-09T22:32:47"/>
    <d v="2024-01-09T22:37:48"/>
    <s v="45577874@ventasyservicios.com.co"/>
    <s v="David Andres Pardo Torres"/>
    <m/>
    <d v="2024-01-09T00:00:00"/>
    <s v="17:20"/>
    <x v="4"/>
    <m/>
    <m/>
    <m/>
    <m/>
    <m/>
    <m/>
    <m/>
    <m/>
    <s v="tatcargo@outlook.com"/>
    <s v="RE: CESION DE CONTRATO CUENTA 69465433"/>
    <s v="69465433"/>
    <s v="C I T A T SAS"/>
    <s v="MICRO"/>
    <s v="CLIENTE EXTERNO"/>
    <x v="0"/>
    <m/>
    <s v="FIJO"/>
    <s v="FTTX"/>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09T00:00:00"/>
    <s v="995555442"/>
    <m/>
    <x v="111"/>
    <x v="0"/>
    <x v="0"/>
    <x v="0"/>
    <x v="0"/>
    <n v="1"/>
    <n v="1"/>
    <n v="1"/>
    <n v="1"/>
    <x v="1"/>
    <n v="2"/>
    <s v="69465433C I T A T SAS"/>
    <x v="2"/>
    <d v="2024-01-09T00:00:00"/>
    <x v="576"/>
    <d v="1899-12-30T00:00:00"/>
    <d v="2024-01-09T17:20:00"/>
    <s v="17:20"/>
    <d v="1899-12-30T05:17:48"/>
    <x v="1"/>
    <x v="1"/>
    <x v="14"/>
    <x v="0"/>
    <n v="8193"/>
  </r>
  <r>
    <n v="591"/>
    <d v="2024-01-09T22:45:02"/>
    <d v="2024-01-09T22:52:08"/>
    <s v="45577874@ventasyservicios.com.co"/>
    <s v="David Andres Pardo Torres"/>
    <m/>
    <d v="2024-01-09T00:00:00"/>
    <s v="17:08"/>
    <x v="4"/>
    <m/>
    <m/>
    <m/>
    <m/>
    <m/>
    <m/>
    <m/>
    <m/>
    <s v="pizzeria.carpaneto@gmail.com"/>
    <s v="Cesión de contrato de Quitaly Sas (CEDENTE) a Carpaneto Sas (CESIONARIO) en la ciudad de Cali"/>
    <s v="97141132"/>
    <s v="QUITALY SAS"/>
    <s v="SOHO"/>
    <s v="CLIENTE EXTERNO"/>
    <x v="0"/>
    <m/>
    <s v="FIJO"/>
    <s v="FTTX"/>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09T00:00:00"/>
    <s v="995555567"/>
    <m/>
    <x v="37"/>
    <x v="0"/>
    <x v="0"/>
    <x v="0"/>
    <x v="0"/>
    <n v="1"/>
    <n v="1"/>
    <n v="1"/>
    <n v="1"/>
    <x v="0"/>
    <n v="1"/>
    <s v="97141132QUITALY SAS"/>
    <x v="2"/>
    <d v="2024-01-09T00:00:00"/>
    <x v="577"/>
    <d v="1899-12-30T00:00:00"/>
    <d v="2024-01-09T17:08:00"/>
    <s v="17:08"/>
    <d v="1899-12-30T05:44:08"/>
    <x v="1"/>
    <x v="1"/>
    <x v="14"/>
    <x v="0"/>
    <n v="8193"/>
  </r>
  <r>
    <n v="592"/>
    <d v="2024-01-09T23:03:31"/>
    <d v="2024-01-09T23:09:38"/>
    <s v="45577874@ventasyservicios.com.co"/>
    <s v="David Andres Pardo Torres"/>
    <m/>
    <d v="2024-01-09T00:00:00"/>
    <s v="19:43"/>
    <x v="4"/>
    <m/>
    <m/>
    <m/>
    <m/>
    <m/>
    <m/>
    <m/>
    <m/>
    <s v="pccauca@hotmail.com"/>
    <s v="Cesion contrato"/>
    <s v="1.20543424"/>
    <s v="1.20543424"/>
    <s v="SOHO"/>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09T00:00:00"/>
    <s v="223"/>
    <m/>
    <x v="37"/>
    <x v="0"/>
    <x v="0"/>
    <x v="0"/>
    <x v="0"/>
    <n v="1"/>
    <n v="1"/>
    <n v="1"/>
    <n v="1"/>
    <x v="0"/>
    <n v="1"/>
    <s v="1.205434241.20543424"/>
    <x v="2"/>
    <d v="2024-01-09T00:00:00"/>
    <x v="578"/>
    <d v="1899-12-30T00:00:00"/>
    <d v="2024-01-09T19:43:00"/>
    <s v="19:43"/>
    <d v="1899-12-30T03:26:38"/>
    <x v="1"/>
    <x v="1"/>
    <x v="14"/>
    <x v="0"/>
    <n v="8193"/>
  </r>
  <r>
    <n v="593"/>
    <d v="2024-01-09T23:11:37"/>
    <d v="2024-01-09T23:18:44"/>
    <s v="45577874@ventasyservicios.com.co"/>
    <s v="David Andres Pardo Torres"/>
    <m/>
    <d v="2024-01-09T00:00:00"/>
    <s v="19:54"/>
    <x v="4"/>
    <m/>
    <m/>
    <m/>
    <m/>
    <m/>
    <m/>
    <m/>
    <m/>
    <s v="tephitab@gmail.com"/>
    <s v="CESION CONTRATO POSTPAGO"/>
    <s v="1.20543424"/>
    <s v="JULIAN RICARDO BEJARANO ERAZO"/>
    <s v="SOHO"/>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09T00:00:00"/>
    <s v="224"/>
    <m/>
    <x v="37"/>
    <x v="0"/>
    <x v="0"/>
    <x v="13"/>
    <x v="1"/>
    <n v="1"/>
    <n v="1"/>
    <n v="1"/>
    <n v="1"/>
    <x v="0"/>
    <n v="1"/>
    <s v="1.20543424JULIAN RICARDO BEJARANO ERAZO"/>
    <x v="2"/>
    <d v="2024-01-09T00:00:00"/>
    <x v="579"/>
    <d v="1899-12-30T00:00:00"/>
    <d v="2024-01-09T19:54:00"/>
    <s v="19:54"/>
    <d v="1899-12-30T03:24:44"/>
    <x v="1"/>
    <x v="1"/>
    <x v="14"/>
    <x v="0"/>
    <n v="8193"/>
  </r>
  <r>
    <n v="594"/>
    <d v="2024-01-10T06:08:26"/>
    <d v="2024-01-10T07:02:39"/>
    <s v="45964794@ventasyservicios.com.co"/>
    <s v="Kevin Andres Munoz Rojas"/>
    <m/>
    <d v="2024-01-10T00:00:00"/>
    <s v="04:04 "/>
    <x v="2"/>
    <s v="BITÁCORA GENERAL"/>
    <m/>
    <m/>
    <m/>
    <m/>
    <m/>
    <s v="germanjair.33@gmail.com"/>
    <s v="roaming"/>
    <m/>
    <m/>
    <s v="3224795874"/>
    <s v="GERMAN"/>
    <s v="MASIVO"/>
    <s v="CLIENTE EXTERNO"/>
    <x v="0"/>
    <m/>
    <m/>
    <m/>
    <m/>
    <m/>
    <m/>
    <m/>
    <m/>
    <m/>
    <m/>
    <m/>
    <m/>
    <m/>
    <m/>
    <m/>
    <m/>
    <m/>
    <m/>
    <m/>
    <m/>
    <m/>
    <m/>
    <m/>
    <m/>
    <m/>
    <m/>
    <m/>
    <m/>
    <m/>
    <m/>
    <m/>
    <m/>
    <m/>
    <m/>
    <m/>
    <m/>
    <m/>
    <m/>
    <m/>
    <m/>
    <m/>
    <m/>
    <m/>
    <m/>
    <m/>
    <m/>
    <m/>
    <m/>
    <m/>
    <m/>
    <m/>
    <m/>
    <m/>
    <m/>
    <m/>
    <m/>
    <m/>
    <m/>
    <m/>
    <m/>
    <m/>
    <m/>
    <m/>
    <m/>
    <m/>
    <m/>
    <m/>
    <m/>
    <m/>
    <m/>
    <m/>
    <m/>
    <m/>
    <m/>
    <m/>
    <m/>
    <m/>
    <m/>
    <m/>
    <m/>
    <m/>
    <m/>
    <m/>
    <m/>
    <m/>
    <m/>
    <m/>
    <m/>
    <m/>
    <m/>
    <m/>
    <m/>
    <m/>
    <m/>
    <m/>
    <s v="SOLICITUD PÁGINA"/>
    <m/>
    <m/>
    <m/>
    <m/>
    <m/>
    <m/>
    <m/>
    <m/>
    <m/>
    <m/>
    <m/>
    <m/>
    <m/>
    <m/>
    <m/>
    <m/>
    <m/>
    <x v="0"/>
    <m/>
    <m/>
    <m/>
    <m/>
    <m/>
    <s v="GESTIONADO"/>
    <m/>
    <d v="2024-01-10T00:00:00"/>
    <s v="N/A"/>
    <s v="0"/>
    <x v="77"/>
    <x v="2"/>
    <x v="0"/>
    <x v="0"/>
    <x v="0"/>
    <n v="1"/>
    <n v="1"/>
    <n v="1"/>
    <n v="1"/>
    <x v="0"/>
    <n v="1"/>
    <s v="3224795874GERMAN"/>
    <x v="2"/>
    <d v="2024-01-10T00:00:00"/>
    <x v="580"/>
    <d v="1899-12-30T00:00:00"/>
    <d v="2024-01-10T04:04:00"/>
    <s v="04:04"/>
    <d v="1899-12-30T02:58:39"/>
    <x v="1"/>
    <x v="1"/>
    <x v="11"/>
    <x v="1"/>
    <n v="8193"/>
  </r>
  <r>
    <n v="595"/>
    <d v="2024-01-10T07:05:02"/>
    <d v="2024-01-10T07:06:03"/>
    <s v="45964794@ventasyservicios.com.co"/>
    <s v="Kevin Andres Munoz Rojas"/>
    <m/>
    <d v="2024-01-10T00:00:00"/>
    <s v="7:00"/>
    <x v="2"/>
    <s v="BITÁCORA GENERAL"/>
    <m/>
    <m/>
    <m/>
    <m/>
    <m/>
    <s v="danielous87@gmail.com"/>
    <s v="Re: Roaming cont&amp;#225;ctenos Persona Natural"/>
    <m/>
    <m/>
    <s v="3203437498"/>
    <s v="DANIELA"/>
    <s v="MASIVO"/>
    <s v="CLIENTE EXTERNO"/>
    <x v="0"/>
    <m/>
    <m/>
    <m/>
    <m/>
    <m/>
    <m/>
    <m/>
    <m/>
    <m/>
    <m/>
    <m/>
    <m/>
    <m/>
    <m/>
    <m/>
    <m/>
    <m/>
    <m/>
    <m/>
    <m/>
    <m/>
    <m/>
    <m/>
    <m/>
    <m/>
    <m/>
    <m/>
    <m/>
    <m/>
    <m/>
    <m/>
    <m/>
    <m/>
    <m/>
    <m/>
    <m/>
    <m/>
    <m/>
    <m/>
    <m/>
    <m/>
    <m/>
    <m/>
    <m/>
    <m/>
    <m/>
    <m/>
    <m/>
    <m/>
    <m/>
    <m/>
    <m/>
    <m/>
    <m/>
    <m/>
    <m/>
    <m/>
    <m/>
    <m/>
    <m/>
    <m/>
    <m/>
    <m/>
    <m/>
    <m/>
    <m/>
    <m/>
    <m/>
    <m/>
    <m/>
    <m/>
    <m/>
    <m/>
    <m/>
    <m/>
    <m/>
    <m/>
    <m/>
    <m/>
    <m/>
    <m/>
    <m/>
    <m/>
    <m/>
    <m/>
    <m/>
    <m/>
    <m/>
    <m/>
    <m/>
    <m/>
    <m/>
    <m/>
    <m/>
    <m/>
    <s v="SOLICITUD PÁGINA"/>
    <m/>
    <m/>
    <m/>
    <m/>
    <m/>
    <m/>
    <m/>
    <m/>
    <m/>
    <m/>
    <m/>
    <m/>
    <m/>
    <m/>
    <m/>
    <m/>
    <m/>
    <x v="0"/>
    <m/>
    <m/>
    <m/>
    <m/>
    <m/>
    <s v="GESTIONADO"/>
    <m/>
    <d v="2024-01-10T00:00:00"/>
    <s v="N/a"/>
    <s v="0"/>
    <x v="77"/>
    <x v="2"/>
    <x v="0"/>
    <x v="0"/>
    <x v="0"/>
    <n v="1"/>
    <n v="1"/>
    <n v="1"/>
    <n v="1"/>
    <x v="0"/>
    <n v="1"/>
    <s v="3203437498DANIELA"/>
    <x v="2"/>
    <d v="2024-01-10T00:00:00"/>
    <x v="581"/>
    <d v="1899-12-30T00:00:00"/>
    <d v="2024-01-10T07:00:00"/>
    <s v="7:00"/>
    <d v="1899-12-30T00:06:03"/>
    <x v="1"/>
    <x v="1"/>
    <x v="11"/>
    <x v="1"/>
    <n v="8193"/>
  </r>
  <r>
    <n v="596"/>
    <d v="2024-01-10T07:15:26"/>
    <d v="2024-01-10T07:17:00"/>
    <s v="45077016@ventasyservicios.com.co"/>
    <s v="Luis Guanuquiza Dominguez"/>
    <m/>
    <d v="2024-01-09T00:00:00"/>
    <s v="17:01"/>
    <x v="0"/>
    <m/>
    <m/>
    <m/>
    <m/>
    <m/>
    <m/>
    <m/>
    <m/>
    <s v="Yury Paola Florido Guio (yury.florido@claro.com.co)"/>
    <s v="Re: PAQUETE GEOLOCALIZACION // EMPRESA DE SERVICIOS INTEGRALES EMINSER"/>
    <s v="3156701394"/>
    <s v="EMPRESA DE SERVICIOS INTEGRALES EMINSER"/>
    <s v="PYME MEDIANA"/>
    <s v="CONSULTOR COMERCIAL"/>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10T00:00:00"/>
    <s v="n/a"/>
    <s v="n/a"/>
    <x v="50"/>
    <x v="0"/>
    <x v="0"/>
    <x v="0"/>
    <x v="0"/>
    <n v="1"/>
    <n v="1"/>
    <n v="1"/>
    <n v="1"/>
    <x v="0"/>
    <n v="1"/>
    <s v="3156701394EMPRESA DE SERVICIOS INTEGRALES EMINSER"/>
    <x v="0"/>
    <d v="2024-01-10T00:00:00"/>
    <x v="582"/>
    <d v="1899-12-30T00:00:00"/>
    <d v="2024-01-09T17:01:00"/>
    <s v="17:01"/>
    <d v="1899-12-30T14:16:00"/>
    <x v="3"/>
    <x v="0"/>
    <x v="25"/>
    <x v="1"/>
    <n v="8193"/>
  </r>
  <r>
    <n v="597"/>
    <d v="2024-01-10T07:26:28"/>
    <d v="2024-01-10T07:34:32"/>
    <s v="46046406@ventasyservicios.com.co"/>
    <s v="Angela Pilar Garces Quintero"/>
    <m/>
    <d v="2024-01-10T00:00:00"/>
    <s v="7:08"/>
    <x v="0"/>
    <m/>
    <m/>
    <m/>
    <m/>
    <m/>
    <m/>
    <m/>
    <m/>
    <s v="paula.molina@claro.com.co"/>
    <s v="RE: 2 servicios están en novedad de caidad total por favor solucion"/>
    <s v="11299793"/>
    <s v="MADECENTRO COLOMBIA S.A.S"/>
    <s v="EMPRESAS"/>
    <s v="CLARO TE AYUDA"/>
    <x v="0"/>
    <m/>
    <s v="FIJO"/>
    <s v="HFC"/>
    <s v="SOPORTE TÉCNICO"/>
    <m/>
    <m/>
    <m/>
    <m/>
    <m/>
    <m/>
    <m/>
    <m/>
    <m/>
    <m/>
    <m/>
    <m/>
    <m/>
    <m/>
    <m/>
    <m/>
    <m/>
    <m/>
    <m/>
    <m/>
    <m/>
    <m/>
    <m/>
    <m/>
    <m/>
    <m/>
    <m/>
    <m/>
    <m/>
    <m/>
    <m/>
    <m/>
    <m/>
    <m/>
    <m/>
    <m/>
    <m/>
    <m/>
    <m/>
    <m/>
    <m/>
    <m/>
    <m/>
    <m/>
    <m/>
    <m/>
    <m/>
    <m/>
    <m/>
    <m/>
    <m/>
    <m/>
    <m/>
    <m/>
    <m/>
    <s v="FALLA WIFI"/>
    <m/>
    <m/>
    <m/>
    <m/>
    <m/>
    <m/>
    <m/>
    <m/>
    <m/>
    <m/>
    <m/>
    <m/>
    <m/>
    <m/>
    <m/>
    <m/>
    <m/>
    <m/>
    <m/>
    <m/>
    <m/>
    <m/>
    <m/>
    <m/>
    <m/>
    <m/>
    <m/>
    <m/>
    <m/>
    <m/>
    <m/>
    <m/>
    <m/>
    <m/>
    <m/>
    <m/>
    <m/>
    <m/>
    <m/>
    <m/>
    <m/>
    <m/>
    <m/>
    <m/>
    <m/>
    <m/>
    <m/>
    <m/>
    <m/>
    <m/>
    <m/>
    <m/>
    <m/>
    <x v="1"/>
    <m/>
    <m/>
    <s v="9933933250"/>
    <s v="2813893"/>
    <s v="BOGOTA"/>
    <s v="GESTIONADO"/>
    <m/>
    <d v="2024-01-10T00:00:00"/>
    <s v="Para el primer caso de red HFC, el PQR está mal digitado por favor rectificar o confirmar numero de cuenta para poder entrar a revisión_x000a__x000a_ _x000a__x000a_En cuando al caso de FO SD2813893 asociado a el enlace CCOLO82, tiene actividad pendiente de personal de Planta Externa, de momento el caso se tiene escalado con terreno como alta prioridad, se han realizado los escalamientos a las áreas encargadas para generar la programación lo antes posible._x000a__x000a_ _x000a__x000a_En Claro Empresas conocemos la importancia de optimizar tu tiempo, por eso ponemos a tu disposición herramientas de autogestión como el Portal Service Manager www.soporteclaroempresas.com  donde podrás generar tus reportes, requerimientos técnicos, visualizar el estado y los avances de tus casos para los servicios de Fibra Óptica, Cloud y Data Center. _x000a__x000a_Si quieres conocer más, te invitamos a ver el siguiente video  https://www.youtube.com/watch?v=5klmIjBR7iE . Cuando optimizas tu tiempo. Puedes Todo”_x000a__x000a_ "/>
    <m/>
    <x v="100"/>
    <x v="0"/>
    <x v="0"/>
    <x v="0"/>
    <x v="0"/>
    <n v="1"/>
    <n v="1"/>
    <n v="1"/>
    <n v="1"/>
    <x v="0"/>
    <n v="1"/>
    <s v="11299793MADECENTRO COLOMBIA S.A.S"/>
    <x v="2"/>
    <d v="2024-01-10T00:00:00"/>
    <x v="583"/>
    <d v="1899-12-30T00:00:00"/>
    <d v="2024-01-10T07:08:00"/>
    <s v="7:08"/>
    <d v="1899-12-30T00:26:32"/>
    <x v="1"/>
    <x v="1"/>
    <x v="26"/>
    <x v="1"/>
    <n v="8193"/>
  </r>
  <r>
    <n v="598"/>
    <d v="2024-01-10T07:58:33"/>
    <d v="2024-01-10T08:01:12"/>
    <s v="45984160@ventasyservicios.com.co"/>
    <s v="Dana Sofia Giraldo Avila"/>
    <m/>
    <d v="2024-01-09T00:00:00"/>
    <s v="20:26:48 p. m."/>
    <x v="3"/>
    <m/>
    <s v="15558540"/>
    <m/>
    <m/>
    <m/>
    <m/>
    <m/>
    <m/>
    <m/>
    <m/>
    <s v="3102607011"/>
    <s v="MENTSABIA S.A.S"/>
    <s v="MICR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0T00:00:00"/>
    <m/>
    <s v="N/A"/>
    <x v="21"/>
    <x v="3"/>
    <x v="0"/>
    <x v="0"/>
    <x v="0"/>
    <n v="1"/>
    <n v="1"/>
    <n v="1"/>
    <n v="1"/>
    <x v="0"/>
    <n v="1"/>
    <s v="3102607011MENTSABIA S.A.S"/>
    <x v="0"/>
    <d v="2024-01-10T00:00:00"/>
    <x v="584"/>
    <d v="1899-12-30T00:00:00"/>
    <d v="2024-01-09T20:26:00"/>
    <s v="20:26"/>
    <d v="1899-12-30T11:35:12"/>
    <x v="2"/>
    <x v="0"/>
    <x v="13"/>
    <x v="1"/>
    <n v="8193"/>
  </r>
  <r>
    <n v="599"/>
    <d v="2024-01-10T07:28:59"/>
    <d v="2024-01-10T08:04:26"/>
    <s v="46046878@ventasyservicios.com.co"/>
    <s v="Laura Alejandra Romero Roa"/>
    <m/>
    <d v="2024-01-10T00:00:00"/>
    <s v="7:57"/>
    <x v="0"/>
    <m/>
    <m/>
    <m/>
    <m/>
    <m/>
    <m/>
    <m/>
    <m/>
    <s v="camilo.pacheco@claro.com.co"/>
    <s v="Solicitud Fidelización Fijo - Movil   // TRANSPORTES PUBENZA SA  // 891500156-9"/>
    <s v="891500156"/>
    <s v="TRANSPORTES PUBENZA SA  "/>
    <s v="PYME MEDIANA"/>
    <s v="CLIENTE CLAR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09T00:00:00"/>
    <s v="."/>
    <m/>
    <x v="0"/>
    <x v="0"/>
    <x v="0"/>
    <x v="0"/>
    <x v="0"/>
    <n v="1"/>
    <n v="1"/>
    <n v="1"/>
    <n v="1"/>
    <x v="0"/>
    <n v="1"/>
    <s v="891500156TRANSPORTES PUBENZA SA  "/>
    <x v="2"/>
    <d v="2024-01-10T00:00:00"/>
    <x v="585"/>
    <d v="1899-12-30T00:00:00"/>
    <d v="2024-01-10T07:57:00"/>
    <s v="7:57"/>
    <d v="1899-12-30T00:07:26"/>
    <x v="1"/>
    <x v="1"/>
    <x v="27"/>
    <x v="1"/>
    <n v="8193"/>
  </r>
  <r>
    <n v="600"/>
    <d v="2024-01-10T08:02:33"/>
    <d v="2024-01-10T08:07:26"/>
    <s v="45984160@ventasyservicios.com.co"/>
    <s v="Dana Sofia Giraldo Avila"/>
    <m/>
    <d v="2024-01-10T00:00:00"/>
    <s v="6:04:29 a. m."/>
    <x v="3"/>
    <m/>
    <s v="15558550"/>
    <m/>
    <m/>
    <m/>
    <m/>
    <m/>
    <m/>
    <m/>
    <m/>
    <s v="3043272027"/>
    <s v="Sinergia Brokers Ltda."/>
    <s v="PYME PEQUEÑA"/>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10T00:00:00"/>
    <m/>
    <s v="N/A"/>
    <x v="50"/>
    <x v="3"/>
    <x v="0"/>
    <x v="0"/>
    <x v="0"/>
    <n v="1"/>
    <n v="1"/>
    <n v="1"/>
    <n v="1"/>
    <x v="0"/>
    <n v="1"/>
    <s v="3043272027Sinergia Brokers Ltda."/>
    <x v="2"/>
    <d v="2024-01-10T00:00:00"/>
    <x v="586"/>
    <d v="1899-12-30T00:00:00"/>
    <d v="2024-01-10T06:04:00"/>
    <s v="6:04"/>
    <d v="1899-12-30T02:03:26"/>
    <x v="1"/>
    <x v="1"/>
    <x v="13"/>
    <x v="1"/>
    <n v="8193"/>
  </r>
  <r>
    <n v="601"/>
    <d v="2024-01-10T06:47:02"/>
    <d v="2024-01-10T08:15:43"/>
    <s v="46044953@ventasyservicios.com.co"/>
    <s v="Jonnatan Steven Hernandez Gonzalez"/>
    <m/>
    <d v="2024-01-09T00:00:00"/>
    <s v="8:48"/>
    <x v="4"/>
    <m/>
    <m/>
    <m/>
    <m/>
    <m/>
    <m/>
    <m/>
    <m/>
    <s v="ingridj.rodriguez@claro.com.co"/>
    <s v="Cliente con inconformidad de facturación "/>
    <s v="69000251"/>
    <s v="JUAN CAMILO GAMBOA"/>
    <s v="NO DETERMINADO"/>
    <s v="ANALISTA PQR"/>
    <x v="0"/>
    <m/>
    <s v="FIJO"/>
    <s v="HFC"/>
    <s v="PQR"/>
    <m/>
    <m/>
    <m/>
    <m/>
    <m/>
    <m/>
    <m/>
    <m/>
    <m/>
    <m/>
    <m/>
    <m/>
    <m/>
    <m/>
    <m/>
    <m/>
    <m/>
    <m/>
    <m/>
    <m/>
    <m/>
    <m/>
    <m/>
    <m/>
    <m/>
    <m/>
    <m/>
    <m/>
    <m/>
    <m/>
    <m/>
    <m/>
    <m/>
    <m/>
    <m/>
    <m/>
    <m/>
    <s v="NO RECEPCIÓN DE SOLICITUD (PQR - RECURSO)"/>
    <m/>
    <m/>
    <m/>
    <m/>
    <m/>
    <m/>
    <m/>
    <m/>
    <m/>
    <m/>
    <m/>
    <m/>
    <m/>
    <m/>
    <m/>
    <m/>
    <m/>
    <m/>
    <m/>
    <m/>
    <m/>
    <m/>
    <m/>
    <m/>
    <m/>
    <m/>
    <m/>
    <m/>
    <m/>
    <m/>
    <m/>
    <m/>
    <m/>
    <m/>
    <m/>
    <m/>
    <m/>
    <m/>
    <m/>
    <m/>
    <m/>
    <m/>
    <m/>
    <m/>
    <m/>
    <m/>
    <m/>
    <m/>
    <m/>
    <m/>
    <m/>
    <m/>
    <m/>
    <m/>
    <m/>
    <m/>
    <m/>
    <m/>
    <m/>
    <m/>
    <m/>
    <m/>
    <m/>
    <m/>
    <m/>
    <m/>
    <m/>
    <m/>
    <m/>
    <m/>
    <m/>
    <x v="0"/>
    <m/>
    <m/>
    <m/>
    <m/>
    <m/>
    <s v="ESCALADO"/>
    <s v="OTRAS ÁREAS"/>
    <d v="2024-01-10T00:00:00"/>
    <s v="N/A"/>
    <s v="N/A"/>
    <x v="69"/>
    <x v="0"/>
    <x v="1"/>
    <x v="0"/>
    <x v="0"/>
    <n v="1"/>
    <n v="1"/>
    <n v="1"/>
    <n v="1"/>
    <x v="0"/>
    <n v="1"/>
    <s v="69000251JUAN CAMILO GAMBOA"/>
    <x v="1"/>
    <d v="2024-01-10T00:00:00"/>
    <x v="587"/>
    <d v="1899-12-30T00:00:00"/>
    <d v="2024-01-09T08:48:00"/>
    <s v="8:48"/>
    <d v="1899-12-30T23:27:43"/>
    <x v="4"/>
    <x v="0"/>
    <x v="15"/>
    <x v="0"/>
    <n v="8193"/>
  </r>
  <r>
    <n v="602"/>
    <d v="2024-01-10T08:16:07"/>
    <d v="2024-01-10T08:17:02"/>
    <s v="45964794@ventasyservicios.com.co"/>
    <s v="Kevin Andres Munoz Rojas"/>
    <m/>
    <d v="2024-01-10T00:00:00"/>
    <s v="8:00"/>
    <x v="2"/>
    <s v="BITÁCORA GENERAL"/>
    <m/>
    <m/>
    <m/>
    <m/>
    <m/>
    <s v="edgarmaurocas@gmail.com"/>
    <s v="Re: Roaming cont&amp;#225;ctenos Persona Natural"/>
    <m/>
    <m/>
    <s v="3116143464"/>
    <s v="MAURICIO"/>
    <s v="MASIVO"/>
    <s v="CLIENTE EXTERNO"/>
    <x v="0"/>
    <m/>
    <m/>
    <m/>
    <m/>
    <m/>
    <m/>
    <m/>
    <m/>
    <m/>
    <m/>
    <m/>
    <m/>
    <m/>
    <m/>
    <m/>
    <m/>
    <m/>
    <m/>
    <m/>
    <m/>
    <m/>
    <m/>
    <m/>
    <m/>
    <m/>
    <m/>
    <m/>
    <m/>
    <m/>
    <m/>
    <m/>
    <m/>
    <m/>
    <m/>
    <m/>
    <m/>
    <m/>
    <m/>
    <m/>
    <m/>
    <m/>
    <m/>
    <m/>
    <m/>
    <m/>
    <m/>
    <m/>
    <m/>
    <m/>
    <m/>
    <m/>
    <m/>
    <m/>
    <m/>
    <m/>
    <m/>
    <m/>
    <m/>
    <m/>
    <m/>
    <m/>
    <m/>
    <m/>
    <m/>
    <m/>
    <m/>
    <m/>
    <m/>
    <m/>
    <m/>
    <m/>
    <m/>
    <m/>
    <m/>
    <m/>
    <m/>
    <m/>
    <m/>
    <m/>
    <m/>
    <m/>
    <m/>
    <m/>
    <m/>
    <m/>
    <m/>
    <m/>
    <m/>
    <m/>
    <m/>
    <m/>
    <m/>
    <m/>
    <m/>
    <m/>
    <s v="SOLICITUD PÁGINA"/>
    <m/>
    <m/>
    <m/>
    <m/>
    <m/>
    <m/>
    <m/>
    <m/>
    <m/>
    <m/>
    <m/>
    <m/>
    <m/>
    <m/>
    <m/>
    <m/>
    <m/>
    <x v="0"/>
    <m/>
    <m/>
    <m/>
    <m/>
    <m/>
    <s v="GESTIONADO"/>
    <m/>
    <d v="2024-01-10T00:00:00"/>
    <s v="N/A"/>
    <s v="0"/>
    <x v="77"/>
    <x v="2"/>
    <x v="0"/>
    <x v="0"/>
    <x v="0"/>
    <n v="1"/>
    <n v="1"/>
    <n v="1"/>
    <n v="1"/>
    <x v="0"/>
    <n v="1"/>
    <s v="3116143464MAURICIO"/>
    <x v="2"/>
    <d v="2024-01-10T00:00:00"/>
    <x v="588"/>
    <d v="1899-12-30T00:00:00"/>
    <d v="2024-01-10T08:00:00"/>
    <s v="8:00"/>
    <d v="1899-12-30T00:17:02"/>
    <x v="1"/>
    <x v="1"/>
    <x v="11"/>
    <x v="1"/>
    <n v="8193"/>
  </r>
  <r>
    <n v="603"/>
    <d v="2024-01-10T08:15:48"/>
    <d v="2024-01-10T08:21:12"/>
    <s v="46044953@ventasyservicios.com.co"/>
    <s v="Jonnatan Steven Hernandez Gonzalez"/>
    <m/>
    <d v="2024-01-09T00:00:00"/>
    <s v="10:05:38"/>
    <x v="4"/>
    <m/>
    <m/>
    <m/>
    <m/>
    <m/>
    <m/>
    <m/>
    <m/>
    <s v="Jefeadm@medicalgroup.co"/>
    <s v="cancelación de servicios  total  900088052-6"/>
    <s v="12040994"/>
    <s v="MG MEDICAL GROUP SAS"/>
    <s v="PYME PEQUEÑA"/>
    <s v="CLIENTE CLARO"/>
    <x v="0"/>
    <m/>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0T00:00:00"/>
    <s v="N/A"/>
    <s v="N/A"/>
    <x v="58"/>
    <x v="0"/>
    <x v="0"/>
    <x v="0"/>
    <x v="0"/>
    <n v="1"/>
    <n v="1"/>
    <n v="1"/>
    <n v="1"/>
    <x v="0"/>
    <n v="1"/>
    <s v="12040994MG MEDICAL GROUP SAS"/>
    <x v="0"/>
    <d v="2024-01-10T00:00:00"/>
    <x v="589"/>
    <d v="1899-12-30T00:00:00"/>
    <d v="2024-01-09T10:05:00"/>
    <s v="10:05"/>
    <d v="1899-12-30T22:16:12"/>
    <x v="4"/>
    <x v="0"/>
    <x v="15"/>
    <x v="0"/>
    <n v="8193"/>
  </r>
  <r>
    <n v="604"/>
    <d v="2024-01-10T08:31:49"/>
    <d v="2024-01-10T08:32:49"/>
    <s v="46046878@ventasyservicios.com.co"/>
    <s v="Laura Alejandra Romero Roa"/>
    <m/>
    <d v="2024-01-10T00:00:00"/>
    <s v="8:24"/>
    <x v="0"/>
    <m/>
    <m/>
    <m/>
    <m/>
    <m/>
    <m/>
    <m/>
    <m/>
    <s v="NotificacionesClaro@claro.com.co"/>
    <s v="Re: Fwd: RV: RECLAMACIÓN DIRECTA ARTÍCULO 58 NÚM. 5° DE LA LEY 1480 DE 2011 presentada por MP EVOLUTION S.A.S. en contra de COMCEL S.A."/>
    <s v="901024479"/>
    <s v="MP EVOLUTION S.A.S"/>
    <s v="NO DETERMINADO"/>
    <s v="CLIENTE EXTERNO"/>
    <x v="0"/>
    <m/>
    <s v="FIJO"/>
    <s v="FO"/>
    <s v="PQR"/>
    <m/>
    <m/>
    <m/>
    <m/>
    <m/>
    <m/>
    <m/>
    <m/>
    <m/>
    <m/>
    <m/>
    <m/>
    <m/>
    <m/>
    <m/>
    <m/>
    <m/>
    <m/>
    <m/>
    <m/>
    <m/>
    <m/>
    <m/>
    <m/>
    <m/>
    <m/>
    <m/>
    <m/>
    <m/>
    <m/>
    <m/>
    <m/>
    <m/>
    <m/>
    <m/>
    <m/>
    <m/>
    <s v="INFORMACIÓN - ACLARACIÓN"/>
    <s v="OTROS PRODUCTOS (VENTAS)"/>
    <m/>
    <m/>
    <m/>
    <m/>
    <m/>
    <m/>
    <m/>
    <m/>
    <m/>
    <m/>
    <m/>
    <m/>
    <m/>
    <m/>
    <m/>
    <m/>
    <m/>
    <m/>
    <m/>
    <m/>
    <m/>
    <m/>
    <m/>
    <m/>
    <m/>
    <m/>
    <m/>
    <m/>
    <m/>
    <m/>
    <m/>
    <m/>
    <m/>
    <m/>
    <m/>
    <m/>
    <m/>
    <m/>
    <m/>
    <m/>
    <m/>
    <m/>
    <m/>
    <m/>
    <m/>
    <m/>
    <m/>
    <m/>
    <m/>
    <m/>
    <m/>
    <m/>
    <m/>
    <m/>
    <m/>
    <m/>
    <m/>
    <m/>
    <m/>
    <m/>
    <m/>
    <m/>
    <m/>
    <m/>
    <m/>
    <m/>
    <m/>
    <m/>
    <m/>
    <m/>
    <x v="0"/>
    <m/>
    <m/>
    <m/>
    <m/>
    <m/>
    <s v="GESTIONADO"/>
    <m/>
    <d v="2024-01-10T00:00:00"/>
    <s v="0"/>
    <s v="0"/>
    <x v="60"/>
    <x v="0"/>
    <x v="0"/>
    <x v="0"/>
    <x v="0"/>
    <n v="1"/>
    <n v="1"/>
    <n v="1"/>
    <n v="1"/>
    <x v="0"/>
    <n v="1"/>
    <s v="901024479MP EVOLUTION S.A.S"/>
    <x v="2"/>
    <d v="2024-01-10T00:00:00"/>
    <x v="590"/>
    <d v="1899-12-30T00:00:00"/>
    <d v="2024-01-10T08:24:00"/>
    <s v="8:24"/>
    <d v="1899-12-30T00:08:49"/>
    <x v="1"/>
    <x v="1"/>
    <x v="27"/>
    <x v="1"/>
    <n v="8193"/>
  </r>
  <r>
    <n v="605"/>
    <d v="2024-01-10T08:32:36"/>
    <d v="2024-01-10T08:33:52"/>
    <s v="45964794@ventasyservicios.com.co"/>
    <s v="Kevin Andres Munoz Rojas"/>
    <m/>
    <d v="2024-01-10T00:00:00"/>
    <s v="8:30"/>
    <x v="2"/>
    <s v="BITÁCORA GENERAL"/>
    <m/>
    <m/>
    <m/>
    <m/>
    <m/>
    <s v="contactanos-co@tmx-internacional.net"/>
    <s v="Roaming cont&amp;#225;ctenos Persona Natural"/>
    <m/>
    <m/>
    <s v="0"/>
    <s v="FREDDY"/>
    <s v="MASIVO"/>
    <s v="CLIENTE EXTERNO"/>
    <x v="0"/>
    <m/>
    <m/>
    <m/>
    <m/>
    <m/>
    <m/>
    <m/>
    <m/>
    <m/>
    <m/>
    <m/>
    <m/>
    <m/>
    <m/>
    <m/>
    <m/>
    <m/>
    <m/>
    <m/>
    <m/>
    <m/>
    <m/>
    <m/>
    <m/>
    <m/>
    <m/>
    <m/>
    <m/>
    <m/>
    <m/>
    <m/>
    <m/>
    <m/>
    <m/>
    <m/>
    <m/>
    <m/>
    <m/>
    <m/>
    <m/>
    <m/>
    <m/>
    <m/>
    <m/>
    <m/>
    <m/>
    <m/>
    <m/>
    <m/>
    <m/>
    <m/>
    <m/>
    <m/>
    <m/>
    <m/>
    <m/>
    <m/>
    <m/>
    <m/>
    <m/>
    <m/>
    <m/>
    <m/>
    <m/>
    <m/>
    <m/>
    <m/>
    <m/>
    <m/>
    <m/>
    <m/>
    <m/>
    <m/>
    <m/>
    <m/>
    <m/>
    <m/>
    <m/>
    <m/>
    <m/>
    <m/>
    <m/>
    <m/>
    <m/>
    <m/>
    <m/>
    <m/>
    <m/>
    <m/>
    <m/>
    <m/>
    <m/>
    <m/>
    <m/>
    <m/>
    <s v="SOLICITUD PÁGINA"/>
    <m/>
    <m/>
    <m/>
    <m/>
    <m/>
    <m/>
    <m/>
    <m/>
    <m/>
    <m/>
    <m/>
    <m/>
    <m/>
    <m/>
    <m/>
    <m/>
    <m/>
    <x v="0"/>
    <m/>
    <m/>
    <m/>
    <m/>
    <m/>
    <s v="GESTIONADO"/>
    <m/>
    <d v="2024-01-10T00:00:00"/>
    <s v="N/A"/>
    <s v="0"/>
    <x v="77"/>
    <x v="2"/>
    <x v="0"/>
    <x v="0"/>
    <x v="0"/>
    <n v="1"/>
    <n v="1"/>
    <n v="1"/>
    <n v="1"/>
    <x v="0"/>
    <n v="1"/>
    <s v="0FREDDY"/>
    <x v="2"/>
    <d v="2024-01-10T00:00:00"/>
    <x v="591"/>
    <d v="1899-12-30T00:00:00"/>
    <d v="2024-01-10T08:30:00"/>
    <s v="8:30"/>
    <d v="1899-12-30T00:03:52"/>
    <x v="1"/>
    <x v="1"/>
    <x v="11"/>
    <x v="1"/>
    <n v="8193"/>
  </r>
  <r>
    <n v="606"/>
    <d v="2024-01-10T08:21:19"/>
    <d v="2024-01-10T08:45:04"/>
    <s v="46044953@ventasyservicios.com.co"/>
    <s v="Jonnatan Steven Hernandez Gonzalez"/>
    <m/>
    <d v="2024-01-09T00:00:00"/>
    <s v="10:12"/>
    <x v="4"/>
    <m/>
    <m/>
    <m/>
    <m/>
    <m/>
    <m/>
    <m/>
    <m/>
    <s v="Sistemas@cafarcol.com.co"/>
    <s v="RECLAMO FACTURA CLARO SEDE ARMENIA"/>
    <s v="67848479"/>
    <s v="CFC CAFARCOL SAS"/>
    <s v="PYME MEDIANA"/>
    <s v="CLIENTE CLAR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0T00:00:00"/>
    <s v="N/A"/>
    <s v="N/A"/>
    <x v="47"/>
    <x v="0"/>
    <x v="0"/>
    <x v="0"/>
    <x v="0"/>
    <n v="1"/>
    <n v="1"/>
    <n v="1"/>
    <n v="1"/>
    <x v="0"/>
    <n v="1"/>
    <s v="67848479CFC CAFARCOL SAS"/>
    <x v="0"/>
    <d v="2024-01-10T00:00:00"/>
    <x v="592"/>
    <d v="1899-12-30T00:00:00"/>
    <d v="2024-01-09T10:12:00"/>
    <s v="10:12"/>
    <d v="1899-12-30T22:33:04"/>
    <x v="4"/>
    <x v="0"/>
    <x v="15"/>
    <x v="0"/>
    <n v="8193"/>
  </r>
  <r>
    <n v="607"/>
    <d v="2024-01-10T08:45:34"/>
    <d v="2024-01-10T08:48:28"/>
    <s v="46046406@ventasyservicios.com.co"/>
    <s v="Angela Pilar Garces Quintero"/>
    <m/>
    <d v="2024-01-09T00:00:00"/>
    <s v="12:13"/>
    <x v="0"/>
    <m/>
    <m/>
    <m/>
    <m/>
    <m/>
    <m/>
    <m/>
    <m/>
    <s v="yuri.sanchez@claro.com.co"/>
    <s v="RV: Aceptacion propuesta Fidelizacion"/>
    <s v="52466873"/>
    <s v="INVERCASIN OS SAS  "/>
    <s v="PYME MEDIANA"/>
    <s v="CLIENTE CLARO"/>
    <x v="0"/>
    <m/>
    <s v="FIJO"/>
    <s v="HFC"/>
    <s v="CAMBIO PLAN TARIFA"/>
    <m/>
    <m/>
    <m/>
    <m/>
    <m/>
    <s v="UPGRADE - PARALELO"/>
    <m/>
    <m/>
    <m/>
    <m/>
    <m/>
    <m/>
    <m/>
    <m/>
    <m/>
    <m/>
    <m/>
    <m/>
    <m/>
    <m/>
    <m/>
    <m/>
    <m/>
    <m/>
    <m/>
    <m/>
    <m/>
    <m/>
    <m/>
    <m/>
    <m/>
    <m/>
    <m/>
    <m/>
    <m/>
    <m/>
    <m/>
    <m/>
    <m/>
    <m/>
    <m/>
    <m/>
    <m/>
    <m/>
    <m/>
    <m/>
    <m/>
    <m/>
    <m/>
    <m/>
    <m/>
    <m/>
    <m/>
    <m/>
    <m/>
    <m/>
    <m/>
    <m/>
    <m/>
    <m/>
    <m/>
    <m/>
    <m/>
    <m/>
    <m/>
    <m/>
    <m/>
    <m/>
    <m/>
    <m/>
    <m/>
    <m/>
    <m/>
    <m/>
    <m/>
    <m/>
    <m/>
    <m/>
    <m/>
    <m/>
    <m/>
    <m/>
    <m/>
    <m/>
    <m/>
    <m/>
    <m/>
    <m/>
    <m/>
    <m/>
    <m/>
    <m/>
    <m/>
    <m/>
    <m/>
    <m/>
    <m/>
    <m/>
    <m/>
    <m/>
    <m/>
    <m/>
    <m/>
    <m/>
    <m/>
    <m/>
    <m/>
    <m/>
    <m/>
    <x v="0"/>
    <m/>
    <m/>
    <m/>
    <m/>
    <m/>
    <s v="GESTIONADO"/>
    <m/>
    <d v="2024-01-09T00:00:00"/>
    <s v="Buenas tardes_x000a__x000a_ _x000a__x000a_Agradezco y me colaboren con la fidelización_x000a__x000a_ _x000a__x000a_Quedamos atentos_x000a__x000a_ "/>
    <m/>
    <x v="62"/>
    <x v="0"/>
    <x v="0"/>
    <x v="0"/>
    <x v="0"/>
    <n v="1"/>
    <n v="1"/>
    <n v="1"/>
    <n v="1"/>
    <x v="0"/>
    <n v="1"/>
    <s v="52466873INVERCASIN OS SAS  "/>
    <x v="0"/>
    <d v="2024-01-10T00:00:00"/>
    <x v="593"/>
    <d v="1899-12-30T00:00:00"/>
    <d v="2024-01-09T12:13:00"/>
    <s v="12:13"/>
    <d v="1899-12-30T20:35:28"/>
    <x v="4"/>
    <x v="2"/>
    <x v="26"/>
    <x v="1"/>
    <n v="8193"/>
  </r>
  <r>
    <n v="608"/>
    <d v="2024-01-10T08:47:48"/>
    <d v="2024-01-10T08:48:53"/>
    <s v="45964794@ventasyservicios.com.co"/>
    <s v="Kevin Andres Munoz Rojas"/>
    <m/>
    <d v="2024-01-10T00:00:00"/>
    <s v="8:47"/>
    <x v="2"/>
    <s v="BITÁCORA GENERAL"/>
    <m/>
    <m/>
    <m/>
    <m/>
    <m/>
    <s v="Alexis2000caicedo@gmail.com"/>
    <s v="Roaming cont&amp;#225;ctenos Persona Natural"/>
    <m/>
    <m/>
    <s v="0"/>
    <s v="ALEXIS"/>
    <s v="NO DETERMINADO"/>
    <s v="CLIENTE EXTERNO"/>
    <x v="0"/>
    <m/>
    <m/>
    <m/>
    <m/>
    <m/>
    <m/>
    <m/>
    <m/>
    <m/>
    <m/>
    <m/>
    <m/>
    <m/>
    <m/>
    <m/>
    <m/>
    <m/>
    <m/>
    <m/>
    <m/>
    <m/>
    <m/>
    <m/>
    <m/>
    <m/>
    <m/>
    <m/>
    <m/>
    <m/>
    <m/>
    <m/>
    <m/>
    <m/>
    <m/>
    <m/>
    <m/>
    <m/>
    <m/>
    <m/>
    <m/>
    <m/>
    <m/>
    <m/>
    <m/>
    <m/>
    <m/>
    <m/>
    <m/>
    <m/>
    <m/>
    <m/>
    <m/>
    <m/>
    <m/>
    <m/>
    <m/>
    <m/>
    <m/>
    <m/>
    <m/>
    <m/>
    <m/>
    <m/>
    <m/>
    <m/>
    <m/>
    <m/>
    <m/>
    <m/>
    <m/>
    <m/>
    <m/>
    <m/>
    <m/>
    <m/>
    <m/>
    <m/>
    <m/>
    <m/>
    <m/>
    <m/>
    <m/>
    <m/>
    <m/>
    <m/>
    <m/>
    <m/>
    <m/>
    <m/>
    <m/>
    <m/>
    <m/>
    <m/>
    <m/>
    <m/>
    <s v="SOLICITUD PÁGINA"/>
    <m/>
    <m/>
    <m/>
    <m/>
    <m/>
    <m/>
    <m/>
    <m/>
    <m/>
    <m/>
    <m/>
    <m/>
    <m/>
    <m/>
    <m/>
    <m/>
    <m/>
    <x v="0"/>
    <m/>
    <m/>
    <m/>
    <m/>
    <m/>
    <s v="GESTIONADO"/>
    <m/>
    <d v="2024-01-10T00:00:00"/>
    <s v="N/A"/>
    <s v="0"/>
    <x v="77"/>
    <x v="2"/>
    <x v="0"/>
    <x v="3"/>
    <x v="1"/>
    <n v="1"/>
    <n v="1"/>
    <n v="1"/>
    <n v="1"/>
    <x v="0"/>
    <n v="1"/>
    <s v="0ALEXIS"/>
    <x v="2"/>
    <d v="2024-01-10T00:00:00"/>
    <x v="594"/>
    <d v="1899-12-30T00:00:00"/>
    <d v="2024-01-10T08:47:00"/>
    <s v="8:47"/>
    <d v="1899-12-30T00:01:53"/>
    <x v="1"/>
    <x v="1"/>
    <x v="11"/>
    <x v="1"/>
    <n v="8193"/>
  </r>
  <r>
    <n v="609"/>
    <d v="2024-01-10T08:45:06"/>
    <d v="2024-01-10T09:14:58"/>
    <s v="46044953@ventasyservicios.com.co"/>
    <s v="Jonnatan Steven Hernandez Gonzalez"/>
    <m/>
    <d v="2024-01-09T00:00:00"/>
    <s v="10:25"/>
    <x v="4"/>
    <m/>
    <m/>
    <m/>
    <m/>
    <m/>
    <m/>
    <m/>
    <m/>
    <s v="wrojas@bacardi.com"/>
    <s v="RE: Re: Fwd: Cancelaci?n l?neas telef?nicas "/>
    <s v="96000005"/>
    <s v="BACARDI COLOMBIA SAS"/>
    <s v="PYME MEDIANA"/>
    <s v="CLIENTE CLARO"/>
    <x v="0"/>
    <m/>
    <s v="FIJO"/>
    <s v="HFC"/>
    <s v="PQR"/>
    <m/>
    <m/>
    <m/>
    <m/>
    <m/>
    <m/>
    <m/>
    <m/>
    <m/>
    <m/>
    <m/>
    <m/>
    <m/>
    <m/>
    <m/>
    <m/>
    <m/>
    <m/>
    <m/>
    <m/>
    <m/>
    <m/>
    <m/>
    <m/>
    <m/>
    <m/>
    <m/>
    <m/>
    <m/>
    <m/>
    <m/>
    <m/>
    <m/>
    <m/>
    <m/>
    <m/>
    <m/>
    <s v="NO RECEPCIÓN DE SOLICITUD (PQR - RECURSO)"/>
    <m/>
    <m/>
    <m/>
    <m/>
    <m/>
    <m/>
    <m/>
    <m/>
    <m/>
    <m/>
    <m/>
    <m/>
    <m/>
    <m/>
    <m/>
    <m/>
    <m/>
    <m/>
    <m/>
    <m/>
    <m/>
    <m/>
    <m/>
    <m/>
    <m/>
    <m/>
    <m/>
    <m/>
    <m/>
    <m/>
    <m/>
    <m/>
    <m/>
    <m/>
    <m/>
    <m/>
    <m/>
    <m/>
    <m/>
    <m/>
    <m/>
    <m/>
    <m/>
    <m/>
    <m/>
    <m/>
    <m/>
    <m/>
    <m/>
    <m/>
    <m/>
    <m/>
    <m/>
    <m/>
    <m/>
    <m/>
    <m/>
    <m/>
    <m/>
    <m/>
    <m/>
    <m/>
    <m/>
    <m/>
    <m/>
    <m/>
    <m/>
    <m/>
    <m/>
    <m/>
    <m/>
    <x v="0"/>
    <m/>
    <m/>
    <m/>
    <m/>
    <m/>
    <s v="ESCALADO"/>
    <s v="OTRAS ÁREAS"/>
    <d v="2024-01-10T00:00:00"/>
    <s v="N/A"/>
    <s v="N/A"/>
    <x v="69"/>
    <x v="0"/>
    <x v="1"/>
    <x v="0"/>
    <x v="0"/>
    <n v="1"/>
    <n v="1"/>
    <n v="1"/>
    <n v="1"/>
    <x v="0"/>
    <n v="1"/>
    <s v="96000005BACARDI COLOMBIA SAS"/>
    <x v="1"/>
    <d v="2024-01-10T00:00:00"/>
    <x v="595"/>
    <d v="1899-12-30T00:00:00"/>
    <d v="2024-01-09T10:25:00"/>
    <s v="10:25"/>
    <d v="1899-12-30T22:49:58"/>
    <x v="4"/>
    <x v="0"/>
    <x v="15"/>
    <x v="0"/>
    <n v="8193"/>
  </r>
  <r>
    <n v="610"/>
    <d v="2024-01-10T08:32:53"/>
    <d v="2024-01-10T09:16:24"/>
    <s v="46046878@ventasyservicios.com.co"/>
    <s v="Laura Alejandra Romero Roa"/>
    <m/>
    <d v="2024-01-10T00:00:00"/>
    <s v=" 9:10"/>
    <x v="0"/>
    <m/>
    <m/>
    <m/>
    <m/>
    <m/>
    <m/>
    <m/>
    <m/>
    <s v="director.af@mundialderepuestos.com.co"/>
    <s v="Re: Fwd: Propuesta comercial"/>
    <s v="830092353 "/>
    <s v="MUNDIAL DE REPUESTOS COLOMBIA C I LTDA "/>
    <s v="NO DETERMINADO"/>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0T00:00:00"/>
    <s v="0"/>
    <s v="0"/>
    <x v="0"/>
    <x v="0"/>
    <x v="0"/>
    <x v="0"/>
    <x v="0"/>
    <n v="1"/>
    <n v="1"/>
    <n v="1"/>
    <n v="1"/>
    <x v="0"/>
    <n v="1"/>
    <s v="830092353 MUNDIAL DE REPUESTOS COLOMBIA C I LTDA "/>
    <x v="2"/>
    <d v="2024-01-10T00:00:00"/>
    <x v="596"/>
    <d v="1899-12-30T00:00:00"/>
    <d v="2024-01-10T09:10:00"/>
    <s v=" 9:10"/>
    <d v="1899-12-30T00:06:24"/>
    <x v="1"/>
    <x v="1"/>
    <x v="27"/>
    <x v="1"/>
    <n v="8193"/>
  </r>
  <r>
    <n v="611"/>
    <d v="2024-01-10T08:07:31"/>
    <d v="2024-01-10T09:18:56"/>
    <s v="45984160@ventasyservicios.com.co"/>
    <s v="Dana Sofia Giraldo Avila"/>
    <m/>
    <d v="2024-01-10T00:00:00"/>
    <s v="7:26:10 a. m"/>
    <x v="3"/>
    <m/>
    <s v="15558555"/>
    <m/>
    <m/>
    <m/>
    <m/>
    <m/>
    <m/>
    <m/>
    <m/>
    <s v="3128736255"/>
    <s v="PROMOTORA NIVEL S.A.S. "/>
    <s v="MICR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0T00:00:00"/>
    <m/>
    <s v="N/A"/>
    <x v="21"/>
    <x v="3"/>
    <x v="0"/>
    <x v="0"/>
    <x v="0"/>
    <n v="1"/>
    <n v="1"/>
    <n v="1"/>
    <n v="1"/>
    <x v="0"/>
    <n v="1"/>
    <s v="3128736255PROMOTORA NIVEL S.A.S. "/>
    <x v="2"/>
    <d v="2024-01-10T00:00:00"/>
    <x v="597"/>
    <d v="1899-12-30T00:00:00"/>
    <d v="2024-01-10T07:26:00"/>
    <s v="7:26"/>
    <d v="1899-12-30T01:52:56"/>
    <x v="1"/>
    <x v="1"/>
    <x v="13"/>
    <x v="1"/>
    <n v="8193"/>
  </r>
  <r>
    <n v="612"/>
    <d v="2024-01-10T09:21:16"/>
    <d v="2024-01-10T09:22:58"/>
    <s v="45077016@ventasyservicios.com.co"/>
    <s v="Luis Guanuquiza Dominguez"/>
    <m/>
    <d v="2024-01-10T00:00:00"/>
    <s v="08:18"/>
    <x v="0"/>
    <m/>
    <m/>
    <m/>
    <m/>
    <m/>
    <m/>
    <m/>
    <m/>
    <s v="Lopez Portillo Alexander (jairohernandezp@gmail.com)"/>
    <s v="Re: Cesi?n de contrato min 3148300961"/>
    <s v="3148300961"/>
    <s v="AGROGANADERO LIMITADA JAIRO HERNANDEZ"/>
    <s v="SOHO"/>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0T00:00:00"/>
    <s v="N/A"/>
    <s v="N/A"/>
    <x v="37"/>
    <x v="0"/>
    <x v="0"/>
    <x v="11"/>
    <x v="1"/>
    <n v="1"/>
    <n v="1"/>
    <n v="1"/>
    <n v="1"/>
    <x v="0"/>
    <n v="1"/>
    <s v="3148300961AGROGANADERO LIMITADA JAIRO HERNANDEZ"/>
    <x v="2"/>
    <d v="2024-01-10T00:00:00"/>
    <x v="598"/>
    <d v="1899-12-30T00:00:00"/>
    <d v="2024-01-10T08:18:00"/>
    <s v="08:18"/>
    <d v="1899-12-30T01:04:58"/>
    <x v="1"/>
    <x v="1"/>
    <x v="25"/>
    <x v="1"/>
    <n v="8193"/>
  </r>
  <r>
    <n v="613"/>
    <d v="2024-01-10T09:20:35"/>
    <d v="2024-01-10T09:23:18"/>
    <s v="45961588@ventasyservicios.com.co"/>
    <s v="Brian Fernando Camacho Hernandez"/>
    <m/>
    <d v="2024-01-10T00:00:00"/>
    <s v="4:35am"/>
    <x v="4"/>
    <m/>
    <m/>
    <m/>
    <m/>
    <m/>
    <m/>
    <m/>
    <m/>
    <s v="guayacandelaplaza2@gmail.com"/>
    <s v="Solicitud Cancelacion Servicio linea telefonica e internet"/>
    <s v="17297238"/>
    <s v="URBANIZACI ON GUAYACAN DE LA PLAZA P.H.    "/>
    <s v="SOHO"/>
    <s v="CLIENTE EXTERNO"/>
    <x v="0"/>
    <m/>
    <s v="FIJO"/>
    <s v="HFC"/>
    <s v="CANCELACIÓN DE SERVICIO"/>
    <m/>
    <m/>
    <m/>
    <m/>
    <m/>
    <m/>
    <m/>
    <s v="COLOCACIÓN"/>
    <m/>
    <m/>
    <m/>
    <m/>
    <m/>
    <m/>
    <m/>
    <m/>
    <m/>
    <m/>
    <m/>
    <m/>
    <m/>
    <m/>
    <m/>
    <m/>
    <m/>
    <m/>
    <m/>
    <m/>
    <m/>
    <m/>
    <m/>
    <m/>
    <m/>
    <m/>
    <m/>
    <m/>
    <m/>
    <m/>
    <m/>
    <m/>
    <m/>
    <m/>
    <m/>
    <m/>
    <m/>
    <m/>
    <m/>
    <m/>
    <m/>
    <m/>
    <m/>
    <m/>
    <m/>
    <m/>
    <m/>
    <m/>
    <m/>
    <m/>
    <m/>
    <m/>
    <m/>
    <m/>
    <m/>
    <m/>
    <m/>
    <m/>
    <m/>
    <m/>
    <m/>
    <m/>
    <m/>
    <m/>
    <m/>
    <m/>
    <m/>
    <m/>
    <m/>
    <m/>
    <m/>
    <m/>
    <m/>
    <m/>
    <m/>
    <m/>
    <m/>
    <m/>
    <m/>
    <m/>
    <m/>
    <m/>
    <m/>
    <m/>
    <m/>
    <m/>
    <m/>
    <m/>
    <m/>
    <m/>
    <m/>
    <m/>
    <m/>
    <m/>
    <m/>
    <m/>
    <m/>
    <s v="TOTAL"/>
    <m/>
    <s v="CIERRE DE SEDE"/>
    <m/>
    <x v="2"/>
    <s v="3167186555"/>
    <s v="URBANIZACI ON GUAYACAN DE LA PLAZA P.H.    "/>
    <s v="1"/>
    <m/>
    <m/>
    <s v="GESTIONADO"/>
    <m/>
    <d v="2024-01-10T00:00:00"/>
    <s v="na"/>
    <s v="na"/>
    <x v="74"/>
    <x v="0"/>
    <x v="0"/>
    <x v="0"/>
    <x v="0"/>
    <n v="1"/>
    <n v="1"/>
    <n v="1"/>
    <n v="1"/>
    <x v="0"/>
    <n v="1"/>
    <s v="17297238URBANIZACI ON GUAYACAN DE LA PLAZA P.H.    "/>
    <x v="2"/>
    <d v="2024-01-10T00:00:00"/>
    <x v="599"/>
    <d v="1899-12-30T00:00:00"/>
    <d v="2024-01-10T04:35:00"/>
    <s v="4:35"/>
    <d v="1899-12-30T04:48:18"/>
    <x v="1"/>
    <x v="1"/>
    <x v="21"/>
    <x v="0"/>
    <n v="8193"/>
  </r>
  <r>
    <n v="614"/>
    <d v="2024-01-10T09:18:58"/>
    <d v="2024-01-10T09:27:22"/>
    <s v="45984160@ventasyservicios.com.co"/>
    <s v="Dana Sofia Giraldo Avila"/>
    <m/>
    <d v="2024-01-10T00:00:00"/>
    <s v="10/01/2024 7:40:19 a. m"/>
    <x v="3"/>
    <m/>
    <s v="15558561"/>
    <m/>
    <m/>
    <m/>
    <m/>
    <m/>
    <m/>
    <m/>
    <m/>
    <s v="3209743272"/>
    <s v="VAOX GROUP COLOMBIA SAS"/>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0T00:00:00"/>
    <m/>
    <s v="N/A"/>
    <x v="21"/>
    <x v="3"/>
    <x v="0"/>
    <x v="0"/>
    <x v="0"/>
    <n v="1"/>
    <n v="1"/>
    <n v="1"/>
    <n v="1"/>
    <x v="1"/>
    <n v="2"/>
    <s v="3209743272VAOX GROUP COLOMBIA SAS"/>
    <x v="2"/>
    <d v="2024-01-10T00:00:00"/>
    <x v="600"/>
    <d v="1899-12-30T00:00:00"/>
    <d v="2024-01-10T07:40:00"/>
    <s v="10/01/2024 7:40"/>
    <d v="1899-12-30T01:47:22"/>
    <x v="1"/>
    <x v="1"/>
    <x v="13"/>
    <x v="1"/>
    <n v="8193"/>
  </r>
  <r>
    <n v="615"/>
    <d v="2024-01-10T09:09:38"/>
    <d v="2024-01-10T09:30:15"/>
    <s v="45981204@ventasyservicios.com.co"/>
    <s v="Karen Dayann Marino Salamanca"/>
    <m/>
    <d v="2024-01-10T00:00:00"/>
    <s v="7:14 a. m."/>
    <x v="0"/>
    <m/>
    <m/>
    <m/>
    <m/>
    <m/>
    <m/>
    <m/>
    <m/>
    <s v="milena.rodriguez@claro.com.co"/>
    <s v="APLICAR DESCUENTO CAMPAÑA EMPRESA: CHANNEL PLUS SAS - NIT: 901233453-1 - DITCOM"/>
    <s v="8.22498664"/>
    <s v="CHANNEL PLUS S.A.S"/>
    <s v="MICRO"/>
    <s v="CLIENTE CLARO"/>
    <x v="0"/>
    <m/>
    <s v="MÓVIL"/>
    <m/>
    <m/>
    <s v="OFERTA NEGOCIADA CONTRATO"/>
    <m/>
    <m/>
    <m/>
    <m/>
    <m/>
    <m/>
    <m/>
    <m/>
    <m/>
    <m/>
    <m/>
    <m/>
    <m/>
    <m/>
    <m/>
    <m/>
    <m/>
    <m/>
    <m/>
    <m/>
    <m/>
    <m/>
    <m/>
    <m/>
    <m/>
    <m/>
    <m/>
    <m/>
    <m/>
    <m/>
    <m/>
    <s v="APLICACIÓN CAMPAÑA"/>
    <m/>
    <m/>
    <m/>
    <m/>
    <m/>
    <m/>
    <m/>
    <m/>
    <m/>
    <m/>
    <m/>
    <m/>
    <m/>
    <m/>
    <m/>
    <m/>
    <m/>
    <m/>
    <m/>
    <m/>
    <m/>
    <m/>
    <m/>
    <m/>
    <m/>
    <m/>
    <m/>
    <m/>
    <m/>
    <m/>
    <m/>
    <m/>
    <m/>
    <m/>
    <m/>
    <m/>
    <m/>
    <m/>
    <m/>
    <m/>
    <m/>
    <m/>
    <m/>
    <m/>
    <m/>
    <m/>
    <m/>
    <m/>
    <m/>
    <m/>
    <m/>
    <m/>
    <m/>
    <m/>
    <m/>
    <m/>
    <m/>
    <m/>
    <m/>
    <m/>
    <m/>
    <m/>
    <m/>
    <m/>
    <m/>
    <m/>
    <m/>
    <m/>
    <m/>
    <m/>
    <m/>
    <m/>
    <m/>
    <m/>
    <m/>
    <m/>
    <x v="0"/>
    <m/>
    <m/>
    <m/>
    <m/>
    <m/>
    <s v="GESTIONADO"/>
    <m/>
    <d v="2024-01-10T00:00:00"/>
    <s v="n/a"/>
    <m/>
    <x v="112"/>
    <x v="0"/>
    <x v="0"/>
    <x v="4"/>
    <x v="1"/>
    <n v="1"/>
    <n v="1"/>
    <n v="1"/>
    <n v="1"/>
    <x v="0"/>
    <n v="1"/>
    <s v="8.22498664CHANNEL PLUS S.A.S"/>
    <x v="2"/>
    <d v="2024-01-10T00:00:00"/>
    <x v="601"/>
    <d v="1899-12-30T00:00:00"/>
    <d v="2024-01-10T07:14:00"/>
    <s v="7:14"/>
    <d v="1899-12-30T02:16:15"/>
    <x v="1"/>
    <x v="1"/>
    <x v="28"/>
    <x v="1"/>
    <n v="8193"/>
  </r>
  <r>
    <n v="616"/>
    <d v="2024-01-10T09:30:38"/>
    <d v="2024-01-10T09:32:25"/>
    <s v="45961588@ventasyservicios.com.co"/>
    <s v="Brian Fernando Camacho Hernandez"/>
    <m/>
    <d v="2024-01-09T00:00:00"/>
    <s v="10:35pm"/>
    <x v="4"/>
    <m/>
    <m/>
    <m/>
    <m/>
    <m/>
    <m/>
    <m/>
    <m/>
    <s v="asistenteoperativopacto@gmail.com"/>
    <s v="Re: Respuesta PQR 986713597 con No. de Cuenta : 68220386"/>
    <s v="68220386"/>
    <s v="EDIFICIO E PROPIEDAD HORI"/>
    <s v="SOHO"/>
    <s v="CLIENTE EXTERNO"/>
    <x v="0"/>
    <m/>
    <s v="FIJO"/>
    <s v="HFC"/>
    <s v="SOPORTE TÉCNICO"/>
    <m/>
    <m/>
    <m/>
    <m/>
    <m/>
    <m/>
    <m/>
    <m/>
    <m/>
    <m/>
    <m/>
    <m/>
    <m/>
    <m/>
    <m/>
    <m/>
    <m/>
    <m/>
    <m/>
    <m/>
    <m/>
    <m/>
    <m/>
    <m/>
    <m/>
    <m/>
    <m/>
    <m/>
    <m/>
    <m/>
    <m/>
    <m/>
    <m/>
    <m/>
    <m/>
    <m/>
    <m/>
    <m/>
    <m/>
    <m/>
    <m/>
    <m/>
    <m/>
    <m/>
    <m/>
    <m/>
    <m/>
    <m/>
    <m/>
    <m/>
    <m/>
    <m/>
    <m/>
    <m/>
    <m/>
    <s v="FALLA CABLE / MODEM"/>
    <m/>
    <m/>
    <m/>
    <m/>
    <m/>
    <m/>
    <m/>
    <m/>
    <m/>
    <m/>
    <m/>
    <m/>
    <m/>
    <m/>
    <m/>
    <m/>
    <m/>
    <m/>
    <m/>
    <m/>
    <m/>
    <m/>
    <m/>
    <m/>
    <m/>
    <m/>
    <m/>
    <m/>
    <m/>
    <m/>
    <m/>
    <m/>
    <m/>
    <m/>
    <m/>
    <m/>
    <m/>
    <m/>
    <m/>
    <m/>
    <m/>
    <m/>
    <m/>
    <m/>
    <m/>
    <m/>
    <m/>
    <m/>
    <m/>
    <m/>
    <m/>
    <m/>
    <m/>
    <x v="1"/>
    <m/>
    <m/>
    <s v="1"/>
    <s v="68220386"/>
    <s v="CALI"/>
    <s v="ESCALADO"/>
    <s v="OTRAS ÁREAS"/>
    <d v="2024-01-10T00:00:00"/>
    <s v="NA"/>
    <s v="NA"/>
    <x v="82"/>
    <x v="0"/>
    <x v="1"/>
    <x v="0"/>
    <x v="0"/>
    <n v="1"/>
    <n v="1"/>
    <n v="1"/>
    <n v="1"/>
    <x v="0"/>
    <n v="1"/>
    <s v="68220386EDIFICIO E PROPIEDAD HORI"/>
    <x v="1"/>
    <d v="2024-01-10T00:00:00"/>
    <x v="602"/>
    <d v="1899-12-30T00:00:00"/>
    <d v="2024-01-09T10:35:00"/>
    <s v="10:35"/>
    <d v="1899-12-30T22:57:25"/>
    <x v="4"/>
    <x v="0"/>
    <x v="21"/>
    <x v="0"/>
    <n v="8193"/>
  </r>
  <r>
    <n v="617"/>
    <d v="2024-01-10T09:16:28"/>
    <d v="2024-01-10T09:34:02"/>
    <s v="46046878@ventasyservicios.com.co"/>
    <s v="Laura Alejandra Romero Roa"/>
    <m/>
    <d v="2024-01-10T00:00:00"/>
    <s v="9:25"/>
    <x v="0"/>
    <m/>
    <m/>
    <m/>
    <m/>
    <m/>
    <m/>
    <m/>
    <m/>
    <s v="jgalindo@bethany.org"/>
    <s v="Re: Fwd: SOLICITUD COPIA CONTRATO - BETHANY CHRISTIAN SERVICES"/>
    <s v="900208771"/>
    <s v="Bethany Christian Service"/>
    <s v="NO DETERMINADO"/>
    <s v="CLIENTE EXTERNO"/>
    <x v="0"/>
    <m/>
    <s v="FIJO"/>
    <s v="HFC"/>
    <s v="PRODUCTO"/>
    <m/>
    <m/>
    <m/>
    <m/>
    <m/>
    <m/>
    <m/>
    <m/>
    <m/>
    <m/>
    <m/>
    <m/>
    <m/>
    <m/>
    <m/>
    <m/>
    <m/>
    <m/>
    <m/>
    <m/>
    <m/>
    <m/>
    <m/>
    <m/>
    <m/>
    <m/>
    <m/>
    <m/>
    <m/>
    <m/>
    <m/>
    <m/>
    <m/>
    <m/>
    <m/>
    <m/>
    <m/>
    <m/>
    <s v="INFORMACIÓN PLANES - TARIFAS"/>
    <m/>
    <m/>
    <m/>
    <m/>
    <m/>
    <m/>
    <m/>
    <m/>
    <m/>
    <m/>
    <m/>
    <m/>
    <m/>
    <m/>
    <m/>
    <m/>
    <m/>
    <m/>
    <m/>
    <m/>
    <m/>
    <m/>
    <m/>
    <m/>
    <m/>
    <m/>
    <m/>
    <m/>
    <m/>
    <m/>
    <m/>
    <m/>
    <m/>
    <m/>
    <m/>
    <m/>
    <m/>
    <m/>
    <m/>
    <m/>
    <m/>
    <m/>
    <m/>
    <m/>
    <m/>
    <m/>
    <m/>
    <m/>
    <m/>
    <m/>
    <m/>
    <m/>
    <m/>
    <m/>
    <m/>
    <m/>
    <m/>
    <m/>
    <m/>
    <m/>
    <m/>
    <m/>
    <m/>
    <m/>
    <m/>
    <m/>
    <m/>
    <m/>
    <m/>
    <m/>
    <x v="0"/>
    <m/>
    <m/>
    <m/>
    <m/>
    <m/>
    <s v="GESTIONADO"/>
    <m/>
    <d v="2024-01-10T00:00:00"/>
    <s v="0"/>
    <s v="0"/>
    <x v="13"/>
    <x v="0"/>
    <x v="0"/>
    <x v="0"/>
    <x v="0"/>
    <n v="1"/>
    <n v="1"/>
    <n v="1"/>
    <n v="1"/>
    <x v="0"/>
    <n v="1"/>
    <s v="900208771Bethany Christian Service"/>
    <x v="2"/>
    <d v="2024-01-10T00:00:00"/>
    <x v="603"/>
    <d v="1899-12-30T00:00:00"/>
    <d v="2024-01-10T09:25:00"/>
    <s v="9:25"/>
    <d v="1899-12-30T00:09:02"/>
    <x v="1"/>
    <x v="1"/>
    <x v="27"/>
    <x v="1"/>
    <n v="8193"/>
  </r>
  <r>
    <n v="618"/>
    <d v="2024-01-10T09:27:25"/>
    <d v="2024-01-10T09:34:51"/>
    <s v="45984160@ventasyservicios.com.co"/>
    <s v="Dana Sofia Giraldo Avila"/>
    <m/>
    <d v="2024-01-10T00:00:00"/>
    <s v="7:40:49 a. m."/>
    <x v="3"/>
    <m/>
    <s v="15558562"/>
    <m/>
    <m/>
    <m/>
    <m/>
    <m/>
    <m/>
    <m/>
    <m/>
    <s v="8.22485278"/>
    <s v="VITRALVIDRIOS S.A.S"/>
    <s v="SOHO"/>
    <s v="CLIENTE EXTERNO"/>
    <x v="0"/>
    <m/>
    <s v="MÓVIL"/>
    <m/>
    <m/>
    <s v="PORTAL CORPORATIVO - APP - PERFILAMIENTO"/>
    <m/>
    <m/>
    <m/>
    <m/>
    <m/>
    <m/>
    <m/>
    <m/>
    <m/>
    <m/>
    <m/>
    <m/>
    <m/>
    <m/>
    <m/>
    <m/>
    <m/>
    <m/>
    <m/>
    <m/>
    <m/>
    <m/>
    <m/>
    <m/>
    <m/>
    <m/>
    <m/>
    <m/>
    <m/>
    <m/>
    <m/>
    <m/>
    <m/>
    <m/>
    <m/>
    <s v="INFORMACIÓN - ACLARACIÓN"/>
    <m/>
    <m/>
    <m/>
    <m/>
    <m/>
    <m/>
    <m/>
    <m/>
    <m/>
    <m/>
    <m/>
    <m/>
    <m/>
    <m/>
    <m/>
    <m/>
    <m/>
    <m/>
    <m/>
    <m/>
    <m/>
    <m/>
    <m/>
    <m/>
    <m/>
    <m/>
    <m/>
    <m/>
    <m/>
    <m/>
    <m/>
    <m/>
    <m/>
    <m/>
    <m/>
    <m/>
    <m/>
    <m/>
    <m/>
    <m/>
    <m/>
    <m/>
    <m/>
    <m/>
    <m/>
    <m/>
    <m/>
    <m/>
    <m/>
    <m/>
    <m/>
    <m/>
    <m/>
    <m/>
    <m/>
    <m/>
    <m/>
    <m/>
    <m/>
    <m/>
    <m/>
    <m/>
    <m/>
    <m/>
    <m/>
    <m/>
    <m/>
    <m/>
    <m/>
    <m/>
    <m/>
    <m/>
    <x v="0"/>
    <m/>
    <m/>
    <m/>
    <m/>
    <m/>
    <s v="GESTIONADO"/>
    <m/>
    <d v="2024-01-10T00:00:00"/>
    <m/>
    <s v="N/A"/>
    <x v="65"/>
    <x v="3"/>
    <x v="0"/>
    <x v="0"/>
    <x v="0"/>
    <n v="1"/>
    <n v="1"/>
    <n v="1"/>
    <n v="1"/>
    <x v="0"/>
    <n v="1"/>
    <s v="8.22485278VITRALVIDRIOS S.A.S"/>
    <x v="2"/>
    <d v="2024-01-10T00:00:00"/>
    <x v="604"/>
    <d v="1899-12-30T00:00:00"/>
    <d v="2024-01-10T07:40:00"/>
    <s v="7:40"/>
    <d v="1899-12-30T01:54:51"/>
    <x v="1"/>
    <x v="1"/>
    <x v="13"/>
    <x v="1"/>
    <n v="8193"/>
  </r>
  <r>
    <n v="619"/>
    <d v="2024-01-10T09:29:19"/>
    <d v="2024-01-10T09:35:17"/>
    <s v="46046406@ventasyservicios.com.co"/>
    <s v="Angela Pilar Garces Quintero"/>
    <m/>
    <d v="2024-01-09T00:00:00"/>
    <s v="7:03"/>
    <x v="0"/>
    <m/>
    <m/>
    <m/>
    <m/>
    <m/>
    <m/>
    <m/>
    <m/>
    <s v="contactopyme.co@claro.com.co"/>
    <s v="Fwd: Re: Solicitud de cambio de plan de internet."/>
    <s v="52466873 "/>
    <s v="INVERCASIN OS SAS     "/>
    <s v="PYME PEQUEÑA"/>
    <s v="SOPORTE TÉCNICO EMPRESAS"/>
    <x v="0"/>
    <m/>
    <s v="FIJO"/>
    <s v="HFC"/>
    <s v="CAMBIO PLAN TARIFA"/>
    <m/>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09T00:00:00"/>
    <s v=" _x000a__x000a__x000a__x000a__x000a__x000a_SOPORTE ADMINISTRATIVO_x000a__x000a_Solicitamos de su amable colaboración, tramitando la solicitud según la información indicada en el historial de este correo._x000a__x000a_Tener en cuenta cliente envío la documentación en diferentes correos_x000a__x000a_En Claro Empresas conocemos la importancia de optimizar tu tiempo, por eso ponemos a tu disposición herramientas de autogestión como el Portal Service Manager  donde podrás generar tus reportes, requerimientos técnicos, y visualizar el estado y los avances de tus casos para los servicios Fibra Óptica de Datos, Telefonía, Cloud y Data Center. Si quieres conocer más, te invitamos a ver el siguiente video en Youtube _x000a__x000a_Recuerda que también cuentas con App Mi Claro sección Empresas puedes realizar consultas, gestionar y personalizar tus cuentas, hacer pagos, verificar tus consumos y mucho más, desde cualquier lugar._x000a__x000a__x000a__x000a__x000a__x000a__x000a__x000a_ _x000a__x000a__x000a__x000a__x000a__x000a__x000a__x000a_Cuando cuentas con un aliado que te respalda_x000a_PUEDES TODO_x000a__x000a__x000a__x000a__x000a__x000a__x000a__x000a__x000a__x000a__x000a__x000a_ _x000a__x000a__x000a__x000a__x000a__x000a__x000a__x000a_To: contactopyme.co@claro.com.co; , From: grupopjm@gmail.com,Date 9/01/2024 3:41 p. m., Cc: ,Subject: Re: Solicitud de cambio de plan de internet._x000a__x000a__x000a__x000a__x000a__x000a_El mar, 9 ene 2024 a las 15:26, Maria Mercedes Gòmez (pereira) Pjm Distribuciones (&lt;grupopjm@gmail.com&gt;) escribió:_x000a__x000a__x000a__x000a__x000a__x000a_--_x000a__x000a__x000a__x000a__x000a__x000a__x000a__x000a_--_x000a__x000a_"/>
    <m/>
    <x v="22"/>
    <x v="0"/>
    <x v="0"/>
    <x v="0"/>
    <x v="0"/>
    <n v="1"/>
    <n v="1"/>
    <n v="1"/>
    <n v="1"/>
    <x v="0"/>
    <n v="1"/>
    <s v="52466873 INVERCASIN OS SAS     "/>
    <x v="0"/>
    <d v="2024-01-10T00:00:00"/>
    <x v="605"/>
    <d v="1899-12-30T00:00:00"/>
    <d v="2024-01-09T07:03:00"/>
    <s v="7:03"/>
    <d v="1899-12-31T02:32:17"/>
    <x v="0"/>
    <x v="2"/>
    <x v="26"/>
    <x v="1"/>
    <n v="8193"/>
  </r>
  <r>
    <n v="620"/>
    <d v="2024-01-10T09:32:34"/>
    <d v="2024-01-10T09:40:23"/>
    <s v="45961588@ventasyservicios.com.co"/>
    <s v="Brian Fernando Camacho Hernandez"/>
    <m/>
    <d v="2024-01-09T00:00:00"/>
    <s v="10:23PM"/>
    <x v="4"/>
    <m/>
    <m/>
    <m/>
    <m/>
    <m/>
    <m/>
    <m/>
    <m/>
    <s v="Re: Documentos"/>
    <s v="admonaguadulce1@gmail.com;"/>
    <s v="53351458 "/>
    <s v="RBANIZACI AGUADULCE      "/>
    <s v="EMPRESAS"/>
    <s v="CLIENTE EXTERNO"/>
    <x v="0"/>
    <m/>
    <s v="FIJO"/>
    <s v="HFC"/>
    <s v="SOPORTE TÉCNICO"/>
    <m/>
    <m/>
    <m/>
    <m/>
    <m/>
    <m/>
    <m/>
    <m/>
    <m/>
    <m/>
    <m/>
    <m/>
    <m/>
    <m/>
    <m/>
    <m/>
    <m/>
    <m/>
    <m/>
    <m/>
    <m/>
    <m/>
    <m/>
    <m/>
    <m/>
    <m/>
    <m/>
    <m/>
    <m/>
    <m/>
    <m/>
    <m/>
    <m/>
    <m/>
    <m/>
    <m/>
    <m/>
    <m/>
    <m/>
    <m/>
    <m/>
    <m/>
    <m/>
    <m/>
    <m/>
    <m/>
    <m/>
    <m/>
    <m/>
    <m/>
    <m/>
    <m/>
    <m/>
    <m/>
    <m/>
    <s v="FALLA WIFI"/>
    <m/>
    <m/>
    <m/>
    <m/>
    <m/>
    <m/>
    <m/>
    <m/>
    <m/>
    <m/>
    <m/>
    <m/>
    <m/>
    <m/>
    <m/>
    <m/>
    <m/>
    <m/>
    <m/>
    <m/>
    <m/>
    <m/>
    <m/>
    <m/>
    <m/>
    <m/>
    <m/>
    <m/>
    <m/>
    <m/>
    <m/>
    <m/>
    <m/>
    <m/>
    <m/>
    <m/>
    <m/>
    <m/>
    <m/>
    <m/>
    <m/>
    <m/>
    <m/>
    <m/>
    <m/>
    <m/>
    <m/>
    <m/>
    <m/>
    <m/>
    <m/>
    <m/>
    <m/>
    <x v="1"/>
    <m/>
    <m/>
    <s v="1"/>
    <s v="53351458"/>
    <s v="ENVIGADO"/>
    <s v="ESCALADO"/>
    <s v="OTRAS ÁREAS"/>
    <d v="2024-01-10T00:00:00"/>
    <s v="NA "/>
    <s v="NA "/>
    <x v="100"/>
    <x v="0"/>
    <x v="1"/>
    <x v="0"/>
    <x v="0"/>
    <n v="1"/>
    <n v="1"/>
    <n v="1"/>
    <n v="1"/>
    <x v="0"/>
    <n v="1"/>
    <s v="53351458 RBANIZACI AGUADULCE      "/>
    <x v="1"/>
    <d v="2024-01-10T00:00:00"/>
    <x v="606"/>
    <d v="1899-12-30T00:00:00"/>
    <d v="2024-01-09T10:23:00"/>
    <s v="10:23"/>
    <d v="1899-12-30T23:17:23"/>
    <x v="4"/>
    <x v="0"/>
    <x v="21"/>
    <x v="0"/>
    <n v="8193"/>
  </r>
  <r>
    <n v="621"/>
    <d v="2024-01-10T09:34:54"/>
    <d v="2024-01-10T09:49:55"/>
    <s v="45984160@ventasyservicios.com.co"/>
    <s v="Dana Sofia Giraldo Avila"/>
    <m/>
    <d v="2024-01-10T00:00:00"/>
    <s v=" 7:54:05 a. m."/>
    <x v="3"/>
    <m/>
    <s v="15558567"/>
    <m/>
    <m/>
    <m/>
    <m/>
    <m/>
    <m/>
    <m/>
    <m/>
    <s v="3173727669"/>
    <s v="GRUPO MODAPLASS SAS"/>
    <s v="MICRO"/>
    <s v="CLIENTE EXTERNO"/>
    <x v="0"/>
    <m/>
    <s v="MÓVIL"/>
    <m/>
    <m/>
    <s v="CANCELACIÓN DE LÍNEA"/>
    <m/>
    <m/>
    <m/>
    <m/>
    <m/>
    <s v="PROPUESTA CONTENCIÓN"/>
    <m/>
    <m/>
    <m/>
    <m/>
    <m/>
    <m/>
    <m/>
    <m/>
    <m/>
    <m/>
    <m/>
    <m/>
    <m/>
    <m/>
    <m/>
    <m/>
    <m/>
    <m/>
    <m/>
    <m/>
    <m/>
    <m/>
    <m/>
    <m/>
    <m/>
    <m/>
    <m/>
    <m/>
    <m/>
    <m/>
    <m/>
    <m/>
    <m/>
    <m/>
    <m/>
    <m/>
    <m/>
    <m/>
    <m/>
    <m/>
    <m/>
    <m/>
    <m/>
    <m/>
    <m/>
    <m/>
    <m/>
    <m/>
    <m/>
    <m/>
    <m/>
    <m/>
    <m/>
    <m/>
    <m/>
    <m/>
    <m/>
    <m/>
    <m/>
    <m/>
    <m/>
    <m/>
    <m/>
    <m/>
    <m/>
    <m/>
    <m/>
    <m/>
    <m/>
    <m/>
    <m/>
    <m/>
    <m/>
    <m/>
    <m/>
    <m/>
    <m/>
    <m/>
    <m/>
    <m/>
    <m/>
    <m/>
    <m/>
    <m/>
    <m/>
    <m/>
    <m/>
    <m/>
    <m/>
    <m/>
    <m/>
    <m/>
    <m/>
    <m/>
    <m/>
    <m/>
    <m/>
    <m/>
    <m/>
    <m/>
    <m/>
    <m/>
    <x v="0"/>
    <m/>
    <m/>
    <m/>
    <m/>
    <m/>
    <s v="GESTIONADO"/>
    <m/>
    <d v="2024-01-10T00:00:00"/>
    <m/>
    <s v="N/A"/>
    <x v="72"/>
    <x v="3"/>
    <x v="0"/>
    <x v="0"/>
    <x v="0"/>
    <n v="1"/>
    <n v="1"/>
    <n v="1"/>
    <n v="1"/>
    <x v="0"/>
    <n v="1"/>
    <s v="3173727669GRUPO MODAPLASS SAS"/>
    <x v="2"/>
    <d v="2024-01-10T00:00:00"/>
    <x v="607"/>
    <d v="1899-12-30T00:00:00"/>
    <d v="2024-01-10T07:54:00"/>
    <s v=" 7:54"/>
    <d v="1899-12-30T01:55:55"/>
    <x v="1"/>
    <x v="1"/>
    <x v="13"/>
    <x v="1"/>
    <n v="8193"/>
  </r>
  <r>
    <n v="622"/>
    <d v="2024-01-10T09:15:04"/>
    <d v="2024-01-10T09:51:32"/>
    <s v="46044953@ventasyservicios.com.co"/>
    <s v="Jonnatan Steven Hernandez Gonzalez"/>
    <m/>
    <d v="2024-01-09T00:00:00"/>
    <s v="10:30"/>
    <x v="4"/>
    <m/>
    <m/>
    <m/>
    <m/>
    <m/>
    <m/>
    <m/>
    <m/>
    <s v="Oscar.fonsecar.ext@claro.com.co"/>
    <s v="RV: SOLICITUD CANCELAR SERVICIO INTERNET ENLACE AFDNA06 AFINE S.A.S Nit: 809.009.462-5"/>
    <s v="11314466"/>
    <s v="ASESORIAS FINANCIERAS DE NEGOCIOS LTDA"/>
    <s v="PYME MEDIANA"/>
    <s v="CLIENTE CLARO"/>
    <x v="0"/>
    <m/>
    <s v="FIJO"/>
    <s v="FO"/>
    <s v="CANCELACIÓN DE SERVICIO"/>
    <m/>
    <m/>
    <m/>
    <m/>
    <m/>
    <m/>
    <m/>
    <s v="COLOCACIÓN"/>
    <m/>
    <m/>
    <m/>
    <m/>
    <m/>
    <m/>
    <m/>
    <m/>
    <m/>
    <m/>
    <m/>
    <m/>
    <m/>
    <m/>
    <m/>
    <m/>
    <m/>
    <m/>
    <m/>
    <m/>
    <m/>
    <m/>
    <m/>
    <m/>
    <m/>
    <m/>
    <m/>
    <m/>
    <m/>
    <m/>
    <m/>
    <m/>
    <m/>
    <m/>
    <m/>
    <m/>
    <m/>
    <m/>
    <m/>
    <m/>
    <m/>
    <m/>
    <m/>
    <m/>
    <m/>
    <m/>
    <m/>
    <m/>
    <m/>
    <m/>
    <m/>
    <m/>
    <m/>
    <m/>
    <m/>
    <m/>
    <m/>
    <m/>
    <m/>
    <m/>
    <m/>
    <m/>
    <m/>
    <m/>
    <m/>
    <m/>
    <m/>
    <m/>
    <m/>
    <m/>
    <m/>
    <m/>
    <m/>
    <m/>
    <m/>
    <m/>
    <m/>
    <m/>
    <m/>
    <m/>
    <m/>
    <m/>
    <m/>
    <m/>
    <m/>
    <m/>
    <m/>
    <m/>
    <m/>
    <m/>
    <m/>
    <m/>
    <m/>
    <m/>
    <m/>
    <m/>
    <m/>
    <s v="TOTAL"/>
    <m/>
    <s v="NO USA EL SERVICIO"/>
    <m/>
    <x v="2"/>
    <s v="2632020"/>
    <s v="N/A"/>
    <s v="1"/>
    <m/>
    <m/>
    <s v="GESTIONADO"/>
    <m/>
    <d v="2024-01-10T00:00:00"/>
    <s v="N/A"/>
    <s v="N/A"/>
    <x v="74"/>
    <x v="0"/>
    <x v="0"/>
    <x v="0"/>
    <x v="0"/>
    <n v="1"/>
    <n v="1"/>
    <n v="1"/>
    <n v="1"/>
    <x v="0"/>
    <n v="1"/>
    <s v="11314466ASESORIAS FINANCIERAS DE NEGOCIOS LTDA"/>
    <x v="0"/>
    <d v="2024-01-10T00:00:00"/>
    <x v="608"/>
    <d v="1899-12-30T00:00:00"/>
    <d v="2024-01-09T10:30:00"/>
    <s v="10:30"/>
    <d v="1899-12-30T23:21:32"/>
    <x v="4"/>
    <x v="0"/>
    <x v="15"/>
    <x v="0"/>
    <n v="8193"/>
  </r>
  <r>
    <n v="623"/>
    <d v="2024-01-10T09:49:58"/>
    <d v="2024-01-10T09:56:30"/>
    <s v="45984160@ventasyservicios.com.co"/>
    <s v="Dana Sofia Giraldo Avila"/>
    <m/>
    <d v="2024-01-10T00:00:00"/>
    <s v="7:54:28 a. m."/>
    <x v="3"/>
    <m/>
    <s v="15558568"/>
    <m/>
    <m/>
    <m/>
    <m/>
    <m/>
    <m/>
    <m/>
    <m/>
    <s v="3166472075"/>
    <s v="SERES CONSULTING SAS "/>
    <s v="PYME PEQUEÑA"/>
    <s v="CLIENTE EXTERNO"/>
    <x v="0"/>
    <m/>
    <s v="MÓVIL"/>
    <m/>
    <m/>
    <s v="SUSPENSIÓN TEMPORAL"/>
    <m/>
    <m/>
    <m/>
    <m/>
    <m/>
    <m/>
    <m/>
    <m/>
    <m/>
    <m/>
    <m/>
    <m/>
    <m/>
    <m/>
    <m/>
    <m/>
    <m/>
    <m/>
    <m/>
    <m/>
    <m/>
    <m/>
    <m/>
    <m/>
    <m/>
    <m/>
    <m/>
    <m/>
    <m/>
    <m/>
    <m/>
    <m/>
    <m/>
    <m/>
    <m/>
    <m/>
    <m/>
    <m/>
    <m/>
    <m/>
    <m/>
    <m/>
    <m/>
    <m/>
    <m/>
    <m/>
    <m/>
    <m/>
    <m/>
    <m/>
    <m/>
    <m/>
    <m/>
    <m/>
    <m/>
    <m/>
    <m/>
    <s v="INFORMACIÓN - ACLARACIÓN"/>
    <m/>
    <m/>
    <m/>
    <m/>
    <m/>
    <m/>
    <m/>
    <m/>
    <m/>
    <m/>
    <m/>
    <m/>
    <m/>
    <m/>
    <m/>
    <m/>
    <m/>
    <m/>
    <m/>
    <m/>
    <m/>
    <m/>
    <m/>
    <m/>
    <m/>
    <m/>
    <m/>
    <m/>
    <m/>
    <m/>
    <m/>
    <m/>
    <m/>
    <m/>
    <m/>
    <m/>
    <m/>
    <m/>
    <m/>
    <m/>
    <m/>
    <m/>
    <m/>
    <m/>
    <m/>
    <m/>
    <m/>
    <m/>
    <m/>
    <m/>
    <x v="0"/>
    <m/>
    <m/>
    <m/>
    <m/>
    <m/>
    <s v="GESTIONADO"/>
    <m/>
    <d v="2024-01-10T00:00:00"/>
    <m/>
    <s v="N/A"/>
    <x v="88"/>
    <x v="3"/>
    <x v="0"/>
    <x v="0"/>
    <x v="0"/>
    <n v="1"/>
    <n v="1"/>
    <n v="1"/>
    <n v="1"/>
    <x v="0"/>
    <n v="1"/>
    <s v="3166472075SERES CONSULTING SAS "/>
    <x v="2"/>
    <d v="2024-01-10T00:00:00"/>
    <x v="609"/>
    <d v="1899-12-30T00:00:00"/>
    <d v="2024-01-10T07:54:00"/>
    <s v="7:54"/>
    <d v="1899-12-30T02:02:30"/>
    <x v="1"/>
    <x v="1"/>
    <x v="13"/>
    <x v="1"/>
    <n v="8193"/>
  </r>
  <r>
    <n v="624"/>
    <d v="2024-01-10T09:40:33"/>
    <d v="2024-01-10T10:01:40"/>
    <s v="45961588@ventasyservicios.com.co"/>
    <s v="Brian Fernando Camacho Hernandez"/>
    <m/>
    <d v="2024-01-10T00:00:00"/>
    <s v="9:39"/>
    <x v="4"/>
    <m/>
    <m/>
    <m/>
    <m/>
    <m/>
    <m/>
    <m/>
    <m/>
    <s v="asistente.thegummybox@gmail.com; "/>
    <s v="Re: Soportes de pago Claro"/>
    <s v="8.22501232"/>
    <s v="THE GUMMY BOX S.A.S"/>
    <s v="SOHO"/>
    <s v="CLIENTE EXTERNO"/>
    <x v="0"/>
    <m/>
    <s v="MÓVIL"/>
    <m/>
    <m/>
    <s v="PAGO NO ABONADO"/>
    <m/>
    <m/>
    <m/>
    <m/>
    <m/>
    <m/>
    <m/>
    <m/>
    <m/>
    <m/>
    <m/>
    <m/>
    <m/>
    <m/>
    <m/>
    <m/>
    <m/>
    <m/>
    <m/>
    <m/>
    <m/>
    <m/>
    <m/>
    <m/>
    <m/>
    <m/>
    <m/>
    <m/>
    <m/>
    <m/>
    <m/>
    <m/>
    <m/>
    <s v="INFORMACIÓN - ACLARACIÓN"/>
    <m/>
    <m/>
    <m/>
    <m/>
    <m/>
    <m/>
    <m/>
    <m/>
    <m/>
    <m/>
    <m/>
    <m/>
    <m/>
    <m/>
    <m/>
    <m/>
    <m/>
    <m/>
    <m/>
    <m/>
    <m/>
    <m/>
    <m/>
    <m/>
    <m/>
    <m/>
    <m/>
    <m/>
    <m/>
    <m/>
    <m/>
    <m/>
    <m/>
    <m/>
    <m/>
    <m/>
    <m/>
    <m/>
    <m/>
    <m/>
    <m/>
    <m/>
    <m/>
    <m/>
    <m/>
    <m/>
    <m/>
    <m/>
    <m/>
    <m/>
    <m/>
    <m/>
    <m/>
    <m/>
    <m/>
    <m/>
    <m/>
    <m/>
    <m/>
    <m/>
    <m/>
    <m/>
    <m/>
    <m/>
    <m/>
    <m/>
    <m/>
    <m/>
    <m/>
    <m/>
    <m/>
    <m/>
    <m/>
    <m/>
    <x v="0"/>
    <m/>
    <m/>
    <m/>
    <m/>
    <m/>
    <s v="GESTIONADO"/>
    <m/>
    <d v="2024-01-10T00:00:00"/>
    <s v="NA"/>
    <s v="NA "/>
    <x v="28"/>
    <x v="0"/>
    <x v="0"/>
    <x v="0"/>
    <x v="0"/>
    <n v="1"/>
    <n v="1"/>
    <n v="1"/>
    <n v="1"/>
    <x v="0"/>
    <n v="1"/>
    <s v="8.22501232THE GUMMY BOX S.A.S"/>
    <x v="2"/>
    <d v="2024-01-10T00:00:00"/>
    <x v="610"/>
    <d v="1899-12-30T00:00:00"/>
    <d v="2024-01-10T09:39:00"/>
    <s v="9:39"/>
    <d v="1899-12-30T00:22:40"/>
    <x v="1"/>
    <x v="1"/>
    <x v="21"/>
    <x v="0"/>
    <n v="8193"/>
  </r>
  <r>
    <n v="625"/>
    <d v="2024-01-10T09:56:33"/>
    <d v="2024-01-10T10:03:23"/>
    <s v="45984160@ventasyservicios.com.co"/>
    <s v="Dana Sofia Giraldo Avila"/>
    <m/>
    <d v="2024-01-10T00:00:00"/>
    <s v="7:58:16 a. m."/>
    <x v="3"/>
    <m/>
    <s v="15558570"/>
    <m/>
    <m/>
    <m/>
    <m/>
    <m/>
    <m/>
    <m/>
    <m/>
    <s v="3127408611"/>
    <s v="COOPERATIVA UNION DE TRANSPORTADORES"/>
    <s v="MICR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0T00:00:00"/>
    <m/>
    <s v="N/A"/>
    <x v="21"/>
    <x v="3"/>
    <x v="0"/>
    <x v="0"/>
    <x v="0"/>
    <n v="1"/>
    <n v="1"/>
    <n v="1"/>
    <n v="1"/>
    <x v="0"/>
    <n v="1"/>
    <s v="3127408611COOPERATIVA UNION DE TRANSPORTADORES"/>
    <x v="2"/>
    <d v="2024-01-10T00:00:00"/>
    <x v="611"/>
    <d v="1899-12-30T00:00:00"/>
    <d v="2024-01-10T07:58:00"/>
    <s v="7:58"/>
    <d v="1899-12-30T02:05:23"/>
    <x v="1"/>
    <x v="1"/>
    <x v="13"/>
    <x v="1"/>
    <n v="8193"/>
  </r>
  <r>
    <n v="626"/>
    <d v="2024-01-10T10:04:31"/>
    <d v="2024-01-10T10:07:43"/>
    <s v="45077024@ventasyservicios.com.co"/>
    <s v="Leidy Tatiana Pinzon Calderon"/>
    <m/>
    <d v="2024-01-09T00:00:00"/>
    <s v="14:11"/>
    <x v="7"/>
    <m/>
    <m/>
    <m/>
    <m/>
    <m/>
    <m/>
    <s v="rvargas@tvnovedadescolombia.com"/>
    <s v="RV: CESION CONTRATO CUENTA 8224139159"/>
    <m/>
    <m/>
    <s v="3112231691"/>
    <s v="JADASH S A S"/>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0T00:00:00"/>
    <s v="na"/>
    <m/>
    <x v="78"/>
    <x v="6"/>
    <x v="0"/>
    <x v="0"/>
    <x v="0"/>
    <n v="1"/>
    <n v="1"/>
    <n v="1"/>
    <n v="1"/>
    <x v="0"/>
    <n v="1"/>
    <s v="3112231691JADASH S A S"/>
    <x v="0"/>
    <d v="2024-01-10T00:00:00"/>
    <x v="612"/>
    <d v="1899-12-30T00:00:00"/>
    <d v="2024-01-09T14:11:00"/>
    <s v="14:11"/>
    <d v="1899-12-30T19:56:43"/>
    <x v="4"/>
    <x v="0"/>
    <x v="12"/>
    <x v="1"/>
    <n v="8193"/>
  </r>
  <r>
    <n v="627"/>
    <d v="2024-01-10T09:51:34"/>
    <d v="2024-01-10T10:11:45"/>
    <s v="46044953@ventasyservicios.com.co"/>
    <s v="Jonnatan Steven Hernandez Gonzalez"/>
    <m/>
    <d v="2024-01-09T00:00:00"/>
    <s v="10:50"/>
    <x v="4"/>
    <m/>
    <m/>
    <m/>
    <m/>
    <m/>
    <m/>
    <m/>
    <m/>
    <s v="santamariacuatro@hotmail.com"/>
    <s v="solicitud reclamación facturación "/>
    <s v="12842601"/>
    <s v="URIBE PARRA MARTIN AUGUSTO"/>
    <s v="NO DETERMINADO"/>
    <s v="CLIENTE CLARO"/>
    <x v="0"/>
    <m/>
    <s v="FIJO"/>
    <s v="HFC"/>
    <s v="PQR"/>
    <m/>
    <m/>
    <m/>
    <m/>
    <m/>
    <m/>
    <m/>
    <m/>
    <m/>
    <m/>
    <m/>
    <m/>
    <m/>
    <m/>
    <m/>
    <m/>
    <m/>
    <m/>
    <m/>
    <m/>
    <m/>
    <m/>
    <m/>
    <m/>
    <m/>
    <m/>
    <m/>
    <m/>
    <m/>
    <m/>
    <m/>
    <m/>
    <m/>
    <m/>
    <m/>
    <m/>
    <m/>
    <s v="NO RECEPCIÓN DE SOLICITUD (PQR - RECURSO)"/>
    <m/>
    <m/>
    <m/>
    <m/>
    <m/>
    <m/>
    <m/>
    <m/>
    <m/>
    <m/>
    <m/>
    <m/>
    <m/>
    <m/>
    <m/>
    <m/>
    <m/>
    <m/>
    <m/>
    <m/>
    <m/>
    <m/>
    <m/>
    <m/>
    <m/>
    <m/>
    <m/>
    <m/>
    <m/>
    <m/>
    <m/>
    <m/>
    <m/>
    <m/>
    <m/>
    <m/>
    <m/>
    <m/>
    <m/>
    <m/>
    <m/>
    <m/>
    <m/>
    <m/>
    <m/>
    <m/>
    <m/>
    <m/>
    <m/>
    <m/>
    <m/>
    <m/>
    <m/>
    <m/>
    <m/>
    <m/>
    <m/>
    <m/>
    <m/>
    <m/>
    <m/>
    <m/>
    <m/>
    <m/>
    <m/>
    <m/>
    <m/>
    <m/>
    <m/>
    <m/>
    <m/>
    <x v="0"/>
    <m/>
    <m/>
    <m/>
    <m/>
    <m/>
    <s v="ESCALADO"/>
    <s v="OTRAS ÁREAS"/>
    <d v="2024-01-10T00:00:00"/>
    <s v="N/A"/>
    <s v="N/A"/>
    <x v="69"/>
    <x v="0"/>
    <x v="1"/>
    <x v="0"/>
    <x v="0"/>
    <n v="1"/>
    <n v="1"/>
    <n v="1"/>
    <n v="1"/>
    <x v="0"/>
    <n v="1"/>
    <s v="12842601URIBE PARRA MARTIN AUGUSTO"/>
    <x v="1"/>
    <d v="2024-01-10T00:00:00"/>
    <x v="613"/>
    <d v="1899-12-30T00:00:00"/>
    <d v="2024-01-09T10:50:00"/>
    <s v="10:50"/>
    <d v="1899-12-30T23:21:45"/>
    <x v="4"/>
    <x v="0"/>
    <x v="15"/>
    <x v="0"/>
    <n v="8193"/>
  </r>
  <r>
    <n v="628"/>
    <d v="2024-01-10T09:34:05"/>
    <d v="2024-01-10T10:22:51"/>
    <s v="46046878@ventasyservicios.com.co"/>
    <s v="Laura Alejandra Romero Roa"/>
    <m/>
    <d v="2024-01-10T00:00:00"/>
    <s v="10:18"/>
    <x v="0"/>
    <m/>
    <m/>
    <m/>
    <m/>
    <m/>
    <m/>
    <m/>
    <m/>
    <s v="reservas@ndpropiedadhorizontal.com"/>
    <s v="Re: Fwd: Edificio soho 55-2 nit 901.217.914-8 direccion carrera 55 82 72"/>
    <s v="901217914"/>
    <s v="Edificio soho 55-2"/>
    <s v="NO DETERMINADO"/>
    <s v="CLIENTE EXTERNO"/>
    <x v="0"/>
    <m/>
    <s v="FIJO"/>
    <s v="HFC"/>
    <s v="CASO A OTRAS ÁREAS"/>
    <m/>
    <m/>
    <m/>
    <m/>
    <m/>
    <m/>
    <m/>
    <m/>
    <s v="NOVEDADES PYME"/>
    <m/>
    <m/>
    <m/>
    <m/>
    <m/>
    <m/>
    <m/>
    <m/>
    <m/>
    <m/>
    <m/>
    <m/>
    <m/>
    <m/>
    <m/>
    <m/>
    <m/>
    <m/>
    <m/>
    <m/>
    <m/>
    <m/>
    <m/>
    <m/>
    <m/>
    <m/>
    <m/>
    <m/>
    <m/>
    <m/>
    <m/>
    <m/>
    <m/>
    <m/>
    <m/>
    <m/>
    <m/>
    <m/>
    <m/>
    <m/>
    <m/>
    <m/>
    <m/>
    <m/>
    <m/>
    <m/>
    <m/>
    <m/>
    <m/>
    <m/>
    <m/>
    <m/>
    <m/>
    <m/>
    <m/>
    <m/>
    <m/>
    <m/>
    <m/>
    <m/>
    <m/>
    <m/>
    <m/>
    <m/>
    <m/>
    <m/>
    <m/>
    <m/>
    <m/>
    <m/>
    <m/>
    <m/>
    <m/>
    <m/>
    <m/>
    <m/>
    <m/>
    <m/>
    <m/>
    <m/>
    <m/>
    <m/>
    <m/>
    <m/>
    <m/>
    <m/>
    <m/>
    <m/>
    <m/>
    <m/>
    <m/>
    <m/>
    <m/>
    <m/>
    <m/>
    <m/>
    <m/>
    <m/>
    <m/>
    <m/>
    <x v="0"/>
    <m/>
    <m/>
    <m/>
    <m/>
    <m/>
    <s v="GESTIONADO"/>
    <m/>
    <d v="2024-01-10T00:00:00"/>
    <s v="0"/>
    <s v="0"/>
    <x v="94"/>
    <x v="0"/>
    <x v="0"/>
    <x v="0"/>
    <x v="0"/>
    <n v="1"/>
    <n v="1"/>
    <n v="1"/>
    <n v="1"/>
    <x v="0"/>
    <n v="1"/>
    <s v="901217914Edificio soho 55-2"/>
    <x v="2"/>
    <d v="2024-01-10T00:00:00"/>
    <x v="614"/>
    <d v="1899-12-30T00:00:00"/>
    <d v="2024-01-10T10:18:00"/>
    <s v="10:18"/>
    <d v="1899-12-30T00:04:51"/>
    <x v="1"/>
    <x v="1"/>
    <x v="27"/>
    <x v="1"/>
    <n v="8193"/>
  </r>
  <r>
    <n v="629"/>
    <d v="2024-01-10T10:04:05"/>
    <d v="2024-01-10T10:26:01"/>
    <s v="45984160@ventasyservicios.com.co"/>
    <s v="Dana Sofia Giraldo Avila"/>
    <m/>
    <d v="2024-01-10T00:00:00"/>
    <s v=" 8:09:59 a. m."/>
    <x v="3"/>
    <m/>
    <s v="15558580"/>
    <m/>
    <m/>
    <m/>
    <m/>
    <m/>
    <m/>
    <m/>
    <m/>
    <s v="3103784790"/>
    <s v="GASOL S.A.S"/>
    <s v="PYME PEQUEÑA"/>
    <s v="CLIENTE EXTERNO"/>
    <x v="0"/>
    <m/>
    <s v="MÓVIL"/>
    <m/>
    <m/>
    <s v="ROAMING INTERNACIONAL"/>
    <m/>
    <m/>
    <m/>
    <m/>
    <m/>
    <m/>
    <m/>
    <m/>
    <m/>
    <m/>
    <m/>
    <m/>
    <m/>
    <m/>
    <m/>
    <m/>
    <m/>
    <m/>
    <m/>
    <m/>
    <m/>
    <m/>
    <m/>
    <m/>
    <m/>
    <m/>
    <m/>
    <m/>
    <m/>
    <m/>
    <m/>
    <m/>
    <m/>
    <m/>
    <m/>
    <m/>
    <m/>
    <m/>
    <m/>
    <m/>
    <m/>
    <m/>
    <m/>
    <m/>
    <m/>
    <m/>
    <m/>
    <s v="INFORMACIÓN ACLARACIÓN"/>
    <m/>
    <m/>
    <m/>
    <m/>
    <m/>
    <m/>
    <m/>
    <m/>
    <m/>
    <m/>
    <m/>
    <m/>
    <m/>
    <m/>
    <m/>
    <m/>
    <m/>
    <m/>
    <m/>
    <m/>
    <m/>
    <m/>
    <m/>
    <m/>
    <m/>
    <m/>
    <m/>
    <m/>
    <m/>
    <m/>
    <m/>
    <m/>
    <m/>
    <m/>
    <m/>
    <m/>
    <m/>
    <m/>
    <m/>
    <m/>
    <m/>
    <m/>
    <m/>
    <m/>
    <m/>
    <m/>
    <m/>
    <m/>
    <m/>
    <m/>
    <m/>
    <m/>
    <m/>
    <m/>
    <m/>
    <m/>
    <m/>
    <m/>
    <m/>
    <m/>
    <x v="0"/>
    <m/>
    <m/>
    <m/>
    <m/>
    <m/>
    <s v="GESTIONADO"/>
    <m/>
    <d v="2024-01-10T00:00:00"/>
    <m/>
    <s v="N/A"/>
    <x v="18"/>
    <x v="3"/>
    <x v="0"/>
    <x v="0"/>
    <x v="0"/>
    <n v="1"/>
    <n v="1"/>
    <n v="1"/>
    <n v="1"/>
    <x v="0"/>
    <n v="1"/>
    <s v="3103784790GASOL S.A.S"/>
    <x v="2"/>
    <d v="2024-01-10T00:00:00"/>
    <x v="615"/>
    <d v="1899-12-30T00:00:00"/>
    <d v="2024-01-10T08:09:00"/>
    <s v=" 8:09"/>
    <d v="1899-12-30T02:17:01"/>
    <x v="1"/>
    <x v="1"/>
    <x v="13"/>
    <x v="1"/>
    <n v="8193"/>
  </r>
  <r>
    <n v="630"/>
    <d v="2024-01-10T10:30:51"/>
    <d v="2024-01-10T10:31:53"/>
    <s v="45077024@ventasyservicios.com.co"/>
    <s v="Leidy Tatiana Pinzon Calderon"/>
    <m/>
    <d v="2024-01-09T00:00:00"/>
    <s v="14:17"/>
    <x v="7"/>
    <m/>
    <m/>
    <m/>
    <m/>
    <m/>
    <m/>
    <s v="juan.villoria@claro.com.co"/>
    <s v="CESION"/>
    <m/>
    <m/>
    <s v="3113896040"/>
    <s v="CORPORACION AUTONOMA REGIONAL DE"/>
    <s v="PYME PEQUEÑA"/>
    <s v="CLIENTE CLAR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0T00:00:00"/>
    <s v="NA"/>
    <m/>
    <x v="81"/>
    <x v="6"/>
    <x v="0"/>
    <x v="0"/>
    <x v="0"/>
    <n v="1"/>
    <n v="1"/>
    <n v="1"/>
    <n v="1"/>
    <x v="0"/>
    <n v="1"/>
    <s v="3113896040CORPORACION AUTONOMA REGIONAL DE"/>
    <x v="0"/>
    <d v="2024-01-10T00:00:00"/>
    <x v="616"/>
    <d v="1899-12-30T00:00:00"/>
    <d v="2024-01-09T14:17:00"/>
    <s v="14:17"/>
    <d v="1899-12-30T20:14:53"/>
    <x v="4"/>
    <x v="0"/>
    <x v="12"/>
    <x v="1"/>
    <n v="8193"/>
  </r>
  <r>
    <n v="631"/>
    <d v="2024-01-10T10:37:52"/>
    <d v="2024-01-10T10:39:23"/>
    <s v="45984160@ventasyservicios.com.co"/>
    <s v="Dana Sofia Giraldo Avila"/>
    <m/>
    <d v="2024-01-10T00:00:00"/>
    <d v="1899-12-30T08:09:00"/>
    <x v="3"/>
    <m/>
    <s v="15558588"/>
    <m/>
    <m/>
    <m/>
    <m/>
    <m/>
    <m/>
    <m/>
    <m/>
    <s v="3164125992"/>
    <s v="DIVERSEY COLOMBIA SAS "/>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0T00:00:00"/>
    <m/>
    <s v="N/A"/>
    <x v="21"/>
    <x v="3"/>
    <x v="0"/>
    <x v="0"/>
    <x v="0"/>
    <n v="1"/>
    <n v="1"/>
    <n v="1"/>
    <n v="1"/>
    <x v="0"/>
    <n v="1"/>
    <s v="3164125992DIVERSEY COLOMBIA SAS "/>
    <x v="2"/>
    <d v="2024-01-10T00:00:00"/>
    <x v="617"/>
    <d v="1899-12-30T00:00:00"/>
    <d v="2024-01-10T08:09:00"/>
    <s v="Hora mal diligenciada."/>
    <d v="1899-12-30T02:30:23"/>
    <x v="1"/>
    <x v="1"/>
    <x v="13"/>
    <x v="1"/>
    <n v="8193"/>
  </r>
  <r>
    <n v="632"/>
    <d v="2024-01-10T10:39:37"/>
    <d v="2024-01-10T10:43:45"/>
    <s v="45961588@ventasyservicios.com.co"/>
    <s v="Brian Fernando Camacho Hernandez"/>
    <m/>
    <d v="2024-01-10T00:00:00"/>
    <s v="9:56"/>
    <x v="4"/>
    <m/>
    <m/>
    <m/>
    <m/>
    <m/>
    <m/>
    <m/>
    <m/>
    <s v="bredydejesus2@hotmail.com"/>
    <s v="Re: CANCELACION SEGMENTO PYME  1412791"/>
    <s v="11386428 "/>
    <s v="BREDY DE J SUAREZ MAESTRE"/>
    <s v="SOHO"/>
    <s v="CLIENTE EXTERNO"/>
    <x v="0"/>
    <m/>
    <s v="FIJO"/>
    <s v="HFC"/>
    <s v="CANCELACIÓN DE SERVICIO"/>
    <m/>
    <m/>
    <m/>
    <m/>
    <m/>
    <m/>
    <m/>
    <s v="COLOCACIÓN"/>
    <m/>
    <m/>
    <m/>
    <m/>
    <m/>
    <m/>
    <m/>
    <m/>
    <m/>
    <m/>
    <m/>
    <m/>
    <m/>
    <m/>
    <m/>
    <m/>
    <m/>
    <m/>
    <m/>
    <m/>
    <m/>
    <m/>
    <m/>
    <m/>
    <m/>
    <m/>
    <m/>
    <m/>
    <m/>
    <m/>
    <m/>
    <m/>
    <m/>
    <m/>
    <m/>
    <m/>
    <m/>
    <m/>
    <m/>
    <m/>
    <m/>
    <m/>
    <m/>
    <m/>
    <m/>
    <m/>
    <m/>
    <m/>
    <m/>
    <m/>
    <m/>
    <m/>
    <m/>
    <m/>
    <m/>
    <m/>
    <m/>
    <m/>
    <m/>
    <m/>
    <m/>
    <m/>
    <m/>
    <m/>
    <m/>
    <m/>
    <m/>
    <m/>
    <m/>
    <m/>
    <m/>
    <m/>
    <m/>
    <m/>
    <m/>
    <m/>
    <m/>
    <m/>
    <m/>
    <m/>
    <m/>
    <m/>
    <m/>
    <m/>
    <m/>
    <m/>
    <m/>
    <m/>
    <m/>
    <m/>
    <m/>
    <m/>
    <m/>
    <m/>
    <m/>
    <m/>
    <m/>
    <s v="TOTAL"/>
    <m/>
    <s v="CIERRE DE SEDE"/>
    <m/>
    <x v="1"/>
    <m/>
    <m/>
    <s v="1"/>
    <m/>
    <m/>
    <s v="GESTIONADO"/>
    <m/>
    <d v="2024-01-10T00:00:00"/>
    <s v="NA"/>
    <s v="NA "/>
    <x v="74"/>
    <x v="0"/>
    <x v="0"/>
    <x v="0"/>
    <x v="0"/>
    <n v="1"/>
    <n v="1"/>
    <n v="1"/>
    <n v="1"/>
    <x v="0"/>
    <n v="1"/>
    <s v="11386428 BREDY DE J SUAREZ MAESTRE"/>
    <x v="2"/>
    <d v="2024-01-10T00:00:00"/>
    <x v="618"/>
    <d v="1899-12-30T00:00:00"/>
    <d v="2024-01-10T09:56:00"/>
    <s v="9:56"/>
    <d v="1899-12-30T00:47:45"/>
    <x v="1"/>
    <x v="1"/>
    <x v="21"/>
    <x v="0"/>
    <n v="8193"/>
  </r>
  <r>
    <n v="633"/>
    <d v="2024-01-10T10:41:40"/>
    <d v="2024-01-10T10:46:27"/>
    <s v="45981202@ventasyservicios.com.co"/>
    <s v="Candida Mayerli Moyano Casallas"/>
    <m/>
    <d v="2024-01-10T00:00:00"/>
    <s v="4:46"/>
    <x v="5"/>
    <m/>
    <m/>
    <m/>
    <m/>
    <m/>
    <m/>
    <m/>
    <m/>
    <m/>
    <m/>
    <s v="1.19567926"/>
    <s v="ESTELYS LEONES ARROYO"/>
    <s v="SOHO"/>
    <s v="CLIENTE EXTERNO"/>
    <x v="0"/>
    <m/>
    <m/>
    <m/>
    <m/>
    <m/>
    <m/>
    <m/>
    <m/>
    <m/>
    <m/>
    <m/>
    <m/>
    <m/>
    <m/>
    <m/>
    <m/>
    <m/>
    <m/>
    <m/>
    <m/>
    <m/>
    <m/>
    <m/>
    <m/>
    <m/>
    <m/>
    <m/>
    <m/>
    <m/>
    <m/>
    <m/>
    <m/>
    <m/>
    <m/>
    <m/>
    <m/>
    <m/>
    <m/>
    <m/>
    <m/>
    <m/>
    <m/>
    <m/>
    <m/>
    <m/>
    <m/>
    <m/>
    <m/>
    <m/>
    <m/>
    <m/>
    <m/>
    <m/>
    <m/>
    <m/>
    <m/>
    <m/>
    <m/>
    <m/>
    <m/>
    <m/>
    <m/>
    <m/>
    <m/>
    <m/>
    <m/>
    <m/>
    <m/>
    <m/>
    <m/>
    <m/>
    <m/>
    <m/>
    <m/>
    <m/>
    <m/>
    <m/>
    <m/>
    <m/>
    <m/>
    <m/>
    <m/>
    <m/>
    <m/>
    <s v="PAGO YA APLICADO"/>
    <s v="BANCOLOMBIA"/>
    <s v="TRANSFERENCIA CON PAGO A LA REFERENCIA"/>
    <m/>
    <m/>
    <m/>
    <m/>
    <m/>
    <m/>
    <m/>
    <m/>
    <m/>
    <m/>
    <m/>
    <m/>
    <m/>
    <m/>
    <m/>
    <m/>
    <m/>
    <m/>
    <m/>
    <m/>
    <m/>
    <m/>
    <m/>
    <m/>
    <m/>
    <m/>
    <x v="0"/>
    <m/>
    <m/>
    <m/>
    <m/>
    <m/>
    <s v="GESTIONADO"/>
    <m/>
    <d v="2024-01-10T00:00:00"/>
    <m/>
    <m/>
    <x v="70"/>
    <x v="4"/>
    <x v="0"/>
    <x v="0"/>
    <x v="0"/>
    <n v="1"/>
    <n v="1"/>
    <n v="1"/>
    <n v="1"/>
    <x v="0"/>
    <n v="1"/>
    <s v="1.19567926"/>
    <x v="0"/>
    <d v="2024-01-10T00:00:00"/>
    <x v="619"/>
    <d v="1899-12-30T00:00:00"/>
    <d v="2024-01-10T04:46:00"/>
    <s v="4:46"/>
    <d v="1899-12-30T06:00:27"/>
    <x v="2"/>
    <x v="2"/>
    <x v="10"/>
    <x v="1"/>
    <n v="8193"/>
  </r>
  <r>
    <n v="634"/>
    <d v="2024-01-10T10:23:01"/>
    <d v="2024-01-10T10:47:02"/>
    <s v="46046878@ventasyservicios.com.co"/>
    <s v="Laura Alejandra Romero Roa"/>
    <m/>
    <d v="2024-01-10T00:00:00"/>
    <s v="10:42"/>
    <x v="0"/>
    <m/>
    <m/>
    <m/>
    <m/>
    <m/>
    <m/>
    <m/>
    <m/>
    <s v="camila.suarez@numrot.com"/>
    <s v="Re: Fwd: Tarifas 2024"/>
    <s v="811026198"/>
    <s v="VSDC S.A.S"/>
    <s v="NO DETERMINADO"/>
    <s v="CLIENTE EXTERNO"/>
    <x v="0"/>
    <m/>
    <s v="FIJO"/>
    <s v="HFC"/>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0T00:00:00"/>
    <s v="0"/>
    <s v="0"/>
    <x v="0"/>
    <x v="0"/>
    <x v="0"/>
    <x v="0"/>
    <x v="0"/>
    <n v="1"/>
    <n v="1"/>
    <n v="1"/>
    <n v="1"/>
    <x v="0"/>
    <n v="1"/>
    <s v="811026198VSDC S.A.S"/>
    <x v="2"/>
    <d v="2024-01-10T00:00:00"/>
    <x v="620"/>
    <d v="1899-12-30T00:00:00"/>
    <d v="2024-01-10T10:42:00"/>
    <s v="10:42"/>
    <d v="1899-12-30T00:05:02"/>
    <x v="1"/>
    <x v="1"/>
    <x v="27"/>
    <x v="1"/>
    <n v="8193"/>
  </r>
  <r>
    <n v="635"/>
    <d v="2024-01-10T10:11:53"/>
    <d v="2024-01-10T10:53:32"/>
    <s v="46044953@ventasyservicios.com.co"/>
    <s v="Jonnatan Steven Hernandez Gonzalez"/>
    <m/>
    <d v="2024-01-09T00:00:00"/>
    <s v="12:27"/>
    <x v="4"/>
    <m/>
    <m/>
    <m/>
    <m/>
    <m/>
    <m/>
    <m/>
    <m/>
    <s v="AngelaL.OlaveP@claro.com.co"/>
    <s v="CANCELACION DEL SERVICIO 02987481"/>
    <s v="02987481"/>
    <s v="JOSE ALFREDO CHAGUENDO LUNA"/>
    <s v="NO DETERMINADO"/>
    <s v="CLIENTE CLARO"/>
    <x v="0"/>
    <m/>
    <s v="FIJO"/>
    <s v="HFC"/>
    <s v="CANCELACIÓN DE SERVICIO"/>
    <m/>
    <m/>
    <m/>
    <m/>
    <m/>
    <m/>
    <m/>
    <s v="PROPUESTA CONTENCIÓN"/>
    <m/>
    <m/>
    <m/>
    <m/>
    <m/>
    <m/>
    <m/>
    <m/>
    <m/>
    <m/>
    <m/>
    <m/>
    <m/>
    <m/>
    <m/>
    <m/>
    <m/>
    <m/>
    <m/>
    <m/>
    <m/>
    <m/>
    <m/>
    <m/>
    <m/>
    <m/>
    <m/>
    <m/>
    <m/>
    <m/>
    <m/>
    <m/>
    <m/>
    <m/>
    <m/>
    <m/>
    <m/>
    <m/>
    <m/>
    <m/>
    <m/>
    <m/>
    <m/>
    <m/>
    <m/>
    <m/>
    <m/>
    <m/>
    <m/>
    <m/>
    <m/>
    <m/>
    <m/>
    <m/>
    <m/>
    <m/>
    <m/>
    <m/>
    <m/>
    <m/>
    <m/>
    <m/>
    <m/>
    <m/>
    <m/>
    <m/>
    <m/>
    <m/>
    <m/>
    <m/>
    <m/>
    <m/>
    <m/>
    <m/>
    <m/>
    <m/>
    <m/>
    <m/>
    <m/>
    <m/>
    <m/>
    <m/>
    <m/>
    <m/>
    <m/>
    <m/>
    <m/>
    <m/>
    <m/>
    <m/>
    <m/>
    <m/>
    <m/>
    <m/>
    <m/>
    <m/>
    <m/>
    <s v="TOTAL"/>
    <m/>
    <s v="NO USA EL SERVICIO"/>
    <m/>
    <x v="2"/>
    <s v="3157383103.3176155"/>
    <s v="N/A"/>
    <s v="1"/>
    <m/>
    <m/>
    <s v="GESTIONADO"/>
    <m/>
    <d v="2024-01-10T00:00:00"/>
    <s v="N/A"/>
    <s v="N/A"/>
    <x v="11"/>
    <x v="0"/>
    <x v="0"/>
    <x v="0"/>
    <x v="0"/>
    <n v="1"/>
    <n v="1"/>
    <n v="1"/>
    <n v="1"/>
    <x v="0"/>
    <n v="1"/>
    <s v="02987481JOSE ALFREDO CHAGUENDO LUNA"/>
    <x v="0"/>
    <d v="2024-01-10T00:00:00"/>
    <x v="621"/>
    <d v="1899-12-30T00:00:00"/>
    <d v="2024-01-09T12:27:00"/>
    <s v="12:27"/>
    <d v="1899-12-30T22:26:32"/>
    <x v="4"/>
    <x v="0"/>
    <x v="15"/>
    <x v="0"/>
    <n v="8193"/>
  </r>
  <r>
    <n v="636"/>
    <d v="2024-01-10T10:53:50"/>
    <d v="2024-01-10T10:56:54"/>
    <s v="46046406@ventasyservicios.com.co"/>
    <s v="Angela Pilar Garces Quintero"/>
    <m/>
    <d v="2024-01-09T00:00:00"/>
    <s v="16:23"/>
    <x v="4"/>
    <m/>
    <m/>
    <m/>
    <m/>
    <m/>
    <m/>
    <m/>
    <m/>
    <s v="contactopyme.co@claro.com.co"/>
    <s v="Fwd: Solicitud"/>
    <s v="3216645600"/>
    <s v="HOGAR MEDICO DEL VALLE S.A.S."/>
    <s v="PYME PEQUEÑA"/>
    <s v="CLIENTE EXTERNO"/>
    <x v="0"/>
    <m/>
    <s v="MÓVIL"/>
    <m/>
    <m/>
    <s v="FALLAS TÉCNICAS"/>
    <m/>
    <m/>
    <m/>
    <m/>
    <m/>
    <m/>
    <m/>
    <m/>
    <m/>
    <m/>
    <m/>
    <m/>
    <m/>
    <m/>
    <m/>
    <m/>
    <m/>
    <m/>
    <m/>
    <s v="CONCILIACIÓN DE LÍNEA(S)"/>
    <m/>
    <m/>
    <m/>
    <m/>
    <m/>
    <m/>
    <m/>
    <m/>
    <m/>
    <m/>
    <m/>
    <m/>
    <m/>
    <m/>
    <m/>
    <m/>
    <m/>
    <m/>
    <m/>
    <m/>
    <m/>
    <m/>
    <m/>
    <m/>
    <m/>
    <m/>
    <m/>
    <m/>
    <m/>
    <m/>
    <m/>
    <m/>
    <m/>
    <m/>
    <m/>
    <m/>
    <m/>
    <m/>
    <m/>
    <m/>
    <m/>
    <m/>
    <m/>
    <m/>
    <m/>
    <m/>
    <m/>
    <m/>
    <m/>
    <m/>
    <m/>
    <m/>
    <m/>
    <m/>
    <m/>
    <m/>
    <m/>
    <m/>
    <m/>
    <m/>
    <m/>
    <m/>
    <m/>
    <m/>
    <m/>
    <m/>
    <m/>
    <m/>
    <m/>
    <m/>
    <m/>
    <m/>
    <m/>
    <m/>
    <m/>
    <m/>
    <m/>
    <m/>
    <m/>
    <m/>
    <m/>
    <m/>
    <m/>
    <m/>
    <m/>
    <m/>
    <m/>
    <m/>
    <x v="0"/>
    <m/>
    <m/>
    <m/>
    <m/>
    <m/>
    <s v="GESTIONADO"/>
    <m/>
    <d v="2024-01-09T00:00:00"/>
    <s v="_x000a_Por medio de la presente ,solicito por favor colaboración con la activación  de  mensajes de textos salida y entrega del número celular _x000a__x000a_3216645600_x000a__x000a__x000a__x000a_Gracias _x000a__x000a__x000a__x000a_STWE YESID MALDONADO MALDONADO_x000a_Representante legal de Hogar Médico Del Valle_x000a_Abogado Titulado, Magister en Derecho, Abogado conciliador_x000a_T.P. 341060 C.S.J_x000a_Universidad Santiago de Cali_x000a_Calle 23dn Nro. 5cn-56 Edificio Coomeva – Oficina 702_x000a__x000a__x000a__x000a_Hogar médico del valle _x000a__x000a_Nit 900405012-2"/>
    <m/>
    <x v="67"/>
    <x v="0"/>
    <x v="0"/>
    <x v="0"/>
    <x v="0"/>
    <n v="1"/>
    <n v="1"/>
    <n v="1"/>
    <n v="1"/>
    <x v="0"/>
    <n v="1"/>
    <s v="3216645600HOGAR MEDICO DEL VALLE S.A.S."/>
    <x v="0"/>
    <d v="2024-01-10T00:00:00"/>
    <x v="622"/>
    <d v="1899-12-30T00:00:00"/>
    <d v="2024-01-09T16:23:00"/>
    <s v="16:23"/>
    <d v="1899-12-30T18:33:54"/>
    <x v="4"/>
    <x v="2"/>
    <x v="26"/>
    <x v="1"/>
    <n v="8193"/>
  </r>
  <r>
    <n v="637"/>
    <d v="2024-01-10T10:46:17"/>
    <d v="2024-01-10T11:02:35"/>
    <s v="45077095@ventasyservicios.com.co"/>
    <s v="Diana Patricia García Valencia"/>
    <m/>
    <d v="2024-01-09T00:00:00"/>
    <s v="16:37"/>
    <x v="4"/>
    <m/>
    <m/>
    <m/>
    <m/>
    <m/>
    <m/>
    <m/>
    <m/>
    <s v="Tesorerías Organización Sanitas (ebs@colsanitas.notify-it.com)"/>
    <s v="VERSANIA PSICOSOCIAL ITA S.A.S.: Pago Electronico 540"/>
    <s v="13392157"/>
    <s v="VERSANIA PSICOSOCIAL ITA SAS"/>
    <s v="EMPRESAS"/>
    <s v="CLIENTE EXTERNO"/>
    <x v="1"/>
    <s v="Atencion Empresas Centro Cg "/>
    <s v="FIJO"/>
    <s v="FO"/>
    <s v="PAGO NO ABONADO"/>
    <m/>
    <m/>
    <m/>
    <m/>
    <m/>
    <m/>
    <m/>
    <m/>
    <m/>
    <m/>
    <m/>
    <m/>
    <m/>
    <m/>
    <m/>
    <m/>
    <m/>
    <m/>
    <m/>
    <m/>
    <m/>
    <m/>
    <m/>
    <m/>
    <m/>
    <m/>
    <m/>
    <m/>
    <m/>
    <m/>
    <m/>
    <m/>
    <m/>
    <s v="INFORMACIÓN - ACLARACIÓN"/>
    <m/>
    <m/>
    <m/>
    <m/>
    <m/>
    <m/>
    <m/>
    <m/>
    <m/>
    <m/>
    <m/>
    <m/>
    <m/>
    <m/>
    <m/>
    <m/>
    <m/>
    <m/>
    <m/>
    <m/>
    <m/>
    <m/>
    <m/>
    <m/>
    <m/>
    <m/>
    <m/>
    <m/>
    <m/>
    <m/>
    <m/>
    <m/>
    <m/>
    <m/>
    <m/>
    <m/>
    <m/>
    <m/>
    <m/>
    <m/>
    <m/>
    <m/>
    <m/>
    <m/>
    <m/>
    <m/>
    <m/>
    <m/>
    <m/>
    <m/>
    <m/>
    <m/>
    <m/>
    <m/>
    <m/>
    <m/>
    <m/>
    <m/>
    <m/>
    <m/>
    <m/>
    <m/>
    <m/>
    <m/>
    <m/>
    <m/>
    <m/>
    <m/>
    <m/>
    <m/>
    <m/>
    <m/>
    <m/>
    <m/>
    <m/>
    <x v="0"/>
    <m/>
    <m/>
    <m/>
    <m/>
    <m/>
    <s v="GESTIONADO"/>
    <m/>
    <d v="2024-01-10T00:00:00"/>
    <m/>
    <m/>
    <x v="28"/>
    <x v="0"/>
    <x v="0"/>
    <x v="0"/>
    <x v="0"/>
    <n v="1"/>
    <n v="1"/>
    <n v="1"/>
    <n v="1"/>
    <x v="0"/>
    <n v="1"/>
    <s v="13392157VERSANIA PSICOSOCIAL ITA SAS"/>
    <x v="0"/>
    <d v="2024-01-10T00:00:00"/>
    <x v="623"/>
    <d v="1899-12-30T00:00:00"/>
    <d v="2024-01-09T16:37:00"/>
    <s v="16:37"/>
    <d v="1899-12-30T18:25:35"/>
    <x v="4"/>
    <x v="0"/>
    <x v="17"/>
    <x v="0"/>
    <n v="8193"/>
  </r>
  <r>
    <n v="638"/>
    <d v="2024-01-10T11:03:30"/>
    <d v="2024-01-10T11:04:43"/>
    <s v="46046878@ventasyservicios.com.co"/>
    <s v="Laura Alejandra Romero Roa"/>
    <m/>
    <d v="2024-01-10T00:00:00"/>
    <s v="10:58"/>
    <x v="0"/>
    <m/>
    <m/>
    <m/>
    <m/>
    <m/>
    <m/>
    <m/>
    <m/>
    <s v="invferbadiesas@gmail.com"/>
    <s v="Fwd: Re: NIT 900654007-2 / INVERSIONES FERBADIE S.A.S. Aceptaci?n descuento 20% x 12 meses"/>
    <s v="900654007"/>
    <s v="INVERSIONES FERBADIE S.A."/>
    <s v="NO DETERMINADO"/>
    <s v="CLIENTE EXTERNO"/>
    <x v="0"/>
    <m/>
    <s v="FIJO"/>
    <s v="FO"/>
    <s v="FIDELIZACIÓN - RETENCIÓN"/>
    <m/>
    <m/>
    <m/>
    <m/>
    <m/>
    <m/>
    <m/>
    <m/>
    <m/>
    <m/>
    <m/>
    <m/>
    <m/>
    <m/>
    <m/>
    <m/>
    <m/>
    <m/>
    <m/>
    <m/>
    <m/>
    <s v="ACEPTACIÓN PROPUESTA"/>
    <m/>
    <m/>
    <m/>
    <m/>
    <m/>
    <m/>
    <m/>
    <m/>
    <m/>
    <m/>
    <m/>
    <m/>
    <m/>
    <m/>
    <m/>
    <m/>
    <m/>
    <m/>
    <m/>
    <m/>
    <m/>
    <m/>
    <m/>
    <m/>
    <m/>
    <m/>
    <m/>
    <m/>
    <m/>
    <m/>
    <m/>
    <m/>
    <m/>
    <m/>
    <m/>
    <m/>
    <m/>
    <m/>
    <m/>
    <m/>
    <m/>
    <m/>
    <m/>
    <m/>
    <m/>
    <m/>
    <m/>
    <m/>
    <m/>
    <m/>
    <m/>
    <m/>
    <m/>
    <m/>
    <m/>
    <m/>
    <m/>
    <m/>
    <m/>
    <m/>
    <m/>
    <m/>
    <m/>
    <m/>
    <m/>
    <m/>
    <m/>
    <m/>
    <m/>
    <m/>
    <m/>
    <m/>
    <m/>
    <m/>
    <m/>
    <m/>
    <m/>
    <m/>
    <m/>
    <m/>
    <m/>
    <m/>
    <m/>
    <m/>
    <m/>
    <m/>
    <m/>
    <x v="0"/>
    <m/>
    <m/>
    <m/>
    <m/>
    <m/>
    <s v="SEGUIMIENTO"/>
    <m/>
    <d v="2024-01-10T00:00:00"/>
    <s v="0"/>
    <s v="0"/>
    <x v="113"/>
    <x v="0"/>
    <x v="3"/>
    <x v="0"/>
    <x v="0"/>
    <n v="1"/>
    <n v="1"/>
    <n v="1"/>
    <n v="1"/>
    <x v="0"/>
    <n v="1"/>
    <s v="900654007INVERSIONES FERBADIE S.A."/>
    <x v="2"/>
    <d v="2024-01-10T00:00:00"/>
    <x v="624"/>
    <d v="1899-12-30T00:00:00"/>
    <d v="2024-01-10T10:58:00"/>
    <s v="10:58"/>
    <d v="1899-12-30T00:06:43"/>
    <x v="1"/>
    <x v="1"/>
    <x v="27"/>
    <x v="1"/>
    <n v="8193"/>
  </r>
  <r>
    <n v="639"/>
    <d v="2024-01-10T11:11:56"/>
    <d v="2024-01-10T11:13:06"/>
    <s v="45077024@ventasyservicios.com.co"/>
    <s v="Leidy Tatiana Pinzon Calderon"/>
    <m/>
    <d v="2024-01-09T00:00:00"/>
    <s v="14:18"/>
    <x v="7"/>
    <m/>
    <m/>
    <m/>
    <m/>
    <m/>
    <m/>
    <s v="martha_montoya@corantioquia.gov.co "/>
    <s v="Re: cesiones"/>
    <m/>
    <m/>
    <s v="3218014970"/>
    <s v="Ana Ligia Mora Martinez"/>
    <s v="PYME MEDIAN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0T00:00:00"/>
    <s v="na"/>
    <m/>
    <x v="81"/>
    <x v="6"/>
    <x v="0"/>
    <x v="0"/>
    <x v="0"/>
    <n v="1"/>
    <n v="1"/>
    <n v="1"/>
    <n v="1"/>
    <x v="0"/>
    <n v="1"/>
    <s v="3218014970Ana Ligia Mora Martinez"/>
    <x v="0"/>
    <d v="2024-01-10T00:00:00"/>
    <x v="625"/>
    <d v="1899-12-30T00:00:00"/>
    <d v="2024-01-09T14:18:00"/>
    <s v="14:18"/>
    <d v="1899-12-30T20:55:06"/>
    <x v="4"/>
    <x v="0"/>
    <x v="12"/>
    <x v="1"/>
    <n v="8193"/>
  </r>
  <r>
    <n v="640"/>
    <d v="2024-01-10T10:53:36"/>
    <d v="2024-01-10T11:22:58"/>
    <s v="46044953@ventasyservicios.com.co"/>
    <s v="Jonnatan Steven Hernandez Gonzalez"/>
    <m/>
    <d v="2024-01-09T00:00:00"/>
    <s v="12:20"/>
    <x v="4"/>
    <m/>
    <m/>
    <m/>
    <m/>
    <m/>
    <m/>
    <m/>
    <m/>
    <s v="Arenasyasociadossas@gmail.com"/>
    <s v="Solicitud cancelación servicio Internet-Telefonia"/>
    <s v="05832327"/>
    <s v="ARENAS &amp; ASOCIADOS SAS"/>
    <s v="SOH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0T00:00:00"/>
    <s v="N/A"/>
    <s v="N/A"/>
    <x v="58"/>
    <x v="0"/>
    <x v="0"/>
    <x v="0"/>
    <x v="0"/>
    <n v="1"/>
    <n v="1"/>
    <n v="1"/>
    <n v="1"/>
    <x v="0"/>
    <n v="1"/>
    <s v="05832327ARENAS &amp; ASOCIADOS SAS"/>
    <x v="0"/>
    <d v="2024-01-10T00:00:00"/>
    <x v="626"/>
    <d v="1899-12-30T00:00:00"/>
    <d v="2024-01-09T12:20:00"/>
    <s v="12:20"/>
    <d v="1899-12-30T23:02:58"/>
    <x v="4"/>
    <x v="0"/>
    <x v="15"/>
    <x v="0"/>
    <n v="8193"/>
  </r>
  <r>
    <n v="641"/>
    <d v="2024-01-10T11:17:16"/>
    <d v="2024-01-10T11:23:51"/>
    <s v="45077024@ventasyservicios.com.co"/>
    <s v="Leidy Tatiana Pinzon Calderon"/>
    <m/>
    <d v="2024-01-09T00:00:00"/>
    <s v="21:21"/>
    <x v="7"/>
    <m/>
    <m/>
    <m/>
    <m/>
    <m/>
    <m/>
    <s v="comercial@meiko.com.co"/>
    <s v="RV: SOLICITUD - MEIKO"/>
    <m/>
    <m/>
    <s v="3147769063"/>
    <s v="DANIELA TORO OSPINA"/>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0T00:00:00"/>
    <s v="NA"/>
    <m/>
    <x v="78"/>
    <x v="6"/>
    <x v="0"/>
    <x v="0"/>
    <x v="0"/>
    <n v="1"/>
    <n v="1"/>
    <n v="1"/>
    <n v="1"/>
    <x v="0"/>
    <n v="1"/>
    <s v="3147769063DANIELA TORO OSPINA"/>
    <x v="0"/>
    <d v="2024-01-10T00:00:00"/>
    <x v="627"/>
    <d v="1899-12-30T00:00:00"/>
    <d v="2024-01-09T21:21:00"/>
    <s v="21:21"/>
    <d v="1899-12-30T14:02:51"/>
    <x v="3"/>
    <x v="0"/>
    <x v="12"/>
    <x v="1"/>
    <n v="8193"/>
  </r>
  <r>
    <n v="642"/>
    <d v="2024-01-10T11:25:03"/>
    <d v="2024-01-10T11:26:09"/>
    <s v="46044978@ventasyservicios.com.co"/>
    <s v="Edward Esteban Roa Ruiz"/>
    <m/>
    <d v="2024-01-10T00:00:00"/>
    <s v="9:43"/>
    <x v="4"/>
    <m/>
    <m/>
    <m/>
    <m/>
    <m/>
    <m/>
    <m/>
    <m/>
    <s v="diana.marin@nuveennc.com"/>
    <s v="RE: Pago facturas Diciembre"/>
    <s v="12055481"/>
    <s v="GREENWOOD RESOURCES COLOM"/>
    <s v="PYME MEDIANA"/>
    <s v="CLIENTE CLARO"/>
    <x v="0"/>
    <m/>
    <s v="FIJO"/>
    <s v="FO"/>
    <s v="PAGO NO ABONADO"/>
    <m/>
    <m/>
    <m/>
    <m/>
    <m/>
    <m/>
    <m/>
    <m/>
    <m/>
    <m/>
    <m/>
    <m/>
    <m/>
    <m/>
    <m/>
    <m/>
    <m/>
    <m/>
    <m/>
    <m/>
    <m/>
    <m/>
    <m/>
    <m/>
    <m/>
    <m/>
    <m/>
    <m/>
    <m/>
    <m/>
    <m/>
    <m/>
    <m/>
    <s v="INFORMACIÓN - ACLARACIÓN"/>
    <m/>
    <m/>
    <m/>
    <m/>
    <m/>
    <m/>
    <m/>
    <m/>
    <m/>
    <m/>
    <m/>
    <m/>
    <m/>
    <m/>
    <m/>
    <m/>
    <m/>
    <m/>
    <m/>
    <m/>
    <m/>
    <m/>
    <m/>
    <m/>
    <m/>
    <m/>
    <m/>
    <m/>
    <m/>
    <m/>
    <m/>
    <m/>
    <m/>
    <m/>
    <m/>
    <m/>
    <m/>
    <m/>
    <m/>
    <m/>
    <m/>
    <m/>
    <m/>
    <m/>
    <m/>
    <m/>
    <m/>
    <m/>
    <m/>
    <m/>
    <m/>
    <m/>
    <m/>
    <m/>
    <m/>
    <m/>
    <m/>
    <m/>
    <m/>
    <m/>
    <m/>
    <m/>
    <m/>
    <m/>
    <m/>
    <m/>
    <m/>
    <m/>
    <m/>
    <m/>
    <m/>
    <m/>
    <m/>
    <m/>
    <m/>
    <x v="0"/>
    <m/>
    <m/>
    <m/>
    <m/>
    <m/>
    <s v="GESTIONADO"/>
    <m/>
    <d v="2024-01-10T00:00:00"/>
    <m/>
    <m/>
    <x v="28"/>
    <x v="0"/>
    <x v="0"/>
    <x v="0"/>
    <x v="0"/>
    <n v="1"/>
    <n v="1"/>
    <n v="1"/>
    <n v="1"/>
    <x v="0"/>
    <n v="1"/>
    <s v="12055481GREENWOOD RESOURCES COLOM"/>
    <x v="2"/>
    <d v="2024-01-10T00:00:00"/>
    <x v="628"/>
    <d v="1899-12-30T00:00:00"/>
    <d v="2024-01-10T09:43:00"/>
    <s v="9:43"/>
    <d v="1899-12-30T01:43:09"/>
    <x v="1"/>
    <x v="1"/>
    <x v="8"/>
    <x v="0"/>
    <n v="8193"/>
  </r>
  <r>
    <n v="643"/>
    <d v="2024-01-10T11:29:48"/>
    <d v="2024-01-10T11:30:49"/>
    <s v="45077024@ventasyservicios.com.co"/>
    <s v="Leidy Tatiana Pinzon Calderon"/>
    <m/>
    <d v="2024-01-09T00:00:00"/>
    <s v="21:36"/>
    <x v="7"/>
    <m/>
    <m/>
    <m/>
    <m/>
    <m/>
    <m/>
    <s v="jorgearmando.guerrero@diversey.com"/>
    <s v="Re: Fwd: Cesion linea Diversey"/>
    <m/>
    <m/>
    <s v="3164735858"/>
    <s v="DIVERSEY COLOMBIA SAS "/>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0T00:00:00"/>
    <s v="NA"/>
    <m/>
    <x v="78"/>
    <x v="6"/>
    <x v="0"/>
    <x v="0"/>
    <x v="0"/>
    <n v="1"/>
    <n v="1"/>
    <n v="1"/>
    <n v="1"/>
    <x v="0"/>
    <n v="1"/>
    <s v="3164735858DIVERSEY COLOMBIA SAS "/>
    <x v="0"/>
    <d v="2024-01-10T00:00:00"/>
    <x v="629"/>
    <d v="1899-12-30T00:00:00"/>
    <d v="2024-01-09T21:36:00"/>
    <s v="21:36"/>
    <d v="1899-12-30T13:54:49"/>
    <x v="3"/>
    <x v="0"/>
    <x v="12"/>
    <x v="1"/>
    <n v="8193"/>
  </r>
  <r>
    <n v="644"/>
    <d v="2024-01-10T11:32:36"/>
    <d v="2024-01-10T11:34:43"/>
    <s v="46046406@ventasyservicios.com.co"/>
    <s v="Angela Pilar Garces Quintero"/>
    <m/>
    <d v="2024-01-09T00:00:00"/>
    <s v="9:35"/>
    <x v="4"/>
    <m/>
    <m/>
    <m/>
    <m/>
    <m/>
    <m/>
    <m/>
    <m/>
    <s v="contactopyme.co@claro.com.co"/>
    <s v="Fwd: RE: Fwd: RE: Fwd: SOLICITUD DE REFERENCIA DE PAGO TRANSPORTES DGS SAS"/>
    <s v="3143095204"/>
    <s v="TRANSPORTES DGS SAS"/>
    <s v="PYME MEDIANA"/>
    <s v="SOPORTE TÉCNICO EMPRESAS"/>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0T00:00:00"/>
    <s v="Buen día._x000a__x000a_ _x000a__x000a_Me confirma la referencia de pago correspondiente a este mes… ya que se solicito que llegara la factura de manera virtual y no ha sido posible ni que llegue la factura ni que se pueda realizar el pago  por motivo que están cambiando las referencias cada mes._x000a__x000a_ _x000a__x000a_Adjunto pantallazos de las referencias enviadas y que no se puede realizar el pago."/>
    <m/>
    <x v="9"/>
    <x v="0"/>
    <x v="0"/>
    <x v="0"/>
    <x v="0"/>
    <n v="1"/>
    <n v="1"/>
    <n v="1"/>
    <n v="1"/>
    <x v="0"/>
    <n v="1"/>
    <s v="3143095204TRANSPORTES DGS SAS"/>
    <x v="0"/>
    <d v="2024-01-10T00:00:00"/>
    <x v="630"/>
    <d v="1899-12-30T00:00:00"/>
    <d v="2024-01-09T09:35:00"/>
    <s v="9:35"/>
    <d v="1899-12-31T01:59:43"/>
    <x v="0"/>
    <x v="0"/>
    <x v="26"/>
    <x v="1"/>
    <n v="8193"/>
  </r>
  <r>
    <n v="645"/>
    <d v="2024-01-10T11:04:53"/>
    <d v="2024-01-10T11:41:33"/>
    <s v="46046878@ventasyservicios.com.co"/>
    <s v="Laura Alejandra Romero Roa"/>
    <m/>
    <d v="2024-01-10T00:00:00"/>
    <s v="11:37"/>
    <x v="0"/>
    <m/>
    <m/>
    <m/>
    <m/>
    <m/>
    <m/>
    <m/>
    <m/>
    <s v="valentina.rojas@porsche-movilidad.co"/>
    <s v="Re: Fwd: Solicitud Reporte llamadas"/>
    <s v="900530899"/>
    <s v="PORSCHE MOVILIDAD COLOMBI"/>
    <s v="NO DETERMINADO"/>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0T00:00:00"/>
    <s v="0"/>
    <s v="0"/>
    <x v="9"/>
    <x v="0"/>
    <x v="0"/>
    <x v="0"/>
    <x v="0"/>
    <n v="1"/>
    <n v="1"/>
    <n v="1"/>
    <n v="1"/>
    <x v="0"/>
    <n v="1"/>
    <s v="900530899PORSCHE MOVILIDAD COLOMBI"/>
    <x v="2"/>
    <d v="2024-01-10T00:00:00"/>
    <x v="631"/>
    <d v="1899-12-30T00:00:00"/>
    <d v="2024-01-10T11:37:00"/>
    <s v="11:37"/>
    <d v="1899-12-30T00:04:33"/>
    <x v="1"/>
    <x v="1"/>
    <x v="27"/>
    <x v="1"/>
    <n v="8193"/>
  </r>
  <r>
    <n v="646"/>
    <d v="2024-01-10T11:44:33"/>
    <d v="2024-01-10T11:45:52"/>
    <s v="45077024@ventasyservicios.com.co"/>
    <s v="Leidy Tatiana Pinzon Calderon"/>
    <m/>
    <d v="2024-01-09T00:00:00"/>
    <s v="21:45"/>
    <x v="7"/>
    <m/>
    <m/>
    <m/>
    <m/>
    <m/>
    <m/>
    <s v="contabilidad@konfia.com.co"/>
    <s v="Re: CESION DE CONTRATO"/>
    <m/>
    <m/>
    <s v="3213085501"/>
    <s v="PAOLA ANDR FALLA VARON"/>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0T00:00:00"/>
    <s v="na"/>
    <m/>
    <x v="78"/>
    <x v="6"/>
    <x v="0"/>
    <x v="0"/>
    <x v="0"/>
    <n v="1"/>
    <n v="1"/>
    <n v="1"/>
    <n v="1"/>
    <x v="0"/>
    <n v="1"/>
    <s v="3213085501PAOLA ANDR FALLA VARON"/>
    <x v="0"/>
    <d v="2024-01-10T00:00:00"/>
    <x v="632"/>
    <d v="1899-12-30T00:00:00"/>
    <d v="2024-01-09T21:45:00"/>
    <s v="21:45"/>
    <d v="1899-12-30T14:00:52"/>
    <x v="3"/>
    <x v="0"/>
    <x v="12"/>
    <x v="1"/>
    <n v="8193"/>
  </r>
  <r>
    <n v="647"/>
    <d v="2024-01-10T11:52:15"/>
    <d v="2024-01-10T11:54:17"/>
    <s v="46046406@ventasyservicios.com.co"/>
    <s v="Angela Pilar Garces Quintero"/>
    <m/>
    <d v="2024-01-09T00:00:00"/>
    <s v="18:57"/>
    <x v="4"/>
    <m/>
    <m/>
    <m/>
    <m/>
    <m/>
    <m/>
    <m/>
    <m/>
    <s v="contactopyme.co@claro.com.co"/>
    <s v="Fwd: Solicitud de cambio de plan de internet."/>
    <s v="38560119 "/>
    <s v=" GOMEZ, MARIA MERC GOMEZ             "/>
    <s v="PYME MEDIANA"/>
    <s v="CLIENTE CLARO"/>
    <x v="0"/>
    <m/>
    <s v="FIJO"/>
    <s v="HFC"/>
    <s v="CAMBIO PLAN TARIFA"/>
    <m/>
    <m/>
    <m/>
    <m/>
    <m/>
    <s v="UPGRADE - PARALELO"/>
    <m/>
    <m/>
    <m/>
    <m/>
    <m/>
    <m/>
    <m/>
    <m/>
    <m/>
    <m/>
    <m/>
    <m/>
    <m/>
    <m/>
    <m/>
    <m/>
    <m/>
    <m/>
    <m/>
    <m/>
    <m/>
    <m/>
    <m/>
    <m/>
    <m/>
    <m/>
    <m/>
    <m/>
    <m/>
    <m/>
    <m/>
    <m/>
    <m/>
    <m/>
    <m/>
    <m/>
    <m/>
    <m/>
    <m/>
    <m/>
    <m/>
    <m/>
    <m/>
    <m/>
    <m/>
    <m/>
    <m/>
    <m/>
    <m/>
    <m/>
    <m/>
    <m/>
    <m/>
    <m/>
    <m/>
    <m/>
    <m/>
    <m/>
    <m/>
    <m/>
    <m/>
    <m/>
    <m/>
    <m/>
    <m/>
    <m/>
    <m/>
    <m/>
    <m/>
    <m/>
    <m/>
    <m/>
    <m/>
    <m/>
    <m/>
    <m/>
    <m/>
    <m/>
    <m/>
    <m/>
    <m/>
    <m/>
    <m/>
    <m/>
    <m/>
    <m/>
    <m/>
    <m/>
    <m/>
    <m/>
    <m/>
    <m/>
    <m/>
    <m/>
    <m/>
    <m/>
    <m/>
    <m/>
    <m/>
    <m/>
    <m/>
    <m/>
    <m/>
    <x v="0"/>
    <m/>
    <m/>
    <m/>
    <m/>
    <m/>
    <s v="ESCALADO"/>
    <s v="OTRAS ÁREAS"/>
    <d v="2024-01-10T00:00:00"/>
    <s v="Señores: Comcel S.A._x000a_Asunto: solicitud de cambio de plan de internet._x000a_YO MARIA MERCEDES GOMEZ GOMEZ identificada con C.C: N° 41.892.604_x000a_de Armenia (Quindío)._x000a_Me permito mediante la presente solicitarles a ustedes, el cambio de plan de internet. _x000a_Solicito cambiarme de plan actual de 50 megas + telefonía por $116.300 a 400 megas + _x000a_telefonía por $132.900. Mi dirección de residencia es Calle 18 N 7-25 del Barrio Centro _x000a_Cuidad Pereira._x000a_Agradezco a ustedes por su atención y colaboración._x000a_Cordialmente,_x000a___________________________x000a_MARIA MERCEDES GOMEZ GOME"/>
    <m/>
    <x v="62"/>
    <x v="0"/>
    <x v="1"/>
    <x v="0"/>
    <x v="0"/>
    <n v="1"/>
    <n v="1"/>
    <n v="1"/>
    <n v="1"/>
    <x v="0"/>
    <n v="1"/>
    <s v="38560119  GOMEZ, MARIA MERC GOMEZ             "/>
    <x v="1"/>
    <d v="2024-01-10T00:00:00"/>
    <x v="633"/>
    <d v="1899-12-30T00:00:00"/>
    <d v="2024-01-09T18:57:00"/>
    <s v="18:57"/>
    <d v="1899-12-30T16:57:17"/>
    <x v="3"/>
    <x v="0"/>
    <x v="26"/>
    <x v="1"/>
    <n v="8193"/>
  </r>
  <r>
    <n v="648"/>
    <d v="2024-01-10T11:41:37"/>
    <d v="2024-01-10T11:56:33"/>
    <s v="46046878@ventasyservicios.com.co"/>
    <s v="Laura Alejandra Romero Roa"/>
    <m/>
    <d v="2024-01-10T00:00:00"/>
    <s v="11:52"/>
    <x v="0"/>
    <m/>
    <m/>
    <m/>
    <m/>
    <m/>
    <m/>
    <m/>
    <m/>
    <s v="colegiocafetal@cafetal.edu.co; "/>
    <s v="Re: Fwd: INFORMACION PBX"/>
    <s v="901591981"/>
    <s v=" Proyectos Educativos de la Sabana"/>
    <s v="NO DETERMINADO"/>
    <s v="CLIENTE EXTERNO"/>
    <x v="0"/>
    <m/>
    <s v="FIJO"/>
    <s v="FO"/>
    <s v="LÍNEA NUEVA"/>
    <m/>
    <m/>
    <m/>
    <m/>
    <m/>
    <m/>
    <m/>
    <m/>
    <m/>
    <m/>
    <m/>
    <m/>
    <m/>
    <m/>
    <m/>
    <m/>
    <m/>
    <m/>
    <m/>
    <m/>
    <m/>
    <m/>
    <m/>
    <m/>
    <m/>
    <m/>
    <m/>
    <m/>
    <m/>
    <s v="INFORMACIÓN - ACLARACIÓN"/>
    <m/>
    <m/>
    <m/>
    <m/>
    <m/>
    <m/>
    <m/>
    <m/>
    <m/>
    <m/>
    <m/>
    <m/>
    <m/>
    <m/>
    <m/>
    <m/>
    <m/>
    <m/>
    <m/>
    <m/>
    <m/>
    <m/>
    <m/>
    <m/>
    <m/>
    <m/>
    <m/>
    <m/>
    <m/>
    <m/>
    <m/>
    <m/>
    <m/>
    <m/>
    <m/>
    <m/>
    <m/>
    <m/>
    <m/>
    <m/>
    <m/>
    <m/>
    <m/>
    <m/>
    <m/>
    <m/>
    <m/>
    <m/>
    <m/>
    <m/>
    <m/>
    <m/>
    <m/>
    <m/>
    <m/>
    <m/>
    <m/>
    <m/>
    <m/>
    <m/>
    <m/>
    <m/>
    <m/>
    <m/>
    <m/>
    <m/>
    <m/>
    <m/>
    <m/>
    <m/>
    <m/>
    <m/>
    <m/>
    <m/>
    <m/>
    <m/>
    <m/>
    <m/>
    <m/>
    <x v="0"/>
    <m/>
    <m/>
    <m/>
    <m/>
    <m/>
    <s v="GESTIONADO"/>
    <m/>
    <d v="2024-01-10T00:00:00"/>
    <s v="0"/>
    <s v="0"/>
    <x v="15"/>
    <x v="0"/>
    <x v="0"/>
    <x v="0"/>
    <x v="0"/>
    <n v="1"/>
    <n v="1"/>
    <n v="1"/>
    <n v="1"/>
    <x v="0"/>
    <n v="1"/>
    <s v="901591981 Proyectos Educativos de la Sabana"/>
    <x v="2"/>
    <d v="2024-01-10T00:00:00"/>
    <x v="634"/>
    <d v="1899-12-30T00:00:00"/>
    <d v="2024-01-10T11:52:00"/>
    <s v="11:52"/>
    <d v="1899-12-30T00:04:33"/>
    <x v="1"/>
    <x v="1"/>
    <x v="27"/>
    <x v="1"/>
    <n v="8193"/>
  </r>
  <r>
    <n v="649"/>
    <d v="2024-01-10T11:50:34"/>
    <d v="2024-01-10T11:57:47"/>
    <s v="45981202@ventasyservicios.com.co"/>
    <s v="Candida Mayerli Moyano Casallas"/>
    <m/>
    <d v="2024-01-09T00:00:00"/>
    <s v="19:12"/>
    <x v="5"/>
    <m/>
    <m/>
    <m/>
    <m/>
    <m/>
    <m/>
    <m/>
    <m/>
    <m/>
    <m/>
    <s v="1.45489245"/>
    <s v="FABIO MUÑOZ BERNAL"/>
    <s v="SOHO"/>
    <s v="CLIENTE EXTERNO"/>
    <x v="0"/>
    <m/>
    <m/>
    <m/>
    <m/>
    <m/>
    <m/>
    <m/>
    <m/>
    <m/>
    <m/>
    <m/>
    <m/>
    <m/>
    <m/>
    <m/>
    <m/>
    <m/>
    <m/>
    <m/>
    <m/>
    <m/>
    <m/>
    <m/>
    <m/>
    <m/>
    <m/>
    <m/>
    <m/>
    <m/>
    <m/>
    <m/>
    <m/>
    <m/>
    <m/>
    <m/>
    <m/>
    <m/>
    <m/>
    <m/>
    <m/>
    <m/>
    <m/>
    <m/>
    <m/>
    <m/>
    <m/>
    <m/>
    <m/>
    <m/>
    <m/>
    <m/>
    <m/>
    <m/>
    <m/>
    <m/>
    <m/>
    <m/>
    <m/>
    <m/>
    <m/>
    <m/>
    <m/>
    <m/>
    <m/>
    <m/>
    <m/>
    <m/>
    <m/>
    <m/>
    <m/>
    <m/>
    <m/>
    <m/>
    <m/>
    <m/>
    <m/>
    <m/>
    <m/>
    <m/>
    <m/>
    <m/>
    <m/>
    <m/>
    <m/>
    <s v="PAGO YA APLICADO"/>
    <s v="NEQUI"/>
    <s v="TRANSFERENCIA CON PAGO A LA REFERENCIA"/>
    <m/>
    <m/>
    <m/>
    <m/>
    <m/>
    <m/>
    <m/>
    <m/>
    <m/>
    <m/>
    <m/>
    <m/>
    <m/>
    <m/>
    <m/>
    <m/>
    <m/>
    <m/>
    <m/>
    <m/>
    <m/>
    <m/>
    <m/>
    <m/>
    <m/>
    <m/>
    <x v="0"/>
    <m/>
    <m/>
    <m/>
    <m/>
    <m/>
    <s v="GESTIONADO"/>
    <m/>
    <d v="2024-01-10T00:00:00"/>
    <m/>
    <m/>
    <x v="70"/>
    <x v="4"/>
    <x v="0"/>
    <x v="0"/>
    <x v="0"/>
    <n v="1"/>
    <n v="1"/>
    <n v="1"/>
    <n v="1"/>
    <x v="0"/>
    <n v="1"/>
    <s v="1.45489245"/>
    <x v="0"/>
    <d v="2024-01-10T00:00:00"/>
    <x v="635"/>
    <d v="1899-12-30T00:00:00"/>
    <d v="2024-01-09T19:12:00"/>
    <s v="19:12"/>
    <d v="1899-12-30T16:45:47"/>
    <x v="3"/>
    <x v="0"/>
    <x v="10"/>
    <x v="1"/>
    <n v="8193"/>
  </r>
  <r>
    <n v="650"/>
    <d v="2024-01-10T11:56:11"/>
    <d v="2024-01-10T11:59:03"/>
    <s v="45077024@ventasyservicios.com.co"/>
    <s v="Leidy Tatiana Pinzon Calderon"/>
    <m/>
    <d v="2024-01-09T00:00:00"/>
    <s v="24:03"/>
    <x v="7"/>
    <m/>
    <m/>
    <m/>
    <m/>
    <m/>
    <m/>
    <s v="administracion@esseniaspa.com"/>
    <s v="Re: Fwd: Cesión Contrato"/>
    <m/>
    <m/>
    <s v="3104303592"/>
    <s v="MAURICIO SIERRA RAMOS"/>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0T00:00:00"/>
    <s v="NA"/>
    <m/>
    <x v="79"/>
    <x v="6"/>
    <x v="0"/>
    <x v="0"/>
    <x v="0"/>
    <n v="1"/>
    <n v="1"/>
    <n v="1"/>
    <n v="1"/>
    <x v="0"/>
    <n v="1"/>
    <s v="3104303592MAURICIO SIERRA RAMOS"/>
    <x v="0"/>
    <d v="2024-01-10T00:00:00"/>
    <x v="636"/>
    <d v="1899-12-30T00:00:00"/>
    <d v="2024-01-09T00:03:00"/>
    <s v="24:03"/>
    <d v="1899-12-31T11:56:03"/>
    <x v="0"/>
    <x v="0"/>
    <x v="12"/>
    <x v="1"/>
    <n v="8193"/>
  </r>
  <r>
    <n v="651"/>
    <d v="2024-01-10T12:00:10"/>
    <d v="2024-01-10T12:03:38"/>
    <s v="45981202@ventasyservicios.com.co"/>
    <s v="Candida Mayerli Moyano Casallas"/>
    <m/>
    <d v="2024-01-09T00:00:00"/>
    <s v="12:38"/>
    <x v="5"/>
    <m/>
    <m/>
    <m/>
    <m/>
    <m/>
    <m/>
    <m/>
    <m/>
    <m/>
    <m/>
    <s v="0"/>
    <s v="MIGUEL ANGEL"/>
    <s v="NO DETERMINADO"/>
    <s v="CLIENTE EXTERNO"/>
    <x v="0"/>
    <m/>
    <m/>
    <m/>
    <m/>
    <m/>
    <m/>
    <m/>
    <m/>
    <m/>
    <m/>
    <m/>
    <m/>
    <m/>
    <m/>
    <m/>
    <m/>
    <m/>
    <m/>
    <m/>
    <m/>
    <m/>
    <m/>
    <m/>
    <m/>
    <m/>
    <m/>
    <m/>
    <m/>
    <m/>
    <m/>
    <m/>
    <m/>
    <m/>
    <m/>
    <m/>
    <m/>
    <m/>
    <m/>
    <m/>
    <m/>
    <m/>
    <m/>
    <m/>
    <m/>
    <m/>
    <m/>
    <m/>
    <m/>
    <m/>
    <m/>
    <m/>
    <m/>
    <m/>
    <m/>
    <m/>
    <m/>
    <m/>
    <m/>
    <m/>
    <m/>
    <m/>
    <m/>
    <m/>
    <m/>
    <m/>
    <m/>
    <m/>
    <m/>
    <m/>
    <m/>
    <m/>
    <m/>
    <m/>
    <m/>
    <m/>
    <m/>
    <m/>
    <m/>
    <m/>
    <m/>
    <m/>
    <m/>
    <m/>
    <m/>
    <s v="NO CORRESPONDE"/>
    <m/>
    <m/>
    <m/>
    <m/>
    <m/>
    <m/>
    <m/>
    <m/>
    <m/>
    <m/>
    <m/>
    <m/>
    <m/>
    <m/>
    <m/>
    <m/>
    <m/>
    <m/>
    <m/>
    <m/>
    <m/>
    <m/>
    <m/>
    <m/>
    <m/>
    <m/>
    <m/>
    <m/>
    <x v="0"/>
    <m/>
    <m/>
    <m/>
    <m/>
    <m/>
    <s v="GESTIONADO"/>
    <m/>
    <d v="2024-01-10T00:00:00"/>
    <m/>
    <m/>
    <x v="76"/>
    <x v="4"/>
    <x v="0"/>
    <x v="0"/>
    <x v="0"/>
    <n v="1"/>
    <n v="1"/>
    <n v="1"/>
    <n v="1"/>
    <x v="0"/>
    <n v="1"/>
    <s v="0"/>
    <x v="0"/>
    <d v="2024-01-10T00:00:00"/>
    <x v="637"/>
    <d v="1899-12-30T00:00:00"/>
    <d v="2024-01-09T12:38:00"/>
    <s v="12:38"/>
    <d v="1899-12-30T23:25:38"/>
    <x v="4"/>
    <x v="0"/>
    <x v="10"/>
    <x v="1"/>
    <n v="8193"/>
  </r>
  <r>
    <n v="652"/>
    <d v="2024-01-10T12:08:59"/>
    <d v="2024-01-10T12:12:40"/>
    <s v="45984160@ventasyservicios.com.co"/>
    <s v="Dana Sofia Giraldo Avila"/>
    <m/>
    <d v="2024-01-10T00:00:00"/>
    <s v="8:34:16 a. m."/>
    <x v="3"/>
    <m/>
    <s v="15558598"/>
    <m/>
    <m/>
    <m/>
    <m/>
    <m/>
    <m/>
    <m/>
    <m/>
    <s v="3166472075"/>
    <s v="SERES CONSULTING SAS -"/>
    <s v="PYME PEQUEÑA"/>
    <s v="CLIENTE EXTERNO"/>
    <x v="0"/>
    <m/>
    <s v="MÓVIL"/>
    <m/>
    <m/>
    <s v="CANCELACIÓN DE LÍNEA"/>
    <m/>
    <m/>
    <m/>
    <m/>
    <m/>
    <s v="PROPUESTA CONTENCIÓN"/>
    <m/>
    <m/>
    <m/>
    <m/>
    <m/>
    <m/>
    <m/>
    <m/>
    <m/>
    <m/>
    <m/>
    <m/>
    <m/>
    <m/>
    <m/>
    <m/>
    <m/>
    <m/>
    <m/>
    <m/>
    <m/>
    <m/>
    <m/>
    <m/>
    <m/>
    <m/>
    <m/>
    <m/>
    <m/>
    <m/>
    <m/>
    <m/>
    <m/>
    <m/>
    <m/>
    <m/>
    <m/>
    <m/>
    <m/>
    <m/>
    <m/>
    <m/>
    <m/>
    <m/>
    <m/>
    <m/>
    <m/>
    <m/>
    <m/>
    <m/>
    <m/>
    <m/>
    <m/>
    <m/>
    <m/>
    <m/>
    <m/>
    <m/>
    <m/>
    <m/>
    <m/>
    <m/>
    <m/>
    <m/>
    <m/>
    <m/>
    <m/>
    <m/>
    <m/>
    <m/>
    <m/>
    <m/>
    <m/>
    <m/>
    <m/>
    <m/>
    <m/>
    <m/>
    <m/>
    <m/>
    <m/>
    <m/>
    <m/>
    <m/>
    <m/>
    <m/>
    <m/>
    <m/>
    <m/>
    <m/>
    <m/>
    <m/>
    <m/>
    <m/>
    <m/>
    <m/>
    <m/>
    <m/>
    <m/>
    <m/>
    <m/>
    <m/>
    <x v="0"/>
    <m/>
    <m/>
    <m/>
    <m/>
    <m/>
    <s v="GESTIONADO"/>
    <m/>
    <d v="2024-01-10T00:00:00"/>
    <m/>
    <s v="N/A"/>
    <x v="72"/>
    <x v="3"/>
    <x v="0"/>
    <x v="0"/>
    <x v="0"/>
    <n v="1"/>
    <n v="1"/>
    <n v="1"/>
    <n v="1"/>
    <x v="0"/>
    <n v="1"/>
    <s v="3166472075SERES CONSULTING SAS -"/>
    <x v="2"/>
    <d v="2024-01-10T00:00:00"/>
    <x v="638"/>
    <d v="1899-12-30T00:00:00"/>
    <d v="2024-01-10T08:34:00"/>
    <s v="8:34"/>
    <d v="1899-12-30T03:38:40"/>
    <x v="1"/>
    <x v="1"/>
    <x v="13"/>
    <x v="1"/>
    <n v="8193"/>
  </r>
  <r>
    <n v="653"/>
    <d v="2024-01-10T11:59:15"/>
    <d v="2024-01-10T12:15:09"/>
    <s v="45961588@ventasyservicios.com.co"/>
    <s v="Brian Fernando Camacho Hernandez"/>
    <m/>
    <d v="2024-01-10T00:00:00"/>
    <s v="9:38"/>
    <x v="4"/>
    <m/>
    <m/>
    <m/>
    <m/>
    <m/>
    <m/>
    <m/>
    <m/>
    <s v="yeniffer.gonzalezv@claro.com.co"/>
    <s v="****  SOLICITUD DE CANCELACION CUENTA 07320787*****"/>
    <s v="07320787 "/>
    <s v="PAULO ANDR PARRA                           "/>
    <s v="MICR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0T00:00:00"/>
    <s v="na"/>
    <s v="NA"/>
    <x v="58"/>
    <x v="0"/>
    <x v="0"/>
    <x v="0"/>
    <x v="0"/>
    <n v="1"/>
    <n v="1"/>
    <n v="1"/>
    <n v="1"/>
    <x v="0"/>
    <n v="1"/>
    <s v="07320787 PAULO ANDR PARRA                           "/>
    <x v="2"/>
    <d v="2024-01-10T00:00:00"/>
    <x v="639"/>
    <d v="1899-12-30T00:00:00"/>
    <d v="2024-01-10T09:38:00"/>
    <s v="9:38"/>
    <d v="1899-12-30T02:37:09"/>
    <x v="1"/>
    <x v="1"/>
    <x v="21"/>
    <x v="0"/>
    <n v="8193"/>
  </r>
  <r>
    <n v="654"/>
    <d v="2024-01-10T12:03:55"/>
    <d v="2024-01-10T12:15:56"/>
    <s v="45981202@ventasyservicios.com.co"/>
    <s v="Candida Mayerli Moyano Casallas"/>
    <m/>
    <d v="2024-01-10T00:00:00"/>
    <s v="7:27"/>
    <x v="5"/>
    <m/>
    <m/>
    <m/>
    <m/>
    <m/>
    <m/>
    <m/>
    <m/>
    <m/>
    <m/>
    <s v="5329751549"/>
    <s v="ERIKA LILIANA GUERRERO APONTE"/>
    <s v="SOHO"/>
    <s v="CLIENTE EXTERNO"/>
    <x v="0"/>
    <m/>
    <m/>
    <m/>
    <m/>
    <m/>
    <m/>
    <m/>
    <m/>
    <m/>
    <m/>
    <m/>
    <m/>
    <m/>
    <m/>
    <m/>
    <m/>
    <m/>
    <m/>
    <m/>
    <m/>
    <m/>
    <m/>
    <m/>
    <m/>
    <m/>
    <m/>
    <m/>
    <m/>
    <m/>
    <m/>
    <m/>
    <m/>
    <m/>
    <m/>
    <m/>
    <m/>
    <m/>
    <m/>
    <m/>
    <m/>
    <m/>
    <m/>
    <m/>
    <m/>
    <m/>
    <m/>
    <m/>
    <m/>
    <m/>
    <m/>
    <m/>
    <m/>
    <m/>
    <m/>
    <m/>
    <m/>
    <m/>
    <m/>
    <m/>
    <m/>
    <m/>
    <m/>
    <m/>
    <m/>
    <m/>
    <m/>
    <m/>
    <m/>
    <m/>
    <m/>
    <m/>
    <m/>
    <m/>
    <m/>
    <m/>
    <m/>
    <m/>
    <m/>
    <m/>
    <m/>
    <m/>
    <m/>
    <m/>
    <m/>
    <s v="PAGO YA APLICADO"/>
    <s v="APP MI CLARO"/>
    <s v="TRANSFERENCIA CON PAGO A LA REFERENCIA"/>
    <m/>
    <m/>
    <m/>
    <m/>
    <m/>
    <m/>
    <m/>
    <m/>
    <m/>
    <m/>
    <m/>
    <m/>
    <m/>
    <m/>
    <m/>
    <m/>
    <m/>
    <m/>
    <m/>
    <m/>
    <m/>
    <m/>
    <m/>
    <m/>
    <m/>
    <m/>
    <x v="0"/>
    <m/>
    <m/>
    <m/>
    <m/>
    <m/>
    <s v="GESTIONADO"/>
    <m/>
    <d v="2024-01-10T00:00:00"/>
    <m/>
    <m/>
    <x v="70"/>
    <x v="4"/>
    <x v="0"/>
    <x v="0"/>
    <x v="0"/>
    <n v="1"/>
    <n v="1"/>
    <n v="1"/>
    <n v="1"/>
    <x v="0"/>
    <n v="1"/>
    <s v="5329751549"/>
    <x v="2"/>
    <d v="2024-01-10T00:00:00"/>
    <x v="640"/>
    <d v="1899-12-30T00:00:00"/>
    <d v="2024-01-10T07:27:00"/>
    <s v="7:27"/>
    <d v="1899-12-30T04:48:56"/>
    <x v="1"/>
    <x v="1"/>
    <x v="10"/>
    <x v="1"/>
    <n v="8193"/>
  </r>
  <r>
    <n v="655"/>
    <d v="2024-01-10T12:14:52"/>
    <d v="2024-01-10T12:15:58"/>
    <s v="46044978@ventasyservicios.com.co"/>
    <s v="Edward Esteban Roa Ruiz"/>
    <m/>
    <d v="2024-01-10T00:00:00"/>
    <s v="10:25"/>
    <x v="4"/>
    <m/>
    <m/>
    <m/>
    <m/>
    <m/>
    <m/>
    <m/>
    <m/>
    <s v="mapfreasistente@gmail.com"/>
    <s v="FACTURAS"/>
    <s v="13377022"/>
    <s v="LIGIA DEL CARMEN PORRAS DIAZ"/>
    <s v="SOHO"/>
    <s v="CLIENTE CLAR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09T00:00:00"/>
    <m/>
    <m/>
    <x v="9"/>
    <x v="0"/>
    <x v="0"/>
    <x v="0"/>
    <x v="0"/>
    <n v="1"/>
    <n v="1"/>
    <n v="1"/>
    <n v="1"/>
    <x v="0"/>
    <n v="1"/>
    <s v="13377022LIGIA DEL CARMEN PORRAS DIAZ"/>
    <x v="2"/>
    <d v="2024-01-10T00:00:00"/>
    <x v="641"/>
    <d v="1899-12-30T00:00:00"/>
    <d v="2024-01-10T10:25:00"/>
    <s v="10:25"/>
    <d v="1899-12-30T01:50:58"/>
    <x v="1"/>
    <x v="1"/>
    <x v="8"/>
    <x v="0"/>
    <n v="8193"/>
  </r>
  <r>
    <n v="656"/>
    <d v="2024-01-10T12:15:14"/>
    <d v="2024-01-10T12:16:15"/>
    <s v="45961588@ventasyservicios.com.co"/>
    <s v="Brian Fernando Camacho Hernandez"/>
    <m/>
    <d v="2024-01-10T00:00:00"/>
    <s v="09:16"/>
    <x v="4"/>
    <m/>
    <m/>
    <m/>
    <m/>
    <m/>
    <m/>
    <m/>
    <m/>
    <s v="Jhonatan.MesaLegarda@adm.com"/>
    <s v="Re: Activación roaming internacional"/>
    <s v="3173076748"/>
    <s v="MEZCLAS BIOMIX S.A. -"/>
    <s v="PYME PEQUEÑA"/>
    <s v="CLIENTE EXTERNO"/>
    <x v="0"/>
    <m/>
    <s v="MÓVIL"/>
    <m/>
    <m/>
    <s v="ROAMING INTERNACIONAL"/>
    <m/>
    <m/>
    <m/>
    <m/>
    <m/>
    <m/>
    <m/>
    <m/>
    <m/>
    <m/>
    <m/>
    <m/>
    <m/>
    <m/>
    <m/>
    <m/>
    <m/>
    <m/>
    <m/>
    <m/>
    <m/>
    <m/>
    <m/>
    <m/>
    <m/>
    <m/>
    <m/>
    <m/>
    <m/>
    <m/>
    <m/>
    <m/>
    <m/>
    <m/>
    <m/>
    <m/>
    <m/>
    <m/>
    <m/>
    <m/>
    <m/>
    <m/>
    <m/>
    <m/>
    <m/>
    <m/>
    <m/>
    <s v="INFORMACIÓN ACLARACIÓN"/>
    <m/>
    <m/>
    <m/>
    <m/>
    <m/>
    <m/>
    <m/>
    <m/>
    <m/>
    <m/>
    <m/>
    <m/>
    <m/>
    <m/>
    <m/>
    <m/>
    <m/>
    <m/>
    <m/>
    <m/>
    <m/>
    <m/>
    <m/>
    <m/>
    <m/>
    <m/>
    <m/>
    <m/>
    <m/>
    <m/>
    <m/>
    <m/>
    <m/>
    <m/>
    <m/>
    <m/>
    <m/>
    <m/>
    <m/>
    <m/>
    <m/>
    <m/>
    <m/>
    <m/>
    <m/>
    <m/>
    <m/>
    <m/>
    <m/>
    <m/>
    <m/>
    <m/>
    <m/>
    <m/>
    <m/>
    <m/>
    <m/>
    <m/>
    <m/>
    <m/>
    <x v="0"/>
    <m/>
    <m/>
    <m/>
    <m/>
    <m/>
    <s v="GESTIONADO"/>
    <m/>
    <d v="2024-01-10T00:00:00"/>
    <s v="NA"/>
    <s v="NA"/>
    <x v="18"/>
    <x v="0"/>
    <x v="0"/>
    <x v="0"/>
    <x v="0"/>
    <n v="1"/>
    <n v="1"/>
    <n v="1"/>
    <n v="1"/>
    <x v="0"/>
    <n v="1"/>
    <s v="3173076748MEZCLAS BIOMIX S.A. -"/>
    <x v="2"/>
    <d v="2024-01-10T00:00:00"/>
    <x v="642"/>
    <d v="1899-12-30T00:00:00"/>
    <d v="2024-01-10T09:16:00"/>
    <s v="09:16"/>
    <d v="1899-12-30T03:00:15"/>
    <x v="1"/>
    <x v="1"/>
    <x v="21"/>
    <x v="0"/>
    <n v="8193"/>
  </r>
  <r>
    <n v="657"/>
    <d v="2024-01-10T12:12:43"/>
    <d v="2024-01-10T12:19:22"/>
    <s v="45984160@ventasyservicios.com.co"/>
    <s v="Dana Sofia Giraldo Avila"/>
    <m/>
    <d v="2024-01-10T00:00:00"/>
    <s v=" 8:42:05 a. m."/>
    <x v="3"/>
    <m/>
    <s v="15558602"/>
    <m/>
    <m/>
    <m/>
    <m/>
    <m/>
    <m/>
    <m/>
    <m/>
    <s v="8.22381536"/>
    <s v="DEPOSITO DE MATERIALES EL NOGAL S.A"/>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0T00:00:00"/>
    <m/>
    <s v="n/a"/>
    <x v="21"/>
    <x v="3"/>
    <x v="0"/>
    <x v="0"/>
    <x v="0"/>
    <n v="1"/>
    <n v="1"/>
    <n v="1"/>
    <n v="1"/>
    <x v="0"/>
    <n v="1"/>
    <s v="8.22381536DEPOSITO DE MATERIALES EL NOGAL S.A"/>
    <x v="2"/>
    <d v="2024-01-10T00:00:00"/>
    <x v="643"/>
    <d v="1899-12-30T00:00:00"/>
    <d v="2024-01-10T08:42:00"/>
    <s v=" 8:42"/>
    <d v="1899-12-30T03:37:22"/>
    <x v="1"/>
    <x v="1"/>
    <x v="13"/>
    <x v="1"/>
    <n v="8193"/>
  </r>
  <r>
    <n v="658"/>
    <d v="2024-01-10T11:38:34"/>
    <d v="2024-01-10T12:21:14"/>
    <s v="45664102@ventasyservicios.com.co"/>
    <s v="Angie Tatiana Tique Cardozo"/>
    <m/>
    <d v="2024-01-10T00:00:00"/>
    <s v="12:01 p. m."/>
    <x v="0"/>
    <m/>
    <m/>
    <m/>
    <m/>
    <m/>
    <m/>
    <m/>
    <m/>
    <s v="claropqrmovil-21@millenium.com.co"/>
    <s v="CANCELACION SEGMENTO PYME  1416719"/>
    <s v="06123023 "/>
    <s v="JESUS MARIA DURAN DURAN  "/>
    <s v="SOH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0T00:00:00"/>
    <s v="NO APLICA"/>
    <s v="NO APLICA"/>
    <x v="58"/>
    <x v="0"/>
    <x v="0"/>
    <x v="0"/>
    <x v="0"/>
    <n v="1"/>
    <n v="1"/>
    <n v="1"/>
    <n v="1"/>
    <x v="0"/>
    <n v="1"/>
    <s v="06123023 JESUS MARIA DURAN DURAN  "/>
    <x v="2"/>
    <d v="2024-01-10T00:00:00"/>
    <x v="644"/>
    <d v="1899-12-30T00:00:00"/>
    <d v="2024-01-10T12:01:00"/>
    <s v="12:01"/>
    <d v="1899-12-30T00:20:14"/>
    <x v="1"/>
    <x v="1"/>
    <x v="16"/>
    <x v="1"/>
    <n v="8193"/>
  </r>
  <r>
    <n v="659"/>
    <d v="2024-01-10T12:16:37"/>
    <d v="2024-01-10T12:21:49"/>
    <s v="45961452@ventasyservicios.com.co"/>
    <s v="Natalia Buenano Gonzalez"/>
    <m/>
    <d v="2024-01-10T00:00:00"/>
    <s v="9:37"/>
    <x v="3"/>
    <m/>
    <s v="15558658"/>
    <m/>
    <m/>
    <m/>
    <m/>
    <m/>
    <m/>
    <m/>
    <m/>
    <s v="3215674294"/>
    <s v="DISTRIBUIDORA GALLERY TOBON S.A.S."/>
    <s v="SOHO"/>
    <s v="CLIENTE EXTERNO"/>
    <x v="0"/>
    <m/>
    <s v="MÓVIL"/>
    <m/>
    <m/>
    <s v="FALLAS TÉCNICAS"/>
    <m/>
    <m/>
    <m/>
    <m/>
    <m/>
    <m/>
    <m/>
    <m/>
    <m/>
    <m/>
    <m/>
    <m/>
    <m/>
    <m/>
    <m/>
    <m/>
    <m/>
    <m/>
    <m/>
    <s v="CONCILIACIÓN DE LÍNEA(S)"/>
    <m/>
    <m/>
    <m/>
    <m/>
    <m/>
    <m/>
    <m/>
    <m/>
    <m/>
    <m/>
    <m/>
    <m/>
    <m/>
    <m/>
    <m/>
    <m/>
    <m/>
    <m/>
    <m/>
    <m/>
    <m/>
    <m/>
    <m/>
    <m/>
    <m/>
    <m/>
    <m/>
    <m/>
    <m/>
    <m/>
    <m/>
    <m/>
    <m/>
    <m/>
    <m/>
    <m/>
    <m/>
    <m/>
    <m/>
    <m/>
    <m/>
    <m/>
    <m/>
    <m/>
    <m/>
    <m/>
    <m/>
    <m/>
    <m/>
    <m/>
    <m/>
    <m/>
    <m/>
    <m/>
    <m/>
    <m/>
    <m/>
    <m/>
    <m/>
    <m/>
    <m/>
    <m/>
    <m/>
    <m/>
    <m/>
    <m/>
    <m/>
    <m/>
    <m/>
    <m/>
    <m/>
    <m/>
    <m/>
    <m/>
    <m/>
    <m/>
    <m/>
    <m/>
    <m/>
    <m/>
    <m/>
    <m/>
    <m/>
    <m/>
    <m/>
    <m/>
    <m/>
    <m/>
    <x v="0"/>
    <m/>
    <m/>
    <m/>
    <m/>
    <m/>
    <s v="GESTIONADO"/>
    <m/>
    <d v="2024-01-10T00:00:00"/>
    <m/>
    <m/>
    <x v="67"/>
    <x v="3"/>
    <x v="0"/>
    <x v="0"/>
    <x v="0"/>
    <n v="1"/>
    <n v="1"/>
    <n v="1"/>
    <n v="1"/>
    <x v="0"/>
    <n v="1"/>
    <s v="3215674294DISTRIBUIDORA GALLERY TOBON S.A.S."/>
    <x v="2"/>
    <d v="2024-01-10T00:00:00"/>
    <x v="645"/>
    <d v="1899-12-30T00:00:00"/>
    <d v="2024-01-10T09:37:00"/>
    <s v="9:37"/>
    <d v="1899-12-30T02:44:49"/>
    <x v="1"/>
    <x v="1"/>
    <x v="5"/>
    <x v="1"/>
    <n v="8193"/>
  </r>
  <r>
    <n v="660"/>
    <d v="2024-01-10T12:23:11"/>
    <d v="2024-01-10T12:24:13"/>
    <s v="45077024@ventasyservicios.com.co"/>
    <s v="Leidy Tatiana Pinzon Calderon"/>
    <m/>
    <d v="2024-01-10T00:00:00"/>
    <s v="07:57"/>
    <x v="7"/>
    <m/>
    <m/>
    <m/>
    <m/>
    <m/>
    <m/>
    <s v="asis_admin@ideasysoluciones.net.co"/>
    <s v="asis_admin@ideasysoluciones.net.co"/>
    <m/>
    <m/>
    <s v="3216394700"/>
    <s v="ARIAS JIMENEZ S A S"/>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0T00:00:00"/>
    <s v="NA"/>
    <m/>
    <x v="79"/>
    <x v="6"/>
    <x v="0"/>
    <x v="0"/>
    <x v="0"/>
    <n v="1"/>
    <n v="1"/>
    <n v="1"/>
    <n v="1"/>
    <x v="0"/>
    <n v="1"/>
    <s v="3216394700ARIAS JIMENEZ S A S"/>
    <x v="2"/>
    <d v="2024-01-10T00:00:00"/>
    <x v="646"/>
    <d v="1899-12-30T00:00:00"/>
    <d v="2024-01-10T07:57:00"/>
    <s v="07:57"/>
    <d v="1899-12-30T04:27:13"/>
    <x v="1"/>
    <x v="1"/>
    <x v="12"/>
    <x v="1"/>
    <n v="8193"/>
  </r>
  <r>
    <n v="661"/>
    <d v="2024-01-10T12:20:25"/>
    <d v="2024-01-10T12:25:56"/>
    <s v="45981202@ventasyservicios.com.co"/>
    <s v="Candida Mayerli Moyano Casallas"/>
    <m/>
    <d v="2024-01-10T00:00:00"/>
    <s v="9:56 "/>
    <x v="5"/>
    <m/>
    <m/>
    <m/>
    <m/>
    <m/>
    <m/>
    <m/>
    <m/>
    <m/>
    <m/>
    <s v="79219578 "/>
    <s v="ESM BATALLON DE ASPC NO.16"/>
    <s v="PYME PEQUEÑA"/>
    <s v="CLIENTE EXTERNO"/>
    <x v="0"/>
    <m/>
    <m/>
    <m/>
    <m/>
    <m/>
    <m/>
    <m/>
    <m/>
    <m/>
    <m/>
    <m/>
    <m/>
    <m/>
    <m/>
    <m/>
    <m/>
    <m/>
    <m/>
    <m/>
    <m/>
    <m/>
    <m/>
    <m/>
    <m/>
    <m/>
    <m/>
    <m/>
    <m/>
    <m/>
    <m/>
    <m/>
    <m/>
    <m/>
    <m/>
    <m/>
    <m/>
    <m/>
    <m/>
    <m/>
    <m/>
    <m/>
    <m/>
    <m/>
    <m/>
    <m/>
    <m/>
    <m/>
    <m/>
    <m/>
    <m/>
    <m/>
    <m/>
    <m/>
    <m/>
    <m/>
    <m/>
    <m/>
    <m/>
    <m/>
    <m/>
    <m/>
    <m/>
    <m/>
    <m/>
    <m/>
    <m/>
    <m/>
    <m/>
    <m/>
    <m/>
    <m/>
    <m/>
    <m/>
    <m/>
    <m/>
    <m/>
    <m/>
    <m/>
    <m/>
    <m/>
    <m/>
    <m/>
    <m/>
    <m/>
    <s v="PAGO NO ABONADO"/>
    <s v="BANCO CTIBANK"/>
    <s v="TRANSFERENCIA CTA. DE CLARO"/>
    <m/>
    <m/>
    <m/>
    <m/>
    <m/>
    <m/>
    <m/>
    <m/>
    <m/>
    <m/>
    <m/>
    <m/>
    <m/>
    <m/>
    <m/>
    <m/>
    <m/>
    <m/>
    <m/>
    <m/>
    <m/>
    <m/>
    <m/>
    <m/>
    <m/>
    <m/>
    <x v="0"/>
    <m/>
    <m/>
    <m/>
    <m/>
    <m/>
    <s v="SOLUCIONADO ESCALADO"/>
    <s v="GENOVEVA JIMÉNEZ"/>
    <d v="2024-01-10T00:00:00"/>
    <m/>
    <m/>
    <x v="68"/>
    <x v="4"/>
    <x v="4"/>
    <x v="0"/>
    <x v="0"/>
    <n v="1"/>
    <n v="1"/>
    <n v="1"/>
    <n v="1"/>
    <x v="0"/>
    <n v="1"/>
    <s v="79219578 "/>
    <x v="2"/>
    <d v="2024-01-10T00:00:00"/>
    <x v="647"/>
    <d v="1899-12-30T00:00:00"/>
    <d v="2024-01-10T09:56:00"/>
    <s v="9:56"/>
    <d v="1899-12-30T02:29:56"/>
    <x v="1"/>
    <x v="1"/>
    <x v="10"/>
    <x v="1"/>
    <n v="8193"/>
  </r>
  <r>
    <n v="662"/>
    <d v="2024-01-10T12:26:11"/>
    <d v="2024-01-10T12:31:19"/>
    <s v="45981202@ventasyservicios.com.co"/>
    <s v="Candida Mayerli Moyano Casallas"/>
    <m/>
    <d v="2024-01-10T00:00:00"/>
    <s v="9:58"/>
    <x v="5"/>
    <m/>
    <m/>
    <m/>
    <m/>
    <m/>
    <m/>
    <m/>
    <m/>
    <m/>
    <m/>
    <s v="76453331"/>
    <s v="CONSORCIO NACIONAL DE MED SA "/>
    <s v="PYME MEDIANA"/>
    <s v="CLIENTE EXTERNO"/>
    <x v="0"/>
    <m/>
    <m/>
    <m/>
    <m/>
    <m/>
    <m/>
    <m/>
    <m/>
    <m/>
    <m/>
    <m/>
    <m/>
    <m/>
    <m/>
    <m/>
    <m/>
    <m/>
    <m/>
    <m/>
    <m/>
    <m/>
    <m/>
    <m/>
    <m/>
    <m/>
    <m/>
    <m/>
    <m/>
    <m/>
    <m/>
    <m/>
    <m/>
    <m/>
    <m/>
    <m/>
    <m/>
    <m/>
    <m/>
    <m/>
    <m/>
    <m/>
    <m/>
    <m/>
    <m/>
    <m/>
    <m/>
    <m/>
    <m/>
    <m/>
    <m/>
    <m/>
    <m/>
    <m/>
    <m/>
    <m/>
    <m/>
    <m/>
    <m/>
    <m/>
    <m/>
    <m/>
    <m/>
    <m/>
    <m/>
    <m/>
    <m/>
    <m/>
    <m/>
    <m/>
    <m/>
    <m/>
    <m/>
    <m/>
    <m/>
    <m/>
    <m/>
    <m/>
    <m/>
    <m/>
    <m/>
    <m/>
    <m/>
    <m/>
    <m/>
    <s v="PAGO NO ABONADO"/>
    <s v="BANCOLOMBIA"/>
    <s v="TRANSFERENCIA CON PAGO A LA REFERENCIA"/>
    <s v="REQ000004470783"/>
    <m/>
    <m/>
    <m/>
    <m/>
    <m/>
    <m/>
    <m/>
    <m/>
    <m/>
    <m/>
    <m/>
    <m/>
    <m/>
    <m/>
    <m/>
    <m/>
    <m/>
    <m/>
    <m/>
    <m/>
    <m/>
    <m/>
    <m/>
    <m/>
    <m/>
    <x v="0"/>
    <m/>
    <m/>
    <m/>
    <m/>
    <m/>
    <s v="ESCALADO"/>
    <s v="MYIT"/>
    <d v="2024-01-10T00:00:00"/>
    <m/>
    <m/>
    <x v="68"/>
    <x v="4"/>
    <x v="1"/>
    <x v="0"/>
    <x v="0"/>
    <n v="1"/>
    <n v="1"/>
    <n v="1"/>
    <n v="1"/>
    <x v="0"/>
    <n v="1"/>
    <s v="76453331"/>
    <x v="2"/>
    <d v="2024-01-10T00:00:00"/>
    <x v="648"/>
    <d v="1899-12-30T00:00:00"/>
    <d v="2024-01-10T09:58:00"/>
    <s v="9:58"/>
    <d v="1899-12-30T02:33:19"/>
    <x v="1"/>
    <x v="1"/>
    <x v="10"/>
    <x v="1"/>
    <n v="0"/>
  </r>
  <r>
    <n v="663"/>
    <d v="2024-01-10T12:27:09"/>
    <d v="2024-01-10T12:33:50"/>
    <s v="45664102@ventasyservicios.com.co"/>
    <s v="Angie Tatiana Tique Cardozo"/>
    <m/>
    <d v="2024-01-10T00:00:00"/>
    <s v="12:00 p. m."/>
    <x v="0"/>
    <m/>
    <m/>
    <m/>
    <m/>
    <m/>
    <m/>
    <m/>
    <m/>
    <s v="cruiz@tramontanaconstructora.com"/>
    <s v=" Solictiud dar baja Cuenta: 68817168"/>
    <s v="68817168  "/>
    <s v=" TRAMONTANA CONSTRUCTORA SAS "/>
    <s v="SOH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0T00:00:00"/>
    <s v="NO APLICA"/>
    <s v="NO APLICA"/>
    <x v="58"/>
    <x v="0"/>
    <x v="0"/>
    <x v="0"/>
    <x v="0"/>
    <n v="1"/>
    <n v="1"/>
    <n v="1"/>
    <n v="1"/>
    <x v="0"/>
    <n v="1"/>
    <s v="68817168   TRAMONTANA CONSTRUCTORA SAS "/>
    <x v="2"/>
    <d v="2024-01-10T00:00:00"/>
    <x v="649"/>
    <d v="1899-12-30T00:00:00"/>
    <d v="2024-01-10T12:00:00"/>
    <s v="12:00"/>
    <d v="1899-12-30T00:33:50"/>
    <x v="1"/>
    <x v="1"/>
    <x v="16"/>
    <x v="1"/>
    <n v="8193"/>
  </r>
  <r>
    <n v="664"/>
    <d v="2024-01-10T12:38:07"/>
    <d v="2024-01-10T12:39:14"/>
    <s v="46044978@ventasyservicios.com.co"/>
    <s v="Edward Esteban Roa Ruiz"/>
    <m/>
    <d v="2024-01-10T00:00:00"/>
    <s v="10:28"/>
    <x v="4"/>
    <m/>
    <m/>
    <m/>
    <m/>
    <m/>
    <m/>
    <m/>
    <m/>
    <s v="tesoreriapagos.cidmsas@gmail.com "/>
    <s v="Re: SOLICITUD"/>
    <s v="8.22493709"/>
    <s v="CENTRO DE IMAGENES DIAGNOSTICAS  MEDICAS"/>
    <s v="SOHO"/>
    <s v="CLIENTE CLAR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0T00:00:00"/>
    <m/>
    <m/>
    <x v="61"/>
    <x v="0"/>
    <x v="0"/>
    <x v="0"/>
    <x v="0"/>
    <n v="1"/>
    <n v="1"/>
    <n v="1"/>
    <n v="1"/>
    <x v="0"/>
    <n v="1"/>
    <s v="8.22493709CENTRO DE IMAGENES DIAGNOSTICAS  MEDICAS"/>
    <x v="2"/>
    <d v="2024-01-10T00:00:00"/>
    <x v="650"/>
    <d v="1899-12-30T00:00:00"/>
    <d v="2024-01-10T10:28:00"/>
    <s v="10:28"/>
    <d v="1899-12-30T02:11:14"/>
    <x v="1"/>
    <x v="1"/>
    <x v="8"/>
    <x v="0"/>
    <n v="8193"/>
  </r>
  <r>
    <n v="665"/>
    <d v="2024-01-10T12:30:43"/>
    <d v="2024-01-10T12:41:18"/>
    <s v="46049316@ventasyservicios.com.co"/>
    <s v="Evelin Gicela Diaz Garzon"/>
    <m/>
    <d v="2024-01-09T00:00:00"/>
    <s v="18:37"/>
    <x v="0"/>
    <m/>
    <m/>
    <m/>
    <m/>
    <m/>
    <m/>
    <m/>
    <m/>
    <s v="juan.vargash@claro.com.co"/>
    <s v="Falla servicio duitama 9 de enero"/>
    <s v="93563175"/>
    <s v="Avilio Moisés Coronado "/>
    <s v="MICRO"/>
    <s v="CLIENTE CLARO"/>
    <x v="0"/>
    <m/>
    <s v="FIJO"/>
    <s v="HFC"/>
    <s v="SOPORTE TÉCNICO"/>
    <m/>
    <m/>
    <m/>
    <m/>
    <m/>
    <m/>
    <m/>
    <m/>
    <m/>
    <m/>
    <m/>
    <m/>
    <m/>
    <m/>
    <m/>
    <m/>
    <m/>
    <m/>
    <m/>
    <m/>
    <m/>
    <m/>
    <m/>
    <m/>
    <m/>
    <m/>
    <m/>
    <m/>
    <m/>
    <m/>
    <m/>
    <m/>
    <m/>
    <m/>
    <m/>
    <m/>
    <m/>
    <m/>
    <m/>
    <m/>
    <m/>
    <m/>
    <m/>
    <m/>
    <m/>
    <m/>
    <m/>
    <m/>
    <m/>
    <m/>
    <m/>
    <m/>
    <m/>
    <m/>
    <m/>
    <s v="AJUSTES POR FALLAS DE SERVICIO"/>
    <m/>
    <m/>
    <m/>
    <m/>
    <m/>
    <m/>
    <m/>
    <m/>
    <m/>
    <m/>
    <m/>
    <m/>
    <m/>
    <m/>
    <m/>
    <m/>
    <m/>
    <m/>
    <m/>
    <m/>
    <m/>
    <m/>
    <m/>
    <m/>
    <m/>
    <m/>
    <m/>
    <m/>
    <m/>
    <m/>
    <m/>
    <m/>
    <m/>
    <m/>
    <m/>
    <m/>
    <m/>
    <m/>
    <m/>
    <m/>
    <m/>
    <m/>
    <m/>
    <m/>
    <m/>
    <m/>
    <m/>
    <m/>
    <m/>
    <m/>
    <m/>
    <m/>
    <m/>
    <x v="0"/>
    <m/>
    <m/>
    <m/>
    <m/>
    <m/>
    <s v="SOLUCIONADO ESCALADO"/>
    <s v="OTRAS ÁREAS"/>
    <d v="2024-01-10T00:00:00"/>
    <m/>
    <m/>
    <x v="114"/>
    <x v="0"/>
    <x v="4"/>
    <x v="0"/>
    <x v="0"/>
    <n v="1"/>
    <n v="1"/>
    <n v="1"/>
    <n v="1"/>
    <x v="0"/>
    <n v="1"/>
    <s v="93563175Avilio Moisés Coronado "/>
    <x v="1"/>
    <d v="2024-01-10T00:00:00"/>
    <x v="651"/>
    <d v="1899-12-30T00:00:00"/>
    <d v="2024-01-09T18:37:00"/>
    <s v="18:37"/>
    <d v="1899-12-30T18:04:18"/>
    <x v="4"/>
    <x v="0"/>
    <x v="22"/>
    <x v="1"/>
    <n v="8193"/>
  </r>
  <r>
    <n v="666"/>
    <d v="2024-01-10T12:41:54"/>
    <d v="2024-01-10T12:42:30"/>
    <s v="45961452@ventasyservicios.com.co"/>
    <s v="Natalia Buenano Gonzalez"/>
    <m/>
    <d v="2024-01-10T00:00:00"/>
    <s v="9:43"/>
    <x v="3"/>
    <m/>
    <s v="15558670"/>
    <m/>
    <m/>
    <m/>
    <m/>
    <m/>
    <m/>
    <m/>
    <m/>
    <s v="2.175013696"/>
    <s v="INMOBILIARIA CONTINENTAL ANT SAS"/>
    <s v="NO DETERMINADO"/>
    <s v="CLIENTE EXTERNO"/>
    <x v="0"/>
    <m/>
    <s v="MÓVIL"/>
    <m/>
    <m/>
    <s v="REPORTES"/>
    <m/>
    <m/>
    <m/>
    <m/>
    <m/>
    <m/>
    <m/>
    <m/>
    <m/>
    <m/>
    <m/>
    <m/>
    <m/>
    <m/>
    <m/>
    <m/>
    <m/>
    <m/>
    <m/>
    <m/>
    <m/>
    <m/>
    <m/>
    <m/>
    <m/>
    <m/>
    <m/>
    <m/>
    <m/>
    <m/>
    <m/>
    <m/>
    <m/>
    <m/>
    <m/>
    <m/>
    <m/>
    <m/>
    <m/>
    <m/>
    <m/>
    <m/>
    <m/>
    <m/>
    <m/>
    <m/>
    <s v="REPORTE CORPORATIVO"/>
    <m/>
    <m/>
    <m/>
    <m/>
    <m/>
    <m/>
    <m/>
    <m/>
    <m/>
    <m/>
    <m/>
    <m/>
    <m/>
    <m/>
    <m/>
    <m/>
    <m/>
    <m/>
    <m/>
    <m/>
    <m/>
    <m/>
    <m/>
    <m/>
    <m/>
    <m/>
    <m/>
    <m/>
    <m/>
    <m/>
    <m/>
    <m/>
    <m/>
    <m/>
    <m/>
    <m/>
    <m/>
    <m/>
    <m/>
    <m/>
    <m/>
    <m/>
    <m/>
    <m/>
    <m/>
    <m/>
    <m/>
    <m/>
    <m/>
    <m/>
    <m/>
    <m/>
    <m/>
    <m/>
    <m/>
    <m/>
    <m/>
    <m/>
    <m/>
    <m/>
    <m/>
    <x v="0"/>
    <m/>
    <m/>
    <m/>
    <m/>
    <m/>
    <s v="GESTIONADO"/>
    <m/>
    <d v="2024-01-10T00:00:00"/>
    <m/>
    <m/>
    <x v="49"/>
    <x v="3"/>
    <x v="0"/>
    <x v="0"/>
    <x v="0"/>
    <n v="1"/>
    <n v="1"/>
    <n v="1"/>
    <n v="1"/>
    <x v="0"/>
    <n v="1"/>
    <s v="2.175013696INMOBILIARIA CONTINENTAL ANT SAS"/>
    <x v="2"/>
    <d v="2024-01-10T00:00:00"/>
    <x v="652"/>
    <d v="1899-12-30T00:00:00"/>
    <d v="2024-01-10T09:43:00"/>
    <s v="9:43"/>
    <d v="1899-12-30T02:59:30"/>
    <x v="1"/>
    <x v="1"/>
    <x v="5"/>
    <x v="1"/>
    <n v="8193"/>
  </r>
  <r>
    <n v="667"/>
    <d v="2024-01-10T11:23:03"/>
    <d v="2024-01-10T12:44:07"/>
    <s v="46044953@ventasyservicios.com.co"/>
    <s v="Jonnatan Steven Hernandez Gonzalez"/>
    <m/>
    <d v="2024-01-09T00:00:00"/>
    <s v="6:50"/>
    <x v="4"/>
    <m/>
    <m/>
    <m/>
    <m/>
    <m/>
    <m/>
    <m/>
    <m/>
    <s v="Translacortesoreria@hotmail.com"/>
    <s v="RE: CANCELACION DE SERVICIOS PLAN HOGAR"/>
    <s v="01373425.77323731.20727114"/>
    <s v="TRANSPORTES LA COROCORA S.A.S"/>
    <s v="PYME MEDIANA"/>
    <s v="CLIENTE CLARO"/>
    <x v="0"/>
    <m/>
    <s v="FIJO"/>
    <s v="HFC"/>
    <s v="CANCELACIÓN DE SERVICIO"/>
    <m/>
    <m/>
    <m/>
    <m/>
    <m/>
    <m/>
    <m/>
    <s v="COLOCACIÓN"/>
    <m/>
    <m/>
    <m/>
    <m/>
    <m/>
    <m/>
    <m/>
    <m/>
    <m/>
    <m/>
    <m/>
    <m/>
    <m/>
    <m/>
    <m/>
    <m/>
    <m/>
    <m/>
    <m/>
    <m/>
    <m/>
    <m/>
    <m/>
    <m/>
    <m/>
    <m/>
    <m/>
    <m/>
    <m/>
    <m/>
    <m/>
    <m/>
    <m/>
    <m/>
    <m/>
    <m/>
    <m/>
    <m/>
    <m/>
    <m/>
    <m/>
    <m/>
    <m/>
    <m/>
    <m/>
    <m/>
    <m/>
    <m/>
    <m/>
    <m/>
    <m/>
    <m/>
    <m/>
    <m/>
    <m/>
    <m/>
    <m/>
    <m/>
    <m/>
    <m/>
    <m/>
    <m/>
    <m/>
    <m/>
    <m/>
    <m/>
    <m/>
    <m/>
    <m/>
    <m/>
    <m/>
    <m/>
    <m/>
    <m/>
    <m/>
    <m/>
    <m/>
    <m/>
    <m/>
    <m/>
    <m/>
    <m/>
    <m/>
    <m/>
    <m/>
    <m/>
    <m/>
    <m/>
    <m/>
    <m/>
    <m/>
    <m/>
    <m/>
    <m/>
    <m/>
    <m/>
    <m/>
    <s v="TOTAL"/>
    <m/>
    <s v="NO USA EL SERVICIO"/>
    <m/>
    <x v="1"/>
    <m/>
    <m/>
    <s v="1"/>
    <m/>
    <m/>
    <s v="GESTIONADO"/>
    <m/>
    <d v="2024-01-10T00:00:00"/>
    <s v="N/A"/>
    <s v="N/A"/>
    <x v="74"/>
    <x v="0"/>
    <x v="0"/>
    <x v="0"/>
    <x v="0"/>
    <n v="1"/>
    <n v="1"/>
    <n v="1"/>
    <n v="1"/>
    <x v="0"/>
    <n v="1"/>
    <s v="01373425.77323731.20727114TRANSPORTES LA COROCORA S.A.S"/>
    <x v="0"/>
    <d v="2024-01-10T00:00:00"/>
    <x v="653"/>
    <d v="1899-12-30T00:00:00"/>
    <d v="2024-01-09T06:50:00"/>
    <s v="6:50"/>
    <d v="1899-12-31T05:54:07"/>
    <x v="0"/>
    <x v="0"/>
    <x v="15"/>
    <x v="0"/>
    <n v="8193"/>
  </r>
  <r>
    <n v="668"/>
    <d v="2024-01-10T12:39:17"/>
    <d v="2024-01-10T12:45:10"/>
    <s v="46044978@ventasyservicios.com.co"/>
    <s v="Edward Esteban Roa Ruiz"/>
    <m/>
    <d v="2024-01-10T00:00:00"/>
    <s v="10:28"/>
    <x v="4"/>
    <m/>
    <m/>
    <m/>
    <m/>
    <m/>
    <m/>
    <m/>
    <m/>
    <s v="compras@carguemos.com"/>
    <s v="Fwd: CARGUEMOS CANCELACION LINEAS"/>
    <s v="8.22445035"/>
    <s v="CARGUEMOS S.A.S"/>
    <s v="SOHO"/>
    <s v="CLIENTE CLAR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0T00:00:00"/>
    <m/>
    <m/>
    <x v="61"/>
    <x v="0"/>
    <x v="0"/>
    <x v="0"/>
    <x v="0"/>
    <n v="1"/>
    <n v="1"/>
    <n v="1"/>
    <n v="1"/>
    <x v="0"/>
    <n v="1"/>
    <s v="8.22445035CARGUEMOS S.A.S"/>
    <x v="2"/>
    <d v="2024-01-10T00:00:00"/>
    <x v="654"/>
    <d v="1899-12-30T00:00:00"/>
    <d v="2024-01-10T10:28:00"/>
    <s v="10:28"/>
    <d v="1899-12-30T02:17:10"/>
    <x v="1"/>
    <x v="1"/>
    <x v="8"/>
    <x v="0"/>
    <n v="8193"/>
  </r>
  <r>
    <n v="669"/>
    <d v="2024-01-10T12:47:47"/>
    <d v="2024-01-10T12:48:59"/>
    <s v="45984160@ventasyservicios.com.co"/>
    <s v="Dana Sofia Giraldo Avila"/>
    <m/>
    <d v="2024-01-10T00:00:00"/>
    <s v="8:43:58 a. m."/>
    <x v="3"/>
    <m/>
    <s v="15558603"/>
    <m/>
    <m/>
    <m/>
    <m/>
    <m/>
    <m/>
    <m/>
    <m/>
    <s v="3202971720"/>
    <s v="PARTEQUIPOS S.A.S"/>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0T00:00:00"/>
    <m/>
    <s v="N/A"/>
    <x v="21"/>
    <x v="3"/>
    <x v="0"/>
    <x v="0"/>
    <x v="0"/>
    <n v="1"/>
    <n v="1"/>
    <n v="1"/>
    <n v="1"/>
    <x v="0"/>
    <n v="1"/>
    <s v="3202971720PARTEQUIPOS S.A.S"/>
    <x v="2"/>
    <d v="2024-01-10T00:00:00"/>
    <x v="655"/>
    <d v="1899-12-30T00:00:00"/>
    <d v="2024-01-10T08:43:00"/>
    <s v="8:43"/>
    <d v="1899-12-30T04:05:59"/>
    <x v="1"/>
    <x v="1"/>
    <x v="13"/>
    <x v="1"/>
    <n v="8193"/>
  </r>
  <r>
    <n v="670"/>
    <d v="2024-01-10T12:48:17"/>
    <d v="2024-01-10T12:49:30"/>
    <s v="45077024@ventasyservicios.com.co"/>
    <s v="Leidy Tatiana Pinzon Calderon"/>
    <m/>
    <d v="2024-01-10T00:00:00"/>
    <s v="09:24"/>
    <x v="7"/>
    <m/>
    <m/>
    <m/>
    <m/>
    <m/>
    <m/>
    <s v="viewstyled@gmail.com"/>
    <s v="Re: CAMBIO DE RAZÓN SOCIAL"/>
    <m/>
    <m/>
    <s v="3144567898"/>
    <s v="JERONIMO GIRALDO GOMEZ"/>
    <s v="PYME MEDIANA"/>
    <s v="CLIENTE EXTERNO"/>
    <x v="0"/>
    <m/>
    <m/>
    <m/>
    <m/>
    <m/>
    <m/>
    <m/>
    <m/>
    <m/>
    <m/>
    <m/>
    <m/>
    <m/>
    <m/>
    <m/>
    <m/>
    <m/>
    <m/>
    <m/>
    <m/>
    <m/>
    <m/>
    <m/>
    <m/>
    <m/>
    <m/>
    <m/>
    <m/>
    <m/>
    <m/>
    <m/>
    <m/>
    <m/>
    <m/>
    <m/>
    <m/>
    <m/>
    <m/>
    <m/>
    <m/>
    <m/>
    <m/>
    <m/>
    <m/>
    <m/>
    <m/>
    <m/>
    <m/>
    <m/>
    <m/>
    <m/>
    <m/>
    <m/>
    <m/>
    <m/>
    <m/>
    <m/>
    <m/>
    <m/>
    <m/>
    <m/>
    <m/>
    <m/>
    <m/>
    <m/>
    <m/>
    <m/>
    <m/>
    <m/>
    <m/>
    <m/>
    <m/>
    <m/>
    <s v="MÓVIL"/>
    <m/>
    <s v="CESIÓN RECHAZADA"/>
    <m/>
    <m/>
    <s v="INFORMACIÓN INCOMPLETA"/>
    <m/>
    <m/>
    <m/>
    <m/>
    <m/>
    <m/>
    <m/>
    <m/>
    <m/>
    <m/>
    <m/>
    <m/>
    <m/>
    <m/>
    <m/>
    <m/>
    <m/>
    <m/>
    <m/>
    <m/>
    <m/>
    <m/>
    <m/>
    <m/>
    <m/>
    <m/>
    <m/>
    <m/>
    <m/>
    <m/>
    <m/>
    <m/>
    <m/>
    <m/>
    <x v="0"/>
    <m/>
    <m/>
    <m/>
    <m/>
    <m/>
    <s v="GESTIONADO"/>
    <m/>
    <d v="2024-01-10T00:00:00"/>
    <s v="na"/>
    <m/>
    <x v="79"/>
    <x v="6"/>
    <x v="0"/>
    <x v="0"/>
    <x v="0"/>
    <n v="1"/>
    <n v="1"/>
    <n v="1"/>
    <n v="1"/>
    <x v="0"/>
    <n v="1"/>
    <s v="3144567898JERONIMO GIRALDO GOMEZ"/>
    <x v="2"/>
    <d v="2024-01-10T00:00:00"/>
    <x v="656"/>
    <d v="1899-12-30T00:00:00"/>
    <d v="2024-01-10T09:24:00"/>
    <s v="09:24"/>
    <d v="1899-12-30T03:25:30"/>
    <x v="1"/>
    <x v="1"/>
    <x v="12"/>
    <x v="1"/>
    <n v="8193"/>
  </r>
  <r>
    <n v="671"/>
    <d v="2024-01-10T12:47:21"/>
    <d v="2024-01-10T12:50:23"/>
    <s v="46046406@ventasyservicios.com.co"/>
    <s v="Angela Pilar Garces Quintero"/>
    <m/>
    <d v="2024-01-09T00:00:00"/>
    <s v="4:43"/>
    <x v="4"/>
    <m/>
    <m/>
    <m/>
    <m/>
    <m/>
    <m/>
    <m/>
    <m/>
    <s v="contactopyme.co@claro.com.co"/>
    <s v="Fwd: unificación de cuentas"/>
    <s v="8.22397916"/>
    <s v="CEVCOB INGENIERIA Y CONSTRUCCION "/>
    <s v="PYME MEDIANA"/>
    <s v="CLIENTE EXTERNO"/>
    <x v="0"/>
    <m/>
    <s v="MÓVIL"/>
    <m/>
    <m/>
    <s v="INCLUSIONES - EXCLUSIONES"/>
    <m/>
    <m/>
    <m/>
    <m/>
    <m/>
    <m/>
    <m/>
    <m/>
    <m/>
    <m/>
    <m/>
    <m/>
    <m/>
    <m/>
    <m/>
    <m/>
    <m/>
    <m/>
    <m/>
    <m/>
    <m/>
    <m/>
    <m/>
    <m/>
    <s v="INCLUSIÓN"/>
    <m/>
    <m/>
    <m/>
    <m/>
    <m/>
    <m/>
    <m/>
    <m/>
    <m/>
    <m/>
    <m/>
    <m/>
    <m/>
    <m/>
    <m/>
    <m/>
    <m/>
    <m/>
    <m/>
    <m/>
    <m/>
    <m/>
    <m/>
    <m/>
    <m/>
    <m/>
    <m/>
    <m/>
    <m/>
    <m/>
    <m/>
    <m/>
    <m/>
    <m/>
    <m/>
    <m/>
    <m/>
    <m/>
    <m/>
    <m/>
    <m/>
    <m/>
    <m/>
    <m/>
    <m/>
    <m/>
    <m/>
    <m/>
    <m/>
    <m/>
    <m/>
    <m/>
    <m/>
    <m/>
    <m/>
    <m/>
    <m/>
    <m/>
    <m/>
    <m/>
    <m/>
    <m/>
    <m/>
    <m/>
    <m/>
    <m/>
    <m/>
    <m/>
    <m/>
    <m/>
    <m/>
    <m/>
    <m/>
    <m/>
    <m/>
    <m/>
    <m/>
    <m/>
    <m/>
    <m/>
    <m/>
    <m/>
    <m/>
    <x v="0"/>
    <m/>
    <m/>
    <m/>
    <m/>
    <m/>
    <s v="GESTIONADO"/>
    <m/>
    <d v="2024-01-10T00:00:00"/>
    <s v="Buenas tardes_x000a__x000a__x000a__x000a_Solicito su colaboración para unificar los cobros de las líneas a nombre de cevcob ingeniería  NIT 900877123-6 y que me indican por la línea telefónica claro; que la cuenta principal es 8223979160000100001._x000a__x000a__x000a__x000a_LA LÍNEAS TELEFÓNICAS SON:_x000a__x000a_3102829153_x000a_3208533733_x000a_3228489518_x000a_3107182289   "/>
    <m/>
    <x v="54"/>
    <x v="0"/>
    <x v="0"/>
    <x v="0"/>
    <x v="0"/>
    <n v="1"/>
    <n v="1"/>
    <n v="1"/>
    <n v="1"/>
    <x v="0"/>
    <n v="1"/>
    <s v="8.22397916CEVCOB INGENIERIA Y CONSTRUCCION "/>
    <x v="0"/>
    <d v="2024-01-10T00:00:00"/>
    <x v="657"/>
    <d v="1899-12-30T00:00:00"/>
    <d v="2024-01-09T04:43:00"/>
    <s v="4:43"/>
    <d v="1899-12-31T08:07:23"/>
    <x v="0"/>
    <x v="0"/>
    <x v="26"/>
    <x v="1"/>
    <n v="8193"/>
  </r>
  <r>
    <n v="672"/>
    <d v="2024-01-10T12:49:44"/>
    <d v="2024-01-10T12:51:44"/>
    <s v="45961588@ventasyservicios.com.co"/>
    <s v="Brian Fernando Camacho Hernandez"/>
    <m/>
    <d v="2024-01-10T00:00:00"/>
    <s v="9:49"/>
    <x v="4"/>
    <m/>
    <m/>
    <m/>
    <m/>
    <m/>
    <m/>
    <m/>
    <m/>
    <s v="46057432@comcel.com.co"/>
    <s v="Re: Cancelación de servicio de tv y line telefónica cuenta  06833461"/>
    <s v="06833461"/>
    <s v="MARIA LUIS BERMUDEZ LIBREROS               "/>
    <s v="PYME PEQUEÑA"/>
    <s v="CLIENTE EXTERNO"/>
    <x v="0"/>
    <m/>
    <s v="FIJO"/>
    <s v="HFC"/>
    <s v="CANCELACIÓN DE SERVICIO"/>
    <m/>
    <m/>
    <m/>
    <m/>
    <m/>
    <m/>
    <m/>
    <s v="COLOCACIÓN"/>
    <m/>
    <m/>
    <m/>
    <m/>
    <m/>
    <m/>
    <m/>
    <m/>
    <m/>
    <m/>
    <m/>
    <m/>
    <m/>
    <m/>
    <m/>
    <m/>
    <m/>
    <m/>
    <m/>
    <m/>
    <m/>
    <m/>
    <m/>
    <m/>
    <m/>
    <m/>
    <m/>
    <m/>
    <m/>
    <m/>
    <m/>
    <m/>
    <m/>
    <m/>
    <m/>
    <m/>
    <m/>
    <m/>
    <m/>
    <m/>
    <m/>
    <m/>
    <m/>
    <m/>
    <m/>
    <m/>
    <m/>
    <m/>
    <m/>
    <m/>
    <m/>
    <m/>
    <m/>
    <m/>
    <m/>
    <m/>
    <m/>
    <m/>
    <m/>
    <m/>
    <m/>
    <m/>
    <m/>
    <m/>
    <m/>
    <m/>
    <m/>
    <m/>
    <m/>
    <m/>
    <m/>
    <m/>
    <m/>
    <m/>
    <m/>
    <m/>
    <m/>
    <m/>
    <m/>
    <m/>
    <m/>
    <m/>
    <m/>
    <m/>
    <m/>
    <m/>
    <m/>
    <m/>
    <m/>
    <m/>
    <m/>
    <m/>
    <m/>
    <m/>
    <m/>
    <m/>
    <m/>
    <s v="TOTAL"/>
    <m/>
    <s v="CIERRE DE SEDE"/>
    <m/>
    <x v="2"/>
    <s v="3105314223"/>
    <s v="MARIA LUIS BERMUDEZ LIBREROS               1"/>
    <s v="1"/>
    <m/>
    <m/>
    <s v="GESTIONADO"/>
    <m/>
    <d v="2024-01-10T00:00:00"/>
    <s v="na"/>
    <s v="na"/>
    <x v="74"/>
    <x v="0"/>
    <x v="0"/>
    <x v="0"/>
    <x v="0"/>
    <n v="1"/>
    <n v="1"/>
    <n v="1"/>
    <n v="1"/>
    <x v="0"/>
    <n v="1"/>
    <s v="06833461MARIA LUIS BERMUDEZ LIBREROS               "/>
    <x v="2"/>
    <d v="2024-01-10T00:00:00"/>
    <x v="658"/>
    <d v="1899-12-30T00:00:00"/>
    <d v="2024-01-10T09:49:00"/>
    <s v="9:49"/>
    <d v="1899-12-30T03:02:44"/>
    <x v="1"/>
    <x v="1"/>
    <x v="21"/>
    <x v="0"/>
    <n v="8193"/>
  </r>
  <r>
    <n v="673"/>
    <d v="2024-01-10T12:57:16"/>
    <d v="2024-01-10T12:59:04"/>
    <s v="45961588@ventasyservicios.com.co"/>
    <s v="Brian Fernando Camacho Hernandez"/>
    <m/>
    <d v="2024-01-10T00:00:00"/>
    <s v="09:01"/>
    <x v="4"/>
    <m/>
    <m/>
    <m/>
    <m/>
    <m/>
    <m/>
    <m/>
    <m/>
    <s v="lizette1224@gmail.com|"/>
    <s v="Re: Cancelacion de claro hogar"/>
    <s v="85236032 "/>
    <s v=" IRENE DEUTSCH DE FLAMINI                  "/>
    <s v="EMPRESAS"/>
    <s v="CLIENTE EXTERNO"/>
    <x v="0"/>
    <m/>
    <s v="FIJO"/>
    <s v="HFC"/>
    <s v="SOPORTE TÉCNICO"/>
    <m/>
    <m/>
    <m/>
    <m/>
    <m/>
    <m/>
    <m/>
    <m/>
    <m/>
    <m/>
    <m/>
    <m/>
    <m/>
    <m/>
    <m/>
    <m/>
    <m/>
    <m/>
    <m/>
    <m/>
    <m/>
    <m/>
    <m/>
    <m/>
    <m/>
    <m/>
    <m/>
    <m/>
    <m/>
    <m/>
    <m/>
    <m/>
    <m/>
    <m/>
    <m/>
    <m/>
    <m/>
    <m/>
    <m/>
    <m/>
    <m/>
    <m/>
    <m/>
    <m/>
    <m/>
    <m/>
    <m/>
    <m/>
    <m/>
    <m/>
    <m/>
    <m/>
    <m/>
    <m/>
    <m/>
    <s v="TRANSFERENCIA"/>
    <m/>
    <m/>
    <m/>
    <m/>
    <m/>
    <m/>
    <m/>
    <m/>
    <m/>
    <m/>
    <m/>
    <m/>
    <m/>
    <m/>
    <m/>
    <m/>
    <m/>
    <m/>
    <m/>
    <m/>
    <m/>
    <m/>
    <m/>
    <m/>
    <m/>
    <m/>
    <m/>
    <m/>
    <m/>
    <m/>
    <m/>
    <m/>
    <m/>
    <m/>
    <m/>
    <m/>
    <m/>
    <m/>
    <m/>
    <m/>
    <m/>
    <m/>
    <m/>
    <m/>
    <m/>
    <m/>
    <m/>
    <m/>
    <m/>
    <m/>
    <m/>
    <m/>
    <m/>
    <x v="1"/>
    <m/>
    <m/>
    <s v="1"/>
    <s v="0"/>
    <s v="VALLE "/>
    <s v="ESCALADO"/>
    <s v="OTRAS ÁREAS"/>
    <d v="2024-01-10T00:00:00"/>
    <s v="NA"/>
    <s v="NA "/>
    <x v="8"/>
    <x v="0"/>
    <x v="1"/>
    <x v="0"/>
    <x v="0"/>
    <n v="1"/>
    <n v="1"/>
    <n v="1"/>
    <n v="1"/>
    <x v="0"/>
    <n v="1"/>
    <s v="85236032  IRENE DEUTSCH DE FLAMINI                  "/>
    <x v="2"/>
    <d v="2024-01-10T00:00:00"/>
    <x v="659"/>
    <d v="1899-12-30T00:00:00"/>
    <d v="2024-01-10T09:01:00"/>
    <s v="09:01"/>
    <d v="1899-12-30T03:58:04"/>
    <x v="1"/>
    <x v="1"/>
    <x v="21"/>
    <x v="0"/>
    <n v="8193"/>
  </r>
  <r>
    <n v="674"/>
    <d v="2024-01-10T12:42:33"/>
    <d v="2024-01-10T13:03:52"/>
    <s v="45961452@ventasyservicios.com.co"/>
    <s v="Natalia Buenano Gonzalez"/>
    <m/>
    <d v="2024-01-10T00:00:00"/>
    <s v="9:45"/>
    <x v="3"/>
    <m/>
    <s v="15558672"/>
    <m/>
    <m/>
    <m/>
    <m/>
    <m/>
    <m/>
    <m/>
    <m/>
    <s v="8.22395798"/>
    <s v="HOLLAND AGRO SYSTEMS SAS"/>
    <s v="SOHO"/>
    <s v="CLIENTE EXTERNO"/>
    <x v="0"/>
    <m/>
    <s v="MÓVIL"/>
    <m/>
    <m/>
    <s v="DATOS DEMOGRÁFICOS"/>
    <m/>
    <m/>
    <m/>
    <m/>
    <m/>
    <m/>
    <m/>
    <m/>
    <m/>
    <m/>
    <m/>
    <m/>
    <m/>
    <m/>
    <s v="ACTUALIZACIÓN GENERAL"/>
    <m/>
    <m/>
    <m/>
    <m/>
    <m/>
    <m/>
    <m/>
    <m/>
    <m/>
    <m/>
    <m/>
    <m/>
    <m/>
    <m/>
    <m/>
    <m/>
    <m/>
    <m/>
    <m/>
    <m/>
    <m/>
    <m/>
    <m/>
    <m/>
    <m/>
    <m/>
    <m/>
    <m/>
    <m/>
    <m/>
    <m/>
    <m/>
    <m/>
    <m/>
    <m/>
    <m/>
    <m/>
    <m/>
    <m/>
    <m/>
    <m/>
    <m/>
    <m/>
    <m/>
    <m/>
    <m/>
    <m/>
    <m/>
    <m/>
    <m/>
    <m/>
    <m/>
    <m/>
    <m/>
    <m/>
    <m/>
    <m/>
    <m/>
    <m/>
    <m/>
    <m/>
    <m/>
    <m/>
    <m/>
    <m/>
    <m/>
    <m/>
    <m/>
    <m/>
    <m/>
    <m/>
    <m/>
    <m/>
    <m/>
    <m/>
    <m/>
    <m/>
    <m/>
    <m/>
    <m/>
    <m/>
    <m/>
    <m/>
    <m/>
    <m/>
    <m/>
    <m/>
    <m/>
    <m/>
    <m/>
    <m/>
    <m/>
    <m/>
    <x v="0"/>
    <m/>
    <m/>
    <m/>
    <m/>
    <m/>
    <s v="GESTIONADO"/>
    <m/>
    <d v="2024-01-10T00:00:00"/>
    <m/>
    <m/>
    <x v="52"/>
    <x v="3"/>
    <x v="0"/>
    <x v="0"/>
    <x v="0"/>
    <n v="1"/>
    <n v="1"/>
    <n v="1"/>
    <n v="1"/>
    <x v="0"/>
    <n v="1"/>
    <s v="8.22395798HOLLAND AGRO SYSTEMS SAS"/>
    <x v="2"/>
    <d v="2024-01-10T00:00:00"/>
    <x v="660"/>
    <d v="1899-12-30T00:00:00"/>
    <d v="2024-01-10T09:45:00"/>
    <s v="9:45"/>
    <d v="1899-12-30T03:18:52"/>
    <x v="1"/>
    <x v="1"/>
    <x v="5"/>
    <x v="1"/>
    <n v="8193"/>
  </r>
  <r>
    <n v="675"/>
    <d v="2024-01-10T13:03:58"/>
    <d v="2024-01-10T13:04:53"/>
    <s v="45664102@ventasyservicios.com.co"/>
    <s v="Angie Tatiana Tique Cardozo"/>
    <m/>
    <d v="2024-01-10T00:00:00"/>
    <s v="12:37 p. m."/>
    <x v="0"/>
    <m/>
    <m/>
    <m/>
    <m/>
    <m/>
    <m/>
    <m/>
    <m/>
    <s v="msanabria@dom-re.com"/>
    <s v="Cancelación del servicio cuenta 93404234"/>
    <s v="93404234"/>
    <s v=" DOM REAL ESTATE SAS "/>
    <s v="SOH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0T00:00:00"/>
    <s v="NO APLICA"/>
    <s v="NO APLICA"/>
    <x v="58"/>
    <x v="0"/>
    <x v="0"/>
    <x v="0"/>
    <x v="0"/>
    <n v="1"/>
    <n v="1"/>
    <n v="1"/>
    <n v="1"/>
    <x v="0"/>
    <n v="1"/>
    <s v="93404234 DOM REAL ESTATE SAS "/>
    <x v="2"/>
    <d v="2024-01-10T00:00:00"/>
    <x v="661"/>
    <d v="1899-12-30T00:00:00"/>
    <d v="2024-01-10T12:37:00"/>
    <s v="12:37"/>
    <d v="1899-12-30T00:27:53"/>
    <x v="1"/>
    <x v="1"/>
    <x v="16"/>
    <x v="1"/>
    <n v="8193"/>
  </r>
  <r>
    <n v="676"/>
    <d v="2024-01-10T13:03:39"/>
    <d v="2024-01-10T13:05:32"/>
    <s v="45077024@ventasyservicios.com.co"/>
    <s v="Leidy Tatiana Pinzon Calderon"/>
    <m/>
    <d v="2024-01-10T00:00:00"/>
    <s v="09:25"/>
    <x v="7"/>
    <m/>
    <m/>
    <m/>
    <m/>
    <m/>
    <m/>
    <s v="contabilidad@outkargo.co"/>
    <s v="Re: OUTKARGO LTDA"/>
    <m/>
    <m/>
    <s v="3138591805"/>
    <s v="OUTSOURSING KARGO LTDA"/>
    <s v="PYME PEQUEÑ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0T00:00:00"/>
    <s v="NA"/>
    <m/>
    <x v="79"/>
    <x v="6"/>
    <x v="0"/>
    <x v="0"/>
    <x v="0"/>
    <n v="1"/>
    <n v="1"/>
    <n v="1"/>
    <n v="1"/>
    <x v="0"/>
    <n v="1"/>
    <s v="3138591805OUTSOURSING KARGO LTDA"/>
    <x v="2"/>
    <d v="2024-01-10T00:00:00"/>
    <x v="662"/>
    <d v="1899-12-30T00:00:00"/>
    <d v="2024-01-10T09:25:00"/>
    <s v="09:25"/>
    <d v="1899-12-30T03:40:32"/>
    <x v="1"/>
    <x v="1"/>
    <x v="12"/>
    <x v="1"/>
    <n v="8193"/>
  </r>
  <r>
    <n v="677"/>
    <d v="2024-01-10T13:06:21"/>
    <d v="2024-01-10T13:07:34"/>
    <s v="45984160@ventasyservicios.com.co"/>
    <s v="Dana Sofia Giraldo Avila"/>
    <m/>
    <d v="2024-01-10T00:00:00"/>
    <s v="8:52:49 a. m."/>
    <x v="3"/>
    <m/>
    <s v="15558614"/>
    <m/>
    <m/>
    <m/>
    <m/>
    <m/>
    <m/>
    <m/>
    <m/>
    <s v="3102671579"/>
    <s v="SPIRAX SARCO COLOMBIA"/>
    <s v="PYME MEDIANA"/>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0T00:00:00"/>
    <m/>
    <s v="N/A"/>
    <x v="47"/>
    <x v="3"/>
    <x v="0"/>
    <x v="0"/>
    <x v="0"/>
    <n v="1"/>
    <n v="1"/>
    <n v="1"/>
    <n v="1"/>
    <x v="0"/>
    <n v="1"/>
    <s v="3102671579SPIRAX SARCO COLOMBIA"/>
    <x v="2"/>
    <d v="2024-01-10T00:00:00"/>
    <x v="663"/>
    <d v="1899-12-30T00:00:00"/>
    <d v="2024-01-10T08:52:00"/>
    <s v="8:52"/>
    <d v="1899-12-30T04:15:34"/>
    <x v="1"/>
    <x v="1"/>
    <x v="13"/>
    <x v="1"/>
    <n v="8193"/>
  </r>
  <r>
    <n v="678"/>
    <d v="2024-01-10T11:31:05"/>
    <d v="2024-01-10T13:07:57"/>
    <s v="45577874@ventasyservicios.com.co"/>
    <s v="David Andres Pardo Torres"/>
    <m/>
    <d v="2024-01-10T00:00:00"/>
    <s v="10:06"/>
    <x v="0"/>
    <m/>
    <m/>
    <m/>
    <m/>
    <m/>
    <m/>
    <m/>
    <m/>
    <s v="38102325@claro.com.co"/>
    <s v="RV: RV: Fwd: SOLICITUD DE TRASLADO AGENTE COMERCIAL ONSALES SAS NIT 901315912-3 ID 13287053 ENLACE MBDTJ01"/>
    <s v="13287053"/>
    <s v="ONSALES SAS"/>
    <s v="MICRO"/>
    <s v="CONSULTOR COMERCIAL"/>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0T00:00:00"/>
    <s v="20617263"/>
    <m/>
    <x v="80"/>
    <x v="0"/>
    <x v="0"/>
    <x v="0"/>
    <x v="0"/>
    <n v="1"/>
    <n v="1"/>
    <n v="1"/>
    <n v="1"/>
    <x v="0"/>
    <n v="1"/>
    <s v="13287053ONSALES SAS"/>
    <x v="2"/>
    <d v="2024-01-10T00:00:00"/>
    <x v="664"/>
    <d v="1899-12-30T00:00:00"/>
    <d v="2024-01-10T10:06:00"/>
    <s v="10:06"/>
    <d v="1899-12-30T03:01:57"/>
    <x v="1"/>
    <x v="1"/>
    <x v="14"/>
    <x v="0"/>
    <n v="8193"/>
  </r>
  <r>
    <n v="679"/>
    <d v="2024-01-10T13:08:36"/>
    <d v="2024-01-10T13:11:06"/>
    <s v="46046406@ventasyservicios.com.co"/>
    <s v="Angela Pilar Garces Quintero"/>
    <m/>
    <d v="2024-01-09T00:00:00"/>
    <s v="16:22"/>
    <x v="4"/>
    <m/>
    <m/>
    <m/>
    <m/>
    <m/>
    <m/>
    <m/>
    <m/>
    <s v="contactopyme.co@claro.com.co"/>
    <s v="Fwd: CLARO EMPRESA"/>
    <s v="3142998697"/>
    <s v="OL ASESORES DE SEGUROS LTDA"/>
    <s v="PYME MEDIANA"/>
    <s v="CLIENTE CLARO"/>
    <x v="0"/>
    <m/>
    <s v="MÓVIL"/>
    <m/>
    <m/>
    <s v="PORTAL CORPORATIVO - APP - PERFILAMIENTO"/>
    <m/>
    <m/>
    <m/>
    <m/>
    <m/>
    <m/>
    <m/>
    <m/>
    <m/>
    <m/>
    <m/>
    <m/>
    <m/>
    <m/>
    <m/>
    <m/>
    <m/>
    <m/>
    <m/>
    <m/>
    <m/>
    <m/>
    <m/>
    <m/>
    <m/>
    <m/>
    <m/>
    <m/>
    <m/>
    <m/>
    <m/>
    <m/>
    <m/>
    <m/>
    <m/>
    <s v="INFORMACIÓN - ACLARACIÓN"/>
    <m/>
    <m/>
    <m/>
    <m/>
    <m/>
    <m/>
    <m/>
    <m/>
    <m/>
    <m/>
    <m/>
    <m/>
    <m/>
    <m/>
    <m/>
    <m/>
    <m/>
    <m/>
    <m/>
    <m/>
    <m/>
    <m/>
    <m/>
    <m/>
    <m/>
    <m/>
    <m/>
    <m/>
    <m/>
    <m/>
    <m/>
    <m/>
    <m/>
    <m/>
    <m/>
    <m/>
    <m/>
    <m/>
    <m/>
    <m/>
    <m/>
    <m/>
    <m/>
    <m/>
    <m/>
    <m/>
    <m/>
    <m/>
    <m/>
    <m/>
    <m/>
    <m/>
    <m/>
    <m/>
    <m/>
    <m/>
    <m/>
    <m/>
    <m/>
    <m/>
    <m/>
    <m/>
    <m/>
    <m/>
    <m/>
    <m/>
    <m/>
    <m/>
    <m/>
    <m/>
    <m/>
    <m/>
    <x v="0"/>
    <m/>
    <m/>
    <m/>
    <m/>
    <m/>
    <s v="GESTIONADO"/>
    <m/>
    <d v="2024-01-10T00:00:00"/>
    <s v="o: contactopyme.co@claro.com.co; , From: Ol.seguros@hotmail.com,Date 9/01/2024 4:16 p. m., Cc: ,Subject: CLARO EMPRESA_x000a__x000a_Buen día, espero esten muy bien _x000a__x000a_Quiero que me colabore alguien por que me he dirigió a las oficinas he llamado al call center, escribo al whastapp y nadie me da respuesta. _x000a__x000a_2 cosas _x000a__x000a__x000a__x000a_Necesito hacer una cuenta maestrade dos líneas que tengo a nombre de OL ASESORES DE SEGUROS NIT 901641006 1 # 314 2801961_x000a_2 # 314 2998697_x000a__x000a_Para hacer un mismo pago gracias _x000a__x000a_Necesito restablecer la contraseña de la app, cuando pongo olvide codigo nunca llega al correo nada y no he podido ingresa. _x000a_GRACIAS._x000a__x000a__x000a__x000a_Cordialmente, _x000a__x000a__x000a__x000a_Laura Suarez_x000a__x000a_Gerente General Especialista en Seguros Generales _x000a__x000a_OL ASESORES DE SEGUROS _x000a__x000a_LA SEGURIDAD DE ESTAR BIEN ASESORADO._x000a__x000a_ _x000a__x000a_ 315 208 8893_x000a__x000a_  OL.SEGUROS "/>
    <m/>
    <x v="65"/>
    <x v="0"/>
    <x v="0"/>
    <x v="0"/>
    <x v="0"/>
    <n v="1"/>
    <n v="1"/>
    <n v="1"/>
    <n v="1"/>
    <x v="0"/>
    <n v="1"/>
    <s v="3142998697OL ASESORES DE SEGUROS LTDA"/>
    <x v="0"/>
    <d v="2024-01-10T00:00:00"/>
    <x v="665"/>
    <d v="1899-12-30T00:00:00"/>
    <d v="2024-01-09T16:22:00"/>
    <s v="16:22"/>
    <d v="1899-12-30T20:49:06"/>
    <x v="4"/>
    <x v="0"/>
    <x v="26"/>
    <x v="1"/>
    <n v="8193"/>
  </r>
  <r>
    <n v="680"/>
    <d v="2024-01-10T13:14:00"/>
    <d v="2024-01-10T13:15:17"/>
    <s v="45077095@ventasyservicios.com.co"/>
    <s v="Diana Patricia García Valencia"/>
    <m/>
    <d v="2024-01-09T00:00:00"/>
    <s v="16:16"/>
    <x v="4"/>
    <m/>
    <m/>
    <m/>
    <m/>
    <m/>
    <m/>
    <m/>
    <m/>
    <s v="Carlos.Barrios.ext@claro.com.co"/>
    <s v="RE: Saldo en mora"/>
    <s v="8.2207487"/>
    <s v="EMPRESAS PUBLICAS DE CARAMANTA SAS ESP"/>
    <s v="PYME PEQUEÑA"/>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0T00:00:00"/>
    <m/>
    <m/>
    <x v="47"/>
    <x v="0"/>
    <x v="0"/>
    <x v="0"/>
    <x v="0"/>
    <n v="1"/>
    <n v="1"/>
    <n v="1"/>
    <n v="1"/>
    <x v="1"/>
    <n v="2"/>
    <s v="8.2207487EMPRESAS PUBLICAS DE CARAMANTA SAS ESP"/>
    <x v="0"/>
    <d v="2024-01-10T00:00:00"/>
    <x v="666"/>
    <d v="1899-12-30T00:00:00"/>
    <d v="2024-01-09T16:16:00"/>
    <s v="16:16"/>
    <d v="1899-12-30T20:59:17"/>
    <x v="4"/>
    <x v="0"/>
    <x v="17"/>
    <x v="0"/>
    <n v="8193"/>
  </r>
  <r>
    <n v="681"/>
    <d v="2024-01-10T13:13:01"/>
    <d v="2024-01-10T13:15:17"/>
    <s v="45984160@ventasyservicios.com.co"/>
    <s v="Dana Sofia Giraldo Avila"/>
    <m/>
    <d v="2024-01-10T00:00:00"/>
    <s v=" 8:53:34 a. m."/>
    <x v="3"/>
    <m/>
    <s v="15558615"/>
    <m/>
    <m/>
    <m/>
    <m/>
    <m/>
    <m/>
    <m/>
    <m/>
    <s v="3126556296"/>
    <s v="COOPERATIVA DE TECNICOS Y PROFESIONALES -"/>
    <s v="PYME PEQUEÑA"/>
    <s v="CLIENTE EXTERN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10T00:00:00"/>
    <m/>
    <s v="N/A"/>
    <x v="27"/>
    <x v="3"/>
    <x v="0"/>
    <x v="0"/>
    <x v="0"/>
    <n v="1"/>
    <n v="1"/>
    <n v="1"/>
    <n v="1"/>
    <x v="0"/>
    <n v="1"/>
    <s v="3126556296COOPERATIVA DE TECNICOS Y PROFESIONALES -"/>
    <x v="2"/>
    <d v="2024-01-10T00:00:00"/>
    <x v="666"/>
    <d v="1899-12-30T00:00:00"/>
    <d v="2024-01-10T08:53:00"/>
    <s v=" 8:53"/>
    <d v="1899-12-30T04:22:17"/>
    <x v="1"/>
    <x v="1"/>
    <x v="13"/>
    <x v="1"/>
    <n v="8193"/>
  </r>
  <r>
    <n v="682"/>
    <d v="2024-01-10T12:44:13"/>
    <d v="2024-01-10T13:15:32"/>
    <s v="46044953@ventasyservicios.com.co"/>
    <s v="Jonnatan Steven Hernandez Gonzalez"/>
    <m/>
    <d v="2024-01-09T00:00:00"/>
    <s v="7:23"/>
    <x v="4"/>
    <m/>
    <m/>
    <m/>
    <m/>
    <m/>
    <m/>
    <m/>
    <m/>
    <s v="Jjdaza2000@yahoo.com"/>
    <s v="Re: SCANNER"/>
    <s v="56567464"/>
    <s v="PARCELACIO SUIZA BELLA"/>
    <s v="MICRO"/>
    <s v="CLIENTE CLARO"/>
    <x v="0"/>
    <m/>
    <s v="FIJO"/>
    <s v="HFC"/>
    <s v="CANCELACIÓN DE SERVICIO"/>
    <m/>
    <m/>
    <m/>
    <m/>
    <m/>
    <m/>
    <m/>
    <s v="COLOCACIÓN"/>
    <m/>
    <m/>
    <m/>
    <m/>
    <m/>
    <m/>
    <m/>
    <m/>
    <m/>
    <m/>
    <m/>
    <m/>
    <m/>
    <m/>
    <m/>
    <m/>
    <m/>
    <m/>
    <m/>
    <m/>
    <m/>
    <m/>
    <m/>
    <m/>
    <m/>
    <m/>
    <m/>
    <m/>
    <m/>
    <m/>
    <m/>
    <m/>
    <m/>
    <m/>
    <m/>
    <m/>
    <m/>
    <m/>
    <m/>
    <m/>
    <m/>
    <m/>
    <m/>
    <m/>
    <m/>
    <m/>
    <m/>
    <m/>
    <m/>
    <m/>
    <m/>
    <m/>
    <m/>
    <m/>
    <m/>
    <m/>
    <m/>
    <m/>
    <m/>
    <m/>
    <m/>
    <m/>
    <m/>
    <m/>
    <m/>
    <m/>
    <m/>
    <m/>
    <m/>
    <m/>
    <m/>
    <m/>
    <m/>
    <m/>
    <m/>
    <m/>
    <m/>
    <m/>
    <m/>
    <m/>
    <m/>
    <m/>
    <m/>
    <m/>
    <m/>
    <m/>
    <m/>
    <m/>
    <m/>
    <m/>
    <m/>
    <m/>
    <m/>
    <m/>
    <m/>
    <m/>
    <m/>
    <s v="TOTAL"/>
    <m/>
    <s v="FALLAS TÉCNICAS"/>
    <m/>
    <x v="1"/>
    <m/>
    <m/>
    <s v="1"/>
    <s v="0"/>
    <s v="RVA / CAL CALI"/>
    <s v="GESTIONADO"/>
    <m/>
    <d v="2024-01-10T00:00:00"/>
    <s v="N/A"/>
    <s v="N/A"/>
    <x v="74"/>
    <x v="0"/>
    <x v="0"/>
    <x v="20"/>
    <x v="1"/>
    <n v="1"/>
    <n v="1"/>
    <n v="1"/>
    <n v="1"/>
    <x v="0"/>
    <n v="1"/>
    <s v="56567464PARCELACIO SUIZA BELLA"/>
    <x v="0"/>
    <d v="2024-01-10T00:00:00"/>
    <x v="667"/>
    <d v="1899-12-30T00:00:00"/>
    <d v="2024-01-09T07:23:00"/>
    <s v="7:23"/>
    <d v="1899-12-31T05:52:32"/>
    <x v="0"/>
    <x v="0"/>
    <x v="15"/>
    <x v="0"/>
    <n v="8193"/>
  </r>
  <r>
    <n v="683"/>
    <d v="2024-01-10T13:17:12"/>
    <d v="2024-01-10T13:18:06"/>
    <s v="45961588@ventasyservicios.com.co"/>
    <s v="Brian Fernando Camacho Hernandez"/>
    <m/>
    <d v="2024-01-09T00:00:00"/>
    <s v="05:58"/>
    <x v="4"/>
    <m/>
    <m/>
    <m/>
    <m/>
    <m/>
    <m/>
    <m/>
    <m/>
    <s v="Moises.Aranda@partners.axa"/>
    <s v="Re: FW: IT invoices for payment process"/>
    <s v="8.22030553"/>
    <s v="AXA PARTNERS CLP OPERACIO"/>
    <s v="PYME MEDIANA"/>
    <s v="CLIENTE EXTERNO"/>
    <x v="0"/>
    <m/>
    <s v="MÓVIL"/>
    <m/>
    <m/>
    <s v="PAGO NO ABONADO"/>
    <m/>
    <m/>
    <m/>
    <m/>
    <m/>
    <m/>
    <m/>
    <m/>
    <m/>
    <m/>
    <m/>
    <m/>
    <m/>
    <m/>
    <m/>
    <m/>
    <m/>
    <m/>
    <m/>
    <m/>
    <m/>
    <m/>
    <m/>
    <m/>
    <m/>
    <m/>
    <m/>
    <m/>
    <m/>
    <m/>
    <m/>
    <m/>
    <m/>
    <s v="INFORMACIÓN - ACLARACIÓN"/>
    <m/>
    <m/>
    <m/>
    <m/>
    <m/>
    <m/>
    <m/>
    <m/>
    <m/>
    <m/>
    <m/>
    <m/>
    <m/>
    <m/>
    <m/>
    <m/>
    <m/>
    <m/>
    <m/>
    <m/>
    <m/>
    <m/>
    <m/>
    <m/>
    <m/>
    <m/>
    <m/>
    <m/>
    <m/>
    <m/>
    <m/>
    <m/>
    <m/>
    <m/>
    <m/>
    <m/>
    <m/>
    <m/>
    <m/>
    <m/>
    <m/>
    <m/>
    <m/>
    <m/>
    <m/>
    <m/>
    <m/>
    <m/>
    <m/>
    <m/>
    <m/>
    <m/>
    <m/>
    <m/>
    <m/>
    <m/>
    <m/>
    <m/>
    <m/>
    <m/>
    <m/>
    <m/>
    <m/>
    <m/>
    <m/>
    <m/>
    <m/>
    <m/>
    <m/>
    <m/>
    <m/>
    <m/>
    <m/>
    <m/>
    <x v="0"/>
    <m/>
    <m/>
    <m/>
    <m/>
    <m/>
    <s v="GESTIONADO"/>
    <m/>
    <d v="2024-01-10T00:00:00"/>
    <s v="NA"/>
    <s v="NA"/>
    <x v="28"/>
    <x v="0"/>
    <x v="0"/>
    <x v="0"/>
    <x v="0"/>
    <n v="1"/>
    <n v="1"/>
    <n v="1"/>
    <n v="1"/>
    <x v="0"/>
    <n v="1"/>
    <s v="8.22030553AXA PARTNERS CLP OPERACIO"/>
    <x v="0"/>
    <d v="2024-01-10T00:00:00"/>
    <x v="668"/>
    <d v="1899-12-30T00:00:00"/>
    <d v="2024-01-09T05:58:00"/>
    <s v="05:58"/>
    <d v="1899-12-31T07:20:06"/>
    <x v="0"/>
    <x v="0"/>
    <x v="21"/>
    <x v="0"/>
    <n v="8193"/>
  </r>
  <r>
    <n v="684"/>
    <d v="2024-01-10T13:17:18"/>
    <d v="2024-01-10T13:18:25"/>
    <s v="45077095@ventasyservicios.com.co"/>
    <s v="Diana Patricia García Valencia"/>
    <m/>
    <d v="2024-01-09T00:00:00"/>
    <s v="16:08"/>
    <x v="4"/>
    <m/>
    <m/>
    <m/>
    <m/>
    <m/>
    <m/>
    <m/>
    <m/>
    <s v="gerencia@empresaspublicas-caramanta.gov.co"/>
    <s v="RE: Saldo en mora"/>
    <s v="8.2207487"/>
    <s v="EMPRESAS PUBLICAS DE CARAMANTA SAS ESP"/>
    <s v="PYME PEQUEÑA"/>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0T00:00:00"/>
    <m/>
    <m/>
    <x v="47"/>
    <x v="0"/>
    <x v="0"/>
    <x v="0"/>
    <x v="0"/>
    <n v="1"/>
    <n v="1"/>
    <n v="1"/>
    <n v="1"/>
    <x v="2"/>
    <n v="2"/>
    <s v="8.2207487EMPRESAS PUBLICAS DE CARAMANTA SAS ESP"/>
    <x v="0"/>
    <d v="2024-01-10T00:00:00"/>
    <x v="669"/>
    <d v="1899-12-30T00:00:00"/>
    <d v="2024-01-09T16:08:00"/>
    <s v="16:08"/>
    <d v="1899-12-30T21:10:25"/>
    <x v="4"/>
    <x v="0"/>
    <x v="17"/>
    <x v="0"/>
    <n v="8193"/>
  </r>
  <r>
    <n v="685"/>
    <d v="2024-01-10T13:21:42"/>
    <d v="2024-01-10T13:21:53"/>
    <s v="45961452@ventasyservicios.com.co"/>
    <s v="Natalia Buenano Gonzalez"/>
    <m/>
    <d v="2024-01-10T00:00:00"/>
    <s v="9:53"/>
    <x v="3"/>
    <m/>
    <s v="15558678"/>
    <m/>
    <m/>
    <m/>
    <m/>
    <m/>
    <m/>
    <m/>
    <m/>
    <s v="1.58394612"/>
    <s v="LANDCARGO S.A.S."/>
    <s v="MICRO"/>
    <s v="CLIENTE EXTERNO"/>
    <x v="0"/>
    <m/>
    <s v="MÓVIL"/>
    <m/>
    <m/>
    <s v="INCLUSIONES - EXCLUSIONES"/>
    <m/>
    <m/>
    <m/>
    <m/>
    <m/>
    <m/>
    <m/>
    <m/>
    <m/>
    <m/>
    <m/>
    <m/>
    <m/>
    <m/>
    <m/>
    <m/>
    <m/>
    <m/>
    <m/>
    <m/>
    <m/>
    <m/>
    <m/>
    <m/>
    <s v="INFORMACIÓN - ACLARACIÓN"/>
    <m/>
    <m/>
    <m/>
    <m/>
    <m/>
    <m/>
    <m/>
    <m/>
    <m/>
    <m/>
    <m/>
    <m/>
    <m/>
    <m/>
    <m/>
    <m/>
    <m/>
    <m/>
    <m/>
    <m/>
    <m/>
    <m/>
    <m/>
    <m/>
    <m/>
    <m/>
    <m/>
    <m/>
    <m/>
    <m/>
    <m/>
    <m/>
    <m/>
    <m/>
    <m/>
    <m/>
    <m/>
    <m/>
    <m/>
    <m/>
    <m/>
    <m/>
    <m/>
    <m/>
    <m/>
    <m/>
    <m/>
    <m/>
    <m/>
    <m/>
    <m/>
    <m/>
    <m/>
    <m/>
    <m/>
    <m/>
    <m/>
    <m/>
    <m/>
    <m/>
    <m/>
    <m/>
    <m/>
    <m/>
    <m/>
    <m/>
    <m/>
    <m/>
    <m/>
    <m/>
    <m/>
    <m/>
    <m/>
    <m/>
    <m/>
    <m/>
    <m/>
    <m/>
    <m/>
    <m/>
    <m/>
    <m/>
    <m/>
    <x v="0"/>
    <m/>
    <m/>
    <m/>
    <m/>
    <m/>
    <s v="GESTIONADO"/>
    <m/>
    <d v="2024-01-10T00:00:00"/>
    <m/>
    <m/>
    <x v="98"/>
    <x v="3"/>
    <x v="0"/>
    <x v="0"/>
    <x v="0"/>
    <n v="1"/>
    <n v="1"/>
    <n v="1"/>
    <n v="1"/>
    <x v="0"/>
    <n v="1"/>
    <s v="1.58394612LANDCARGO S.A.S."/>
    <x v="2"/>
    <d v="2024-01-10T00:00:00"/>
    <x v="670"/>
    <d v="1899-12-30T00:00:00"/>
    <d v="2024-01-10T09:53:00"/>
    <s v="9:53"/>
    <d v="1899-12-30T03:28:53"/>
    <x v="1"/>
    <x v="1"/>
    <x v="5"/>
    <x v="1"/>
    <n v="8193"/>
  </r>
  <r>
    <n v="686"/>
    <d v="2024-01-10T13:21:35"/>
    <d v="2024-01-10T13:23:45"/>
    <s v="46046878@ventasyservicios.com.co"/>
    <s v="Laura Alejandra Romero Roa"/>
    <m/>
    <d v="2024-01-10T00:00:00"/>
    <s v="13:18"/>
    <x v="0"/>
    <m/>
    <m/>
    <m/>
    <m/>
    <m/>
    <m/>
    <m/>
    <m/>
    <s v="dianaberban@hotmail.com"/>
    <s v="Re: Fwd: DEVOLUCION DE SALDO Y APLICACION A CLAPSULA DE PERMANENCIA NIT 901554638-4"/>
    <s v="901554638"/>
    <s v="METAL WORKS ENGINEERING S"/>
    <s v="NO DETERMINADO"/>
    <s v="CLIENTE EXTERNO"/>
    <x v="0"/>
    <m/>
    <s v="FIJO"/>
    <s v="HFC"/>
    <s v="CREACIÓN DE PQR"/>
    <m/>
    <m/>
    <m/>
    <m/>
    <m/>
    <m/>
    <m/>
    <m/>
    <m/>
    <m/>
    <m/>
    <m/>
    <m/>
    <m/>
    <s v="CRUCE DE SALDOS"/>
    <m/>
    <m/>
    <m/>
    <m/>
    <m/>
    <m/>
    <m/>
    <m/>
    <m/>
    <m/>
    <m/>
    <m/>
    <m/>
    <m/>
    <m/>
    <m/>
    <m/>
    <m/>
    <m/>
    <m/>
    <m/>
    <m/>
    <m/>
    <m/>
    <m/>
    <m/>
    <m/>
    <m/>
    <m/>
    <m/>
    <m/>
    <m/>
    <m/>
    <m/>
    <m/>
    <m/>
    <m/>
    <m/>
    <m/>
    <m/>
    <m/>
    <m/>
    <m/>
    <m/>
    <m/>
    <m/>
    <m/>
    <m/>
    <m/>
    <m/>
    <m/>
    <m/>
    <m/>
    <m/>
    <m/>
    <m/>
    <m/>
    <m/>
    <m/>
    <m/>
    <m/>
    <m/>
    <m/>
    <m/>
    <m/>
    <m/>
    <m/>
    <m/>
    <m/>
    <m/>
    <m/>
    <m/>
    <m/>
    <m/>
    <m/>
    <m/>
    <m/>
    <m/>
    <m/>
    <m/>
    <m/>
    <m/>
    <m/>
    <m/>
    <m/>
    <m/>
    <m/>
    <m/>
    <m/>
    <m/>
    <m/>
    <m/>
    <m/>
    <m/>
    <x v="0"/>
    <m/>
    <m/>
    <m/>
    <m/>
    <m/>
    <s v="GESTIONADO"/>
    <m/>
    <d v="2024-01-10T00:00:00"/>
    <s v="0"/>
    <s v="0"/>
    <x v="115"/>
    <x v="0"/>
    <x v="0"/>
    <x v="0"/>
    <x v="0"/>
    <n v="1"/>
    <n v="1"/>
    <n v="1"/>
    <n v="1"/>
    <x v="0"/>
    <n v="1"/>
    <s v="901554638METAL WORKS ENGINEERING S"/>
    <x v="2"/>
    <d v="2024-01-10T00:00:00"/>
    <x v="671"/>
    <d v="1899-12-30T00:00:00"/>
    <d v="2024-01-10T13:18:00"/>
    <s v="13:18"/>
    <d v="1899-12-30T00:05:45"/>
    <x v="1"/>
    <x v="1"/>
    <x v="27"/>
    <x v="1"/>
    <n v="8193"/>
  </r>
  <r>
    <n v="687"/>
    <d v="2024-01-10T13:23:58"/>
    <d v="2024-01-10T13:25:02"/>
    <s v="46044978@ventasyservicios.com.co"/>
    <s v="Edward Esteban Roa Ruiz"/>
    <m/>
    <d v="2024-01-10T00:00:00"/>
    <s v="10:28"/>
    <x v="4"/>
    <m/>
    <m/>
    <m/>
    <m/>
    <m/>
    <m/>
    <m/>
    <m/>
    <s v="gerenciainco@outlook.com"/>
    <s v="Solicitud Urgente Factura"/>
    <s v="12990067 "/>
    <s v="INCO ENTERPRISE SAS"/>
    <s v="MICRO"/>
    <s v="CLIENTE CLARO"/>
    <x v="0"/>
    <m/>
    <s v="FIJO"/>
    <s v="FO"/>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0T00:00:00"/>
    <m/>
    <m/>
    <x v="47"/>
    <x v="0"/>
    <x v="0"/>
    <x v="0"/>
    <x v="0"/>
    <n v="1"/>
    <n v="1"/>
    <n v="1"/>
    <n v="1"/>
    <x v="0"/>
    <n v="1"/>
    <s v="12990067 INCO ENTERPRISE SAS"/>
    <x v="2"/>
    <d v="2024-01-10T00:00:00"/>
    <x v="672"/>
    <d v="1899-12-30T00:00:00"/>
    <d v="2024-01-10T10:28:00"/>
    <s v="10:28"/>
    <d v="1899-12-30T02:57:02"/>
    <x v="1"/>
    <x v="1"/>
    <x v="8"/>
    <x v="0"/>
    <n v="8193"/>
  </r>
  <r>
    <n v="688"/>
    <d v="2024-01-10T13:24:03"/>
    <d v="2024-01-10T13:27:21"/>
    <s v="45077024@ventasyservicios.com.co"/>
    <s v="Leidy Tatiana Pinzon Calderon"/>
    <m/>
    <d v="2024-01-10T00:00:00"/>
    <s v="09:33"/>
    <x v="7"/>
    <m/>
    <m/>
    <m/>
    <m/>
    <m/>
    <m/>
    <s v="administracion@avseguros.com.co"/>
    <s v="RE: RV: SOLICITUD DE CAMBIO A PERSONA NATURAL"/>
    <m/>
    <m/>
    <s v="3108959203"/>
    <s v="AV. SEGUROS LTDA"/>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0T00:00:00"/>
    <s v="NA"/>
    <m/>
    <x v="79"/>
    <x v="6"/>
    <x v="0"/>
    <x v="0"/>
    <x v="0"/>
    <n v="1"/>
    <n v="1"/>
    <n v="1"/>
    <n v="1"/>
    <x v="0"/>
    <n v="1"/>
    <s v="3108959203AV. SEGUROS LTDA"/>
    <x v="2"/>
    <d v="2024-01-10T00:00:00"/>
    <x v="673"/>
    <d v="1899-12-30T00:00:00"/>
    <d v="2024-01-10T09:33:00"/>
    <s v="09:33"/>
    <d v="1899-12-30T03:54:21"/>
    <x v="1"/>
    <x v="1"/>
    <x v="12"/>
    <x v="1"/>
    <n v="8193"/>
  </r>
  <r>
    <n v="689"/>
    <d v="2024-01-10T08:50:54"/>
    <d v="2024-01-10T13:31:30"/>
    <s v="45632550@ventasyservicios.com.co"/>
    <s v="Alejandra Rodriguez Cajamarca"/>
    <m/>
    <d v="2024-01-09T00:00:00"/>
    <s v="11:03:02 a. m."/>
    <x v="4"/>
    <m/>
    <m/>
    <m/>
    <m/>
    <m/>
    <m/>
    <m/>
    <m/>
    <s v="henry.anganoy@claro.com.co"/>
    <s v="CUENTAS PYMES"/>
    <s v="26094827"/>
    <s v="JAIME ANDR PARRADO FIGUEROA"/>
    <s v="SOHO"/>
    <s v="CLIENTE CLARO"/>
    <x v="0"/>
    <m/>
    <s v="FIJO"/>
    <s v="HFC"/>
    <s v="CANCELACIÓN DE SERVICIO"/>
    <m/>
    <m/>
    <m/>
    <m/>
    <m/>
    <m/>
    <m/>
    <s v="CANCELACIÓN"/>
    <m/>
    <m/>
    <m/>
    <m/>
    <m/>
    <m/>
    <m/>
    <m/>
    <m/>
    <m/>
    <m/>
    <m/>
    <m/>
    <m/>
    <m/>
    <m/>
    <m/>
    <m/>
    <m/>
    <m/>
    <m/>
    <m/>
    <m/>
    <m/>
    <m/>
    <m/>
    <m/>
    <m/>
    <m/>
    <m/>
    <m/>
    <m/>
    <m/>
    <m/>
    <m/>
    <m/>
    <m/>
    <m/>
    <m/>
    <m/>
    <m/>
    <m/>
    <m/>
    <m/>
    <m/>
    <m/>
    <m/>
    <m/>
    <m/>
    <m/>
    <m/>
    <m/>
    <m/>
    <m/>
    <m/>
    <m/>
    <m/>
    <m/>
    <m/>
    <m/>
    <m/>
    <m/>
    <m/>
    <m/>
    <m/>
    <m/>
    <m/>
    <m/>
    <m/>
    <m/>
    <m/>
    <m/>
    <m/>
    <m/>
    <m/>
    <m/>
    <m/>
    <m/>
    <m/>
    <m/>
    <m/>
    <m/>
    <m/>
    <m/>
    <m/>
    <m/>
    <m/>
    <m/>
    <m/>
    <m/>
    <m/>
    <m/>
    <m/>
    <m/>
    <m/>
    <m/>
    <m/>
    <s v="TOTAL"/>
    <m/>
    <s v="NO INDICA MOTIVO"/>
    <m/>
    <x v="1"/>
    <m/>
    <m/>
    <s v="26094827"/>
    <m/>
    <m/>
    <s v="GESTIONADO"/>
    <m/>
    <d v="2024-01-10T00:00:00"/>
    <s v="se genera cancelacion y oferta de fdz a sus otras cuentas"/>
    <m/>
    <x v="53"/>
    <x v="0"/>
    <x v="0"/>
    <x v="0"/>
    <x v="0"/>
    <n v="1"/>
    <n v="1"/>
    <n v="1"/>
    <n v="1"/>
    <x v="0"/>
    <n v="1"/>
    <s v="26094827JAIME ANDR PARRADO FIGUEROA"/>
    <x v="0"/>
    <d v="2024-01-10T00:00:00"/>
    <x v="674"/>
    <d v="1899-12-30T00:00:00"/>
    <d v="2024-01-09T11:03:00"/>
    <s v="11:03"/>
    <d v="1899-12-31T02:28:30"/>
    <x v="0"/>
    <x v="0"/>
    <x v="24"/>
    <x v="0"/>
    <n v="8193"/>
  </r>
  <r>
    <n v="690"/>
    <d v="2024-01-10T13:32:37"/>
    <d v="2024-01-10T13:33:35"/>
    <s v="45984160@ventasyservicios.com.co"/>
    <s v="Dana Sofia Giraldo Avila"/>
    <m/>
    <d v="2024-01-10T00:00:00"/>
    <s v="9:03:35 a. m."/>
    <x v="3"/>
    <m/>
    <s v="15558622"/>
    <m/>
    <m/>
    <m/>
    <m/>
    <m/>
    <m/>
    <m/>
    <m/>
    <s v="3102135567"/>
    <s v="EMPRESA DE SERVICIOS PUBLICOS DE VALLEDU -"/>
    <s v="PYME MEDIANA"/>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10T00:00:00"/>
    <m/>
    <s v="N/A"/>
    <x v="31"/>
    <x v="3"/>
    <x v="0"/>
    <x v="0"/>
    <x v="0"/>
    <n v="1"/>
    <n v="1"/>
    <n v="1"/>
    <n v="1"/>
    <x v="0"/>
    <n v="1"/>
    <s v="3102135567EMPRESA DE SERVICIOS PUBLICOS DE VALLEDU -"/>
    <x v="2"/>
    <d v="2024-01-10T00:00:00"/>
    <x v="675"/>
    <d v="1899-12-30T00:00:00"/>
    <d v="2024-01-10T09:03:00"/>
    <s v="9:03"/>
    <d v="1899-12-30T04:30:35"/>
    <x v="1"/>
    <x v="1"/>
    <x v="13"/>
    <x v="1"/>
    <n v="8193"/>
  </r>
  <r>
    <n v="691"/>
    <d v="2024-01-10T12:59:47"/>
    <d v="2024-01-10T13:34:23"/>
    <s v="46049316@ventasyservicios.com.co"/>
    <s v="Evelin Gicela Diaz Garzon"/>
    <m/>
    <d v="2024-01-09T00:00:00"/>
    <s v="17:28"/>
    <x v="0"/>
    <m/>
    <m/>
    <m/>
    <m/>
    <m/>
    <m/>
    <m/>
    <m/>
    <s v="Claropqrfija-20@millenium.com.co"/>
    <s v="RE: verificacion de cobros y cancelacion de servicio PYMES"/>
    <s v="08276274"/>
    <s v="INVERSIONE DUQUETA SAS"/>
    <s v="PYME MEDIANA"/>
    <s v="ANALISTA PQR"/>
    <x v="0"/>
    <m/>
    <s v="FIJO"/>
    <s v="HFC"/>
    <s v="CREACIÓN DE PQR"/>
    <m/>
    <m/>
    <m/>
    <m/>
    <m/>
    <m/>
    <m/>
    <m/>
    <m/>
    <m/>
    <m/>
    <m/>
    <m/>
    <m/>
    <s v="AJUSTES POR SOLICITUDES NO REALIZADAS"/>
    <m/>
    <m/>
    <m/>
    <m/>
    <m/>
    <m/>
    <m/>
    <m/>
    <m/>
    <m/>
    <m/>
    <m/>
    <m/>
    <m/>
    <m/>
    <m/>
    <m/>
    <m/>
    <m/>
    <m/>
    <m/>
    <m/>
    <m/>
    <m/>
    <m/>
    <m/>
    <m/>
    <m/>
    <m/>
    <m/>
    <m/>
    <m/>
    <m/>
    <m/>
    <m/>
    <m/>
    <m/>
    <m/>
    <m/>
    <m/>
    <m/>
    <m/>
    <m/>
    <m/>
    <m/>
    <m/>
    <m/>
    <m/>
    <m/>
    <m/>
    <m/>
    <m/>
    <m/>
    <m/>
    <m/>
    <m/>
    <m/>
    <m/>
    <m/>
    <m/>
    <m/>
    <m/>
    <m/>
    <m/>
    <m/>
    <m/>
    <m/>
    <m/>
    <m/>
    <m/>
    <m/>
    <m/>
    <m/>
    <m/>
    <m/>
    <m/>
    <m/>
    <m/>
    <m/>
    <m/>
    <m/>
    <m/>
    <m/>
    <m/>
    <m/>
    <m/>
    <m/>
    <m/>
    <m/>
    <m/>
    <m/>
    <m/>
    <m/>
    <m/>
    <x v="0"/>
    <m/>
    <m/>
    <m/>
    <m/>
    <m/>
    <s v="SOLUCIONADO ESCALADO"/>
    <s v="OTRAS ÁREAS"/>
    <d v="2024-01-10T00:00:00"/>
    <m/>
    <m/>
    <x v="90"/>
    <x v="0"/>
    <x v="4"/>
    <x v="0"/>
    <x v="0"/>
    <n v="1"/>
    <n v="1"/>
    <n v="1"/>
    <n v="1"/>
    <x v="0"/>
    <n v="1"/>
    <s v="08276274INVERSIONE DUQUETA SAS"/>
    <x v="1"/>
    <d v="2024-01-10T00:00:00"/>
    <x v="676"/>
    <d v="1899-12-30T00:00:00"/>
    <d v="2024-01-09T17:28:00"/>
    <s v="17:28"/>
    <d v="1899-12-30T20:06:23"/>
    <x v="4"/>
    <x v="0"/>
    <x v="22"/>
    <x v="1"/>
    <n v="8193"/>
  </r>
  <r>
    <n v="692"/>
    <d v="2024-01-10T13:34:14"/>
    <d v="2024-01-10T13:35:23"/>
    <s v="45961588@ventasyservicios.com.co"/>
    <s v="Brian Fernando Camacho Hernandez"/>
    <m/>
    <d v="2024-01-09T00:00:00"/>
    <s v="18:52"/>
    <x v="4"/>
    <m/>
    <m/>
    <m/>
    <m/>
    <m/>
    <m/>
    <m/>
    <m/>
    <s v="lujogope@hotmail.com;"/>
    <s v="Re: Fwd: Respuesta Radicado No.4488240000023949"/>
    <s v="3016018039"/>
    <s v="LUIS JOSE PEREZ GONZALEZ"/>
    <s v="EMPRESAS"/>
    <s v="CLIENTE EXTERNO"/>
    <x v="0"/>
    <m/>
    <s v="MÓVIL"/>
    <m/>
    <m/>
    <s v="PQR"/>
    <m/>
    <m/>
    <m/>
    <m/>
    <m/>
    <m/>
    <m/>
    <m/>
    <m/>
    <m/>
    <m/>
    <m/>
    <m/>
    <m/>
    <m/>
    <m/>
    <m/>
    <m/>
    <m/>
    <m/>
    <m/>
    <m/>
    <m/>
    <m/>
    <m/>
    <m/>
    <m/>
    <m/>
    <m/>
    <m/>
    <m/>
    <m/>
    <m/>
    <m/>
    <m/>
    <m/>
    <s v="INFORMACIÓN - ACLARACIÓN"/>
    <s v="INFORMACIÓN PLANES - TARIFAS"/>
    <m/>
    <m/>
    <m/>
    <m/>
    <m/>
    <m/>
    <m/>
    <m/>
    <m/>
    <m/>
    <m/>
    <m/>
    <m/>
    <m/>
    <m/>
    <m/>
    <m/>
    <m/>
    <m/>
    <m/>
    <m/>
    <m/>
    <m/>
    <m/>
    <m/>
    <m/>
    <m/>
    <m/>
    <m/>
    <m/>
    <m/>
    <m/>
    <m/>
    <m/>
    <m/>
    <m/>
    <m/>
    <m/>
    <m/>
    <m/>
    <m/>
    <m/>
    <m/>
    <m/>
    <m/>
    <m/>
    <m/>
    <m/>
    <m/>
    <m/>
    <m/>
    <m/>
    <m/>
    <m/>
    <m/>
    <m/>
    <m/>
    <m/>
    <m/>
    <m/>
    <m/>
    <m/>
    <m/>
    <m/>
    <m/>
    <m/>
    <m/>
    <m/>
    <m/>
    <m/>
    <x v="0"/>
    <m/>
    <m/>
    <m/>
    <m/>
    <m/>
    <s v="GESTIONADO"/>
    <m/>
    <d v="2024-01-10T00:00:00"/>
    <s v="na"/>
    <s v="na"/>
    <x v="101"/>
    <x v="0"/>
    <x v="0"/>
    <x v="0"/>
    <x v="0"/>
    <n v="1"/>
    <n v="1"/>
    <n v="1"/>
    <n v="1"/>
    <x v="0"/>
    <n v="1"/>
    <s v="3016018039LUIS JOSE PEREZ GONZALEZ"/>
    <x v="0"/>
    <d v="2024-01-10T00:00:00"/>
    <x v="677"/>
    <d v="1899-12-30T00:00:00"/>
    <d v="2024-01-09T18:52:00"/>
    <s v="18:52"/>
    <d v="1899-12-30T18:43:23"/>
    <x v="4"/>
    <x v="0"/>
    <x v="21"/>
    <x v="0"/>
    <n v="8193"/>
  </r>
  <r>
    <n v="693"/>
    <d v="2024-01-10T13:34:26"/>
    <d v="2024-01-10T13:36:01"/>
    <s v="46049316@ventasyservicios.com.co"/>
    <s v="Evelin Gicela Diaz Garzon"/>
    <m/>
    <d v="2024-01-09T00:00:00"/>
    <s v="16:41"/>
    <x v="0"/>
    <m/>
    <m/>
    <m/>
    <m/>
    <m/>
    <m/>
    <m/>
    <m/>
    <s v="almacen@eaaay.gov.co"/>
    <s v="Fwd: RE: Fwd: RE: Fwd: Solicitud de cotización."/>
    <s v="844000755"/>
    <s v="EMPRESA DE ALCANTARILLADO"/>
    <s v="PYME PEQUEÑA"/>
    <s v="CLIENTE EXTERNO"/>
    <x v="0"/>
    <m/>
    <s v="FIJO"/>
    <s v="FO"/>
    <s v="LÍNEA NUEVA"/>
    <m/>
    <m/>
    <m/>
    <m/>
    <m/>
    <m/>
    <m/>
    <m/>
    <m/>
    <m/>
    <m/>
    <m/>
    <m/>
    <m/>
    <m/>
    <m/>
    <m/>
    <m/>
    <m/>
    <m/>
    <m/>
    <m/>
    <m/>
    <m/>
    <m/>
    <m/>
    <m/>
    <m/>
    <m/>
    <s v="INFORMACIÓN - ACLARACIÓN"/>
    <m/>
    <m/>
    <m/>
    <m/>
    <m/>
    <m/>
    <m/>
    <m/>
    <m/>
    <m/>
    <m/>
    <m/>
    <m/>
    <m/>
    <m/>
    <m/>
    <m/>
    <m/>
    <m/>
    <m/>
    <m/>
    <m/>
    <m/>
    <m/>
    <m/>
    <m/>
    <m/>
    <m/>
    <m/>
    <m/>
    <m/>
    <m/>
    <m/>
    <m/>
    <m/>
    <m/>
    <m/>
    <m/>
    <m/>
    <m/>
    <m/>
    <m/>
    <m/>
    <m/>
    <m/>
    <m/>
    <m/>
    <m/>
    <m/>
    <m/>
    <m/>
    <m/>
    <m/>
    <m/>
    <m/>
    <m/>
    <m/>
    <m/>
    <m/>
    <m/>
    <m/>
    <m/>
    <m/>
    <m/>
    <m/>
    <m/>
    <m/>
    <m/>
    <m/>
    <m/>
    <m/>
    <m/>
    <m/>
    <m/>
    <m/>
    <m/>
    <m/>
    <m/>
    <m/>
    <x v="0"/>
    <m/>
    <m/>
    <m/>
    <m/>
    <m/>
    <s v="SOLUCIONADO ESCALADO"/>
    <s v="SUPERVISOR NEGOCIOS"/>
    <d v="2024-01-10T00:00:00"/>
    <m/>
    <m/>
    <x v="15"/>
    <x v="0"/>
    <x v="4"/>
    <x v="0"/>
    <x v="0"/>
    <n v="1"/>
    <n v="1"/>
    <n v="1"/>
    <n v="1"/>
    <x v="0"/>
    <n v="1"/>
    <s v="844000755EMPRESA DE ALCANTARILLADO"/>
    <x v="1"/>
    <d v="2024-01-10T00:00:00"/>
    <x v="678"/>
    <d v="1899-12-30T00:00:00"/>
    <d v="2024-01-09T16:41:00"/>
    <s v="16:41"/>
    <d v="1899-12-30T20:55:01"/>
    <x v="4"/>
    <x v="0"/>
    <x v="22"/>
    <x v="1"/>
    <n v="8193"/>
  </r>
  <r>
    <n v="694"/>
    <d v="2024-01-10T13:36:16"/>
    <d v="2024-01-10T13:37:14"/>
    <s v="46044978@ventasyservicios.com.co"/>
    <s v="Edward Esteban Roa Ruiz"/>
    <m/>
    <d v="2024-01-10T00:00:00"/>
    <s v="10:34"/>
    <x v="4"/>
    <m/>
    <m/>
    <m/>
    <m/>
    <m/>
    <m/>
    <m/>
    <m/>
    <s v="andres.inared1@gmail.com"/>
    <s v="Aplicación descuento Segun Maestra 8.22461014"/>
    <s v="8.22461014"/>
    <s v="ANDRES FELIPE AGUDELO JIMENEZ"/>
    <s v="NO DETERMINADO"/>
    <s v="CLIENTE CLARO"/>
    <x v="0"/>
    <m/>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0T00:00:00"/>
    <m/>
    <m/>
    <x v="22"/>
    <x v="0"/>
    <x v="0"/>
    <x v="0"/>
    <x v="0"/>
    <n v="1"/>
    <n v="1"/>
    <n v="1"/>
    <n v="1"/>
    <x v="0"/>
    <n v="1"/>
    <s v="8.22461014ANDRES FELIPE AGUDELO JIMENEZ"/>
    <x v="2"/>
    <d v="2024-01-10T00:00:00"/>
    <x v="679"/>
    <d v="1899-12-30T00:00:00"/>
    <d v="2024-01-10T10:34:00"/>
    <s v="10:34"/>
    <d v="1899-12-30T03:03:14"/>
    <x v="1"/>
    <x v="1"/>
    <x v="8"/>
    <x v="0"/>
    <n v="8193"/>
  </r>
  <r>
    <n v="695"/>
    <d v="2024-01-10T13:27:43"/>
    <d v="2024-01-10T13:37:48"/>
    <s v="45077095@ventasyservicios.com.co"/>
    <s v="Diana Patricia García Valencia"/>
    <m/>
    <d v="2024-01-09T00:00:00"/>
    <s v="16:13"/>
    <x v="4"/>
    <m/>
    <m/>
    <m/>
    <m/>
    <m/>
    <m/>
    <m/>
    <m/>
    <s v="Alvaro Delgado Paz (fincapaiba@gmail.com)"/>
    <s v="SOLICITUD RECONSIDERAR VALOR DEL PLAN # DE CUENTA 67424388"/>
    <s v="67424388"/>
    <s v="ALVARO DELGADO PAZ   "/>
    <s v="MICRO"/>
    <s v="CLIENTE EXTERNO"/>
    <x v="0"/>
    <m/>
    <s v="FIJO"/>
    <s v="HFC"/>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0T00:00:00"/>
    <m/>
    <m/>
    <x v="0"/>
    <x v="0"/>
    <x v="0"/>
    <x v="0"/>
    <x v="0"/>
    <n v="1"/>
    <n v="1"/>
    <n v="1"/>
    <n v="1"/>
    <x v="0"/>
    <n v="1"/>
    <s v="67424388ALVARO DELGADO PAZ   "/>
    <x v="0"/>
    <d v="2024-01-10T00:00:00"/>
    <x v="680"/>
    <d v="1899-12-30T00:00:00"/>
    <d v="2024-01-09T16:13:00"/>
    <s v="16:13"/>
    <d v="1899-12-30T21:24:48"/>
    <x v="4"/>
    <x v="0"/>
    <x v="17"/>
    <x v="0"/>
    <n v="8193"/>
  </r>
  <r>
    <n v="696"/>
    <d v="2024-01-10T13:36:28"/>
    <d v="2024-01-10T13:48:19"/>
    <s v="45577874@ventasyservicios.com.co"/>
    <s v="David Andres Pardo Torres"/>
    <m/>
    <d v="2024-01-10T00:00:00"/>
    <s v="09:35"/>
    <x v="4"/>
    <m/>
    <m/>
    <m/>
    <m/>
    <m/>
    <m/>
    <m/>
    <m/>
    <s v="hypineda@misena.edu.co"/>
    <s v="Re: Traslado de línea"/>
    <s v="96425208"/>
    <s v="HEIDY YOLI PINEDA ESPITIA"/>
    <s v="SOHO"/>
    <s v="CLIENTE EXTERNO"/>
    <x v="0"/>
    <m/>
    <s v="FIJO"/>
    <s v="HFC"/>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0T00:00:00"/>
    <s v="995632983"/>
    <m/>
    <x v="80"/>
    <x v="0"/>
    <x v="0"/>
    <x v="0"/>
    <x v="0"/>
    <n v="1"/>
    <n v="1"/>
    <n v="1"/>
    <n v="1"/>
    <x v="0"/>
    <n v="1"/>
    <s v="96425208HEIDY YOLI PINEDA ESPITIA"/>
    <x v="2"/>
    <d v="2024-01-10T00:00:00"/>
    <x v="681"/>
    <d v="1899-12-30T00:00:00"/>
    <d v="2024-01-10T09:35:00"/>
    <s v="09:35"/>
    <d v="1899-12-30T04:13:19"/>
    <x v="1"/>
    <x v="1"/>
    <x v="14"/>
    <x v="0"/>
    <n v="8193"/>
  </r>
  <r>
    <n v="697"/>
    <d v="2024-01-10T13:22:00"/>
    <d v="2024-01-10T13:48:36"/>
    <s v="45961452@ventasyservicios.com.co"/>
    <s v="Natalia Buenano Gonzalez"/>
    <m/>
    <d v="2024-01-10T00:00:00"/>
    <s v="9:56"/>
    <x v="3"/>
    <m/>
    <s v="15558682"/>
    <m/>
    <m/>
    <m/>
    <m/>
    <m/>
    <m/>
    <m/>
    <m/>
    <s v="3115079404"/>
    <s v="NEORIS COLOMBIA S A S"/>
    <s v="INTERMEDIAS"/>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0T00:00:00"/>
    <m/>
    <m/>
    <x v="19"/>
    <x v="3"/>
    <x v="0"/>
    <x v="0"/>
    <x v="0"/>
    <n v="1"/>
    <n v="1"/>
    <n v="1"/>
    <n v="1"/>
    <x v="0"/>
    <n v="1"/>
    <s v="3115079404NEORIS COLOMBIA S A S"/>
    <x v="2"/>
    <d v="2024-01-10T00:00:00"/>
    <x v="682"/>
    <d v="1899-12-30T00:00:00"/>
    <d v="2024-01-10T09:56:00"/>
    <s v="9:56"/>
    <d v="1899-12-30T03:52:36"/>
    <x v="1"/>
    <x v="1"/>
    <x v="5"/>
    <x v="1"/>
    <n v="8193"/>
  </r>
  <r>
    <n v="698"/>
    <d v="2024-01-10T13:43:00"/>
    <d v="2024-01-10T13:48:53"/>
    <s v="45632550@ventasyservicios.com.co"/>
    <s v="Alejandra Rodriguez Cajamarca"/>
    <m/>
    <d v="2024-01-09T00:00:00"/>
    <s v="4:24 p. m."/>
    <x v="4"/>
    <m/>
    <m/>
    <m/>
    <m/>
    <m/>
    <m/>
    <m/>
    <m/>
    <s v="nairo@grupovdt.co"/>
    <s v="FW: EXCLUSION LINEA TELEFONICA"/>
    <s v="1.60097654"/>
    <s v="GRUPO VDT COLOMBIA S A S SIGLA VUELOKEY"/>
    <s v="SOHO"/>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0T00:00:00"/>
    <s v="INFO DE CESION"/>
    <m/>
    <x v="37"/>
    <x v="0"/>
    <x v="0"/>
    <x v="0"/>
    <x v="0"/>
    <n v="1"/>
    <n v="1"/>
    <n v="1"/>
    <n v="1"/>
    <x v="0"/>
    <n v="1"/>
    <s v="1.60097654GRUPO VDT COLOMBIA S A S SIGLA VUELOKEY"/>
    <x v="0"/>
    <d v="2024-01-10T00:00:00"/>
    <x v="683"/>
    <d v="1899-12-30T00:00:00"/>
    <d v="2024-01-09T04:24:00"/>
    <s v="4:24"/>
    <d v="1899-12-31T09:24:53"/>
    <x v="0"/>
    <x v="0"/>
    <x v="24"/>
    <x v="0"/>
    <n v="8193"/>
  </r>
  <r>
    <n v="699"/>
    <d v="2024-01-10T13:49:02"/>
    <d v="2024-01-10T13:50:36"/>
    <s v="45961588@ventasyservicios.com.co"/>
    <s v="Brian Fernando Camacho Hernandez"/>
    <m/>
    <d v="2024-01-10T00:00:00"/>
    <s v="09:16"/>
    <x v="4"/>
    <m/>
    <m/>
    <m/>
    <m/>
    <m/>
    <m/>
    <m/>
    <m/>
    <s v="maria.quintero@hpinc.com"/>
    <s v="Re: [EXTERNAL] Re: Solicitud de Cancelacion servicio 3672409  - Empresa Helmerich and Payne - NIT 860038023-4"/>
    <s v=" 03672409 "/>
    <s v="HELMERICH Y PAYNE COLOMBI DRILLING CO      "/>
    <s v="INTERMEDIAS"/>
    <s v="CLIENTE EXTERNO"/>
    <x v="0"/>
    <m/>
    <s v="FIJO"/>
    <s v="HFC"/>
    <s v="CANCELACIÓN DE SERVICIO"/>
    <m/>
    <m/>
    <m/>
    <m/>
    <m/>
    <m/>
    <m/>
    <s v="COLOCACIÓN"/>
    <m/>
    <m/>
    <m/>
    <m/>
    <m/>
    <m/>
    <m/>
    <m/>
    <m/>
    <m/>
    <m/>
    <m/>
    <m/>
    <m/>
    <m/>
    <m/>
    <m/>
    <m/>
    <m/>
    <m/>
    <m/>
    <m/>
    <m/>
    <m/>
    <m/>
    <m/>
    <m/>
    <m/>
    <m/>
    <m/>
    <m/>
    <m/>
    <m/>
    <m/>
    <m/>
    <m/>
    <m/>
    <m/>
    <m/>
    <m/>
    <m/>
    <m/>
    <m/>
    <m/>
    <m/>
    <m/>
    <m/>
    <m/>
    <m/>
    <m/>
    <m/>
    <m/>
    <m/>
    <m/>
    <m/>
    <m/>
    <m/>
    <m/>
    <m/>
    <m/>
    <m/>
    <m/>
    <m/>
    <m/>
    <m/>
    <m/>
    <m/>
    <m/>
    <m/>
    <m/>
    <m/>
    <m/>
    <m/>
    <m/>
    <m/>
    <m/>
    <m/>
    <m/>
    <m/>
    <m/>
    <m/>
    <m/>
    <m/>
    <m/>
    <m/>
    <m/>
    <m/>
    <m/>
    <m/>
    <m/>
    <m/>
    <m/>
    <m/>
    <m/>
    <m/>
    <m/>
    <m/>
    <s v="TOTAL"/>
    <m/>
    <s v="CIERRE DE SEDE"/>
    <m/>
    <x v="2"/>
    <s v="6182399"/>
    <s v="HELMERICH Y PAYNE COLOMBI DRILLING CO      "/>
    <s v="1"/>
    <m/>
    <m/>
    <s v="GESTIONADO"/>
    <m/>
    <d v="2024-01-10T00:00:00"/>
    <s v="na "/>
    <s v="na"/>
    <x v="74"/>
    <x v="0"/>
    <x v="0"/>
    <x v="0"/>
    <x v="0"/>
    <n v="1"/>
    <n v="1"/>
    <n v="1"/>
    <n v="1"/>
    <x v="0"/>
    <n v="1"/>
    <s v=" 03672409 HELMERICH Y PAYNE COLOMBI DRILLING CO      "/>
    <x v="2"/>
    <d v="2024-01-10T00:00:00"/>
    <x v="684"/>
    <d v="1899-12-30T00:00:00"/>
    <d v="2024-01-10T09:16:00"/>
    <s v="09:16"/>
    <d v="1899-12-30T04:34:36"/>
    <x v="1"/>
    <x v="1"/>
    <x v="21"/>
    <x v="0"/>
    <n v="8193"/>
  </r>
  <r>
    <n v="700"/>
    <d v="2024-01-10T13:49:59"/>
    <d v="2024-01-10T13:52:58"/>
    <s v="45984160@ventasyservicios.com.co"/>
    <s v="Dana Sofia Giraldo Avila"/>
    <m/>
    <d v="2024-01-10T00:00:00"/>
    <s v=" 9:08:10 a. m."/>
    <x v="3"/>
    <m/>
    <s v="15558626"/>
    <m/>
    <m/>
    <m/>
    <m/>
    <m/>
    <m/>
    <m/>
    <m/>
    <s v="3146515961"/>
    <s v="REPARACIONES Y APLICACIONES EN CONCRETO -"/>
    <s v="PYME PEQUEÑA"/>
    <s v="CLIENTE EXTERNO"/>
    <x v="0"/>
    <m/>
    <s v="MÓVIL"/>
    <m/>
    <m/>
    <s v="CANCELACIÓN DE LÍNEA"/>
    <m/>
    <m/>
    <m/>
    <m/>
    <m/>
    <s v="PROPUESTA CONTENCIÓN"/>
    <m/>
    <m/>
    <m/>
    <m/>
    <m/>
    <m/>
    <m/>
    <m/>
    <m/>
    <m/>
    <m/>
    <m/>
    <m/>
    <m/>
    <m/>
    <m/>
    <m/>
    <m/>
    <m/>
    <m/>
    <m/>
    <m/>
    <m/>
    <m/>
    <m/>
    <m/>
    <m/>
    <m/>
    <m/>
    <m/>
    <m/>
    <m/>
    <m/>
    <m/>
    <m/>
    <m/>
    <m/>
    <m/>
    <m/>
    <m/>
    <m/>
    <m/>
    <m/>
    <m/>
    <m/>
    <m/>
    <m/>
    <m/>
    <m/>
    <m/>
    <m/>
    <m/>
    <m/>
    <m/>
    <m/>
    <m/>
    <m/>
    <m/>
    <m/>
    <m/>
    <m/>
    <m/>
    <m/>
    <m/>
    <m/>
    <m/>
    <m/>
    <m/>
    <m/>
    <m/>
    <m/>
    <m/>
    <m/>
    <m/>
    <m/>
    <m/>
    <m/>
    <m/>
    <m/>
    <m/>
    <m/>
    <m/>
    <m/>
    <m/>
    <m/>
    <m/>
    <m/>
    <m/>
    <m/>
    <m/>
    <m/>
    <m/>
    <m/>
    <m/>
    <m/>
    <m/>
    <m/>
    <m/>
    <m/>
    <m/>
    <m/>
    <m/>
    <x v="0"/>
    <m/>
    <m/>
    <m/>
    <m/>
    <m/>
    <s v="GESTIONADO"/>
    <m/>
    <d v="2024-01-10T00:00:00"/>
    <m/>
    <s v="N/A"/>
    <x v="72"/>
    <x v="3"/>
    <x v="0"/>
    <x v="0"/>
    <x v="0"/>
    <n v="1"/>
    <n v="1"/>
    <n v="1"/>
    <n v="1"/>
    <x v="0"/>
    <n v="1"/>
    <s v="3146515961REPARACIONES Y APLICACIONES EN CONCRETO -"/>
    <x v="2"/>
    <d v="2024-01-10T00:00:00"/>
    <x v="685"/>
    <d v="1899-12-30T00:00:00"/>
    <d v="2024-01-10T09:08:00"/>
    <s v=" 9:08"/>
    <d v="1899-12-30T04:44:58"/>
    <x v="1"/>
    <x v="1"/>
    <x v="13"/>
    <x v="1"/>
    <n v="8193"/>
  </r>
  <r>
    <n v="701"/>
    <d v="2024-01-10T13:45:54"/>
    <d v="2024-01-10T13:54:03"/>
    <s v="45664102@ventasyservicios.com.co"/>
    <s v="Angie Tatiana Tique Cardozo"/>
    <m/>
    <d v="2024-01-10T00:00:00"/>
    <s v=" 12:36 p. m."/>
    <x v="0"/>
    <m/>
    <m/>
    <m/>
    <m/>
    <m/>
    <m/>
    <m/>
    <m/>
    <s v="asistente@sscolombia.co"/>
    <s v="RECLAMACION - FALTA DE SERVICIO CLARO"/>
    <s v="0"/>
    <s v="0"/>
    <s v="MICRO"/>
    <s v="CLIENTE EXTERNO"/>
    <x v="0"/>
    <m/>
    <s v="FIJO"/>
    <s v="FO"/>
    <s v="PQR"/>
    <m/>
    <m/>
    <m/>
    <m/>
    <m/>
    <m/>
    <m/>
    <m/>
    <m/>
    <m/>
    <m/>
    <m/>
    <m/>
    <m/>
    <m/>
    <m/>
    <m/>
    <m/>
    <m/>
    <m/>
    <m/>
    <m/>
    <m/>
    <m/>
    <m/>
    <m/>
    <m/>
    <m/>
    <m/>
    <m/>
    <m/>
    <m/>
    <m/>
    <m/>
    <m/>
    <m/>
    <m/>
    <s v="INFORMACIÓN - ACLARACIÓN"/>
    <s v="OTROS PRODUCTOS (VENTAS)"/>
    <m/>
    <m/>
    <m/>
    <m/>
    <m/>
    <m/>
    <m/>
    <m/>
    <m/>
    <m/>
    <m/>
    <m/>
    <m/>
    <m/>
    <m/>
    <m/>
    <m/>
    <m/>
    <m/>
    <m/>
    <m/>
    <m/>
    <m/>
    <m/>
    <m/>
    <m/>
    <m/>
    <m/>
    <m/>
    <m/>
    <m/>
    <m/>
    <m/>
    <m/>
    <m/>
    <m/>
    <m/>
    <m/>
    <m/>
    <m/>
    <m/>
    <m/>
    <m/>
    <m/>
    <m/>
    <m/>
    <m/>
    <m/>
    <m/>
    <m/>
    <m/>
    <m/>
    <m/>
    <m/>
    <m/>
    <m/>
    <m/>
    <m/>
    <m/>
    <m/>
    <m/>
    <m/>
    <m/>
    <m/>
    <m/>
    <m/>
    <m/>
    <m/>
    <m/>
    <m/>
    <x v="0"/>
    <m/>
    <m/>
    <m/>
    <m/>
    <m/>
    <s v="GESTIONADO"/>
    <m/>
    <d v="2024-01-10T00:00:00"/>
    <s v="NO APLICA"/>
    <s v="NO APLICA"/>
    <x v="60"/>
    <x v="0"/>
    <x v="0"/>
    <x v="0"/>
    <x v="0"/>
    <n v="1"/>
    <n v="1"/>
    <n v="1"/>
    <n v="1"/>
    <x v="0"/>
    <n v="1"/>
    <s v="00"/>
    <x v="2"/>
    <d v="2024-01-10T00:00:00"/>
    <x v="686"/>
    <d v="1899-12-30T00:00:00"/>
    <d v="2024-01-10T12:36:00"/>
    <s v=" 12:36"/>
    <d v="1899-12-30T01:18:03"/>
    <x v="1"/>
    <x v="1"/>
    <x v="16"/>
    <x v="1"/>
    <n v="8193"/>
  </r>
  <r>
    <n v="702"/>
    <d v="2024-01-10T13:54:27"/>
    <d v="2024-01-10T13:57:04"/>
    <s v="46046406@ventasyservicios.com.co"/>
    <s v="Angela Pilar Garces Quintero"/>
    <m/>
    <d v="2024-01-10T00:00:00"/>
    <s v="8:47"/>
    <x v="0"/>
    <m/>
    <m/>
    <m/>
    <m/>
    <m/>
    <m/>
    <m/>
    <m/>
    <s v="luzd.bernal@claro.com.co"/>
    <s v="solicitud claro al dia para cliente"/>
    <s v="12424016"/>
    <s v="ISAJER GOLD PACK INTERNATIONAL S.A.S"/>
    <s v="PYME MEDIANA"/>
    <s v="CLIENTE EXTERNO"/>
    <x v="0"/>
    <m/>
    <s v="FIJO"/>
    <s v="FO"/>
    <s v="CERTIFICACIONES"/>
    <m/>
    <m/>
    <m/>
    <m/>
    <m/>
    <m/>
    <m/>
    <m/>
    <m/>
    <m/>
    <s v="DETALLE DEL SERVICIO"/>
    <m/>
    <m/>
    <m/>
    <m/>
    <m/>
    <m/>
    <m/>
    <m/>
    <m/>
    <m/>
    <m/>
    <m/>
    <m/>
    <m/>
    <m/>
    <m/>
    <m/>
    <m/>
    <m/>
    <m/>
    <m/>
    <m/>
    <m/>
    <m/>
    <m/>
    <m/>
    <m/>
    <m/>
    <m/>
    <m/>
    <m/>
    <m/>
    <m/>
    <m/>
    <m/>
    <m/>
    <m/>
    <m/>
    <m/>
    <m/>
    <m/>
    <m/>
    <m/>
    <m/>
    <m/>
    <m/>
    <m/>
    <m/>
    <m/>
    <m/>
    <m/>
    <m/>
    <m/>
    <m/>
    <m/>
    <m/>
    <m/>
    <m/>
    <m/>
    <m/>
    <m/>
    <m/>
    <m/>
    <m/>
    <m/>
    <m/>
    <m/>
    <m/>
    <m/>
    <m/>
    <m/>
    <m/>
    <m/>
    <m/>
    <m/>
    <m/>
    <m/>
    <m/>
    <m/>
    <m/>
    <m/>
    <m/>
    <m/>
    <m/>
    <m/>
    <m/>
    <m/>
    <m/>
    <m/>
    <m/>
    <m/>
    <m/>
    <m/>
    <m/>
    <m/>
    <m/>
    <m/>
    <m/>
    <x v="0"/>
    <m/>
    <m/>
    <m/>
    <m/>
    <m/>
    <s v="GESTIONADO"/>
    <m/>
    <d v="2024-01-10T00:00:00"/>
    <s v="Buenos días_x000a__x000a_ _x000a__x000a_Por solicitud del cliente se solicita Claro al dia para el cliente ISAJER GOLD PACK INTERNATIONAL SAS, Nit. 901131802-0_x000a__x000a_ _x000a__x000a_Quedo atenta. Gracias_x000a__x000a_ _x000a__x000a_ _x000a__x000a_"/>
    <m/>
    <x v="116"/>
    <x v="0"/>
    <x v="0"/>
    <x v="0"/>
    <x v="0"/>
    <n v="1"/>
    <n v="1"/>
    <n v="1"/>
    <n v="1"/>
    <x v="0"/>
    <n v="1"/>
    <s v="12424016ISAJER GOLD PACK INTERNATIONAL S.A.S"/>
    <x v="2"/>
    <d v="2024-01-10T00:00:00"/>
    <x v="687"/>
    <d v="1899-12-30T00:00:00"/>
    <d v="2024-01-10T08:47:00"/>
    <s v="8:47"/>
    <d v="1899-12-30T05:10:04"/>
    <x v="1"/>
    <x v="1"/>
    <x v="26"/>
    <x v="1"/>
    <n v="8193"/>
  </r>
  <r>
    <n v="703"/>
    <d v="2024-01-10T12:31:29"/>
    <d v="2024-01-10T13:57:29"/>
    <s v="45981202@ventasyservicios.com.co"/>
    <s v="Candida Mayerli Moyano Casallas"/>
    <m/>
    <d v="2024-01-10T00:00:00"/>
    <s v="10:14 "/>
    <x v="5"/>
    <m/>
    <m/>
    <m/>
    <m/>
    <m/>
    <m/>
    <m/>
    <m/>
    <m/>
    <m/>
    <s v="1.11069444"/>
    <s v="CLINIMEDICA PASTO SAS"/>
    <s v="PYME PEQUEÑA"/>
    <s v="CLIENTE EXTERNO"/>
    <x v="0"/>
    <m/>
    <m/>
    <m/>
    <m/>
    <m/>
    <m/>
    <m/>
    <m/>
    <m/>
    <m/>
    <m/>
    <m/>
    <m/>
    <m/>
    <m/>
    <m/>
    <m/>
    <m/>
    <m/>
    <m/>
    <m/>
    <m/>
    <m/>
    <m/>
    <m/>
    <m/>
    <m/>
    <m/>
    <m/>
    <m/>
    <m/>
    <m/>
    <m/>
    <m/>
    <m/>
    <m/>
    <m/>
    <m/>
    <m/>
    <m/>
    <m/>
    <m/>
    <m/>
    <m/>
    <m/>
    <m/>
    <m/>
    <m/>
    <m/>
    <m/>
    <m/>
    <m/>
    <m/>
    <m/>
    <m/>
    <m/>
    <m/>
    <m/>
    <m/>
    <m/>
    <m/>
    <m/>
    <m/>
    <m/>
    <m/>
    <m/>
    <m/>
    <m/>
    <m/>
    <m/>
    <m/>
    <m/>
    <m/>
    <m/>
    <m/>
    <m/>
    <m/>
    <m/>
    <m/>
    <m/>
    <m/>
    <m/>
    <m/>
    <m/>
    <s v="PAGO MAL APLICADO"/>
    <s v="NEQUI"/>
    <s v="TRANSFERENCIA CON PAGO A LA REFERENCIA"/>
    <m/>
    <m/>
    <m/>
    <m/>
    <m/>
    <m/>
    <m/>
    <m/>
    <m/>
    <m/>
    <m/>
    <m/>
    <m/>
    <m/>
    <m/>
    <m/>
    <m/>
    <m/>
    <m/>
    <m/>
    <m/>
    <m/>
    <m/>
    <m/>
    <m/>
    <m/>
    <x v="0"/>
    <m/>
    <m/>
    <m/>
    <m/>
    <m/>
    <s v="SOLUCIONADO ESCALADO"/>
    <s v="SUPERVISOR NEGOCIOS"/>
    <d v="2024-01-10T00:00:00"/>
    <m/>
    <m/>
    <x v="117"/>
    <x v="4"/>
    <x v="4"/>
    <x v="0"/>
    <x v="0"/>
    <n v="1"/>
    <n v="1"/>
    <n v="1"/>
    <n v="1"/>
    <x v="0"/>
    <n v="1"/>
    <s v="1.11069444"/>
    <x v="2"/>
    <d v="2024-01-10T00:00:00"/>
    <x v="688"/>
    <d v="1899-12-30T00:00:00"/>
    <d v="2024-01-10T10:14:00"/>
    <s v="10:14"/>
    <d v="1899-12-30T03:43:29"/>
    <x v="1"/>
    <x v="1"/>
    <x v="10"/>
    <x v="1"/>
    <n v="8193"/>
  </r>
  <r>
    <n v="704"/>
    <d v="2024-01-10T13:57:54"/>
    <d v="2024-01-10T13:58:41"/>
    <s v="45077024@ventasyservicios.com.co"/>
    <s v="Leidy Tatiana Pinzon Calderon"/>
    <m/>
    <d v="2024-01-10T00:00:00"/>
    <s v="09:48"/>
    <x v="7"/>
    <m/>
    <m/>
    <m/>
    <m/>
    <m/>
    <m/>
    <s v="administracion@susaludcolombia.com"/>
    <s v="Cesion de Contrato Susalud a Sanar y Curar IPS SAS"/>
    <m/>
    <m/>
    <s v="3116189090"/>
    <s v="Sanar y Curar IPS SAS"/>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0T00:00:00"/>
    <s v="na"/>
    <m/>
    <x v="78"/>
    <x v="6"/>
    <x v="0"/>
    <x v="0"/>
    <x v="0"/>
    <n v="1"/>
    <n v="1"/>
    <n v="1"/>
    <n v="1"/>
    <x v="0"/>
    <n v="1"/>
    <s v="3116189090Sanar y Curar IPS SAS"/>
    <x v="2"/>
    <d v="2024-01-10T00:00:00"/>
    <x v="689"/>
    <d v="1899-12-30T00:00:00"/>
    <d v="2024-01-10T09:48:00"/>
    <s v="09:48"/>
    <d v="1899-12-30T04:10:41"/>
    <x v="1"/>
    <x v="1"/>
    <x v="12"/>
    <x v="1"/>
    <n v="8193"/>
  </r>
  <r>
    <n v="705"/>
    <d v="2024-01-10T13:58:03"/>
    <d v="2024-01-10T13:59:02"/>
    <s v="45664102@ventasyservicios.com.co"/>
    <s v="Angie Tatiana Tique Cardozo"/>
    <m/>
    <d v="2024-01-10T00:00:00"/>
    <s v="12:24 p. m."/>
    <x v="0"/>
    <m/>
    <m/>
    <m/>
    <m/>
    <m/>
    <m/>
    <m/>
    <m/>
    <s v="sultandelamoda@gmail.com"/>
    <s v="CANCELACION DEFINITIVA DEL SERVICIO CLARO HOGAR"/>
    <s v="99195808 "/>
    <s v="HAMAD GHARIB JEBARA"/>
    <s v="MASIVO"/>
    <s v="CLIENTE EXTERNO"/>
    <x v="0"/>
    <m/>
    <s v="FIJO"/>
    <s v="HFC"/>
    <s v="CASO A OTRAS ÁREAS"/>
    <m/>
    <m/>
    <m/>
    <m/>
    <m/>
    <m/>
    <m/>
    <m/>
    <s v="RESIDENCIAL"/>
    <m/>
    <m/>
    <m/>
    <m/>
    <m/>
    <m/>
    <m/>
    <m/>
    <m/>
    <m/>
    <m/>
    <m/>
    <m/>
    <m/>
    <m/>
    <m/>
    <m/>
    <m/>
    <m/>
    <m/>
    <m/>
    <m/>
    <m/>
    <m/>
    <m/>
    <m/>
    <m/>
    <m/>
    <m/>
    <m/>
    <m/>
    <m/>
    <m/>
    <m/>
    <m/>
    <m/>
    <m/>
    <m/>
    <m/>
    <m/>
    <m/>
    <m/>
    <m/>
    <m/>
    <m/>
    <m/>
    <m/>
    <m/>
    <m/>
    <m/>
    <m/>
    <m/>
    <m/>
    <m/>
    <m/>
    <m/>
    <m/>
    <m/>
    <m/>
    <m/>
    <m/>
    <m/>
    <m/>
    <m/>
    <m/>
    <m/>
    <m/>
    <m/>
    <m/>
    <m/>
    <m/>
    <m/>
    <m/>
    <m/>
    <m/>
    <m/>
    <m/>
    <m/>
    <m/>
    <m/>
    <m/>
    <m/>
    <m/>
    <m/>
    <m/>
    <m/>
    <m/>
    <m/>
    <m/>
    <m/>
    <m/>
    <m/>
    <m/>
    <m/>
    <m/>
    <m/>
    <m/>
    <m/>
    <m/>
    <m/>
    <x v="0"/>
    <m/>
    <m/>
    <m/>
    <m/>
    <m/>
    <s v="GESTIONADO"/>
    <m/>
    <d v="2024-01-10T00:00:00"/>
    <s v="NO APLICA "/>
    <s v="NO APLICA "/>
    <x v="118"/>
    <x v="0"/>
    <x v="0"/>
    <x v="0"/>
    <x v="0"/>
    <n v="1"/>
    <n v="1"/>
    <n v="1"/>
    <n v="1"/>
    <x v="0"/>
    <n v="1"/>
    <s v="99195808 HAMAD GHARIB JEBARA"/>
    <x v="2"/>
    <d v="2024-01-10T00:00:00"/>
    <x v="690"/>
    <d v="1899-12-30T00:00:00"/>
    <d v="2024-01-10T12:24:00"/>
    <s v="12:24"/>
    <d v="1899-12-30T01:35:02"/>
    <x v="1"/>
    <x v="1"/>
    <x v="16"/>
    <x v="1"/>
    <n v="8193"/>
  </r>
  <r>
    <n v="706"/>
    <d v="2024-01-10T13:58:07"/>
    <d v="2024-01-10T14:05:09"/>
    <s v="45577874@ventasyservicios.com.co"/>
    <s v="David Andres Pardo Torres"/>
    <m/>
    <d v="2024-01-10T00:00:00"/>
    <s v="10:07"/>
    <x v="4"/>
    <m/>
    <m/>
    <m/>
    <m/>
    <m/>
    <m/>
    <m/>
    <m/>
    <s v="administracion@susaludcolombia.com"/>
    <s v="Re: Fwd: Cesion de Contrato de Susalud a Sanar y Curar IPS SAS:"/>
    <s v="11720485"/>
    <s v="SUSALUD COLOMBIA SAS"/>
    <s v="MICRO"/>
    <s v="CLIENTE EXTERNO"/>
    <x v="0"/>
    <m/>
    <s v="FIJO"/>
    <s v="HFC"/>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10T00:00:00"/>
    <s v="995636130"/>
    <m/>
    <x v="111"/>
    <x v="0"/>
    <x v="0"/>
    <x v="0"/>
    <x v="0"/>
    <n v="1"/>
    <n v="1"/>
    <n v="1"/>
    <n v="1"/>
    <x v="0"/>
    <n v="1"/>
    <s v="11720485SUSALUD COLOMBIA SAS"/>
    <x v="2"/>
    <d v="2024-01-10T00:00:00"/>
    <x v="691"/>
    <d v="1899-12-30T00:00:00"/>
    <d v="2024-01-10T10:07:00"/>
    <s v="10:07"/>
    <d v="1899-12-30T03:58:09"/>
    <x v="1"/>
    <x v="1"/>
    <x v="14"/>
    <x v="0"/>
    <n v="8193"/>
  </r>
  <r>
    <n v="707"/>
    <d v="2024-01-10T14:06:58"/>
    <d v="2024-01-10T14:08:04"/>
    <s v="45664102@ventasyservicios.com.co"/>
    <s v="Angie Tatiana Tique Cardozo"/>
    <m/>
    <d v="2024-01-10T00:00:00"/>
    <s v="12:15 p. m."/>
    <x v="0"/>
    <m/>
    <m/>
    <m/>
    <m/>
    <m/>
    <m/>
    <m/>
    <m/>
    <s v="calidad@ipsgenesis.com"/>
    <s v="Solicitud envió de factura digital a correo"/>
    <s v="13875417"/>
    <s v="IPS GENESIS S.A.S"/>
    <s v="PYME PEQUEÑA"/>
    <s v="CLIENTE EXTERNO"/>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0T00:00:00"/>
    <s v="NO APLICA"/>
    <s v="NO APLICA"/>
    <x v="9"/>
    <x v="0"/>
    <x v="0"/>
    <x v="0"/>
    <x v="0"/>
    <n v="1"/>
    <n v="1"/>
    <n v="1"/>
    <n v="1"/>
    <x v="0"/>
    <n v="1"/>
    <s v="13875417IPS GENESIS S.A.S"/>
    <x v="2"/>
    <d v="2024-01-10T00:00:00"/>
    <x v="692"/>
    <d v="1899-12-30T00:00:00"/>
    <d v="2024-01-10T12:15:00"/>
    <s v="12:15"/>
    <d v="1899-12-30T01:53:04"/>
    <x v="1"/>
    <x v="1"/>
    <x v="16"/>
    <x v="1"/>
    <n v="8193"/>
  </r>
  <r>
    <n v="708"/>
    <d v="2024-01-10T14:08:39"/>
    <d v="2024-01-10T14:10:53"/>
    <s v="46046406@ventasyservicios.com.co"/>
    <s v="Angela Pilar Garces Quintero"/>
    <m/>
    <d v="2024-01-10T00:00:00"/>
    <s v="9:15"/>
    <x v="4"/>
    <m/>
    <m/>
    <m/>
    <m/>
    <m/>
    <m/>
    <m/>
    <m/>
    <s v="contactopyme.co@claro.com.co"/>
    <s v="Fwd: RV: INSTALACION FIBRA OPTICA"/>
    <s v=" 900233188"/>
    <s v="Sandra Liliana Jimenez"/>
    <s v="PYME MEDIANA"/>
    <s v="SUPERVISORES Y/O COORDINADORES ALIADOS"/>
    <x v="0"/>
    <m/>
    <s v="FIJO"/>
    <s v="FO"/>
    <s v="SERVICIOS ADICIONALES"/>
    <m/>
    <m/>
    <m/>
    <m/>
    <m/>
    <m/>
    <m/>
    <m/>
    <m/>
    <m/>
    <m/>
    <m/>
    <m/>
    <m/>
    <m/>
    <m/>
    <m/>
    <m/>
    <m/>
    <m/>
    <m/>
    <m/>
    <m/>
    <m/>
    <m/>
    <m/>
    <m/>
    <m/>
    <m/>
    <m/>
    <m/>
    <m/>
    <m/>
    <m/>
    <m/>
    <m/>
    <m/>
    <m/>
    <m/>
    <m/>
    <m/>
    <m/>
    <m/>
    <m/>
    <m/>
    <m/>
    <m/>
    <m/>
    <m/>
    <m/>
    <s v="ACTIVACIÓN"/>
    <m/>
    <m/>
    <m/>
    <m/>
    <m/>
    <m/>
    <m/>
    <m/>
    <m/>
    <m/>
    <m/>
    <m/>
    <m/>
    <m/>
    <m/>
    <m/>
    <m/>
    <m/>
    <m/>
    <m/>
    <m/>
    <m/>
    <m/>
    <m/>
    <m/>
    <m/>
    <m/>
    <m/>
    <m/>
    <m/>
    <m/>
    <m/>
    <m/>
    <m/>
    <m/>
    <m/>
    <m/>
    <m/>
    <m/>
    <m/>
    <m/>
    <m/>
    <m/>
    <m/>
    <m/>
    <m/>
    <m/>
    <m/>
    <m/>
    <m/>
    <m/>
    <m/>
    <m/>
    <m/>
    <m/>
    <m/>
    <m/>
    <m/>
    <x v="0"/>
    <m/>
    <m/>
    <m/>
    <m/>
    <m/>
    <s v="ESCALADO"/>
    <s v="SUPERVISOR NEGOCIOS"/>
    <d v="2024-01-10T00:00:00"/>
    <s v="Conmutador: Bogotá: 7480000 - 7500300, Cali: 4880000, Medellín: 6041000, B/quilla: 3870000_x000a__x000a_AVISO DE CONFIDENCIALIDAD:_x000a_Este correo electrónico, incluyendo en su caso, los archivos adjuntos al mismo, pueden contener información de carácter confidencial y/o privilegiada, y se envían a la atención única y exclusivamente de la persona y/o entidad a quien va dirigido. La copia, revisión, uso, revelación y/o distribución de dicha información confidencial sin la autorización por escrito de Comunicación Celular S.A Comcel S.A está prohibida. Si usted no es el destinatario a quien se dirige el presente correo, favor de contactar al remitente respondiendo al presente correo y eliminar el correo original incluyendo sus archivos, así como cualesquiera copia del mismo. Mediante la recepción del presente correo usted reconoce y acepta que en caso de incumplimiento de su parte y/o de sus representantes a los términos antes mencionados, Comunicación Celular S.A Comcel S.A tendrá derecho a los daños y perjuicios que esto le cause._x000a__x000a_CONFIDENTIALITY NOTICE:_x000a_This e-mail message including attachments, if any, is intended only for the person or entity to which it is addressed and may contain confidential and /or privileged material. Any review, use, disclosure or distribution of such confidential information without the written authorization of Comunicación Celular S.A Comcel S.A is prohibited. If you are not the intended recipient, please contact the sender by reply e-mail and destroy all copies of the original message. By receiving this e-mail you acknowledge that any breach by you and/or your representatives of the above provisions may entitle Comunicación Celular S.A Comcel S.A to seek for damages._x000a__x000a_ _x000a__x000a_De: LOMAS DE MENGA &lt;admonlomasdemenga@gmail.com&gt;_x000a_Enviado el: martes, 9 de enero de 2024 4:46 p. m._x000a_Para: Notificaciones Claro &lt;NotificacionesClaro@claro.com.co&gt;_x000a_Asunto: INSTALACION FIBRA OPTICA_x000a__x000a_ _x000a__x000a__x000a__x000a_Buen Día_x000a__x000a_ _x000a__x000a_Adjunto carta._x000a__x000a_ _x000a__x000a_Gracias_x000a__x000a_ _x000a__x000a_Sandra Liliana Jimenez_x000a__x000a_Administradora_x000a__x000a_Nit 900.233.188-0_x000a__x000a_Dirección Avenida 9 Norte No. 66-34_x000a__x000a_Celular 3154686132"/>
    <m/>
    <x v="30"/>
    <x v="0"/>
    <x v="1"/>
    <x v="20"/>
    <x v="1"/>
    <n v="1"/>
    <n v="1"/>
    <n v="1"/>
    <n v="1"/>
    <x v="0"/>
    <n v="1"/>
    <s v=" 900233188Sandra Liliana Jimenez"/>
    <x v="2"/>
    <d v="2024-01-10T00:00:00"/>
    <x v="693"/>
    <d v="1899-12-30T00:00:00"/>
    <d v="2024-01-10T09:15:00"/>
    <s v="9:15"/>
    <d v="1899-12-30T04:55:53"/>
    <x v="1"/>
    <x v="1"/>
    <x v="26"/>
    <x v="1"/>
    <n v="8193"/>
  </r>
  <r>
    <n v="709"/>
    <d v="2024-01-10T13:23:49"/>
    <d v="2024-01-10T14:11:41"/>
    <s v="46046878@ventasyservicios.com.co"/>
    <s v="Laura Alejandra Romero Roa"/>
    <m/>
    <d v="2024-01-10T00:00:00"/>
    <s v="14:07"/>
    <x v="0"/>
    <m/>
    <m/>
    <m/>
    <m/>
    <m/>
    <m/>
    <m/>
    <m/>
    <s v="lmlmus@yahoo.es; "/>
    <s v="Re: Fwd: REFERENCIA COMERCIAL"/>
    <s v="830077278"/>
    <s v="L M L M ASESORES EN SALUD"/>
    <s v="NO DETERMINADO"/>
    <s v="CLIENTE EXTERNO"/>
    <x v="0"/>
    <m/>
    <s v="MÓVIL"/>
    <m/>
    <m/>
    <s v="CERTIFICACIONES"/>
    <m/>
    <m/>
    <m/>
    <m/>
    <m/>
    <m/>
    <m/>
    <m/>
    <m/>
    <m/>
    <s v="DETALLE DEL SERVICIO"/>
    <m/>
    <m/>
    <m/>
    <m/>
    <m/>
    <m/>
    <m/>
    <m/>
    <m/>
    <m/>
    <m/>
    <m/>
    <m/>
    <m/>
    <m/>
    <m/>
    <m/>
    <m/>
    <m/>
    <m/>
    <m/>
    <m/>
    <m/>
    <m/>
    <m/>
    <m/>
    <m/>
    <m/>
    <m/>
    <m/>
    <m/>
    <m/>
    <m/>
    <m/>
    <m/>
    <m/>
    <m/>
    <m/>
    <m/>
    <m/>
    <m/>
    <m/>
    <m/>
    <m/>
    <m/>
    <m/>
    <m/>
    <m/>
    <m/>
    <m/>
    <m/>
    <m/>
    <m/>
    <m/>
    <m/>
    <m/>
    <m/>
    <m/>
    <m/>
    <m/>
    <m/>
    <m/>
    <m/>
    <m/>
    <m/>
    <m/>
    <m/>
    <m/>
    <m/>
    <m/>
    <m/>
    <m/>
    <m/>
    <m/>
    <m/>
    <m/>
    <m/>
    <m/>
    <m/>
    <m/>
    <m/>
    <m/>
    <m/>
    <m/>
    <m/>
    <m/>
    <m/>
    <m/>
    <m/>
    <m/>
    <m/>
    <m/>
    <m/>
    <m/>
    <m/>
    <m/>
    <m/>
    <x v="0"/>
    <m/>
    <m/>
    <m/>
    <m/>
    <m/>
    <s v="GESTIONADO"/>
    <m/>
    <d v="2024-01-10T00:00:00"/>
    <s v="0"/>
    <s v="0"/>
    <x v="116"/>
    <x v="0"/>
    <x v="0"/>
    <x v="0"/>
    <x v="0"/>
    <n v="1"/>
    <n v="1"/>
    <n v="1"/>
    <n v="1"/>
    <x v="0"/>
    <n v="1"/>
    <s v="830077278L M L M ASESORES EN SALUD"/>
    <x v="2"/>
    <d v="2024-01-10T00:00:00"/>
    <x v="694"/>
    <d v="1899-12-30T00:00:00"/>
    <d v="2024-01-10T14:07:00"/>
    <s v="14:07"/>
    <d v="1899-12-30T00:04:41"/>
    <x v="1"/>
    <x v="1"/>
    <x v="27"/>
    <x v="1"/>
    <n v="8193"/>
  </r>
  <r>
    <n v="710"/>
    <d v="2024-01-10T13:53:01"/>
    <d v="2024-01-10T14:12:19"/>
    <s v="45984160@ventasyservicios.com.co"/>
    <s v="Dana Sofia Giraldo Avila"/>
    <m/>
    <d v="2024-01-10T00:00:00"/>
    <s v="9:18:40 a. m."/>
    <x v="3"/>
    <m/>
    <s v="15558631"/>
    <m/>
    <m/>
    <m/>
    <m/>
    <m/>
    <m/>
    <m/>
    <m/>
    <s v="3215484513"/>
    <s v="SANTA CLARA ENERGY SAS -"/>
    <s v="SOHO"/>
    <s v="CLIENTE EXTERNO"/>
    <x v="0"/>
    <m/>
    <s v="MÓVIL"/>
    <m/>
    <m/>
    <s v="ROAMING INTERNACIONAL"/>
    <m/>
    <m/>
    <m/>
    <m/>
    <m/>
    <m/>
    <m/>
    <m/>
    <m/>
    <m/>
    <m/>
    <m/>
    <m/>
    <m/>
    <m/>
    <m/>
    <m/>
    <m/>
    <m/>
    <m/>
    <m/>
    <m/>
    <m/>
    <m/>
    <m/>
    <m/>
    <m/>
    <m/>
    <m/>
    <m/>
    <m/>
    <m/>
    <m/>
    <m/>
    <m/>
    <m/>
    <m/>
    <m/>
    <m/>
    <m/>
    <m/>
    <m/>
    <m/>
    <m/>
    <m/>
    <m/>
    <m/>
    <s v="DESACTIVACIÓN"/>
    <m/>
    <m/>
    <m/>
    <m/>
    <m/>
    <m/>
    <m/>
    <m/>
    <m/>
    <m/>
    <m/>
    <m/>
    <m/>
    <m/>
    <m/>
    <m/>
    <m/>
    <m/>
    <m/>
    <m/>
    <m/>
    <m/>
    <m/>
    <m/>
    <m/>
    <m/>
    <m/>
    <m/>
    <m/>
    <m/>
    <m/>
    <m/>
    <m/>
    <m/>
    <m/>
    <m/>
    <m/>
    <m/>
    <m/>
    <m/>
    <m/>
    <m/>
    <m/>
    <m/>
    <m/>
    <m/>
    <m/>
    <m/>
    <m/>
    <m/>
    <m/>
    <m/>
    <m/>
    <m/>
    <m/>
    <m/>
    <m/>
    <m/>
    <m/>
    <m/>
    <x v="0"/>
    <m/>
    <m/>
    <m/>
    <m/>
    <m/>
    <s v="GESTIONADO"/>
    <m/>
    <d v="2024-01-10T00:00:00"/>
    <m/>
    <s v="N/A"/>
    <x v="119"/>
    <x v="3"/>
    <x v="0"/>
    <x v="0"/>
    <x v="0"/>
    <n v="1"/>
    <n v="1"/>
    <n v="1"/>
    <n v="1"/>
    <x v="0"/>
    <n v="1"/>
    <s v="3215484513SANTA CLARA ENERGY SAS -"/>
    <x v="2"/>
    <d v="2024-01-10T00:00:00"/>
    <x v="695"/>
    <d v="1899-12-30T00:00:00"/>
    <d v="2024-01-10T09:18:00"/>
    <s v="9:18"/>
    <d v="1899-12-30T04:54:19"/>
    <x v="1"/>
    <x v="1"/>
    <x v="13"/>
    <x v="1"/>
    <n v="8193"/>
  </r>
  <r>
    <n v="711"/>
    <d v="2024-01-10T13:49:56"/>
    <d v="2024-01-10T14:17:41"/>
    <s v="45632550@ventasyservicios.com.co"/>
    <s v="Alejandra Rodriguez Cajamarca"/>
    <m/>
    <d v="2024-01-09T00:00:00"/>
    <s v="1:55 p. m"/>
    <x v="4"/>
    <m/>
    <m/>
    <m/>
    <m/>
    <m/>
    <m/>
    <m/>
    <m/>
    <s v="gerencia@superelectroriente.com.co"/>
    <s v="Re: COMPROBANTE PAGO NIT 830,074,158-3"/>
    <s v="8.22447587"/>
    <s v="SUPER ELECTRO ORIENTE SAS"/>
    <s v="PYME PEQUEÑA"/>
    <s v="CLIENTE EXTERNO"/>
    <x v="0"/>
    <m/>
    <s v="MÓVIL"/>
    <m/>
    <m/>
    <s v="PAGO NO ABONADO"/>
    <m/>
    <m/>
    <m/>
    <m/>
    <m/>
    <m/>
    <m/>
    <m/>
    <m/>
    <m/>
    <m/>
    <m/>
    <m/>
    <m/>
    <m/>
    <m/>
    <m/>
    <m/>
    <m/>
    <m/>
    <m/>
    <m/>
    <m/>
    <m/>
    <m/>
    <m/>
    <m/>
    <m/>
    <m/>
    <m/>
    <m/>
    <m/>
    <m/>
    <s v="INFORMACIÓN - ACLARACIÓN"/>
    <m/>
    <m/>
    <m/>
    <m/>
    <m/>
    <m/>
    <m/>
    <m/>
    <m/>
    <m/>
    <m/>
    <m/>
    <m/>
    <m/>
    <m/>
    <m/>
    <m/>
    <m/>
    <m/>
    <m/>
    <m/>
    <m/>
    <m/>
    <m/>
    <m/>
    <m/>
    <m/>
    <m/>
    <m/>
    <m/>
    <m/>
    <m/>
    <m/>
    <m/>
    <m/>
    <m/>
    <m/>
    <m/>
    <m/>
    <m/>
    <m/>
    <m/>
    <m/>
    <m/>
    <m/>
    <m/>
    <m/>
    <m/>
    <m/>
    <m/>
    <m/>
    <m/>
    <m/>
    <m/>
    <m/>
    <m/>
    <m/>
    <m/>
    <m/>
    <m/>
    <m/>
    <m/>
    <m/>
    <m/>
    <m/>
    <m/>
    <m/>
    <m/>
    <m/>
    <m/>
    <m/>
    <m/>
    <m/>
    <m/>
    <x v="0"/>
    <m/>
    <m/>
    <m/>
    <m/>
    <m/>
    <s v="SOLUCIONADO ESCALADO"/>
    <s v="MYIT"/>
    <d v="2024-01-10T00:00:00"/>
    <s v="escaldo bajo REQ000004471522"/>
    <m/>
    <x v="28"/>
    <x v="0"/>
    <x v="4"/>
    <x v="0"/>
    <x v="0"/>
    <n v="1"/>
    <n v="1"/>
    <n v="1"/>
    <n v="1"/>
    <x v="0"/>
    <n v="1"/>
    <s v="8.22447587SUPER ELECTRO ORIENTE SAS"/>
    <x v="1"/>
    <d v="2024-01-10T00:00:00"/>
    <x v="696"/>
    <d v="1899-12-30T00:00:00"/>
    <d v="2024-01-09T01:55:00"/>
    <s v="1:55"/>
    <d v="1899-12-31T12:22:41"/>
    <x v="0"/>
    <x v="0"/>
    <x v="24"/>
    <x v="0"/>
    <n v="8193"/>
  </r>
  <r>
    <n v="712"/>
    <d v="2024-01-10T13:59:57"/>
    <d v="2024-01-10T14:18:11"/>
    <s v="45981202@ventasyservicios.com.co"/>
    <s v="Candida Mayerli Moyano Casallas"/>
    <m/>
    <d v="2024-01-10T00:00:00"/>
    <s v="10:25"/>
    <x v="5"/>
    <m/>
    <m/>
    <m/>
    <m/>
    <m/>
    <m/>
    <m/>
    <m/>
    <m/>
    <m/>
    <s v="4117259507"/>
    <s v="HOSPITAL SAN VI CENTE DE PAUL E MPRESA SOC -"/>
    <s v="PYME PEQUEÑA"/>
    <s v="CLIENTE EXTERNO"/>
    <x v="0"/>
    <m/>
    <m/>
    <m/>
    <m/>
    <m/>
    <m/>
    <m/>
    <m/>
    <m/>
    <m/>
    <m/>
    <m/>
    <m/>
    <m/>
    <m/>
    <m/>
    <m/>
    <m/>
    <m/>
    <m/>
    <m/>
    <m/>
    <m/>
    <m/>
    <m/>
    <m/>
    <m/>
    <m/>
    <m/>
    <m/>
    <m/>
    <m/>
    <m/>
    <m/>
    <m/>
    <m/>
    <m/>
    <m/>
    <m/>
    <m/>
    <m/>
    <m/>
    <m/>
    <m/>
    <m/>
    <m/>
    <m/>
    <m/>
    <m/>
    <m/>
    <m/>
    <m/>
    <m/>
    <m/>
    <m/>
    <m/>
    <m/>
    <m/>
    <m/>
    <m/>
    <m/>
    <m/>
    <m/>
    <m/>
    <m/>
    <m/>
    <m/>
    <m/>
    <m/>
    <m/>
    <m/>
    <m/>
    <m/>
    <m/>
    <m/>
    <m/>
    <m/>
    <m/>
    <m/>
    <m/>
    <m/>
    <m/>
    <m/>
    <m/>
    <s v="PAGO A DESGLOSAR"/>
    <s v="CAV CLARO"/>
    <s v="TRANSFERENCIA CON PAGO A LA REFERENCIA"/>
    <s v="REQ000004471607"/>
    <m/>
    <m/>
    <m/>
    <m/>
    <m/>
    <m/>
    <m/>
    <m/>
    <m/>
    <m/>
    <m/>
    <m/>
    <m/>
    <m/>
    <m/>
    <m/>
    <m/>
    <m/>
    <m/>
    <m/>
    <m/>
    <m/>
    <m/>
    <m/>
    <m/>
    <x v="0"/>
    <m/>
    <m/>
    <m/>
    <m/>
    <m/>
    <s v="ESCALADO"/>
    <s v="MYIT"/>
    <d v="2024-01-10T00:00:00"/>
    <m/>
    <m/>
    <x v="120"/>
    <x v="4"/>
    <x v="0"/>
    <x v="0"/>
    <x v="0"/>
    <s v=""/>
    <n v="0"/>
    <n v="0"/>
    <n v="0"/>
    <x v="1"/>
    <n v="2"/>
    <s v="4117259507"/>
    <x v="2"/>
    <d v="2024-01-10T00:00:00"/>
    <x v="697"/>
    <d v="1899-12-30T00:00:00"/>
    <d v="2024-01-10T10:25:00"/>
    <s v="10:25"/>
    <d v="1899-12-30T03:53:11"/>
    <x v="1"/>
    <x v="1"/>
    <x v="10"/>
    <x v="1"/>
    <n v="0"/>
  </r>
  <r>
    <n v="713"/>
    <d v="2024-01-10T14:19:08"/>
    <d v="2024-01-10T14:19:46"/>
    <s v="45961452@ventasyservicios.com.co"/>
    <s v="Natalia Buenano Gonzalez"/>
    <m/>
    <d v="2024-01-10T00:00:00"/>
    <s v="9:59"/>
    <x v="3"/>
    <m/>
    <s v="15558687"/>
    <m/>
    <m/>
    <m/>
    <m/>
    <m/>
    <m/>
    <m/>
    <m/>
    <s v="3137610670"/>
    <s v="EL SECRETARIADO DIOCESANO DE PASTORAL SO"/>
    <s v="NO DETERMINADO"/>
    <s v="CLIENTE EXTERNO"/>
    <x v="0"/>
    <m/>
    <s v="MÓVIL"/>
    <m/>
    <m/>
    <s v="INCLUSIONES - EXCLUSIONES"/>
    <m/>
    <m/>
    <m/>
    <m/>
    <m/>
    <m/>
    <m/>
    <m/>
    <m/>
    <m/>
    <m/>
    <m/>
    <m/>
    <m/>
    <m/>
    <m/>
    <m/>
    <m/>
    <m/>
    <m/>
    <m/>
    <m/>
    <m/>
    <m/>
    <s v="INFORMACIÓN - ACLARACIÓN"/>
    <m/>
    <m/>
    <m/>
    <m/>
    <m/>
    <m/>
    <m/>
    <m/>
    <m/>
    <m/>
    <m/>
    <m/>
    <m/>
    <m/>
    <m/>
    <m/>
    <m/>
    <m/>
    <m/>
    <m/>
    <m/>
    <m/>
    <m/>
    <m/>
    <m/>
    <m/>
    <m/>
    <m/>
    <m/>
    <m/>
    <m/>
    <m/>
    <m/>
    <m/>
    <m/>
    <m/>
    <m/>
    <m/>
    <m/>
    <m/>
    <m/>
    <m/>
    <m/>
    <m/>
    <m/>
    <m/>
    <m/>
    <m/>
    <m/>
    <m/>
    <m/>
    <m/>
    <m/>
    <m/>
    <m/>
    <m/>
    <m/>
    <m/>
    <m/>
    <m/>
    <m/>
    <m/>
    <m/>
    <m/>
    <m/>
    <m/>
    <m/>
    <m/>
    <m/>
    <m/>
    <m/>
    <m/>
    <m/>
    <m/>
    <m/>
    <m/>
    <m/>
    <m/>
    <m/>
    <m/>
    <m/>
    <m/>
    <m/>
    <x v="0"/>
    <m/>
    <m/>
    <m/>
    <m/>
    <m/>
    <s v="GESTIONADO"/>
    <m/>
    <d v="2024-01-10T00:00:00"/>
    <m/>
    <m/>
    <x v="98"/>
    <x v="3"/>
    <x v="0"/>
    <x v="0"/>
    <x v="0"/>
    <n v="1"/>
    <n v="1"/>
    <n v="1"/>
    <n v="1"/>
    <x v="0"/>
    <n v="1"/>
    <s v="3137610670EL SECRETARIADO DIOCESANO DE PASTORAL SO"/>
    <x v="2"/>
    <d v="2024-01-10T00:00:00"/>
    <x v="698"/>
    <d v="1899-12-30T00:00:00"/>
    <d v="2024-01-10T09:59:00"/>
    <s v="9:59"/>
    <d v="1899-12-30T04:20:46"/>
    <x v="1"/>
    <x v="1"/>
    <x v="5"/>
    <x v="1"/>
    <n v="8193"/>
  </r>
  <r>
    <n v="714"/>
    <d v="2024-01-10T14:14:00"/>
    <d v="2024-01-10T14:22:18"/>
    <s v="45577874@ventasyservicios.com.co"/>
    <s v="David Andres Pardo Torres"/>
    <m/>
    <d v="2024-01-10T00:00:00"/>
    <s v="10:10"/>
    <x v="0"/>
    <m/>
    <m/>
    <m/>
    <m/>
    <m/>
    <m/>
    <m/>
    <m/>
    <s v="Jhonatan.Macias@claro.com.co"/>
    <s v="RV: Cesión de servicio Fijo - INDUSTRIAS ALIMENTICIAS GOURMET S.A.S. // 901664666"/>
    <s v="14029512"/>
    <s v="IMC AIRPORT SHOPPES SAS"/>
    <s v="PYME MEDIANA"/>
    <s v="CONSULTOR COMERCIAL"/>
    <x v="0"/>
    <m/>
    <s v="FIJO"/>
    <s v="FTTX"/>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0T00:00:00"/>
    <s v="995639488"/>
    <m/>
    <x v="37"/>
    <x v="0"/>
    <x v="0"/>
    <x v="0"/>
    <x v="0"/>
    <n v="1"/>
    <n v="1"/>
    <n v="1"/>
    <n v="1"/>
    <x v="0"/>
    <n v="1"/>
    <s v="14029512IMC AIRPORT SHOPPES SAS"/>
    <x v="2"/>
    <d v="2024-01-10T00:00:00"/>
    <x v="699"/>
    <d v="1899-12-30T00:00:00"/>
    <d v="2024-01-10T10:10:00"/>
    <s v="10:10"/>
    <d v="1899-12-30T04:12:18"/>
    <x v="1"/>
    <x v="1"/>
    <x v="14"/>
    <x v="0"/>
    <n v="8193"/>
  </r>
  <r>
    <n v="715"/>
    <d v="2024-01-10T14:11:43"/>
    <d v="2024-01-10T14:23:04"/>
    <s v="46046878@ventasyservicios.com.co"/>
    <s v="Laura Alejandra Romero Roa"/>
    <m/>
    <d v="2024-01-10T00:00:00"/>
    <s v="14:19"/>
    <x v="0"/>
    <m/>
    <m/>
    <m/>
    <m/>
    <m/>
    <m/>
    <m/>
    <m/>
    <s v="gerencia@anamariaroig.com; "/>
    <s v="Re: Fwd: Solicitud de c?digos QR"/>
    <s v="802015093"/>
    <s v="AMPILAR S.A.S"/>
    <s v="NO DETERMINAD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0T00:00:00"/>
    <s v="0"/>
    <s v="0"/>
    <x v="21"/>
    <x v="0"/>
    <x v="0"/>
    <x v="0"/>
    <x v="0"/>
    <n v="1"/>
    <n v="1"/>
    <n v="1"/>
    <n v="1"/>
    <x v="0"/>
    <n v="1"/>
    <s v="802015093AMPILAR S.A.S"/>
    <x v="2"/>
    <d v="2024-01-10T00:00:00"/>
    <x v="700"/>
    <d v="1899-12-30T00:00:00"/>
    <d v="2024-01-10T14:19:00"/>
    <s v="14:19"/>
    <d v="1899-12-30T00:04:04"/>
    <x v="1"/>
    <x v="1"/>
    <x v="27"/>
    <x v="1"/>
    <n v="8193"/>
  </r>
  <r>
    <n v="716"/>
    <d v="2024-01-10T14:22:45"/>
    <d v="2024-01-10T14:23:47"/>
    <s v="45664102@ventasyservicios.com.co"/>
    <s v="Angie Tatiana Tique Cardozo"/>
    <m/>
    <d v="2024-01-10T00:00:00"/>
    <s v="12:02 p. m."/>
    <x v="0"/>
    <m/>
    <m/>
    <m/>
    <m/>
    <m/>
    <m/>
    <m/>
    <m/>
    <s v="iberiasanblas@hotmail.com"/>
    <s v="SOLICITUD PARA DEVOLVER MODEN"/>
    <s v="13324034"/>
    <s v="CAROLINA ROSA TOURIÑO RAMOS"/>
    <s v="SOHO"/>
    <s v="CLIENTE EXTERNO"/>
    <x v="0"/>
    <m/>
    <s v="FIJO"/>
    <s v="HFC"/>
    <s v="PRODUCTO"/>
    <m/>
    <m/>
    <m/>
    <m/>
    <m/>
    <m/>
    <m/>
    <m/>
    <m/>
    <m/>
    <m/>
    <m/>
    <m/>
    <m/>
    <m/>
    <m/>
    <m/>
    <m/>
    <m/>
    <m/>
    <m/>
    <m/>
    <m/>
    <m/>
    <m/>
    <m/>
    <m/>
    <m/>
    <m/>
    <m/>
    <m/>
    <m/>
    <m/>
    <m/>
    <m/>
    <m/>
    <m/>
    <m/>
    <s v="INFORMACIÓN DE BENEFICIOS"/>
    <m/>
    <m/>
    <m/>
    <m/>
    <m/>
    <m/>
    <m/>
    <m/>
    <m/>
    <m/>
    <m/>
    <m/>
    <m/>
    <m/>
    <m/>
    <m/>
    <m/>
    <m/>
    <m/>
    <m/>
    <m/>
    <m/>
    <m/>
    <m/>
    <m/>
    <m/>
    <m/>
    <m/>
    <m/>
    <m/>
    <m/>
    <m/>
    <m/>
    <m/>
    <m/>
    <m/>
    <m/>
    <m/>
    <m/>
    <m/>
    <m/>
    <m/>
    <m/>
    <m/>
    <m/>
    <m/>
    <m/>
    <m/>
    <m/>
    <m/>
    <m/>
    <m/>
    <m/>
    <m/>
    <m/>
    <m/>
    <m/>
    <m/>
    <m/>
    <m/>
    <m/>
    <m/>
    <m/>
    <m/>
    <m/>
    <m/>
    <m/>
    <m/>
    <m/>
    <m/>
    <x v="0"/>
    <m/>
    <m/>
    <m/>
    <m/>
    <m/>
    <s v="GESTIONADO"/>
    <m/>
    <d v="2024-01-10T00:00:00"/>
    <s v="NO APLICA "/>
    <s v="NO APLICA "/>
    <x v="26"/>
    <x v="0"/>
    <x v="0"/>
    <x v="0"/>
    <x v="0"/>
    <n v="1"/>
    <n v="1"/>
    <n v="1"/>
    <n v="1"/>
    <x v="0"/>
    <n v="1"/>
    <s v="13324034CAROLINA ROSA TOURIÑO RAMOS"/>
    <x v="2"/>
    <d v="2024-01-10T00:00:00"/>
    <x v="701"/>
    <d v="1899-12-30T00:00:00"/>
    <d v="2024-01-10T12:02:00"/>
    <s v="12:02"/>
    <d v="1899-12-30T02:21:47"/>
    <x v="1"/>
    <x v="1"/>
    <x v="16"/>
    <x v="1"/>
    <n v="8193"/>
  </r>
  <r>
    <n v="717"/>
    <d v="2024-01-10T14:27:12"/>
    <d v="2024-01-10T14:27:30"/>
    <s v="46044978@ventasyservicios.com.co"/>
    <s v="Edward Esteban Roa Ruiz"/>
    <m/>
    <d v="2024-01-10T00:00:00"/>
    <s v="10:35"/>
    <x v="4"/>
    <m/>
    <m/>
    <m/>
    <m/>
    <m/>
    <m/>
    <m/>
    <m/>
    <s v="julian.saenz@cootradecun.com"/>
    <s v="PQR"/>
    <s v="13321517  "/>
    <s v="COOPERATIVA MULTIACTIVA DE LOS TRABAJADORES DE LA EDUCACION DE CUNDINAMARCA Y EL DISTRITO CAPITAL"/>
    <s v="PYME PEQUEÑA"/>
    <s v="CLIENTE CLARO"/>
    <x v="1"/>
    <s v="Lenin Amaris"/>
    <s v="FIJO"/>
    <s v="FO"/>
    <s v="SOPORTE TÉCNICO"/>
    <m/>
    <m/>
    <m/>
    <m/>
    <m/>
    <m/>
    <m/>
    <m/>
    <m/>
    <m/>
    <m/>
    <m/>
    <m/>
    <m/>
    <m/>
    <m/>
    <m/>
    <m/>
    <m/>
    <m/>
    <m/>
    <m/>
    <m/>
    <m/>
    <m/>
    <m/>
    <m/>
    <m/>
    <m/>
    <m/>
    <m/>
    <m/>
    <m/>
    <m/>
    <m/>
    <m/>
    <m/>
    <m/>
    <m/>
    <m/>
    <m/>
    <m/>
    <m/>
    <m/>
    <m/>
    <m/>
    <m/>
    <m/>
    <m/>
    <m/>
    <m/>
    <m/>
    <m/>
    <m/>
    <m/>
    <s v="REINCIDENCIA"/>
    <m/>
    <m/>
    <m/>
    <m/>
    <m/>
    <m/>
    <m/>
    <m/>
    <m/>
    <m/>
    <m/>
    <m/>
    <m/>
    <m/>
    <m/>
    <m/>
    <m/>
    <m/>
    <m/>
    <m/>
    <m/>
    <m/>
    <m/>
    <m/>
    <m/>
    <m/>
    <m/>
    <m/>
    <m/>
    <m/>
    <m/>
    <m/>
    <m/>
    <m/>
    <m/>
    <m/>
    <m/>
    <m/>
    <m/>
    <m/>
    <m/>
    <m/>
    <m/>
    <m/>
    <m/>
    <m/>
    <m/>
    <m/>
    <m/>
    <m/>
    <m/>
    <m/>
    <m/>
    <x v="1"/>
    <m/>
    <m/>
    <s v="1"/>
    <s v="0"/>
    <s v="0"/>
    <s v="GESTIONADO"/>
    <m/>
    <d v="2024-01-10T00:00:00"/>
    <m/>
    <m/>
    <x v="103"/>
    <x v="0"/>
    <x v="0"/>
    <x v="0"/>
    <x v="0"/>
    <n v="1"/>
    <n v="1"/>
    <n v="1"/>
    <n v="1"/>
    <x v="0"/>
    <n v="1"/>
    <s v="13321517  COOPERATIVA MULTIACTIVA DE LOS TRABAJADORES DE LA EDUCACION DE CUNDINAMARCA Y EL DISTRITO CAPITAL"/>
    <x v="2"/>
    <d v="2024-01-10T00:00:00"/>
    <x v="702"/>
    <d v="1899-12-30T00:00:00"/>
    <d v="2024-01-10T10:35:00"/>
    <s v="10:35"/>
    <d v="1899-12-30T03:52:30"/>
    <x v="1"/>
    <x v="1"/>
    <x v="8"/>
    <x v="0"/>
    <n v="8193"/>
  </r>
  <r>
    <n v="718"/>
    <d v="2024-01-10T14:27:18"/>
    <d v="2024-01-10T14:28:10"/>
    <s v="46046878@ventasyservicios.com.co"/>
    <s v="Laura Alejandra Romero Roa"/>
    <m/>
    <d v="2024-01-10T00:00:00"/>
    <s v="14:24"/>
    <x v="0"/>
    <m/>
    <m/>
    <m/>
    <m/>
    <m/>
    <m/>
    <m/>
    <m/>
    <s v="infobikesjc@gmail.com; "/>
    <s v="Re: Fwd: REMISI?N ADMINISTRATIVA DE CONSIGNACI?N"/>
    <s v="0"/>
    <s v="Custom Bikes Store"/>
    <s v="NO DETERMINADO"/>
    <s v="CLIENTE EXTERNO"/>
    <x v="0"/>
    <m/>
    <s v="FIJO"/>
    <s v="HFC"/>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0T00:00:00"/>
    <s v="0"/>
    <s v="0"/>
    <x v="0"/>
    <x v="0"/>
    <x v="0"/>
    <x v="21"/>
    <x v="1"/>
    <n v="1"/>
    <n v="1"/>
    <n v="1"/>
    <n v="1"/>
    <x v="0"/>
    <n v="1"/>
    <s v="0Custom Bikes Store"/>
    <x v="2"/>
    <d v="2024-01-10T00:00:00"/>
    <x v="703"/>
    <d v="1899-12-30T00:00:00"/>
    <d v="2024-01-10T14:24:00"/>
    <s v="14:24"/>
    <d v="1899-12-30T00:04:10"/>
    <x v="1"/>
    <x v="1"/>
    <x v="27"/>
    <x v="1"/>
    <n v="8193"/>
  </r>
  <r>
    <n v="719"/>
    <d v="2024-01-10T14:22:41"/>
    <d v="2024-01-10T14:29:10"/>
    <s v="45632550@ventasyservicios.com.co"/>
    <s v="Alejandra Rodriguez Cajamarca"/>
    <m/>
    <d v="2024-01-09T00:00:00"/>
    <s v="4:40 p. m."/>
    <x v="4"/>
    <m/>
    <m/>
    <m/>
    <m/>
    <m/>
    <m/>
    <m/>
    <m/>
    <s v="edicafe3274@hotmail.com"/>
    <s v="SOLICITUD MODIFICACIÓN PLANES TELEFONÍA CELULAR"/>
    <s v="8.21533796"/>
    <s v="UNIVERSIDAD DE LA SABANA"/>
    <s v="EMPRESAS"/>
    <s v="CLIENTE EXTERNO"/>
    <x v="1"/>
    <s v="jeimy.rodriguez.ext@claro.com.co  JEIMY ALEJANDRA RODRIGUEZ PULIDO"/>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SOLUCIONADO ESCALADO"/>
    <s v="CSM"/>
    <d v="2024-01-10T00:00:00"/>
    <s v="ESCALADO CSM"/>
    <m/>
    <x v="22"/>
    <x v="0"/>
    <x v="4"/>
    <x v="0"/>
    <x v="0"/>
    <n v="1"/>
    <n v="1"/>
    <n v="1"/>
    <n v="1"/>
    <x v="0"/>
    <n v="1"/>
    <s v="8.21533796UNIVERSIDAD DE LA SABANA"/>
    <x v="1"/>
    <d v="2024-01-10T00:00:00"/>
    <x v="704"/>
    <d v="1899-12-30T00:00:00"/>
    <d v="2024-01-09T04:40:00"/>
    <s v="4:40"/>
    <d v="1899-12-31T09:49:10"/>
    <x v="0"/>
    <x v="0"/>
    <x v="24"/>
    <x v="0"/>
    <n v="8193"/>
  </r>
  <r>
    <n v="720"/>
    <d v="2024-01-10T14:28:53"/>
    <d v="2024-01-10T14:29:45"/>
    <s v="45664102@ventasyservicios.com.co"/>
    <s v="Angie Tatiana Tique Cardozo"/>
    <m/>
    <d v="2024-01-10T00:00:00"/>
    <s v="11:59 a. m."/>
    <x v="0"/>
    <m/>
    <m/>
    <m/>
    <m/>
    <m/>
    <m/>
    <m/>
    <m/>
    <s v="michael.arias@sdtingenieria.com"/>
    <s v="Solicitud copia facturas"/>
    <s v="11980365"/>
    <s v="VERANO ENERGY (SWITZERLAND) AG SUCURSAL"/>
    <s v="PYME MEDIANA"/>
    <s v="CLIENTE EXTERN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0T00:00:00"/>
    <s v="NO APLICA"/>
    <s v="NO APLICA"/>
    <x v="9"/>
    <x v="0"/>
    <x v="0"/>
    <x v="0"/>
    <x v="0"/>
    <n v="1"/>
    <n v="1"/>
    <n v="1"/>
    <n v="1"/>
    <x v="0"/>
    <n v="1"/>
    <s v="11980365VERANO ENERGY (SWITZERLAND) AG SUCURSAL"/>
    <x v="2"/>
    <d v="2024-01-10T00:00:00"/>
    <x v="705"/>
    <d v="1899-12-30T00:00:00"/>
    <d v="2024-01-10T11:59:00"/>
    <s v="11:59"/>
    <d v="1899-12-30T02:30:45"/>
    <x v="1"/>
    <x v="1"/>
    <x v="16"/>
    <x v="1"/>
    <n v="8193"/>
  </r>
  <r>
    <n v="721"/>
    <d v="2024-01-10T14:19:01"/>
    <d v="2024-01-10T14:31:45"/>
    <s v="45981202@ventasyservicios.com.co"/>
    <s v="Candida Mayerli Moyano Casallas"/>
    <m/>
    <d v="2024-01-10T00:00:00"/>
    <s v="10:54"/>
    <x v="5"/>
    <m/>
    <m/>
    <m/>
    <m/>
    <m/>
    <m/>
    <m/>
    <m/>
    <m/>
    <m/>
    <s v="8.22501232"/>
    <s v="THE GUMMY BOX S.A.S"/>
    <s v="MICRO"/>
    <s v="CLIENTE EXTERNO"/>
    <x v="0"/>
    <m/>
    <m/>
    <m/>
    <m/>
    <m/>
    <m/>
    <m/>
    <m/>
    <m/>
    <m/>
    <m/>
    <m/>
    <m/>
    <m/>
    <m/>
    <m/>
    <m/>
    <m/>
    <m/>
    <m/>
    <m/>
    <m/>
    <m/>
    <m/>
    <m/>
    <m/>
    <m/>
    <m/>
    <m/>
    <m/>
    <m/>
    <m/>
    <m/>
    <m/>
    <m/>
    <m/>
    <m/>
    <m/>
    <m/>
    <m/>
    <m/>
    <m/>
    <m/>
    <m/>
    <m/>
    <m/>
    <m/>
    <m/>
    <m/>
    <m/>
    <m/>
    <m/>
    <m/>
    <m/>
    <m/>
    <m/>
    <m/>
    <m/>
    <m/>
    <m/>
    <m/>
    <m/>
    <m/>
    <m/>
    <m/>
    <m/>
    <m/>
    <m/>
    <m/>
    <m/>
    <m/>
    <m/>
    <m/>
    <m/>
    <m/>
    <m/>
    <m/>
    <m/>
    <m/>
    <m/>
    <m/>
    <m/>
    <m/>
    <m/>
    <s v="COMPROBANTE NO VALIDO"/>
    <m/>
    <m/>
    <m/>
    <m/>
    <m/>
    <m/>
    <m/>
    <m/>
    <m/>
    <m/>
    <m/>
    <m/>
    <m/>
    <m/>
    <m/>
    <m/>
    <m/>
    <m/>
    <m/>
    <m/>
    <m/>
    <m/>
    <m/>
    <m/>
    <m/>
    <m/>
    <m/>
    <m/>
    <x v="0"/>
    <m/>
    <m/>
    <m/>
    <m/>
    <m/>
    <s v="GESTIONADO"/>
    <m/>
    <d v="2024-01-10T00:00:00"/>
    <m/>
    <m/>
    <x v="71"/>
    <x v="4"/>
    <x v="0"/>
    <x v="0"/>
    <x v="0"/>
    <n v="1"/>
    <n v="1"/>
    <n v="1"/>
    <n v="1"/>
    <x v="0"/>
    <n v="1"/>
    <s v="8.22501232"/>
    <x v="2"/>
    <d v="2024-01-10T00:00:00"/>
    <x v="706"/>
    <d v="1899-12-30T00:00:00"/>
    <d v="2024-01-10T10:54:00"/>
    <s v="10:54"/>
    <d v="1899-12-30T03:37:45"/>
    <x v="1"/>
    <x v="1"/>
    <x v="10"/>
    <x v="1"/>
    <n v="8193"/>
  </r>
  <r>
    <n v="722"/>
    <d v="2024-01-10T14:19:37"/>
    <d v="2024-01-10T14:36:20"/>
    <s v="45077024@ventasyservicios.com.co"/>
    <s v="Leidy Tatiana Pinzon Calderon"/>
    <m/>
    <d v="2024-01-10T00:00:00"/>
    <s v="09:53"/>
    <x v="7"/>
    <m/>
    <m/>
    <m/>
    <m/>
    <m/>
    <m/>
    <s v="clmartinez@bgeneral.com"/>
    <s v="RE: Cesión línea celular"/>
    <m/>
    <m/>
    <s v="3102328750"/>
    <s v="BANCO GENERAL S.A."/>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0T00:00:00"/>
    <s v="na"/>
    <m/>
    <x v="79"/>
    <x v="6"/>
    <x v="0"/>
    <x v="0"/>
    <x v="0"/>
    <n v="1"/>
    <n v="1"/>
    <n v="1"/>
    <n v="1"/>
    <x v="0"/>
    <n v="1"/>
    <s v="3102328750BANCO GENERAL S.A."/>
    <x v="2"/>
    <d v="2024-01-10T00:00:00"/>
    <x v="707"/>
    <d v="1899-12-30T00:00:00"/>
    <d v="2024-01-10T09:53:00"/>
    <s v="09:53"/>
    <d v="1899-12-30T04:43:20"/>
    <x v="1"/>
    <x v="1"/>
    <x v="12"/>
    <x v="1"/>
    <n v="8193"/>
  </r>
  <r>
    <n v="723"/>
    <d v="2024-01-10T14:31:08"/>
    <d v="2024-01-10T14:38:23"/>
    <s v="45577874@ventasyservicios.com.co"/>
    <s v="David Andres Pardo Torres"/>
    <m/>
    <d v="2024-01-10T00:00:00"/>
    <s v="10:37"/>
    <x v="4"/>
    <m/>
    <m/>
    <m/>
    <m/>
    <m/>
    <m/>
    <m/>
    <m/>
    <s v="santafe514.2023@gmail.com"/>
    <s v="Re: Solicitud cesión de contrato"/>
    <s v="08235257"/>
    <s v="ANGELICA BONILLA"/>
    <s v="MICRO"/>
    <s v="CLIENTE EXTERNO"/>
    <x v="0"/>
    <m/>
    <s v="FIJO"/>
    <s v="HFC"/>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10T00:00:00"/>
    <s v="995642717"/>
    <m/>
    <x v="111"/>
    <x v="0"/>
    <x v="0"/>
    <x v="0"/>
    <x v="0"/>
    <n v="1"/>
    <n v="1"/>
    <n v="1"/>
    <n v="1"/>
    <x v="0"/>
    <n v="1"/>
    <s v="08235257ANGELICA BONILLA"/>
    <x v="2"/>
    <d v="2024-01-10T00:00:00"/>
    <x v="708"/>
    <d v="1899-12-30T00:00:00"/>
    <d v="2024-01-10T10:37:00"/>
    <s v="10:37"/>
    <d v="1899-12-30T04:01:23"/>
    <x v="1"/>
    <x v="1"/>
    <x v="14"/>
    <x v="0"/>
    <n v="8193"/>
  </r>
  <r>
    <n v="724"/>
    <d v="2024-01-10T14:30:33"/>
    <d v="2024-01-10T14:40:07"/>
    <s v="45632550@ventasyservicios.com.co"/>
    <s v="Alejandra Rodriguez Cajamarca"/>
    <m/>
    <d v="2024-01-10T00:00:00"/>
    <s v="5:33 p. m."/>
    <x v="4"/>
    <m/>
    <m/>
    <m/>
    <m/>
    <m/>
    <m/>
    <m/>
    <m/>
    <s v="lmongui@catekomsas.com"/>
    <s v="SOLICITUD 10 SIM CARD CATEKOM SAS 830100593-6"/>
    <s v="8.22378476"/>
    <s v="CA- TEKOM SAS"/>
    <s v="PYME PEQUEÑA"/>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10T00:00:00"/>
    <m/>
    <m/>
    <x v="31"/>
    <x v="0"/>
    <x v="0"/>
    <x v="0"/>
    <x v="0"/>
    <n v="1"/>
    <n v="1"/>
    <n v="1"/>
    <n v="1"/>
    <x v="0"/>
    <n v="1"/>
    <s v="8.22378476CA- TEKOM SAS"/>
    <x v="0"/>
    <d v="2024-01-10T00:00:00"/>
    <x v="709"/>
    <d v="1899-12-30T00:00:00"/>
    <d v="2024-01-10T05:33:00"/>
    <s v="5:33"/>
    <d v="1899-12-30T09:07:07"/>
    <x v="2"/>
    <x v="2"/>
    <x v="24"/>
    <x v="0"/>
    <n v="8193"/>
  </r>
  <r>
    <n v="725"/>
    <d v="2024-01-10T14:35:42"/>
    <d v="2024-01-10T14:40:07"/>
    <s v="45664102@ventasyservicios.com.co"/>
    <s v="Angie Tatiana Tique Cardozo"/>
    <m/>
    <d v="2024-01-10T00:00:00"/>
    <s v="11:54 a. m."/>
    <x v="0"/>
    <m/>
    <m/>
    <m/>
    <m/>
    <m/>
    <m/>
    <m/>
    <m/>
    <s v="camilo.pacheco@claro.com.co"/>
    <s v="Solicitud reporte corporativo / DISTRIBUIDORA LA SUPERIOR TAT SAS / 900374407"/>
    <s v="8.22380520"/>
    <s v="DISTRIBUIDORA LA SUPERIOR TAT SAS"/>
    <s v="PYME PEQUEÑA"/>
    <s v="CLIENTE CLARO"/>
    <x v="0"/>
    <m/>
    <s v="MÓVIL"/>
    <m/>
    <m/>
    <s v="REPORTES"/>
    <m/>
    <m/>
    <m/>
    <m/>
    <m/>
    <m/>
    <m/>
    <m/>
    <m/>
    <m/>
    <m/>
    <m/>
    <m/>
    <m/>
    <m/>
    <m/>
    <m/>
    <m/>
    <m/>
    <m/>
    <m/>
    <m/>
    <m/>
    <m/>
    <m/>
    <m/>
    <m/>
    <m/>
    <m/>
    <m/>
    <m/>
    <m/>
    <m/>
    <m/>
    <m/>
    <m/>
    <m/>
    <m/>
    <m/>
    <m/>
    <m/>
    <m/>
    <m/>
    <m/>
    <m/>
    <m/>
    <s v="REPORTE CORPORATIVO"/>
    <m/>
    <m/>
    <m/>
    <m/>
    <m/>
    <m/>
    <m/>
    <m/>
    <m/>
    <m/>
    <m/>
    <m/>
    <m/>
    <m/>
    <m/>
    <m/>
    <m/>
    <m/>
    <m/>
    <m/>
    <m/>
    <m/>
    <m/>
    <m/>
    <m/>
    <m/>
    <m/>
    <m/>
    <m/>
    <m/>
    <m/>
    <m/>
    <m/>
    <m/>
    <m/>
    <m/>
    <m/>
    <m/>
    <m/>
    <m/>
    <m/>
    <m/>
    <m/>
    <m/>
    <m/>
    <m/>
    <m/>
    <m/>
    <m/>
    <m/>
    <m/>
    <m/>
    <m/>
    <m/>
    <m/>
    <m/>
    <m/>
    <m/>
    <m/>
    <m/>
    <m/>
    <x v="0"/>
    <m/>
    <m/>
    <m/>
    <m/>
    <m/>
    <s v="GESTIONADO"/>
    <m/>
    <d v="2024-01-10T00:00:00"/>
    <s v="NO APLICA"/>
    <s v="NO APLICA"/>
    <x v="49"/>
    <x v="0"/>
    <x v="0"/>
    <x v="0"/>
    <x v="0"/>
    <n v="1"/>
    <n v="1"/>
    <n v="1"/>
    <n v="1"/>
    <x v="0"/>
    <n v="1"/>
    <s v="8.22380520DISTRIBUIDORA LA SUPERIOR TAT SAS"/>
    <x v="2"/>
    <d v="2024-01-10T00:00:00"/>
    <x v="709"/>
    <d v="1899-12-30T00:00:00"/>
    <d v="2024-01-10T11:54:00"/>
    <s v="11:54"/>
    <d v="1899-12-30T02:46:07"/>
    <x v="1"/>
    <x v="1"/>
    <x v="16"/>
    <x v="1"/>
    <n v="8193"/>
  </r>
  <r>
    <n v="726"/>
    <d v="2024-01-10T14:37:33"/>
    <d v="2024-01-10T14:40:09"/>
    <s v="45981202@ventasyservicios.com.co"/>
    <s v="Candida Mayerli Moyano Casallas"/>
    <m/>
    <d v="2024-01-10T00:00:00"/>
    <s v="9:58"/>
    <x v="5"/>
    <m/>
    <m/>
    <m/>
    <m/>
    <m/>
    <m/>
    <m/>
    <m/>
    <m/>
    <m/>
    <s v="REQ000004470783"/>
    <s v="CONSORCIO NACIONAL DE MED SA"/>
    <s v="PYME PEQUEÑA"/>
    <s v="CLIENTE EXTERNO"/>
    <x v="0"/>
    <m/>
    <m/>
    <m/>
    <m/>
    <m/>
    <m/>
    <m/>
    <m/>
    <m/>
    <m/>
    <m/>
    <m/>
    <m/>
    <m/>
    <m/>
    <m/>
    <m/>
    <m/>
    <m/>
    <m/>
    <m/>
    <m/>
    <m/>
    <m/>
    <m/>
    <m/>
    <m/>
    <m/>
    <m/>
    <m/>
    <m/>
    <m/>
    <m/>
    <m/>
    <m/>
    <m/>
    <m/>
    <m/>
    <m/>
    <m/>
    <m/>
    <m/>
    <m/>
    <m/>
    <m/>
    <m/>
    <m/>
    <m/>
    <m/>
    <m/>
    <m/>
    <m/>
    <m/>
    <m/>
    <m/>
    <m/>
    <m/>
    <m/>
    <m/>
    <m/>
    <m/>
    <m/>
    <m/>
    <m/>
    <m/>
    <m/>
    <m/>
    <m/>
    <m/>
    <m/>
    <m/>
    <m/>
    <m/>
    <m/>
    <m/>
    <m/>
    <m/>
    <m/>
    <m/>
    <m/>
    <m/>
    <m/>
    <m/>
    <m/>
    <s v="PAGO NO ABONADO"/>
    <s v="BANCOLOMBIA"/>
    <s v="TRANSFERENCIA CON PAGO A LA REFERENCIA"/>
    <s v="REQ000004470783"/>
    <m/>
    <m/>
    <m/>
    <m/>
    <m/>
    <m/>
    <m/>
    <m/>
    <m/>
    <m/>
    <m/>
    <m/>
    <m/>
    <m/>
    <m/>
    <m/>
    <m/>
    <m/>
    <m/>
    <m/>
    <m/>
    <m/>
    <m/>
    <m/>
    <m/>
    <x v="0"/>
    <m/>
    <m/>
    <m/>
    <m/>
    <m/>
    <s v="SOLUCIONADO ESCALADO"/>
    <s v="MYIT"/>
    <d v="2024-01-10T00:00:00"/>
    <m/>
    <m/>
    <x v="68"/>
    <x v="4"/>
    <x v="4"/>
    <x v="0"/>
    <x v="0"/>
    <n v="1"/>
    <n v="1"/>
    <n v="1"/>
    <n v="1"/>
    <x v="0"/>
    <n v="1"/>
    <s v="REQ000004470783"/>
    <x v="2"/>
    <d v="2024-01-10T00:00:00"/>
    <x v="710"/>
    <d v="1899-12-30T00:00:00"/>
    <d v="2024-01-10T09:58:00"/>
    <s v="9:58"/>
    <d v="1899-12-30T04:42:09"/>
    <x v="1"/>
    <x v="1"/>
    <x v="10"/>
    <x v="1"/>
    <n v="8193"/>
  </r>
  <r>
    <n v="727"/>
    <d v="2024-01-10T14:45:47"/>
    <d v="2024-01-10T14:46:48"/>
    <s v="45664102@ventasyservicios.com.co"/>
    <s v="Angie Tatiana Tique Cardozo"/>
    <m/>
    <d v="2024-01-10T00:00:00"/>
    <s v="11:57 a. m."/>
    <x v="0"/>
    <m/>
    <m/>
    <m/>
    <m/>
    <m/>
    <m/>
    <m/>
    <m/>
    <s v="juanitacarrion95@gmail.com"/>
    <s v="Fwd: Solicitud cuenta al día - 35196594"/>
    <s v="35196594  "/>
    <s v="JUANITA CARRION RODAS "/>
    <s v="SOHO"/>
    <s v="CLIENTE EXTERNO"/>
    <x v="0"/>
    <m/>
    <s v="FIJO"/>
    <s v="HFC"/>
    <s v="SALDO"/>
    <m/>
    <m/>
    <m/>
    <m/>
    <m/>
    <m/>
    <m/>
    <m/>
    <m/>
    <m/>
    <m/>
    <m/>
    <m/>
    <m/>
    <m/>
    <m/>
    <m/>
    <m/>
    <m/>
    <m/>
    <m/>
    <m/>
    <m/>
    <m/>
    <m/>
    <m/>
    <m/>
    <m/>
    <m/>
    <m/>
    <m/>
    <m/>
    <m/>
    <m/>
    <m/>
    <m/>
    <m/>
    <m/>
    <m/>
    <m/>
    <m/>
    <m/>
    <m/>
    <m/>
    <m/>
    <m/>
    <m/>
    <m/>
    <m/>
    <s v="INFORMACIÓN - ACLARACIÓN"/>
    <m/>
    <m/>
    <m/>
    <m/>
    <m/>
    <m/>
    <m/>
    <m/>
    <m/>
    <m/>
    <m/>
    <m/>
    <m/>
    <m/>
    <m/>
    <m/>
    <m/>
    <m/>
    <m/>
    <m/>
    <m/>
    <m/>
    <m/>
    <m/>
    <m/>
    <m/>
    <m/>
    <m/>
    <m/>
    <m/>
    <m/>
    <m/>
    <m/>
    <m/>
    <m/>
    <m/>
    <m/>
    <m/>
    <m/>
    <m/>
    <m/>
    <m/>
    <m/>
    <m/>
    <m/>
    <m/>
    <m/>
    <m/>
    <m/>
    <m/>
    <m/>
    <m/>
    <m/>
    <m/>
    <m/>
    <m/>
    <m/>
    <m/>
    <m/>
    <x v="0"/>
    <m/>
    <m/>
    <m/>
    <m/>
    <m/>
    <s v="GESTIONADO"/>
    <m/>
    <d v="2024-01-10T00:00:00"/>
    <s v="NO APLICA"/>
    <s v="NO APLICA"/>
    <x v="39"/>
    <x v="0"/>
    <x v="0"/>
    <x v="0"/>
    <x v="0"/>
    <n v="1"/>
    <n v="1"/>
    <n v="1"/>
    <n v="1"/>
    <x v="0"/>
    <n v="1"/>
    <s v="35196594  JUANITA CARRION RODAS "/>
    <x v="2"/>
    <d v="2024-01-10T00:00:00"/>
    <x v="711"/>
    <d v="1899-12-30T00:00:00"/>
    <d v="2024-01-10T11:57:00"/>
    <s v="11:57"/>
    <d v="1899-12-30T02:49:48"/>
    <x v="1"/>
    <x v="1"/>
    <x v="16"/>
    <x v="1"/>
    <n v="8193"/>
  </r>
  <r>
    <n v="728"/>
    <d v="2024-01-10T14:36:49"/>
    <d v="2024-01-10T14:48:31"/>
    <s v="45981202@ventasyservicios.com.co"/>
    <s v="Candida Mayerli Moyano Casallas"/>
    <m/>
    <d v="2024-01-10T00:00:00"/>
    <s v="10:56 "/>
    <x v="5"/>
    <m/>
    <m/>
    <m/>
    <m/>
    <m/>
    <m/>
    <m/>
    <m/>
    <m/>
    <m/>
    <s v="40449395"/>
    <s v="NATURAL GOMEZ SAS "/>
    <s v="SOHO"/>
    <s v="CLIENTE EXTERNO"/>
    <x v="0"/>
    <m/>
    <m/>
    <m/>
    <m/>
    <m/>
    <m/>
    <m/>
    <m/>
    <m/>
    <m/>
    <m/>
    <m/>
    <m/>
    <m/>
    <m/>
    <m/>
    <m/>
    <m/>
    <m/>
    <m/>
    <m/>
    <m/>
    <m/>
    <m/>
    <m/>
    <m/>
    <m/>
    <m/>
    <m/>
    <m/>
    <m/>
    <m/>
    <m/>
    <m/>
    <m/>
    <m/>
    <m/>
    <m/>
    <m/>
    <m/>
    <m/>
    <m/>
    <m/>
    <m/>
    <m/>
    <m/>
    <m/>
    <m/>
    <m/>
    <m/>
    <m/>
    <m/>
    <m/>
    <m/>
    <m/>
    <m/>
    <m/>
    <m/>
    <m/>
    <m/>
    <m/>
    <m/>
    <m/>
    <m/>
    <m/>
    <m/>
    <m/>
    <m/>
    <m/>
    <m/>
    <m/>
    <m/>
    <m/>
    <m/>
    <m/>
    <m/>
    <m/>
    <m/>
    <m/>
    <m/>
    <m/>
    <m/>
    <m/>
    <m/>
    <s v="PAGO YA APLICADO"/>
    <s v="APP MI CLARO"/>
    <s v="TRANSFERENCIA CON PAGO A LA REFERENCIA"/>
    <m/>
    <m/>
    <m/>
    <m/>
    <m/>
    <m/>
    <m/>
    <m/>
    <m/>
    <m/>
    <m/>
    <m/>
    <m/>
    <m/>
    <m/>
    <m/>
    <m/>
    <m/>
    <m/>
    <m/>
    <m/>
    <m/>
    <m/>
    <m/>
    <m/>
    <m/>
    <x v="0"/>
    <m/>
    <m/>
    <m/>
    <m/>
    <m/>
    <s v="GESTIONADO"/>
    <m/>
    <d v="2024-01-10T00:00:00"/>
    <m/>
    <m/>
    <x v="70"/>
    <x v="4"/>
    <x v="0"/>
    <x v="0"/>
    <x v="0"/>
    <n v="1"/>
    <n v="1"/>
    <n v="1"/>
    <n v="1"/>
    <x v="0"/>
    <n v="1"/>
    <s v="40449395"/>
    <x v="2"/>
    <d v="2024-01-10T00:00:00"/>
    <x v="712"/>
    <d v="1899-12-30T00:00:00"/>
    <d v="2024-01-10T10:56:00"/>
    <s v="10:56"/>
    <d v="1899-12-30T03:52:31"/>
    <x v="1"/>
    <x v="1"/>
    <x v="10"/>
    <x v="1"/>
    <n v="8193"/>
  </r>
  <r>
    <n v="729"/>
    <d v="2024-01-10T14:47:30"/>
    <d v="2024-01-10T14:49:03"/>
    <s v="46049316@ventasyservicios.com.co"/>
    <s v="Evelin Gicela Diaz Garzon"/>
    <m/>
    <d v="2024-01-09T00:00:00"/>
    <s v="16:08"/>
    <x v="4"/>
    <m/>
    <m/>
    <m/>
    <m/>
    <m/>
    <m/>
    <m/>
    <m/>
    <s v="compras@isainmobiliaria.com.co"/>
    <s v="ISA INMOBILIARIA SAS - CAMBIO DE LINEAS A PREPAGO"/>
    <s v="3142958402"/>
    <s v="ISA INMOBILIARIA SAS"/>
    <s v="INTERMEDIAS"/>
    <s v="CLIENTE EXTERNO"/>
    <x v="0"/>
    <m/>
    <s v="MÓVIL"/>
    <m/>
    <m/>
    <s v="CANCELACIÓN DE LÍNEA"/>
    <m/>
    <m/>
    <m/>
    <m/>
    <m/>
    <s v="PROPUESTA CONTENCIÓN"/>
    <m/>
    <m/>
    <m/>
    <m/>
    <m/>
    <m/>
    <m/>
    <m/>
    <m/>
    <m/>
    <m/>
    <m/>
    <m/>
    <m/>
    <m/>
    <m/>
    <m/>
    <m/>
    <m/>
    <m/>
    <m/>
    <m/>
    <m/>
    <m/>
    <m/>
    <m/>
    <m/>
    <m/>
    <m/>
    <m/>
    <m/>
    <m/>
    <m/>
    <m/>
    <m/>
    <m/>
    <m/>
    <m/>
    <m/>
    <m/>
    <m/>
    <m/>
    <m/>
    <m/>
    <m/>
    <m/>
    <m/>
    <m/>
    <m/>
    <m/>
    <m/>
    <m/>
    <m/>
    <m/>
    <m/>
    <m/>
    <m/>
    <m/>
    <m/>
    <m/>
    <m/>
    <m/>
    <m/>
    <m/>
    <m/>
    <m/>
    <m/>
    <m/>
    <m/>
    <m/>
    <m/>
    <m/>
    <m/>
    <m/>
    <m/>
    <m/>
    <m/>
    <m/>
    <m/>
    <m/>
    <m/>
    <m/>
    <m/>
    <m/>
    <m/>
    <m/>
    <m/>
    <m/>
    <m/>
    <m/>
    <m/>
    <m/>
    <m/>
    <m/>
    <m/>
    <m/>
    <m/>
    <m/>
    <m/>
    <m/>
    <m/>
    <m/>
    <x v="0"/>
    <m/>
    <m/>
    <m/>
    <m/>
    <m/>
    <s v="GESTIONADO"/>
    <m/>
    <d v="2024-01-10T00:00:00"/>
    <m/>
    <m/>
    <x v="72"/>
    <x v="0"/>
    <x v="0"/>
    <x v="0"/>
    <x v="0"/>
    <n v="1"/>
    <n v="1"/>
    <n v="1"/>
    <n v="1"/>
    <x v="0"/>
    <n v="1"/>
    <s v="3142958402ISA INMOBILIARIA SAS"/>
    <x v="0"/>
    <d v="2024-01-10T00:00:00"/>
    <x v="713"/>
    <d v="1899-12-30T00:00:00"/>
    <d v="2024-01-09T16:08:00"/>
    <s v="16:08"/>
    <d v="1899-12-30T22:41:03"/>
    <x v="4"/>
    <x v="0"/>
    <x v="22"/>
    <x v="1"/>
    <n v="8193"/>
  </r>
  <r>
    <n v="730"/>
    <d v="2024-01-10T14:50:05"/>
    <d v="2024-01-10T14:50:20"/>
    <s v="45961452@ventasyservicios.com.co"/>
    <s v="Natalia Buenano Gonzalez"/>
    <m/>
    <d v="2024-01-10T00:00:00"/>
    <s v="10:02"/>
    <x v="3"/>
    <m/>
    <s v="15558689"/>
    <m/>
    <m/>
    <m/>
    <m/>
    <m/>
    <m/>
    <m/>
    <m/>
    <s v="8.21738353"/>
    <s v="MAGAL VIGILANCIA Y SEGURIDAD PRIVADA LTD"/>
    <s v="PYME MEDIANA"/>
    <s v="CLIENTE EXTERNO"/>
    <x v="0"/>
    <m/>
    <s v="MÓVIL"/>
    <m/>
    <m/>
    <s v="REPORTES"/>
    <m/>
    <m/>
    <m/>
    <m/>
    <m/>
    <m/>
    <m/>
    <m/>
    <m/>
    <m/>
    <m/>
    <m/>
    <m/>
    <m/>
    <m/>
    <m/>
    <m/>
    <m/>
    <m/>
    <m/>
    <m/>
    <m/>
    <m/>
    <m/>
    <m/>
    <m/>
    <m/>
    <m/>
    <m/>
    <m/>
    <m/>
    <m/>
    <m/>
    <m/>
    <m/>
    <m/>
    <m/>
    <m/>
    <m/>
    <m/>
    <m/>
    <m/>
    <m/>
    <m/>
    <m/>
    <m/>
    <s v="REPORTE CORPORATIVO"/>
    <m/>
    <m/>
    <m/>
    <m/>
    <m/>
    <m/>
    <m/>
    <m/>
    <m/>
    <m/>
    <m/>
    <m/>
    <m/>
    <m/>
    <m/>
    <m/>
    <m/>
    <m/>
    <m/>
    <m/>
    <m/>
    <m/>
    <m/>
    <m/>
    <m/>
    <m/>
    <m/>
    <m/>
    <m/>
    <m/>
    <m/>
    <m/>
    <m/>
    <m/>
    <m/>
    <m/>
    <m/>
    <m/>
    <m/>
    <m/>
    <m/>
    <m/>
    <m/>
    <m/>
    <m/>
    <m/>
    <m/>
    <m/>
    <m/>
    <m/>
    <m/>
    <m/>
    <m/>
    <m/>
    <m/>
    <m/>
    <m/>
    <m/>
    <m/>
    <m/>
    <m/>
    <x v="0"/>
    <m/>
    <m/>
    <m/>
    <m/>
    <m/>
    <s v="GESTIONADO"/>
    <m/>
    <d v="2024-01-10T00:00:00"/>
    <m/>
    <m/>
    <x v="49"/>
    <x v="3"/>
    <x v="0"/>
    <x v="0"/>
    <x v="0"/>
    <n v="1"/>
    <n v="1"/>
    <n v="1"/>
    <n v="1"/>
    <x v="0"/>
    <n v="1"/>
    <s v="8.21738353MAGAL VIGILANCIA Y SEGURIDAD PRIVADA LTD"/>
    <x v="2"/>
    <d v="2024-01-10T00:00:00"/>
    <x v="714"/>
    <d v="1899-12-30T00:00:00"/>
    <d v="2024-01-10T10:02:00"/>
    <s v="10:02"/>
    <d v="1899-12-30T04:48:20"/>
    <x v="1"/>
    <x v="1"/>
    <x v="5"/>
    <x v="1"/>
    <n v="8193"/>
  </r>
  <r>
    <n v="731"/>
    <d v="2024-01-10T14:47:40"/>
    <d v="2024-01-10T14:50:48"/>
    <s v="45577874@ventasyservicios.com.co"/>
    <s v="David Andres Pardo Torres"/>
    <m/>
    <d v="2024-01-10T00:00:00"/>
    <s v="11:04"/>
    <x v="4"/>
    <m/>
    <m/>
    <m/>
    <m/>
    <m/>
    <m/>
    <m/>
    <m/>
    <s v="clinicadeendodonciajav@gmail.com"/>
    <s v="SESIÓN DE LÍNEAS MÓVILES"/>
    <s v="8.21755817.00.00.100004"/>
    <s v="AZUL IMAGENOLOGIA Y DIAGNOSTICO LTDA"/>
    <s v="PYME PEQUEÑA"/>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0T00:00:00"/>
    <s v="150"/>
    <m/>
    <x v="37"/>
    <x v="0"/>
    <x v="0"/>
    <x v="0"/>
    <x v="0"/>
    <n v="1"/>
    <n v="1"/>
    <n v="1"/>
    <n v="1"/>
    <x v="0"/>
    <n v="1"/>
    <s v="8.21755817.00.00.100004AZUL IMAGENOLOGIA Y DIAGNOSTICO LTDA"/>
    <x v="2"/>
    <d v="2024-01-10T00:00:00"/>
    <x v="715"/>
    <d v="1899-12-30T00:00:00"/>
    <d v="2024-01-10T11:04:00"/>
    <s v="11:04"/>
    <d v="1899-12-30T03:46:48"/>
    <x v="1"/>
    <x v="1"/>
    <x v="14"/>
    <x v="0"/>
    <n v="8193"/>
  </r>
  <r>
    <n v="732"/>
    <d v="2024-01-10T14:48:58"/>
    <d v="2024-01-10T14:52:39"/>
    <s v="45632550@ventasyservicios.com.co"/>
    <s v="Alejandra Rodriguez Cajamarca"/>
    <m/>
    <d v="2024-01-10T00:00:00"/>
    <s v="10:02 a. m."/>
    <x v="4"/>
    <m/>
    <m/>
    <m/>
    <m/>
    <m/>
    <m/>
    <m/>
    <m/>
    <s v="comercial@farmartips.com"/>
    <s v="SOLICITUD DE FACTURA 12153639 EN EL MES DE ENERO DE 2024."/>
    <s v="12153639"/>
    <s v="FARMART LTDA IPS"/>
    <s v="PYME MEDIANA"/>
    <s v="CLIENTE EXTERNO"/>
    <x v="1"/>
    <s v="MARIA ALXANDRA GOMEZ BECERRA"/>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SOLUCIONADO ESCALADO"/>
    <s v="CSM"/>
    <d v="2024-01-10T00:00:00"/>
    <s v="escalado csm "/>
    <m/>
    <x v="9"/>
    <x v="0"/>
    <x v="4"/>
    <x v="0"/>
    <x v="0"/>
    <n v="1"/>
    <n v="1"/>
    <n v="1"/>
    <n v="1"/>
    <x v="0"/>
    <n v="1"/>
    <s v="12153639FARMART LTDA IPS"/>
    <x v="2"/>
    <d v="2024-01-10T00:00:00"/>
    <x v="716"/>
    <d v="1899-12-30T00:00:00"/>
    <d v="2024-01-10T10:02:00"/>
    <s v="10:02"/>
    <d v="1899-12-30T04:50:39"/>
    <x v="1"/>
    <x v="1"/>
    <x v="24"/>
    <x v="0"/>
    <n v="8193"/>
  </r>
  <r>
    <n v="733"/>
    <d v="2024-01-10T14:54:13"/>
    <d v="2024-01-10T14:54:28"/>
    <s v="45961543@ventasyservicios.com.co"/>
    <s v="Juan Jose Duque Aguirre"/>
    <m/>
    <d v="2024-01-10T00:00:00"/>
    <s v="8:55"/>
    <x v="1"/>
    <m/>
    <m/>
    <s v="INSTITUTO FORMACION INVES"/>
    <s v="800084089"/>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10T00:00:00"/>
    <m/>
    <m/>
    <x v="4"/>
    <x v="1"/>
    <x v="0"/>
    <x v="0"/>
    <x v="0"/>
    <n v="1"/>
    <n v="1"/>
    <n v="1"/>
    <n v="1"/>
    <x v="2"/>
    <n v="2"/>
    <s v="800084089"/>
    <x v="2"/>
    <d v="2024-01-10T00:00:00"/>
    <x v="717"/>
    <d v="1899-12-30T00:00:00"/>
    <d v="2024-01-10T08:55:00"/>
    <s v="8:55"/>
    <d v="1899-12-30T05:59:28"/>
    <x v="1"/>
    <x v="1"/>
    <x v="6"/>
    <x v="1"/>
    <n v="8193"/>
  </r>
  <r>
    <n v="734"/>
    <d v="2024-01-10T14:39:05"/>
    <d v="2024-01-10T14:54:57"/>
    <s v="45077024@ventasyservicios.com.co"/>
    <s v="Leidy Tatiana Pinzon Calderon"/>
    <m/>
    <d v="2024-01-10T00:00:00"/>
    <s v="09:57"/>
    <x v="7"/>
    <m/>
    <m/>
    <m/>
    <m/>
    <m/>
    <m/>
    <s v="julopez@bgeneral.com, "/>
    <s v="Re: cesiones"/>
    <m/>
    <m/>
    <s v="900002790"/>
    <s v="MARCELA IBARRA GARCIA"/>
    <s v="MASIV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0T00:00:00"/>
    <s v="NA"/>
    <m/>
    <x v="79"/>
    <x v="6"/>
    <x v="0"/>
    <x v="0"/>
    <x v="0"/>
    <n v="1"/>
    <n v="1"/>
    <n v="1"/>
    <n v="1"/>
    <x v="0"/>
    <n v="1"/>
    <s v="900002790MARCELA IBARRA GARCIA"/>
    <x v="2"/>
    <d v="2024-01-10T00:00:00"/>
    <x v="718"/>
    <d v="1899-12-30T00:00:00"/>
    <d v="2024-01-10T09:57:00"/>
    <s v="09:57"/>
    <d v="1899-12-30T04:57:57"/>
    <x v="1"/>
    <x v="1"/>
    <x v="12"/>
    <x v="1"/>
    <n v="8193"/>
  </r>
  <r>
    <n v="735"/>
    <d v="2024-01-10T14:53:59"/>
    <d v="2024-01-10T14:54:58"/>
    <s v="46044959@ventasyservicios.com.co"/>
    <s v="Brayan Enrique Cuida Castillo"/>
    <m/>
    <d v="2024-01-10T00:00:00"/>
    <s v="2:10 p. m."/>
    <x v="4"/>
    <m/>
    <m/>
    <m/>
    <m/>
    <m/>
    <m/>
    <m/>
    <m/>
    <s v="cultura.sec@sopo-cundinamarca.gov.co"/>
    <s v="solicitud cancelación de linea telefonica fija"/>
    <s v="77357234"/>
    <s v="MUNICIPIO DE SOPO"/>
    <s v="SOH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0T00:00:00"/>
    <s v="NN"/>
    <m/>
    <x v="58"/>
    <x v="0"/>
    <x v="0"/>
    <x v="0"/>
    <x v="0"/>
    <n v="1"/>
    <n v="1"/>
    <n v="1"/>
    <n v="1"/>
    <x v="0"/>
    <n v="1"/>
    <s v="77357234MUNICIPIO DE SOPO"/>
    <x v="0"/>
    <d v="2024-01-10T00:00:00"/>
    <x v="719"/>
    <d v="1899-12-30T00:00:00"/>
    <d v="2024-01-10T02:10:00"/>
    <s v="2:10"/>
    <d v="1899-12-30T12:44:58"/>
    <x v="3"/>
    <x v="2"/>
    <x v="7"/>
    <x v="0"/>
    <n v="8193"/>
  </r>
  <r>
    <n v="736"/>
    <d v="2024-01-10T14:54:31"/>
    <d v="2024-01-10T14:56:37"/>
    <s v="45961543@ventasyservicios.com.co"/>
    <s v="Juan Jose Duque Aguirre"/>
    <m/>
    <d v="2024-01-10T00:00:00"/>
    <s v="9:02"/>
    <x v="1"/>
    <m/>
    <m/>
    <s v="COLOMBIAN UNIFORMS LTDA"/>
    <s v="800204205"/>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10T00:00:00"/>
    <m/>
    <m/>
    <x v="5"/>
    <x v="1"/>
    <x v="0"/>
    <x v="0"/>
    <x v="0"/>
    <n v="1"/>
    <n v="1"/>
    <n v="1"/>
    <n v="1"/>
    <x v="1"/>
    <n v="2"/>
    <s v="800204205"/>
    <x v="2"/>
    <d v="2024-01-10T00:00:00"/>
    <x v="720"/>
    <d v="1899-12-30T00:00:00"/>
    <d v="2024-01-10T09:02:00"/>
    <s v="9:02"/>
    <d v="1899-12-30T05:54:37"/>
    <x v="1"/>
    <x v="1"/>
    <x v="6"/>
    <x v="1"/>
    <n v="8193"/>
  </r>
  <r>
    <n v="737"/>
    <d v="2024-01-10T14:58:19"/>
    <d v="2024-01-10T14:59:47"/>
    <s v="45664102@ventasyservicios.com.co"/>
    <s v="Angie Tatiana Tique Cardozo"/>
    <m/>
    <d v="2024-01-10T00:00:00"/>
    <s v="11:53 a. m."/>
    <x v="0"/>
    <m/>
    <m/>
    <m/>
    <m/>
    <m/>
    <m/>
    <m/>
    <m/>
    <s v="multifamiliar@outlook.com,"/>
    <s v="Solicitud disminucion tarifa"/>
    <s v="50239243 "/>
    <s v="MULTIFAMIL IAR CALIFORNIA "/>
    <s v="SOHO"/>
    <s v="CLIENTE EXTERNO"/>
    <x v="0"/>
    <m/>
    <s v="FIJO"/>
    <s v="HFC"/>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0T00:00:00"/>
    <s v="NO APLICA"/>
    <s v="NO APLICA"/>
    <x v="0"/>
    <x v="0"/>
    <x v="0"/>
    <x v="0"/>
    <x v="0"/>
    <n v="1"/>
    <n v="1"/>
    <n v="1"/>
    <n v="1"/>
    <x v="0"/>
    <n v="1"/>
    <s v="50239243 MULTIFAMIL IAR CALIFORNIA "/>
    <x v="2"/>
    <d v="2024-01-10T00:00:00"/>
    <x v="721"/>
    <d v="1899-12-30T00:00:00"/>
    <d v="2024-01-10T11:53:00"/>
    <s v="11:53"/>
    <d v="1899-12-30T03:06:47"/>
    <x v="1"/>
    <x v="1"/>
    <x v="16"/>
    <x v="1"/>
    <n v="8193"/>
  </r>
  <r>
    <n v="738"/>
    <d v="2024-01-10T14:56:38"/>
    <d v="2024-01-10T15:02:05"/>
    <s v="45961543@ventasyservicios.com.co"/>
    <s v="Juan Jose Duque Aguirre"/>
    <m/>
    <d v="2024-01-10T00:00:00"/>
    <s v="9:03 "/>
    <x v="1"/>
    <m/>
    <m/>
    <s v="AALCOM SAS"/>
    <s v="811045964"/>
    <s v="INFORMACIÓN"/>
    <m/>
    <m/>
    <m/>
    <m/>
    <m/>
    <m/>
    <m/>
    <m/>
    <m/>
    <x v="2"/>
    <m/>
    <m/>
    <m/>
    <m/>
    <m/>
    <m/>
    <m/>
    <m/>
    <m/>
    <m/>
    <m/>
    <m/>
    <m/>
    <m/>
    <m/>
    <m/>
    <m/>
    <m/>
    <m/>
    <m/>
    <m/>
    <m/>
    <m/>
    <m/>
    <m/>
    <m/>
    <m/>
    <m/>
    <m/>
    <m/>
    <m/>
    <m/>
    <m/>
    <m/>
    <m/>
    <m/>
    <m/>
    <m/>
    <m/>
    <m/>
    <m/>
    <m/>
    <m/>
    <m/>
    <m/>
    <m/>
    <m/>
    <m/>
    <m/>
    <m/>
    <m/>
    <m/>
    <m/>
    <m/>
    <m/>
    <m/>
    <m/>
    <m/>
    <m/>
    <m/>
    <m/>
    <m/>
    <m/>
    <m/>
    <m/>
    <m/>
    <m/>
    <m/>
    <m/>
    <m/>
    <m/>
    <m/>
    <m/>
    <m/>
    <m/>
    <m/>
    <m/>
    <m/>
    <m/>
    <m/>
    <m/>
    <m/>
    <m/>
    <m/>
    <m/>
    <m/>
    <m/>
    <m/>
    <s v="SOLICITUD CREACIÓN - CLIENTE EN GESTIÓN"/>
    <m/>
    <s v="USUARIO YA EXISTE"/>
    <m/>
    <m/>
    <m/>
    <m/>
    <m/>
    <m/>
    <m/>
    <m/>
    <m/>
    <m/>
    <m/>
    <m/>
    <m/>
    <m/>
    <m/>
    <m/>
    <m/>
    <m/>
    <m/>
    <m/>
    <m/>
    <m/>
    <x v="0"/>
    <m/>
    <m/>
    <m/>
    <m/>
    <m/>
    <s v="GESTIONADO"/>
    <m/>
    <d v="2024-01-10T00:00:00"/>
    <m/>
    <m/>
    <x v="7"/>
    <x v="1"/>
    <x v="0"/>
    <x v="0"/>
    <x v="0"/>
    <n v="1"/>
    <n v="1"/>
    <n v="1"/>
    <n v="1"/>
    <x v="1"/>
    <n v="4"/>
    <s v="811045964"/>
    <x v="2"/>
    <d v="2024-01-10T00:00:00"/>
    <x v="722"/>
    <d v="1899-12-30T00:00:00"/>
    <d v="2024-01-10T09:03:00"/>
    <s v="9:03"/>
    <d v="1899-12-30T05:59:05"/>
    <x v="1"/>
    <x v="1"/>
    <x v="6"/>
    <x v="1"/>
    <n v="8193"/>
  </r>
  <r>
    <n v="739"/>
    <d v="2024-01-10T14:50:23"/>
    <d v="2024-01-10T15:02:17"/>
    <s v="45961452@ventasyservicios.com.co"/>
    <s v="Natalia Buenano Gonzalez"/>
    <m/>
    <d v="2024-01-10T00:00:00"/>
    <s v="8:18"/>
    <x v="3"/>
    <m/>
    <s v="15558584"/>
    <m/>
    <m/>
    <m/>
    <m/>
    <m/>
    <m/>
    <m/>
    <m/>
    <s v="3148640769"/>
    <s v="DETECCION SEGURIDAD PRIVADA LIMITADA"/>
    <s v="SOHO"/>
    <s v="CLIENTE EXTERNO"/>
    <x v="0"/>
    <m/>
    <s v="MÓVIL"/>
    <m/>
    <m/>
    <s v="CAMBIO PLAN TARIFA"/>
    <m/>
    <m/>
    <m/>
    <m/>
    <s v="DOWNGRADE"/>
    <m/>
    <m/>
    <m/>
    <m/>
    <m/>
    <m/>
    <m/>
    <m/>
    <m/>
    <m/>
    <m/>
    <m/>
    <m/>
    <m/>
    <m/>
    <m/>
    <m/>
    <m/>
    <m/>
    <m/>
    <m/>
    <m/>
    <m/>
    <m/>
    <m/>
    <m/>
    <m/>
    <m/>
    <m/>
    <m/>
    <m/>
    <m/>
    <m/>
    <m/>
    <m/>
    <m/>
    <m/>
    <m/>
    <m/>
    <m/>
    <m/>
    <m/>
    <m/>
    <m/>
    <m/>
    <m/>
    <m/>
    <m/>
    <m/>
    <m/>
    <m/>
    <m/>
    <m/>
    <m/>
    <m/>
    <m/>
    <m/>
    <m/>
    <m/>
    <m/>
    <m/>
    <m/>
    <m/>
    <m/>
    <m/>
    <m/>
    <m/>
    <m/>
    <m/>
    <m/>
    <m/>
    <m/>
    <m/>
    <m/>
    <m/>
    <m/>
    <m/>
    <m/>
    <m/>
    <m/>
    <m/>
    <m/>
    <m/>
    <m/>
    <m/>
    <m/>
    <m/>
    <m/>
    <m/>
    <m/>
    <m/>
    <m/>
    <m/>
    <m/>
    <m/>
    <m/>
    <m/>
    <m/>
    <m/>
    <m/>
    <m/>
    <m/>
    <m/>
    <x v="0"/>
    <m/>
    <m/>
    <m/>
    <m/>
    <m/>
    <s v="GESTIONADO"/>
    <m/>
    <d v="2024-01-10T00:00:00"/>
    <m/>
    <m/>
    <x v="35"/>
    <x v="3"/>
    <x v="0"/>
    <x v="0"/>
    <x v="0"/>
    <n v="1"/>
    <n v="1"/>
    <n v="1"/>
    <n v="1"/>
    <x v="0"/>
    <n v="1"/>
    <s v="3148640769DETECCION SEGURIDAD PRIVADA LIMITADA"/>
    <x v="0"/>
    <d v="2024-01-10T00:00:00"/>
    <x v="723"/>
    <d v="1899-12-30T00:00:00"/>
    <d v="2024-01-10T08:18:00"/>
    <s v="8:18"/>
    <d v="1899-12-30T06:44:17"/>
    <x v="2"/>
    <x v="2"/>
    <x v="5"/>
    <x v="1"/>
    <n v="8193"/>
  </r>
  <r>
    <n v="740"/>
    <d v="2024-01-10T15:00:18"/>
    <d v="2024-01-10T15:03:56"/>
    <s v="45577874@ventasyservicios.com.co"/>
    <s v="David Andres Pardo Torres"/>
    <m/>
    <d v="2024-01-10T00:00:00"/>
    <s v="12:20"/>
    <x v="4"/>
    <m/>
    <m/>
    <m/>
    <m/>
    <m/>
    <m/>
    <m/>
    <m/>
    <s v="nataliamedina2830@gmail.com"/>
    <s v="Solicitud sesión de contrato líneas Claro "/>
    <s v="1.00970814"/>
    <s v="JAVIER ALEXANDER PEREZ GARZON"/>
    <s v="MASIVO"/>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0T00:00:00"/>
    <s v="1157"/>
    <m/>
    <x v="37"/>
    <x v="0"/>
    <x v="0"/>
    <x v="0"/>
    <x v="0"/>
    <n v="1"/>
    <n v="1"/>
    <n v="1"/>
    <n v="1"/>
    <x v="0"/>
    <n v="1"/>
    <s v="1.00970814JAVIER ALEXANDER PEREZ GARZON"/>
    <x v="2"/>
    <d v="2024-01-10T00:00:00"/>
    <x v="724"/>
    <d v="1899-12-30T00:00:00"/>
    <d v="2024-01-10T12:20:00"/>
    <s v="12:20"/>
    <d v="1899-12-30T02:43:56"/>
    <x v="1"/>
    <x v="1"/>
    <x v="14"/>
    <x v="0"/>
    <n v="8193"/>
  </r>
  <r>
    <n v="741"/>
    <d v="2024-01-10T15:07:09"/>
    <d v="2024-01-10T15:08:25"/>
    <s v="46044959@ventasyservicios.com.co"/>
    <s v="Brayan Enrique Cuida Castillo"/>
    <m/>
    <d v="2024-01-10T00:00:00"/>
    <s v="1:54 p. m."/>
    <x v="4"/>
    <m/>
    <m/>
    <m/>
    <m/>
    <m/>
    <m/>
    <m/>
    <m/>
    <s v="gloria.barrera.ext@claro.com.co"/>
    <s v="RV: CANCELACION DE SERVICIOS DE INTERNET ZDRD010"/>
    <s v="13300100 "/>
    <s v="GLOBALMARKETING SAS"/>
    <s v="SOHO"/>
    <s v="CLIENTE CLARO"/>
    <x v="0"/>
    <m/>
    <s v="FIJO"/>
    <s v="FO"/>
    <s v="CANCELACIÓN DE SERVICIO"/>
    <m/>
    <m/>
    <m/>
    <m/>
    <m/>
    <m/>
    <m/>
    <s v="COLOCACIÓN"/>
    <m/>
    <m/>
    <m/>
    <m/>
    <m/>
    <m/>
    <m/>
    <m/>
    <m/>
    <m/>
    <m/>
    <m/>
    <m/>
    <m/>
    <m/>
    <m/>
    <m/>
    <m/>
    <m/>
    <m/>
    <m/>
    <m/>
    <m/>
    <m/>
    <m/>
    <m/>
    <m/>
    <m/>
    <m/>
    <m/>
    <m/>
    <m/>
    <m/>
    <m/>
    <m/>
    <m/>
    <m/>
    <m/>
    <m/>
    <m/>
    <m/>
    <m/>
    <m/>
    <m/>
    <m/>
    <m/>
    <m/>
    <m/>
    <m/>
    <m/>
    <m/>
    <m/>
    <m/>
    <m/>
    <m/>
    <m/>
    <m/>
    <m/>
    <m/>
    <m/>
    <m/>
    <m/>
    <m/>
    <m/>
    <m/>
    <m/>
    <m/>
    <m/>
    <m/>
    <m/>
    <m/>
    <m/>
    <m/>
    <m/>
    <m/>
    <m/>
    <m/>
    <m/>
    <m/>
    <m/>
    <m/>
    <m/>
    <m/>
    <m/>
    <m/>
    <m/>
    <m/>
    <m/>
    <m/>
    <m/>
    <m/>
    <m/>
    <m/>
    <m/>
    <m/>
    <m/>
    <m/>
    <s v="ADICIONALES"/>
    <m/>
    <s v="NO INDICA MOTIVO"/>
    <m/>
    <x v="1"/>
    <m/>
    <m/>
    <s v="1"/>
    <m/>
    <m/>
    <s v="GESTIONADO"/>
    <m/>
    <d v="2024-01-10T00:00:00"/>
    <s v="nn"/>
    <m/>
    <x v="74"/>
    <x v="0"/>
    <x v="0"/>
    <x v="0"/>
    <x v="0"/>
    <n v="1"/>
    <n v="1"/>
    <n v="1"/>
    <n v="1"/>
    <x v="0"/>
    <n v="1"/>
    <s v="13300100 GLOBALMARKETING SAS"/>
    <x v="0"/>
    <d v="2024-01-10T00:00:00"/>
    <x v="725"/>
    <d v="1899-12-30T00:00:00"/>
    <d v="2024-01-10T01:54:00"/>
    <s v="1:54"/>
    <d v="1899-12-30T13:14:25"/>
    <x v="3"/>
    <x v="2"/>
    <x v="7"/>
    <x v="0"/>
    <n v="8193"/>
  </r>
  <r>
    <n v="742"/>
    <d v="2024-01-10T15:03:40"/>
    <d v="2024-01-10T15:08:55"/>
    <s v="46049316@ventasyservicios.com.co"/>
    <s v="Evelin Gicela Diaz Garzon"/>
    <m/>
    <d v="2024-01-09T00:00:00"/>
    <s v="16:18"/>
    <x v="0"/>
    <m/>
    <m/>
    <m/>
    <m/>
    <m/>
    <m/>
    <m/>
    <m/>
    <s v="claroteayudanegocios@claro.com.co"/>
    <s v="Fwd: INCONSISTENCIA EN EL SERVICIO EMPRESARIAL"/>
    <s v="13879091"/>
    <s v="LILI CAMILA RINCON MANTILLA"/>
    <s v="SOHO"/>
    <s v="CLARO TE AYUDA"/>
    <x v="0"/>
    <m/>
    <s v="FIJO"/>
    <s v="FO"/>
    <s v="FACTURA"/>
    <m/>
    <m/>
    <m/>
    <m/>
    <m/>
    <m/>
    <m/>
    <m/>
    <m/>
    <m/>
    <m/>
    <m/>
    <m/>
    <m/>
    <m/>
    <m/>
    <m/>
    <m/>
    <s v="RECLAMO BENEFICIO NO APLICADO"/>
    <m/>
    <m/>
    <m/>
    <m/>
    <m/>
    <m/>
    <m/>
    <m/>
    <m/>
    <m/>
    <m/>
    <m/>
    <m/>
    <m/>
    <m/>
    <m/>
    <m/>
    <m/>
    <m/>
    <m/>
    <m/>
    <m/>
    <m/>
    <m/>
    <m/>
    <m/>
    <m/>
    <m/>
    <m/>
    <m/>
    <m/>
    <m/>
    <m/>
    <m/>
    <m/>
    <m/>
    <m/>
    <m/>
    <m/>
    <m/>
    <m/>
    <m/>
    <m/>
    <m/>
    <m/>
    <m/>
    <m/>
    <m/>
    <m/>
    <m/>
    <m/>
    <m/>
    <m/>
    <m/>
    <m/>
    <m/>
    <m/>
    <m/>
    <m/>
    <m/>
    <m/>
    <m/>
    <m/>
    <m/>
    <m/>
    <m/>
    <m/>
    <m/>
    <m/>
    <m/>
    <m/>
    <m/>
    <m/>
    <m/>
    <m/>
    <m/>
    <m/>
    <m/>
    <m/>
    <m/>
    <m/>
    <m/>
    <m/>
    <m/>
    <m/>
    <m/>
    <m/>
    <m/>
    <m/>
    <m/>
    <x v="0"/>
    <m/>
    <m/>
    <m/>
    <m/>
    <m/>
    <s v="GESTIONADO"/>
    <m/>
    <d v="2024-01-10T00:00:00"/>
    <m/>
    <m/>
    <x v="121"/>
    <x v="0"/>
    <x v="0"/>
    <x v="0"/>
    <x v="0"/>
    <n v="1"/>
    <n v="1"/>
    <n v="1"/>
    <n v="1"/>
    <x v="2"/>
    <n v="2"/>
    <s v="13879091LILI CAMILA RINCON MANTILLA"/>
    <x v="0"/>
    <d v="2024-01-10T00:00:00"/>
    <x v="726"/>
    <d v="1899-12-30T00:00:00"/>
    <d v="2024-01-09T16:18:00"/>
    <s v="16:18"/>
    <d v="1899-12-30T22:50:55"/>
    <x v="4"/>
    <x v="0"/>
    <x v="22"/>
    <x v="1"/>
    <n v="8193"/>
  </r>
  <r>
    <n v="743"/>
    <d v="2024-01-10T15:07:45"/>
    <d v="2024-01-10T15:10:14"/>
    <s v="45664102@ventasyservicios.com.co"/>
    <s v="Angie Tatiana Tique Cardozo"/>
    <m/>
    <d v="2024-01-10T00:00:00"/>
    <s v=" 11:46 a. m."/>
    <x v="0"/>
    <m/>
    <m/>
    <m/>
    <m/>
    <m/>
    <m/>
    <m/>
    <m/>
    <s v="schaljub@qservices.com.co"/>
    <s v="INCLUSION LINEAS A LA CUENTA NO. 6225011401 QUALITY SERVICES S.A. NIT: 800.250.475-9"/>
    <s v="8.22501140"/>
    <s v="QUALITY SERVICES S A"/>
    <s v="PYME MEDIANA"/>
    <s v="CLIENTE EXTERNO"/>
    <x v="0"/>
    <m/>
    <s v="MÓVIL"/>
    <m/>
    <m/>
    <s v="INCLUSIONES - EXCLUSIONES"/>
    <m/>
    <m/>
    <m/>
    <m/>
    <m/>
    <m/>
    <m/>
    <m/>
    <m/>
    <m/>
    <m/>
    <m/>
    <m/>
    <m/>
    <m/>
    <m/>
    <m/>
    <m/>
    <m/>
    <m/>
    <m/>
    <m/>
    <m/>
    <m/>
    <s v="INCLUSIÓN"/>
    <m/>
    <m/>
    <m/>
    <m/>
    <m/>
    <m/>
    <m/>
    <m/>
    <m/>
    <m/>
    <m/>
    <m/>
    <m/>
    <m/>
    <m/>
    <m/>
    <m/>
    <m/>
    <m/>
    <m/>
    <m/>
    <m/>
    <m/>
    <m/>
    <m/>
    <m/>
    <m/>
    <m/>
    <m/>
    <m/>
    <m/>
    <m/>
    <m/>
    <m/>
    <m/>
    <m/>
    <m/>
    <m/>
    <m/>
    <m/>
    <m/>
    <m/>
    <m/>
    <m/>
    <m/>
    <m/>
    <m/>
    <m/>
    <m/>
    <m/>
    <m/>
    <m/>
    <m/>
    <m/>
    <m/>
    <m/>
    <m/>
    <m/>
    <m/>
    <m/>
    <m/>
    <m/>
    <m/>
    <m/>
    <m/>
    <m/>
    <m/>
    <m/>
    <m/>
    <m/>
    <m/>
    <m/>
    <m/>
    <m/>
    <m/>
    <m/>
    <m/>
    <m/>
    <m/>
    <m/>
    <m/>
    <m/>
    <m/>
    <x v="0"/>
    <m/>
    <m/>
    <m/>
    <m/>
    <m/>
    <s v="GESTIONADO"/>
    <m/>
    <d v="2024-01-10T00:00:00"/>
    <s v="NO APLICA"/>
    <s v="NO APLICA"/>
    <x v="54"/>
    <x v="0"/>
    <x v="0"/>
    <x v="0"/>
    <x v="0"/>
    <n v="1"/>
    <n v="1"/>
    <n v="1"/>
    <n v="1"/>
    <x v="0"/>
    <n v="1"/>
    <s v="8.22501140QUALITY SERVICES S A"/>
    <x v="2"/>
    <d v="2024-01-10T00:00:00"/>
    <x v="727"/>
    <d v="1899-12-30T00:00:00"/>
    <d v="2024-01-10T11:46:00"/>
    <s v=" 11:46"/>
    <d v="1899-12-30T03:24:14"/>
    <x v="1"/>
    <x v="1"/>
    <x v="16"/>
    <x v="1"/>
    <n v="8193"/>
  </r>
  <r>
    <n v="744"/>
    <d v="2024-01-10T14:58:27"/>
    <d v="2024-01-10T15:10:21"/>
    <s v="45632550@ventasyservicios.com.co"/>
    <s v="Alejandra Rodriguez Cajamarca"/>
    <m/>
    <d v="2024-01-10T00:00:00"/>
    <s v="10:27 a. m."/>
    <x v="4"/>
    <m/>
    <m/>
    <m/>
    <m/>
    <m/>
    <m/>
    <m/>
    <m/>
    <s v="hrubiano@cts-ti.com"/>
    <s v="RE: FALLA PAG WEB CTS-TI.COM"/>
    <s v="13304204"/>
    <s v="COBERTURA TOTAL EN SERVICIOS TI SAS"/>
    <s v="MICRO"/>
    <s v="CLIENTE EXTERNO"/>
    <x v="0"/>
    <m/>
    <s v="FIJO"/>
    <s v="FO"/>
    <s v="SOPORTE TÉCNICO"/>
    <m/>
    <m/>
    <m/>
    <m/>
    <m/>
    <m/>
    <m/>
    <m/>
    <m/>
    <m/>
    <m/>
    <m/>
    <m/>
    <m/>
    <m/>
    <m/>
    <m/>
    <m/>
    <m/>
    <m/>
    <m/>
    <m/>
    <m/>
    <m/>
    <m/>
    <m/>
    <m/>
    <m/>
    <m/>
    <m/>
    <m/>
    <m/>
    <m/>
    <m/>
    <m/>
    <m/>
    <m/>
    <m/>
    <m/>
    <m/>
    <m/>
    <m/>
    <m/>
    <m/>
    <m/>
    <m/>
    <m/>
    <m/>
    <m/>
    <m/>
    <m/>
    <m/>
    <m/>
    <m/>
    <m/>
    <s v="FALLA CLOUD"/>
    <m/>
    <m/>
    <m/>
    <m/>
    <m/>
    <m/>
    <m/>
    <m/>
    <m/>
    <m/>
    <m/>
    <m/>
    <m/>
    <m/>
    <m/>
    <m/>
    <m/>
    <m/>
    <m/>
    <m/>
    <m/>
    <m/>
    <m/>
    <m/>
    <m/>
    <m/>
    <m/>
    <m/>
    <m/>
    <m/>
    <m/>
    <m/>
    <m/>
    <m/>
    <m/>
    <m/>
    <m/>
    <m/>
    <m/>
    <m/>
    <m/>
    <m/>
    <m/>
    <m/>
    <m/>
    <m/>
    <m/>
    <m/>
    <m/>
    <m/>
    <m/>
    <m/>
    <m/>
    <x v="3"/>
    <s v="0"/>
    <s v="0"/>
    <s v="1"/>
    <s v="0"/>
    <s v="0"/>
    <s v="ESCALADO"/>
    <s v="OTRAS ÁREAS"/>
    <d v="2024-01-10T00:00:00"/>
    <s v="ESCALADO A SOPORTE CLOUD"/>
    <m/>
    <x v="122"/>
    <x v="0"/>
    <x v="1"/>
    <x v="0"/>
    <x v="0"/>
    <n v="1"/>
    <n v="1"/>
    <n v="1"/>
    <n v="1"/>
    <x v="0"/>
    <n v="1"/>
    <s v="13304204COBERTURA TOTAL EN SERVICIOS TI SAS"/>
    <x v="2"/>
    <d v="2024-01-10T00:00:00"/>
    <x v="728"/>
    <d v="1899-12-30T00:00:00"/>
    <d v="2024-01-10T10:27:00"/>
    <s v="10:27"/>
    <d v="1899-12-30T04:43:21"/>
    <x v="1"/>
    <x v="1"/>
    <x v="24"/>
    <x v="0"/>
    <n v="8193"/>
  </r>
  <r>
    <n v="745"/>
    <d v="2024-01-10T14:55:09"/>
    <d v="2024-01-10T15:10:46"/>
    <s v="45077024@ventasyservicios.com.co"/>
    <s v="Leidy Tatiana Pinzon Calderon"/>
    <m/>
    <d v="2024-01-10T00:00:00"/>
    <s v="13:32"/>
    <x v="7"/>
    <m/>
    <m/>
    <m/>
    <m/>
    <m/>
    <m/>
    <s v="gerencia@cadugi.com"/>
    <s v="Re: Cesión Contrato línea No. 317 3999877"/>
    <m/>
    <m/>
    <s v="3173999877"/>
    <s v="MANUFACTURAS CADUGI S.A.S "/>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0T00:00:00"/>
    <s v="NA"/>
    <m/>
    <x v="78"/>
    <x v="6"/>
    <x v="0"/>
    <x v="0"/>
    <x v="0"/>
    <n v="1"/>
    <n v="1"/>
    <n v="1"/>
    <n v="1"/>
    <x v="0"/>
    <n v="1"/>
    <s v="3173999877MANUFACTURAS CADUGI S.A.S "/>
    <x v="2"/>
    <d v="2024-01-10T00:00:00"/>
    <x v="729"/>
    <d v="1899-12-30T00:00:00"/>
    <d v="2024-01-10T13:32:00"/>
    <s v="13:32"/>
    <d v="1899-12-30T01:38:46"/>
    <x v="1"/>
    <x v="1"/>
    <x v="12"/>
    <x v="1"/>
    <n v="8193"/>
  </r>
  <r>
    <n v="746"/>
    <d v="2024-01-10T15:10:49"/>
    <d v="2024-01-10T15:11:56"/>
    <s v="45077024@ventasyservicios.com.co"/>
    <s v="Leidy Tatiana Pinzon Calderon"/>
    <m/>
    <d v="2024-01-10T00:00:00"/>
    <s v="11:09"/>
    <x v="7"/>
    <m/>
    <m/>
    <m/>
    <m/>
    <m/>
    <m/>
    <s v="gerencia@todocamperos.com"/>
    <s v="Re: CESION DE CONTRATO MOVIL"/>
    <m/>
    <m/>
    <s v="3202397886"/>
    <s v="TODO CAMPEROS LIMITADA"/>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0T00:00:00"/>
    <s v="NA"/>
    <m/>
    <x v="78"/>
    <x v="6"/>
    <x v="0"/>
    <x v="0"/>
    <x v="0"/>
    <n v="1"/>
    <n v="1"/>
    <n v="1"/>
    <n v="1"/>
    <x v="0"/>
    <n v="1"/>
    <s v="3202397886TODO CAMPEROS LIMITADA"/>
    <x v="2"/>
    <d v="2024-01-10T00:00:00"/>
    <x v="730"/>
    <d v="1899-12-30T00:00:00"/>
    <d v="2024-01-10T11:09:00"/>
    <s v="11:09"/>
    <d v="1899-12-30T04:02:56"/>
    <x v="1"/>
    <x v="1"/>
    <x v="12"/>
    <x v="1"/>
    <n v="8193"/>
  </r>
  <r>
    <n v="747"/>
    <d v="2024-01-10T15:11:31"/>
    <d v="2024-01-10T15:12:33"/>
    <s v="45981202@ventasyservicios.com.co"/>
    <s v="Candida Mayerli Moyano Casallas"/>
    <m/>
    <d v="2024-01-10T00:00:00"/>
    <s v="11:58"/>
    <x v="5"/>
    <m/>
    <m/>
    <m/>
    <m/>
    <m/>
    <m/>
    <m/>
    <m/>
    <m/>
    <m/>
    <s v="0"/>
    <s v="Gerencia General Tequendama Villavicencio "/>
    <s v="NO DETERMINADO"/>
    <s v="CLIENTE EXTERNO"/>
    <x v="0"/>
    <m/>
    <m/>
    <m/>
    <m/>
    <m/>
    <m/>
    <m/>
    <m/>
    <m/>
    <m/>
    <m/>
    <m/>
    <m/>
    <m/>
    <m/>
    <m/>
    <m/>
    <m/>
    <m/>
    <m/>
    <m/>
    <m/>
    <m/>
    <m/>
    <m/>
    <m/>
    <m/>
    <m/>
    <m/>
    <m/>
    <m/>
    <m/>
    <m/>
    <m/>
    <m/>
    <m/>
    <m/>
    <m/>
    <m/>
    <m/>
    <m/>
    <m/>
    <m/>
    <m/>
    <m/>
    <m/>
    <m/>
    <m/>
    <m/>
    <m/>
    <m/>
    <m/>
    <m/>
    <m/>
    <m/>
    <m/>
    <m/>
    <m/>
    <m/>
    <m/>
    <m/>
    <m/>
    <m/>
    <m/>
    <m/>
    <m/>
    <m/>
    <m/>
    <m/>
    <m/>
    <m/>
    <m/>
    <m/>
    <m/>
    <m/>
    <m/>
    <m/>
    <m/>
    <m/>
    <m/>
    <m/>
    <m/>
    <m/>
    <m/>
    <s v="SIN CRITERIO DE BÚSQUEDA"/>
    <m/>
    <m/>
    <m/>
    <m/>
    <m/>
    <m/>
    <m/>
    <m/>
    <m/>
    <m/>
    <m/>
    <m/>
    <m/>
    <m/>
    <m/>
    <m/>
    <m/>
    <m/>
    <m/>
    <m/>
    <m/>
    <m/>
    <m/>
    <m/>
    <m/>
    <m/>
    <m/>
    <m/>
    <x v="0"/>
    <m/>
    <m/>
    <m/>
    <m/>
    <m/>
    <s v="GESTIONADO"/>
    <m/>
    <d v="2024-01-10T00:00:00"/>
    <m/>
    <m/>
    <x v="6"/>
    <x v="4"/>
    <x v="0"/>
    <x v="0"/>
    <x v="0"/>
    <n v="1"/>
    <n v="1"/>
    <n v="1"/>
    <n v="1"/>
    <x v="0"/>
    <n v="1"/>
    <s v="0"/>
    <x v="2"/>
    <d v="2024-01-10T00:00:00"/>
    <x v="731"/>
    <d v="1899-12-30T00:00:00"/>
    <d v="2024-01-10T11:58:00"/>
    <s v="11:58"/>
    <d v="1899-12-30T03:14:33"/>
    <x v="1"/>
    <x v="1"/>
    <x v="10"/>
    <x v="1"/>
    <n v="8193"/>
  </r>
  <r>
    <n v="748"/>
    <d v="2024-01-10T15:13:47"/>
    <d v="2024-01-10T15:14:47"/>
    <s v="45961543@ventasyservicios.com.co"/>
    <s v="Juan Jose Duque Aguirre"/>
    <m/>
    <d v="2024-01-10T00:00:00"/>
    <s v="10:13"/>
    <x v="1"/>
    <m/>
    <m/>
    <s v="TRANSGIRAR S.A."/>
    <s v="900168906"/>
    <s v="HABILITACIÓN"/>
    <m/>
    <m/>
    <m/>
    <m/>
    <m/>
    <m/>
    <m/>
    <m/>
    <m/>
    <x v="2"/>
    <m/>
    <m/>
    <m/>
    <m/>
    <m/>
    <m/>
    <m/>
    <m/>
    <m/>
    <m/>
    <m/>
    <m/>
    <m/>
    <m/>
    <m/>
    <m/>
    <m/>
    <m/>
    <m/>
    <m/>
    <m/>
    <m/>
    <m/>
    <m/>
    <m/>
    <m/>
    <m/>
    <m/>
    <m/>
    <m/>
    <m/>
    <m/>
    <m/>
    <m/>
    <m/>
    <m/>
    <m/>
    <m/>
    <m/>
    <m/>
    <m/>
    <m/>
    <m/>
    <m/>
    <m/>
    <m/>
    <m/>
    <m/>
    <m/>
    <m/>
    <m/>
    <m/>
    <m/>
    <m/>
    <m/>
    <m/>
    <m/>
    <m/>
    <m/>
    <m/>
    <m/>
    <m/>
    <m/>
    <m/>
    <m/>
    <m/>
    <m/>
    <m/>
    <m/>
    <m/>
    <m/>
    <m/>
    <m/>
    <m/>
    <m/>
    <m/>
    <m/>
    <m/>
    <m/>
    <m/>
    <m/>
    <m/>
    <m/>
    <m/>
    <m/>
    <m/>
    <m/>
    <m/>
    <m/>
    <m/>
    <m/>
    <m/>
    <s v="PERFILAMIENTO"/>
    <s v="LILIANA MARIA HOYOS SIERRA"/>
    <m/>
    <m/>
    <m/>
    <m/>
    <m/>
    <m/>
    <m/>
    <m/>
    <m/>
    <m/>
    <m/>
    <m/>
    <m/>
    <m/>
    <m/>
    <m/>
    <m/>
    <m/>
    <m/>
    <x v="0"/>
    <m/>
    <m/>
    <m/>
    <m/>
    <m/>
    <m/>
    <m/>
    <d v="2024-01-10T00:00:00"/>
    <m/>
    <m/>
    <x v="123"/>
    <x v="1"/>
    <x v="0"/>
    <x v="0"/>
    <x v="0"/>
    <n v="1"/>
    <n v="1"/>
    <n v="1"/>
    <n v="1"/>
    <x v="1"/>
    <n v="2"/>
    <s v="900168906"/>
    <x v="2"/>
    <d v="2024-01-10T00:00:00"/>
    <x v="732"/>
    <d v="1899-12-30T00:00:00"/>
    <d v="2024-01-10T10:13:00"/>
    <s v="10:13"/>
    <d v="1899-12-30T05:01:47"/>
    <x v="1"/>
    <x v="1"/>
    <x v="6"/>
    <x v="1"/>
    <n v="8193"/>
  </r>
  <r>
    <n v="749"/>
    <d v="2024-01-10T15:02:20"/>
    <d v="2024-01-10T15:15:47"/>
    <s v="45961452@ventasyservicios.com.co"/>
    <s v="Natalia Buenano Gonzalez"/>
    <m/>
    <d v="2024-01-10T00:00:00"/>
    <s v="9:59"/>
    <x v="3"/>
    <m/>
    <s v="15558685"/>
    <m/>
    <m/>
    <m/>
    <m/>
    <m/>
    <m/>
    <m/>
    <m/>
    <s v="8.22438264"/>
    <s v="INVERSIONES TINKKO S.A.S."/>
    <s v="PYME MEDIANA"/>
    <s v="CLIENTE EXTERNO"/>
    <x v="0"/>
    <m/>
    <s v="MÓVIL"/>
    <m/>
    <m/>
    <s v="SERVICIOS ADICIONALES"/>
    <m/>
    <m/>
    <m/>
    <m/>
    <m/>
    <m/>
    <m/>
    <m/>
    <m/>
    <m/>
    <m/>
    <m/>
    <m/>
    <m/>
    <m/>
    <m/>
    <m/>
    <m/>
    <m/>
    <m/>
    <m/>
    <m/>
    <m/>
    <m/>
    <m/>
    <m/>
    <m/>
    <m/>
    <m/>
    <m/>
    <m/>
    <m/>
    <m/>
    <m/>
    <m/>
    <m/>
    <m/>
    <m/>
    <m/>
    <m/>
    <m/>
    <m/>
    <m/>
    <m/>
    <m/>
    <m/>
    <m/>
    <m/>
    <m/>
    <m/>
    <m/>
    <m/>
    <s v="DESACTIVACIÓN - BLOQUEO"/>
    <m/>
    <m/>
    <m/>
    <m/>
    <m/>
    <m/>
    <m/>
    <m/>
    <m/>
    <m/>
    <m/>
    <m/>
    <m/>
    <m/>
    <m/>
    <m/>
    <m/>
    <m/>
    <m/>
    <m/>
    <m/>
    <m/>
    <m/>
    <m/>
    <m/>
    <m/>
    <m/>
    <m/>
    <m/>
    <m/>
    <m/>
    <m/>
    <m/>
    <m/>
    <m/>
    <m/>
    <m/>
    <m/>
    <m/>
    <m/>
    <m/>
    <m/>
    <m/>
    <m/>
    <m/>
    <m/>
    <m/>
    <m/>
    <m/>
    <m/>
    <m/>
    <m/>
    <m/>
    <m/>
    <m/>
    <x v="0"/>
    <m/>
    <m/>
    <m/>
    <m/>
    <m/>
    <s v="GESTIONADO"/>
    <m/>
    <d v="2024-01-10T00:00:00"/>
    <m/>
    <m/>
    <x v="59"/>
    <x v="3"/>
    <x v="0"/>
    <x v="0"/>
    <x v="0"/>
    <n v="1"/>
    <n v="1"/>
    <n v="1"/>
    <n v="1"/>
    <x v="0"/>
    <n v="1"/>
    <s v="8.22438264INVERSIONES TINKKO S.A.S."/>
    <x v="2"/>
    <d v="2024-01-10T00:00:00"/>
    <x v="733"/>
    <d v="1899-12-30T00:00:00"/>
    <d v="2024-01-10T09:59:00"/>
    <s v="9:59"/>
    <d v="1899-12-30T05:16:47"/>
    <x v="1"/>
    <x v="1"/>
    <x v="5"/>
    <x v="1"/>
    <n v="8193"/>
  </r>
  <r>
    <n v="750"/>
    <d v="2024-01-10T15:14:59"/>
    <d v="2024-01-10T15:16:27"/>
    <s v="46044558@ventasyservicios.com.co"/>
    <s v="Dick Harry Rodriguez Rocha"/>
    <m/>
    <d v="2024-01-09T00:00:00"/>
    <s v="15:36"/>
    <x v="0"/>
    <m/>
    <m/>
    <m/>
    <m/>
    <m/>
    <m/>
    <m/>
    <m/>
    <s v="Mariaj.garzon@Clarocorporativos.co"/>
    <s v="RV: CAMBIO LINEA ASPECT LANGUAGE//800190218//linea 3113966583"/>
    <s v="3206418317"/>
    <s v="ASPECT LANGUAGE SCHOOLS L"/>
    <s v="PYME PEQUEÑA"/>
    <s v="CLIENTE CLARO"/>
    <x v="0"/>
    <m/>
    <s v="MÓVIL"/>
    <m/>
    <m/>
    <s v="CAMBIO DE NÚMERO"/>
    <m/>
    <m/>
    <m/>
    <s v="CAMBIO VOLUNTARIO"/>
    <m/>
    <m/>
    <m/>
    <m/>
    <m/>
    <m/>
    <m/>
    <m/>
    <m/>
    <m/>
    <m/>
    <m/>
    <m/>
    <m/>
    <m/>
    <m/>
    <m/>
    <m/>
    <m/>
    <m/>
    <m/>
    <m/>
    <m/>
    <m/>
    <m/>
    <m/>
    <m/>
    <m/>
    <m/>
    <m/>
    <m/>
    <m/>
    <m/>
    <m/>
    <m/>
    <m/>
    <m/>
    <m/>
    <m/>
    <m/>
    <m/>
    <m/>
    <m/>
    <m/>
    <m/>
    <m/>
    <m/>
    <m/>
    <m/>
    <m/>
    <m/>
    <m/>
    <m/>
    <m/>
    <m/>
    <m/>
    <m/>
    <m/>
    <m/>
    <m/>
    <m/>
    <m/>
    <m/>
    <m/>
    <m/>
    <m/>
    <m/>
    <m/>
    <m/>
    <m/>
    <m/>
    <m/>
    <m/>
    <m/>
    <m/>
    <m/>
    <m/>
    <m/>
    <m/>
    <m/>
    <m/>
    <m/>
    <m/>
    <m/>
    <m/>
    <m/>
    <m/>
    <m/>
    <m/>
    <m/>
    <m/>
    <m/>
    <m/>
    <m/>
    <m/>
    <m/>
    <m/>
    <m/>
    <m/>
    <m/>
    <m/>
    <m/>
    <m/>
    <m/>
    <x v="0"/>
    <m/>
    <m/>
    <m/>
    <m/>
    <m/>
    <s v="GESTIONADO"/>
    <m/>
    <d v="2024-01-10T00:00:00"/>
    <m/>
    <m/>
    <x v="124"/>
    <x v="0"/>
    <x v="0"/>
    <x v="0"/>
    <x v="0"/>
    <n v="1"/>
    <n v="1"/>
    <n v="1"/>
    <n v="1"/>
    <x v="0"/>
    <n v="1"/>
    <s v="3206418317ASPECT LANGUAGE SCHOOLS L"/>
    <x v="0"/>
    <d v="2024-01-10T00:00:00"/>
    <x v="734"/>
    <d v="1899-12-30T00:00:00"/>
    <d v="2024-01-09T15:36:00"/>
    <s v="15:36"/>
    <d v="1899-12-30T23:40:27"/>
    <x v="4"/>
    <x v="0"/>
    <x v="20"/>
    <x v="1"/>
    <n v="8193"/>
  </r>
  <r>
    <n v="751"/>
    <d v="2024-01-10T15:15:28"/>
    <d v="2024-01-10T15:16:29"/>
    <s v="46044978@ventasyservicios.com.co"/>
    <s v="Edward Esteban Roa Ruiz"/>
    <m/>
    <d v="2024-01-10T00:00:00"/>
    <s v="11:24"/>
    <x v="4"/>
    <m/>
    <m/>
    <m/>
    <m/>
    <m/>
    <m/>
    <m/>
    <m/>
    <s v="nataly.arismendy@atpsites.com "/>
    <s v="RV: Reposición SIM 3102353175"/>
    <s v="8.22457758"/>
    <s v="ATP FIBER COLOMBIA SAS -"/>
    <s v="MICR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0T00:00:00"/>
    <m/>
    <m/>
    <x v="21"/>
    <x v="0"/>
    <x v="0"/>
    <x v="0"/>
    <x v="0"/>
    <n v="1"/>
    <n v="1"/>
    <n v="1"/>
    <n v="1"/>
    <x v="0"/>
    <n v="1"/>
    <s v="8.22457758ATP FIBER COLOMBIA SAS -"/>
    <x v="2"/>
    <d v="2024-01-10T00:00:00"/>
    <x v="735"/>
    <d v="1899-12-30T00:00:00"/>
    <d v="2024-01-10T11:24:00"/>
    <s v="11:24"/>
    <d v="1899-12-30T03:52:29"/>
    <x v="1"/>
    <x v="1"/>
    <x v="8"/>
    <x v="0"/>
    <n v="8193"/>
  </r>
  <r>
    <n v="752"/>
    <d v="2024-01-10T15:15:53"/>
    <d v="2024-01-10T15:16:45"/>
    <s v="46044959@ventasyservicios.com.co"/>
    <s v="Brayan Enrique Cuida Castillo"/>
    <m/>
    <d v="2024-01-10T00:00:00"/>
    <s v="1:42 p. m."/>
    <x v="4"/>
    <m/>
    <m/>
    <m/>
    <m/>
    <m/>
    <m/>
    <m/>
    <m/>
    <s v="neila.forero@grupo-contempo.com"/>
    <s v="Reclamacion  FE Claro internet sala de ventas R1048142314  "/>
    <s v="06817536"/>
    <s v="GRUPO CONTEMPO SAS"/>
    <s v="MICR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0T00:00:00"/>
    <s v="NN"/>
    <m/>
    <x v="58"/>
    <x v="0"/>
    <x v="0"/>
    <x v="0"/>
    <x v="0"/>
    <n v="1"/>
    <n v="1"/>
    <n v="1"/>
    <n v="1"/>
    <x v="1"/>
    <n v="2"/>
    <s v="06817536GRUPO CONTEMPO SAS"/>
    <x v="0"/>
    <d v="2024-01-10T00:00:00"/>
    <x v="736"/>
    <d v="1899-12-30T00:00:00"/>
    <d v="2024-01-10T01:42:00"/>
    <s v="1:42"/>
    <d v="1899-12-30T13:34:45"/>
    <x v="3"/>
    <x v="2"/>
    <x v="7"/>
    <x v="0"/>
    <n v="8193"/>
  </r>
  <r>
    <n v="753"/>
    <d v="2024-01-10T15:15:09"/>
    <d v="2024-01-10T15:17:11"/>
    <s v="45077024@ventasyservicios.com.co"/>
    <s v="Leidy Tatiana Pinzon Calderon"/>
    <m/>
    <d v="2024-01-10T00:00:00"/>
    <s v="13:50"/>
    <x v="7"/>
    <m/>
    <m/>
    <m/>
    <m/>
    <m/>
    <m/>
    <s v="info@grupovdt.co"/>
    <s v="Re: informacion de cesiones"/>
    <m/>
    <m/>
    <s v="0"/>
    <s v="TROPITOURS"/>
    <s v="NO DETERMINAD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0T00:00:00"/>
    <s v="na"/>
    <m/>
    <x v="78"/>
    <x v="6"/>
    <x v="0"/>
    <x v="0"/>
    <x v="0"/>
    <n v="1"/>
    <n v="1"/>
    <n v="1"/>
    <n v="1"/>
    <x v="0"/>
    <n v="1"/>
    <s v="0TROPITOURS"/>
    <x v="2"/>
    <d v="2024-01-10T00:00:00"/>
    <x v="737"/>
    <d v="1899-12-30T00:00:00"/>
    <d v="2024-01-10T13:50:00"/>
    <s v="13:50"/>
    <d v="1899-12-30T01:27:11"/>
    <x v="1"/>
    <x v="1"/>
    <x v="12"/>
    <x v="1"/>
    <n v="8193"/>
  </r>
  <r>
    <n v="754"/>
    <d v="2024-01-10T15:00:04"/>
    <d v="2024-01-10T15:18:28"/>
    <s v="46046817@ventasyservicios.com.co"/>
    <s v="Nicolas Romero Parra"/>
    <m/>
    <d v="2024-01-09T00:00:00"/>
    <s v="14:45"/>
    <x v="0"/>
    <m/>
    <m/>
    <m/>
    <m/>
    <m/>
    <m/>
    <m/>
    <m/>
    <s v="luz.vargasr@claro.com.co"/>
    <s v="RV: REPOSICION DE SIMCARD - EYS JF SAS NIT: 900576279-4"/>
    <s v="3115463155"/>
    <s v="ES JF SAS"/>
    <s v="PYME PEQUEÑA"/>
    <s v="CONSULTOR COMERCIAL"/>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09T00:00:00"/>
    <s v="N/A"/>
    <s v="0"/>
    <x v="31"/>
    <x v="0"/>
    <x v="0"/>
    <x v="0"/>
    <x v="0"/>
    <n v="1"/>
    <n v="1"/>
    <n v="1"/>
    <n v="1"/>
    <x v="0"/>
    <n v="1"/>
    <s v="3115463155ES JF SAS"/>
    <x v="0"/>
    <d v="2024-01-10T00:00:00"/>
    <x v="738"/>
    <d v="1899-12-30T00:00:00"/>
    <d v="2024-01-09T14:45:00"/>
    <s v="14:45"/>
    <d v="1899-12-31T00:33:28"/>
    <x v="0"/>
    <x v="2"/>
    <x v="3"/>
    <x v="1"/>
    <n v="8193"/>
  </r>
  <r>
    <n v="755"/>
    <d v="2024-01-10T14:18:06"/>
    <d v="2024-01-10T15:20:16"/>
    <s v="45981202@ventasyservicios.com.co"/>
    <s v="Candida Mayerli Moyano Casallas"/>
    <m/>
    <d v="2024-01-10T00:00:00"/>
    <s v="10:25"/>
    <x v="5"/>
    <m/>
    <m/>
    <m/>
    <m/>
    <m/>
    <m/>
    <m/>
    <m/>
    <m/>
    <m/>
    <s v="4117259507"/>
    <s v="HOSPITAL SAN VI CENTE DE PAUL E MPRESA SOC -"/>
    <s v="PYME PEQUEÑA"/>
    <s v="CLIENTE EXTERNO"/>
    <x v="0"/>
    <m/>
    <m/>
    <m/>
    <m/>
    <m/>
    <m/>
    <m/>
    <m/>
    <m/>
    <m/>
    <m/>
    <m/>
    <m/>
    <m/>
    <m/>
    <m/>
    <m/>
    <m/>
    <m/>
    <m/>
    <m/>
    <m/>
    <m/>
    <m/>
    <m/>
    <m/>
    <m/>
    <m/>
    <m/>
    <m/>
    <m/>
    <m/>
    <m/>
    <m/>
    <m/>
    <m/>
    <m/>
    <m/>
    <m/>
    <m/>
    <m/>
    <m/>
    <m/>
    <m/>
    <m/>
    <m/>
    <m/>
    <m/>
    <m/>
    <m/>
    <m/>
    <m/>
    <m/>
    <m/>
    <m/>
    <m/>
    <m/>
    <m/>
    <m/>
    <m/>
    <m/>
    <m/>
    <m/>
    <m/>
    <m/>
    <m/>
    <m/>
    <m/>
    <m/>
    <m/>
    <m/>
    <m/>
    <m/>
    <m/>
    <m/>
    <m/>
    <m/>
    <m/>
    <m/>
    <m/>
    <m/>
    <m/>
    <m/>
    <m/>
    <s v="PAGO A DESGLOSAR"/>
    <s v="CAV CLARO"/>
    <s v="TRANSFERENCIA CON PAGO A LA REFERENCIA"/>
    <s v="REQ000004471607"/>
    <m/>
    <m/>
    <m/>
    <m/>
    <m/>
    <m/>
    <m/>
    <m/>
    <m/>
    <m/>
    <m/>
    <m/>
    <m/>
    <m/>
    <m/>
    <m/>
    <m/>
    <m/>
    <m/>
    <m/>
    <m/>
    <m/>
    <m/>
    <m/>
    <m/>
    <x v="0"/>
    <m/>
    <m/>
    <m/>
    <m/>
    <m/>
    <s v="SOLUCIONADO ESCALADO"/>
    <s v="MYIT"/>
    <d v="2024-01-10T00:00:00"/>
    <m/>
    <m/>
    <x v="120"/>
    <x v="4"/>
    <x v="4"/>
    <x v="0"/>
    <x v="0"/>
    <n v="1"/>
    <n v="1"/>
    <n v="1"/>
    <n v="1"/>
    <x v="2"/>
    <n v="2"/>
    <s v="4117259507"/>
    <x v="2"/>
    <d v="2024-01-10T00:00:00"/>
    <x v="739"/>
    <d v="1899-12-30T00:00:00"/>
    <d v="2024-01-10T10:25:00"/>
    <s v="10:25"/>
    <d v="1899-12-30T04:55:16"/>
    <x v="1"/>
    <x v="1"/>
    <x v="10"/>
    <x v="1"/>
    <n v="8193"/>
  </r>
  <r>
    <n v="756"/>
    <d v="2024-01-10T15:19:41"/>
    <d v="2024-01-10T15:20:33"/>
    <s v="46044959@ventasyservicios.com.co"/>
    <s v="Brayan Enrique Cuida Castillo"/>
    <m/>
    <d v="2024-01-10T00:00:00"/>
    <s v="1:30 p. m."/>
    <x v="4"/>
    <m/>
    <m/>
    <m/>
    <m/>
    <m/>
    <m/>
    <m/>
    <m/>
    <s v="papeleriatierracolombia@gmail.com"/>
    <s v="Solicitud factura"/>
    <s v="13373665"/>
    <s v="JUAN CAMILO RAMIREZ CONTRERAS"/>
    <s v="MICRO"/>
    <s v="CLIENTE CLARO"/>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0T00:00:00"/>
    <s v="NN"/>
    <m/>
    <x v="9"/>
    <x v="0"/>
    <x v="0"/>
    <x v="0"/>
    <x v="0"/>
    <n v="1"/>
    <n v="1"/>
    <n v="1"/>
    <n v="1"/>
    <x v="0"/>
    <n v="1"/>
    <s v="13373665JUAN CAMILO RAMIREZ CONTRERAS"/>
    <x v="0"/>
    <d v="2024-01-10T00:00:00"/>
    <x v="740"/>
    <d v="1899-12-30T00:00:00"/>
    <d v="2024-01-10T01:30:00"/>
    <s v="1:30"/>
    <d v="1899-12-30T13:50:33"/>
    <x v="3"/>
    <x v="2"/>
    <x v="7"/>
    <x v="0"/>
    <n v="8193"/>
  </r>
  <r>
    <n v="757"/>
    <d v="2024-01-10T15:20:21"/>
    <d v="2024-01-10T15:21:22"/>
    <s v="45961588@ventasyservicios.com.co"/>
    <s v="Brian Fernando Camacho Hernandez"/>
    <m/>
    <d v="2024-01-10T00:00:00"/>
    <s v="13:42"/>
    <x v="4"/>
    <m/>
    <m/>
    <m/>
    <m/>
    <m/>
    <m/>
    <m/>
    <m/>
    <s v="inverhome@hotmail.com"/>
    <s v="Re: SOLICITUD TRASALDO CUENTA 07702018"/>
    <s v=" 07702018"/>
    <s v="INVERSIONE HOME DESING SAS                 "/>
    <s v="SOHO"/>
    <s v="CLIENTE EXTERNO"/>
    <x v="0"/>
    <m/>
    <s v="FIJO"/>
    <s v="HFC"/>
    <s v="TRASLADO SEDE"/>
    <m/>
    <m/>
    <m/>
    <m/>
    <m/>
    <m/>
    <m/>
    <m/>
    <m/>
    <m/>
    <m/>
    <m/>
    <m/>
    <m/>
    <m/>
    <m/>
    <m/>
    <m/>
    <m/>
    <m/>
    <m/>
    <m/>
    <m/>
    <m/>
    <m/>
    <m/>
    <m/>
    <m/>
    <m/>
    <m/>
    <m/>
    <m/>
    <m/>
    <m/>
    <m/>
    <m/>
    <m/>
    <m/>
    <m/>
    <m/>
    <m/>
    <m/>
    <m/>
    <m/>
    <m/>
    <m/>
    <m/>
    <m/>
    <m/>
    <m/>
    <m/>
    <m/>
    <m/>
    <m/>
    <m/>
    <m/>
    <m/>
    <m/>
    <m/>
    <s v="DOCUMENTACIÓN INCOMPLETA"/>
    <m/>
    <m/>
    <m/>
    <m/>
    <m/>
    <m/>
    <m/>
    <m/>
    <m/>
    <m/>
    <m/>
    <m/>
    <m/>
    <m/>
    <m/>
    <m/>
    <m/>
    <m/>
    <m/>
    <m/>
    <m/>
    <m/>
    <m/>
    <m/>
    <m/>
    <m/>
    <m/>
    <m/>
    <m/>
    <m/>
    <m/>
    <m/>
    <m/>
    <m/>
    <m/>
    <m/>
    <m/>
    <m/>
    <m/>
    <m/>
    <m/>
    <m/>
    <m/>
    <m/>
    <m/>
    <m/>
    <m/>
    <m/>
    <m/>
    <x v="0"/>
    <m/>
    <m/>
    <m/>
    <m/>
    <m/>
    <s v="GESTIONADO"/>
    <m/>
    <d v="2024-01-10T00:00:00"/>
    <s v="na"/>
    <s v="na"/>
    <x v="125"/>
    <x v="0"/>
    <x v="0"/>
    <x v="0"/>
    <x v="0"/>
    <n v="1"/>
    <n v="1"/>
    <n v="1"/>
    <n v="1"/>
    <x v="0"/>
    <n v="1"/>
    <s v=" 07702018INVERSIONE HOME DESING SAS                 "/>
    <x v="2"/>
    <d v="2024-01-10T00:00:00"/>
    <x v="741"/>
    <d v="1899-12-30T00:00:00"/>
    <d v="2024-01-10T13:42:00"/>
    <s v="13:42"/>
    <d v="1899-12-30T01:39:22"/>
    <x v="1"/>
    <x v="1"/>
    <x v="21"/>
    <x v="0"/>
    <n v="8193"/>
  </r>
  <r>
    <n v="758"/>
    <d v="2024-01-10T15:15:52"/>
    <d v="2024-01-10T15:24:38"/>
    <s v="45961452@ventasyservicios.com.co"/>
    <s v="Natalia Buenano Gonzalez"/>
    <m/>
    <d v="2024-01-10T00:00:00"/>
    <s v="10:03"/>
    <x v="3"/>
    <m/>
    <s v="15558690"/>
    <m/>
    <m/>
    <m/>
    <m/>
    <m/>
    <m/>
    <m/>
    <m/>
    <s v="3008863333"/>
    <s v="INVERSIONES TINKKO S.A.S."/>
    <s v="PYME MEDIANA"/>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0T00:00:00"/>
    <m/>
    <m/>
    <x v="0"/>
    <x v="3"/>
    <x v="0"/>
    <x v="0"/>
    <x v="0"/>
    <n v="1"/>
    <n v="1"/>
    <n v="1"/>
    <n v="1"/>
    <x v="0"/>
    <n v="1"/>
    <s v="3008863333INVERSIONES TINKKO S.A.S."/>
    <x v="2"/>
    <d v="2024-01-10T00:00:00"/>
    <x v="742"/>
    <d v="1899-12-30T00:00:00"/>
    <d v="2024-01-10T10:03:00"/>
    <s v="10:03"/>
    <d v="1899-12-30T05:21:38"/>
    <x v="1"/>
    <x v="1"/>
    <x v="5"/>
    <x v="1"/>
    <n v="8193"/>
  </r>
  <r>
    <n v="759"/>
    <d v="2024-01-10T15:24:37"/>
    <d v="2024-01-10T15:25:31"/>
    <s v="45077024@ventasyservicios.com.co"/>
    <s v="Leidy Tatiana Pinzon Calderon"/>
    <m/>
    <d v="2024-01-10T00:00:00"/>
    <s v="10:27"/>
    <x v="7"/>
    <m/>
    <m/>
    <m/>
    <m/>
    <m/>
    <m/>
    <s v="auxiliar@elciclista.com.co"/>
    <s v="SOLCITUD CAMBIO DE PROPIETARIO SERVICIO DE CELULAR   EL CICLISTA DE COLOMBIA S.AS. NIT 900.932.789-6"/>
    <m/>
    <m/>
    <s v="3133939503"/>
    <s v="EL CICLISTA DE COLOMBIA S.A.S"/>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0T00:00:00"/>
    <s v="NA"/>
    <m/>
    <x v="78"/>
    <x v="6"/>
    <x v="0"/>
    <x v="0"/>
    <x v="0"/>
    <n v="1"/>
    <n v="1"/>
    <n v="1"/>
    <n v="1"/>
    <x v="0"/>
    <n v="1"/>
    <s v="3133939503EL CICLISTA DE COLOMBIA S.A.S"/>
    <x v="2"/>
    <d v="2024-01-10T00:00:00"/>
    <x v="743"/>
    <d v="1899-12-30T00:00:00"/>
    <d v="2024-01-10T10:27:00"/>
    <s v="10:27"/>
    <d v="1899-12-30T04:58:31"/>
    <x v="1"/>
    <x v="1"/>
    <x v="12"/>
    <x v="1"/>
    <n v="8193"/>
  </r>
  <r>
    <n v="760"/>
    <d v="2024-01-10T15:24:55"/>
    <d v="2024-01-10T15:26:00"/>
    <s v="45664102@ventasyservicios.com.co"/>
    <s v="Angie Tatiana Tique Cardozo"/>
    <m/>
    <d v="2024-01-10T00:00:00"/>
    <s v="11:41 a. m."/>
    <x v="0"/>
    <m/>
    <m/>
    <m/>
    <m/>
    <m/>
    <m/>
    <m/>
    <m/>
    <s v="asistentedireccion@textilgrupo.com"/>
    <s v="cancelacion servicio Claro Hogar TV DIGI PLUS REF 05321779"/>
    <s v="05321779"/>
    <s v="CORPORACIO N TEXTILGRUPO"/>
    <s v="PYME PEQUEÑA"/>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0T00:00:00"/>
    <s v="NO APLICA"/>
    <s v="NO APLICA"/>
    <x v="58"/>
    <x v="0"/>
    <x v="0"/>
    <x v="0"/>
    <x v="0"/>
    <n v="1"/>
    <n v="1"/>
    <n v="1"/>
    <n v="1"/>
    <x v="0"/>
    <n v="1"/>
    <s v="05321779CORPORACIO N TEXTILGRUPO"/>
    <x v="2"/>
    <d v="2024-01-10T00:00:00"/>
    <x v="744"/>
    <d v="1899-12-30T00:00:00"/>
    <d v="2024-01-10T11:41:00"/>
    <s v="11:41"/>
    <d v="1899-12-30T03:45:00"/>
    <x v="1"/>
    <x v="1"/>
    <x v="16"/>
    <x v="1"/>
    <n v="8193"/>
  </r>
  <r>
    <n v="761"/>
    <d v="2024-01-10T15:29:20"/>
    <d v="2024-01-10T15:29:34"/>
    <s v="46044978@ventasyservicios.com.co"/>
    <s v="Edward Esteban Roa Ruiz"/>
    <m/>
    <d v="2024-01-10T00:00:00"/>
    <s v="11:27"/>
    <x v="4"/>
    <m/>
    <m/>
    <m/>
    <m/>
    <m/>
    <m/>
    <m/>
    <m/>
    <s v="info@tramontanaconstructora.com"/>
    <s v="Solictiud dar baja Cuenta: 68817168"/>
    <s v="68817168"/>
    <s v="TRAMONTANA CONSTRUCTORA SAS"/>
    <s v="SOH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0T00:00:00"/>
    <m/>
    <m/>
    <x v="58"/>
    <x v="0"/>
    <x v="0"/>
    <x v="0"/>
    <x v="0"/>
    <n v="1"/>
    <n v="1"/>
    <n v="1"/>
    <n v="1"/>
    <x v="0"/>
    <n v="1"/>
    <s v="68817168TRAMONTANA CONSTRUCTORA SAS"/>
    <x v="2"/>
    <d v="2024-01-10T00:00:00"/>
    <x v="745"/>
    <d v="1899-12-30T00:00:00"/>
    <d v="2024-01-10T11:27:00"/>
    <s v="11:27"/>
    <d v="1899-12-30T04:02:34"/>
    <x v="1"/>
    <x v="1"/>
    <x v="8"/>
    <x v="0"/>
    <n v="8193"/>
  </r>
  <r>
    <n v="762"/>
    <d v="2024-01-10T15:30:19"/>
    <d v="2024-01-10T15:31:19"/>
    <s v="46044959@ventasyservicios.com.co"/>
    <s v="Brayan Enrique Cuida Castillo"/>
    <m/>
    <d v="2024-01-10T00:00:00"/>
    <s v="1:12 p. m."/>
    <x v="4"/>
    <m/>
    <m/>
    <m/>
    <m/>
    <m/>
    <m/>
    <m/>
    <m/>
    <s v="cesar.duque@duqueta.net"/>
    <s v="radicado CUN No. 4488-24-0000061519, PQR 995622298 día 10 de enero del 2024"/>
    <s v="08276274"/>
    <s v="INVERSIONE DUQUETA SAS"/>
    <s v="MICRO"/>
    <s v="CLIENTE CLARO"/>
    <x v="0"/>
    <m/>
    <s v="FIJO"/>
    <s v="HFC"/>
    <s v="PQR"/>
    <m/>
    <m/>
    <m/>
    <m/>
    <m/>
    <m/>
    <m/>
    <m/>
    <m/>
    <m/>
    <m/>
    <m/>
    <m/>
    <m/>
    <m/>
    <m/>
    <m/>
    <m/>
    <m/>
    <m/>
    <m/>
    <m/>
    <m/>
    <m/>
    <m/>
    <m/>
    <m/>
    <m/>
    <m/>
    <m/>
    <m/>
    <m/>
    <m/>
    <m/>
    <m/>
    <m/>
    <m/>
    <s v="INFORMACIÓN - ACLARACIÓN"/>
    <s v="INFORMACIÓN PLANES - TARIFAS"/>
    <m/>
    <m/>
    <m/>
    <m/>
    <m/>
    <m/>
    <m/>
    <m/>
    <m/>
    <m/>
    <m/>
    <m/>
    <m/>
    <m/>
    <m/>
    <m/>
    <m/>
    <m/>
    <m/>
    <m/>
    <m/>
    <m/>
    <m/>
    <m/>
    <m/>
    <m/>
    <m/>
    <m/>
    <m/>
    <m/>
    <m/>
    <m/>
    <m/>
    <m/>
    <m/>
    <m/>
    <m/>
    <m/>
    <m/>
    <m/>
    <m/>
    <m/>
    <m/>
    <m/>
    <m/>
    <m/>
    <m/>
    <m/>
    <m/>
    <m/>
    <m/>
    <m/>
    <m/>
    <m/>
    <m/>
    <m/>
    <m/>
    <m/>
    <m/>
    <m/>
    <m/>
    <m/>
    <m/>
    <m/>
    <m/>
    <m/>
    <m/>
    <m/>
    <m/>
    <m/>
    <x v="0"/>
    <m/>
    <m/>
    <m/>
    <m/>
    <m/>
    <s v="GESTIONADO"/>
    <m/>
    <d v="2024-01-10T00:00:00"/>
    <s v="nn "/>
    <m/>
    <x v="101"/>
    <x v="0"/>
    <x v="0"/>
    <x v="0"/>
    <x v="0"/>
    <n v="1"/>
    <n v="1"/>
    <n v="1"/>
    <n v="1"/>
    <x v="2"/>
    <n v="2"/>
    <s v="08276274INVERSIONE DUQUETA SAS"/>
    <x v="0"/>
    <d v="2024-01-10T00:00:00"/>
    <x v="746"/>
    <d v="1899-12-30T00:00:00"/>
    <d v="2024-01-10T01:12:00"/>
    <s v="1:12"/>
    <d v="1899-12-30T14:19:19"/>
    <x v="3"/>
    <x v="2"/>
    <x v="7"/>
    <x v="0"/>
    <n v="8193"/>
  </r>
  <r>
    <n v="763"/>
    <d v="2024-01-10T15:31:39"/>
    <d v="2024-01-10T15:33:24"/>
    <s v="46049316@ventasyservicios.com.co"/>
    <s v="Evelin Gicela Diaz Garzon"/>
    <m/>
    <d v="2024-01-09T00:00:00"/>
    <s v="17:28"/>
    <x v="4"/>
    <m/>
    <m/>
    <m/>
    <m/>
    <m/>
    <m/>
    <m/>
    <m/>
    <s v="cfaristi@gmail.com; "/>
    <s v="Re: FW: De carlos aristizabal favor informar a claro liberar mi linea 3113001045 por pension"/>
    <s v="8.21654601"/>
    <s v="CARLOS ARISTIZABAL"/>
    <s v="SOHO"/>
    <s v="CLIENTE EXTERNO"/>
    <x v="1"/>
    <s v="CARLOS ANDRES GOMEZ RAMIREZ"/>
    <s v="MÓVIL"/>
    <m/>
    <m/>
    <s v="INCLUSIONES - EXCLUSIONES"/>
    <m/>
    <m/>
    <m/>
    <m/>
    <m/>
    <m/>
    <m/>
    <m/>
    <m/>
    <m/>
    <m/>
    <m/>
    <m/>
    <m/>
    <m/>
    <m/>
    <m/>
    <m/>
    <m/>
    <m/>
    <m/>
    <m/>
    <m/>
    <m/>
    <s v="EXCLUSIÓN"/>
    <m/>
    <m/>
    <m/>
    <m/>
    <m/>
    <m/>
    <m/>
    <m/>
    <m/>
    <m/>
    <m/>
    <m/>
    <m/>
    <m/>
    <m/>
    <m/>
    <m/>
    <m/>
    <m/>
    <m/>
    <m/>
    <m/>
    <m/>
    <m/>
    <m/>
    <m/>
    <m/>
    <m/>
    <m/>
    <m/>
    <m/>
    <m/>
    <m/>
    <m/>
    <m/>
    <m/>
    <m/>
    <m/>
    <m/>
    <m/>
    <m/>
    <m/>
    <m/>
    <m/>
    <m/>
    <m/>
    <m/>
    <m/>
    <m/>
    <m/>
    <m/>
    <m/>
    <m/>
    <m/>
    <m/>
    <m/>
    <m/>
    <m/>
    <m/>
    <m/>
    <m/>
    <m/>
    <m/>
    <m/>
    <m/>
    <m/>
    <m/>
    <m/>
    <m/>
    <m/>
    <m/>
    <m/>
    <m/>
    <m/>
    <m/>
    <m/>
    <m/>
    <m/>
    <m/>
    <m/>
    <m/>
    <m/>
    <m/>
    <x v="0"/>
    <m/>
    <m/>
    <m/>
    <m/>
    <m/>
    <s v="SOLUCIONADO ESCALADO"/>
    <s v="CSM"/>
    <d v="2024-01-10T00:00:00"/>
    <m/>
    <m/>
    <x v="126"/>
    <x v="0"/>
    <x v="4"/>
    <x v="0"/>
    <x v="0"/>
    <n v="1"/>
    <n v="1"/>
    <n v="1"/>
    <n v="1"/>
    <x v="2"/>
    <n v="2"/>
    <s v="8.21654601CARLOS ARISTIZABAL"/>
    <x v="1"/>
    <d v="2024-01-10T00:00:00"/>
    <x v="747"/>
    <d v="1899-12-30T00:00:00"/>
    <d v="2024-01-09T17:28:00"/>
    <s v="17:28"/>
    <d v="1899-12-30T22:05:24"/>
    <x v="4"/>
    <x v="0"/>
    <x v="22"/>
    <x v="1"/>
    <n v="8193"/>
  </r>
  <r>
    <n v="764"/>
    <d v="2024-01-10T15:33:58"/>
    <d v="2024-01-10T15:35:30"/>
    <s v="46046817@ventasyservicios.com.co"/>
    <s v="Nicolas Romero Parra"/>
    <m/>
    <d v="2024-01-09T00:00:00"/>
    <s v="18:07"/>
    <x v="0"/>
    <m/>
    <m/>
    <m/>
    <m/>
    <m/>
    <m/>
    <m/>
    <m/>
    <s v="alexandra.avila@claro.com.co"/>
    <s v="Fwd: SOLICITUD 10 SIM CARD CATEKOM SAS 830100593-6"/>
    <s v="8.22378476"/>
    <s v="CATEKOM SAS"/>
    <s v="PYME PEQUEÑA"/>
    <s v="CONSULTOR COMERCIAL"/>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09T00:00:00"/>
    <s v="N/A"/>
    <s v="0"/>
    <x v="31"/>
    <x v="0"/>
    <x v="0"/>
    <x v="0"/>
    <x v="0"/>
    <n v="1"/>
    <n v="1"/>
    <n v="1"/>
    <n v="1"/>
    <x v="0"/>
    <n v="1"/>
    <s v="8.22378476CATEKOM SAS"/>
    <x v="0"/>
    <d v="2024-01-10T00:00:00"/>
    <x v="748"/>
    <d v="1899-12-30T00:00:00"/>
    <d v="2024-01-09T18:07:00"/>
    <s v="18:07"/>
    <d v="1899-12-30T21:28:30"/>
    <x v="4"/>
    <x v="2"/>
    <x v="3"/>
    <x v="1"/>
    <n v="8193"/>
  </r>
  <r>
    <n v="765"/>
    <d v="2024-01-10T15:34:17"/>
    <d v="2024-01-10T15:35:51"/>
    <s v="45961588@ventasyservicios.com.co"/>
    <s v="Brian Fernando Camacho Hernandez"/>
    <m/>
    <d v="2024-01-10T00:00:00"/>
    <s v="12:35"/>
    <x v="4"/>
    <m/>
    <m/>
    <m/>
    <m/>
    <m/>
    <m/>
    <m/>
    <m/>
    <s v="gerencia@mascotasexpress.net"/>
    <s v="Re: CAMBIO DE TITULAR DE LAS CUENTAS"/>
    <s v="900229380"/>
    <s v="CLINICA VETERINARIA MASCOTAS EXPRESS SAS"/>
    <s v="MICRO"/>
    <s v="CLIENTE EXTERNO"/>
    <x v="0"/>
    <m/>
    <s v="MÓVIL"/>
    <m/>
    <m/>
    <s v="CESIÓN DE CONTRATO"/>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10T00:00:00"/>
    <s v="NA "/>
    <s v="NA "/>
    <x v="111"/>
    <x v="0"/>
    <x v="0"/>
    <x v="0"/>
    <x v="0"/>
    <n v="1"/>
    <n v="1"/>
    <n v="1"/>
    <n v="1"/>
    <x v="0"/>
    <n v="1"/>
    <s v="900229380CLINICA VETERINARIA MASCOTAS EXPRESS SAS"/>
    <x v="2"/>
    <d v="2024-01-10T00:00:00"/>
    <x v="749"/>
    <d v="1899-12-30T00:00:00"/>
    <d v="2024-01-10T12:35:00"/>
    <s v="12:35"/>
    <d v="1899-12-30T03:00:51"/>
    <x v="1"/>
    <x v="1"/>
    <x v="21"/>
    <x v="0"/>
    <n v="8193"/>
  </r>
  <r>
    <n v="766"/>
    <d v="2024-01-10T13:53:50"/>
    <d v="2024-01-10T15:36:50"/>
    <s v="45077095@ventasyservicios.com.co"/>
    <s v="Diana Patricia García Valencia"/>
    <m/>
    <d v="2024-01-09T00:00:00"/>
    <s v="15:14"/>
    <x v="4"/>
    <m/>
    <m/>
    <m/>
    <m/>
    <m/>
    <m/>
    <m/>
    <m/>
    <s v="Rainforest Salitre (rainforest.salitre@gmail.com)"/>
    <s v="SERVICIO INTERNET"/>
    <s v="4747424"/>
    <s v="PQR INCONSISTENCIAS "/>
    <s v="SOHO"/>
    <s v="CLIENTE EXTERNO"/>
    <x v="0"/>
    <m/>
    <s v="FIJO"/>
    <s v="HFC"/>
    <s v="CASO RECHAZADO"/>
    <m/>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10T00:00:00"/>
    <m/>
    <m/>
    <x v="3"/>
    <x v="0"/>
    <x v="0"/>
    <x v="0"/>
    <x v="0"/>
    <n v="1"/>
    <n v="1"/>
    <n v="1"/>
    <n v="1"/>
    <x v="0"/>
    <n v="1"/>
    <s v="4747424PQR INCONSISTENCIAS "/>
    <x v="0"/>
    <d v="2024-01-10T00:00:00"/>
    <x v="750"/>
    <d v="1899-12-30T00:00:00"/>
    <d v="2024-01-09T15:14:00"/>
    <s v="15:14"/>
    <d v="1899-12-31T00:22:50"/>
    <x v="0"/>
    <x v="0"/>
    <x v="17"/>
    <x v="0"/>
    <n v="8193"/>
  </r>
  <r>
    <n v="767"/>
    <d v="2024-01-10T15:37:02"/>
    <d v="2024-01-10T15:37:59"/>
    <s v="46044959@ventasyservicios.com.co"/>
    <s v="Brayan Enrique Cuida Castillo"/>
    <m/>
    <d v="2024-01-10T00:00:00"/>
    <s v="1:11 p. m."/>
    <x v="4"/>
    <m/>
    <m/>
    <m/>
    <m/>
    <m/>
    <m/>
    <m/>
    <m/>
    <s v="diego07_19@hotmail.com"/>
    <s v="Re: Factura de pago"/>
    <s v="3137348821"/>
    <s v="JUAN DIEGO OVIEDO RICARDO"/>
    <s v="SOHO"/>
    <s v="CLIENTE CLAR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0T00:00:00"/>
    <s v="nn"/>
    <m/>
    <x v="9"/>
    <x v="0"/>
    <x v="0"/>
    <x v="0"/>
    <x v="0"/>
    <n v="1"/>
    <n v="1"/>
    <n v="1"/>
    <n v="1"/>
    <x v="0"/>
    <n v="1"/>
    <s v="3137348821JUAN DIEGO OVIEDO RICARDO"/>
    <x v="0"/>
    <d v="2024-01-10T00:00:00"/>
    <x v="751"/>
    <d v="1899-12-30T00:00:00"/>
    <d v="2024-01-10T01:11:00"/>
    <s v="1:11"/>
    <d v="1899-12-30T14:26:59"/>
    <x v="3"/>
    <x v="2"/>
    <x v="7"/>
    <x v="0"/>
    <n v="8193"/>
  </r>
  <r>
    <n v="768"/>
    <d v="2024-01-10T15:38:44"/>
    <d v="2024-01-10T15:39:50"/>
    <s v="46044978@ventasyservicios.com.co"/>
    <s v="Edward Esteban Roa Ruiz"/>
    <m/>
    <d v="2024-01-10T00:00:00"/>
    <s v="11:29"/>
    <x v="4"/>
    <m/>
    <m/>
    <m/>
    <m/>
    <m/>
    <m/>
    <m/>
    <m/>
    <s v="aluminiossupergolden@gmail.com"/>
    <s v="SOLICITUD"/>
    <s v="0"/>
    <s v="0"/>
    <s v="NO DETERMINADO"/>
    <s v="CLIENTE CLARO"/>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0T00:00:00"/>
    <m/>
    <m/>
    <x v="9"/>
    <x v="0"/>
    <x v="0"/>
    <x v="0"/>
    <x v="0"/>
    <n v="1"/>
    <n v="1"/>
    <n v="1"/>
    <n v="1"/>
    <x v="0"/>
    <n v="1"/>
    <s v="00"/>
    <x v="2"/>
    <d v="2024-01-10T00:00:00"/>
    <x v="752"/>
    <d v="1899-12-30T00:00:00"/>
    <d v="2024-01-10T11:29:00"/>
    <s v="11:29"/>
    <d v="1899-12-30T04:10:50"/>
    <x v="1"/>
    <x v="1"/>
    <x v="8"/>
    <x v="0"/>
    <n v="8193"/>
  </r>
  <r>
    <n v="769"/>
    <d v="2024-01-10T15:39:18"/>
    <d v="2024-01-10T15:40:11"/>
    <s v="45664102@ventasyservicios.com.co"/>
    <s v="Angie Tatiana Tique Cardozo"/>
    <m/>
    <d v="2024-01-10T00:00:00"/>
    <s v="12:29 p. m., "/>
    <x v="0"/>
    <m/>
    <m/>
    <m/>
    <m/>
    <m/>
    <m/>
    <m/>
    <m/>
    <s v="formacionibercollsas@gmail.com;"/>
    <s v="SOLICITUD DE DOCUMENTOS PARA CREACION DE PROVEEDOR"/>
    <s v="0"/>
    <s v="0"/>
    <s v="MICRO"/>
    <s v="CLIENTE EXTERNO"/>
    <x v="0"/>
    <m/>
    <s v="FIJO"/>
    <s v="HFC"/>
    <s v="CASO RECHAZADO"/>
    <m/>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10T00:00:00"/>
    <s v="NO APLICA"/>
    <s v="NO APLICA"/>
    <x v="3"/>
    <x v="0"/>
    <x v="0"/>
    <x v="0"/>
    <x v="0"/>
    <n v="1"/>
    <n v="1"/>
    <n v="1"/>
    <n v="1"/>
    <x v="0"/>
    <n v="1"/>
    <s v="00"/>
    <x v="2"/>
    <d v="2024-01-10T00:00:00"/>
    <x v="753"/>
    <d v="1899-12-30T00:00:00"/>
    <d v="2024-01-10T12:29:00"/>
    <s v="12:29"/>
    <d v="1899-12-30T03:11:11"/>
    <x v="1"/>
    <x v="1"/>
    <x v="16"/>
    <x v="1"/>
    <n v="8193"/>
  </r>
  <r>
    <n v="770"/>
    <d v="2024-01-10T15:24:41"/>
    <d v="2024-01-10T15:43:14"/>
    <s v="45961452@ventasyservicios.com.co"/>
    <s v="Natalia Buenano Gonzalez"/>
    <m/>
    <d v="2024-01-10T00:00:00"/>
    <s v="10:22"/>
    <x v="3"/>
    <m/>
    <s v="15558705"/>
    <m/>
    <m/>
    <m/>
    <m/>
    <m/>
    <m/>
    <m/>
    <m/>
    <s v="8.21712848"/>
    <s v="FONDO DE EMPLEADOS / RUBY CONDE"/>
    <s v="PYME MEDIANA"/>
    <s v="CLIENTE EXTERNO"/>
    <x v="0"/>
    <m/>
    <s v="MÓVIL"/>
    <m/>
    <m/>
    <s v="REPORTES"/>
    <m/>
    <m/>
    <m/>
    <m/>
    <m/>
    <m/>
    <m/>
    <m/>
    <m/>
    <m/>
    <m/>
    <m/>
    <m/>
    <m/>
    <m/>
    <m/>
    <m/>
    <m/>
    <m/>
    <m/>
    <m/>
    <m/>
    <m/>
    <m/>
    <m/>
    <m/>
    <m/>
    <m/>
    <m/>
    <m/>
    <m/>
    <m/>
    <m/>
    <m/>
    <m/>
    <m/>
    <m/>
    <m/>
    <m/>
    <m/>
    <m/>
    <m/>
    <m/>
    <m/>
    <m/>
    <m/>
    <s v="REPORTE CORPORATIVO"/>
    <m/>
    <m/>
    <m/>
    <m/>
    <m/>
    <m/>
    <m/>
    <m/>
    <m/>
    <m/>
    <m/>
    <m/>
    <m/>
    <m/>
    <m/>
    <m/>
    <m/>
    <m/>
    <m/>
    <m/>
    <m/>
    <m/>
    <m/>
    <m/>
    <m/>
    <m/>
    <m/>
    <m/>
    <m/>
    <m/>
    <m/>
    <m/>
    <m/>
    <m/>
    <m/>
    <m/>
    <m/>
    <m/>
    <m/>
    <m/>
    <m/>
    <m/>
    <m/>
    <m/>
    <m/>
    <m/>
    <m/>
    <m/>
    <m/>
    <m/>
    <m/>
    <m/>
    <m/>
    <m/>
    <m/>
    <m/>
    <m/>
    <m/>
    <m/>
    <m/>
    <m/>
    <x v="0"/>
    <m/>
    <m/>
    <m/>
    <m/>
    <m/>
    <s v="GESTIONADO"/>
    <m/>
    <d v="2024-01-10T00:00:00"/>
    <m/>
    <m/>
    <x v="49"/>
    <x v="3"/>
    <x v="0"/>
    <x v="0"/>
    <x v="0"/>
    <n v="1"/>
    <n v="1"/>
    <n v="1"/>
    <n v="1"/>
    <x v="0"/>
    <n v="1"/>
    <s v="8.21712848FONDO DE EMPLEADOS / RUBY CONDE"/>
    <x v="2"/>
    <d v="2024-01-10T00:00:00"/>
    <x v="754"/>
    <d v="1899-12-30T00:00:00"/>
    <d v="2024-01-10T10:22:00"/>
    <s v="10:22"/>
    <d v="1899-12-30T05:21:14"/>
    <x v="1"/>
    <x v="1"/>
    <x v="5"/>
    <x v="1"/>
    <n v="8193"/>
  </r>
  <r>
    <n v="771"/>
    <d v="2024-01-10T15:49:45"/>
    <d v="2024-01-10T15:50:54"/>
    <s v="45664102@ventasyservicios.com.co"/>
    <s v="Angie Tatiana Tique Cardozo"/>
    <m/>
    <d v="2024-01-10T00:00:00"/>
    <s v="1:40 a. m."/>
    <x v="0"/>
    <m/>
    <m/>
    <m/>
    <m/>
    <m/>
    <m/>
    <m/>
    <m/>
    <s v="muesasempresa@gmail.com"/>
    <s v="INCLUSION DE LINEAS A CUENTA MAESTRA- EMPRESA MUE Nit: 901655945"/>
    <s v="8.22501433"/>
    <s v="M.U.E GRUPO COMERCIAL S.A.S"/>
    <s v="SOHO"/>
    <s v="CLIENTE EXTERNO"/>
    <x v="0"/>
    <m/>
    <s v="MÓVIL"/>
    <m/>
    <m/>
    <s v="INCLUSIONES - EXCLUSIONES"/>
    <m/>
    <m/>
    <m/>
    <m/>
    <m/>
    <m/>
    <m/>
    <m/>
    <m/>
    <m/>
    <m/>
    <m/>
    <m/>
    <m/>
    <m/>
    <m/>
    <m/>
    <m/>
    <m/>
    <m/>
    <m/>
    <m/>
    <m/>
    <m/>
    <s v="INCLUSIÓN"/>
    <m/>
    <m/>
    <m/>
    <m/>
    <m/>
    <m/>
    <m/>
    <m/>
    <m/>
    <m/>
    <m/>
    <m/>
    <m/>
    <m/>
    <m/>
    <m/>
    <m/>
    <m/>
    <m/>
    <m/>
    <m/>
    <m/>
    <m/>
    <m/>
    <m/>
    <m/>
    <m/>
    <m/>
    <m/>
    <m/>
    <m/>
    <m/>
    <m/>
    <m/>
    <m/>
    <m/>
    <m/>
    <m/>
    <m/>
    <m/>
    <m/>
    <m/>
    <m/>
    <m/>
    <m/>
    <m/>
    <m/>
    <m/>
    <m/>
    <m/>
    <m/>
    <m/>
    <m/>
    <m/>
    <m/>
    <m/>
    <m/>
    <m/>
    <m/>
    <m/>
    <m/>
    <m/>
    <m/>
    <m/>
    <m/>
    <m/>
    <m/>
    <m/>
    <m/>
    <m/>
    <m/>
    <m/>
    <m/>
    <m/>
    <m/>
    <m/>
    <m/>
    <m/>
    <m/>
    <m/>
    <m/>
    <m/>
    <m/>
    <x v="0"/>
    <m/>
    <m/>
    <m/>
    <m/>
    <m/>
    <s v="GESTIONADO"/>
    <m/>
    <d v="2024-01-10T00:00:00"/>
    <s v="NO APLICA"/>
    <s v="NO APLICA"/>
    <x v="54"/>
    <x v="0"/>
    <x v="0"/>
    <x v="0"/>
    <x v="0"/>
    <n v="1"/>
    <n v="1"/>
    <n v="1"/>
    <n v="1"/>
    <x v="2"/>
    <n v="2"/>
    <s v="8.22501433M.U.E GRUPO COMERCIAL S.A.S"/>
    <x v="1"/>
    <d v="2024-01-10T00:00:00"/>
    <x v="755"/>
    <d v="1899-12-30T00:00:00"/>
    <d v="2024-01-10T01:40:00"/>
    <s v="1:40"/>
    <d v="1899-12-30T14:10:54"/>
    <x v="3"/>
    <x v="2"/>
    <x v="16"/>
    <x v="1"/>
    <n v="8193"/>
  </r>
  <r>
    <n v="772"/>
    <d v="2024-01-10T15:51:04"/>
    <d v="2024-01-10T15:51:12"/>
    <s v="45961452@ventasyservicios.com.co"/>
    <s v="Natalia Buenano Gonzalez"/>
    <m/>
    <d v="2024-01-10T00:00:00"/>
    <s v="10:22"/>
    <x v="3"/>
    <m/>
    <s v="15558706"/>
    <m/>
    <m/>
    <m/>
    <m/>
    <m/>
    <m/>
    <m/>
    <m/>
    <s v="3102618693"/>
    <s v="LANDCARGO S.A.S."/>
    <s v="MICRO"/>
    <s v="CLIENTE EXTERNO"/>
    <x v="0"/>
    <m/>
    <s v="MÓVIL"/>
    <m/>
    <m/>
    <s v="INCLUSIONES - EXCLUSIONES"/>
    <m/>
    <m/>
    <m/>
    <m/>
    <m/>
    <m/>
    <m/>
    <m/>
    <m/>
    <m/>
    <m/>
    <m/>
    <m/>
    <m/>
    <m/>
    <m/>
    <m/>
    <m/>
    <m/>
    <m/>
    <m/>
    <m/>
    <m/>
    <m/>
    <s v="INFORMACIÓN - ACLARACIÓN"/>
    <m/>
    <m/>
    <m/>
    <m/>
    <m/>
    <m/>
    <m/>
    <m/>
    <m/>
    <m/>
    <m/>
    <m/>
    <m/>
    <m/>
    <m/>
    <m/>
    <m/>
    <m/>
    <m/>
    <m/>
    <m/>
    <m/>
    <m/>
    <m/>
    <m/>
    <m/>
    <m/>
    <m/>
    <m/>
    <m/>
    <m/>
    <m/>
    <m/>
    <m/>
    <m/>
    <m/>
    <m/>
    <m/>
    <m/>
    <m/>
    <m/>
    <m/>
    <m/>
    <m/>
    <m/>
    <m/>
    <m/>
    <m/>
    <m/>
    <m/>
    <m/>
    <m/>
    <m/>
    <m/>
    <m/>
    <m/>
    <m/>
    <m/>
    <m/>
    <m/>
    <m/>
    <m/>
    <m/>
    <m/>
    <m/>
    <m/>
    <m/>
    <m/>
    <m/>
    <m/>
    <m/>
    <m/>
    <m/>
    <m/>
    <m/>
    <m/>
    <m/>
    <m/>
    <m/>
    <m/>
    <m/>
    <m/>
    <m/>
    <x v="0"/>
    <m/>
    <m/>
    <m/>
    <m/>
    <m/>
    <s v="GESTIONADO"/>
    <m/>
    <d v="2024-01-10T00:00:00"/>
    <m/>
    <m/>
    <x v="98"/>
    <x v="3"/>
    <x v="0"/>
    <x v="0"/>
    <x v="0"/>
    <n v="1"/>
    <n v="1"/>
    <n v="1"/>
    <n v="1"/>
    <x v="0"/>
    <n v="1"/>
    <s v="3102618693LANDCARGO S.A.S."/>
    <x v="2"/>
    <d v="2024-01-10T00:00:00"/>
    <x v="756"/>
    <d v="1899-12-30T00:00:00"/>
    <d v="2024-01-10T10:22:00"/>
    <s v="10:22"/>
    <d v="1899-12-30T05:29:12"/>
    <x v="1"/>
    <x v="1"/>
    <x v="5"/>
    <x v="1"/>
    <n v="8193"/>
  </r>
  <r>
    <n v="773"/>
    <d v="2024-01-10T15:57:06"/>
    <d v="2024-01-10T15:57:56"/>
    <s v="45664102@ventasyservicios.com.co"/>
    <s v="Angie Tatiana Tique Cardozo"/>
    <m/>
    <d v="2024-01-10T00:00:00"/>
    <s v="11:37 a. m."/>
    <x v="0"/>
    <m/>
    <m/>
    <m/>
    <m/>
    <m/>
    <m/>
    <m/>
    <m/>
    <s v="valenciachanel951@gmail.com"/>
    <s v="Cancelación de servicio"/>
    <s v="13332633"/>
    <s v="YENY CAROLINA ACOSTA VALENCIA"/>
    <s v="SOHO"/>
    <s v="CLIENTE EXTERNO"/>
    <x v="0"/>
    <m/>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0T00:00:00"/>
    <s v="NO APLICA"/>
    <s v="NO APLICA"/>
    <x v="58"/>
    <x v="0"/>
    <x v="0"/>
    <x v="0"/>
    <x v="0"/>
    <n v="1"/>
    <n v="1"/>
    <n v="1"/>
    <n v="1"/>
    <x v="0"/>
    <n v="1"/>
    <s v="13332633YENY CAROLINA ACOSTA VALENCIA"/>
    <x v="2"/>
    <d v="2024-01-10T00:00:00"/>
    <x v="757"/>
    <d v="1899-12-30T00:00:00"/>
    <d v="2024-01-10T11:37:00"/>
    <s v="11:37"/>
    <d v="1899-12-30T04:20:56"/>
    <x v="1"/>
    <x v="1"/>
    <x v="16"/>
    <x v="1"/>
    <n v="8193"/>
  </r>
  <r>
    <n v="774"/>
    <d v="2024-01-10T15:57:29"/>
    <d v="2024-01-10T15:59:24"/>
    <s v="45077024@ventasyservicios.com.co"/>
    <s v="Leidy Tatiana Pinzon Calderon"/>
    <m/>
    <d v="2024-01-10T00:00:00"/>
    <s v="10:37"/>
    <x v="7"/>
    <m/>
    <m/>
    <m/>
    <m/>
    <m/>
    <m/>
    <s v="rvargas@tvnovedadescolombia.com"/>
    <s v="Re: RV: CESION CONTRATO CUENTA 8224139159"/>
    <m/>
    <m/>
    <s v="3112231691"/>
    <s v="JADASH S A S"/>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0T00:00:00"/>
    <s v="na"/>
    <m/>
    <x v="78"/>
    <x v="6"/>
    <x v="0"/>
    <x v="0"/>
    <x v="0"/>
    <n v="1"/>
    <n v="1"/>
    <n v="1"/>
    <n v="1"/>
    <x v="1"/>
    <n v="2"/>
    <s v="3112231691JADASH S A S"/>
    <x v="2"/>
    <d v="2024-01-10T00:00:00"/>
    <x v="758"/>
    <d v="1899-12-30T00:00:00"/>
    <d v="2024-01-10T10:37:00"/>
    <s v="10:37"/>
    <d v="1899-12-30T05:22:24"/>
    <x v="1"/>
    <x v="1"/>
    <x v="12"/>
    <x v="1"/>
    <n v="8193"/>
  </r>
  <r>
    <n v="775"/>
    <d v="2024-01-10T15:58:17"/>
    <d v="2024-01-10T16:00:09"/>
    <s v="45961588@ventasyservicios.com.co"/>
    <s v="Brian Fernando Camacho Hernandez"/>
    <m/>
    <d v="2024-01-10T00:00:00"/>
    <s v="09:53"/>
    <x v="4"/>
    <m/>
    <m/>
    <m/>
    <m/>
    <m/>
    <m/>
    <m/>
    <m/>
    <s v="asesorinboundclarofijopyme2@tncolombia.com.co"/>
    <s v="Re: RV: ACTUALIZACION DE PLAN CLARO EMPRESARIAL // BAIRD SERVICE CIA LTDA //nit. 830024646"/>
    <s v="8.22076913, 64375322  "/>
    <s v="BAIRD SERVICE S.A.S"/>
    <s v="SOHO"/>
    <s v="CLIENTE EXTERNO"/>
    <x v="0"/>
    <m/>
    <s v="FIJO"/>
    <s v="HFC"/>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0T00:00:00"/>
    <s v="NA"/>
    <s v="NA "/>
    <x v="0"/>
    <x v="0"/>
    <x v="0"/>
    <x v="0"/>
    <x v="0"/>
    <n v="1"/>
    <n v="1"/>
    <n v="1"/>
    <n v="1"/>
    <x v="0"/>
    <n v="1"/>
    <s v="8.22076913, 64375322  BAIRD SERVICE S.A.S"/>
    <x v="0"/>
    <d v="2024-01-10T00:00:00"/>
    <x v="759"/>
    <d v="1899-12-30T00:00:00"/>
    <d v="2024-01-10T09:53:00"/>
    <s v="09:53"/>
    <d v="1899-12-30T06:07:09"/>
    <x v="2"/>
    <x v="2"/>
    <x v="21"/>
    <x v="0"/>
    <n v="8193"/>
  </r>
  <r>
    <n v="776"/>
    <d v="2024-01-10T15:51:15"/>
    <d v="2024-01-10T16:05:34"/>
    <s v="45961452@ventasyservicios.com.co"/>
    <s v="Natalia Buenano Gonzalez"/>
    <m/>
    <d v="2024-01-10T00:00:00"/>
    <s v="10:29"/>
    <x v="3"/>
    <m/>
    <s v="15558715"/>
    <m/>
    <m/>
    <m/>
    <m/>
    <m/>
    <m/>
    <m/>
    <m/>
    <s v="3155457391"/>
    <s v="IMC AIRPORT SHOPPES S.A.S."/>
    <s v="PYME MEDIANA"/>
    <s v="CLIENTE EXTERNO"/>
    <x v="0"/>
    <m/>
    <s v="MÓVIL"/>
    <m/>
    <m/>
    <s v="REPOSICIÓN DE EQUIPO"/>
    <m/>
    <m/>
    <m/>
    <m/>
    <m/>
    <m/>
    <m/>
    <m/>
    <m/>
    <m/>
    <m/>
    <m/>
    <m/>
    <m/>
    <m/>
    <m/>
    <m/>
    <m/>
    <m/>
    <m/>
    <m/>
    <m/>
    <m/>
    <m/>
    <m/>
    <m/>
    <m/>
    <m/>
    <m/>
    <m/>
    <m/>
    <m/>
    <m/>
    <m/>
    <m/>
    <m/>
    <m/>
    <m/>
    <m/>
    <m/>
    <m/>
    <m/>
    <m/>
    <m/>
    <s v="REPOSICIÓN FULL PRECIO"/>
    <m/>
    <m/>
    <m/>
    <m/>
    <m/>
    <m/>
    <m/>
    <m/>
    <m/>
    <m/>
    <m/>
    <m/>
    <m/>
    <m/>
    <m/>
    <m/>
    <m/>
    <m/>
    <m/>
    <m/>
    <m/>
    <m/>
    <m/>
    <m/>
    <m/>
    <m/>
    <m/>
    <m/>
    <m/>
    <m/>
    <m/>
    <m/>
    <m/>
    <m/>
    <m/>
    <m/>
    <m/>
    <m/>
    <m/>
    <m/>
    <m/>
    <m/>
    <m/>
    <m/>
    <m/>
    <m/>
    <m/>
    <m/>
    <m/>
    <m/>
    <m/>
    <m/>
    <m/>
    <m/>
    <m/>
    <m/>
    <m/>
    <m/>
    <m/>
    <m/>
    <m/>
    <m/>
    <m/>
    <x v="0"/>
    <m/>
    <m/>
    <m/>
    <m/>
    <m/>
    <s v="GESTIONADO"/>
    <m/>
    <d v="2024-01-10T00:00:00"/>
    <m/>
    <m/>
    <x v="127"/>
    <x v="3"/>
    <x v="0"/>
    <x v="0"/>
    <x v="0"/>
    <n v="1"/>
    <n v="1"/>
    <n v="1"/>
    <n v="1"/>
    <x v="0"/>
    <n v="1"/>
    <s v="3155457391IMC AIRPORT SHOPPES S.A.S."/>
    <x v="2"/>
    <d v="2024-01-10T00:00:00"/>
    <x v="760"/>
    <d v="1899-12-30T00:00:00"/>
    <d v="2024-01-10T10:29:00"/>
    <s v="10:29"/>
    <d v="1899-12-30T05:36:34"/>
    <x v="1"/>
    <x v="1"/>
    <x v="5"/>
    <x v="1"/>
    <n v="8193"/>
  </r>
  <r>
    <n v="777"/>
    <d v="2024-01-10T15:50:32"/>
    <d v="2024-01-10T16:06:50"/>
    <s v="45577874@ventasyservicios.com.co"/>
    <s v="David Andres Pardo Torres"/>
    <m/>
    <d v="2024-01-07T00:00:00"/>
    <s v="18:35"/>
    <x v="4"/>
    <m/>
    <m/>
    <m/>
    <m/>
    <m/>
    <m/>
    <m/>
    <m/>
    <s v="gvargasjd@gmail.com"/>
    <s v="Re: CAMBIÓ DE TITULARIDAD"/>
    <s v="70704468"/>
    <s v="PEDRO JESU ROJAS VILLABONA"/>
    <s v="MICRO"/>
    <s v="CLIENTE EXTERNO"/>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0T00:00:00"/>
    <s v="995664503"/>
    <m/>
    <x v="37"/>
    <x v="0"/>
    <x v="0"/>
    <x v="0"/>
    <x v="0"/>
    <n v="1"/>
    <n v="1"/>
    <n v="1"/>
    <n v="1"/>
    <x v="0"/>
    <n v="1"/>
    <s v="70704468PEDRO JESU ROJAS VILLABONA"/>
    <x v="0"/>
    <d v="2024-01-10T00:00:00"/>
    <x v="761"/>
    <d v="1899-12-30T00:00:00"/>
    <d v="2024-01-07T18:35:00"/>
    <s v="18:35"/>
    <d v="1900-01-01T21:31:50"/>
    <x v="0"/>
    <x v="0"/>
    <x v="14"/>
    <x v="0"/>
    <n v="8193"/>
  </r>
  <r>
    <n v="778"/>
    <d v="2024-01-10T14:12:26"/>
    <d v="2024-01-10T16:08:56"/>
    <s v="45984160@ventasyservicios.com.co"/>
    <s v="Dana Sofia Giraldo Avila"/>
    <m/>
    <d v="2024-01-10T00:00:00"/>
    <s v="9:28:19 a. m"/>
    <x v="3"/>
    <m/>
    <s v="15558644"/>
    <m/>
    <m/>
    <m/>
    <m/>
    <m/>
    <m/>
    <m/>
    <m/>
    <s v="12178914"/>
    <s v="TSG THE IT EXPERTS SAS"/>
    <s v="PYME MEDIANA"/>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0T00:00:00"/>
    <m/>
    <s v="N/A"/>
    <x v="47"/>
    <x v="3"/>
    <x v="0"/>
    <x v="0"/>
    <x v="0"/>
    <n v="1"/>
    <n v="1"/>
    <n v="1"/>
    <n v="1"/>
    <x v="0"/>
    <n v="1"/>
    <s v="12178914TSG THE IT EXPERTS SAS"/>
    <x v="0"/>
    <d v="2024-01-10T00:00:00"/>
    <x v="762"/>
    <d v="1899-12-30T00:00:00"/>
    <d v="2024-01-10T09:28:00"/>
    <s v="9:28"/>
    <d v="1899-12-30T06:40:56"/>
    <x v="2"/>
    <x v="2"/>
    <x v="13"/>
    <x v="1"/>
    <n v="8193"/>
  </r>
  <r>
    <n v="779"/>
    <d v="2024-01-10T16:10:42"/>
    <d v="2024-01-10T16:11:32"/>
    <s v="45961588@ventasyservicios.com.co"/>
    <s v="Brian Fernando Camacho Hernandez"/>
    <m/>
    <d v="2024-01-09T00:00:00"/>
    <s v="12:34"/>
    <x v="4"/>
    <m/>
    <m/>
    <m/>
    <m/>
    <m/>
    <m/>
    <m/>
    <m/>
    <s v="soporte.disstech@outlook.com"/>
    <s v="Re: cancelación de línea plan maestro"/>
    <s v="317 340 93 90"/>
    <s v="DISSTECH SAS"/>
    <s v="MICRO"/>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0T00:00:00"/>
    <s v="NA"/>
    <s v="NA"/>
    <x v="61"/>
    <x v="0"/>
    <x v="0"/>
    <x v="0"/>
    <x v="0"/>
    <n v="1"/>
    <n v="1"/>
    <n v="1"/>
    <n v="1"/>
    <x v="0"/>
    <n v="1"/>
    <s v="317 340 93 90DISSTECH SAS"/>
    <x v="0"/>
    <d v="2024-01-10T00:00:00"/>
    <x v="763"/>
    <d v="1899-12-30T00:00:00"/>
    <d v="2024-01-09T12:34:00"/>
    <s v="12:34"/>
    <d v="1899-12-31T03:37:32"/>
    <x v="0"/>
    <x v="0"/>
    <x v="21"/>
    <x v="0"/>
    <n v="8193"/>
  </r>
  <r>
    <n v="780"/>
    <d v="2024-01-10T16:11:46"/>
    <d v="2024-01-10T16:14:01"/>
    <s v="45077024@ventasyservicios.com.co"/>
    <s v="Leidy Tatiana Pinzon Calderon"/>
    <m/>
    <d v="2024-01-10T00:00:00"/>
    <s v="10:39"/>
    <x v="7"/>
    <m/>
    <m/>
    <m/>
    <m/>
    <m/>
    <m/>
    <s v="pinturealsas@hotmail.com"/>
    <s v="Re: RV: SESION NEGOCIO REF 5466746201"/>
    <m/>
    <m/>
    <s v="3116585635"/>
    <s v="PINTU REAL SAS"/>
    <s v="PYME MEDIANA"/>
    <s v="CLIENTE EXTERNO"/>
    <x v="0"/>
    <m/>
    <m/>
    <m/>
    <m/>
    <m/>
    <m/>
    <m/>
    <m/>
    <m/>
    <m/>
    <m/>
    <m/>
    <m/>
    <m/>
    <m/>
    <m/>
    <m/>
    <m/>
    <m/>
    <m/>
    <m/>
    <m/>
    <m/>
    <m/>
    <m/>
    <m/>
    <m/>
    <m/>
    <m/>
    <m/>
    <m/>
    <m/>
    <m/>
    <m/>
    <m/>
    <m/>
    <m/>
    <m/>
    <m/>
    <m/>
    <m/>
    <m/>
    <m/>
    <m/>
    <m/>
    <m/>
    <m/>
    <m/>
    <m/>
    <m/>
    <m/>
    <m/>
    <m/>
    <m/>
    <m/>
    <m/>
    <m/>
    <m/>
    <m/>
    <m/>
    <m/>
    <m/>
    <m/>
    <m/>
    <m/>
    <m/>
    <m/>
    <m/>
    <m/>
    <m/>
    <m/>
    <m/>
    <m/>
    <s v="MÓVIL"/>
    <m/>
    <s v="CESIÓN RECHAZADA"/>
    <m/>
    <m/>
    <s v="INFORMACIÓN INCOMPLETA"/>
    <m/>
    <m/>
    <m/>
    <m/>
    <m/>
    <m/>
    <m/>
    <m/>
    <m/>
    <m/>
    <m/>
    <m/>
    <m/>
    <m/>
    <m/>
    <m/>
    <m/>
    <m/>
    <m/>
    <m/>
    <m/>
    <m/>
    <m/>
    <m/>
    <m/>
    <m/>
    <m/>
    <m/>
    <m/>
    <m/>
    <m/>
    <m/>
    <m/>
    <m/>
    <x v="0"/>
    <m/>
    <m/>
    <m/>
    <m/>
    <m/>
    <s v="GESTIONADO"/>
    <m/>
    <d v="2024-01-10T00:00:00"/>
    <s v="NA"/>
    <m/>
    <x v="79"/>
    <x v="6"/>
    <x v="0"/>
    <x v="0"/>
    <x v="0"/>
    <n v="1"/>
    <n v="1"/>
    <n v="1"/>
    <n v="1"/>
    <x v="0"/>
    <n v="1"/>
    <s v="3116585635PINTU REAL SAS"/>
    <x v="2"/>
    <d v="2024-01-10T00:00:00"/>
    <x v="764"/>
    <d v="1899-12-30T00:00:00"/>
    <d v="2024-01-10T10:39:00"/>
    <s v="10:39"/>
    <d v="1899-12-30T05:35:01"/>
    <x v="1"/>
    <x v="1"/>
    <x v="12"/>
    <x v="1"/>
    <n v="8193"/>
  </r>
  <r>
    <n v="781"/>
    <d v="2024-01-10T16:11:48"/>
    <d v="2024-01-10T16:14:20"/>
    <s v="46044558@ventasyservicios.com.co"/>
    <s v="Dick Harry Rodriguez Rocha"/>
    <m/>
    <d v="2024-01-10T00:00:00"/>
    <s v="8:58 am"/>
    <x v="0"/>
    <m/>
    <m/>
    <m/>
    <m/>
    <m/>
    <m/>
    <m/>
    <m/>
    <s v="juan.gonzalezh@claro.com.co"/>
    <s v="VALIDACION FACTURA FIJA POR ACTIVACION// 900994724// TSG THE TI EXPERT SAS"/>
    <s v="8.22446345"/>
    <s v="TSG THE IT EXPERTS SAS"/>
    <s v="PYME MEDIANA"/>
    <s v="CLIENTE CLAR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0T00:00:00"/>
    <m/>
    <m/>
    <x v="47"/>
    <x v="0"/>
    <x v="0"/>
    <x v="0"/>
    <x v="0"/>
    <n v="1"/>
    <n v="1"/>
    <n v="1"/>
    <n v="1"/>
    <x v="0"/>
    <n v="1"/>
    <s v="8.22446345TSG THE IT EXPERTS SAS"/>
    <x v="0"/>
    <d v="2024-01-10T00:00:00"/>
    <x v="765"/>
    <d v="1899-12-30T00:00:00"/>
    <d v="2024-01-10T08:58:00"/>
    <s v="8:58"/>
    <d v="1899-12-30T07:16:20"/>
    <x v="2"/>
    <x v="2"/>
    <x v="20"/>
    <x v="1"/>
    <n v="8193"/>
  </r>
  <r>
    <n v="782"/>
    <d v="2024-01-10T16:16:10"/>
    <d v="2024-01-10T16:17:15"/>
    <s v="45984160@ventasyservicios.com.co"/>
    <s v="Dana Sofia Giraldo Avila"/>
    <m/>
    <d v="2024-01-10T00:00:00"/>
    <s v="9:42:55 a. m."/>
    <x v="3"/>
    <m/>
    <s v="15558668"/>
    <m/>
    <m/>
    <m/>
    <m/>
    <m/>
    <m/>
    <m/>
    <m/>
    <s v="3044194089"/>
    <s v="RESSOLVE S.A.S"/>
    <s v="NO DETERMINAD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0T00:00:00"/>
    <m/>
    <s v="N/A"/>
    <x v="21"/>
    <x v="3"/>
    <x v="0"/>
    <x v="0"/>
    <x v="0"/>
    <n v="1"/>
    <n v="1"/>
    <n v="1"/>
    <n v="1"/>
    <x v="1"/>
    <n v="2"/>
    <s v="3044194089RESSOLVE S.A.S"/>
    <x v="0"/>
    <d v="2024-01-10T00:00:00"/>
    <x v="766"/>
    <d v="1899-12-30T00:00:00"/>
    <d v="2024-01-10T09:42:00"/>
    <s v="9:42"/>
    <d v="1899-12-30T06:35:15"/>
    <x v="2"/>
    <x v="2"/>
    <x v="13"/>
    <x v="1"/>
    <n v="8193"/>
  </r>
  <r>
    <n v="783"/>
    <d v="2024-01-10T16:05:38"/>
    <d v="2024-01-10T16:18:01"/>
    <s v="45961452@ventasyservicios.com.co"/>
    <s v="Natalia Buenano Gonzalez"/>
    <m/>
    <d v="2024-01-10T00:00:00"/>
    <s v="9:42"/>
    <x v="3"/>
    <m/>
    <s v="15558668"/>
    <m/>
    <m/>
    <m/>
    <m/>
    <m/>
    <m/>
    <m/>
    <m/>
    <s v="3044194089"/>
    <s v="RESSOLVE S.A.S"/>
    <s v="NO DETERMINAD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0T00:00:00"/>
    <m/>
    <m/>
    <x v="21"/>
    <x v="3"/>
    <x v="0"/>
    <x v="0"/>
    <x v="0"/>
    <n v="1"/>
    <n v="1"/>
    <n v="1"/>
    <n v="1"/>
    <x v="2"/>
    <n v="2"/>
    <s v="3044194089RESSOLVE S.A.S"/>
    <x v="0"/>
    <d v="2024-01-10T00:00:00"/>
    <x v="767"/>
    <d v="1899-12-30T00:00:00"/>
    <d v="2024-01-10T09:42:00"/>
    <s v="9:42"/>
    <d v="1899-12-30T06:36:01"/>
    <x v="2"/>
    <x v="2"/>
    <x v="5"/>
    <x v="1"/>
    <n v="8193"/>
  </r>
  <r>
    <n v="784"/>
    <d v="2024-01-10T16:17:38"/>
    <d v="2024-01-10T16:18:48"/>
    <s v="45664102@ventasyservicios.com.co"/>
    <s v="Angie Tatiana Tique Cardozo"/>
    <m/>
    <d v="2024-01-10T00:00:00"/>
    <s v="11:25 a. m."/>
    <x v="0"/>
    <m/>
    <m/>
    <m/>
    <m/>
    <m/>
    <m/>
    <m/>
    <m/>
    <s v="comercial@Palmettoplaza.com"/>
    <s v="Fwd: SOLICITUD COTIZACION - URGENTE"/>
    <s v="11972632"/>
    <s v="CENTRO COMERCIAL PALMETO PLAZA - PROPIEDAD HORIZONTA"/>
    <s v="PYME MEDIANA"/>
    <s v="CLIENTE EXTERNO"/>
    <x v="0"/>
    <m/>
    <s v="FIJO"/>
    <s v="FO"/>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0T00:00:00"/>
    <s v="NO APLICA"/>
    <s v="NO APLICA"/>
    <x v="0"/>
    <x v="0"/>
    <x v="0"/>
    <x v="0"/>
    <x v="0"/>
    <n v="1"/>
    <n v="1"/>
    <n v="1"/>
    <n v="1"/>
    <x v="0"/>
    <n v="1"/>
    <s v="11972632CENTRO COMERCIAL PALMETO PLAZA - PROPIEDAD HORIZONTA"/>
    <x v="2"/>
    <d v="2024-01-10T00:00:00"/>
    <x v="768"/>
    <d v="1899-12-30T00:00:00"/>
    <d v="2024-01-10T11:25:00"/>
    <s v="11:25"/>
    <d v="1899-12-30T04:53:48"/>
    <x v="1"/>
    <x v="1"/>
    <x v="16"/>
    <x v="1"/>
    <n v="8193"/>
  </r>
  <r>
    <n v="785"/>
    <d v="2024-01-10T16:18:05"/>
    <d v="2024-01-10T16:20:40"/>
    <s v="45961452@ventasyservicios.com.co"/>
    <s v="Natalia Buenano Gonzalez"/>
    <m/>
    <d v="2024-01-10T00:00:00"/>
    <s v="10:35"/>
    <x v="3"/>
    <m/>
    <s v="15558730"/>
    <m/>
    <m/>
    <m/>
    <m/>
    <m/>
    <m/>
    <m/>
    <m/>
    <s v="3147912768"/>
    <s v="MONTAJES Y MANTENIMIENTOS DE TORRES SA"/>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0T00:00:00"/>
    <m/>
    <m/>
    <x v="21"/>
    <x v="3"/>
    <x v="0"/>
    <x v="0"/>
    <x v="0"/>
    <n v="1"/>
    <n v="1"/>
    <n v="1"/>
    <n v="1"/>
    <x v="0"/>
    <n v="1"/>
    <s v="3147912768MONTAJES Y MANTENIMIENTOS DE TORRES SA"/>
    <x v="2"/>
    <d v="2024-01-10T00:00:00"/>
    <x v="769"/>
    <d v="1899-12-30T00:00:00"/>
    <d v="2024-01-10T10:35:00"/>
    <s v="10:35"/>
    <d v="1899-12-30T05:45:40"/>
    <x v="1"/>
    <x v="1"/>
    <x v="5"/>
    <x v="1"/>
    <n v="8193"/>
  </r>
  <r>
    <n v="786"/>
    <d v="2024-01-10T16:19:38"/>
    <d v="2024-01-10T16:20:44"/>
    <s v="45961588@ventasyservicios.com.co"/>
    <s v="Brian Fernando Camacho Hernandez"/>
    <m/>
    <d v="2024-01-09T00:00:00"/>
    <s v="16:24"/>
    <x v="4"/>
    <m/>
    <m/>
    <m/>
    <m/>
    <m/>
    <m/>
    <m/>
    <m/>
    <s v="gerencia@empresaspublicas-caramanta.gov.co; "/>
    <s v="Re: Saldo en mora."/>
    <s v="8.22074865"/>
    <s v="EMPRESAS PUBLICAS DE CARA"/>
    <s v="PYME PEQUEÑA"/>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0T00:00:00"/>
    <s v="NA"/>
    <s v="NA "/>
    <x v="47"/>
    <x v="0"/>
    <x v="0"/>
    <x v="0"/>
    <x v="0"/>
    <n v="1"/>
    <n v="1"/>
    <n v="1"/>
    <n v="1"/>
    <x v="0"/>
    <n v="1"/>
    <s v="8.22074865EMPRESAS PUBLICAS DE CARA"/>
    <x v="0"/>
    <d v="2024-01-10T00:00:00"/>
    <x v="770"/>
    <d v="1899-12-30T00:00:00"/>
    <d v="2024-01-09T16:24:00"/>
    <s v="16:24"/>
    <d v="1899-12-30T23:56:44"/>
    <x v="4"/>
    <x v="0"/>
    <x v="21"/>
    <x v="0"/>
    <n v="8193"/>
  </r>
  <r>
    <n v="787"/>
    <d v="2024-01-10T16:19:50"/>
    <d v="2024-01-10T16:21:45"/>
    <s v="45077024@ventasyservicios.com.co"/>
    <s v="Leidy Tatiana Pinzon Calderon"/>
    <m/>
    <d v="2024-01-10T00:00:00"/>
    <s v="10:42"/>
    <x v="7"/>
    <m/>
    <m/>
    <m/>
    <m/>
    <m/>
    <m/>
    <s v="aura.cruz@claro.com.co"/>
    <s v="RE: Vinculación de lineas corporativa"/>
    <m/>
    <m/>
    <s v="3222902796"/>
    <s v="AURA YANET CRUZ"/>
    <s v="NO DETERMINADO"/>
    <s v="CLIENTE CLAR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0T00:00:00"/>
    <s v="NA"/>
    <m/>
    <x v="78"/>
    <x v="6"/>
    <x v="0"/>
    <x v="0"/>
    <x v="0"/>
    <n v="1"/>
    <n v="1"/>
    <n v="1"/>
    <n v="1"/>
    <x v="0"/>
    <n v="1"/>
    <s v="3222902796AURA YANET CRUZ"/>
    <x v="2"/>
    <d v="2024-01-10T00:00:00"/>
    <x v="771"/>
    <d v="1899-12-30T00:00:00"/>
    <d v="2024-01-10T10:42:00"/>
    <s v="10:42"/>
    <d v="1899-12-30T05:39:45"/>
    <x v="1"/>
    <x v="1"/>
    <x v="12"/>
    <x v="1"/>
    <n v="8193"/>
  </r>
  <r>
    <n v="788"/>
    <d v="2024-01-10T16:23:18"/>
    <d v="2024-01-10T16:24:16"/>
    <s v="45664102@ventasyservicios.com.co"/>
    <s v="Angie Tatiana Tique Cardozo"/>
    <m/>
    <d v="2024-01-10T00:00:00"/>
    <s v="12:47 p. m."/>
    <x v="0"/>
    <m/>
    <m/>
    <m/>
    <m/>
    <m/>
    <m/>
    <m/>
    <m/>
    <s v="informatica@aercaribe.com"/>
    <s v="Solicitud código QR para ESIM"/>
    <s v="3133489240"/>
    <s v="AVIATION GLOBAL GROUP MRO S.A."/>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0T00:00:00"/>
    <s v="NO APLICA"/>
    <s v="NO APLICA"/>
    <x v="21"/>
    <x v="0"/>
    <x v="0"/>
    <x v="0"/>
    <x v="0"/>
    <n v="1"/>
    <n v="1"/>
    <n v="1"/>
    <n v="1"/>
    <x v="0"/>
    <n v="1"/>
    <s v="3133489240AVIATION GLOBAL GROUP MRO S.A."/>
    <x v="2"/>
    <d v="2024-01-10T00:00:00"/>
    <x v="772"/>
    <d v="1899-12-30T00:00:00"/>
    <d v="2024-01-10T12:47:00"/>
    <s v="12:47"/>
    <d v="1899-12-30T03:37:16"/>
    <x v="1"/>
    <x v="1"/>
    <x v="16"/>
    <x v="1"/>
    <n v="8193"/>
  </r>
  <r>
    <n v="789"/>
    <d v="2024-01-10T16:23:42"/>
    <d v="2024-01-10T16:24:56"/>
    <s v="46044978@ventasyservicios.com.co"/>
    <s v="Edward Esteban Roa Ruiz"/>
    <m/>
    <d v="2024-01-10T00:00:00"/>
    <s v="11:31"/>
    <x v="4"/>
    <m/>
    <m/>
    <m/>
    <m/>
    <m/>
    <m/>
    <m/>
    <m/>
    <s v="tramitesbogotasm@gmail.com "/>
    <s v="Solicitud Cancelación de Servicios"/>
    <s v="11889619"/>
    <s v="MUNDOZAPATOS S A S"/>
    <s v="PYME PEQUEÑA"/>
    <s v="CLARO TE AYUDA"/>
    <x v="0"/>
    <m/>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0T00:00:00"/>
    <m/>
    <m/>
    <x v="58"/>
    <x v="0"/>
    <x v="0"/>
    <x v="0"/>
    <x v="0"/>
    <n v="1"/>
    <n v="1"/>
    <n v="1"/>
    <n v="1"/>
    <x v="0"/>
    <n v="1"/>
    <s v="11889619MUNDOZAPATOS S A S"/>
    <x v="2"/>
    <d v="2024-01-10T00:00:00"/>
    <x v="773"/>
    <d v="1899-12-30T00:00:00"/>
    <d v="2024-01-10T11:31:00"/>
    <s v="11:31"/>
    <d v="1899-12-30T04:53:56"/>
    <x v="1"/>
    <x v="1"/>
    <x v="8"/>
    <x v="0"/>
    <n v="8193"/>
  </r>
  <r>
    <n v="790"/>
    <d v="2024-01-10T16:26:06"/>
    <d v="2024-01-10T16:27:19"/>
    <s v="45961543@ventasyservicios.com.co"/>
    <s v="Juan Jose Duque Aguirre"/>
    <m/>
    <d v="2024-01-10T00:00:00"/>
    <s v="11:03"/>
    <x v="1"/>
    <m/>
    <m/>
    <s v="JCH MECANICA INDUSTRIAL S"/>
    <s v="901068867"/>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10T00:00:00"/>
    <m/>
    <m/>
    <x v="5"/>
    <x v="1"/>
    <x v="0"/>
    <x v="0"/>
    <x v="0"/>
    <n v="1"/>
    <n v="1"/>
    <n v="1"/>
    <n v="1"/>
    <x v="0"/>
    <n v="1"/>
    <s v="901068867"/>
    <x v="2"/>
    <d v="2024-01-10T00:00:00"/>
    <x v="774"/>
    <d v="1899-12-30T00:00:00"/>
    <d v="2024-01-10T11:03:00"/>
    <s v="11:03"/>
    <d v="1899-12-30T05:24:19"/>
    <x v="1"/>
    <x v="1"/>
    <x v="6"/>
    <x v="1"/>
    <n v="8193"/>
  </r>
  <r>
    <n v="791"/>
    <d v="2024-01-10T16:27:05"/>
    <d v="2024-01-10T16:28:25"/>
    <s v="45984160@ventasyservicios.com.co"/>
    <s v="Dana Sofia Giraldo Avila"/>
    <m/>
    <d v="2024-01-10T00:00:00"/>
    <s v="9:31:16 a. m."/>
    <x v="3"/>
    <m/>
    <s v="15558799"/>
    <m/>
    <m/>
    <m/>
    <m/>
    <m/>
    <m/>
    <m/>
    <m/>
    <s v="8.22161716"/>
    <s v="MASTERTICS SAS -"/>
    <s v="MICRO"/>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10T00:00:00"/>
    <m/>
    <s v="n/a"/>
    <x v="15"/>
    <x v="3"/>
    <x v="0"/>
    <x v="0"/>
    <x v="0"/>
    <n v="1"/>
    <n v="1"/>
    <n v="1"/>
    <n v="1"/>
    <x v="0"/>
    <n v="1"/>
    <s v="8.22161716MASTERTICS SAS -"/>
    <x v="0"/>
    <d v="2024-01-10T00:00:00"/>
    <x v="775"/>
    <d v="1899-12-30T00:00:00"/>
    <d v="2024-01-10T09:31:00"/>
    <s v="9:31"/>
    <d v="1899-12-30T06:57:25"/>
    <x v="2"/>
    <x v="2"/>
    <x v="13"/>
    <x v="1"/>
    <n v="8193"/>
  </r>
  <r>
    <n v="792"/>
    <d v="2024-01-10T16:27:42"/>
    <d v="2024-01-10T16:28:50"/>
    <s v="46049316@ventasyservicios.com.co"/>
    <s v="Evelin Gicela Diaz Garzon"/>
    <m/>
    <d v="2024-01-10T00:00:00"/>
    <s v="12:05"/>
    <x v="7"/>
    <m/>
    <m/>
    <m/>
    <m/>
    <m/>
    <m/>
    <s v="pulidonatalia-1405@hotmail.com"/>
    <s v="Re: Cesión de contrato"/>
    <m/>
    <m/>
    <s v="3103458359"/>
    <s v="MARIA TERESA MURCIA MOYA"/>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0T00:00:00"/>
    <m/>
    <m/>
    <x v="78"/>
    <x v="6"/>
    <x v="0"/>
    <x v="0"/>
    <x v="0"/>
    <n v="1"/>
    <n v="1"/>
    <n v="1"/>
    <n v="1"/>
    <x v="0"/>
    <n v="1"/>
    <s v="3103458359MARIA TERESA MURCIA MOYA"/>
    <x v="2"/>
    <d v="2024-01-10T00:00:00"/>
    <x v="776"/>
    <d v="1899-12-30T00:00:00"/>
    <d v="2024-01-10T12:05:00"/>
    <s v="12:05"/>
    <d v="1899-12-30T04:23:50"/>
    <x v="1"/>
    <x v="1"/>
    <x v="22"/>
    <x v="1"/>
    <n v="8193"/>
  </r>
  <r>
    <n v="793"/>
    <d v="2024-01-10T16:21:50"/>
    <d v="2024-01-10T16:29:02"/>
    <s v="45077024@ventasyservicios.com.co"/>
    <s v="Leidy Tatiana Pinzon Calderon"/>
    <m/>
    <d v="2024-01-10T00:00:00"/>
    <s v="10:43"/>
    <x v="7"/>
    <m/>
    <m/>
    <m/>
    <m/>
    <m/>
    <m/>
    <s v="pinturealsas@hotmail.com"/>
    <s v="Re: cesion de contrato"/>
    <m/>
    <m/>
    <s v="3158520871"/>
    <s v="LUISA MOLINA"/>
    <s v="MASIV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0T00:00:00"/>
    <s v="NA"/>
    <m/>
    <x v="78"/>
    <x v="6"/>
    <x v="0"/>
    <x v="14"/>
    <x v="1"/>
    <n v="1"/>
    <n v="1"/>
    <n v="1"/>
    <n v="1"/>
    <x v="0"/>
    <n v="1"/>
    <s v="3158520871LUISA MOLINA"/>
    <x v="2"/>
    <d v="2024-01-10T00:00:00"/>
    <x v="777"/>
    <d v="1899-12-30T00:00:00"/>
    <d v="2024-01-10T10:43:00"/>
    <s v="10:43"/>
    <d v="1899-12-30T05:46:02"/>
    <x v="1"/>
    <x v="1"/>
    <x v="12"/>
    <x v="1"/>
    <n v="8193"/>
  </r>
  <r>
    <n v="794"/>
    <d v="2024-01-10T16:29:32"/>
    <d v="2024-01-10T16:31:17"/>
    <s v="45961588@ventasyservicios.com.co"/>
    <s v="Brian Fernando Camacho Hernandez"/>
    <m/>
    <d v="2024-01-09T00:00:00"/>
    <s v="17:04"/>
    <x v="4"/>
    <m/>
    <m/>
    <m/>
    <m/>
    <m/>
    <m/>
    <m/>
    <m/>
    <s v="a.henriquez@zoa.ngo"/>
    <s v="Re: Fwd: RE: Fwd: Solicitud de movimiento de punto cableado fijo y repetidor"/>
    <s v="28000582"/>
    <s v="STICHTING ZOA            "/>
    <s v="MICRO"/>
    <s v="CLARO TE AYUDA"/>
    <x v="0"/>
    <m/>
    <s v="FIJO"/>
    <s v="HFC"/>
    <s v="SOPORTE TÉCNICO"/>
    <m/>
    <m/>
    <m/>
    <m/>
    <m/>
    <m/>
    <m/>
    <m/>
    <m/>
    <m/>
    <m/>
    <m/>
    <m/>
    <m/>
    <m/>
    <m/>
    <m/>
    <m/>
    <m/>
    <m/>
    <m/>
    <m/>
    <m/>
    <m/>
    <m/>
    <m/>
    <m/>
    <m/>
    <m/>
    <m/>
    <m/>
    <m/>
    <m/>
    <m/>
    <m/>
    <m/>
    <m/>
    <m/>
    <m/>
    <m/>
    <m/>
    <m/>
    <m/>
    <m/>
    <m/>
    <m/>
    <m/>
    <m/>
    <m/>
    <m/>
    <m/>
    <m/>
    <m/>
    <m/>
    <m/>
    <s v="FALLA CABLE / MODEM"/>
    <m/>
    <m/>
    <m/>
    <m/>
    <m/>
    <m/>
    <m/>
    <m/>
    <m/>
    <m/>
    <m/>
    <m/>
    <m/>
    <m/>
    <m/>
    <m/>
    <m/>
    <m/>
    <m/>
    <m/>
    <m/>
    <m/>
    <m/>
    <m/>
    <m/>
    <m/>
    <m/>
    <m/>
    <m/>
    <m/>
    <m/>
    <m/>
    <m/>
    <m/>
    <m/>
    <m/>
    <m/>
    <m/>
    <m/>
    <m/>
    <m/>
    <m/>
    <m/>
    <m/>
    <m/>
    <m/>
    <m/>
    <m/>
    <m/>
    <m/>
    <m/>
    <m/>
    <m/>
    <x v="1"/>
    <m/>
    <m/>
    <s v="1"/>
    <s v="0"/>
    <s v="BOGOTA"/>
    <s v="ESCALADO"/>
    <s v="OTRAS ÁREAS"/>
    <d v="2024-01-10T00:00:00"/>
    <s v="NA"/>
    <s v="NA"/>
    <x v="82"/>
    <x v="0"/>
    <x v="0"/>
    <x v="0"/>
    <x v="0"/>
    <n v="1"/>
    <n v="1"/>
    <n v="1"/>
    <n v="1"/>
    <x v="0"/>
    <n v="1"/>
    <s v="28000582STICHTING ZOA            "/>
    <x v="1"/>
    <d v="2024-01-10T00:00:00"/>
    <x v="778"/>
    <d v="1899-12-30T00:00:00"/>
    <d v="2024-01-09T17:04:00"/>
    <s v="17:04"/>
    <d v="1899-12-30T23:27:17"/>
    <x v="4"/>
    <x v="0"/>
    <x v="21"/>
    <x v="0"/>
    <n v="8193"/>
  </r>
  <r>
    <n v="795"/>
    <d v="2024-01-10T16:30:58"/>
    <d v="2024-01-10T16:31:45"/>
    <s v="46044959@ventasyservicios.com.co"/>
    <s v="Brayan Enrique Cuida Castillo"/>
    <m/>
    <d v="2024-01-09T00:00:00"/>
    <s v="6:07 p. m."/>
    <x v="4"/>
    <m/>
    <m/>
    <m/>
    <m/>
    <m/>
    <m/>
    <m/>
    <m/>
    <s v="maos587@hotmail.com"/>
    <s v="RV: Inclusión linea"/>
    <s v="3106413811"/>
    <s v=" TRANSPORTES MAOS SAS"/>
    <s v="MICRO"/>
    <s v="CLIENTE CLARO"/>
    <x v="0"/>
    <m/>
    <s v="MÓVIL"/>
    <m/>
    <m/>
    <s v="INCLUSIONES - EXCLUSIONES"/>
    <m/>
    <m/>
    <m/>
    <m/>
    <m/>
    <m/>
    <m/>
    <m/>
    <m/>
    <m/>
    <m/>
    <m/>
    <m/>
    <m/>
    <m/>
    <m/>
    <m/>
    <m/>
    <m/>
    <m/>
    <m/>
    <m/>
    <m/>
    <m/>
    <s v="INFORMACIÓN - ACLARACIÓN"/>
    <m/>
    <m/>
    <m/>
    <m/>
    <m/>
    <m/>
    <m/>
    <m/>
    <m/>
    <m/>
    <m/>
    <m/>
    <m/>
    <m/>
    <m/>
    <m/>
    <m/>
    <m/>
    <m/>
    <m/>
    <m/>
    <m/>
    <m/>
    <m/>
    <m/>
    <m/>
    <m/>
    <m/>
    <m/>
    <m/>
    <m/>
    <m/>
    <m/>
    <m/>
    <m/>
    <m/>
    <m/>
    <m/>
    <m/>
    <m/>
    <m/>
    <m/>
    <m/>
    <m/>
    <m/>
    <m/>
    <m/>
    <m/>
    <m/>
    <m/>
    <m/>
    <m/>
    <m/>
    <m/>
    <m/>
    <m/>
    <m/>
    <m/>
    <m/>
    <m/>
    <m/>
    <m/>
    <m/>
    <m/>
    <m/>
    <m/>
    <m/>
    <m/>
    <m/>
    <m/>
    <m/>
    <m/>
    <m/>
    <m/>
    <m/>
    <m/>
    <m/>
    <m/>
    <m/>
    <m/>
    <m/>
    <m/>
    <m/>
    <x v="0"/>
    <m/>
    <m/>
    <m/>
    <m/>
    <m/>
    <s v="GESTIONADO"/>
    <m/>
    <d v="2024-01-10T00:00:00"/>
    <s v="nn"/>
    <m/>
    <x v="98"/>
    <x v="0"/>
    <x v="0"/>
    <x v="0"/>
    <x v="0"/>
    <n v="1"/>
    <n v="1"/>
    <n v="1"/>
    <n v="1"/>
    <x v="0"/>
    <n v="1"/>
    <s v="3106413811 TRANSPORTES MAOS SAS"/>
    <x v="0"/>
    <d v="2024-01-10T00:00:00"/>
    <x v="779"/>
    <d v="1899-12-30T00:00:00"/>
    <d v="2024-01-09T06:07:00"/>
    <s v="6:07"/>
    <d v="1899-12-31T10:24:45"/>
    <x v="0"/>
    <x v="0"/>
    <x v="7"/>
    <x v="0"/>
    <n v="8193"/>
  </r>
  <r>
    <n v="796"/>
    <d v="2024-01-10T16:28:28"/>
    <d v="2024-01-10T16:32:27"/>
    <s v="45984160@ventasyservicios.com.co"/>
    <s v="Dana Sofia Giraldo Avila"/>
    <m/>
    <d v="2024-01-10T00:00:00"/>
    <s v="11:42:13 a. m."/>
    <x v="3"/>
    <m/>
    <s v="15558799"/>
    <m/>
    <m/>
    <m/>
    <m/>
    <m/>
    <m/>
    <m/>
    <m/>
    <s v="8.22476801"/>
    <s v="BOTERO OSPINA SOLUCIONES S.A.S."/>
    <s v="SOHO"/>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10T00:00:00"/>
    <m/>
    <s v="N/A"/>
    <x v="15"/>
    <x v="3"/>
    <x v="0"/>
    <x v="0"/>
    <x v="0"/>
    <n v="1"/>
    <n v="1"/>
    <n v="1"/>
    <n v="1"/>
    <x v="0"/>
    <n v="1"/>
    <s v="8.22476801BOTERO OSPINA SOLUCIONES S.A.S."/>
    <x v="2"/>
    <d v="2024-01-10T00:00:00"/>
    <x v="780"/>
    <d v="1899-12-30T00:00:00"/>
    <d v="2024-01-10T11:42:00"/>
    <s v="11:42"/>
    <d v="1899-12-30T04:50:27"/>
    <x v="1"/>
    <x v="1"/>
    <x v="13"/>
    <x v="1"/>
    <n v="8193"/>
  </r>
  <r>
    <n v="797"/>
    <d v="2024-01-10T16:20:43"/>
    <d v="2024-01-10T16:33:03"/>
    <s v="45961452@ventasyservicios.com.co"/>
    <s v="Natalia Buenano Gonzalez"/>
    <m/>
    <d v="2024-01-10T00:00:00"/>
    <s v="10:53"/>
    <x v="3"/>
    <m/>
    <s v="15558743"/>
    <m/>
    <m/>
    <m/>
    <m/>
    <m/>
    <m/>
    <m/>
    <m/>
    <s v="3147531258"/>
    <s v="JF VILLA SOCIEDAD POR ACCIONES SIMPLIFIC"/>
    <s v="PYME PEQUEÑA"/>
    <s v="CLIENTE EXTERNO"/>
    <x v="0"/>
    <m/>
    <s v="MÓVIL"/>
    <m/>
    <m/>
    <s v="CAMBIO DE NÚMERO"/>
    <m/>
    <m/>
    <m/>
    <s v="INFORMACIÓN - ACLARACIÓN"/>
    <m/>
    <m/>
    <m/>
    <m/>
    <m/>
    <m/>
    <m/>
    <m/>
    <m/>
    <m/>
    <m/>
    <m/>
    <m/>
    <m/>
    <m/>
    <m/>
    <m/>
    <m/>
    <m/>
    <m/>
    <m/>
    <m/>
    <m/>
    <m/>
    <m/>
    <m/>
    <m/>
    <m/>
    <m/>
    <m/>
    <m/>
    <m/>
    <m/>
    <m/>
    <m/>
    <m/>
    <m/>
    <m/>
    <m/>
    <m/>
    <m/>
    <m/>
    <m/>
    <m/>
    <m/>
    <m/>
    <m/>
    <m/>
    <m/>
    <m/>
    <m/>
    <m/>
    <m/>
    <m/>
    <m/>
    <m/>
    <m/>
    <m/>
    <m/>
    <m/>
    <m/>
    <m/>
    <m/>
    <m/>
    <m/>
    <m/>
    <m/>
    <m/>
    <m/>
    <m/>
    <m/>
    <m/>
    <m/>
    <m/>
    <m/>
    <m/>
    <m/>
    <m/>
    <m/>
    <m/>
    <m/>
    <m/>
    <m/>
    <m/>
    <m/>
    <m/>
    <m/>
    <m/>
    <m/>
    <m/>
    <m/>
    <m/>
    <m/>
    <m/>
    <m/>
    <m/>
    <m/>
    <m/>
    <m/>
    <m/>
    <m/>
    <m/>
    <m/>
    <m/>
    <x v="0"/>
    <m/>
    <m/>
    <m/>
    <m/>
    <m/>
    <s v="GESTIONADO"/>
    <m/>
    <d v="2024-01-10T00:00:00"/>
    <m/>
    <m/>
    <x v="64"/>
    <x v="3"/>
    <x v="0"/>
    <x v="0"/>
    <x v="0"/>
    <n v="1"/>
    <n v="1"/>
    <n v="1"/>
    <n v="1"/>
    <x v="0"/>
    <n v="1"/>
    <s v="3147531258JF VILLA SOCIEDAD POR ACCIONES SIMPLIFIC"/>
    <x v="2"/>
    <d v="2024-01-10T00:00:00"/>
    <x v="781"/>
    <d v="1899-12-30T00:00:00"/>
    <d v="2024-01-10T10:53:00"/>
    <s v="10:53"/>
    <d v="1899-12-30T05:40:03"/>
    <x v="1"/>
    <x v="1"/>
    <x v="5"/>
    <x v="1"/>
    <n v="8193"/>
  </r>
  <r>
    <n v="798"/>
    <d v="2024-01-10T16:33:04"/>
    <d v="2024-01-10T16:33:18"/>
    <s v="46044978@ventasyservicios.com.co"/>
    <s v="Edward Esteban Roa Ruiz"/>
    <m/>
    <d v="2024-01-10T00:00:00"/>
    <s v="11:43"/>
    <x v="4"/>
    <m/>
    <m/>
    <m/>
    <m/>
    <m/>
    <m/>
    <m/>
    <m/>
    <s v="|coordinacionpyme@anclaclaro.com"/>
    <s v="RV: CANCELACION/LEIDYJOHANA TABORDA/1128395796"/>
    <s v="8.22486510"/>
    <s v="LEIDY JOHANNA TABORDA LOP"/>
    <s v="SOHO"/>
    <s v="CLIENTE CLAR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0T00:00:00"/>
    <m/>
    <m/>
    <x v="61"/>
    <x v="0"/>
    <x v="0"/>
    <x v="0"/>
    <x v="0"/>
    <n v="1"/>
    <n v="1"/>
    <n v="1"/>
    <n v="1"/>
    <x v="0"/>
    <n v="1"/>
    <s v="8.22486510LEIDY JOHANNA TABORDA LOP"/>
    <x v="2"/>
    <d v="2024-01-10T00:00:00"/>
    <x v="782"/>
    <d v="1899-12-30T00:00:00"/>
    <d v="2024-01-10T11:43:00"/>
    <s v="11:43"/>
    <d v="1899-12-30T04:50:18"/>
    <x v="1"/>
    <x v="1"/>
    <x v="8"/>
    <x v="0"/>
    <n v="8193"/>
  </r>
  <r>
    <n v="799"/>
    <d v="2024-01-10T16:36:37"/>
    <d v="2024-01-10T16:37:21"/>
    <s v="45961452@ventasyservicios.com.co"/>
    <s v="Natalia Buenano Gonzalez"/>
    <m/>
    <d v="2024-01-10T00:00:00"/>
    <s v="11:01"/>
    <x v="3"/>
    <m/>
    <s v="15558754"/>
    <m/>
    <m/>
    <m/>
    <m/>
    <m/>
    <m/>
    <m/>
    <m/>
    <s v="53560341"/>
    <s v="LA BODEGA TERRACAFE SAS                    "/>
    <s v="PYME MEDIANA"/>
    <s v="CLIENTE EXTERNO"/>
    <x v="0"/>
    <m/>
    <s v="FIJO"/>
    <s v="HFC"/>
    <s v="PRODUCTO"/>
    <m/>
    <m/>
    <m/>
    <m/>
    <m/>
    <m/>
    <m/>
    <m/>
    <m/>
    <m/>
    <m/>
    <m/>
    <m/>
    <m/>
    <m/>
    <m/>
    <m/>
    <m/>
    <m/>
    <m/>
    <m/>
    <m/>
    <m/>
    <m/>
    <m/>
    <m/>
    <m/>
    <m/>
    <m/>
    <m/>
    <m/>
    <m/>
    <m/>
    <m/>
    <m/>
    <m/>
    <m/>
    <m/>
    <s v="OTROS PRODUCTOS (VENTAS)"/>
    <m/>
    <m/>
    <m/>
    <m/>
    <m/>
    <m/>
    <m/>
    <m/>
    <m/>
    <m/>
    <m/>
    <m/>
    <m/>
    <m/>
    <m/>
    <m/>
    <m/>
    <m/>
    <m/>
    <m/>
    <m/>
    <m/>
    <m/>
    <m/>
    <m/>
    <m/>
    <m/>
    <m/>
    <m/>
    <m/>
    <m/>
    <m/>
    <m/>
    <m/>
    <m/>
    <m/>
    <m/>
    <m/>
    <m/>
    <m/>
    <m/>
    <m/>
    <m/>
    <m/>
    <m/>
    <m/>
    <m/>
    <m/>
    <m/>
    <m/>
    <m/>
    <m/>
    <m/>
    <m/>
    <m/>
    <m/>
    <m/>
    <m/>
    <m/>
    <m/>
    <m/>
    <m/>
    <m/>
    <m/>
    <m/>
    <m/>
    <m/>
    <m/>
    <m/>
    <m/>
    <x v="0"/>
    <m/>
    <m/>
    <m/>
    <m/>
    <m/>
    <s v="GESTIONADO"/>
    <m/>
    <d v="2024-01-10T00:00:00"/>
    <m/>
    <m/>
    <x v="16"/>
    <x v="3"/>
    <x v="0"/>
    <x v="0"/>
    <x v="0"/>
    <n v="1"/>
    <n v="1"/>
    <n v="1"/>
    <n v="1"/>
    <x v="0"/>
    <n v="1"/>
    <s v="53560341LA BODEGA TERRACAFE SAS                    "/>
    <x v="2"/>
    <d v="2024-01-10T00:00:00"/>
    <x v="783"/>
    <d v="1899-12-30T00:00:00"/>
    <d v="2024-01-10T11:01:00"/>
    <s v="11:01"/>
    <d v="1899-12-30T05:36:21"/>
    <x v="1"/>
    <x v="1"/>
    <x v="5"/>
    <x v="1"/>
    <n v="8193"/>
  </r>
  <r>
    <n v="800"/>
    <d v="2024-01-10T16:36:17"/>
    <d v="2024-01-10T16:37:31"/>
    <s v="46046817@ventasyservicios.com.co"/>
    <s v="Nicolas Romero Parra"/>
    <m/>
    <d v="2024-01-10T00:00:00"/>
    <s v="14:45"/>
    <x v="0"/>
    <m/>
    <m/>
    <m/>
    <m/>
    <m/>
    <m/>
    <m/>
    <m/>
    <s v="yury.florido@claro.com.co"/>
    <s v="RV: NO SE HA ADQUIRIDO NINGUN PRODUCTO CON CLARO CLOUD //CDA San Isidro SAS"/>
    <s v="13878579"/>
    <s v="CENTRO DE DIAGNOSTICO AUTOMOTOR SAN ISIDRO S.A.S"/>
    <s v="PYME PEQUEÑA"/>
    <s v="CONSULTOR COMERCIAL"/>
    <x v="0"/>
    <m/>
    <s v="FIJO"/>
    <s v="FO"/>
    <s v="CREACIÓN DE PQR"/>
    <m/>
    <m/>
    <m/>
    <m/>
    <m/>
    <m/>
    <m/>
    <m/>
    <m/>
    <m/>
    <m/>
    <m/>
    <m/>
    <m/>
    <s v="NIEGA ACTUAL CONTRATO"/>
    <m/>
    <m/>
    <m/>
    <m/>
    <m/>
    <m/>
    <m/>
    <m/>
    <m/>
    <m/>
    <m/>
    <m/>
    <m/>
    <m/>
    <m/>
    <m/>
    <m/>
    <m/>
    <m/>
    <m/>
    <m/>
    <m/>
    <m/>
    <m/>
    <m/>
    <m/>
    <m/>
    <m/>
    <m/>
    <m/>
    <m/>
    <m/>
    <m/>
    <m/>
    <m/>
    <m/>
    <m/>
    <m/>
    <m/>
    <m/>
    <m/>
    <m/>
    <m/>
    <m/>
    <m/>
    <m/>
    <m/>
    <m/>
    <m/>
    <m/>
    <m/>
    <m/>
    <m/>
    <m/>
    <m/>
    <m/>
    <m/>
    <m/>
    <m/>
    <m/>
    <m/>
    <m/>
    <m/>
    <m/>
    <m/>
    <m/>
    <m/>
    <m/>
    <m/>
    <m/>
    <m/>
    <m/>
    <m/>
    <m/>
    <m/>
    <m/>
    <m/>
    <m/>
    <m/>
    <m/>
    <m/>
    <m/>
    <m/>
    <m/>
    <m/>
    <m/>
    <m/>
    <m/>
    <m/>
    <m/>
    <m/>
    <m/>
    <m/>
    <m/>
    <x v="0"/>
    <m/>
    <m/>
    <m/>
    <m/>
    <m/>
    <s v="GESTIONADO"/>
    <m/>
    <d v="2024-01-10T00:00:00"/>
    <s v="N/A"/>
    <s v="20618280"/>
    <x v="128"/>
    <x v="0"/>
    <x v="0"/>
    <x v="0"/>
    <x v="0"/>
    <n v="1"/>
    <n v="1"/>
    <n v="1"/>
    <n v="1"/>
    <x v="0"/>
    <n v="1"/>
    <s v="13878579CENTRO DE DIAGNOSTICO AUTOMOTOR SAN ISIDRO S.A.S"/>
    <x v="2"/>
    <d v="2024-01-10T00:00:00"/>
    <x v="784"/>
    <d v="1899-12-30T00:00:00"/>
    <d v="2024-01-10T14:45:00"/>
    <s v="14:45"/>
    <d v="1899-12-30T01:52:31"/>
    <x v="1"/>
    <x v="1"/>
    <x v="3"/>
    <x v="1"/>
    <n v="8193"/>
  </r>
  <r>
    <n v="801"/>
    <d v="2024-01-10T16:36:53"/>
    <d v="2024-01-10T16:38:01"/>
    <s v="46044959@ventasyservicios.com.co"/>
    <s v="Brayan Enrique Cuida Castillo"/>
    <m/>
    <d v="2024-01-09T00:00:00"/>
    <s v="10:05 p. m."/>
    <x v="4"/>
    <m/>
    <m/>
    <m/>
    <m/>
    <m/>
    <m/>
    <m/>
    <m/>
    <s v="vanepaez1@hotmail.com"/>
    <s v="SIM VIRTUAL"/>
    <s v="0"/>
    <s v="0"/>
    <s v="NO DETERMINAD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0T00:00:00"/>
    <s v="SIN INFORMACION DEL CLIENTE, SE LE ENVIA POLITICAS PARA SIM VIRTUAL"/>
    <m/>
    <x v="21"/>
    <x v="0"/>
    <x v="0"/>
    <x v="0"/>
    <x v="0"/>
    <n v="1"/>
    <n v="1"/>
    <n v="1"/>
    <n v="1"/>
    <x v="0"/>
    <n v="1"/>
    <s v="00"/>
    <x v="0"/>
    <d v="2024-01-10T00:00:00"/>
    <x v="785"/>
    <d v="1899-12-30T00:00:00"/>
    <d v="2024-01-09T10:05:00"/>
    <s v="10:05"/>
    <d v="1899-12-31T06:33:01"/>
    <x v="0"/>
    <x v="0"/>
    <x v="7"/>
    <x v="0"/>
    <n v="8193"/>
  </r>
  <r>
    <n v="802"/>
    <d v="2024-01-10T15:20:22"/>
    <d v="2024-01-10T16:39:24"/>
    <s v="45981202@ventasyservicios.com.co"/>
    <s v="Candida Mayerli Moyano Casallas"/>
    <m/>
    <d v="2024-01-10T00:00:00"/>
    <s v="12:09 "/>
    <x v="5"/>
    <m/>
    <m/>
    <m/>
    <m/>
    <m/>
    <m/>
    <m/>
    <m/>
    <m/>
    <m/>
    <s v="13094135 "/>
    <s v="R S DISTRIBUIDORA SAS"/>
    <s v="SOHO"/>
    <s v="CLIENTE EXTERNO"/>
    <x v="0"/>
    <m/>
    <m/>
    <m/>
    <m/>
    <m/>
    <m/>
    <m/>
    <m/>
    <m/>
    <m/>
    <m/>
    <m/>
    <m/>
    <m/>
    <m/>
    <m/>
    <m/>
    <m/>
    <m/>
    <m/>
    <m/>
    <m/>
    <m/>
    <m/>
    <m/>
    <m/>
    <m/>
    <m/>
    <m/>
    <m/>
    <m/>
    <m/>
    <m/>
    <m/>
    <m/>
    <m/>
    <m/>
    <m/>
    <m/>
    <m/>
    <m/>
    <m/>
    <m/>
    <m/>
    <m/>
    <m/>
    <m/>
    <m/>
    <m/>
    <m/>
    <m/>
    <m/>
    <m/>
    <m/>
    <m/>
    <m/>
    <m/>
    <m/>
    <m/>
    <m/>
    <m/>
    <m/>
    <m/>
    <m/>
    <m/>
    <m/>
    <m/>
    <m/>
    <m/>
    <m/>
    <m/>
    <m/>
    <m/>
    <m/>
    <m/>
    <m/>
    <m/>
    <m/>
    <m/>
    <m/>
    <m/>
    <m/>
    <m/>
    <m/>
    <s v="PAGO NO ABONADO"/>
    <s v="BANCO BBVA"/>
    <s v="PAGO EN CAJA DIRECTA DEL BANCO"/>
    <s v="REQ000004472471"/>
    <m/>
    <m/>
    <m/>
    <m/>
    <m/>
    <m/>
    <m/>
    <m/>
    <m/>
    <m/>
    <m/>
    <m/>
    <m/>
    <m/>
    <m/>
    <m/>
    <m/>
    <m/>
    <m/>
    <m/>
    <m/>
    <m/>
    <m/>
    <m/>
    <m/>
    <x v="0"/>
    <m/>
    <m/>
    <m/>
    <m/>
    <m/>
    <s v="ESCALADO"/>
    <s v="MYIT"/>
    <d v="2024-01-10T00:00:00"/>
    <m/>
    <m/>
    <x v="68"/>
    <x v="4"/>
    <x v="0"/>
    <x v="0"/>
    <x v="0"/>
    <s v=""/>
    <n v="0"/>
    <n v="0"/>
    <n v="0"/>
    <x v="1"/>
    <n v="2"/>
    <s v="13094135 "/>
    <x v="2"/>
    <d v="2024-01-10T00:00:00"/>
    <x v="786"/>
    <d v="1899-12-30T00:00:00"/>
    <d v="2024-01-10T12:09:00"/>
    <s v="12:09"/>
    <d v="1899-12-30T04:30:24"/>
    <x v="1"/>
    <x v="1"/>
    <x v="10"/>
    <x v="1"/>
    <n v="0"/>
  </r>
  <r>
    <n v="803"/>
    <d v="2024-01-10T16:40:13"/>
    <d v="2024-01-10T16:41:24"/>
    <s v="46049316@ventasyservicios.com.co"/>
    <s v="Evelin Gicela Diaz Garzon"/>
    <m/>
    <d v="2024-01-10T00:00:00"/>
    <s v="10:48"/>
    <x v="7"/>
    <m/>
    <m/>
    <m/>
    <m/>
    <m/>
    <m/>
    <s v="administracion@susaludcolombia.com"/>
    <s v="Cesion de Contrato Susalud a Sanar y Curar IPS SAS"/>
    <m/>
    <m/>
    <s v="3116189090"/>
    <s v="SUSALUD COLOMBIA S.A.S."/>
    <s v="MICRO"/>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0T00:00:00"/>
    <m/>
    <m/>
    <x v="81"/>
    <x v="6"/>
    <x v="0"/>
    <x v="0"/>
    <x v="0"/>
    <n v="1"/>
    <n v="1"/>
    <n v="1"/>
    <n v="1"/>
    <x v="0"/>
    <n v="1"/>
    <s v="3116189090SUSALUD COLOMBIA S.A.S."/>
    <x v="2"/>
    <d v="2024-01-10T00:00:00"/>
    <x v="787"/>
    <d v="1899-12-30T00:00:00"/>
    <d v="2024-01-10T10:48:00"/>
    <s v="10:48"/>
    <d v="1899-12-30T05:53:24"/>
    <x v="1"/>
    <x v="1"/>
    <x v="22"/>
    <x v="1"/>
    <n v="8193"/>
  </r>
  <r>
    <n v="804"/>
    <d v="2024-01-10T16:41:42"/>
    <d v="2024-01-10T16:42:41"/>
    <s v="45961588@ventasyservicios.com.co"/>
    <s v="Brian Fernando Camacho Hernandez"/>
    <m/>
    <d v="2024-01-09T00:00:00"/>
    <s v="17:43"/>
    <x v="4"/>
    <m/>
    <m/>
    <m/>
    <m/>
    <m/>
    <m/>
    <m/>
    <m/>
    <s v="ramirezjairoivan@gmail.com"/>
    <s v="Re: INCLUSION DE CUENTAS"/>
    <s v="8.21505469"/>
    <s v="INSTITUTO FORMACION INVES"/>
    <s v="PYME MEDIANA"/>
    <s v="CLIENTE EXTERNO"/>
    <x v="0"/>
    <m/>
    <s v="MÓVIL"/>
    <m/>
    <m/>
    <s v="INCLUSIONES - EXCLUSIONES"/>
    <m/>
    <m/>
    <m/>
    <m/>
    <m/>
    <m/>
    <m/>
    <m/>
    <m/>
    <m/>
    <m/>
    <m/>
    <m/>
    <m/>
    <m/>
    <m/>
    <m/>
    <m/>
    <m/>
    <m/>
    <m/>
    <m/>
    <m/>
    <m/>
    <s v="INFORMACIÓN - ACLARACIÓN"/>
    <m/>
    <m/>
    <m/>
    <m/>
    <m/>
    <m/>
    <m/>
    <m/>
    <m/>
    <m/>
    <m/>
    <m/>
    <m/>
    <m/>
    <m/>
    <m/>
    <m/>
    <m/>
    <m/>
    <m/>
    <m/>
    <m/>
    <m/>
    <m/>
    <m/>
    <m/>
    <m/>
    <m/>
    <m/>
    <m/>
    <m/>
    <m/>
    <m/>
    <m/>
    <m/>
    <m/>
    <m/>
    <m/>
    <m/>
    <m/>
    <m/>
    <m/>
    <m/>
    <m/>
    <m/>
    <m/>
    <m/>
    <m/>
    <m/>
    <m/>
    <m/>
    <m/>
    <m/>
    <m/>
    <m/>
    <m/>
    <m/>
    <m/>
    <m/>
    <m/>
    <m/>
    <m/>
    <m/>
    <m/>
    <m/>
    <m/>
    <m/>
    <m/>
    <m/>
    <m/>
    <m/>
    <m/>
    <m/>
    <m/>
    <m/>
    <m/>
    <m/>
    <m/>
    <m/>
    <m/>
    <m/>
    <m/>
    <m/>
    <x v="0"/>
    <m/>
    <m/>
    <m/>
    <m/>
    <m/>
    <s v="GESTIONADO"/>
    <m/>
    <d v="2024-01-10T00:00:00"/>
    <s v="NA"/>
    <s v="NA"/>
    <x v="98"/>
    <x v="0"/>
    <x v="0"/>
    <x v="0"/>
    <x v="0"/>
    <n v="1"/>
    <n v="1"/>
    <n v="1"/>
    <n v="1"/>
    <x v="0"/>
    <n v="1"/>
    <s v="8.21505469INSTITUTO FORMACION INVES"/>
    <x v="0"/>
    <d v="2024-01-10T00:00:00"/>
    <x v="788"/>
    <d v="1899-12-30T00:00:00"/>
    <d v="2024-01-09T17:43:00"/>
    <s v="17:43"/>
    <d v="1899-12-30T22:59:41"/>
    <x v="4"/>
    <x v="0"/>
    <x v="21"/>
    <x v="0"/>
    <n v="8193"/>
  </r>
  <r>
    <n v="805"/>
    <d v="2024-01-10T16:32:30"/>
    <d v="2024-01-10T16:43:24"/>
    <s v="45984160@ventasyservicios.com.co"/>
    <s v="Dana Sofia Giraldo Avila"/>
    <m/>
    <d v="2024-01-10T00:00:00"/>
    <s v="12:07:00 p. m."/>
    <x v="3"/>
    <m/>
    <s v="15558828"/>
    <m/>
    <m/>
    <m/>
    <m/>
    <m/>
    <m/>
    <m/>
    <m/>
    <s v="3102899906"/>
    <s v="AGROQUIMICOS SEMILLAS Y EQUIPOS DE RIEGO -"/>
    <s v="INTERMEDIAS"/>
    <s v="CLIENTE EXTERN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10T00:00:00"/>
    <m/>
    <s v="N/A"/>
    <x v="27"/>
    <x v="3"/>
    <x v="0"/>
    <x v="0"/>
    <x v="0"/>
    <n v="1"/>
    <n v="1"/>
    <n v="1"/>
    <n v="1"/>
    <x v="0"/>
    <n v="1"/>
    <s v="3102899906AGROQUIMICOS SEMILLAS Y EQUIPOS DE RIEGO -"/>
    <x v="2"/>
    <d v="2024-01-10T00:00:00"/>
    <x v="789"/>
    <d v="1899-12-30T00:00:00"/>
    <d v="2024-01-10T12:07:00"/>
    <s v="12:07"/>
    <d v="1899-12-30T04:36:24"/>
    <x v="1"/>
    <x v="1"/>
    <x v="13"/>
    <x v="1"/>
    <n v="8193"/>
  </r>
  <r>
    <n v="806"/>
    <d v="2024-01-10T16:33:21"/>
    <d v="2024-01-10T16:44:56"/>
    <s v="46044978@ventasyservicios.com.co"/>
    <s v="Edward Esteban Roa Ruiz"/>
    <m/>
    <d v="2024-01-10T00:00:00"/>
    <s v="13:45"/>
    <x v="4"/>
    <m/>
    <m/>
    <m/>
    <m/>
    <m/>
    <m/>
    <m/>
    <m/>
    <s v="admoncali@merinoabogados.co"/>
    <s v="RE: Fwd: SOLICITUD CAMBIO DE TITULAR CONTRATO"/>
    <s v="13875135"/>
    <s v="LAURA JULIANA HOLGUIN GUT"/>
    <s v="SOHO"/>
    <s v="CLIENTE CLARO"/>
    <x v="0"/>
    <m/>
    <s v="FIJO"/>
    <s v="FO"/>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0T00:00:00"/>
    <m/>
    <m/>
    <x v="37"/>
    <x v="0"/>
    <x v="0"/>
    <x v="0"/>
    <x v="0"/>
    <n v="1"/>
    <n v="1"/>
    <n v="1"/>
    <n v="1"/>
    <x v="0"/>
    <n v="1"/>
    <s v="13875135LAURA JULIANA HOLGUIN GUT"/>
    <x v="2"/>
    <d v="2024-01-10T00:00:00"/>
    <x v="790"/>
    <d v="1899-12-30T00:00:00"/>
    <d v="2024-01-10T13:45:00"/>
    <s v="13:45"/>
    <d v="1899-12-30T02:59:56"/>
    <x v="1"/>
    <x v="1"/>
    <x v="8"/>
    <x v="0"/>
    <n v="8193"/>
  </r>
  <r>
    <n v="807"/>
    <d v="2024-01-10T16:45:34"/>
    <d v="2024-01-10T16:46:41"/>
    <s v="45664102@ventasyservicios.com.co"/>
    <s v="Angie Tatiana Tique Cardozo"/>
    <m/>
    <d v="2024-01-10T00:00:00"/>
    <s v="12:55 p. m."/>
    <x v="0"/>
    <m/>
    <m/>
    <m/>
    <m/>
    <m/>
    <m/>
    <m/>
    <m/>
    <s v="alexgomez1933@gmail.com"/>
    <s v="RECLAMACIÓN URGENTE ALEXIS LEON GOMEZ OTALVARO CC 71.667.287"/>
    <s v="61698664"/>
    <s v="ALEXIS LEO GOMEZ OTALVARO    "/>
    <s v="MICRO"/>
    <s v="CLIENTE EXTERNO"/>
    <x v="0"/>
    <m/>
    <s v="FIJO"/>
    <s v="HFC"/>
    <s v="CREACIÓN DE PQR"/>
    <m/>
    <m/>
    <m/>
    <m/>
    <m/>
    <m/>
    <m/>
    <m/>
    <m/>
    <m/>
    <m/>
    <m/>
    <m/>
    <m/>
    <s v="AJUSTES POR SOLICITUDES NO REALIZADAS"/>
    <m/>
    <m/>
    <m/>
    <m/>
    <m/>
    <m/>
    <m/>
    <m/>
    <m/>
    <m/>
    <m/>
    <m/>
    <m/>
    <m/>
    <m/>
    <m/>
    <m/>
    <m/>
    <m/>
    <m/>
    <m/>
    <m/>
    <m/>
    <m/>
    <m/>
    <m/>
    <m/>
    <m/>
    <m/>
    <m/>
    <m/>
    <m/>
    <m/>
    <m/>
    <m/>
    <m/>
    <m/>
    <m/>
    <m/>
    <m/>
    <m/>
    <m/>
    <m/>
    <m/>
    <m/>
    <m/>
    <m/>
    <m/>
    <m/>
    <m/>
    <m/>
    <m/>
    <m/>
    <m/>
    <m/>
    <m/>
    <m/>
    <m/>
    <m/>
    <m/>
    <m/>
    <m/>
    <m/>
    <m/>
    <m/>
    <m/>
    <m/>
    <m/>
    <m/>
    <m/>
    <m/>
    <m/>
    <m/>
    <m/>
    <m/>
    <m/>
    <m/>
    <m/>
    <m/>
    <m/>
    <m/>
    <m/>
    <m/>
    <m/>
    <m/>
    <m/>
    <m/>
    <m/>
    <m/>
    <m/>
    <m/>
    <m/>
    <m/>
    <m/>
    <x v="0"/>
    <m/>
    <m/>
    <m/>
    <m/>
    <m/>
    <s v="GESTIONADO"/>
    <m/>
    <d v="2024-01-10T00:00:00"/>
    <s v="NO APLICA"/>
    <s v="NO APLICA"/>
    <x v="90"/>
    <x v="0"/>
    <x v="0"/>
    <x v="0"/>
    <x v="0"/>
    <n v="1"/>
    <n v="1"/>
    <n v="1"/>
    <n v="1"/>
    <x v="0"/>
    <n v="1"/>
    <s v="61698664ALEXIS LEO GOMEZ OTALVARO    "/>
    <x v="2"/>
    <d v="2024-01-10T00:00:00"/>
    <x v="791"/>
    <d v="1899-12-30T00:00:00"/>
    <d v="2024-01-10T12:55:00"/>
    <s v="12:55"/>
    <d v="1899-12-30T03:51:41"/>
    <x v="1"/>
    <x v="1"/>
    <x v="16"/>
    <x v="1"/>
    <n v="8193"/>
  </r>
  <r>
    <n v="808"/>
    <d v="2024-01-10T16:45:05"/>
    <d v="2024-01-10T16:46:51"/>
    <s v="46044959@ventasyservicios.com.co"/>
    <s v="Brayan Enrique Cuida Castillo"/>
    <m/>
    <d v="2024-01-10T00:00:00"/>
    <s v="11:14 a. m."/>
    <x v="4"/>
    <m/>
    <m/>
    <m/>
    <m/>
    <m/>
    <m/>
    <m/>
    <m/>
    <s v="cacharrosja@gmail.com"/>
    <s v="Re: SOLUCION INTERNET"/>
    <s v="35837364"/>
    <s v="JHONATAN A LOPEZ CASTANO"/>
    <s v="SOHO"/>
    <s v="CLIENTE CLARO"/>
    <x v="0"/>
    <m/>
    <s v="FIJO"/>
    <s v="HFC"/>
    <s v="SOPORTE TÉCNICO"/>
    <m/>
    <m/>
    <m/>
    <m/>
    <m/>
    <m/>
    <m/>
    <m/>
    <m/>
    <m/>
    <m/>
    <m/>
    <m/>
    <m/>
    <m/>
    <m/>
    <m/>
    <m/>
    <m/>
    <m/>
    <m/>
    <m/>
    <m/>
    <m/>
    <m/>
    <m/>
    <m/>
    <m/>
    <m/>
    <m/>
    <m/>
    <m/>
    <m/>
    <m/>
    <m/>
    <m/>
    <m/>
    <m/>
    <m/>
    <m/>
    <m/>
    <m/>
    <m/>
    <m/>
    <m/>
    <m/>
    <m/>
    <m/>
    <m/>
    <m/>
    <m/>
    <m/>
    <m/>
    <m/>
    <m/>
    <s v="FALLA WIFI"/>
    <m/>
    <m/>
    <m/>
    <m/>
    <m/>
    <m/>
    <m/>
    <m/>
    <m/>
    <m/>
    <m/>
    <m/>
    <m/>
    <m/>
    <m/>
    <m/>
    <m/>
    <m/>
    <m/>
    <m/>
    <m/>
    <m/>
    <m/>
    <m/>
    <m/>
    <m/>
    <m/>
    <m/>
    <m/>
    <m/>
    <m/>
    <m/>
    <m/>
    <m/>
    <m/>
    <m/>
    <m/>
    <m/>
    <m/>
    <m/>
    <m/>
    <m/>
    <m/>
    <m/>
    <m/>
    <m/>
    <m/>
    <m/>
    <m/>
    <m/>
    <m/>
    <m/>
    <m/>
    <x v="1"/>
    <m/>
    <m/>
    <s v="1"/>
    <s v="0"/>
    <s v="MEDELLIN"/>
    <s v="GESTIONADO"/>
    <m/>
    <d v="2024-01-10T00:00:00"/>
    <s v="nn"/>
    <m/>
    <x v="100"/>
    <x v="0"/>
    <x v="0"/>
    <x v="0"/>
    <x v="0"/>
    <n v="1"/>
    <n v="1"/>
    <n v="1"/>
    <n v="1"/>
    <x v="2"/>
    <n v="2"/>
    <s v="35837364JHONATAN A LOPEZ CASTANO"/>
    <x v="2"/>
    <d v="2024-01-10T00:00:00"/>
    <x v="792"/>
    <d v="1899-12-30T00:00:00"/>
    <d v="2024-01-10T11:14:00"/>
    <s v="11:14"/>
    <d v="1899-12-30T05:32:51"/>
    <x v="1"/>
    <x v="1"/>
    <x v="7"/>
    <x v="0"/>
    <n v="8193"/>
  </r>
  <r>
    <n v="809"/>
    <d v="2024-01-10T16:42:30"/>
    <d v="2024-01-10T16:53:15"/>
    <s v="45577874@ventasyservicios.com.co"/>
    <s v="David Andres Pardo Torres"/>
    <m/>
    <d v="2024-01-09T00:00:00"/>
    <s v="14:23"/>
    <x v="4"/>
    <m/>
    <m/>
    <m/>
    <m/>
    <m/>
    <m/>
    <m/>
    <m/>
    <s v="ipssanjorgesas@gmail.com"/>
    <s v="Fwd: SUSPENCION DE SERVICIOS"/>
    <s v="04129629"/>
    <s v="MARIA FERN LUCERO LUCANO"/>
    <s v="MICR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0T00:00:00"/>
    <s v="995675232"/>
    <m/>
    <x v="58"/>
    <x v="0"/>
    <x v="0"/>
    <x v="0"/>
    <x v="0"/>
    <n v="1"/>
    <n v="1"/>
    <n v="1"/>
    <n v="1"/>
    <x v="0"/>
    <n v="1"/>
    <s v="04129629MARIA FERN LUCERO LUCANO"/>
    <x v="0"/>
    <d v="2024-01-10T00:00:00"/>
    <x v="793"/>
    <d v="1899-12-30T00:00:00"/>
    <d v="2024-01-09T14:23:00"/>
    <s v="14:23"/>
    <d v="1899-12-31T02:30:15"/>
    <x v="0"/>
    <x v="0"/>
    <x v="14"/>
    <x v="0"/>
    <n v="8193"/>
  </r>
  <r>
    <n v="810"/>
    <d v="2024-01-10T16:39:28"/>
    <d v="2024-01-10T16:56:26"/>
    <s v="45981202@ventasyservicios.com.co"/>
    <s v="Candida Mayerli Moyano Casallas"/>
    <m/>
    <d v="2024-01-10T00:00:00"/>
    <s v="12:23"/>
    <x v="5"/>
    <m/>
    <m/>
    <m/>
    <m/>
    <m/>
    <m/>
    <m/>
    <m/>
    <m/>
    <m/>
    <s v="77603421 "/>
    <s v="STRIKE AVIATION DE COLOMBIA SAS"/>
    <s v="SOHO"/>
    <s v="CLIENTE EXTERNO"/>
    <x v="0"/>
    <m/>
    <m/>
    <m/>
    <m/>
    <m/>
    <m/>
    <m/>
    <m/>
    <m/>
    <m/>
    <m/>
    <m/>
    <m/>
    <m/>
    <m/>
    <m/>
    <m/>
    <m/>
    <m/>
    <m/>
    <m/>
    <m/>
    <m/>
    <m/>
    <m/>
    <m/>
    <m/>
    <m/>
    <m/>
    <m/>
    <m/>
    <m/>
    <m/>
    <m/>
    <m/>
    <m/>
    <m/>
    <m/>
    <m/>
    <m/>
    <m/>
    <m/>
    <m/>
    <m/>
    <m/>
    <m/>
    <m/>
    <m/>
    <m/>
    <m/>
    <m/>
    <m/>
    <m/>
    <m/>
    <m/>
    <m/>
    <m/>
    <m/>
    <m/>
    <m/>
    <m/>
    <m/>
    <m/>
    <m/>
    <m/>
    <m/>
    <m/>
    <m/>
    <m/>
    <m/>
    <m/>
    <m/>
    <m/>
    <m/>
    <m/>
    <m/>
    <m/>
    <m/>
    <m/>
    <m/>
    <m/>
    <m/>
    <m/>
    <m/>
    <s v="PAGO YA APLICADO"/>
    <s v="BANCO COLPATRÍA"/>
    <s v="TRANSFERENCIA CON PAGO A LA REFERENCIA"/>
    <m/>
    <m/>
    <m/>
    <m/>
    <m/>
    <m/>
    <m/>
    <m/>
    <m/>
    <m/>
    <m/>
    <m/>
    <m/>
    <m/>
    <m/>
    <m/>
    <m/>
    <m/>
    <m/>
    <m/>
    <m/>
    <m/>
    <m/>
    <m/>
    <m/>
    <m/>
    <x v="0"/>
    <m/>
    <m/>
    <m/>
    <m/>
    <m/>
    <s v="GESTIONADO"/>
    <m/>
    <d v="2024-01-10T00:00:00"/>
    <m/>
    <m/>
    <x v="70"/>
    <x v="4"/>
    <x v="0"/>
    <x v="0"/>
    <x v="0"/>
    <n v="1"/>
    <n v="1"/>
    <n v="1"/>
    <n v="1"/>
    <x v="2"/>
    <n v="2"/>
    <s v="77603421 "/>
    <x v="2"/>
    <d v="2024-01-10T00:00:00"/>
    <x v="794"/>
    <d v="1899-12-30T00:00:00"/>
    <d v="2024-01-10T12:23:00"/>
    <s v="12:23"/>
    <d v="1899-12-30T04:33:26"/>
    <x v="1"/>
    <x v="1"/>
    <x v="10"/>
    <x v="1"/>
    <n v="8193"/>
  </r>
  <r>
    <n v="811"/>
    <d v="2024-01-10T16:47:48"/>
    <d v="2024-01-10T16:56:32"/>
    <s v="45961543@ventasyservicios.com.co"/>
    <s v="Juan Jose Duque Aguirre"/>
    <m/>
    <d v="2024-01-10T00:00:00"/>
    <s v="11:22"/>
    <x v="1"/>
    <m/>
    <m/>
    <s v="0"/>
    <s v="0"/>
    <s v="INFORMACIÓN"/>
    <m/>
    <m/>
    <m/>
    <m/>
    <m/>
    <m/>
    <m/>
    <m/>
    <m/>
    <x v="2"/>
    <m/>
    <m/>
    <m/>
    <m/>
    <m/>
    <m/>
    <m/>
    <m/>
    <m/>
    <m/>
    <m/>
    <m/>
    <m/>
    <m/>
    <m/>
    <m/>
    <m/>
    <m/>
    <m/>
    <m/>
    <m/>
    <m/>
    <m/>
    <m/>
    <m/>
    <m/>
    <m/>
    <m/>
    <m/>
    <m/>
    <m/>
    <m/>
    <m/>
    <m/>
    <m/>
    <m/>
    <m/>
    <m/>
    <m/>
    <m/>
    <m/>
    <m/>
    <m/>
    <m/>
    <m/>
    <m/>
    <m/>
    <m/>
    <m/>
    <m/>
    <m/>
    <m/>
    <m/>
    <m/>
    <m/>
    <m/>
    <m/>
    <m/>
    <m/>
    <m/>
    <m/>
    <m/>
    <m/>
    <m/>
    <m/>
    <m/>
    <m/>
    <m/>
    <m/>
    <m/>
    <m/>
    <m/>
    <m/>
    <m/>
    <m/>
    <m/>
    <m/>
    <m/>
    <m/>
    <m/>
    <m/>
    <m/>
    <m/>
    <m/>
    <m/>
    <m/>
    <m/>
    <m/>
    <s v="OTROS TEMAS"/>
    <s v="OTROS TEMAS"/>
    <m/>
    <s v="falta de informacion"/>
    <m/>
    <m/>
    <m/>
    <m/>
    <m/>
    <m/>
    <m/>
    <m/>
    <m/>
    <m/>
    <m/>
    <m/>
    <m/>
    <m/>
    <m/>
    <m/>
    <m/>
    <m/>
    <m/>
    <m/>
    <m/>
    <x v="0"/>
    <m/>
    <m/>
    <m/>
    <m/>
    <m/>
    <s v="GESTIONADO"/>
    <m/>
    <d v="2024-01-10T00:00:00"/>
    <m/>
    <m/>
    <x v="56"/>
    <x v="1"/>
    <x v="0"/>
    <x v="0"/>
    <x v="0"/>
    <n v="1"/>
    <n v="1"/>
    <n v="1"/>
    <n v="1"/>
    <x v="0"/>
    <n v="1"/>
    <s v="0"/>
    <x v="2"/>
    <d v="2024-01-10T00:00:00"/>
    <x v="795"/>
    <d v="1899-12-30T00:00:00"/>
    <d v="2024-01-10T11:22:00"/>
    <s v="11:22"/>
    <d v="1899-12-30T05:34:32"/>
    <x v="1"/>
    <x v="1"/>
    <x v="6"/>
    <x v="1"/>
    <n v="8193"/>
  </r>
  <r>
    <n v="812"/>
    <d v="2024-01-10T15:10:28"/>
    <d v="2024-01-10T16:57:31"/>
    <s v="45632550@ventasyservicios.com.co"/>
    <s v="Alejandra Rodriguez Cajamarca"/>
    <m/>
    <d v="2024-01-10T00:00:00"/>
    <s v="10:34 a. m."/>
    <x v="4"/>
    <m/>
    <m/>
    <m/>
    <m/>
    <m/>
    <m/>
    <m/>
    <m/>
    <s v="vrubiano@fdn.com.co"/>
    <s v="Actualización de Información Proveedores - FDN"/>
    <s v="04747424"/>
    <s v="PQR INCONSISTENCIAS"/>
    <s v="NO DETERMINADO"/>
    <s v="CLIENTE EXTERNO"/>
    <x v="0"/>
    <m/>
    <s v="FIJO"/>
    <s v="HFC"/>
    <s v="CERTIFICACIONES"/>
    <m/>
    <m/>
    <m/>
    <m/>
    <m/>
    <m/>
    <m/>
    <m/>
    <m/>
    <m/>
    <s v="PRESTACIÓN DEL SERVICIO"/>
    <m/>
    <m/>
    <m/>
    <m/>
    <m/>
    <m/>
    <m/>
    <m/>
    <m/>
    <m/>
    <m/>
    <m/>
    <m/>
    <m/>
    <m/>
    <m/>
    <m/>
    <m/>
    <m/>
    <m/>
    <m/>
    <m/>
    <m/>
    <m/>
    <m/>
    <m/>
    <m/>
    <m/>
    <m/>
    <m/>
    <m/>
    <m/>
    <m/>
    <m/>
    <m/>
    <m/>
    <m/>
    <m/>
    <m/>
    <m/>
    <m/>
    <m/>
    <m/>
    <m/>
    <m/>
    <m/>
    <m/>
    <m/>
    <m/>
    <m/>
    <m/>
    <m/>
    <m/>
    <m/>
    <m/>
    <m/>
    <m/>
    <m/>
    <m/>
    <m/>
    <m/>
    <m/>
    <m/>
    <m/>
    <m/>
    <m/>
    <m/>
    <m/>
    <m/>
    <m/>
    <m/>
    <m/>
    <m/>
    <m/>
    <m/>
    <m/>
    <m/>
    <m/>
    <m/>
    <m/>
    <m/>
    <m/>
    <m/>
    <m/>
    <m/>
    <m/>
    <m/>
    <m/>
    <m/>
    <m/>
    <m/>
    <m/>
    <m/>
    <m/>
    <m/>
    <m/>
    <m/>
    <m/>
    <x v="0"/>
    <m/>
    <m/>
    <m/>
    <m/>
    <m/>
    <s v="ESCALADO"/>
    <s v="OTRAS ÁREAS"/>
    <d v="2024-01-10T00:00:00"/>
    <s v="soportelicitaciones@claro.com.co y cuidadoclientcorp.co@claro.com.co "/>
    <m/>
    <x v="40"/>
    <x v="0"/>
    <x v="0"/>
    <x v="0"/>
    <x v="0"/>
    <n v="1"/>
    <n v="1"/>
    <n v="1"/>
    <n v="1"/>
    <x v="1"/>
    <n v="5"/>
    <s v="04747424PQR INCONSISTENCIAS"/>
    <x v="1"/>
    <d v="2024-01-10T00:00:00"/>
    <x v="796"/>
    <d v="1899-12-30T00:00:00"/>
    <d v="2024-01-10T10:34:00"/>
    <s v="10:34"/>
    <d v="1899-12-30T06:23:31"/>
    <x v="2"/>
    <x v="2"/>
    <x v="24"/>
    <x v="0"/>
    <n v="8193"/>
  </r>
  <r>
    <n v="813"/>
    <d v="2024-01-10T16:57:24"/>
    <d v="2024-01-10T17:00:46"/>
    <s v="45981202@ventasyservicios.com.co"/>
    <s v="Candida Mayerli Moyano Casallas"/>
    <m/>
    <d v="2024-01-10T00:00:00"/>
    <s v="12:43"/>
    <x v="5"/>
    <m/>
    <m/>
    <m/>
    <m/>
    <m/>
    <m/>
    <m/>
    <m/>
    <m/>
    <m/>
    <s v="1.15175523"/>
    <s v="BODEGAJES Y MUDANZAS ALIADAS DE COLOMBIA -"/>
    <s v="SOHO"/>
    <s v="CLIENTE EXTERNO"/>
    <x v="0"/>
    <m/>
    <m/>
    <m/>
    <m/>
    <m/>
    <m/>
    <m/>
    <m/>
    <m/>
    <m/>
    <m/>
    <m/>
    <m/>
    <m/>
    <m/>
    <m/>
    <m/>
    <m/>
    <m/>
    <m/>
    <m/>
    <m/>
    <m/>
    <m/>
    <m/>
    <m/>
    <m/>
    <m/>
    <m/>
    <m/>
    <m/>
    <m/>
    <m/>
    <m/>
    <m/>
    <m/>
    <m/>
    <m/>
    <m/>
    <m/>
    <m/>
    <m/>
    <m/>
    <m/>
    <m/>
    <m/>
    <m/>
    <m/>
    <m/>
    <m/>
    <m/>
    <m/>
    <m/>
    <m/>
    <m/>
    <m/>
    <m/>
    <m/>
    <m/>
    <m/>
    <m/>
    <m/>
    <m/>
    <m/>
    <m/>
    <m/>
    <m/>
    <m/>
    <m/>
    <m/>
    <m/>
    <m/>
    <m/>
    <m/>
    <m/>
    <m/>
    <m/>
    <m/>
    <m/>
    <m/>
    <m/>
    <m/>
    <m/>
    <m/>
    <s v="COMPROBANTE NO VALIDO"/>
    <m/>
    <m/>
    <m/>
    <m/>
    <m/>
    <m/>
    <m/>
    <m/>
    <m/>
    <m/>
    <m/>
    <m/>
    <m/>
    <m/>
    <m/>
    <m/>
    <m/>
    <m/>
    <m/>
    <m/>
    <m/>
    <m/>
    <m/>
    <m/>
    <m/>
    <m/>
    <m/>
    <m/>
    <x v="0"/>
    <m/>
    <m/>
    <m/>
    <m/>
    <m/>
    <s v="GESTIONADO"/>
    <m/>
    <d v="2024-01-10T00:00:00"/>
    <m/>
    <m/>
    <x v="71"/>
    <x v="4"/>
    <x v="0"/>
    <x v="0"/>
    <x v="0"/>
    <n v="1"/>
    <n v="1"/>
    <n v="1"/>
    <n v="1"/>
    <x v="0"/>
    <n v="1"/>
    <s v="1.15175523"/>
    <x v="2"/>
    <d v="2024-01-10T00:00:00"/>
    <x v="797"/>
    <d v="1899-12-30T00:00:00"/>
    <d v="2024-01-10T12:43:00"/>
    <s v="12:43"/>
    <d v="1899-12-30T04:17:46"/>
    <x v="1"/>
    <x v="1"/>
    <x v="10"/>
    <x v="1"/>
    <n v="8193"/>
  </r>
  <r>
    <n v="814"/>
    <d v="2024-01-10T15:40:07"/>
    <d v="2024-01-10T17:01:57"/>
    <s v="45077095@ventasyservicios.com.co"/>
    <s v="Diana Patricia García Valencia"/>
    <m/>
    <d v="2024-01-10T00:00:00"/>
    <s v="11:54"/>
    <x v="4"/>
    <m/>
    <m/>
    <m/>
    <m/>
    <m/>
    <m/>
    <m/>
    <m/>
    <s v="y.y1993@hotmail.com"/>
    <s v="RE: RECLAMACION CANCELACION HOGAR CONTRATO 09232303"/>
    <s v="9232303"/>
    <s v="YURANNY MARULANDA GUTIERREZ "/>
    <s v="MICRO"/>
    <s v="CLIENTE EXTERNO"/>
    <x v="0"/>
    <m/>
    <s v="FIJO"/>
    <s v="HFC"/>
    <s v="SALDO"/>
    <m/>
    <m/>
    <m/>
    <m/>
    <m/>
    <m/>
    <m/>
    <m/>
    <m/>
    <m/>
    <m/>
    <m/>
    <m/>
    <m/>
    <m/>
    <m/>
    <m/>
    <m/>
    <m/>
    <m/>
    <m/>
    <m/>
    <m/>
    <m/>
    <m/>
    <m/>
    <m/>
    <m/>
    <m/>
    <m/>
    <m/>
    <m/>
    <m/>
    <m/>
    <m/>
    <m/>
    <m/>
    <m/>
    <m/>
    <m/>
    <m/>
    <m/>
    <m/>
    <m/>
    <m/>
    <m/>
    <m/>
    <m/>
    <m/>
    <s v="TRASLADO"/>
    <m/>
    <m/>
    <m/>
    <m/>
    <m/>
    <m/>
    <m/>
    <m/>
    <m/>
    <m/>
    <m/>
    <m/>
    <m/>
    <m/>
    <m/>
    <m/>
    <m/>
    <m/>
    <m/>
    <m/>
    <m/>
    <m/>
    <m/>
    <m/>
    <m/>
    <m/>
    <m/>
    <m/>
    <m/>
    <m/>
    <m/>
    <m/>
    <m/>
    <m/>
    <m/>
    <m/>
    <m/>
    <m/>
    <m/>
    <m/>
    <m/>
    <m/>
    <m/>
    <m/>
    <m/>
    <m/>
    <m/>
    <m/>
    <m/>
    <m/>
    <m/>
    <m/>
    <m/>
    <m/>
    <m/>
    <m/>
    <m/>
    <m/>
    <m/>
    <x v="0"/>
    <m/>
    <m/>
    <m/>
    <m/>
    <m/>
    <s v="GESTIONADO"/>
    <m/>
    <d v="2024-01-10T00:00:00"/>
    <m/>
    <s v="995673919"/>
    <x v="23"/>
    <x v="0"/>
    <x v="0"/>
    <x v="0"/>
    <x v="0"/>
    <n v="1"/>
    <n v="1"/>
    <n v="1"/>
    <n v="1"/>
    <x v="0"/>
    <n v="1"/>
    <s v="9232303YURANNY MARULANDA GUTIERREZ "/>
    <x v="2"/>
    <d v="2024-01-10T00:00:00"/>
    <x v="798"/>
    <d v="1899-12-30T00:00:00"/>
    <d v="2024-01-10T11:54:00"/>
    <s v="11:54"/>
    <d v="1899-12-30T05:07:57"/>
    <x v="1"/>
    <x v="1"/>
    <x v="17"/>
    <x v="0"/>
    <n v="8193"/>
  </r>
  <r>
    <n v="815"/>
    <d v="2024-01-10T17:03:27"/>
    <d v="2024-01-10T17:04:24"/>
    <s v="46049316@ventasyservicios.com.co"/>
    <s v="Evelin Gicela Diaz Garzon"/>
    <m/>
    <d v="2024-01-10T00:00:00"/>
    <s v="12:08"/>
    <x v="7"/>
    <m/>
    <m/>
    <m/>
    <m/>
    <m/>
    <m/>
    <s v="hotelpalmadorada.oficial@gmail.com"/>
    <s v="Re: Cesión de cuentas"/>
    <m/>
    <m/>
    <s v="3113442180"/>
    <s v="DIANA MARIA GOMEZ TOBON"/>
    <s v="NO DETERMINAD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0T00:00:00"/>
    <m/>
    <m/>
    <x v="78"/>
    <x v="6"/>
    <x v="0"/>
    <x v="0"/>
    <x v="0"/>
    <n v="1"/>
    <n v="1"/>
    <n v="1"/>
    <n v="1"/>
    <x v="0"/>
    <n v="1"/>
    <s v="3113442180DIANA MARIA GOMEZ TOBON"/>
    <x v="2"/>
    <d v="2024-01-10T00:00:00"/>
    <x v="799"/>
    <d v="1899-12-30T00:00:00"/>
    <d v="2024-01-10T12:08:00"/>
    <s v="12:08"/>
    <d v="1899-12-30T04:56:24"/>
    <x v="1"/>
    <x v="1"/>
    <x v="22"/>
    <x v="1"/>
    <n v="8193"/>
  </r>
  <r>
    <n v="816"/>
    <d v="2024-01-10T17:07:21"/>
    <d v="2024-01-10T17:08:25"/>
    <s v="45664102@ventasyservicios.com.co"/>
    <s v="Angie Tatiana Tique Cardozo"/>
    <m/>
    <d v="2024-01-10T00:00:00"/>
    <s v="8:30 a. m."/>
    <x v="0"/>
    <m/>
    <m/>
    <m/>
    <m/>
    <m/>
    <m/>
    <m/>
    <m/>
    <s v="asistente.admin@rhandom.com.co"/>
    <s v="CORRECCION DE FACTURACION CLIENTE ALEXANDER BAEZ"/>
    <s v="69619589"/>
    <s v="ALEXANDER BAEZ RUEDA "/>
    <s v="SOHO"/>
    <s v="CLIENTE EXTERN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0T00:00:00"/>
    <s v="NO APLICA"/>
    <s v="NO APLICA"/>
    <x v="47"/>
    <x v="0"/>
    <x v="0"/>
    <x v="0"/>
    <x v="0"/>
    <n v="1"/>
    <n v="1"/>
    <n v="1"/>
    <n v="1"/>
    <x v="0"/>
    <n v="1"/>
    <s v="69619589ALEXANDER BAEZ RUEDA "/>
    <x v="1"/>
    <d v="2024-01-10T00:00:00"/>
    <x v="800"/>
    <d v="1899-12-30T00:00:00"/>
    <d v="2024-01-10T08:30:00"/>
    <s v="8:30"/>
    <d v="1899-12-30T08:38:25"/>
    <x v="2"/>
    <x v="2"/>
    <x v="16"/>
    <x v="1"/>
    <n v="8193"/>
  </r>
  <r>
    <n v="817"/>
    <d v="2024-01-10T17:07:56"/>
    <d v="2024-01-10T17:08:59"/>
    <s v="46044978@ventasyservicios.com.co"/>
    <s v="Edward Esteban Roa Ruiz"/>
    <m/>
    <d v="2024-01-10T00:00:00"/>
    <s v="13:51"/>
    <x v="4"/>
    <m/>
    <m/>
    <m/>
    <m/>
    <m/>
    <m/>
    <m/>
    <m/>
    <s v="sgestion@clctransportes.com"/>
    <s v="Re: SOLIICTUD Reconexión urgente I.D. 12242357 CLC TRANSPORTES SA POR ERROR DE CLARO "/>
    <s v="12242357"/>
    <s v="CARGA Y LOGISTICA DE COLOMBIA S.A."/>
    <s v="MICRO"/>
    <s v="CLIENTE CLARO"/>
    <x v="0"/>
    <m/>
    <s v="FIJO"/>
    <s v="FO"/>
    <s v="PAGO NO ABONADO"/>
    <m/>
    <m/>
    <m/>
    <m/>
    <m/>
    <m/>
    <m/>
    <m/>
    <m/>
    <m/>
    <m/>
    <m/>
    <m/>
    <m/>
    <m/>
    <m/>
    <m/>
    <m/>
    <m/>
    <m/>
    <m/>
    <m/>
    <m/>
    <m/>
    <m/>
    <m/>
    <m/>
    <m/>
    <m/>
    <m/>
    <m/>
    <m/>
    <m/>
    <s v="INFORMACIÓN - ACLARACIÓN"/>
    <m/>
    <m/>
    <m/>
    <m/>
    <m/>
    <m/>
    <m/>
    <m/>
    <m/>
    <m/>
    <m/>
    <m/>
    <m/>
    <m/>
    <m/>
    <m/>
    <m/>
    <m/>
    <m/>
    <m/>
    <m/>
    <m/>
    <m/>
    <m/>
    <m/>
    <m/>
    <m/>
    <m/>
    <m/>
    <m/>
    <m/>
    <m/>
    <m/>
    <m/>
    <m/>
    <m/>
    <m/>
    <m/>
    <m/>
    <m/>
    <m/>
    <m/>
    <m/>
    <m/>
    <m/>
    <m/>
    <m/>
    <m/>
    <m/>
    <m/>
    <m/>
    <m/>
    <m/>
    <m/>
    <m/>
    <m/>
    <m/>
    <m/>
    <m/>
    <m/>
    <m/>
    <m/>
    <m/>
    <m/>
    <m/>
    <m/>
    <m/>
    <m/>
    <m/>
    <m/>
    <m/>
    <m/>
    <m/>
    <m/>
    <m/>
    <x v="0"/>
    <m/>
    <m/>
    <m/>
    <m/>
    <m/>
    <s v="GESTIONADO"/>
    <m/>
    <d v="2024-01-10T00:00:00"/>
    <m/>
    <m/>
    <x v="28"/>
    <x v="0"/>
    <x v="0"/>
    <x v="0"/>
    <x v="0"/>
    <n v="1"/>
    <n v="1"/>
    <n v="1"/>
    <n v="1"/>
    <x v="0"/>
    <n v="1"/>
    <s v="12242357CARGA Y LOGISTICA DE COLOMBIA S.A."/>
    <x v="2"/>
    <d v="2024-01-10T00:00:00"/>
    <x v="801"/>
    <d v="1899-12-30T00:00:00"/>
    <d v="2024-01-10T13:51:00"/>
    <s v="13:51"/>
    <d v="1899-12-30T03:17:59"/>
    <x v="1"/>
    <x v="1"/>
    <x v="8"/>
    <x v="0"/>
    <n v="8193"/>
  </r>
  <r>
    <n v="818"/>
    <d v="2024-01-10T16:57:35"/>
    <d v="2024-01-10T17:09:17"/>
    <s v="45632550@ventasyservicios.com.co"/>
    <s v="Alejandra Rodriguez Cajamarca"/>
    <m/>
    <d v="2024-01-10T00:00:00"/>
    <s v="11:20 a. m."/>
    <x v="4"/>
    <m/>
    <m/>
    <m/>
    <m/>
    <m/>
    <m/>
    <m/>
    <m/>
    <s v="hogarmedicodelvalle@hotmail.com"/>
    <s v="Re: Solicitud"/>
    <s v="3216645600"/>
    <s v="HOGAR MEDICO DEL VALLE S.A.S."/>
    <s v="PYME PEQUEÑA"/>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10T00:00:00"/>
    <m/>
    <m/>
    <x v="50"/>
    <x v="0"/>
    <x v="0"/>
    <x v="0"/>
    <x v="0"/>
    <n v="1"/>
    <n v="1"/>
    <n v="1"/>
    <n v="1"/>
    <x v="2"/>
    <n v="2"/>
    <s v="3216645600HOGAR MEDICO DEL VALLE S.A.S."/>
    <x v="2"/>
    <d v="2024-01-10T00:00:00"/>
    <x v="802"/>
    <d v="1899-12-30T00:00:00"/>
    <d v="2024-01-10T11:20:00"/>
    <s v="11:20"/>
    <d v="1899-12-30T05:49:17"/>
    <x v="1"/>
    <x v="1"/>
    <x v="24"/>
    <x v="0"/>
    <n v="8193"/>
  </r>
  <r>
    <n v="819"/>
    <d v="2024-01-10T17:09:04"/>
    <d v="2024-01-10T17:09:56"/>
    <s v="46044959@ventasyservicios.com.co"/>
    <s v="Brayan Enrique Cuida Castillo"/>
    <m/>
    <d v="2024-01-10T00:00:00"/>
    <s v="12:05 p. m."/>
    <x v="4"/>
    <m/>
    <m/>
    <m/>
    <m/>
    <m/>
    <m/>
    <m/>
    <m/>
    <s v="SoporteCVSQuirinal@condecom.co"/>
    <s v="FIDELIZACION CLIENTE -DISTRIBUCIONES ALGER SAS"/>
    <s v="11270521"/>
    <s v="DISTRIBUIDORA ALGER SAS"/>
    <s v="MICRO"/>
    <s v="CLIENTE CLARO"/>
    <x v="0"/>
    <m/>
    <s v="FIJO"/>
    <s v="FO"/>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0T00:00:00"/>
    <s v="NN"/>
    <m/>
    <x v="0"/>
    <x v="0"/>
    <x v="0"/>
    <x v="0"/>
    <x v="0"/>
    <n v="1"/>
    <n v="1"/>
    <n v="1"/>
    <n v="1"/>
    <x v="0"/>
    <n v="1"/>
    <s v="11270521DISTRIBUIDORA ALGER SAS"/>
    <x v="2"/>
    <d v="2024-01-10T00:00:00"/>
    <x v="803"/>
    <d v="1899-12-30T00:00:00"/>
    <d v="2024-01-10T12:05:00"/>
    <s v="12:05"/>
    <d v="1899-12-30T05:04:56"/>
    <x v="1"/>
    <x v="1"/>
    <x v="7"/>
    <x v="0"/>
    <n v="8193"/>
  </r>
  <r>
    <n v="820"/>
    <d v="2024-01-10T17:14:59"/>
    <d v="2024-01-10T17:15:43"/>
    <s v="46049316@ventasyservicios.com.co"/>
    <s v="Evelin Gicela Diaz Garzon"/>
    <m/>
    <d v="2024-01-10T00:00:00"/>
    <s v="12:08"/>
    <x v="7"/>
    <m/>
    <m/>
    <m/>
    <m/>
    <m/>
    <m/>
    <s v="asociacion.comisionistas@acbp.com.co"/>
    <s v="Cesión de contrato "/>
    <m/>
    <m/>
    <s v="3103458459"/>
    <s v="DIANA CAROLINA DUQUE LAVERDE"/>
    <s v="SOHO"/>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0T00:00:00"/>
    <m/>
    <m/>
    <x v="81"/>
    <x v="6"/>
    <x v="0"/>
    <x v="0"/>
    <x v="0"/>
    <n v="1"/>
    <n v="1"/>
    <n v="1"/>
    <n v="1"/>
    <x v="0"/>
    <n v="1"/>
    <s v="3103458459DIANA CAROLINA DUQUE LAVERDE"/>
    <x v="2"/>
    <d v="2024-01-10T00:00:00"/>
    <x v="804"/>
    <d v="1899-12-30T00:00:00"/>
    <d v="2024-01-10T12:08:00"/>
    <s v="12:08"/>
    <d v="1899-12-30T05:07:43"/>
    <x v="1"/>
    <x v="1"/>
    <x v="22"/>
    <x v="1"/>
    <n v="8193"/>
  </r>
  <r>
    <n v="821"/>
    <d v="2024-01-10T17:00:21"/>
    <d v="2024-01-10T17:16:13"/>
    <s v="45961452@ventasyservicios.com.co"/>
    <s v="Natalia Buenano Gonzalez"/>
    <m/>
    <d v="2024-01-10T00:00:00"/>
    <s v="11:08"/>
    <x v="3"/>
    <m/>
    <s v="15558764"/>
    <m/>
    <m/>
    <m/>
    <m/>
    <m/>
    <m/>
    <m/>
    <m/>
    <s v="3152869294 "/>
    <s v="LEYDY DIANA BELALCAZAR NARVAEZ"/>
    <s v="SOH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0T00:00:00"/>
    <m/>
    <m/>
    <x v="21"/>
    <x v="3"/>
    <x v="0"/>
    <x v="0"/>
    <x v="0"/>
    <n v="1"/>
    <n v="1"/>
    <n v="1"/>
    <n v="1"/>
    <x v="0"/>
    <n v="1"/>
    <s v="3152869294 LEYDY DIANA BELALCAZAR NARVAEZ"/>
    <x v="0"/>
    <d v="2024-01-10T00:00:00"/>
    <x v="805"/>
    <d v="1899-12-30T00:00:00"/>
    <d v="2024-01-10T11:08:00"/>
    <s v="11:08"/>
    <d v="1899-12-30T06:08:13"/>
    <x v="2"/>
    <x v="2"/>
    <x v="5"/>
    <x v="1"/>
    <n v="8193"/>
  </r>
  <r>
    <n v="822"/>
    <d v="2024-01-10T17:16:15"/>
    <d v="2024-01-10T17:16:52"/>
    <s v="45961452@ventasyservicios.com.co"/>
    <s v="Natalia Buenano Gonzalez"/>
    <m/>
    <d v="2024-01-10T00:00:00"/>
    <s v="11:08"/>
    <x v="3"/>
    <m/>
    <s v="15558765"/>
    <m/>
    <m/>
    <m/>
    <m/>
    <m/>
    <m/>
    <m/>
    <m/>
    <s v="8.22474832"/>
    <s v="AGENCIA PARA LA GESTION DEL PAISAJE,"/>
    <s v="SOHO"/>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0T00:00:00"/>
    <m/>
    <m/>
    <x v="37"/>
    <x v="3"/>
    <x v="0"/>
    <x v="0"/>
    <x v="0"/>
    <n v="1"/>
    <n v="1"/>
    <n v="1"/>
    <n v="1"/>
    <x v="0"/>
    <n v="1"/>
    <s v="8.22474832AGENCIA PARA LA GESTION DEL PAISAJE,"/>
    <x v="0"/>
    <d v="2024-01-10T00:00:00"/>
    <x v="806"/>
    <d v="1899-12-30T00:00:00"/>
    <d v="2024-01-10T11:08:00"/>
    <s v="11:08"/>
    <d v="1899-12-30T06:08:52"/>
    <x v="2"/>
    <x v="2"/>
    <x v="5"/>
    <x v="1"/>
    <n v="8193"/>
  </r>
  <r>
    <n v="823"/>
    <d v="2024-01-10T17:18:22"/>
    <d v="2024-01-10T17:19:14"/>
    <s v="45961588@ventasyservicios.com.co"/>
    <s v="Brian Fernando Camacho Hernandez"/>
    <m/>
    <d v="2024-01-09T00:00:00"/>
    <s v="18:32"/>
    <x v="4"/>
    <m/>
    <m/>
    <m/>
    <m/>
    <m/>
    <m/>
    <m/>
    <m/>
    <s v="diagnostivida@gmail.com"/>
    <s v="Re: CANCELACION PLAN"/>
    <s v="3138729687"/>
    <s v="DIAGNOSTIVIDA IPS-SAS"/>
    <s v="MICRO"/>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0T00:00:00"/>
    <s v="NA"/>
    <s v=" NA "/>
    <x v="61"/>
    <x v="0"/>
    <x v="0"/>
    <x v="0"/>
    <x v="0"/>
    <n v="1"/>
    <n v="1"/>
    <n v="1"/>
    <n v="1"/>
    <x v="0"/>
    <n v="1"/>
    <s v="3138729687DIAGNOSTIVIDA IPS-SAS"/>
    <x v="0"/>
    <d v="2024-01-10T00:00:00"/>
    <x v="807"/>
    <d v="1899-12-30T00:00:00"/>
    <d v="2024-01-09T18:32:00"/>
    <s v="18:32"/>
    <d v="1899-12-30T22:47:14"/>
    <x v="4"/>
    <x v="0"/>
    <x v="21"/>
    <x v="0"/>
    <n v="8193"/>
  </r>
  <r>
    <n v="824"/>
    <d v="2024-01-10T17:22:18"/>
    <d v="2024-01-10T17:23:21"/>
    <s v="46049316@ventasyservicios.com.co"/>
    <s v="Evelin Gicela Diaz Garzon"/>
    <m/>
    <d v="2024-01-10T00:00:00"/>
    <s v="12:09"/>
    <x v="7"/>
    <m/>
    <m/>
    <m/>
    <m/>
    <m/>
    <m/>
    <s v="sistemas@jambo.com.co"/>
    <s v="Re: cesión de contrato de las líneas 3114487060 y 3114478273"/>
    <m/>
    <m/>
    <s v="3114487060 "/>
    <s v="MYRIAM ADELIA VIVAS RAMIR"/>
    <s v="MICR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0T00:00:00"/>
    <m/>
    <m/>
    <x v="79"/>
    <x v="6"/>
    <x v="0"/>
    <x v="0"/>
    <x v="0"/>
    <n v="1"/>
    <n v="1"/>
    <n v="1"/>
    <n v="1"/>
    <x v="0"/>
    <n v="1"/>
    <s v="3114487060 MYRIAM ADELIA VIVAS RAMIR"/>
    <x v="2"/>
    <d v="2024-01-10T00:00:00"/>
    <x v="808"/>
    <d v="1899-12-30T00:00:00"/>
    <d v="2024-01-10T12:09:00"/>
    <s v="12:09"/>
    <d v="1899-12-30T05:14:21"/>
    <x v="1"/>
    <x v="1"/>
    <x v="22"/>
    <x v="1"/>
    <n v="8193"/>
  </r>
  <r>
    <n v="825"/>
    <d v="2024-01-10T17:22:45"/>
    <d v="2024-01-10T17:23:48"/>
    <s v="46044978@ventasyservicios.com.co"/>
    <s v="Edward Esteban Roa Ruiz"/>
    <m/>
    <d v="2024-01-10T00:00:00"/>
    <s v="14:38"/>
    <x v="4"/>
    <m/>
    <m/>
    <m/>
    <m/>
    <m/>
    <m/>
    <m/>
    <m/>
    <s v="gabriel.delgado@fernandezydelgado.com"/>
    <s v="Cancelación servicio Internet y telefonía CLARO - FERNANDEZ Y DELGADO"/>
    <s v="48252049"/>
    <s v="FERNANDEZ Y DELGADO CONSTRUCTORA E"/>
    <s v="SOH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0T00:00:00"/>
    <m/>
    <m/>
    <x v="58"/>
    <x v="0"/>
    <x v="0"/>
    <x v="0"/>
    <x v="0"/>
    <n v="1"/>
    <n v="1"/>
    <n v="1"/>
    <n v="1"/>
    <x v="0"/>
    <n v="1"/>
    <s v="48252049FERNANDEZ Y DELGADO CONSTRUCTORA E"/>
    <x v="2"/>
    <d v="2024-01-10T00:00:00"/>
    <x v="809"/>
    <d v="1899-12-30T00:00:00"/>
    <d v="2024-01-10T14:38:00"/>
    <s v="14:38"/>
    <d v="1899-12-30T02:45:48"/>
    <x v="1"/>
    <x v="1"/>
    <x v="8"/>
    <x v="0"/>
    <n v="8193"/>
  </r>
  <r>
    <n v="826"/>
    <d v="2024-01-10T17:23:16"/>
    <d v="2024-01-10T17:24:59"/>
    <s v="46044558@ventasyservicios.com.co"/>
    <s v="Dick Harry Rodriguez Rocha"/>
    <m/>
    <d v="2024-01-10T00:00:00"/>
    <s v="9:28"/>
    <x v="0"/>
    <m/>
    <m/>
    <m/>
    <m/>
    <m/>
    <m/>
    <m/>
    <m/>
    <s v="johanna.idarraga@claro.com.co"/>
    <s v="Oferta  IMPORTADOR GOMEZ NICOLTA DISTRIBUIDORA"/>
    <s v="8.22429336"/>
    <s v="DISTRIBUIDORA GOMEZ NICOL"/>
    <s v="SOHO"/>
    <s v="CLIENTE CLAR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0T00:00:00"/>
    <m/>
    <m/>
    <x v="0"/>
    <x v="0"/>
    <x v="0"/>
    <x v="0"/>
    <x v="0"/>
    <n v="1"/>
    <n v="1"/>
    <n v="1"/>
    <n v="1"/>
    <x v="0"/>
    <n v="1"/>
    <s v="8.22429336DISTRIBUIDORA GOMEZ NICOL"/>
    <x v="0"/>
    <d v="2024-01-10T00:00:00"/>
    <x v="810"/>
    <d v="1899-12-30T00:00:00"/>
    <d v="2024-01-10T09:28:00"/>
    <s v="9:28"/>
    <d v="1899-12-30T07:56:59"/>
    <x v="2"/>
    <x v="2"/>
    <x v="20"/>
    <x v="1"/>
    <n v="8193"/>
  </r>
  <r>
    <n v="827"/>
    <d v="2024-01-10T16:57:30"/>
    <d v="2024-01-10T17:25:28"/>
    <s v="45961543@ventasyservicios.com.co"/>
    <s v="Juan Jose Duque Aguirre"/>
    <m/>
    <d v="2024-01-10T00:00:00"/>
    <s v="11:25"/>
    <x v="1"/>
    <m/>
    <m/>
    <s v="EVACOL"/>
    <s v="900062992"/>
    <s v="INFORMACIÓN"/>
    <m/>
    <m/>
    <m/>
    <m/>
    <m/>
    <m/>
    <m/>
    <m/>
    <m/>
    <x v="2"/>
    <m/>
    <m/>
    <m/>
    <m/>
    <m/>
    <m/>
    <m/>
    <m/>
    <m/>
    <m/>
    <m/>
    <m/>
    <m/>
    <m/>
    <m/>
    <m/>
    <m/>
    <m/>
    <m/>
    <m/>
    <m/>
    <m/>
    <m/>
    <m/>
    <m/>
    <m/>
    <m/>
    <m/>
    <m/>
    <m/>
    <m/>
    <m/>
    <m/>
    <m/>
    <m/>
    <m/>
    <m/>
    <m/>
    <m/>
    <m/>
    <m/>
    <m/>
    <m/>
    <m/>
    <m/>
    <m/>
    <m/>
    <m/>
    <m/>
    <m/>
    <m/>
    <m/>
    <m/>
    <m/>
    <m/>
    <m/>
    <m/>
    <m/>
    <m/>
    <m/>
    <m/>
    <m/>
    <m/>
    <m/>
    <m/>
    <m/>
    <m/>
    <m/>
    <m/>
    <m/>
    <m/>
    <m/>
    <m/>
    <m/>
    <m/>
    <m/>
    <m/>
    <m/>
    <m/>
    <m/>
    <m/>
    <m/>
    <m/>
    <m/>
    <m/>
    <m/>
    <m/>
    <m/>
    <s v="SOLICITUD CREACIÓN - CLIENTE EN GESTIÓN"/>
    <m/>
    <s v="USUARIO YA EXISTE"/>
    <m/>
    <m/>
    <m/>
    <m/>
    <m/>
    <m/>
    <m/>
    <m/>
    <m/>
    <m/>
    <m/>
    <m/>
    <m/>
    <m/>
    <m/>
    <m/>
    <m/>
    <m/>
    <m/>
    <m/>
    <m/>
    <m/>
    <x v="0"/>
    <m/>
    <m/>
    <m/>
    <m/>
    <m/>
    <s v="GESTIONADO"/>
    <m/>
    <d v="2024-01-10T00:00:00"/>
    <m/>
    <m/>
    <x v="7"/>
    <x v="1"/>
    <x v="0"/>
    <x v="0"/>
    <x v="0"/>
    <n v="1"/>
    <n v="1"/>
    <n v="1"/>
    <n v="1"/>
    <x v="0"/>
    <n v="1"/>
    <s v="900062992"/>
    <x v="0"/>
    <d v="2024-01-10T00:00:00"/>
    <x v="811"/>
    <d v="1899-12-30T00:00:00"/>
    <d v="2024-01-10T11:25:00"/>
    <s v="11:25"/>
    <d v="1899-12-30T06:00:28"/>
    <x v="2"/>
    <x v="2"/>
    <x v="6"/>
    <x v="1"/>
    <n v="8193"/>
  </r>
  <r>
    <n v="828"/>
    <d v="2024-01-10T17:25:38"/>
    <d v="2024-01-10T17:26:28"/>
    <s v="46044959@ventasyservicios.com.co"/>
    <s v="Brayan Enrique Cuida Castillo"/>
    <m/>
    <d v="2024-01-10T00:00:00"/>
    <s v="11:35 a. m."/>
    <x v="4"/>
    <m/>
    <m/>
    <m/>
    <m/>
    <m/>
    <m/>
    <m/>
    <m/>
    <s v="myraperez@hotmail.com"/>
    <s v="RE: Fwd: SOLICITUD DE E-SIM CARD VIRTUAL LINEA 322 9512279"/>
    <s v="3229512279"/>
    <s v="IESAS  SPS INGENIERIA EST"/>
    <s v="SOH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0T00:00:00"/>
    <s v="nn"/>
    <m/>
    <x v="21"/>
    <x v="0"/>
    <x v="0"/>
    <x v="0"/>
    <x v="0"/>
    <n v="1"/>
    <n v="1"/>
    <n v="1"/>
    <n v="1"/>
    <x v="0"/>
    <n v="1"/>
    <s v="3229512279IESAS  SPS INGENIERIA EST"/>
    <x v="2"/>
    <d v="2024-01-10T00:00:00"/>
    <x v="812"/>
    <d v="1899-12-30T00:00:00"/>
    <d v="2024-01-10T11:35:00"/>
    <s v="11:35"/>
    <d v="1899-12-30T05:51:28"/>
    <x v="1"/>
    <x v="1"/>
    <x v="7"/>
    <x v="0"/>
    <n v="8193"/>
  </r>
  <r>
    <n v="829"/>
    <d v="2024-01-10T17:25:37"/>
    <d v="2024-01-10T17:26:51"/>
    <s v="45961588@ventasyservicios.com.co"/>
    <s v="Brian Fernando Camacho Hernandez"/>
    <m/>
    <d v="2024-01-09T00:00:00"/>
    <s v="17:53"/>
    <x v="4"/>
    <m/>
    <m/>
    <m/>
    <m/>
    <m/>
    <m/>
    <m/>
    <m/>
    <s v="arodriguez@mitrovichclaroempresas.com"/>
    <s v="Re: SOLICITUD FACTURAS FIJO Y MOVIL // CLIENTE MITROVICH TECHNOLOGY GROUP SAS // NIT 900626441-7"/>
    <s v="60221153"/>
    <s v="MITROVICH TECHNOLOGY GROU"/>
    <s v="PYME PEQUEÑA"/>
    <s v="CLIENTE EXTERN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0T00:00:00"/>
    <s v="NA"/>
    <s v="NA"/>
    <x v="47"/>
    <x v="0"/>
    <x v="0"/>
    <x v="0"/>
    <x v="0"/>
    <n v="1"/>
    <n v="1"/>
    <n v="1"/>
    <n v="1"/>
    <x v="0"/>
    <n v="1"/>
    <s v="60221153MITROVICH TECHNOLOGY GROU"/>
    <x v="0"/>
    <d v="2024-01-10T00:00:00"/>
    <x v="813"/>
    <d v="1899-12-30T00:00:00"/>
    <d v="2024-01-09T17:53:00"/>
    <s v="17:53"/>
    <d v="1899-12-30T23:33:51"/>
    <x v="4"/>
    <x v="0"/>
    <x v="21"/>
    <x v="0"/>
    <n v="8193"/>
  </r>
  <r>
    <n v="830"/>
    <d v="2024-01-10T17:24:27"/>
    <d v="2024-01-10T17:27:04"/>
    <s v="45577874@ventasyservicios.com.co"/>
    <s v="David Andres Pardo Torres"/>
    <m/>
    <d v="2024-01-10T00:00:00"/>
    <s v="15:01"/>
    <x v="4"/>
    <m/>
    <m/>
    <m/>
    <m/>
    <m/>
    <m/>
    <m/>
    <m/>
    <s v="contabilidadfranquiciastaca@gmail.com"/>
    <s v="Re: Solicitud"/>
    <s v="13327497"/>
    <s v="FRANQUICIAS TACA S.A.S."/>
    <s v="MICRO"/>
    <s v="CLIENTE EXTERNO"/>
    <x v="0"/>
    <m/>
    <s v="FIJO"/>
    <s v="FO"/>
    <s v="CESIÓN DE CONTRATO"/>
    <m/>
    <m/>
    <m/>
    <m/>
    <m/>
    <m/>
    <m/>
    <m/>
    <m/>
    <m/>
    <m/>
    <m/>
    <s v="INFORMACIÓN"/>
    <m/>
    <m/>
    <m/>
    <m/>
    <m/>
    <m/>
    <m/>
    <m/>
    <m/>
    <m/>
    <m/>
    <m/>
    <m/>
    <m/>
    <m/>
    <m/>
    <m/>
    <m/>
    <m/>
    <m/>
    <m/>
    <m/>
    <m/>
    <m/>
    <m/>
    <m/>
    <m/>
    <m/>
    <m/>
    <m/>
    <m/>
    <m/>
    <m/>
    <m/>
    <m/>
    <m/>
    <m/>
    <m/>
    <m/>
    <m/>
    <m/>
    <m/>
    <m/>
    <m/>
    <m/>
    <m/>
    <m/>
    <m/>
    <m/>
    <m/>
    <m/>
    <m/>
    <m/>
    <m/>
    <m/>
    <m/>
    <m/>
    <m/>
    <m/>
    <m/>
    <m/>
    <m/>
    <m/>
    <m/>
    <m/>
    <m/>
    <m/>
    <m/>
    <m/>
    <m/>
    <m/>
    <m/>
    <m/>
    <m/>
    <m/>
    <m/>
    <m/>
    <m/>
    <m/>
    <m/>
    <m/>
    <m/>
    <m/>
    <m/>
    <m/>
    <m/>
    <m/>
    <m/>
    <m/>
    <m/>
    <m/>
    <m/>
    <m/>
    <m/>
    <m/>
    <m/>
    <x v="0"/>
    <m/>
    <m/>
    <m/>
    <m/>
    <m/>
    <s v="SOLUCIONADO ESCALADO"/>
    <s v="CSM"/>
    <d v="2024-01-10T00:00:00"/>
    <s v="20618562"/>
    <m/>
    <x v="37"/>
    <x v="0"/>
    <x v="4"/>
    <x v="0"/>
    <x v="0"/>
    <n v="1"/>
    <n v="1"/>
    <n v="1"/>
    <n v="1"/>
    <x v="0"/>
    <n v="1"/>
    <s v="13327497FRANQUICIAS TACA S.A.S."/>
    <x v="2"/>
    <d v="2024-01-10T00:00:00"/>
    <x v="814"/>
    <d v="1899-12-30T00:00:00"/>
    <d v="2024-01-10T15:01:00"/>
    <s v="15:01"/>
    <d v="1899-12-30T02:26:04"/>
    <x v="1"/>
    <x v="1"/>
    <x v="14"/>
    <x v="0"/>
    <n v="8193"/>
  </r>
  <r>
    <n v="831"/>
    <d v="2024-01-10T17:28:53"/>
    <d v="2024-01-10T17:30:34"/>
    <s v="45688293@ventasyservicios.com.co"/>
    <s v="Juan David Mendez"/>
    <m/>
    <d v="2024-01-10T00:00:00"/>
    <s v="17:28"/>
    <x v="0"/>
    <m/>
    <m/>
    <m/>
    <m/>
    <m/>
    <m/>
    <m/>
    <m/>
    <s v="asistente.admin@rhandom.com.co"/>
    <s v="ENVIO CONCILIACION LINEAS/COMERCIALIZADORA BANAFRESCH M.L SAS/901492930-3"/>
    <s v="8.22503157"/>
    <s v="COMERCIALIZADORA BANAFRESCH M.L S.A.S."/>
    <s v="NO DETERMINADO"/>
    <s v="CONSULTOR COMERCIAL"/>
    <x v="0"/>
    <m/>
    <s v="MÓVIL"/>
    <m/>
    <m/>
    <s v="FALLAS TÉCNICAS"/>
    <m/>
    <m/>
    <m/>
    <m/>
    <m/>
    <m/>
    <m/>
    <m/>
    <m/>
    <m/>
    <m/>
    <m/>
    <m/>
    <m/>
    <m/>
    <m/>
    <m/>
    <m/>
    <m/>
    <s v="CONFIGURACIÓN DE APN"/>
    <m/>
    <m/>
    <m/>
    <m/>
    <m/>
    <m/>
    <m/>
    <m/>
    <m/>
    <m/>
    <m/>
    <m/>
    <m/>
    <m/>
    <m/>
    <m/>
    <m/>
    <m/>
    <m/>
    <m/>
    <m/>
    <m/>
    <m/>
    <m/>
    <m/>
    <m/>
    <m/>
    <m/>
    <m/>
    <m/>
    <m/>
    <m/>
    <m/>
    <m/>
    <m/>
    <m/>
    <m/>
    <m/>
    <m/>
    <m/>
    <m/>
    <m/>
    <m/>
    <m/>
    <m/>
    <m/>
    <m/>
    <m/>
    <m/>
    <m/>
    <m/>
    <m/>
    <m/>
    <m/>
    <m/>
    <m/>
    <m/>
    <m/>
    <m/>
    <m/>
    <m/>
    <m/>
    <m/>
    <m/>
    <m/>
    <m/>
    <m/>
    <m/>
    <m/>
    <m/>
    <m/>
    <m/>
    <m/>
    <m/>
    <m/>
    <m/>
    <m/>
    <m/>
    <m/>
    <m/>
    <m/>
    <m/>
    <m/>
    <m/>
    <m/>
    <m/>
    <m/>
    <m/>
    <x v="1"/>
    <m/>
    <m/>
    <s v="4"/>
    <s v="2"/>
    <s v="BOGOTÁ"/>
    <s v="GESTIONADO"/>
    <m/>
    <d v="2024-01-10T00:00:00"/>
    <m/>
    <m/>
    <x v="129"/>
    <x v="0"/>
    <x v="0"/>
    <x v="0"/>
    <x v="0"/>
    <n v="1"/>
    <n v="1"/>
    <n v="1"/>
    <n v="1"/>
    <x v="0"/>
    <n v="1"/>
    <s v="8.22503157COMERCIALIZADORA BANAFRESCH M.L S.A.S."/>
    <x v="2"/>
    <d v="2024-01-10T00:00:00"/>
    <x v="815"/>
    <d v="1899-12-30T00:00:00"/>
    <d v="2024-01-10T17:28:00"/>
    <s v="17:28"/>
    <d v="1899-12-30T00:02:34"/>
    <x v="1"/>
    <x v="1"/>
    <x v="4"/>
    <x v="1"/>
    <n v="8193"/>
  </r>
  <r>
    <n v="832"/>
    <d v="2024-01-10T17:29:37"/>
    <d v="2024-01-10T17:30:49"/>
    <s v="46044978@ventasyservicios.com.co"/>
    <s v="Edward Esteban Roa Ruiz"/>
    <m/>
    <d v="2024-01-10T00:00:00"/>
    <s v="14:42"/>
    <x v="4"/>
    <m/>
    <m/>
    <m/>
    <m/>
    <m/>
    <m/>
    <m/>
    <m/>
    <s v="Fernanda.Sanchez@peopletech.com.co "/>
    <s v="RV: Solicitud cancelación de servicio."/>
    <s v="12087871"/>
    <s v="PEOPLE TECH LATIN S.A.S."/>
    <s v="PYME MEDIANA"/>
    <s v="CLIENTE CLARO"/>
    <x v="1"/>
    <s v="Johanna Acuna"/>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0T00:00:00"/>
    <m/>
    <m/>
    <x v="58"/>
    <x v="0"/>
    <x v="0"/>
    <x v="0"/>
    <x v="0"/>
    <n v="1"/>
    <n v="1"/>
    <n v="1"/>
    <n v="1"/>
    <x v="0"/>
    <n v="1"/>
    <s v="12087871PEOPLE TECH LATIN S.A.S."/>
    <x v="2"/>
    <d v="2024-01-10T00:00:00"/>
    <x v="816"/>
    <d v="1899-12-30T00:00:00"/>
    <d v="2024-01-10T14:42:00"/>
    <s v="14:42"/>
    <d v="1899-12-30T02:48:49"/>
    <x v="1"/>
    <x v="1"/>
    <x v="8"/>
    <x v="0"/>
    <n v="8193"/>
  </r>
  <r>
    <n v="833"/>
    <d v="2024-01-10T17:30:26"/>
    <d v="2024-01-10T17:31:11"/>
    <s v="46044959@ventasyservicios.com.co"/>
    <s v="Brayan Enrique Cuida Castillo"/>
    <m/>
    <d v="2024-01-10T00:00:00"/>
    <s v="12:08 p. m."/>
    <x v="4"/>
    <m/>
    <m/>
    <m/>
    <m/>
    <m/>
    <m/>
    <m/>
    <m/>
    <s v="mpgomezgracia@gmail.com"/>
    <s v="Solicitud esim"/>
    <s v="3114816518"/>
    <s v=" PHYLOS INVERSIONES SAS"/>
    <s v="MICR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0T00:00:00"/>
    <s v="nn"/>
    <m/>
    <x v="21"/>
    <x v="0"/>
    <x v="0"/>
    <x v="0"/>
    <x v="0"/>
    <n v="1"/>
    <n v="1"/>
    <n v="1"/>
    <n v="1"/>
    <x v="0"/>
    <n v="1"/>
    <s v="3114816518 PHYLOS INVERSIONES SAS"/>
    <x v="2"/>
    <d v="2024-01-10T00:00:00"/>
    <x v="817"/>
    <d v="1899-12-30T00:00:00"/>
    <d v="2024-01-10T12:08:00"/>
    <s v="12:08"/>
    <d v="1899-12-30T05:23:11"/>
    <x v="1"/>
    <x v="1"/>
    <x v="7"/>
    <x v="0"/>
    <n v="8193"/>
  </r>
  <r>
    <n v="834"/>
    <d v="2024-01-10T17:16:55"/>
    <d v="2024-01-10T17:33:47"/>
    <s v="45961452@ventasyservicios.com.co"/>
    <s v="Natalia Buenano Gonzalez"/>
    <m/>
    <d v="2024-01-10T00:00:00"/>
    <s v="11:11"/>
    <x v="3"/>
    <m/>
    <s v="15558768"/>
    <m/>
    <m/>
    <m/>
    <m/>
    <m/>
    <m/>
    <m/>
    <m/>
    <s v="8.22449489"/>
    <s v="KHYMOS"/>
    <s v="INTERMEDIAS"/>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10T00:00:00"/>
    <m/>
    <m/>
    <x v="31"/>
    <x v="3"/>
    <x v="0"/>
    <x v="0"/>
    <x v="0"/>
    <n v="1"/>
    <n v="1"/>
    <n v="1"/>
    <n v="1"/>
    <x v="0"/>
    <n v="1"/>
    <s v="8.22449489KHYMOS"/>
    <x v="0"/>
    <d v="2024-01-10T00:00:00"/>
    <x v="818"/>
    <d v="1899-12-30T00:00:00"/>
    <d v="2024-01-10T11:11:00"/>
    <s v="11:11"/>
    <d v="1899-12-30T06:22:47"/>
    <x v="2"/>
    <x v="2"/>
    <x v="5"/>
    <x v="1"/>
    <n v="8193"/>
  </r>
  <r>
    <n v="835"/>
    <d v="2024-01-10T17:31:54"/>
    <d v="2024-01-10T17:34:36"/>
    <s v="45632550@ventasyservicios.com.co"/>
    <s v="Alejandra Rodriguez Cajamarca"/>
    <m/>
    <d v="2024-01-10T00:00:00"/>
    <s v="11:54 a. m."/>
    <x v="4"/>
    <m/>
    <m/>
    <m/>
    <m/>
    <m/>
    <m/>
    <m/>
    <m/>
    <s v="admin.lider@doowinsas.co"/>
    <s v="Consulta estado de cuentas CLARO"/>
    <s v="8.22483702"/>
    <s v="DOOWIN S.A.S. -"/>
    <s v="MICRO"/>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0T00:00:00"/>
    <m/>
    <m/>
    <x v="47"/>
    <x v="0"/>
    <x v="0"/>
    <x v="0"/>
    <x v="0"/>
    <n v="1"/>
    <n v="1"/>
    <n v="1"/>
    <n v="1"/>
    <x v="0"/>
    <n v="1"/>
    <s v="8.22483702DOOWIN S.A.S. -"/>
    <x v="2"/>
    <d v="2024-01-10T00:00:00"/>
    <x v="819"/>
    <d v="1899-12-30T00:00:00"/>
    <d v="2024-01-10T11:54:00"/>
    <s v="11:54"/>
    <d v="1899-12-30T05:40:36"/>
    <x v="1"/>
    <x v="1"/>
    <x v="24"/>
    <x v="0"/>
    <n v="8193"/>
  </r>
  <r>
    <n v="836"/>
    <d v="2024-01-10T17:32:37"/>
    <d v="2024-01-10T17:37:23"/>
    <s v="46049316@ventasyservicios.com.co"/>
    <s v="Evelin Gicela Diaz Garzon"/>
    <m/>
    <d v="2024-01-10T00:00:00"/>
    <s v="12:14"/>
    <x v="7"/>
    <m/>
    <m/>
    <m/>
    <m/>
    <m/>
    <m/>
    <s v="compras@isainmobiliaria.com.co"/>
    <s v="RE: ISA INMOBILIARIA SAS - CAMBIO DE LINEAS A PREPAGO"/>
    <m/>
    <m/>
    <s v="3142958402"/>
    <s v="ISA INMOBILIARIA SAS"/>
    <s v="INTERMEDIAS"/>
    <s v="CLIENTE EXTERNO"/>
    <x v="0"/>
    <m/>
    <m/>
    <m/>
    <m/>
    <m/>
    <m/>
    <m/>
    <m/>
    <m/>
    <m/>
    <m/>
    <m/>
    <m/>
    <m/>
    <m/>
    <m/>
    <m/>
    <m/>
    <m/>
    <m/>
    <m/>
    <m/>
    <m/>
    <m/>
    <m/>
    <m/>
    <m/>
    <m/>
    <m/>
    <m/>
    <m/>
    <m/>
    <m/>
    <m/>
    <m/>
    <m/>
    <m/>
    <m/>
    <m/>
    <m/>
    <m/>
    <m/>
    <m/>
    <m/>
    <m/>
    <m/>
    <m/>
    <m/>
    <m/>
    <m/>
    <m/>
    <m/>
    <m/>
    <m/>
    <m/>
    <m/>
    <m/>
    <m/>
    <m/>
    <m/>
    <m/>
    <m/>
    <m/>
    <m/>
    <m/>
    <m/>
    <m/>
    <m/>
    <m/>
    <m/>
    <m/>
    <m/>
    <m/>
    <s v="MÓVIL"/>
    <m/>
    <s v="CESIÓN RECHAZADA"/>
    <m/>
    <m/>
    <s v="OTRAS SOLICITUDES"/>
    <m/>
    <m/>
    <m/>
    <m/>
    <m/>
    <m/>
    <m/>
    <m/>
    <m/>
    <m/>
    <m/>
    <m/>
    <m/>
    <m/>
    <m/>
    <m/>
    <m/>
    <m/>
    <m/>
    <m/>
    <m/>
    <m/>
    <m/>
    <m/>
    <m/>
    <m/>
    <m/>
    <m/>
    <m/>
    <m/>
    <m/>
    <m/>
    <m/>
    <m/>
    <x v="0"/>
    <m/>
    <m/>
    <m/>
    <m/>
    <m/>
    <s v="GESTIONADO"/>
    <m/>
    <d v="2024-01-10T00:00:00"/>
    <m/>
    <m/>
    <x v="79"/>
    <x v="6"/>
    <x v="0"/>
    <x v="0"/>
    <x v="0"/>
    <n v="1"/>
    <n v="1"/>
    <n v="1"/>
    <n v="1"/>
    <x v="1"/>
    <n v="4"/>
    <s v="3142958402ISA INMOBILIARIA SAS"/>
    <x v="2"/>
    <d v="2024-01-10T00:00:00"/>
    <x v="820"/>
    <d v="1899-12-30T00:00:00"/>
    <d v="2024-01-10T12:14:00"/>
    <s v="12:14"/>
    <d v="1899-12-30T05:23:23"/>
    <x v="1"/>
    <x v="1"/>
    <x v="22"/>
    <x v="1"/>
    <n v="8193"/>
  </r>
  <r>
    <n v="837"/>
    <d v="2024-01-10T17:02:39"/>
    <d v="2024-01-10T17:43:48"/>
    <s v="45981202@ventasyservicios.com.co"/>
    <s v="Candida Mayerli Moyano Casallas"/>
    <m/>
    <d v="2024-01-10T00:00:00"/>
    <s v="13:06"/>
    <x v="5"/>
    <m/>
    <m/>
    <m/>
    <m/>
    <m/>
    <m/>
    <m/>
    <m/>
    <m/>
    <m/>
    <s v="1.02347466"/>
    <s v="NELSON ENRIQUE ZAPATA CASTIBLANCO"/>
    <s v="SOHO"/>
    <s v="CLIENTE EXTERNO"/>
    <x v="0"/>
    <m/>
    <m/>
    <m/>
    <m/>
    <m/>
    <m/>
    <m/>
    <m/>
    <m/>
    <m/>
    <m/>
    <m/>
    <m/>
    <m/>
    <m/>
    <m/>
    <m/>
    <m/>
    <m/>
    <m/>
    <m/>
    <m/>
    <m/>
    <m/>
    <m/>
    <m/>
    <m/>
    <m/>
    <m/>
    <m/>
    <m/>
    <m/>
    <m/>
    <m/>
    <m/>
    <m/>
    <m/>
    <m/>
    <m/>
    <m/>
    <m/>
    <m/>
    <m/>
    <m/>
    <m/>
    <m/>
    <m/>
    <m/>
    <m/>
    <m/>
    <m/>
    <m/>
    <m/>
    <m/>
    <m/>
    <m/>
    <m/>
    <m/>
    <m/>
    <m/>
    <m/>
    <m/>
    <m/>
    <m/>
    <m/>
    <m/>
    <m/>
    <m/>
    <m/>
    <m/>
    <m/>
    <m/>
    <m/>
    <m/>
    <m/>
    <m/>
    <m/>
    <m/>
    <m/>
    <m/>
    <m/>
    <m/>
    <m/>
    <m/>
    <s v="PAGO MAL APLICADO"/>
    <s v="APP MI CLARO"/>
    <s v="TRANSFERENCIA CON PAGO A LA REFERENCIA"/>
    <s v="REQ000004472953"/>
    <m/>
    <m/>
    <m/>
    <m/>
    <m/>
    <m/>
    <m/>
    <m/>
    <m/>
    <m/>
    <m/>
    <m/>
    <m/>
    <m/>
    <m/>
    <m/>
    <m/>
    <m/>
    <m/>
    <m/>
    <m/>
    <m/>
    <m/>
    <m/>
    <m/>
    <x v="0"/>
    <m/>
    <m/>
    <m/>
    <m/>
    <m/>
    <s v="ESCALADO"/>
    <s v="MYIT"/>
    <d v="2024-01-10T00:00:00"/>
    <m/>
    <m/>
    <x v="117"/>
    <x v="4"/>
    <x v="1"/>
    <x v="0"/>
    <x v="0"/>
    <n v="1"/>
    <n v="1"/>
    <n v="1"/>
    <n v="1"/>
    <x v="0"/>
    <n v="1"/>
    <s v="1.02347466"/>
    <x v="2"/>
    <d v="2024-01-10T00:00:00"/>
    <x v="821"/>
    <d v="1899-12-30T00:00:00"/>
    <d v="2024-01-10T13:06:00"/>
    <s v="13:06"/>
    <d v="1899-12-30T04:37:48"/>
    <x v="1"/>
    <x v="1"/>
    <x v="10"/>
    <x v="1"/>
    <n v="0"/>
  </r>
  <r>
    <n v="838"/>
    <d v="2024-01-10T16:43:28"/>
    <d v="2024-01-10T17:44:42"/>
    <s v="45984160@ventasyservicios.com.co"/>
    <s v="Dana Sofia Giraldo Avila"/>
    <m/>
    <d v="2024-01-10T00:00:00"/>
    <s v="12:09:25 p. m."/>
    <x v="3"/>
    <m/>
    <s v="15558830"/>
    <m/>
    <m/>
    <m/>
    <m/>
    <m/>
    <m/>
    <m/>
    <m/>
    <s v="15558830"/>
    <s v="COOPERATIVA UNION DE TRANSPORTADORES"/>
    <s v="MICR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0T00:00:00"/>
    <m/>
    <s v="N/A"/>
    <x v="21"/>
    <x v="3"/>
    <x v="0"/>
    <x v="0"/>
    <x v="0"/>
    <n v="1"/>
    <n v="1"/>
    <n v="1"/>
    <n v="1"/>
    <x v="0"/>
    <n v="1"/>
    <s v="15558830COOPERATIVA UNION DE TRANSPORTADORES"/>
    <x v="2"/>
    <d v="2024-01-10T00:00:00"/>
    <x v="822"/>
    <d v="1899-12-30T00:00:00"/>
    <d v="2024-01-10T12:09:00"/>
    <s v="12:09"/>
    <d v="1899-12-30T05:35:42"/>
    <x v="1"/>
    <x v="1"/>
    <x v="13"/>
    <x v="1"/>
    <n v="8193"/>
  </r>
  <r>
    <n v="839"/>
    <d v="2024-01-10T17:44:10"/>
    <d v="2024-01-10T17:45:11"/>
    <s v="45961588@ventasyservicios.com.co"/>
    <s v="Brian Fernando Camacho Hernandez"/>
    <m/>
    <d v="2024-01-09T00:00:00"/>
    <s v="18:43"/>
    <x v="4"/>
    <m/>
    <m/>
    <m/>
    <m/>
    <m/>
    <m/>
    <m/>
    <m/>
    <s v="Mabel.GonzalezV@claro.com.co"/>
    <s v="Re: RV: Servicio TV+Internet Medellin, Antioquia"/>
    <s v="66923166"/>
    <s v="PETRODERIV "/>
    <s v="SOHO"/>
    <s v="CLIENTE EXTERNO"/>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0T00:00:00"/>
    <s v="na"/>
    <s v="na "/>
    <x v="37"/>
    <x v="0"/>
    <x v="0"/>
    <x v="0"/>
    <x v="0"/>
    <n v="1"/>
    <n v="1"/>
    <n v="1"/>
    <n v="1"/>
    <x v="0"/>
    <n v="1"/>
    <s v="66923166PETRODERIV "/>
    <x v="0"/>
    <d v="2024-01-10T00:00:00"/>
    <x v="823"/>
    <d v="1899-12-30T00:00:00"/>
    <d v="2024-01-09T18:43:00"/>
    <s v="18:43"/>
    <d v="1899-12-30T23:02:11"/>
    <x v="4"/>
    <x v="0"/>
    <x v="21"/>
    <x v="0"/>
    <n v="8193"/>
  </r>
  <r>
    <n v="840"/>
    <d v="2024-01-10T17:44:27"/>
    <d v="2024-01-10T17:45:20"/>
    <s v="46044959@ventasyservicios.com.co"/>
    <s v="Brayan Enrique Cuida Castillo"/>
    <m/>
    <d v="2024-01-10T00:00:00"/>
    <s v="12:54 p. m."/>
    <x v="4"/>
    <m/>
    <m/>
    <m/>
    <m/>
    <m/>
    <m/>
    <m/>
    <m/>
    <s v="jylfruver84@gmail.com"/>
    <s v="Re: Negligencia"/>
    <s v="8.22477899"/>
    <s v="JONATHAN ARMANDO ORTEGA MEDINA"/>
    <s v="MICRO"/>
    <s v="CLIENTE CLAR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0T00:00:00"/>
    <s v="NN"/>
    <m/>
    <x v="47"/>
    <x v="0"/>
    <x v="0"/>
    <x v="0"/>
    <x v="0"/>
    <n v="1"/>
    <n v="1"/>
    <n v="1"/>
    <n v="1"/>
    <x v="0"/>
    <n v="1"/>
    <s v="8.22477899JONATHAN ARMANDO ORTEGA MEDINA"/>
    <x v="2"/>
    <d v="2024-01-10T00:00:00"/>
    <x v="824"/>
    <d v="1899-12-30T00:00:00"/>
    <d v="2024-01-10T12:54:00"/>
    <s v="12:54"/>
    <d v="1899-12-30T04:51:20"/>
    <x v="1"/>
    <x v="1"/>
    <x v="7"/>
    <x v="0"/>
    <n v="8193"/>
  </r>
  <r>
    <n v="841"/>
    <d v="2024-01-10T17:44:45"/>
    <d v="2024-01-10T17:46:36"/>
    <s v="45984160@ventasyservicios.com.co"/>
    <s v="Dana Sofia Giraldo Avila"/>
    <m/>
    <d v="2024-01-10T00:00:00"/>
    <s v="12:21:59 p. m."/>
    <x v="3"/>
    <m/>
    <s v="15558839"/>
    <m/>
    <m/>
    <m/>
    <m/>
    <m/>
    <m/>
    <m/>
    <m/>
    <s v="3144840336"/>
    <s v="INTEMAT   LTDA"/>
    <s v="PYME PEQUEÑA"/>
    <s v="CLIENTE EXTERNO"/>
    <x v="0"/>
    <m/>
    <s v="MÓVIL"/>
    <m/>
    <m/>
    <s v="CAMBIO DE NÚMERO"/>
    <m/>
    <m/>
    <m/>
    <s v="INFORMACIÓN - ACLARACIÓN"/>
    <m/>
    <m/>
    <m/>
    <m/>
    <m/>
    <m/>
    <m/>
    <m/>
    <m/>
    <m/>
    <m/>
    <m/>
    <m/>
    <m/>
    <m/>
    <m/>
    <m/>
    <m/>
    <m/>
    <m/>
    <m/>
    <m/>
    <m/>
    <m/>
    <m/>
    <m/>
    <m/>
    <m/>
    <m/>
    <m/>
    <m/>
    <m/>
    <m/>
    <m/>
    <m/>
    <m/>
    <m/>
    <m/>
    <m/>
    <m/>
    <m/>
    <m/>
    <m/>
    <m/>
    <m/>
    <m/>
    <m/>
    <m/>
    <m/>
    <m/>
    <m/>
    <m/>
    <m/>
    <m/>
    <m/>
    <m/>
    <m/>
    <m/>
    <m/>
    <m/>
    <m/>
    <m/>
    <m/>
    <m/>
    <m/>
    <m/>
    <m/>
    <m/>
    <m/>
    <m/>
    <m/>
    <m/>
    <m/>
    <m/>
    <m/>
    <m/>
    <m/>
    <m/>
    <m/>
    <m/>
    <m/>
    <m/>
    <m/>
    <m/>
    <m/>
    <m/>
    <m/>
    <m/>
    <m/>
    <m/>
    <m/>
    <m/>
    <m/>
    <m/>
    <m/>
    <m/>
    <m/>
    <m/>
    <m/>
    <m/>
    <m/>
    <m/>
    <m/>
    <m/>
    <x v="0"/>
    <m/>
    <m/>
    <m/>
    <m/>
    <m/>
    <s v="GESTIONADO"/>
    <m/>
    <d v="2024-01-10T00:00:00"/>
    <m/>
    <s v="N/A"/>
    <x v="64"/>
    <x v="3"/>
    <x v="0"/>
    <x v="0"/>
    <x v="0"/>
    <n v="1"/>
    <n v="1"/>
    <n v="1"/>
    <n v="1"/>
    <x v="1"/>
    <n v="2"/>
    <s v="3144840336INTEMAT   LTDA"/>
    <x v="2"/>
    <d v="2024-01-10T00:00:00"/>
    <x v="825"/>
    <d v="1899-12-30T00:00:00"/>
    <d v="2024-01-10T12:21:00"/>
    <s v="12:21"/>
    <d v="1899-12-30T05:25:36"/>
    <x v="1"/>
    <x v="1"/>
    <x v="13"/>
    <x v="1"/>
    <n v="8193"/>
  </r>
  <r>
    <n v="842"/>
    <d v="2024-01-10T17:33:50"/>
    <d v="2024-01-10T17:46:42"/>
    <s v="45961452@ventasyservicios.com.co"/>
    <s v="Natalia Buenano Gonzalez"/>
    <m/>
    <d v="2024-01-10T00:00:00"/>
    <s v="11:39"/>
    <x v="3"/>
    <m/>
    <s v="15558795"/>
    <m/>
    <m/>
    <m/>
    <m/>
    <m/>
    <m/>
    <m/>
    <m/>
    <s v="3105274727"/>
    <s v="CONSTRUBIENES S.A.S."/>
    <s v="MICR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0T00:00:00"/>
    <m/>
    <m/>
    <x v="21"/>
    <x v="3"/>
    <x v="0"/>
    <x v="0"/>
    <x v="0"/>
    <n v="1"/>
    <n v="1"/>
    <n v="1"/>
    <n v="1"/>
    <x v="0"/>
    <n v="1"/>
    <s v="3105274727CONSTRUBIENES S.A.S."/>
    <x v="0"/>
    <d v="2024-01-10T00:00:00"/>
    <x v="826"/>
    <d v="1899-12-30T00:00:00"/>
    <d v="2024-01-10T11:39:00"/>
    <s v="11:39"/>
    <d v="1899-12-30T06:07:42"/>
    <x v="2"/>
    <x v="2"/>
    <x v="5"/>
    <x v="1"/>
    <n v="8193"/>
  </r>
  <r>
    <n v="843"/>
    <d v="2024-01-10T17:45:53"/>
    <d v="2024-01-10T17:47:07"/>
    <s v="46044558@ventasyservicios.com.co"/>
    <s v="Dick Harry Rodriguez Rocha"/>
    <m/>
    <d v="2024-01-10T00:00:00"/>
    <s v="9:15 "/>
    <x v="0"/>
    <m/>
    <m/>
    <m/>
    <m/>
    <m/>
    <m/>
    <m/>
    <m/>
    <s v="ana.arismendy@Clarocorporativos.co"/>
    <s v="cancelación del servicio"/>
    <s v="04245425"/>
    <s v="G&amp;D SUMINISTROS SAS"/>
    <s v="INTERMEDIAS"/>
    <s v="CLIENTE CLAR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0T00:00:00"/>
    <m/>
    <m/>
    <x v="47"/>
    <x v="0"/>
    <x v="0"/>
    <x v="0"/>
    <x v="0"/>
    <n v="1"/>
    <n v="1"/>
    <n v="1"/>
    <n v="1"/>
    <x v="0"/>
    <n v="1"/>
    <s v="04245425G&amp;D SUMINISTROS SAS"/>
    <x v="0"/>
    <d v="2024-01-10T00:00:00"/>
    <x v="827"/>
    <d v="1899-12-30T00:00:00"/>
    <d v="2024-01-10T09:15:00"/>
    <s v="9:15"/>
    <d v="1899-12-30T08:32:07"/>
    <x v="2"/>
    <x v="2"/>
    <x v="20"/>
    <x v="1"/>
    <n v="8193"/>
  </r>
  <r>
    <n v="844"/>
    <d v="2024-01-10T17:46:32"/>
    <d v="2024-01-10T17:48:22"/>
    <s v="45577874@ventasyservicios.com.co"/>
    <s v="David Andres Pardo Torres"/>
    <m/>
    <d v="2024-01-10T00:00:00"/>
    <s v="15:22"/>
    <x v="4"/>
    <m/>
    <m/>
    <m/>
    <m/>
    <m/>
    <m/>
    <m/>
    <m/>
    <s v="auxiliar.tecnologia@quick.com.co"/>
    <s v="SERVICIO CAIDO QHELP67"/>
    <s v="11313446"/>
    <s v="QUICK HELP S.A.S."/>
    <s v="EMPRESAS"/>
    <s v="CLIENTE EXTERNO"/>
    <x v="0"/>
    <m/>
    <s v="FIJO"/>
    <s v="FO"/>
    <s v="SOPORTE TÉCNICO"/>
    <m/>
    <m/>
    <m/>
    <m/>
    <m/>
    <m/>
    <m/>
    <m/>
    <m/>
    <m/>
    <m/>
    <m/>
    <m/>
    <m/>
    <m/>
    <m/>
    <m/>
    <m/>
    <m/>
    <m/>
    <m/>
    <m/>
    <m/>
    <m/>
    <m/>
    <m/>
    <m/>
    <m/>
    <m/>
    <m/>
    <m/>
    <m/>
    <m/>
    <m/>
    <m/>
    <m/>
    <m/>
    <m/>
    <m/>
    <m/>
    <m/>
    <m/>
    <m/>
    <m/>
    <m/>
    <m/>
    <m/>
    <m/>
    <m/>
    <m/>
    <m/>
    <m/>
    <m/>
    <m/>
    <m/>
    <s v="TRANSFERENCIA"/>
    <m/>
    <m/>
    <m/>
    <m/>
    <m/>
    <m/>
    <m/>
    <m/>
    <m/>
    <m/>
    <m/>
    <m/>
    <m/>
    <m/>
    <m/>
    <m/>
    <m/>
    <m/>
    <m/>
    <m/>
    <m/>
    <m/>
    <m/>
    <m/>
    <m/>
    <m/>
    <m/>
    <m/>
    <m/>
    <m/>
    <m/>
    <m/>
    <m/>
    <m/>
    <m/>
    <m/>
    <m/>
    <m/>
    <m/>
    <m/>
    <m/>
    <m/>
    <m/>
    <m/>
    <m/>
    <m/>
    <m/>
    <m/>
    <m/>
    <m/>
    <m/>
    <m/>
    <m/>
    <x v="3"/>
    <s v="0"/>
    <s v="0"/>
    <s v="1"/>
    <s v="20618696"/>
    <s v="YUMBO"/>
    <s v="SOLUCIONADO ESCALADO"/>
    <s v="OTRAS ÁREAS"/>
    <d v="2024-01-10T00:00:00"/>
    <s v="ESCALADO CON SOPORTE"/>
    <m/>
    <x v="8"/>
    <x v="0"/>
    <x v="4"/>
    <x v="0"/>
    <x v="0"/>
    <n v="1"/>
    <n v="1"/>
    <n v="1"/>
    <n v="1"/>
    <x v="0"/>
    <n v="1"/>
    <s v="11313446QUICK HELP S.A.S."/>
    <x v="2"/>
    <d v="2024-01-10T00:00:00"/>
    <x v="828"/>
    <d v="1899-12-30T00:00:00"/>
    <d v="2024-01-10T15:22:00"/>
    <s v="15:22"/>
    <d v="1899-12-30T02:26:22"/>
    <x v="1"/>
    <x v="1"/>
    <x v="14"/>
    <x v="0"/>
    <n v="8193"/>
  </r>
  <r>
    <n v="845"/>
    <d v="2024-01-10T17:47:04"/>
    <d v="2024-01-10T17:48:41"/>
    <s v="45981202@ventasyservicios.com.co"/>
    <s v="Candida Mayerli Moyano Casallas"/>
    <m/>
    <d v="2024-01-10T00:00:00"/>
    <s v="12:09 "/>
    <x v="5"/>
    <m/>
    <m/>
    <m/>
    <m/>
    <m/>
    <m/>
    <m/>
    <m/>
    <m/>
    <m/>
    <s v="13094135"/>
    <s v="R S DISTRIBUIDORA SAS"/>
    <s v="MICRO"/>
    <s v="CLIENTE EXTERNO"/>
    <x v="0"/>
    <m/>
    <m/>
    <m/>
    <m/>
    <m/>
    <m/>
    <m/>
    <m/>
    <m/>
    <m/>
    <m/>
    <m/>
    <m/>
    <m/>
    <m/>
    <m/>
    <m/>
    <m/>
    <m/>
    <m/>
    <m/>
    <m/>
    <m/>
    <m/>
    <m/>
    <m/>
    <m/>
    <m/>
    <m/>
    <m/>
    <m/>
    <m/>
    <m/>
    <m/>
    <m/>
    <m/>
    <m/>
    <m/>
    <m/>
    <m/>
    <m/>
    <m/>
    <m/>
    <m/>
    <m/>
    <m/>
    <m/>
    <m/>
    <m/>
    <m/>
    <m/>
    <m/>
    <m/>
    <m/>
    <m/>
    <m/>
    <m/>
    <m/>
    <m/>
    <m/>
    <m/>
    <m/>
    <m/>
    <m/>
    <m/>
    <m/>
    <m/>
    <m/>
    <m/>
    <m/>
    <m/>
    <m/>
    <m/>
    <m/>
    <m/>
    <m/>
    <m/>
    <m/>
    <m/>
    <m/>
    <m/>
    <m/>
    <m/>
    <m/>
    <s v="PAGO NO ABONADO"/>
    <s v="CAV CLARO"/>
    <s v="PAGO EN CAJA DIRECTA DEL BANCO"/>
    <s v="REQ000004472471"/>
    <m/>
    <m/>
    <m/>
    <m/>
    <m/>
    <m/>
    <m/>
    <m/>
    <m/>
    <m/>
    <m/>
    <m/>
    <m/>
    <m/>
    <m/>
    <m/>
    <m/>
    <m/>
    <m/>
    <m/>
    <m/>
    <m/>
    <m/>
    <m/>
    <m/>
    <x v="0"/>
    <m/>
    <m/>
    <m/>
    <m/>
    <m/>
    <s v="SOLUCIONADO ESCALADO"/>
    <s v="MYIT"/>
    <d v="2024-01-10T00:00:00"/>
    <m/>
    <m/>
    <x v="68"/>
    <x v="4"/>
    <x v="4"/>
    <x v="0"/>
    <x v="0"/>
    <n v="1"/>
    <n v="1"/>
    <n v="1"/>
    <n v="1"/>
    <x v="2"/>
    <n v="2"/>
    <s v="13094135"/>
    <x v="2"/>
    <d v="2024-01-10T00:00:00"/>
    <x v="829"/>
    <d v="1899-12-30T00:00:00"/>
    <d v="2024-01-10T12:09:00"/>
    <s v="12:09"/>
    <d v="1899-12-30T05:39:41"/>
    <x v="1"/>
    <x v="1"/>
    <x v="10"/>
    <x v="1"/>
    <n v="8193"/>
  </r>
  <r>
    <n v="846"/>
    <d v="2024-01-10T17:43:57"/>
    <d v="2024-01-10T17:52:25"/>
    <s v="45632550@ventasyservicios.com.co"/>
    <s v="Alejandra Rodriguez Cajamarca"/>
    <m/>
    <d v="2024-01-10T00:00:00"/>
    <s v="12:08 p. m."/>
    <x v="4"/>
    <m/>
    <m/>
    <m/>
    <m/>
    <m/>
    <m/>
    <m/>
    <m/>
    <s v="cfaristi@gmail.com"/>
    <s v="RE: De carlos aristizabal favor informar a claro liberar mi linea 3113001045 por pension"/>
    <s v="3113001045"/>
    <s v="CARLOS ARISTIZABAL"/>
    <s v="EMPRESAS"/>
    <s v="CLIENTE EXTERNO"/>
    <x v="0"/>
    <m/>
    <s v="MÓVIL"/>
    <m/>
    <m/>
    <s v="CESIÓN DE CONTRATO"/>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10T00:00:00"/>
    <m/>
    <m/>
    <x v="111"/>
    <x v="0"/>
    <x v="0"/>
    <x v="0"/>
    <x v="0"/>
    <n v="1"/>
    <n v="1"/>
    <n v="1"/>
    <n v="1"/>
    <x v="1"/>
    <n v="2"/>
    <s v="3113001045CARLOS ARISTIZABAL"/>
    <x v="2"/>
    <d v="2024-01-10T00:00:00"/>
    <x v="830"/>
    <d v="1899-12-30T00:00:00"/>
    <d v="2024-01-10T12:08:00"/>
    <s v="12:08"/>
    <d v="1899-12-30T05:44:25"/>
    <x v="1"/>
    <x v="1"/>
    <x v="24"/>
    <x v="0"/>
    <n v="8193"/>
  </r>
  <r>
    <n v="847"/>
    <d v="2024-01-10T17:46:39"/>
    <d v="2024-01-10T17:53:49"/>
    <s v="45984160@ventasyservicios.com.co"/>
    <s v="Dana Sofia Giraldo Avila"/>
    <m/>
    <d v="2024-01-10T00:00:00"/>
    <s v="12:45:17 p. m."/>
    <x v="3"/>
    <m/>
    <s v="15558849"/>
    <m/>
    <m/>
    <m/>
    <m/>
    <m/>
    <m/>
    <m/>
    <m/>
    <s v="3142763701"/>
    <s v="ALIANZA TURISTICA SAS "/>
    <s v="PYME MEDIANA"/>
    <s v="CLIENTE EXTERNO"/>
    <x v="0"/>
    <m/>
    <s v="MÓVIL"/>
    <m/>
    <m/>
    <s v="ROAMING INTERNACIONAL"/>
    <m/>
    <m/>
    <m/>
    <m/>
    <m/>
    <m/>
    <m/>
    <m/>
    <m/>
    <m/>
    <m/>
    <m/>
    <m/>
    <m/>
    <m/>
    <m/>
    <m/>
    <m/>
    <m/>
    <m/>
    <m/>
    <m/>
    <m/>
    <m/>
    <m/>
    <m/>
    <m/>
    <m/>
    <m/>
    <m/>
    <m/>
    <m/>
    <m/>
    <m/>
    <m/>
    <m/>
    <m/>
    <m/>
    <m/>
    <m/>
    <m/>
    <m/>
    <m/>
    <m/>
    <m/>
    <m/>
    <m/>
    <s v="INFORMACIÓN ACLARACIÓN"/>
    <m/>
    <m/>
    <m/>
    <m/>
    <m/>
    <m/>
    <m/>
    <m/>
    <m/>
    <m/>
    <m/>
    <m/>
    <m/>
    <m/>
    <m/>
    <m/>
    <m/>
    <m/>
    <m/>
    <m/>
    <m/>
    <m/>
    <m/>
    <m/>
    <m/>
    <m/>
    <m/>
    <m/>
    <m/>
    <m/>
    <m/>
    <m/>
    <m/>
    <m/>
    <m/>
    <m/>
    <m/>
    <m/>
    <m/>
    <m/>
    <m/>
    <m/>
    <m/>
    <m/>
    <m/>
    <m/>
    <m/>
    <m/>
    <m/>
    <m/>
    <m/>
    <m/>
    <m/>
    <m/>
    <m/>
    <m/>
    <m/>
    <m/>
    <m/>
    <m/>
    <x v="0"/>
    <m/>
    <m/>
    <m/>
    <m/>
    <m/>
    <s v="GESTIONADO"/>
    <m/>
    <d v="2024-01-10T00:00:00"/>
    <m/>
    <s v="N/A"/>
    <x v="18"/>
    <x v="3"/>
    <x v="0"/>
    <x v="0"/>
    <x v="0"/>
    <n v="1"/>
    <n v="1"/>
    <n v="1"/>
    <n v="1"/>
    <x v="0"/>
    <n v="1"/>
    <s v="3142763701ALIANZA TURISTICA SAS "/>
    <x v="2"/>
    <d v="2024-01-10T00:00:00"/>
    <x v="831"/>
    <d v="1899-12-30T00:00:00"/>
    <d v="2024-01-10T12:45:00"/>
    <s v="12:45"/>
    <d v="1899-12-30T05:08:49"/>
    <x v="1"/>
    <x v="1"/>
    <x v="13"/>
    <x v="1"/>
    <n v="8193"/>
  </r>
  <r>
    <n v="848"/>
    <d v="2024-01-10T17:53:11"/>
    <d v="2024-01-10T17:54:01"/>
    <s v="46044959@ventasyservicios.com.co"/>
    <s v="Brayan Enrique Cuida Castillo"/>
    <m/>
    <d v="2024-01-10T00:00:00"/>
    <s v="12:34 p. m."/>
    <x v="4"/>
    <m/>
    <m/>
    <m/>
    <m/>
    <m/>
    <m/>
    <m/>
    <m/>
    <s v="jhoennyamoreno.juridico@hotmail.com"/>
    <s v="Derecho de petición "/>
    <s v="0"/>
    <s v="0"/>
    <s v="NO DETERMINADO"/>
    <s v="CLIENTE CLARO"/>
    <x v="0"/>
    <m/>
    <s v="FIJO"/>
    <s v="HFC"/>
    <s v="PQR"/>
    <m/>
    <m/>
    <m/>
    <m/>
    <m/>
    <m/>
    <m/>
    <m/>
    <m/>
    <m/>
    <m/>
    <m/>
    <m/>
    <m/>
    <m/>
    <m/>
    <m/>
    <m/>
    <m/>
    <m/>
    <m/>
    <m/>
    <m/>
    <m/>
    <m/>
    <m/>
    <m/>
    <m/>
    <m/>
    <m/>
    <m/>
    <m/>
    <m/>
    <m/>
    <m/>
    <m/>
    <m/>
    <s v="INFORMACIÓN - ACLARACIÓN"/>
    <s v="OTROS PRODUCTOS (VENTAS)"/>
    <m/>
    <m/>
    <m/>
    <m/>
    <m/>
    <m/>
    <m/>
    <m/>
    <m/>
    <m/>
    <m/>
    <m/>
    <m/>
    <m/>
    <m/>
    <m/>
    <m/>
    <m/>
    <m/>
    <m/>
    <m/>
    <m/>
    <m/>
    <m/>
    <m/>
    <m/>
    <m/>
    <m/>
    <m/>
    <m/>
    <m/>
    <m/>
    <m/>
    <m/>
    <m/>
    <m/>
    <m/>
    <m/>
    <m/>
    <m/>
    <m/>
    <m/>
    <m/>
    <m/>
    <m/>
    <m/>
    <m/>
    <m/>
    <m/>
    <m/>
    <m/>
    <m/>
    <m/>
    <m/>
    <m/>
    <m/>
    <m/>
    <m/>
    <m/>
    <m/>
    <m/>
    <m/>
    <m/>
    <m/>
    <m/>
    <m/>
    <m/>
    <m/>
    <m/>
    <m/>
    <x v="0"/>
    <m/>
    <m/>
    <m/>
    <m/>
    <m/>
    <s v="GESTIONADO"/>
    <m/>
    <d v="2024-01-10T00:00:00"/>
    <s v="nn"/>
    <m/>
    <x v="60"/>
    <x v="0"/>
    <x v="0"/>
    <x v="0"/>
    <x v="0"/>
    <n v="1"/>
    <n v="1"/>
    <n v="1"/>
    <n v="1"/>
    <x v="0"/>
    <n v="1"/>
    <s v="00"/>
    <x v="2"/>
    <d v="2024-01-10T00:00:00"/>
    <x v="832"/>
    <d v="1899-12-30T00:00:00"/>
    <d v="2024-01-10T12:34:00"/>
    <s v="12:34"/>
    <d v="1899-12-30T05:20:01"/>
    <x v="1"/>
    <x v="1"/>
    <x v="7"/>
    <x v="0"/>
    <n v="8193"/>
  </r>
  <r>
    <n v="849"/>
    <d v="2024-01-10T17:49:07"/>
    <d v="2024-01-10T18:01:42"/>
    <s v="45981202@ventasyservicios.com.co"/>
    <s v="Candida Mayerli Moyano Casallas"/>
    <m/>
    <d v="2024-01-10T00:00:00"/>
    <s v="13:26"/>
    <x v="5"/>
    <m/>
    <m/>
    <m/>
    <m/>
    <m/>
    <m/>
    <m/>
    <m/>
    <m/>
    <m/>
    <s v="08571032 "/>
    <s v="IDEANDINA SAS"/>
    <s v="INTERMEDIAS"/>
    <s v="CLIENTE EXTERNO"/>
    <x v="1"/>
    <s v="OMAR EFREN PORTILLA DUQUE"/>
    <m/>
    <m/>
    <m/>
    <m/>
    <m/>
    <m/>
    <m/>
    <m/>
    <m/>
    <m/>
    <m/>
    <m/>
    <m/>
    <m/>
    <m/>
    <m/>
    <m/>
    <m/>
    <m/>
    <m/>
    <m/>
    <m/>
    <m/>
    <m/>
    <m/>
    <m/>
    <m/>
    <m/>
    <m/>
    <m/>
    <m/>
    <m/>
    <m/>
    <m/>
    <m/>
    <m/>
    <m/>
    <m/>
    <m/>
    <m/>
    <m/>
    <m/>
    <m/>
    <m/>
    <m/>
    <m/>
    <m/>
    <m/>
    <m/>
    <m/>
    <m/>
    <m/>
    <m/>
    <m/>
    <m/>
    <m/>
    <m/>
    <m/>
    <m/>
    <m/>
    <m/>
    <m/>
    <m/>
    <m/>
    <m/>
    <m/>
    <m/>
    <m/>
    <m/>
    <m/>
    <m/>
    <m/>
    <m/>
    <m/>
    <m/>
    <m/>
    <m/>
    <m/>
    <m/>
    <m/>
    <m/>
    <m/>
    <m/>
    <s v="PAGO NO ABONADO"/>
    <s v="BANCO ITAÚ"/>
    <s v="TRANSFERENCIA CON PAGO A LA REFERENCIA"/>
    <m/>
    <m/>
    <m/>
    <m/>
    <m/>
    <m/>
    <m/>
    <m/>
    <m/>
    <m/>
    <m/>
    <m/>
    <m/>
    <m/>
    <m/>
    <m/>
    <m/>
    <m/>
    <m/>
    <m/>
    <m/>
    <m/>
    <m/>
    <m/>
    <m/>
    <m/>
    <x v="0"/>
    <m/>
    <m/>
    <m/>
    <m/>
    <m/>
    <s v="GESTIONADO"/>
    <m/>
    <d v="2024-01-10T00:00:00"/>
    <m/>
    <m/>
    <x v="68"/>
    <x v="4"/>
    <x v="0"/>
    <x v="0"/>
    <x v="0"/>
    <n v="1"/>
    <n v="1"/>
    <n v="1"/>
    <n v="1"/>
    <x v="0"/>
    <n v="1"/>
    <s v="08571032 "/>
    <x v="2"/>
    <d v="2024-01-10T00:00:00"/>
    <x v="833"/>
    <d v="1899-12-30T00:00:00"/>
    <d v="2024-01-10T13:26:00"/>
    <s v="13:26"/>
    <d v="1899-12-30T04:35:42"/>
    <x v="1"/>
    <x v="1"/>
    <x v="10"/>
    <x v="1"/>
    <n v="8193"/>
  </r>
  <r>
    <n v="850"/>
    <d v="2024-01-10T17:38:58"/>
    <d v="2024-01-10T18:02:53"/>
    <s v="46044978@ventasyservicios.com.co"/>
    <s v="Edward Esteban Roa Ruiz"/>
    <m/>
    <d v="2024-01-10T00:00:00"/>
    <s v="14:50"/>
    <x v="4"/>
    <m/>
    <m/>
    <m/>
    <m/>
    <m/>
    <m/>
    <m/>
    <m/>
    <s v="figarof@icloud.com"/>
    <s v="CANCELACIÓN DE SERVICIOS "/>
    <s v="0"/>
    <s v="ANIBAL ROMERO TORRES"/>
    <s v="NO DETERMINAD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0T00:00:00"/>
    <m/>
    <m/>
    <x v="58"/>
    <x v="0"/>
    <x v="0"/>
    <x v="0"/>
    <x v="0"/>
    <n v="1"/>
    <n v="1"/>
    <n v="1"/>
    <n v="1"/>
    <x v="0"/>
    <n v="1"/>
    <s v="0ANIBAL ROMERO TORRES"/>
    <x v="2"/>
    <d v="2024-01-10T00:00:00"/>
    <x v="834"/>
    <d v="1899-12-30T00:00:00"/>
    <d v="2024-01-10T14:50:00"/>
    <s v="14:50"/>
    <d v="1899-12-30T03:12:53"/>
    <x v="1"/>
    <x v="1"/>
    <x v="8"/>
    <x v="0"/>
    <n v="8193"/>
  </r>
  <r>
    <n v="851"/>
    <d v="2024-01-10T18:02:32"/>
    <d v="2024-01-10T18:03:36"/>
    <s v="45961588@ventasyservicios.com.co"/>
    <s v="Brian Fernando Camacho Hernandez"/>
    <m/>
    <d v="2024-01-10T00:00:00"/>
    <s v="09:51"/>
    <x v="4"/>
    <m/>
    <m/>
    <m/>
    <m/>
    <m/>
    <m/>
    <m/>
    <m/>
    <s v="auxcomercial@Palmettoplaza.com; "/>
    <s v="Re: SOLICITUD COTIZACION: SERVICIO TELEFONIA Y FIBRA OPTICA"/>
    <s v="11972632"/>
    <s v="CENTRO COMERCIAL PALMETO "/>
    <s v="PYME MEDIANA"/>
    <s v="CLIENTE EXTERNO"/>
    <x v="0"/>
    <m/>
    <s v="FIJO"/>
    <s v="FO"/>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0T00:00:00"/>
    <s v="NA"/>
    <s v="NA"/>
    <x v="0"/>
    <x v="0"/>
    <x v="0"/>
    <x v="0"/>
    <x v="0"/>
    <n v="1"/>
    <n v="1"/>
    <n v="1"/>
    <n v="1"/>
    <x v="0"/>
    <n v="1"/>
    <s v="11972632CENTRO COMERCIAL PALMETO "/>
    <x v="0"/>
    <d v="2024-01-10T00:00:00"/>
    <x v="835"/>
    <d v="1899-12-30T00:00:00"/>
    <d v="2024-01-10T09:51:00"/>
    <s v="09:51"/>
    <d v="1899-12-30T08:12:36"/>
    <x v="2"/>
    <x v="2"/>
    <x v="21"/>
    <x v="0"/>
    <n v="8193"/>
  </r>
  <r>
    <n v="852"/>
    <d v="2024-01-10T18:02:52"/>
    <d v="2024-01-10T18:03:50"/>
    <s v="46044959@ventasyservicios.com.co"/>
    <s v="Brayan Enrique Cuida Castillo"/>
    <m/>
    <d v="2024-01-10T00:00:00"/>
    <s v="12:43 p. m."/>
    <x v="4"/>
    <m/>
    <m/>
    <m/>
    <m/>
    <m/>
    <m/>
    <m/>
    <m/>
    <s v="ipsclinicalhousesas@gmail.com"/>
    <s v="SOLICITUD DE FACTURA ELECTRONICA"/>
    <s v="3103451874"/>
    <s v="IPS CLINICAL HOUSE SAS"/>
    <s v="NO DETERMINADO"/>
    <s v="CLIENTE CLAR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0T00:00:00"/>
    <s v="NN"/>
    <m/>
    <x v="47"/>
    <x v="0"/>
    <x v="0"/>
    <x v="0"/>
    <x v="0"/>
    <n v="1"/>
    <n v="1"/>
    <n v="1"/>
    <n v="1"/>
    <x v="0"/>
    <n v="1"/>
    <s v="3103451874IPS CLINICAL HOUSE SAS"/>
    <x v="2"/>
    <d v="2024-01-10T00:00:00"/>
    <x v="836"/>
    <d v="1899-12-30T00:00:00"/>
    <d v="2024-01-10T12:43:00"/>
    <s v="12:43"/>
    <d v="1899-12-30T05:20:50"/>
    <x v="1"/>
    <x v="1"/>
    <x v="7"/>
    <x v="0"/>
    <n v="8193"/>
  </r>
  <r>
    <n v="853"/>
    <d v="2024-01-10T18:02:56"/>
    <d v="2024-01-10T18:03:51"/>
    <s v="46044978@ventasyservicios.com.co"/>
    <s v="Edward Esteban Roa Ruiz"/>
    <m/>
    <d v="2024-01-10T00:00:00"/>
    <s v="14:50"/>
    <x v="4"/>
    <m/>
    <m/>
    <m/>
    <m/>
    <m/>
    <m/>
    <m/>
    <m/>
    <s v="2xion14@gmail.com "/>
    <s v="Solicitud"/>
    <s v="12515394 "/>
    <s v="STAR PARK DE OCCIDENTE S.A.S"/>
    <s v="SOHO"/>
    <s v="CLIENTE CLARO"/>
    <x v="0"/>
    <m/>
    <s v="FIJO"/>
    <s v="FO"/>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0T00:00:00"/>
    <m/>
    <m/>
    <x v="47"/>
    <x v="0"/>
    <x v="0"/>
    <x v="0"/>
    <x v="0"/>
    <n v="1"/>
    <n v="1"/>
    <n v="1"/>
    <n v="1"/>
    <x v="0"/>
    <n v="1"/>
    <s v="12515394 STAR PARK DE OCCIDENTE S.A.S"/>
    <x v="2"/>
    <d v="2024-01-10T00:00:00"/>
    <x v="837"/>
    <d v="1899-12-30T00:00:00"/>
    <d v="2024-01-10T14:50:00"/>
    <s v="14:50"/>
    <d v="1899-12-30T03:13:51"/>
    <x v="1"/>
    <x v="1"/>
    <x v="8"/>
    <x v="0"/>
    <n v="8193"/>
  </r>
  <r>
    <n v="854"/>
    <d v="2024-01-10T17:46:49"/>
    <d v="2024-01-10T18:05:28"/>
    <s v="45961452@ventasyservicios.com.co"/>
    <s v="Natalia Buenano Gonzalez"/>
    <m/>
    <d v="2024-01-10T00:00:00"/>
    <s v="11:34"/>
    <x v="3"/>
    <m/>
    <s v="15558789"/>
    <m/>
    <m/>
    <m/>
    <m/>
    <m/>
    <m/>
    <m/>
    <m/>
    <s v="8.22478375"/>
    <s v="DANIEL CHAVARRIA OSPINA"/>
    <s v="SOHO"/>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10T00:00:00"/>
    <m/>
    <m/>
    <x v="31"/>
    <x v="3"/>
    <x v="0"/>
    <x v="0"/>
    <x v="0"/>
    <n v="1"/>
    <n v="1"/>
    <n v="1"/>
    <n v="1"/>
    <x v="2"/>
    <n v="2"/>
    <s v="8.22478375DANIEL CHAVARRIA OSPINA"/>
    <x v="0"/>
    <d v="2024-01-10T00:00:00"/>
    <x v="838"/>
    <d v="1899-12-30T00:00:00"/>
    <d v="2024-01-10T11:34:00"/>
    <s v="11:34"/>
    <d v="1899-12-30T06:31:28"/>
    <x v="2"/>
    <x v="2"/>
    <x v="5"/>
    <x v="1"/>
    <n v="8193"/>
  </r>
  <r>
    <n v="855"/>
    <d v="2024-01-10T17:37:27"/>
    <d v="2024-01-10T18:05:59"/>
    <s v="46049316@ventasyservicios.com.co"/>
    <s v="Evelin Gicela Diaz Garzon"/>
    <m/>
    <d v="2024-01-10T00:00:00"/>
    <s v="14:04"/>
    <x v="7"/>
    <m/>
    <m/>
    <m/>
    <m/>
    <m/>
    <m/>
    <s v="sistemas@trendyshop.com.co; "/>
    <s v="Re: Cesion de contrato de 3 lineas Moviles"/>
    <m/>
    <m/>
    <s v="3105112357"/>
    <s v="ROOSH COLOMBIA SAS"/>
    <s v="MICRO"/>
    <s v="CLIENTE EXTERNO"/>
    <x v="0"/>
    <m/>
    <m/>
    <m/>
    <m/>
    <m/>
    <m/>
    <m/>
    <m/>
    <m/>
    <m/>
    <m/>
    <m/>
    <m/>
    <m/>
    <m/>
    <m/>
    <m/>
    <m/>
    <m/>
    <m/>
    <m/>
    <m/>
    <m/>
    <m/>
    <m/>
    <m/>
    <m/>
    <m/>
    <m/>
    <m/>
    <m/>
    <m/>
    <m/>
    <m/>
    <m/>
    <m/>
    <m/>
    <m/>
    <m/>
    <m/>
    <m/>
    <m/>
    <m/>
    <m/>
    <m/>
    <m/>
    <m/>
    <m/>
    <m/>
    <m/>
    <m/>
    <m/>
    <m/>
    <m/>
    <m/>
    <m/>
    <m/>
    <m/>
    <m/>
    <m/>
    <m/>
    <m/>
    <m/>
    <m/>
    <m/>
    <m/>
    <m/>
    <m/>
    <m/>
    <m/>
    <m/>
    <m/>
    <m/>
    <s v="MÓVIL"/>
    <m/>
    <s v="CESIÓN RECHAZADA"/>
    <m/>
    <m/>
    <s v="INFORMACIÓN INCOMPLETA"/>
    <m/>
    <m/>
    <m/>
    <m/>
    <m/>
    <m/>
    <m/>
    <m/>
    <m/>
    <m/>
    <m/>
    <m/>
    <m/>
    <m/>
    <m/>
    <m/>
    <m/>
    <m/>
    <m/>
    <m/>
    <m/>
    <m/>
    <m/>
    <m/>
    <m/>
    <m/>
    <m/>
    <m/>
    <m/>
    <m/>
    <m/>
    <m/>
    <m/>
    <m/>
    <x v="0"/>
    <m/>
    <m/>
    <m/>
    <m/>
    <m/>
    <s v="GESTIONADO"/>
    <m/>
    <d v="2024-01-10T00:00:00"/>
    <m/>
    <m/>
    <x v="79"/>
    <x v="6"/>
    <x v="0"/>
    <x v="0"/>
    <x v="0"/>
    <n v="1"/>
    <n v="1"/>
    <n v="1"/>
    <n v="1"/>
    <x v="0"/>
    <n v="1"/>
    <s v="3105112357ROOSH COLOMBIA SAS"/>
    <x v="2"/>
    <d v="2024-01-10T00:00:00"/>
    <x v="839"/>
    <d v="1899-12-30T00:00:00"/>
    <d v="2024-01-10T14:04:00"/>
    <s v="14:04"/>
    <d v="1899-12-30T04:01:59"/>
    <x v="1"/>
    <x v="1"/>
    <x v="22"/>
    <x v="1"/>
    <n v="8193"/>
  </r>
  <r>
    <n v="856"/>
    <d v="2024-01-10T18:10:15"/>
    <d v="2024-01-10T18:11:10"/>
    <s v="45664102@ventasyservicios.com.co"/>
    <s v="Angie Tatiana Tique Cardozo"/>
    <m/>
    <d v="2024-01-10T00:00:00"/>
    <s v="12:05 p. m."/>
    <x v="0"/>
    <m/>
    <m/>
    <m/>
    <m/>
    <m/>
    <m/>
    <m/>
    <m/>
    <s v="claroteayudanegocios@claro.com.co"/>
    <s v="Acepto propuesta"/>
    <s v=" 84926575 "/>
    <s v="ANA ILCE MANOSALBA PEREZ   "/>
    <s v="MICRO"/>
    <s v="CLIENTE EXTERNO"/>
    <x v="0"/>
    <m/>
    <s v="FIJO"/>
    <s v="HFC"/>
    <s v="FIDELIZACIÓN - RETENCIÓN"/>
    <m/>
    <m/>
    <m/>
    <m/>
    <m/>
    <m/>
    <m/>
    <m/>
    <m/>
    <m/>
    <m/>
    <m/>
    <m/>
    <m/>
    <m/>
    <m/>
    <m/>
    <m/>
    <m/>
    <m/>
    <m/>
    <s v="ACEPTACIÓN PROPUESTA"/>
    <m/>
    <m/>
    <m/>
    <m/>
    <m/>
    <m/>
    <m/>
    <m/>
    <m/>
    <m/>
    <m/>
    <m/>
    <m/>
    <m/>
    <m/>
    <m/>
    <m/>
    <m/>
    <m/>
    <m/>
    <m/>
    <m/>
    <m/>
    <m/>
    <m/>
    <m/>
    <m/>
    <m/>
    <m/>
    <m/>
    <m/>
    <m/>
    <m/>
    <m/>
    <m/>
    <m/>
    <m/>
    <m/>
    <m/>
    <m/>
    <m/>
    <m/>
    <m/>
    <m/>
    <m/>
    <m/>
    <m/>
    <m/>
    <m/>
    <m/>
    <m/>
    <m/>
    <m/>
    <m/>
    <m/>
    <m/>
    <m/>
    <m/>
    <m/>
    <m/>
    <m/>
    <m/>
    <m/>
    <m/>
    <m/>
    <m/>
    <m/>
    <m/>
    <m/>
    <m/>
    <m/>
    <m/>
    <m/>
    <m/>
    <m/>
    <m/>
    <m/>
    <m/>
    <m/>
    <m/>
    <m/>
    <m/>
    <m/>
    <m/>
    <m/>
    <m/>
    <m/>
    <x v="0"/>
    <m/>
    <m/>
    <m/>
    <m/>
    <m/>
    <s v="GESTIONADO"/>
    <m/>
    <d v="2024-01-10T00:00:00"/>
    <s v="NO APLICA"/>
    <s v="NO APLICA"/>
    <x v="113"/>
    <x v="0"/>
    <x v="0"/>
    <x v="0"/>
    <x v="0"/>
    <n v="1"/>
    <n v="1"/>
    <n v="1"/>
    <n v="1"/>
    <x v="0"/>
    <n v="1"/>
    <s v=" 84926575 ANA ILCE MANOSALBA PEREZ   "/>
    <x v="1"/>
    <d v="2024-01-10T00:00:00"/>
    <x v="840"/>
    <d v="1899-12-30T00:00:00"/>
    <d v="2024-01-10T12:05:00"/>
    <s v="12:05"/>
    <d v="1899-12-30T06:06:10"/>
    <x v="2"/>
    <x v="2"/>
    <x v="16"/>
    <x v="1"/>
    <n v="8193"/>
  </r>
  <r>
    <n v="857"/>
    <d v="2024-01-10T18:12:36"/>
    <d v="2024-01-10T18:14:59"/>
    <s v="46049316@ventasyservicios.com.co"/>
    <s v="Evelin Gicela Diaz Garzon"/>
    <m/>
    <d v="2024-01-10T00:00:00"/>
    <s v="14:07"/>
    <x v="7"/>
    <m/>
    <m/>
    <m/>
    <m/>
    <m/>
    <m/>
    <s v="ingrid.contreras@olxautos.com"/>
    <s v="Fwd: CESION DE LINEA (A PERSONA NATURAL)"/>
    <m/>
    <m/>
    <s v="3133445324"/>
    <s v="AMERICAS CAR GROUP COLOMBIA SAS"/>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0T00:00:00"/>
    <m/>
    <m/>
    <x v="78"/>
    <x v="6"/>
    <x v="0"/>
    <x v="0"/>
    <x v="0"/>
    <n v="1"/>
    <n v="1"/>
    <n v="1"/>
    <n v="1"/>
    <x v="0"/>
    <n v="1"/>
    <s v="3133445324AMERICAS CAR GROUP COLOMBIA SAS"/>
    <x v="2"/>
    <d v="2024-01-10T00:00:00"/>
    <x v="841"/>
    <d v="1899-12-30T00:00:00"/>
    <d v="2024-01-10T14:07:00"/>
    <s v="14:07"/>
    <d v="1899-12-30T04:07:59"/>
    <x v="1"/>
    <x v="1"/>
    <x v="22"/>
    <x v="1"/>
    <n v="8193"/>
  </r>
  <r>
    <n v="858"/>
    <d v="2024-01-10T17:53:53"/>
    <d v="2024-01-10T18:15:11"/>
    <s v="45984160@ventasyservicios.com.co"/>
    <s v="Dana Sofia Giraldo Avila"/>
    <m/>
    <d v="2024-01-10T00:00:00"/>
    <s v="13:17:51 p. m."/>
    <x v="3"/>
    <m/>
    <s v="15558860"/>
    <m/>
    <m/>
    <m/>
    <m/>
    <m/>
    <m/>
    <m/>
    <m/>
    <s v="3162679625"/>
    <s v="DIGITAL MTX LTDA"/>
    <s v="PYME MEDIANA"/>
    <s v="CLIENTE EXTERNO"/>
    <x v="0"/>
    <m/>
    <s v="MÓVIL"/>
    <m/>
    <m/>
    <s v="CANCELACIÓN DE LÍNEA"/>
    <m/>
    <m/>
    <m/>
    <m/>
    <m/>
    <s v="PROPUESTA CONTENCIÓN"/>
    <m/>
    <m/>
    <m/>
    <m/>
    <m/>
    <m/>
    <m/>
    <m/>
    <m/>
    <m/>
    <m/>
    <m/>
    <m/>
    <m/>
    <m/>
    <m/>
    <m/>
    <m/>
    <m/>
    <m/>
    <m/>
    <m/>
    <m/>
    <m/>
    <m/>
    <m/>
    <m/>
    <m/>
    <m/>
    <m/>
    <m/>
    <m/>
    <m/>
    <m/>
    <m/>
    <m/>
    <m/>
    <m/>
    <m/>
    <m/>
    <m/>
    <m/>
    <m/>
    <m/>
    <m/>
    <m/>
    <m/>
    <m/>
    <m/>
    <m/>
    <m/>
    <m/>
    <m/>
    <m/>
    <m/>
    <m/>
    <m/>
    <m/>
    <m/>
    <m/>
    <m/>
    <m/>
    <m/>
    <m/>
    <m/>
    <m/>
    <m/>
    <m/>
    <m/>
    <m/>
    <m/>
    <m/>
    <m/>
    <m/>
    <m/>
    <m/>
    <m/>
    <m/>
    <m/>
    <m/>
    <m/>
    <m/>
    <m/>
    <m/>
    <m/>
    <m/>
    <m/>
    <m/>
    <m/>
    <m/>
    <m/>
    <m/>
    <m/>
    <m/>
    <m/>
    <m/>
    <m/>
    <m/>
    <m/>
    <m/>
    <m/>
    <m/>
    <x v="0"/>
    <m/>
    <m/>
    <m/>
    <m/>
    <m/>
    <s v="GESTIONADO"/>
    <m/>
    <d v="2024-01-10T00:00:00"/>
    <m/>
    <s v="N/A"/>
    <x v="72"/>
    <x v="3"/>
    <x v="0"/>
    <x v="0"/>
    <x v="0"/>
    <n v="1"/>
    <n v="1"/>
    <n v="1"/>
    <n v="1"/>
    <x v="0"/>
    <n v="1"/>
    <s v="3162679625DIGITAL MTX LTDA"/>
    <x v="2"/>
    <d v="2024-01-10T00:00:00"/>
    <x v="842"/>
    <d v="1899-12-30T00:00:00"/>
    <d v="2024-01-10T13:17:00"/>
    <s v="13:17"/>
    <d v="1899-12-30T04:58:11"/>
    <x v="1"/>
    <x v="1"/>
    <x v="13"/>
    <x v="1"/>
    <n v="8193"/>
  </r>
  <r>
    <n v="859"/>
    <d v="2024-01-10T18:14:26"/>
    <d v="2024-01-10T18:15:22"/>
    <s v="46044978@ventasyservicios.com.co"/>
    <s v="Edward Esteban Roa Ruiz"/>
    <m/>
    <d v="2024-01-10T00:00:00"/>
    <s v="14:57"/>
    <x v="4"/>
    <m/>
    <m/>
    <m/>
    <m/>
    <m/>
    <m/>
    <m/>
    <m/>
    <s v="talentohumano@servirplus.com.co "/>
    <s v="SOLICITUD INFORMACION LINEAS TELEFONICAS"/>
    <s v="8.22478607"/>
    <s v="SERVIRPLUS SAS"/>
    <s v="MICRO"/>
    <s v="CLIENTE CLARO"/>
    <x v="0"/>
    <m/>
    <s v="MÓVIL"/>
    <m/>
    <m/>
    <s v="PRODUCTO"/>
    <m/>
    <m/>
    <m/>
    <m/>
    <m/>
    <m/>
    <m/>
    <m/>
    <m/>
    <m/>
    <m/>
    <m/>
    <m/>
    <m/>
    <m/>
    <m/>
    <m/>
    <m/>
    <m/>
    <m/>
    <m/>
    <m/>
    <m/>
    <m/>
    <m/>
    <m/>
    <m/>
    <m/>
    <m/>
    <m/>
    <m/>
    <m/>
    <m/>
    <m/>
    <m/>
    <m/>
    <m/>
    <m/>
    <s v="INFORMACIÓN DE BENEFICIOS"/>
    <m/>
    <m/>
    <m/>
    <m/>
    <m/>
    <m/>
    <m/>
    <m/>
    <m/>
    <m/>
    <m/>
    <m/>
    <m/>
    <m/>
    <m/>
    <m/>
    <m/>
    <m/>
    <m/>
    <m/>
    <m/>
    <m/>
    <m/>
    <m/>
    <m/>
    <m/>
    <m/>
    <m/>
    <m/>
    <m/>
    <m/>
    <m/>
    <m/>
    <m/>
    <m/>
    <m/>
    <m/>
    <m/>
    <m/>
    <m/>
    <m/>
    <m/>
    <m/>
    <m/>
    <m/>
    <m/>
    <m/>
    <m/>
    <m/>
    <m/>
    <m/>
    <m/>
    <m/>
    <m/>
    <m/>
    <m/>
    <m/>
    <m/>
    <m/>
    <m/>
    <m/>
    <m/>
    <m/>
    <m/>
    <m/>
    <m/>
    <m/>
    <m/>
    <m/>
    <x v="0"/>
    <m/>
    <m/>
    <m/>
    <m/>
    <m/>
    <s v="GESTIONADO"/>
    <m/>
    <d v="2024-01-10T00:00:00"/>
    <m/>
    <m/>
    <x v="26"/>
    <x v="0"/>
    <x v="0"/>
    <x v="0"/>
    <x v="0"/>
    <n v="1"/>
    <n v="1"/>
    <n v="1"/>
    <n v="1"/>
    <x v="0"/>
    <n v="1"/>
    <s v="8.22478607SERVIRPLUS SAS"/>
    <x v="2"/>
    <d v="2024-01-10T00:00:00"/>
    <x v="843"/>
    <d v="1899-12-30T00:00:00"/>
    <d v="2024-01-10T14:57:00"/>
    <s v="14:57"/>
    <d v="1899-12-30T03:18:22"/>
    <x v="1"/>
    <x v="1"/>
    <x v="8"/>
    <x v="0"/>
    <n v="8193"/>
  </r>
  <r>
    <n v="860"/>
    <d v="2024-01-10T18:07:02"/>
    <d v="2024-01-10T18:17:52"/>
    <s v="45632550@ventasyservicios.com.co"/>
    <s v="Alejandra Rodriguez Cajamarca"/>
    <m/>
    <d v="2024-01-10T00:00:00"/>
    <s v="2:51 p. m."/>
    <x v="4"/>
    <m/>
    <m/>
    <m/>
    <m/>
    <m/>
    <m/>
    <m/>
    <m/>
    <s v="leidy.salcedo.ext@claro.com.co"/>
    <s v="RV: Fallas con TV"/>
    <s v="84965490"/>
    <s v="GLOBAL OPERADORA HOTELERA SAS"/>
    <s v="EMPRESAS"/>
    <s v="CLIENTE CLARO"/>
    <x v="1"/>
    <s v="leidy.salcedo.ext@claro.com.co"/>
    <s v="FIJO"/>
    <s v="HFC"/>
    <s v="SOPORTE TÉCNICO"/>
    <m/>
    <m/>
    <m/>
    <m/>
    <m/>
    <m/>
    <m/>
    <m/>
    <m/>
    <m/>
    <m/>
    <m/>
    <m/>
    <m/>
    <m/>
    <m/>
    <m/>
    <m/>
    <m/>
    <m/>
    <m/>
    <m/>
    <m/>
    <m/>
    <m/>
    <m/>
    <m/>
    <m/>
    <m/>
    <m/>
    <m/>
    <m/>
    <m/>
    <m/>
    <m/>
    <m/>
    <m/>
    <m/>
    <m/>
    <m/>
    <m/>
    <m/>
    <m/>
    <m/>
    <m/>
    <m/>
    <m/>
    <m/>
    <m/>
    <m/>
    <m/>
    <m/>
    <m/>
    <m/>
    <m/>
    <s v="REPROGRAMACIÓN DE VISITA"/>
    <m/>
    <m/>
    <m/>
    <m/>
    <m/>
    <m/>
    <m/>
    <m/>
    <m/>
    <m/>
    <m/>
    <m/>
    <m/>
    <m/>
    <m/>
    <m/>
    <m/>
    <m/>
    <m/>
    <m/>
    <m/>
    <m/>
    <m/>
    <m/>
    <m/>
    <m/>
    <m/>
    <m/>
    <m/>
    <m/>
    <m/>
    <m/>
    <m/>
    <m/>
    <m/>
    <m/>
    <m/>
    <m/>
    <m/>
    <m/>
    <m/>
    <m/>
    <m/>
    <m/>
    <m/>
    <m/>
    <m/>
    <m/>
    <m/>
    <m/>
    <m/>
    <m/>
    <m/>
    <x v="0"/>
    <m/>
    <m/>
    <m/>
    <m/>
    <m/>
    <s v="SOLUCIONADO ESCALADO"/>
    <s v="OTRAS ÁREAS"/>
    <d v="2024-01-10T00:00:00"/>
    <m/>
    <m/>
    <x v="130"/>
    <x v="0"/>
    <x v="4"/>
    <x v="0"/>
    <x v="0"/>
    <n v="1"/>
    <n v="1"/>
    <n v="1"/>
    <n v="1"/>
    <x v="0"/>
    <n v="1"/>
    <s v="84965490GLOBAL OPERADORA HOTELERA SAS"/>
    <x v="1"/>
    <d v="2024-01-10T00:00:00"/>
    <x v="844"/>
    <d v="1899-12-30T00:00:00"/>
    <d v="2024-01-10T02:51:00"/>
    <s v="2:51"/>
    <d v="1899-12-30T15:26:52"/>
    <x v="3"/>
    <x v="2"/>
    <x v="24"/>
    <x v="0"/>
    <n v="8193"/>
  </r>
  <r>
    <n v="861"/>
    <d v="2024-01-10T18:17:44"/>
    <d v="2024-01-10T18:18:16"/>
    <s v="45961452@ventasyservicios.com.co"/>
    <s v="Natalia Buenano Gonzalez"/>
    <m/>
    <d v="2024-01-10T00:00:00"/>
    <s v="15:03"/>
    <x v="3"/>
    <m/>
    <s v="15558928"/>
    <m/>
    <m/>
    <m/>
    <m/>
    <m/>
    <m/>
    <m/>
    <m/>
    <s v="3158896007"/>
    <s v="FOSFORERA MANIZALES LIMITADA"/>
    <s v="NO DETERMINAD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0T00:00:00"/>
    <m/>
    <m/>
    <x v="21"/>
    <x v="3"/>
    <x v="0"/>
    <x v="0"/>
    <x v="0"/>
    <n v="1"/>
    <n v="1"/>
    <n v="1"/>
    <n v="1"/>
    <x v="0"/>
    <n v="1"/>
    <s v="3158896007FOSFORERA MANIZALES LIMITADA"/>
    <x v="2"/>
    <d v="2024-01-10T00:00:00"/>
    <x v="845"/>
    <d v="1899-12-30T00:00:00"/>
    <d v="2024-01-10T15:03:00"/>
    <s v="15:03"/>
    <d v="1899-12-30T03:15:16"/>
    <x v="1"/>
    <x v="1"/>
    <x v="5"/>
    <x v="1"/>
    <n v="8193"/>
  </r>
  <r>
    <n v="862"/>
    <d v="2024-01-10T18:20:15"/>
    <d v="2024-01-10T18:21:55"/>
    <s v="46049316@ventasyservicios.com.co"/>
    <s v="Evelin Gicela Diaz Garzon"/>
    <m/>
    <d v="2024-01-10T00:00:00"/>
    <s v="14:15"/>
    <x v="7"/>
    <m/>
    <m/>
    <m/>
    <m/>
    <m/>
    <m/>
    <s v="viewstyled@gmail.com"/>
    <s v="Re: CAMBIO DE RAZÓN SOCIAL"/>
    <m/>
    <m/>
    <s v="8.22438919"/>
    <s v="VIEW STYLE DISTRIBUIDORA S.A.S. -"/>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0T00:00:00"/>
    <m/>
    <m/>
    <x v="78"/>
    <x v="6"/>
    <x v="0"/>
    <x v="0"/>
    <x v="0"/>
    <n v="1"/>
    <n v="1"/>
    <n v="1"/>
    <n v="1"/>
    <x v="0"/>
    <n v="1"/>
    <s v="8.22438919VIEW STYLE DISTRIBUIDORA S.A.S. -"/>
    <x v="2"/>
    <d v="2024-01-10T00:00:00"/>
    <x v="846"/>
    <d v="1899-12-30T00:00:00"/>
    <d v="2024-01-10T14:15:00"/>
    <s v="14:15"/>
    <d v="1899-12-30T04:06:55"/>
    <x v="1"/>
    <x v="1"/>
    <x v="22"/>
    <x v="1"/>
    <n v="8193"/>
  </r>
  <r>
    <n v="863"/>
    <d v="2024-01-10T18:18:38"/>
    <d v="2024-01-10T18:23:07"/>
    <s v="45961452@ventasyservicios.com.co"/>
    <s v="Natalia Buenano Gonzalez"/>
    <m/>
    <d v="2024-01-10T00:00:00"/>
    <s v="15:02"/>
    <x v="3"/>
    <m/>
    <s v="15558929"/>
    <m/>
    <m/>
    <m/>
    <m/>
    <m/>
    <m/>
    <m/>
    <m/>
    <s v="8.22087664"/>
    <s v="ASOCIACION DE MUNICIPIOS DEL ANTIPLANO D"/>
    <s v="PYME PEQUEÑA"/>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0T00:00:00"/>
    <m/>
    <m/>
    <x v="61"/>
    <x v="3"/>
    <x v="0"/>
    <x v="0"/>
    <x v="0"/>
    <n v="1"/>
    <n v="1"/>
    <n v="1"/>
    <n v="1"/>
    <x v="0"/>
    <n v="1"/>
    <s v="8.22087664ASOCIACION DE MUNICIPIOS DEL ANTIPLANO D"/>
    <x v="2"/>
    <d v="2024-01-10T00:00:00"/>
    <x v="847"/>
    <d v="1899-12-30T00:00:00"/>
    <d v="2024-01-10T15:02:00"/>
    <s v="15:02"/>
    <d v="1899-12-30T03:21:07"/>
    <x v="1"/>
    <x v="1"/>
    <x v="5"/>
    <x v="1"/>
    <n v="8193"/>
  </r>
  <r>
    <n v="864"/>
    <d v="2024-01-10T18:18:54"/>
    <d v="2024-01-10T18:24:10"/>
    <s v="45981202@ventasyservicios.com.co"/>
    <s v="Candida Mayerli Moyano Casallas"/>
    <m/>
    <d v="2024-01-10T00:00:00"/>
    <s v="13:41"/>
    <x v="5"/>
    <m/>
    <m/>
    <m/>
    <m/>
    <m/>
    <m/>
    <m/>
    <m/>
    <m/>
    <m/>
    <s v="8.22487438"/>
    <s v="ALONSO &amp; ALONSO ASOCIADOS S A S -"/>
    <s v="SOHO"/>
    <s v="CLIENTE EXTERNO"/>
    <x v="0"/>
    <m/>
    <m/>
    <m/>
    <m/>
    <m/>
    <m/>
    <m/>
    <m/>
    <m/>
    <m/>
    <m/>
    <m/>
    <m/>
    <m/>
    <m/>
    <m/>
    <m/>
    <m/>
    <m/>
    <m/>
    <m/>
    <m/>
    <m/>
    <m/>
    <m/>
    <m/>
    <m/>
    <m/>
    <m/>
    <m/>
    <m/>
    <m/>
    <m/>
    <m/>
    <m/>
    <m/>
    <m/>
    <m/>
    <m/>
    <m/>
    <m/>
    <m/>
    <m/>
    <m/>
    <m/>
    <m/>
    <m/>
    <m/>
    <m/>
    <m/>
    <m/>
    <m/>
    <m/>
    <m/>
    <m/>
    <m/>
    <m/>
    <m/>
    <m/>
    <m/>
    <m/>
    <m/>
    <m/>
    <m/>
    <m/>
    <m/>
    <m/>
    <m/>
    <m/>
    <m/>
    <m/>
    <m/>
    <m/>
    <m/>
    <m/>
    <m/>
    <m/>
    <m/>
    <m/>
    <m/>
    <m/>
    <m/>
    <m/>
    <m/>
    <s v="NO CORRESPONDE"/>
    <m/>
    <m/>
    <m/>
    <m/>
    <m/>
    <m/>
    <m/>
    <m/>
    <m/>
    <m/>
    <m/>
    <m/>
    <m/>
    <m/>
    <m/>
    <m/>
    <m/>
    <m/>
    <m/>
    <m/>
    <m/>
    <m/>
    <m/>
    <m/>
    <m/>
    <m/>
    <m/>
    <m/>
    <x v="0"/>
    <m/>
    <m/>
    <m/>
    <m/>
    <m/>
    <s v="GESTIONADO"/>
    <m/>
    <d v="2024-01-10T00:00:00"/>
    <m/>
    <m/>
    <x v="76"/>
    <x v="4"/>
    <x v="0"/>
    <x v="0"/>
    <x v="0"/>
    <n v="1"/>
    <n v="1"/>
    <n v="1"/>
    <n v="1"/>
    <x v="0"/>
    <n v="1"/>
    <s v="8.22487438"/>
    <x v="2"/>
    <d v="2024-01-10T00:00:00"/>
    <x v="848"/>
    <d v="1899-12-30T00:00:00"/>
    <d v="2024-01-10T13:41:00"/>
    <s v="13:41"/>
    <d v="1899-12-30T04:43:10"/>
    <x v="1"/>
    <x v="1"/>
    <x v="10"/>
    <x v="1"/>
    <n v="8193"/>
  </r>
  <r>
    <n v="865"/>
    <d v="2024-01-10T18:24:50"/>
    <d v="2024-01-10T18:25:56"/>
    <s v="45664102@ventasyservicios.com.co"/>
    <s v="Angie Tatiana Tique Cardozo"/>
    <m/>
    <d v="2024-01-10T00:00:00"/>
    <s v="11:57 a. m."/>
    <x v="0"/>
    <m/>
    <m/>
    <m/>
    <m/>
    <m/>
    <m/>
    <m/>
    <m/>
    <s v="asistenteoperativopacto@gmail.com,"/>
    <s v="Matriz 21116 Los Pedrones"/>
    <s v=" 68220386"/>
    <s v="EDIFICIO E PROPIEDAD HORIZONTAL    "/>
    <s v="MICRO"/>
    <s v="CLIENTE EXTERNO"/>
    <x v="0"/>
    <m/>
    <s v="FIJO"/>
    <s v="HFC"/>
    <s v="PRODUCTO"/>
    <m/>
    <m/>
    <m/>
    <m/>
    <m/>
    <m/>
    <m/>
    <m/>
    <m/>
    <m/>
    <m/>
    <m/>
    <m/>
    <m/>
    <m/>
    <m/>
    <m/>
    <m/>
    <m/>
    <m/>
    <m/>
    <m/>
    <m/>
    <m/>
    <m/>
    <m/>
    <m/>
    <m/>
    <m/>
    <m/>
    <m/>
    <m/>
    <m/>
    <m/>
    <m/>
    <m/>
    <m/>
    <m/>
    <s v="INFORMACIÓN DE BENEFICIOS"/>
    <m/>
    <m/>
    <m/>
    <m/>
    <m/>
    <m/>
    <m/>
    <m/>
    <m/>
    <m/>
    <m/>
    <m/>
    <m/>
    <m/>
    <m/>
    <m/>
    <m/>
    <m/>
    <m/>
    <m/>
    <m/>
    <m/>
    <m/>
    <m/>
    <m/>
    <m/>
    <m/>
    <m/>
    <m/>
    <m/>
    <m/>
    <m/>
    <m/>
    <m/>
    <m/>
    <m/>
    <m/>
    <m/>
    <m/>
    <m/>
    <m/>
    <m/>
    <m/>
    <m/>
    <m/>
    <m/>
    <m/>
    <m/>
    <m/>
    <m/>
    <m/>
    <m/>
    <m/>
    <m/>
    <m/>
    <m/>
    <m/>
    <m/>
    <m/>
    <m/>
    <m/>
    <m/>
    <m/>
    <m/>
    <m/>
    <m/>
    <m/>
    <m/>
    <m/>
    <m/>
    <x v="0"/>
    <m/>
    <m/>
    <m/>
    <m/>
    <m/>
    <s v="GESTIONADO"/>
    <m/>
    <d v="2024-01-10T00:00:00"/>
    <s v="NO APLICA"/>
    <s v="NO APLICA"/>
    <x v="26"/>
    <x v="0"/>
    <x v="0"/>
    <x v="0"/>
    <x v="0"/>
    <n v="1"/>
    <n v="1"/>
    <n v="1"/>
    <n v="1"/>
    <x v="0"/>
    <n v="1"/>
    <s v=" 68220386EDIFICIO E PROPIEDAD HORIZONTAL    "/>
    <x v="1"/>
    <d v="2024-01-10T00:00:00"/>
    <x v="849"/>
    <d v="1899-12-30T00:00:00"/>
    <d v="2024-01-10T11:57:00"/>
    <s v="11:57"/>
    <d v="1899-12-30T06:28:56"/>
    <x v="2"/>
    <x v="2"/>
    <x v="16"/>
    <x v="1"/>
    <n v="8193"/>
  </r>
  <r>
    <n v="866"/>
    <d v="2024-01-10T18:26:25"/>
    <d v="2024-01-10T18:27:26"/>
    <s v="45961588@ventasyservicios.com.co"/>
    <s v="Brian Fernando Camacho Hernandez"/>
    <m/>
    <d v="2024-01-10T00:00:00"/>
    <s v="09:17"/>
    <x v="4"/>
    <m/>
    <m/>
    <m/>
    <m/>
    <m/>
    <m/>
    <m/>
    <m/>
    <s v="aux.contabilidad@hardlogistic.com.co"/>
    <s v="Re: CASO FIBRA OPTICA ID 1415435"/>
    <s v="12055236"/>
    <s v="HARD LOGISTIC SAS"/>
    <s v="PYME PEQUEÑA"/>
    <s v="CLIENTE EXTERNO"/>
    <x v="0"/>
    <m/>
    <s v="FIJO"/>
    <s v="FO"/>
    <s v="CANCELACIÓN DE SERVICIO"/>
    <m/>
    <m/>
    <m/>
    <m/>
    <m/>
    <m/>
    <m/>
    <s v="COLOCACIÓN"/>
    <m/>
    <m/>
    <m/>
    <m/>
    <m/>
    <m/>
    <m/>
    <m/>
    <m/>
    <m/>
    <m/>
    <m/>
    <m/>
    <m/>
    <m/>
    <m/>
    <m/>
    <m/>
    <m/>
    <m/>
    <m/>
    <m/>
    <m/>
    <m/>
    <m/>
    <m/>
    <m/>
    <m/>
    <m/>
    <m/>
    <m/>
    <m/>
    <m/>
    <m/>
    <m/>
    <m/>
    <m/>
    <m/>
    <m/>
    <m/>
    <m/>
    <m/>
    <m/>
    <m/>
    <m/>
    <m/>
    <m/>
    <m/>
    <m/>
    <m/>
    <m/>
    <m/>
    <m/>
    <m/>
    <m/>
    <m/>
    <m/>
    <m/>
    <m/>
    <m/>
    <m/>
    <m/>
    <m/>
    <m/>
    <m/>
    <m/>
    <m/>
    <m/>
    <m/>
    <m/>
    <m/>
    <m/>
    <m/>
    <m/>
    <m/>
    <m/>
    <m/>
    <m/>
    <m/>
    <m/>
    <m/>
    <m/>
    <m/>
    <m/>
    <m/>
    <m/>
    <m/>
    <m/>
    <m/>
    <m/>
    <m/>
    <m/>
    <m/>
    <m/>
    <m/>
    <m/>
    <m/>
    <s v="TOTAL"/>
    <m/>
    <s v="CIERRE DE SEDE"/>
    <m/>
    <x v="1"/>
    <m/>
    <m/>
    <s v="1"/>
    <m/>
    <m/>
    <s v="GESTIONADO"/>
    <m/>
    <d v="2024-01-10T00:00:00"/>
    <s v="NA"/>
    <s v="NA"/>
    <x v="74"/>
    <x v="0"/>
    <x v="0"/>
    <x v="22"/>
    <x v="1"/>
    <n v="1"/>
    <n v="1"/>
    <n v="1"/>
    <n v="1"/>
    <x v="2"/>
    <n v="2"/>
    <s v="12055236HARD LOGISTIC SAS"/>
    <x v="0"/>
    <d v="2024-01-10T00:00:00"/>
    <x v="850"/>
    <d v="1899-12-30T00:00:00"/>
    <d v="2024-01-10T09:17:00"/>
    <s v="09:17"/>
    <d v="1899-12-30T09:10:26"/>
    <x v="2"/>
    <x v="2"/>
    <x v="21"/>
    <x v="0"/>
    <n v="8193"/>
  </r>
  <r>
    <n v="867"/>
    <d v="2024-01-10T16:37:36"/>
    <d v="2024-01-10T18:28:17"/>
    <s v="46046817@ventasyservicios.com.co"/>
    <s v="Nicolas Romero Parra"/>
    <m/>
    <d v="2024-01-10T00:00:00"/>
    <s v="14:18"/>
    <x v="0"/>
    <m/>
    <m/>
    <m/>
    <m/>
    <m/>
    <m/>
    <m/>
    <m/>
    <s v="jhonjgutd2@gmail.com"/>
    <s v="RV: RESPUESTA, Agéndate para la ejecución de Obra Civil - Conexión Redes - Entrega Servicio"/>
    <s v="13303463"/>
    <s v="JHON JAIRO GUTIERREZ DUQUE"/>
    <s v="SOHO"/>
    <s v="CONSULTOR COMERCIAL"/>
    <x v="0"/>
    <m/>
    <s v="FIJO"/>
    <s v="FO"/>
    <s v="CASO A OTRAS ÁREAS"/>
    <m/>
    <m/>
    <m/>
    <m/>
    <m/>
    <m/>
    <m/>
    <m/>
    <s v="NOVEDADES PYME"/>
    <m/>
    <m/>
    <m/>
    <m/>
    <m/>
    <m/>
    <m/>
    <m/>
    <m/>
    <m/>
    <m/>
    <m/>
    <m/>
    <m/>
    <m/>
    <m/>
    <m/>
    <m/>
    <m/>
    <m/>
    <m/>
    <m/>
    <m/>
    <m/>
    <m/>
    <m/>
    <m/>
    <m/>
    <m/>
    <m/>
    <m/>
    <m/>
    <m/>
    <m/>
    <m/>
    <m/>
    <m/>
    <m/>
    <m/>
    <m/>
    <m/>
    <m/>
    <m/>
    <m/>
    <m/>
    <m/>
    <m/>
    <m/>
    <m/>
    <m/>
    <m/>
    <m/>
    <m/>
    <m/>
    <m/>
    <m/>
    <m/>
    <m/>
    <m/>
    <m/>
    <m/>
    <m/>
    <m/>
    <m/>
    <m/>
    <m/>
    <m/>
    <m/>
    <m/>
    <m/>
    <m/>
    <m/>
    <m/>
    <m/>
    <m/>
    <m/>
    <m/>
    <m/>
    <m/>
    <m/>
    <m/>
    <m/>
    <m/>
    <m/>
    <m/>
    <m/>
    <m/>
    <m/>
    <m/>
    <m/>
    <m/>
    <m/>
    <m/>
    <m/>
    <m/>
    <m/>
    <m/>
    <m/>
    <m/>
    <m/>
    <x v="0"/>
    <m/>
    <m/>
    <m/>
    <m/>
    <m/>
    <s v="GESTIONADO"/>
    <m/>
    <d v="2024-01-10T00:00:00"/>
    <s v="N/A"/>
    <s v="20618880"/>
    <x v="94"/>
    <x v="0"/>
    <x v="0"/>
    <x v="0"/>
    <x v="0"/>
    <n v="1"/>
    <n v="1"/>
    <n v="1"/>
    <n v="1"/>
    <x v="2"/>
    <n v="2"/>
    <s v="13303463JHON JAIRO GUTIERREZ DUQUE"/>
    <x v="2"/>
    <d v="2024-01-10T00:00:00"/>
    <x v="851"/>
    <d v="1899-12-30T00:00:00"/>
    <d v="2024-01-10T14:18:00"/>
    <s v="14:18"/>
    <d v="1899-12-30T04:10:17"/>
    <x v="1"/>
    <x v="1"/>
    <x v="3"/>
    <x v="1"/>
    <n v="8193"/>
  </r>
  <r>
    <n v="868"/>
    <d v="2024-01-10T18:28:59"/>
    <d v="2024-01-10T18:29:56"/>
    <s v="46049316@ventasyservicios.com.co"/>
    <s v="Evelin Gicela Diaz Garzon"/>
    <m/>
    <d v="2024-01-10T00:00:00"/>
    <s v="14:19"/>
    <x v="7"/>
    <m/>
    <m/>
    <m/>
    <m/>
    <m/>
    <m/>
    <s v="administracion@esseniaspa.com; "/>
    <s v="Re: Fwd: Cesión Contrato"/>
    <m/>
    <m/>
    <s v="3104303592"/>
    <s v="MAURICIO SIERRA"/>
    <s v="NO DETERMINAD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0T00:00:00"/>
    <m/>
    <m/>
    <x v="78"/>
    <x v="6"/>
    <x v="0"/>
    <x v="0"/>
    <x v="0"/>
    <n v="1"/>
    <n v="1"/>
    <n v="1"/>
    <n v="1"/>
    <x v="0"/>
    <n v="1"/>
    <s v="3104303592MAURICIO SIERRA"/>
    <x v="2"/>
    <d v="2024-01-10T00:00:00"/>
    <x v="852"/>
    <d v="1899-12-30T00:00:00"/>
    <d v="2024-01-10T14:19:00"/>
    <s v="14:19"/>
    <d v="1899-12-30T04:10:56"/>
    <x v="1"/>
    <x v="1"/>
    <x v="22"/>
    <x v="1"/>
    <n v="8193"/>
  </r>
  <r>
    <n v="869"/>
    <d v="2024-01-10T18:25:22"/>
    <d v="2024-01-10T18:29:56"/>
    <s v="45577874@ventasyservicios.com.co"/>
    <s v="David Andres Pardo Torres"/>
    <m/>
    <d v="2024-01-10T00:00:00"/>
    <s v="15:23"/>
    <x v="4"/>
    <m/>
    <m/>
    <m/>
    <m/>
    <m/>
    <m/>
    <m/>
    <m/>
    <s v="pablo.viloria@claro.com.co"/>
    <s v="RE: PROCESO A CLARO CORPORATIVO - ADAWALL"/>
    <s v="88063165"/>
    <s v="RAMI ARKASAUSSI ABUSZOLOF"/>
    <s v="MICRO"/>
    <s v="CONSULTOR COMERCIAL"/>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0T00:00:00"/>
    <s v="995692616"/>
    <m/>
    <x v="37"/>
    <x v="0"/>
    <x v="0"/>
    <x v="0"/>
    <x v="0"/>
    <n v="1"/>
    <n v="1"/>
    <n v="1"/>
    <n v="1"/>
    <x v="0"/>
    <n v="1"/>
    <s v="88063165RAMI ARKASAUSSI ABUSZOLOF"/>
    <x v="2"/>
    <d v="2024-01-10T00:00:00"/>
    <x v="852"/>
    <d v="1899-12-30T00:00:00"/>
    <d v="2024-01-10T15:23:00"/>
    <s v="15:23"/>
    <d v="1899-12-30T03:06:56"/>
    <x v="1"/>
    <x v="1"/>
    <x v="14"/>
    <x v="0"/>
    <n v="8193"/>
  </r>
  <r>
    <n v="870"/>
    <d v="2024-01-10T18:30:57"/>
    <d v="2024-01-10T18:32:07"/>
    <s v="46044959@ventasyservicios.com.co"/>
    <s v="Brayan Enrique Cuida Castillo"/>
    <m/>
    <d v="2024-01-10T00:00:00"/>
    <s v="12:29 p. m."/>
    <x v="4"/>
    <m/>
    <m/>
    <m/>
    <m/>
    <m/>
    <m/>
    <m/>
    <m/>
    <s v="apetelecomvalledupar@outlook.com"/>
    <s v="SOLICITUD COMEDIDA , REVISIÓN Y ACTUALIZACIÓN DE CANALES CONTRATADOS POR ESTA ASOCIACIÓN, LOS CUALES ESTÁN DESCONFIGURADOS, YA TENEMOS EL CONTROL , PARA SU OPRACIÓ"/>
    <s v="59299251"/>
    <s v="ASOCIACION DE PENSIONADOS APETELCOM "/>
    <s v="MICRO"/>
    <s v="CLIENTE CLARO"/>
    <x v="0"/>
    <m/>
    <s v="FIJO"/>
    <s v="HFC"/>
    <s v="PRODUCTO"/>
    <m/>
    <m/>
    <m/>
    <m/>
    <m/>
    <m/>
    <m/>
    <m/>
    <m/>
    <m/>
    <m/>
    <m/>
    <m/>
    <m/>
    <m/>
    <m/>
    <m/>
    <m/>
    <m/>
    <m/>
    <m/>
    <m/>
    <m/>
    <m/>
    <m/>
    <m/>
    <m/>
    <m/>
    <m/>
    <m/>
    <m/>
    <m/>
    <m/>
    <m/>
    <m/>
    <m/>
    <m/>
    <m/>
    <s v="OTROS PRODUCTOS (VENTAS)"/>
    <m/>
    <m/>
    <m/>
    <m/>
    <m/>
    <m/>
    <m/>
    <m/>
    <m/>
    <m/>
    <m/>
    <m/>
    <m/>
    <m/>
    <m/>
    <m/>
    <m/>
    <m/>
    <m/>
    <m/>
    <m/>
    <m/>
    <m/>
    <m/>
    <m/>
    <m/>
    <m/>
    <m/>
    <m/>
    <m/>
    <m/>
    <m/>
    <m/>
    <m/>
    <m/>
    <m/>
    <m/>
    <m/>
    <m/>
    <m/>
    <m/>
    <m/>
    <m/>
    <m/>
    <m/>
    <m/>
    <m/>
    <m/>
    <m/>
    <m/>
    <m/>
    <m/>
    <m/>
    <m/>
    <m/>
    <m/>
    <m/>
    <m/>
    <m/>
    <m/>
    <m/>
    <m/>
    <m/>
    <m/>
    <m/>
    <m/>
    <m/>
    <m/>
    <m/>
    <m/>
    <x v="0"/>
    <m/>
    <m/>
    <m/>
    <m/>
    <m/>
    <s v="GESTIONADO"/>
    <m/>
    <d v="2024-01-10T00:00:00"/>
    <s v="NN"/>
    <m/>
    <x v="16"/>
    <x v="0"/>
    <x v="0"/>
    <x v="0"/>
    <x v="0"/>
    <n v="1"/>
    <n v="1"/>
    <n v="1"/>
    <n v="1"/>
    <x v="0"/>
    <n v="1"/>
    <s v="59299251ASOCIACION DE PENSIONADOS APETELCOM "/>
    <x v="0"/>
    <d v="2024-01-10T00:00:00"/>
    <x v="853"/>
    <d v="1899-12-30T00:00:00"/>
    <d v="2024-01-10T12:29:00"/>
    <s v="12:29"/>
    <d v="1899-12-30T06:03:07"/>
    <x v="2"/>
    <x v="2"/>
    <x v="7"/>
    <x v="0"/>
    <n v="8193"/>
  </r>
  <r>
    <n v="871"/>
    <d v="2024-01-10T18:36:16"/>
    <d v="2024-01-10T18:37:41"/>
    <s v="45664102@ventasyservicios.com.co"/>
    <s v="Angie Tatiana Tique Cardozo"/>
    <m/>
    <d v="2024-01-10T00:00:00"/>
    <s v="11:54 a. m."/>
    <x v="0"/>
    <m/>
    <m/>
    <m/>
    <m/>
    <m/>
    <m/>
    <m/>
    <m/>
    <s v="eriyin1607@gmail.com"/>
    <s v=" Paz y salvo"/>
    <s v="3219320629"/>
    <s v="MILTON ANDRES MARCHAN HERNANDEZ"/>
    <s v="MASIVO"/>
    <s v="CLIENTE EXTERNO"/>
    <x v="0"/>
    <m/>
    <s v="MÓVIL"/>
    <m/>
    <m/>
    <s v="PRODUCTO"/>
    <m/>
    <m/>
    <m/>
    <m/>
    <m/>
    <m/>
    <m/>
    <m/>
    <m/>
    <m/>
    <m/>
    <m/>
    <m/>
    <m/>
    <m/>
    <m/>
    <m/>
    <m/>
    <m/>
    <m/>
    <m/>
    <m/>
    <m/>
    <m/>
    <m/>
    <m/>
    <m/>
    <m/>
    <m/>
    <m/>
    <m/>
    <m/>
    <m/>
    <m/>
    <m/>
    <m/>
    <m/>
    <m/>
    <s v="INFORMACIÓN DE BENEFICIOS"/>
    <m/>
    <m/>
    <m/>
    <m/>
    <m/>
    <m/>
    <m/>
    <m/>
    <m/>
    <m/>
    <m/>
    <m/>
    <m/>
    <m/>
    <m/>
    <m/>
    <m/>
    <m/>
    <m/>
    <m/>
    <m/>
    <m/>
    <m/>
    <m/>
    <m/>
    <m/>
    <m/>
    <m/>
    <m/>
    <m/>
    <m/>
    <m/>
    <m/>
    <m/>
    <m/>
    <m/>
    <m/>
    <m/>
    <m/>
    <m/>
    <m/>
    <m/>
    <m/>
    <m/>
    <m/>
    <m/>
    <m/>
    <m/>
    <m/>
    <m/>
    <m/>
    <m/>
    <m/>
    <m/>
    <m/>
    <m/>
    <m/>
    <m/>
    <m/>
    <m/>
    <m/>
    <m/>
    <m/>
    <m/>
    <m/>
    <m/>
    <m/>
    <m/>
    <m/>
    <x v="0"/>
    <m/>
    <m/>
    <m/>
    <m/>
    <m/>
    <s v="SOLUCIONADO ESCALADO"/>
    <s v="OTRAS ÁREAS"/>
    <d v="2024-01-10T00:00:00"/>
    <s v="NO APLICA"/>
    <s v="NO APLICA"/>
    <x v="26"/>
    <x v="0"/>
    <x v="4"/>
    <x v="0"/>
    <x v="0"/>
    <n v="1"/>
    <n v="1"/>
    <n v="1"/>
    <n v="1"/>
    <x v="0"/>
    <n v="1"/>
    <s v="3219320629MILTON ANDRES MARCHAN HERNANDEZ"/>
    <x v="1"/>
    <d v="2024-01-10T00:00:00"/>
    <x v="854"/>
    <d v="1899-12-30T00:00:00"/>
    <d v="2024-01-10T11:54:00"/>
    <s v="11:54"/>
    <d v="1899-12-30T06:43:41"/>
    <x v="2"/>
    <x v="2"/>
    <x v="16"/>
    <x v="1"/>
    <n v="8193"/>
  </r>
  <r>
    <n v="872"/>
    <d v="2024-01-10T18:36:47"/>
    <d v="2024-01-10T18:38:41"/>
    <s v="46046817@ventasyservicios.com.co"/>
    <s v="Nicolas Romero Parra"/>
    <m/>
    <d v="2024-01-10T00:00:00"/>
    <s v="10:42"/>
    <x v="0"/>
    <m/>
    <m/>
    <m/>
    <m/>
    <m/>
    <m/>
    <m/>
    <m/>
    <s v="cja3164924392@gmail.com"/>
    <s v="Fwd: WILLIAM ROJAS LEAL CON C. C. No. 7.715.398, ENVÍO ANEXANDO LA PRESENTE ACCIÓN Y/O DERECHO A LA FUENTE DE INFORMACIÓN CLARO Y CON COPIA A LA S. I. C., CON EL FIN DE SOLICITARLES LA VEEDURÍA Y VIGILANCIA, CON RESPECTO A QUE SE PROTEJA MIS DERECHOS F…"/>
    <s v="7715398"/>
    <s v="WILLIAM ROJAS"/>
    <s v="NO DETERMINADO"/>
    <s v="CLIENTE CLARO"/>
    <x v="0"/>
    <m/>
    <s v="MÓVIL"/>
    <m/>
    <m/>
    <s v="CAMBIO DE NÚMERO"/>
    <m/>
    <m/>
    <m/>
    <s v="INFORMACIÓN - ACLARACIÓN"/>
    <m/>
    <m/>
    <m/>
    <m/>
    <m/>
    <m/>
    <m/>
    <m/>
    <m/>
    <m/>
    <m/>
    <m/>
    <m/>
    <m/>
    <m/>
    <m/>
    <m/>
    <m/>
    <m/>
    <m/>
    <m/>
    <m/>
    <m/>
    <m/>
    <m/>
    <m/>
    <m/>
    <m/>
    <m/>
    <m/>
    <m/>
    <m/>
    <m/>
    <m/>
    <m/>
    <m/>
    <m/>
    <m/>
    <m/>
    <m/>
    <m/>
    <m/>
    <m/>
    <m/>
    <m/>
    <m/>
    <m/>
    <m/>
    <m/>
    <m/>
    <m/>
    <m/>
    <m/>
    <m/>
    <m/>
    <m/>
    <m/>
    <m/>
    <m/>
    <m/>
    <m/>
    <m/>
    <m/>
    <m/>
    <m/>
    <m/>
    <m/>
    <m/>
    <m/>
    <m/>
    <m/>
    <m/>
    <m/>
    <m/>
    <m/>
    <m/>
    <m/>
    <m/>
    <m/>
    <m/>
    <m/>
    <m/>
    <m/>
    <m/>
    <m/>
    <m/>
    <m/>
    <m/>
    <m/>
    <m/>
    <m/>
    <m/>
    <m/>
    <m/>
    <m/>
    <m/>
    <m/>
    <m/>
    <m/>
    <m/>
    <m/>
    <m/>
    <m/>
    <m/>
    <x v="0"/>
    <m/>
    <m/>
    <m/>
    <m/>
    <m/>
    <s v="GESTIONADO"/>
    <m/>
    <d v="2024-01-10T00:00:00"/>
    <s v="n/a"/>
    <s v="0"/>
    <x v="64"/>
    <x v="0"/>
    <x v="0"/>
    <x v="0"/>
    <x v="0"/>
    <n v="1"/>
    <n v="1"/>
    <n v="1"/>
    <n v="1"/>
    <x v="0"/>
    <n v="1"/>
    <s v="7715398WILLIAM ROJAS"/>
    <x v="0"/>
    <d v="2024-01-10T00:00:00"/>
    <x v="855"/>
    <d v="1899-12-30T00:00:00"/>
    <d v="2024-01-10T10:42:00"/>
    <s v="10:42"/>
    <d v="1899-12-30T07:56:41"/>
    <x v="2"/>
    <x v="2"/>
    <x v="3"/>
    <x v="1"/>
    <n v="8193"/>
  </r>
  <r>
    <n v="873"/>
    <d v="2024-01-10T18:39:10"/>
    <d v="2024-01-10T18:39:20"/>
    <s v="46044978@ventasyservicios.com.co"/>
    <s v="Edward Esteban Roa Ruiz"/>
    <m/>
    <d v="2024-01-10T00:00:00"/>
    <s v="14:57"/>
    <x v="4"/>
    <m/>
    <m/>
    <m/>
    <m/>
    <m/>
    <m/>
    <m/>
    <m/>
    <s v="contabilidad@previsional.co"/>
    <s v="Fwd: Aviso notificación de reporte ante las centrales de riesgo"/>
    <s v="89366231"/>
    <s v="REVISIONA LTDA"/>
    <s v="SOHO"/>
    <s v="CLIENTE CLAR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0T00:00:00"/>
    <m/>
    <m/>
    <x v="47"/>
    <x v="0"/>
    <x v="0"/>
    <x v="0"/>
    <x v="0"/>
    <n v="1"/>
    <n v="1"/>
    <n v="1"/>
    <n v="1"/>
    <x v="0"/>
    <n v="1"/>
    <s v="89366231REVISIONA LTDA"/>
    <x v="2"/>
    <d v="2024-01-10T00:00:00"/>
    <x v="856"/>
    <d v="1899-12-30T00:00:00"/>
    <d v="2024-01-10T14:57:00"/>
    <s v="14:57"/>
    <d v="1899-12-30T03:42:20"/>
    <x v="1"/>
    <x v="1"/>
    <x v="8"/>
    <x v="0"/>
    <n v="8193"/>
  </r>
  <r>
    <n v="874"/>
    <d v="2024-01-10T18:38:54"/>
    <d v="2024-01-10T18:39:28"/>
    <s v="45961452@ventasyservicios.com.co"/>
    <s v="Natalia Buenano Gonzalez"/>
    <m/>
    <d v="2024-01-10T00:00:00"/>
    <s v="15:05"/>
    <x v="3"/>
    <m/>
    <s v="15558933"/>
    <m/>
    <m/>
    <m/>
    <m/>
    <m/>
    <m/>
    <m/>
    <m/>
    <s v="3114218304"/>
    <s v="ACEROS TURIA DE COLOMBIA S.A.S."/>
    <s v="PYME MEDIANA"/>
    <s v="CLIENTE EXTERNO"/>
    <x v="0"/>
    <m/>
    <s v="MÓVIL"/>
    <m/>
    <m/>
    <s v="REPOSICIÓN DE EQUIPO"/>
    <m/>
    <m/>
    <m/>
    <m/>
    <m/>
    <m/>
    <m/>
    <m/>
    <m/>
    <m/>
    <m/>
    <m/>
    <m/>
    <m/>
    <m/>
    <m/>
    <m/>
    <m/>
    <m/>
    <m/>
    <m/>
    <m/>
    <m/>
    <m/>
    <m/>
    <m/>
    <m/>
    <m/>
    <m/>
    <m/>
    <m/>
    <m/>
    <m/>
    <m/>
    <m/>
    <m/>
    <m/>
    <m/>
    <m/>
    <m/>
    <m/>
    <m/>
    <m/>
    <m/>
    <s v="COTIZACIÓN"/>
    <m/>
    <m/>
    <m/>
    <m/>
    <m/>
    <m/>
    <m/>
    <m/>
    <m/>
    <m/>
    <m/>
    <m/>
    <m/>
    <m/>
    <m/>
    <m/>
    <m/>
    <m/>
    <m/>
    <m/>
    <m/>
    <m/>
    <m/>
    <m/>
    <m/>
    <m/>
    <m/>
    <m/>
    <m/>
    <m/>
    <m/>
    <m/>
    <m/>
    <m/>
    <m/>
    <m/>
    <m/>
    <m/>
    <m/>
    <m/>
    <m/>
    <m/>
    <m/>
    <m/>
    <m/>
    <m/>
    <m/>
    <m/>
    <m/>
    <m/>
    <m/>
    <m/>
    <m/>
    <m/>
    <m/>
    <m/>
    <m/>
    <m/>
    <m/>
    <m/>
    <m/>
    <m/>
    <m/>
    <x v="0"/>
    <m/>
    <m/>
    <m/>
    <m/>
    <m/>
    <s v="GESTIONADO"/>
    <m/>
    <d v="2024-01-10T00:00:00"/>
    <m/>
    <m/>
    <x v="38"/>
    <x v="3"/>
    <x v="0"/>
    <x v="0"/>
    <x v="0"/>
    <n v="1"/>
    <n v="1"/>
    <n v="1"/>
    <n v="1"/>
    <x v="0"/>
    <n v="1"/>
    <s v="3114218304ACEROS TURIA DE COLOMBIA S.A.S."/>
    <x v="2"/>
    <d v="2024-01-10T00:00:00"/>
    <x v="857"/>
    <d v="1899-12-30T00:00:00"/>
    <d v="2024-01-10T15:05:00"/>
    <s v="15:05"/>
    <d v="1899-12-30T03:34:28"/>
    <x v="1"/>
    <x v="1"/>
    <x v="5"/>
    <x v="1"/>
    <n v="8193"/>
  </r>
  <r>
    <n v="875"/>
    <d v="2024-01-10T18:42:20"/>
    <d v="2024-01-10T18:43:14"/>
    <s v="46044959@ventasyservicios.com.co"/>
    <s v="Brayan Enrique Cuida Castillo"/>
    <m/>
    <d v="2024-01-10T00:00:00"/>
    <s v="12:24 p. m."/>
    <x v="4"/>
    <m/>
    <m/>
    <m/>
    <m/>
    <m/>
    <m/>
    <m/>
    <m/>
    <s v="rodriguez@strike.aero"/>
    <s v="RE: INGRESO DE PAGO NO NOTIFICADO No CUENTA 77603421N "/>
    <s v="77603421"/>
    <s v="STRIKE AVIATION DE COLOMB"/>
    <s v="MICRO"/>
    <s v="CLIENTE CLAR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0T00:00:00"/>
    <s v="nn"/>
    <m/>
    <x v="47"/>
    <x v="0"/>
    <x v="0"/>
    <x v="0"/>
    <x v="0"/>
    <n v="1"/>
    <n v="1"/>
    <n v="1"/>
    <n v="1"/>
    <x v="0"/>
    <n v="1"/>
    <s v="77603421STRIKE AVIATION DE COLOMB"/>
    <x v="0"/>
    <d v="2024-01-10T00:00:00"/>
    <x v="858"/>
    <d v="1899-12-30T00:00:00"/>
    <d v="2024-01-10T12:24:00"/>
    <s v="12:24"/>
    <d v="1899-12-30T06:19:14"/>
    <x v="2"/>
    <x v="2"/>
    <x v="7"/>
    <x v="0"/>
    <n v="8193"/>
  </r>
  <r>
    <n v="876"/>
    <d v="2024-01-10T18:39:56"/>
    <d v="2024-01-10T18:45:23"/>
    <s v="45577874@ventasyservicios.com.co"/>
    <s v="David Andres Pardo Torres"/>
    <m/>
    <d v="2024-01-10T00:00:00"/>
    <s v="16:11"/>
    <x v="4"/>
    <m/>
    <m/>
    <m/>
    <m/>
    <m/>
    <m/>
    <m/>
    <m/>
    <s v="juridico.colombia@presico.co"/>
    <s v="Re: Fwd: CESIÓN CONTRATO Con Referencia o Número Cuenta: 7451665"/>
    <s v="07451665"/>
    <s v="JOSE ANCIS GALEANO BETANCOUR"/>
    <s v="MICRO"/>
    <s v="CLIENTE EXTERNO"/>
    <x v="0"/>
    <m/>
    <s v="FIJO"/>
    <s v="HFC"/>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10T00:00:00"/>
    <s v="995694535"/>
    <m/>
    <x v="111"/>
    <x v="0"/>
    <x v="0"/>
    <x v="0"/>
    <x v="0"/>
    <n v="1"/>
    <n v="1"/>
    <n v="1"/>
    <n v="1"/>
    <x v="0"/>
    <n v="1"/>
    <s v="07451665JOSE ANCIS GALEANO BETANCOUR"/>
    <x v="2"/>
    <d v="2024-01-10T00:00:00"/>
    <x v="859"/>
    <d v="1899-12-30T00:00:00"/>
    <d v="2024-01-10T16:11:00"/>
    <s v="16:11"/>
    <d v="1899-12-30T02:34:23"/>
    <x v="1"/>
    <x v="1"/>
    <x v="14"/>
    <x v="0"/>
    <n v="8193"/>
  </r>
  <r>
    <n v="877"/>
    <d v="2024-01-10T18:28:36"/>
    <d v="2024-01-10T18:45:25"/>
    <s v="45981202@ventasyservicios.com.co"/>
    <s v="Candida Mayerli Moyano Casallas"/>
    <m/>
    <d v="2024-01-10T00:00:00"/>
    <s v="14:00 "/>
    <x v="5"/>
    <m/>
    <m/>
    <m/>
    <m/>
    <m/>
    <m/>
    <m/>
    <m/>
    <m/>
    <m/>
    <s v="12242357"/>
    <s v="CARGA Y LOGISTICA DE COLOMBIA S.A "/>
    <s v="SOHO"/>
    <s v="CLIENTE EXTERNO"/>
    <x v="0"/>
    <m/>
    <m/>
    <m/>
    <m/>
    <m/>
    <m/>
    <m/>
    <m/>
    <m/>
    <m/>
    <m/>
    <m/>
    <m/>
    <m/>
    <m/>
    <m/>
    <m/>
    <m/>
    <m/>
    <m/>
    <m/>
    <m/>
    <m/>
    <m/>
    <m/>
    <m/>
    <m/>
    <m/>
    <m/>
    <m/>
    <m/>
    <m/>
    <m/>
    <m/>
    <m/>
    <m/>
    <m/>
    <m/>
    <m/>
    <m/>
    <m/>
    <m/>
    <m/>
    <m/>
    <m/>
    <m/>
    <m/>
    <m/>
    <m/>
    <m/>
    <m/>
    <m/>
    <m/>
    <m/>
    <m/>
    <m/>
    <m/>
    <m/>
    <m/>
    <m/>
    <m/>
    <m/>
    <m/>
    <m/>
    <m/>
    <m/>
    <m/>
    <m/>
    <m/>
    <m/>
    <m/>
    <m/>
    <m/>
    <m/>
    <m/>
    <m/>
    <m/>
    <m/>
    <m/>
    <m/>
    <m/>
    <m/>
    <m/>
    <m/>
    <s v="PAGO NO ABONADO"/>
    <s v="CAV CLARO"/>
    <s v="TRANSFERENCIA CON PAGO A LA REFERENCIA"/>
    <s v="REQ000004473131"/>
    <m/>
    <m/>
    <m/>
    <m/>
    <m/>
    <m/>
    <m/>
    <m/>
    <m/>
    <m/>
    <m/>
    <m/>
    <m/>
    <m/>
    <m/>
    <m/>
    <m/>
    <m/>
    <m/>
    <m/>
    <m/>
    <m/>
    <m/>
    <m/>
    <m/>
    <x v="0"/>
    <m/>
    <m/>
    <m/>
    <m/>
    <m/>
    <s v="ESCALADO"/>
    <s v="MYIT"/>
    <d v="2024-01-10T00:00:00"/>
    <m/>
    <m/>
    <x v="68"/>
    <x v="4"/>
    <x v="0"/>
    <x v="23"/>
    <x v="1"/>
    <s v=""/>
    <n v="0"/>
    <n v="0"/>
    <n v="0"/>
    <x v="0"/>
    <n v="1"/>
    <s v="12242357"/>
    <x v="2"/>
    <d v="2024-01-10T00:00:00"/>
    <x v="860"/>
    <d v="1899-12-30T00:00:00"/>
    <d v="2024-01-10T14:00:00"/>
    <s v="14:00"/>
    <d v="1899-12-30T04:45:25"/>
    <x v="1"/>
    <x v="1"/>
    <x v="10"/>
    <x v="1"/>
    <n v="0"/>
  </r>
  <r>
    <n v="878"/>
    <d v="2024-01-10T18:46:06"/>
    <d v="2024-01-10T18:46:30"/>
    <s v="45688293@ventasyservicios.com.co"/>
    <s v="Juan David Mendez"/>
    <m/>
    <d v="2024-01-10T00:00:00"/>
    <s v="13:55"/>
    <x v="0"/>
    <m/>
    <m/>
    <m/>
    <m/>
    <m/>
    <m/>
    <m/>
    <m/>
    <s v="gloria.barrera.ext@claro.com.co"/>
    <s v="RV: ERROR EN FACTURA -  PLAN CORPORATIVO CLARO"/>
    <s v="8.22502255"/>
    <s v="ENHECO ENGINEERING"/>
    <s v="PYME PEQUEÑA"/>
    <s v="CLIENTE CLARO"/>
    <x v="0"/>
    <m/>
    <s v="MÓVIL"/>
    <m/>
    <m/>
    <s v="FACTURA"/>
    <m/>
    <m/>
    <m/>
    <m/>
    <m/>
    <m/>
    <m/>
    <m/>
    <m/>
    <m/>
    <m/>
    <m/>
    <m/>
    <m/>
    <m/>
    <m/>
    <m/>
    <m/>
    <s v="ACLARACIÓN COBRO DE INSTALACIÓN"/>
    <m/>
    <m/>
    <m/>
    <m/>
    <m/>
    <m/>
    <m/>
    <m/>
    <m/>
    <m/>
    <m/>
    <m/>
    <m/>
    <m/>
    <m/>
    <m/>
    <m/>
    <m/>
    <m/>
    <m/>
    <m/>
    <m/>
    <m/>
    <m/>
    <m/>
    <m/>
    <m/>
    <m/>
    <m/>
    <m/>
    <m/>
    <m/>
    <m/>
    <m/>
    <m/>
    <m/>
    <m/>
    <m/>
    <m/>
    <m/>
    <m/>
    <m/>
    <m/>
    <m/>
    <m/>
    <m/>
    <m/>
    <m/>
    <m/>
    <m/>
    <m/>
    <m/>
    <m/>
    <m/>
    <m/>
    <m/>
    <m/>
    <m/>
    <m/>
    <m/>
    <m/>
    <m/>
    <m/>
    <m/>
    <m/>
    <m/>
    <m/>
    <m/>
    <m/>
    <m/>
    <m/>
    <m/>
    <m/>
    <m/>
    <m/>
    <m/>
    <m/>
    <m/>
    <m/>
    <m/>
    <m/>
    <m/>
    <m/>
    <m/>
    <m/>
    <m/>
    <m/>
    <m/>
    <m/>
    <x v="0"/>
    <m/>
    <m/>
    <m/>
    <m/>
    <m/>
    <s v="GESTIONADO"/>
    <m/>
    <d v="2024-01-10T00:00:00"/>
    <s v="SE ACLARA PRORRATEO Y AUMENTO DEL IPC, NO INFORMADO EN LA OFERTA COMERCIAL DEL CONSULTOR"/>
    <m/>
    <x v="131"/>
    <x v="0"/>
    <x v="0"/>
    <x v="0"/>
    <x v="0"/>
    <n v="1"/>
    <n v="1"/>
    <n v="1"/>
    <n v="1"/>
    <x v="0"/>
    <n v="1"/>
    <s v="8.22502255ENHECO ENGINEERING"/>
    <x v="2"/>
    <d v="2024-01-10T00:00:00"/>
    <x v="861"/>
    <d v="1899-12-30T00:00:00"/>
    <d v="2024-01-10T13:55:00"/>
    <s v="13:55"/>
    <d v="1899-12-30T04:51:30"/>
    <x v="1"/>
    <x v="1"/>
    <x v="4"/>
    <x v="1"/>
    <n v="8193"/>
  </r>
  <r>
    <n v="879"/>
    <d v="2024-01-10T18:49:53"/>
    <d v="2024-01-10T18:51:55"/>
    <s v="45664102@ventasyservicios.com.co"/>
    <s v="Angie Tatiana Tique Cardozo"/>
    <m/>
    <d v="2024-01-10T00:00:00"/>
    <s v="11:49 a. m."/>
    <x v="0"/>
    <m/>
    <m/>
    <m/>
    <m/>
    <m/>
    <m/>
    <m/>
    <m/>
    <s v="gerencia.ti@electrofisiatria.com"/>
    <s v="Informaci??n t??cnica servicio SIP"/>
    <s v="12081478"/>
    <s v="ELECTROFISIATRIA S.A.S."/>
    <s v="PYME MEDIANA"/>
    <s v="CLIENTE EXTERNO"/>
    <x v="0"/>
    <m/>
    <s v="FIJO"/>
    <s v="FO"/>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SOLUCIONADO ESCALADO"/>
    <s v="OTRAS ÁREAS"/>
    <d v="2024-01-10T00:00:00"/>
    <s v="NO APLICA"/>
    <s v="NO APLICA"/>
    <x v="57"/>
    <x v="0"/>
    <x v="4"/>
    <x v="0"/>
    <x v="0"/>
    <n v="1"/>
    <n v="1"/>
    <n v="1"/>
    <n v="1"/>
    <x v="0"/>
    <n v="1"/>
    <s v="12081478ELECTROFISIATRIA S.A.S."/>
    <x v="1"/>
    <d v="2024-01-10T00:00:00"/>
    <x v="862"/>
    <d v="1899-12-30T00:00:00"/>
    <d v="2024-01-10T11:49:00"/>
    <s v="11:49"/>
    <d v="1899-12-30T07:02:55"/>
    <x v="2"/>
    <x v="2"/>
    <x v="16"/>
    <x v="1"/>
    <n v="8193"/>
  </r>
  <r>
    <n v="880"/>
    <d v="2024-01-10T18:17:56"/>
    <d v="2024-01-10T18:52:09"/>
    <s v="45632550@ventasyservicios.com.co"/>
    <s v="Alejandra Rodriguez Cajamarca"/>
    <m/>
    <d v="2024-01-10T00:00:00"/>
    <s v="2:51 p. m."/>
    <x v="4"/>
    <m/>
    <m/>
    <m/>
    <m/>
    <m/>
    <m/>
    <m/>
    <m/>
    <s v="fincapaiba@gmail.com"/>
    <s v="Re: SOLICITUD RECONSIDERAR VALOR DEL PLAN # DE CUENTA 67424388"/>
    <s v="67424388"/>
    <s v="ALVARO DELGADO PAZ"/>
    <s v="MICRO"/>
    <s v="CLIENTE EXTERNO"/>
    <x v="0"/>
    <m/>
    <s v="FIJO"/>
    <s v="HFC"/>
    <s v="CAMBIO PLAN TARIFA"/>
    <m/>
    <m/>
    <m/>
    <m/>
    <m/>
    <s v="UPGRADE - PARALELO"/>
    <m/>
    <m/>
    <m/>
    <m/>
    <m/>
    <m/>
    <m/>
    <m/>
    <m/>
    <m/>
    <m/>
    <m/>
    <m/>
    <m/>
    <m/>
    <m/>
    <m/>
    <m/>
    <m/>
    <m/>
    <m/>
    <m/>
    <m/>
    <m/>
    <m/>
    <m/>
    <m/>
    <m/>
    <m/>
    <m/>
    <m/>
    <m/>
    <m/>
    <m/>
    <m/>
    <m/>
    <m/>
    <m/>
    <m/>
    <m/>
    <m/>
    <m/>
    <m/>
    <m/>
    <m/>
    <m/>
    <m/>
    <m/>
    <m/>
    <m/>
    <m/>
    <m/>
    <m/>
    <m/>
    <m/>
    <m/>
    <m/>
    <m/>
    <m/>
    <m/>
    <m/>
    <m/>
    <m/>
    <m/>
    <m/>
    <m/>
    <m/>
    <m/>
    <m/>
    <m/>
    <m/>
    <m/>
    <m/>
    <m/>
    <m/>
    <m/>
    <m/>
    <m/>
    <m/>
    <m/>
    <m/>
    <m/>
    <m/>
    <m/>
    <m/>
    <m/>
    <m/>
    <m/>
    <m/>
    <m/>
    <m/>
    <m/>
    <m/>
    <m/>
    <m/>
    <m/>
    <m/>
    <m/>
    <m/>
    <m/>
    <m/>
    <m/>
    <m/>
    <x v="0"/>
    <m/>
    <m/>
    <m/>
    <m/>
    <m/>
    <s v="GESTIONADO"/>
    <m/>
    <d v="2024-01-10T00:00:00"/>
    <m/>
    <m/>
    <x v="62"/>
    <x v="0"/>
    <x v="0"/>
    <x v="0"/>
    <x v="0"/>
    <n v="1"/>
    <n v="1"/>
    <n v="1"/>
    <n v="1"/>
    <x v="0"/>
    <n v="1"/>
    <s v="67424388ALVARO DELGADO PAZ"/>
    <x v="0"/>
    <d v="2024-01-10T00:00:00"/>
    <x v="863"/>
    <d v="1899-12-30T00:00:00"/>
    <d v="2024-01-10T02:51:00"/>
    <s v="2:51"/>
    <d v="1899-12-30T16:01:09"/>
    <x v="3"/>
    <x v="2"/>
    <x v="24"/>
    <x v="0"/>
    <n v="8193"/>
  </r>
  <r>
    <n v="881"/>
    <d v="2024-01-10T18:39:32"/>
    <d v="2024-01-10T18:56:04"/>
    <s v="45961452@ventasyservicios.com.co"/>
    <s v="Natalia Buenano Gonzalez"/>
    <m/>
    <d v="2024-01-10T00:00:00"/>
    <s v="15:18"/>
    <x v="3"/>
    <m/>
    <s v="15558944"/>
    <m/>
    <m/>
    <m/>
    <m/>
    <m/>
    <m/>
    <m/>
    <m/>
    <s v="3157097833"/>
    <s v="LIFEFACTORS ZONA FRANCA SAS"/>
    <s v="MICRO"/>
    <s v="CLIENTE EXTERNO"/>
    <x v="0"/>
    <m/>
    <s v="MÓVIL"/>
    <m/>
    <m/>
    <s v="CAMBIO PLAN TARIFA"/>
    <m/>
    <m/>
    <m/>
    <m/>
    <s v="UPGRADE - PARALELO"/>
    <m/>
    <m/>
    <m/>
    <m/>
    <m/>
    <m/>
    <m/>
    <m/>
    <m/>
    <m/>
    <m/>
    <m/>
    <m/>
    <m/>
    <m/>
    <m/>
    <m/>
    <m/>
    <m/>
    <m/>
    <m/>
    <m/>
    <m/>
    <m/>
    <m/>
    <m/>
    <m/>
    <m/>
    <m/>
    <m/>
    <m/>
    <m/>
    <m/>
    <m/>
    <m/>
    <m/>
    <m/>
    <m/>
    <m/>
    <m/>
    <m/>
    <m/>
    <m/>
    <m/>
    <m/>
    <m/>
    <m/>
    <m/>
    <m/>
    <m/>
    <m/>
    <m/>
    <m/>
    <m/>
    <m/>
    <m/>
    <m/>
    <m/>
    <m/>
    <m/>
    <m/>
    <m/>
    <m/>
    <m/>
    <m/>
    <m/>
    <m/>
    <m/>
    <m/>
    <m/>
    <m/>
    <m/>
    <m/>
    <m/>
    <m/>
    <m/>
    <m/>
    <m/>
    <m/>
    <m/>
    <m/>
    <m/>
    <m/>
    <m/>
    <m/>
    <m/>
    <m/>
    <m/>
    <m/>
    <m/>
    <m/>
    <m/>
    <m/>
    <m/>
    <m/>
    <m/>
    <m/>
    <m/>
    <m/>
    <m/>
    <m/>
    <m/>
    <m/>
    <x v="0"/>
    <m/>
    <m/>
    <m/>
    <m/>
    <m/>
    <s v="GESTIONADO"/>
    <m/>
    <d v="2024-01-10T00:00:00"/>
    <m/>
    <m/>
    <x v="62"/>
    <x v="3"/>
    <x v="0"/>
    <x v="0"/>
    <x v="0"/>
    <n v="1"/>
    <n v="1"/>
    <n v="1"/>
    <n v="1"/>
    <x v="0"/>
    <n v="1"/>
    <s v="3157097833LIFEFACTORS ZONA FRANCA SAS"/>
    <x v="2"/>
    <d v="2024-01-10T00:00:00"/>
    <x v="864"/>
    <d v="1899-12-30T00:00:00"/>
    <d v="2024-01-10T15:18:00"/>
    <s v="15:18"/>
    <d v="1899-12-30T03:38:04"/>
    <x v="1"/>
    <x v="1"/>
    <x v="5"/>
    <x v="1"/>
    <n v="8193"/>
  </r>
  <r>
    <n v="882"/>
    <d v="2024-01-10T19:01:12"/>
    <d v="2024-01-10T19:02:15"/>
    <s v="45664102@ventasyservicios.com.co"/>
    <s v="Angie Tatiana Tique Cardozo"/>
    <m/>
    <d v="2024-01-10T00:00:00"/>
    <s v="11:47 a. m."/>
    <x v="0"/>
    <m/>
    <m/>
    <m/>
    <m/>
    <m/>
    <m/>
    <m/>
    <m/>
    <s v="alexandermoram@yahoo.com"/>
    <s v="SOPORTE URGENTE ALFOREQUIPOS DEL TOLIMA"/>
    <s v="12516770"/>
    <s v="ALFOREQUIPOS DEL TOLIMA SAS"/>
    <s v="MICRO"/>
    <s v="CLIENTE EXTERNO"/>
    <x v="0"/>
    <m/>
    <s v="FIJO"/>
    <s v="FO"/>
    <s v="PRODUCTO"/>
    <m/>
    <m/>
    <m/>
    <m/>
    <m/>
    <m/>
    <m/>
    <m/>
    <m/>
    <m/>
    <m/>
    <m/>
    <m/>
    <m/>
    <m/>
    <m/>
    <m/>
    <m/>
    <m/>
    <m/>
    <m/>
    <m/>
    <m/>
    <m/>
    <m/>
    <m/>
    <m/>
    <m/>
    <m/>
    <m/>
    <m/>
    <m/>
    <m/>
    <m/>
    <m/>
    <m/>
    <m/>
    <m/>
    <s v="INFORMACIÓN DE BENEFICIOS"/>
    <m/>
    <m/>
    <m/>
    <m/>
    <m/>
    <m/>
    <m/>
    <m/>
    <m/>
    <m/>
    <m/>
    <m/>
    <m/>
    <m/>
    <m/>
    <m/>
    <m/>
    <m/>
    <m/>
    <m/>
    <m/>
    <m/>
    <m/>
    <m/>
    <m/>
    <m/>
    <m/>
    <m/>
    <m/>
    <m/>
    <m/>
    <m/>
    <m/>
    <m/>
    <m/>
    <m/>
    <m/>
    <m/>
    <m/>
    <m/>
    <m/>
    <m/>
    <m/>
    <m/>
    <m/>
    <m/>
    <m/>
    <m/>
    <m/>
    <m/>
    <m/>
    <m/>
    <m/>
    <m/>
    <m/>
    <m/>
    <m/>
    <m/>
    <m/>
    <m/>
    <m/>
    <m/>
    <m/>
    <m/>
    <m/>
    <m/>
    <m/>
    <m/>
    <m/>
    <m/>
    <x v="0"/>
    <m/>
    <m/>
    <m/>
    <m/>
    <m/>
    <s v="GESTIONADO"/>
    <m/>
    <d v="2024-01-10T00:00:00"/>
    <s v="NO APLICA"/>
    <s v="NO APLICA"/>
    <x v="26"/>
    <x v="0"/>
    <x v="0"/>
    <x v="0"/>
    <x v="0"/>
    <n v="1"/>
    <n v="1"/>
    <n v="1"/>
    <n v="1"/>
    <x v="0"/>
    <n v="1"/>
    <s v="12516770ALFOREQUIPOS DEL TOLIMA SAS"/>
    <x v="1"/>
    <d v="2024-01-10T00:00:00"/>
    <x v="865"/>
    <d v="1899-12-30T00:00:00"/>
    <d v="2024-01-10T11:47:00"/>
    <s v="11:47"/>
    <d v="1899-12-30T07:15:15"/>
    <x v="2"/>
    <x v="2"/>
    <x v="16"/>
    <x v="1"/>
    <n v="8193"/>
  </r>
  <r>
    <n v="883"/>
    <d v="2024-01-10T18:56:09"/>
    <d v="2024-01-10T19:02:34"/>
    <s v="45961452@ventasyservicios.com.co"/>
    <s v="Natalia Buenano Gonzalez"/>
    <m/>
    <d v="2024-01-10T00:00:00"/>
    <s v="15:33"/>
    <x v="3"/>
    <m/>
    <s v="15558957"/>
    <m/>
    <m/>
    <m/>
    <m/>
    <m/>
    <m/>
    <m/>
    <m/>
    <s v="3162071803"/>
    <s v="CAMBIOS NEW YORK MONEY LTDA"/>
    <s v="PYME MEDIANA"/>
    <s v="CLIENTE EXTERN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10T00:00:00"/>
    <m/>
    <m/>
    <x v="73"/>
    <x v="3"/>
    <x v="0"/>
    <x v="0"/>
    <x v="0"/>
    <n v="1"/>
    <n v="1"/>
    <n v="1"/>
    <n v="1"/>
    <x v="0"/>
    <n v="1"/>
    <s v="3162071803CAMBIOS NEW YORK MONEY LTDA"/>
    <x v="2"/>
    <d v="2024-01-10T00:00:00"/>
    <x v="866"/>
    <d v="1899-12-30T00:00:00"/>
    <d v="2024-01-10T15:33:00"/>
    <s v="15:33"/>
    <d v="1899-12-30T03:29:34"/>
    <x v="1"/>
    <x v="1"/>
    <x v="5"/>
    <x v="1"/>
    <n v="8193"/>
  </r>
  <r>
    <n v="884"/>
    <d v="2024-01-10T19:02:26"/>
    <d v="2024-01-10T19:03:36"/>
    <s v="45984160@ventasyservicios.com.co"/>
    <s v="Dana Sofia Giraldo Avila"/>
    <m/>
    <d v="2024-01-10T00:00:00"/>
    <s v="13:31:03 p. m."/>
    <x v="3"/>
    <m/>
    <s v="15558869"/>
    <m/>
    <m/>
    <m/>
    <m/>
    <m/>
    <m/>
    <m/>
    <m/>
    <s v="3124355680"/>
    <s v="TRANSPORTES LOGISTICOS DE COLOMBIA S.A."/>
    <s v="PYME MEDIANA"/>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0T00:00:00"/>
    <m/>
    <s v="N/A"/>
    <x v="47"/>
    <x v="3"/>
    <x v="0"/>
    <x v="0"/>
    <x v="0"/>
    <n v="1"/>
    <n v="1"/>
    <n v="1"/>
    <n v="1"/>
    <x v="0"/>
    <n v="1"/>
    <s v="3124355680TRANSPORTES LOGISTICOS DE COLOMBIA S.A."/>
    <x v="2"/>
    <d v="2024-01-10T00:00:00"/>
    <x v="867"/>
    <d v="1899-12-30T00:00:00"/>
    <d v="2024-01-10T13:31:00"/>
    <s v="13:31"/>
    <d v="1899-12-30T05:32:36"/>
    <x v="1"/>
    <x v="1"/>
    <x v="13"/>
    <x v="1"/>
    <n v="8193"/>
  </r>
  <r>
    <n v="885"/>
    <d v="2024-01-10T18:39:23"/>
    <d v="2024-01-10T19:04:16"/>
    <s v="46044978@ventasyservicios.com.co"/>
    <s v="Edward Esteban Roa Ruiz"/>
    <m/>
    <d v="2024-01-10T00:00:00"/>
    <s v="15:09"/>
    <x v="4"/>
    <m/>
    <m/>
    <m/>
    <m/>
    <m/>
    <m/>
    <m/>
    <m/>
    <s v="mafor7@yahoo.es"/>
    <s v="cobro factura"/>
    <s v="33689122"/>
    <s v="MYRIAM ASTRID FONSECA RODRIGUEZ"/>
    <s v="MICRO"/>
    <s v="CLIENTE CLARO"/>
    <x v="0"/>
    <m/>
    <s v="FIJO"/>
    <s v="HFC"/>
    <s v="PQR"/>
    <m/>
    <m/>
    <m/>
    <m/>
    <m/>
    <m/>
    <m/>
    <m/>
    <m/>
    <m/>
    <m/>
    <m/>
    <m/>
    <m/>
    <m/>
    <m/>
    <m/>
    <m/>
    <m/>
    <m/>
    <m/>
    <m/>
    <m/>
    <m/>
    <m/>
    <m/>
    <m/>
    <m/>
    <m/>
    <m/>
    <m/>
    <m/>
    <m/>
    <m/>
    <m/>
    <m/>
    <m/>
    <s v="NO RECEPCIÓN DE SOLICITUD (PQR - RECURSO)"/>
    <m/>
    <m/>
    <m/>
    <m/>
    <m/>
    <m/>
    <m/>
    <m/>
    <m/>
    <m/>
    <m/>
    <m/>
    <m/>
    <m/>
    <m/>
    <m/>
    <m/>
    <m/>
    <m/>
    <m/>
    <m/>
    <m/>
    <m/>
    <m/>
    <m/>
    <m/>
    <m/>
    <m/>
    <m/>
    <m/>
    <m/>
    <m/>
    <m/>
    <m/>
    <m/>
    <m/>
    <m/>
    <m/>
    <m/>
    <m/>
    <m/>
    <m/>
    <m/>
    <m/>
    <m/>
    <m/>
    <m/>
    <m/>
    <m/>
    <m/>
    <m/>
    <m/>
    <m/>
    <m/>
    <m/>
    <m/>
    <m/>
    <m/>
    <m/>
    <m/>
    <m/>
    <m/>
    <m/>
    <m/>
    <m/>
    <m/>
    <m/>
    <m/>
    <m/>
    <m/>
    <m/>
    <x v="0"/>
    <m/>
    <m/>
    <m/>
    <m/>
    <m/>
    <s v="GESTIONADO"/>
    <m/>
    <d v="2024-01-10T00:00:00"/>
    <m/>
    <m/>
    <x v="69"/>
    <x v="0"/>
    <x v="0"/>
    <x v="0"/>
    <x v="0"/>
    <n v="1"/>
    <n v="1"/>
    <n v="1"/>
    <n v="1"/>
    <x v="0"/>
    <n v="1"/>
    <s v="33689122MYRIAM ASTRID FONSECA RODRIGUEZ"/>
    <x v="2"/>
    <d v="2024-01-10T00:00:00"/>
    <x v="868"/>
    <d v="1899-12-30T00:00:00"/>
    <d v="2024-01-10T15:09:00"/>
    <s v="15:09"/>
    <d v="1899-12-30T03:55:16"/>
    <x v="1"/>
    <x v="1"/>
    <x v="8"/>
    <x v="0"/>
    <n v="8193"/>
  </r>
  <r>
    <n v="886"/>
    <d v="2024-01-10T19:04:55"/>
    <d v="2024-01-10T19:05:05"/>
    <s v="46049316@ventasyservicios.com.co"/>
    <s v="Evelin Gicela Diaz Garzon"/>
    <m/>
    <d v="2024-01-10T00:00:00"/>
    <s v="14:20"/>
    <x v="7"/>
    <m/>
    <m/>
    <m/>
    <m/>
    <m/>
    <m/>
    <s v="Ludwing.Uribe@claro.com.co"/>
    <s v="RV: CESION CONTRATO EMPRESA ESTACION DE SERVICIO EL ALTO SAS"/>
    <m/>
    <m/>
    <s v="3176358411"/>
    <s v="LUIS VARGAS ARGUELLO"/>
    <s v="SOHO"/>
    <s v="CLIENTE CLAR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0T00:00:00"/>
    <m/>
    <m/>
    <x v="79"/>
    <x v="6"/>
    <x v="0"/>
    <x v="0"/>
    <x v="0"/>
    <n v="1"/>
    <n v="1"/>
    <n v="1"/>
    <n v="1"/>
    <x v="0"/>
    <n v="1"/>
    <s v="3176358411LUIS VARGAS ARGUELLO"/>
    <x v="2"/>
    <d v="2024-01-10T00:00:00"/>
    <x v="869"/>
    <d v="1899-12-30T00:00:00"/>
    <d v="2024-01-10T14:20:00"/>
    <s v="14:20"/>
    <d v="1899-12-30T04:45:05"/>
    <x v="1"/>
    <x v="1"/>
    <x v="22"/>
    <x v="1"/>
    <n v="8193"/>
  </r>
  <r>
    <n v="887"/>
    <d v="2024-01-10T19:04:00"/>
    <d v="2024-01-10T19:05:06"/>
    <s v="46046817@ventasyservicios.com.co"/>
    <s v="Nicolas Romero Parra"/>
    <m/>
    <d v="2024-01-10T00:00:00"/>
    <s v="10:51"/>
    <x v="0"/>
    <m/>
    <m/>
    <m/>
    <m/>
    <m/>
    <m/>
    <m/>
    <m/>
    <s v="apoyoadmicoq@gmail.com"/>
    <s v="Fwd: SOLICITUD FECHAS DE CONTRATOS"/>
    <s v="800230028"/>
    <s v="CLINICA OFTALMOLOGICA QUINDIO SA -"/>
    <s v="PYME PEQUEÑA"/>
    <s v="CLIENTE CLARO"/>
    <x v="0"/>
    <m/>
    <s v="MÓVIL"/>
    <m/>
    <m/>
    <s v="REPORTES"/>
    <m/>
    <m/>
    <m/>
    <m/>
    <m/>
    <m/>
    <m/>
    <m/>
    <m/>
    <m/>
    <m/>
    <m/>
    <m/>
    <m/>
    <m/>
    <m/>
    <m/>
    <m/>
    <m/>
    <m/>
    <m/>
    <m/>
    <m/>
    <m/>
    <m/>
    <m/>
    <m/>
    <m/>
    <m/>
    <m/>
    <m/>
    <m/>
    <m/>
    <m/>
    <m/>
    <m/>
    <m/>
    <m/>
    <m/>
    <m/>
    <m/>
    <m/>
    <m/>
    <m/>
    <m/>
    <m/>
    <s v="REPORTE CORPORATIVO"/>
    <m/>
    <m/>
    <m/>
    <m/>
    <m/>
    <m/>
    <m/>
    <m/>
    <m/>
    <m/>
    <m/>
    <m/>
    <m/>
    <m/>
    <m/>
    <m/>
    <m/>
    <m/>
    <m/>
    <m/>
    <m/>
    <m/>
    <m/>
    <m/>
    <m/>
    <m/>
    <m/>
    <m/>
    <m/>
    <m/>
    <m/>
    <m/>
    <m/>
    <m/>
    <m/>
    <m/>
    <m/>
    <m/>
    <m/>
    <m/>
    <m/>
    <m/>
    <m/>
    <m/>
    <m/>
    <m/>
    <m/>
    <m/>
    <m/>
    <m/>
    <m/>
    <m/>
    <m/>
    <m/>
    <m/>
    <m/>
    <m/>
    <m/>
    <m/>
    <m/>
    <m/>
    <x v="0"/>
    <m/>
    <m/>
    <m/>
    <m/>
    <m/>
    <s v="GESTIONADO"/>
    <m/>
    <d v="2024-01-10T00:00:00"/>
    <s v="N/A"/>
    <s v="0"/>
    <x v="49"/>
    <x v="0"/>
    <x v="0"/>
    <x v="0"/>
    <x v="0"/>
    <n v="1"/>
    <n v="1"/>
    <n v="1"/>
    <n v="1"/>
    <x v="0"/>
    <n v="1"/>
    <s v="800230028CLINICA OFTALMOLOGICA QUINDIO SA -"/>
    <x v="0"/>
    <d v="2024-01-10T00:00:00"/>
    <x v="870"/>
    <d v="1899-12-30T00:00:00"/>
    <d v="2024-01-10T10:51:00"/>
    <s v="10:51"/>
    <d v="1899-12-30T08:14:06"/>
    <x v="2"/>
    <x v="2"/>
    <x v="3"/>
    <x v="1"/>
    <n v="8193"/>
  </r>
  <r>
    <n v="888"/>
    <d v="2024-01-10T18:52:12"/>
    <d v="2024-01-10T19:05:25"/>
    <s v="45632550@ventasyservicios.com.co"/>
    <s v="Alejandra Rodriguez Cajamarca"/>
    <m/>
    <d v="2024-01-10T00:00:00"/>
    <s v="4:22 p. m."/>
    <x v="4"/>
    <m/>
    <m/>
    <m/>
    <m/>
    <m/>
    <m/>
    <m/>
    <m/>
    <s v="admi.scheimerltda@gmail.com"/>
    <s v="Fwd: SOLICITUD DE REEMBOLSO"/>
    <s v="53295677"/>
    <s v=" SCHEIMER LTDA"/>
    <s v="MICRO"/>
    <s v="CLIENTE EXTERNO"/>
    <x v="0"/>
    <m/>
    <s v="FIJO"/>
    <s v="HFC"/>
    <s v="PQR"/>
    <m/>
    <m/>
    <m/>
    <m/>
    <m/>
    <m/>
    <m/>
    <m/>
    <m/>
    <m/>
    <m/>
    <m/>
    <m/>
    <m/>
    <m/>
    <m/>
    <m/>
    <m/>
    <m/>
    <m/>
    <m/>
    <m/>
    <m/>
    <m/>
    <m/>
    <m/>
    <m/>
    <m/>
    <m/>
    <m/>
    <m/>
    <m/>
    <m/>
    <m/>
    <m/>
    <m/>
    <m/>
    <s v="NO ESTÁ DE ACUERDO CON LA RESPUESTA"/>
    <m/>
    <m/>
    <m/>
    <m/>
    <m/>
    <m/>
    <m/>
    <m/>
    <m/>
    <m/>
    <m/>
    <m/>
    <m/>
    <m/>
    <m/>
    <m/>
    <m/>
    <m/>
    <m/>
    <m/>
    <m/>
    <m/>
    <m/>
    <m/>
    <m/>
    <m/>
    <m/>
    <m/>
    <m/>
    <m/>
    <m/>
    <m/>
    <m/>
    <m/>
    <m/>
    <m/>
    <m/>
    <m/>
    <m/>
    <m/>
    <m/>
    <m/>
    <m/>
    <m/>
    <m/>
    <m/>
    <m/>
    <m/>
    <m/>
    <m/>
    <m/>
    <m/>
    <m/>
    <m/>
    <m/>
    <m/>
    <m/>
    <m/>
    <m/>
    <m/>
    <m/>
    <m/>
    <m/>
    <m/>
    <m/>
    <m/>
    <m/>
    <m/>
    <m/>
    <m/>
    <m/>
    <x v="0"/>
    <m/>
    <m/>
    <m/>
    <m/>
    <m/>
    <s v="ESCALADO"/>
    <s v="OTRAS ÁREAS"/>
    <d v="2024-01-10T00:00:00"/>
    <m/>
    <m/>
    <x v="132"/>
    <x v="0"/>
    <x v="1"/>
    <x v="0"/>
    <x v="0"/>
    <n v="1"/>
    <n v="1"/>
    <n v="1"/>
    <n v="1"/>
    <x v="0"/>
    <n v="1"/>
    <s v="53295677 SCHEIMER LTDA"/>
    <x v="1"/>
    <d v="2024-01-10T00:00:00"/>
    <x v="871"/>
    <d v="1899-12-30T00:00:00"/>
    <d v="2024-01-10T04:22:00"/>
    <s v="4:22"/>
    <d v="1899-12-30T14:43:25"/>
    <x v="3"/>
    <x v="2"/>
    <x v="24"/>
    <x v="0"/>
    <n v="8193"/>
  </r>
  <r>
    <n v="889"/>
    <d v="2024-01-10T19:01:48"/>
    <d v="2024-01-10T19:09:01"/>
    <s v="45577874@ventasyservicios.com.co"/>
    <s v="David Andres Pardo Torres"/>
    <m/>
    <d v="2024-01-10T00:00:00"/>
    <s v="16:18"/>
    <x v="4"/>
    <m/>
    <m/>
    <m/>
    <m/>
    <m/>
    <m/>
    <m/>
    <m/>
    <s v="awaldo@altavistaed.com"/>
    <s v="Devolución Saldo a Favor"/>
    <s v="Devolución Saldo a Favor"/>
    <s v="ALTAVISTA EDITORES S.A.S"/>
    <s v="PYME PEQUEÑA"/>
    <s v="CLIENTE EXTERNO"/>
    <x v="0"/>
    <m/>
    <s v="MÓVIL"/>
    <m/>
    <m/>
    <s v="SALDO"/>
    <m/>
    <m/>
    <m/>
    <m/>
    <m/>
    <m/>
    <m/>
    <m/>
    <m/>
    <m/>
    <m/>
    <m/>
    <m/>
    <m/>
    <m/>
    <m/>
    <m/>
    <m/>
    <m/>
    <m/>
    <m/>
    <m/>
    <m/>
    <m/>
    <m/>
    <m/>
    <m/>
    <m/>
    <m/>
    <m/>
    <m/>
    <m/>
    <m/>
    <m/>
    <m/>
    <m/>
    <m/>
    <m/>
    <m/>
    <m/>
    <m/>
    <m/>
    <m/>
    <m/>
    <m/>
    <m/>
    <m/>
    <m/>
    <s v="DEVOLUCIÓN DE SALDO"/>
    <m/>
    <m/>
    <m/>
    <m/>
    <m/>
    <m/>
    <m/>
    <m/>
    <m/>
    <m/>
    <m/>
    <m/>
    <m/>
    <m/>
    <m/>
    <m/>
    <m/>
    <m/>
    <m/>
    <m/>
    <m/>
    <m/>
    <m/>
    <m/>
    <m/>
    <m/>
    <m/>
    <m/>
    <m/>
    <m/>
    <m/>
    <m/>
    <m/>
    <m/>
    <m/>
    <m/>
    <m/>
    <m/>
    <m/>
    <m/>
    <m/>
    <m/>
    <m/>
    <m/>
    <m/>
    <m/>
    <m/>
    <m/>
    <m/>
    <m/>
    <m/>
    <m/>
    <m/>
    <m/>
    <m/>
    <m/>
    <m/>
    <m/>
    <m/>
    <x v="0"/>
    <m/>
    <m/>
    <m/>
    <m/>
    <m/>
    <s v="GESTIONADO"/>
    <m/>
    <d v="2024-01-10T00:00:00"/>
    <s v="22"/>
    <m/>
    <x v="10"/>
    <x v="0"/>
    <x v="0"/>
    <x v="0"/>
    <x v="0"/>
    <n v="1"/>
    <n v="1"/>
    <n v="1"/>
    <n v="1"/>
    <x v="0"/>
    <n v="1"/>
    <s v="Devolución Saldo a FavorALTAVISTA EDITORES S.A.S"/>
    <x v="2"/>
    <d v="2024-01-10T00:00:00"/>
    <x v="872"/>
    <d v="1899-12-30T00:00:00"/>
    <d v="2024-01-10T16:18:00"/>
    <s v="16:18"/>
    <d v="1899-12-30T02:51:01"/>
    <x v="1"/>
    <x v="1"/>
    <x v="14"/>
    <x v="0"/>
    <n v="8193"/>
  </r>
  <r>
    <n v="890"/>
    <d v="2024-01-10T19:07:49"/>
    <d v="2024-01-10T19:10:02"/>
    <s v="46049316@ventasyservicios.com.co"/>
    <s v="Evelin Gicela Diaz Garzon"/>
    <m/>
    <d v="2024-01-10T00:00:00"/>
    <s v="14:28"/>
    <x v="7"/>
    <m/>
    <m/>
    <m/>
    <m/>
    <m/>
    <m/>
    <s v="inversioneshdposas@gmail.com"/>
    <s v="Re: Fwd: CamScanner 06-01-2024 15.28.pdf"/>
    <m/>
    <m/>
    <s v="3138117983"/>
    <s v="INVERSIONES HDPO SAS -"/>
    <s v="MICRO"/>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0T00:00:00"/>
    <m/>
    <m/>
    <x v="81"/>
    <x v="6"/>
    <x v="0"/>
    <x v="0"/>
    <x v="0"/>
    <n v="1"/>
    <n v="1"/>
    <n v="1"/>
    <n v="1"/>
    <x v="0"/>
    <n v="1"/>
    <s v="3138117983INVERSIONES HDPO SAS -"/>
    <x v="2"/>
    <d v="2024-01-10T00:00:00"/>
    <x v="873"/>
    <d v="1899-12-30T00:00:00"/>
    <d v="2024-01-10T14:28:00"/>
    <s v="14:28"/>
    <d v="1899-12-30T04:42:02"/>
    <x v="1"/>
    <x v="1"/>
    <x v="22"/>
    <x v="1"/>
    <n v="8193"/>
  </r>
  <r>
    <n v="891"/>
    <d v="2024-01-10T19:06:41"/>
    <d v="2024-01-10T19:11:45"/>
    <s v="45984160@ventasyservicios.com.co"/>
    <s v="Dana Sofia Giraldo Avila"/>
    <m/>
    <d v="2024-01-10T00:00:00"/>
    <s v="13:32:57 p. m."/>
    <x v="3"/>
    <m/>
    <s v="15558870"/>
    <m/>
    <m/>
    <m/>
    <m/>
    <m/>
    <m/>
    <m/>
    <m/>
    <s v="3146816660"/>
    <s v="GRUPO EMPRESARIAL LORCA S.A.S. -"/>
    <s v="PYME PEQUEÑA"/>
    <s v="CLIENTE EXTERN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10T00:00:00"/>
    <m/>
    <s v="N/A"/>
    <x v="73"/>
    <x v="3"/>
    <x v="0"/>
    <x v="0"/>
    <x v="0"/>
    <n v="1"/>
    <n v="1"/>
    <n v="1"/>
    <n v="1"/>
    <x v="0"/>
    <n v="1"/>
    <s v="3146816660GRUPO EMPRESARIAL LORCA S.A.S. -"/>
    <x v="2"/>
    <d v="2024-01-10T00:00:00"/>
    <x v="874"/>
    <d v="1899-12-30T00:00:00"/>
    <d v="2024-01-10T13:32:00"/>
    <s v="13:32"/>
    <d v="1899-12-30T05:39:45"/>
    <x v="1"/>
    <x v="1"/>
    <x v="13"/>
    <x v="1"/>
    <n v="8193"/>
  </r>
  <r>
    <n v="892"/>
    <d v="2024-01-10T19:09:52"/>
    <d v="2024-01-10T19:12:18"/>
    <s v="45688293@ventasyservicios.com.co"/>
    <s v="Juan David Mendez"/>
    <m/>
    <d v="2024-01-10T00:00:00"/>
    <s v="14:52"/>
    <x v="0"/>
    <m/>
    <m/>
    <m/>
    <m/>
    <m/>
    <m/>
    <m/>
    <m/>
    <s v="contactopyme.co@claro.com.co"/>
    <s v="Fwd: Lineas Corporativas 3136450573  y 3116179935 y 3147004144 Se interrumpe la señal frecuentemente en Arroyohondo Yumbo - Valle del Cauca"/>
    <s v="8.21535034"/>
    <s v="INDUSTRIAS REBRA LTDA."/>
    <s v="PYME PEQUEÑA"/>
    <s v="CLIENTE EXTERNO"/>
    <x v="0"/>
    <m/>
    <s v="MÓVIL"/>
    <m/>
    <m/>
    <s v="FALLAS TÉCNICAS"/>
    <m/>
    <m/>
    <m/>
    <m/>
    <m/>
    <m/>
    <m/>
    <m/>
    <m/>
    <m/>
    <m/>
    <m/>
    <m/>
    <m/>
    <m/>
    <m/>
    <m/>
    <m/>
    <m/>
    <s v="TRANSFERENCIA"/>
    <m/>
    <m/>
    <m/>
    <m/>
    <m/>
    <m/>
    <m/>
    <m/>
    <m/>
    <m/>
    <m/>
    <m/>
    <m/>
    <m/>
    <m/>
    <m/>
    <m/>
    <m/>
    <m/>
    <m/>
    <m/>
    <m/>
    <m/>
    <m/>
    <m/>
    <m/>
    <m/>
    <m/>
    <m/>
    <m/>
    <m/>
    <m/>
    <m/>
    <m/>
    <m/>
    <m/>
    <m/>
    <m/>
    <m/>
    <m/>
    <m/>
    <m/>
    <m/>
    <m/>
    <m/>
    <m/>
    <m/>
    <m/>
    <m/>
    <m/>
    <m/>
    <m/>
    <m/>
    <m/>
    <m/>
    <m/>
    <m/>
    <m/>
    <m/>
    <m/>
    <m/>
    <m/>
    <m/>
    <m/>
    <m/>
    <m/>
    <m/>
    <m/>
    <m/>
    <m/>
    <m/>
    <m/>
    <m/>
    <m/>
    <m/>
    <m/>
    <m/>
    <m/>
    <m/>
    <m/>
    <m/>
    <m/>
    <m/>
    <m/>
    <m/>
    <m/>
    <m/>
    <m/>
    <x v="3"/>
    <s v="3136450573"/>
    <s v="SEBASTIÁN BRAVO"/>
    <s v="6"/>
    <s v="2358142"/>
    <s v="VALLE DEL CÁUCA"/>
    <s v="SOLUCIONADO ESCALADO"/>
    <s v="FORMATOS SGCS"/>
    <d v="2024-01-10T00:00:00"/>
    <s v="CASO EN SEGUIMIENTO Y ESCALADO A NIVEL INTERNO POR EL ÁREA DE SOPORTE BAJO EL IM2358142"/>
    <m/>
    <x v="133"/>
    <x v="0"/>
    <x v="4"/>
    <x v="0"/>
    <x v="0"/>
    <n v="1"/>
    <n v="1"/>
    <n v="1"/>
    <n v="1"/>
    <x v="0"/>
    <n v="1"/>
    <s v="8.21535034INDUSTRIAS REBRA LTDA."/>
    <x v="2"/>
    <d v="2024-01-10T00:00:00"/>
    <x v="875"/>
    <d v="1899-12-30T00:00:00"/>
    <d v="2024-01-10T14:52:00"/>
    <s v="14:52"/>
    <d v="1899-12-30T04:20:18"/>
    <x v="1"/>
    <x v="1"/>
    <x v="4"/>
    <x v="1"/>
    <n v="8193"/>
  </r>
  <r>
    <n v="893"/>
    <d v="2024-01-10T19:11:46"/>
    <d v="2024-01-10T19:12:53"/>
    <s v="45664102@ventasyservicios.com.co"/>
    <s v="Angie Tatiana Tique Cardozo"/>
    <m/>
    <d v="2024-01-10T00:00:00"/>
    <s v="11:24 a. m."/>
    <x v="0"/>
    <m/>
    <m/>
    <m/>
    <m/>
    <m/>
    <m/>
    <m/>
    <m/>
    <s v="claropqrmovil-38@millenium.com.co"/>
    <s v="CANCELACION SEGMENTO PYME 1417675"/>
    <s v="03968225  "/>
    <s v="CARLOS AND CARVAJAL BLANCO "/>
    <s v="SOH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0T00:00:00"/>
    <s v="NO APLICA"/>
    <s v="NO APLICA"/>
    <x v="58"/>
    <x v="0"/>
    <x v="0"/>
    <x v="0"/>
    <x v="0"/>
    <n v="1"/>
    <n v="1"/>
    <n v="1"/>
    <n v="1"/>
    <x v="0"/>
    <n v="1"/>
    <s v="03968225  CARLOS AND CARVAJAL BLANCO "/>
    <x v="1"/>
    <d v="2024-01-10T00:00:00"/>
    <x v="876"/>
    <d v="1899-12-30T00:00:00"/>
    <d v="2024-01-10T11:24:00"/>
    <s v="11:24"/>
    <d v="1899-12-30T07:48:53"/>
    <x v="2"/>
    <x v="2"/>
    <x v="16"/>
    <x v="1"/>
    <n v="8193"/>
  </r>
  <r>
    <n v="894"/>
    <d v="2024-01-10T19:17:08"/>
    <d v="2024-01-10T19:17:43"/>
    <s v="45961452@ventasyservicios.com.co"/>
    <s v="Natalia Buenano Gonzalez"/>
    <m/>
    <d v="2024-01-10T00:00:00"/>
    <s v="15:39"/>
    <x v="3"/>
    <m/>
    <s v="15558962"/>
    <m/>
    <m/>
    <m/>
    <m/>
    <m/>
    <m/>
    <m/>
    <m/>
    <s v="8.21449163"/>
    <s v="TOPTEX S.A"/>
    <s v="INTERMEDIAS"/>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10T00:00:00"/>
    <m/>
    <m/>
    <x v="50"/>
    <x v="3"/>
    <x v="0"/>
    <x v="0"/>
    <x v="0"/>
    <n v="1"/>
    <n v="1"/>
    <n v="1"/>
    <n v="1"/>
    <x v="0"/>
    <n v="1"/>
    <s v="8.21449163TOPTEX S.A"/>
    <x v="2"/>
    <d v="2024-01-10T00:00:00"/>
    <x v="877"/>
    <d v="1899-12-30T00:00:00"/>
    <d v="2024-01-10T15:39:00"/>
    <s v="15:39"/>
    <d v="1899-12-30T03:38:43"/>
    <x v="1"/>
    <x v="1"/>
    <x v="5"/>
    <x v="1"/>
    <n v="8193"/>
  </r>
  <r>
    <n v="895"/>
    <d v="2024-01-10T19:18:00"/>
    <d v="2024-01-10T19:18:54"/>
    <s v="45664102@ventasyservicios.com.co"/>
    <s v="Angie Tatiana Tique Cardozo"/>
    <m/>
    <d v="2024-01-10T00:00:00"/>
    <s v="11:14 a. m."/>
    <x v="0"/>
    <m/>
    <m/>
    <m/>
    <m/>
    <m/>
    <m/>
    <m/>
    <m/>
    <s v="johanna.idarraga@claro.com.co"/>
    <s v="Oferta  SOCIEDAD CLINICA BOYACA LIMITA"/>
    <s v="76090097 "/>
    <s v="SOCIEDAD CLINICA BOYACA LIMITADA   "/>
    <s v="PYME MEDIANA"/>
    <s v="CLIENTE CLARO"/>
    <x v="0"/>
    <m/>
    <s v="FIJO"/>
    <s v="HFC"/>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0T00:00:00"/>
    <s v="NO APLICA"/>
    <s v="NO APLICA"/>
    <x v="0"/>
    <x v="0"/>
    <x v="0"/>
    <x v="0"/>
    <x v="0"/>
    <n v="1"/>
    <n v="1"/>
    <n v="1"/>
    <n v="1"/>
    <x v="0"/>
    <n v="1"/>
    <s v="76090097 SOCIEDAD CLINICA BOYACA LIMITADA   "/>
    <x v="1"/>
    <d v="2024-01-10T00:00:00"/>
    <x v="878"/>
    <d v="1899-12-30T00:00:00"/>
    <d v="2024-01-10T11:14:00"/>
    <s v="11:14"/>
    <d v="1899-12-30T08:04:54"/>
    <x v="2"/>
    <x v="2"/>
    <x v="16"/>
    <x v="1"/>
    <n v="8193"/>
  </r>
  <r>
    <n v="896"/>
    <d v="2024-01-10T15:28:53"/>
    <d v="2024-01-10T19:19:30"/>
    <s v="45577874@ventasyservicios.com.co"/>
    <s v="David Andres Pardo Torres"/>
    <m/>
    <d v="2024-01-06T00:00:00"/>
    <s v="08:17"/>
    <x v="0"/>
    <m/>
    <m/>
    <m/>
    <m/>
    <m/>
    <m/>
    <m/>
    <m/>
    <s v="contactopyme.co@claro.com.co"/>
    <s v="Fwd: Solicitud de cambio Cable Modem por Daño - Autama Motor SAS"/>
    <s v="12094396"/>
    <s v="AUTAMA MOTOR S.A.S."/>
    <s v="PYME MEDIANA"/>
    <s v="SOPORTE TÉCNICO NEGOCIOS"/>
    <x v="0"/>
    <m/>
    <s v="FIJO"/>
    <s v="FO"/>
    <s v="PRODUCTO"/>
    <m/>
    <m/>
    <m/>
    <m/>
    <m/>
    <m/>
    <m/>
    <m/>
    <m/>
    <m/>
    <m/>
    <m/>
    <m/>
    <m/>
    <m/>
    <m/>
    <m/>
    <m/>
    <m/>
    <m/>
    <m/>
    <m/>
    <m/>
    <m/>
    <m/>
    <m/>
    <m/>
    <m/>
    <m/>
    <m/>
    <m/>
    <m/>
    <m/>
    <m/>
    <m/>
    <m/>
    <m/>
    <m/>
    <s v="OTROS PRODUCTOS (VENTAS)"/>
    <m/>
    <m/>
    <m/>
    <m/>
    <m/>
    <m/>
    <m/>
    <m/>
    <m/>
    <m/>
    <m/>
    <m/>
    <m/>
    <m/>
    <m/>
    <m/>
    <m/>
    <m/>
    <m/>
    <m/>
    <m/>
    <m/>
    <m/>
    <m/>
    <m/>
    <m/>
    <m/>
    <m/>
    <m/>
    <m/>
    <m/>
    <m/>
    <m/>
    <m/>
    <m/>
    <m/>
    <m/>
    <m/>
    <m/>
    <m/>
    <m/>
    <m/>
    <m/>
    <m/>
    <m/>
    <m/>
    <m/>
    <m/>
    <m/>
    <m/>
    <m/>
    <m/>
    <m/>
    <m/>
    <m/>
    <m/>
    <m/>
    <m/>
    <m/>
    <m/>
    <m/>
    <m/>
    <m/>
    <m/>
    <m/>
    <m/>
    <m/>
    <m/>
    <m/>
    <m/>
    <x v="0"/>
    <m/>
    <m/>
    <m/>
    <m/>
    <m/>
    <s v="GESTIONADO"/>
    <m/>
    <d v="2024-01-10T00:00:00"/>
    <s v="20618941"/>
    <m/>
    <x v="16"/>
    <x v="0"/>
    <x v="0"/>
    <x v="0"/>
    <x v="0"/>
    <n v="1"/>
    <n v="1"/>
    <n v="1"/>
    <n v="1"/>
    <x v="0"/>
    <n v="1"/>
    <s v="12094396AUTAMA MOTOR S.A.S."/>
    <x v="0"/>
    <d v="2024-01-10T00:00:00"/>
    <x v="879"/>
    <d v="1899-12-30T00:00:00"/>
    <d v="2024-01-06T08:17:00"/>
    <s v="08:17"/>
    <d v="1900-01-03T11:02:30"/>
    <x v="0"/>
    <x v="0"/>
    <x v="14"/>
    <x v="0"/>
    <n v="8193"/>
  </r>
  <r>
    <n v="897"/>
    <d v="2024-01-10T17:25:33"/>
    <d v="2024-01-10T19:19:54"/>
    <s v="45961543@ventasyservicios.com.co"/>
    <s v="Juan Jose Duque Aguirre"/>
    <m/>
    <d v="2024-01-10T00:00:00"/>
    <s v="11:27 "/>
    <x v="1"/>
    <m/>
    <m/>
    <s v="BITWORD S.A.S."/>
    <s v="901651837"/>
    <s v="INFORMACIÓN"/>
    <m/>
    <m/>
    <m/>
    <m/>
    <m/>
    <m/>
    <m/>
    <m/>
    <m/>
    <x v="2"/>
    <m/>
    <m/>
    <m/>
    <m/>
    <m/>
    <m/>
    <m/>
    <m/>
    <m/>
    <m/>
    <m/>
    <m/>
    <m/>
    <m/>
    <m/>
    <m/>
    <m/>
    <m/>
    <m/>
    <m/>
    <m/>
    <m/>
    <m/>
    <m/>
    <m/>
    <m/>
    <m/>
    <m/>
    <m/>
    <m/>
    <m/>
    <m/>
    <m/>
    <m/>
    <m/>
    <m/>
    <m/>
    <m/>
    <m/>
    <m/>
    <m/>
    <m/>
    <m/>
    <m/>
    <m/>
    <m/>
    <m/>
    <m/>
    <m/>
    <m/>
    <m/>
    <m/>
    <m/>
    <m/>
    <m/>
    <m/>
    <m/>
    <m/>
    <m/>
    <m/>
    <m/>
    <m/>
    <m/>
    <m/>
    <m/>
    <m/>
    <m/>
    <m/>
    <m/>
    <m/>
    <m/>
    <m/>
    <m/>
    <m/>
    <m/>
    <m/>
    <m/>
    <m/>
    <m/>
    <m/>
    <m/>
    <m/>
    <m/>
    <m/>
    <m/>
    <m/>
    <m/>
    <m/>
    <s v="SOLICITUD CREACIÓN - CLIENTE EN GESTIÓN"/>
    <m/>
    <s v="USUARIO YA EXISTE"/>
    <m/>
    <m/>
    <m/>
    <m/>
    <m/>
    <m/>
    <m/>
    <m/>
    <m/>
    <m/>
    <m/>
    <m/>
    <m/>
    <m/>
    <m/>
    <m/>
    <m/>
    <m/>
    <m/>
    <m/>
    <m/>
    <m/>
    <x v="0"/>
    <m/>
    <m/>
    <m/>
    <m/>
    <m/>
    <s v="GESTIONADO"/>
    <m/>
    <d v="2024-01-10T00:00:00"/>
    <m/>
    <m/>
    <x v="7"/>
    <x v="1"/>
    <x v="0"/>
    <x v="0"/>
    <x v="0"/>
    <n v="1"/>
    <n v="1"/>
    <n v="1"/>
    <n v="1"/>
    <x v="2"/>
    <n v="2"/>
    <s v="901651837"/>
    <x v="0"/>
    <d v="2024-01-10T00:00:00"/>
    <x v="880"/>
    <d v="1899-12-30T00:00:00"/>
    <d v="2024-01-10T11:27:00"/>
    <s v="11:27"/>
    <d v="1899-12-30T07:52:54"/>
    <x v="2"/>
    <x v="2"/>
    <x v="6"/>
    <x v="1"/>
    <n v="8193"/>
  </r>
  <r>
    <n v="898"/>
    <d v="2024-01-10T19:11:47"/>
    <d v="2024-01-10T19:20:24"/>
    <s v="45984160@ventasyservicios.com.co"/>
    <s v="Dana Sofia Giraldo Avila"/>
    <m/>
    <d v="2024-01-10T00:00:00"/>
    <s v="13:55:11 p. m."/>
    <x v="3"/>
    <m/>
    <s v="15558882"/>
    <m/>
    <m/>
    <m/>
    <m/>
    <m/>
    <m/>
    <m/>
    <m/>
    <s v="3176696978"/>
    <s v="GLOBAL HOTEL SUPPLY S.A.S"/>
    <s v="MICR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0T00:00:00"/>
    <m/>
    <s v="N/A"/>
    <x v="21"/>
    <x v="3"/>
    <x v="0"/>
    <x v="0"/>
    <x v="0"/>
    <n v="1"/>
    <n v="1"/>
    <n v="1"/>
    <n v="1"/>
    <x v="0"/>
    <n v="1"/>
    <s v="3176696978GLOBAL HOTEL SUPPLY S.A.S"/>
    <x v="2"/>
    <d v="2024-01-10T00:00:00"/>
    <x v="881"/>
    <d v="1899-12-30T00:00:00"/>
    <d v="2024-01-10T13:55:00"/>
    <s v="13:55"/>
    <d v="1899-12-30T05:25:24"/>
    <x v="1"/>
    <x v="1"/>
    <x v="13"/>
    <x v="1"/>
    <n v="8193"/>
  </r>
  <r>
    <n v="899"/>
    <d v="2024-01-10T19:21:05"/>
    <d v="2024-01-10T19:21:33"/>
    <s v="45961452@ventasyservicios.com.co"/>
    <s v="Natalia Buenano Gonzalez"/>
    <m/>
    <d v="2024-01-10T00:00:00"/>
    <s v="15:47"/>
    <x v="3"/>
    <m/>
    <s v="15558967"/>
    <m/>
    <m/>
    <m/>
    <m/>
    <m/>
    <m/>
    <m/>
    <m/>
    <s v="3228575603"/>
    <s v="TERRALL S.A.S."/>
    <s v="PYME MEDIANA"/>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10T00:00:00"/>
    <m/>
    <m/>
    <x v="50"/>
    <x v="3"/>
    <x v="0"/>
    <x v="0"/>
    <x v="0"/>
    <n v="1"/>
    <n v="1"/>
    <n v="1"/>
    <n v="1"/>
    <x v="0"/>
    <n v="1"/>
    <s v="3228575603TERRALL S.A.S."/>
    <x v="2"/>
    <d v="2024-01-10T00:00:00"/>
    <x v="882"/>
    <d v="1899-12-30T00:00:00"/>
    <d v="2024-01-10T15:47:00"/>
    <s v="15:47"/>
    <d v="1899-12-30T03:34:33"/>
    <x v="1"/>
    <x v="1"/>
    <x v="5"/>
    <x v="1"/>
    <n v="8193"/>
  </r>
  <r>
    <n v="900"/>
    <d v="2024-01-10T18:10:24"/>
    <d v="2024-01-10T19:22:55"/>
    <s v="45077095@ventasyservicios.com.co"/>
    <s v="Diana Patricia García Valencia"/>
    <m/>
    <d v="2024-01-10T00:00:00"/>
    <s v="11:53"/>
    <x v="4"/>
    <m/>
    <m/>
    <m/>
    <m/>
    <m/>
    <m/>
    <m/>
    <m/>
    <s v="Torres de Hayuelos (torresdehayuelosadm@gmail.com)"/>
    <s v="CANCELACION SERVICIO REFERENCIA 81004695"/>
    <s v="81004695"/>
    <s v="EDIFICIO TORRES DE HAYUELOS"/>
    <s v="SOHO"/>
    <s v="CLIENTE EXTERNO"/>
    <x v="0"/>
    <m/>
    <s v="FIJO"/>
    <s v="HFC"/>
    <s v="CANCELACIÓN DE SERVICIO"/>
    <m/>
    <m/>
    <m/>
    <m/>
    <m/>
    <m/>
    <m/>
    <s v="COLOCACIÓN"/>
    <m/>
    <m/>
    <m/>
    <m/>
    <m/>
    <m/>
    <m/>
    <m/>
    <m/>
    <m/>
    <m/>
    <m/>
    <m/>
    <m/>
    <m/>
    <m/>
    <m/>
    <m/>
    <m/>
    <m/>
    <m/>
    <m/>
    <m/>
    <m/>
    <m/>
    <m/>
    <m/>
    <m/>
    <m/>
    <m/>
    <m/>
    <m/>
    <m/>
    <m/>
    <m/>
    <m/>
    <m/>
    <m/>
    <m/>
    <m/>
    <m/>
    <m/>
    <m/>
    <m/>
    <m/>
    <m/>
    <m/>
    <m/>
    <m/>
    <m/>
    <m/>
    <m/>
    <m/>
    <m/>
    <m/>
    <m/>
    <m/>
    <m/>
    <m/>
    <m/>
    <m/>
    <m/>
    <m/>
    <m/>
    <m/>
    <m/>
    <m/>
    <m/>
    <m/>
    <m/>
    <m/>
    <m/>
    <m/>
    <m/>
    <m/>
    <m/>
    <m/>
    <m/>
    <m/>
    <m/>
    <m/>
    <m/>
    <m/>
    <m/>
    <m/>
    <m/>
    <m/>
    <m/>
    <m/>
    <m/>
    <m/>
    <m/>
    <m/>
    <m/>
    <m/>
    <m/>
    <m/>
    <s v="TOTAL"/>
    <m/>
    <s v="NO USA EL SERVICIO"/>
    <m/>
    <x v="1"/>
    <m/>
    <m/>
    <s v="1"/>
    <m/>
    <m/>
    <s v="GESTIONADO"/>
    <m/>
    <d v="2024-01-10T00:00:00"/>
    <m/>
    <s v="995693147"/>
    <x v="74"/>
    <x v="0"/>
    <x v="0"/>
    <x v="0"/>
    <x v="0"/>
    <n v="1"/>
    <n v="1"/>
    <n v="1"/>
    <n v="1"/>
    <x v="0"/>
    <n v="1"/>
    <s v="81004695EDIFICIO TORRES DE HAYUELOS"/>
    <x v="1"/>
    <d v="2024-01-10T00:00:00"/>
    <x v="883"/>
    <d v="1899-12-30T00:00:00"/>
    <d v="2024-01-10T11:53:00"/>
    <s v="11:53"/>
    <d v="1899-12-30T07:29:55"/>
    <x v="2"/>
    <x v="2"/>
    <x v="17"/>
    <x v="0"/>
    <n v="8193"/>
  </r>
  <r>
    <n v="901"/>
    <d v="2024-01-10T19:22:28"/>
    <d v="2024-01-10T19:24:12"/>
    <s v="46046817@ventasyservicios.com.co"/>
    <s v="Nicolas Romero Parra"/>
    <m/>
    <d v="2024-01-10T00:00:00"/>
    <s v="11:23"/>
    <x v="0"/>
    <m/>
    <m/>
    <m/>
    <m/>
    <m/>
    <m/>
    <m/>
    <m/>
    <s v="generalista.talentohumano@proarca.com"/>
    <s v="Fwd: SOLICITUD DE SALDO A FAVOR"/>
    <s v="82430083"/>
    <s v="PROARCA CO COLOMBIA SAS"/>
    <s v="PYME PEQUEÑA"/>
    <s v="CLIENTE CLARO"/>
    <x v="0"/>
    <m/>
    <s v="FIJO"/>
    <s v="HFC"/>
    <s v="SALDO"/>
    <m/>
    <m/>
    <m/>
    <m/>
    <m/>
    <m/>
    <m/>
    <m/>
    <m/>
    <m/>
    <m/>
    <m/>
    <m/>
    <m/>
    <m/>
    <m/>
    <m/>
    <m/>
    <m/>
    <m/>
    <m/>
    <m/>
    <m/>
    <m/>
    <m/>
    <m/>
    <m/>
    <m/>
    <m/>
    <m/>
    <m/>
    <m/>
    <m/>
    <m/>
    <m/>
    <m/>
    <m/>
    <m/>
    <m/>
    <m/>
    <m/>
    <m/>
    <m/>
    <m/>
    <m/>
    <m/>
    <m/>
    <m/>
    <m/>
    <s v="DEVOLUCIÓN DE SALDO"/>
    <m/>
    <m/>
    <m/>
    <m/>
    <m/>
    <m/>
    <m/>
    <m/>
    <m/>
    <m/>
    <m/>
    <m/>
    <m/>
    <m/>
    <m/>
    <m/>
    <m/>
    <m/>
    <m/>
    <m/>
    <m/>
    <m/>
    <m/>
    <m/>
    <m/>
    <m/>
    <m/>
    <m/>
    <m/>
    <m/>
    <m/>
    <m/>
    <m/>
    <m/>
    <m/>
    <m/>
    <m/>
    <m/>
    <m/>
    <m/>
    <m/>
    <m/>
    <m/>
    <m/>
    <m/>
    <m/>
    <m/>
    <m/>
    <m/>
    <m/>
    <m/>
    <m/>
    <m/>
    <m/>
    <m/>
    <m/>
    <m/>
    <m/>
    <m/>
    <x v="0"/>
    <m/>
    <m/>
    <m/>
    <m/>
    <m/>
    <s v="GESTIONADO"/>
    <m/>
    <d v="2024-01-10T00:00:00"/>
    <s v="N/A"/>
    <s v="995698641"/>
    <x v="10"/>
    <x v="0"/>
    <x v="0"/>
    <x v="0"/>
    <x v="0"/>
    <n v="1"/>
    <n v="1"/>
    <n v="1"/>
    <n v="1"/>
    <x v="0"/>
    <n v="1"/>
    <s v="82430083PROARCA CO COLOMBIA SAS"/>
    <x v="1"/>
    <d v="2024-01-10T00:00:00"/>
    <x v="884"/>
    <d v="1899-12-30T00:00:00"/>
    <d v="2024-01-10T11:23:00"/>
    <s v="11:23"/>
    <d v="1899-12-30T08:01:12"/>
    <x v="2"/>
    <x v="2"/>
    <x v="3"/>
    <x v="1"/>
    <n v="8193"/>
  </r>
  <r>
    <n v="902"/>
    <d v="2024-01-10T19:23:34"/>
    <d v="2024-01-10T19:24:31"/>
    <s v="45961543@ventasyservicios.com.co"/>
    <s v="Juan Jose Duque Aguirre"/>
    <m/>
    <d v="2024-01-10T00:00:00"/>
    <s v="11:28"/>
    <x v="1"/>
    <m/>
    <m/>
    <s v="GOLFO DE COLOMBIA S.A.S."/>
    <s v="900671794"/>
    <s v="HABILITACIÓN"/>
    <m/>
    <m/>
    <m/>
    <m/>
    <m/>
    <m/>
    <m/>
    <m/>
    <m/>
    <x v="2"/>
    <m/>
    <m/>
    <m/>
    <m/>
    <m/>
    <m/>
    <m/>
    <m/>
    <m/>
    <m/>
    <m/>
    <m/>
    <m/>
    <m/>
    <m/>
    <m/>
    <m/>
    <m/>
    <m/>
    <m/>
    <m/>
    <m/>
    <m/>
    <m/>
    <m/>
    <m/>
    <m/>
    <m/>
    <m/>
    <m/>
    <m/>
    <m/>
    <m/>
    <m/>
    <m/>
    <m/>
    <m/>
    <m/>
    <m/>
    <m/>
    <m/>
    <m/>
    <m/>
    <m/>
    <m/>
    <m/>
    <m/>
    <m/>
    <m/>
    <m/>
    <m/>
    <m/>
    <m/>
    <m/>
    <m/>
    <m/>
    <m/>
    <m/>
    <m/>
    <m/>
    <m/>
    <m/>
    <m/>
    <m/>
    <m/>
    <m/>
    <m/>
    <m/>
    <m/>
    <m/>
    <m/>
    <m/>
    <m/>
    <m/>
    <m/>
    <m/>
    <m/>
    <m/>
    <m/>
    <m/>
    <m/>
    <m/>
    <m/>
    <m/>
    <m/>
    <m/>
    <m/>
    <m/>
    <m/>
    <m/>
    <m/>
    <m/>
    <s v="HABILITACIÓN DE CORREO(S)"/>
    <m/>
    <s v="lacosta@golfodecolombia.com"/>
    <m/>
    <m/>
    <m/>
    <m/>
    <m/>
    <m/>
    <m/>
    <m/>
    <m/>
    <m/>
    <m/>
    <m/>
    <m/>
    <m/>
    <m/>
    <m/>
    <m/>
    <m/>
    <x v="0"/>
    <m/>
    <m/>
    <m/>
    <m/>
    <m/>
    <m/>
    <m/>
    <d v="2024-01-10T00:00:00"/>
    <m/>
    <m/>
    <x v="55"/>
    <x v="1"/>
    <x v="0"/>
    <x v="0"/>
    <x v="0"/>
    <n v="1"/>
    <n v="1"/>
    <n v="1"/>
    <n v="1"/>
    <x v="0"/>
    <n v="1"/>
    <s v="900671794"/>
    <x v="1"/>
    <d v="2024-01-10T00:00:00"/>
    <x v="885"/>
    <d v="1899-12-30T00:00:00"/>
    <d v="2024-01-10T11:28:00"/>
    <s v="11:28"/>
    <d v="1899-12-30T07:56:31"/>
    <x v="2"/>
    <x v="2"/>
    <x v="6"/>
    <x v="1"/>
    <n v="8193"/>
  </r>
  <r>
    <n v="903"/>
    <d v="2024-01-10T19:18:05"/>
    <d v="2024-01-10T19:25:54"/>
    <s v="46049316@ventasyservicios.com.co"/>
    <s v="Evelin Gicela Diaz Garzon"/>
    <m/>
    <d v="2024-01-10T00:00:00"/>
    <s v="14:32"/>
    <x v="7"/>
    <m/>
    <m/>
    <m/>
    <m/>
    <m/>
    <m/>
    <s v="diana.rojas@industelc.com"/>
    <s v="RE: Cesión de Contrato Claro"/>
    <m/>
    <m/>
    <s v="3117875137"/>
    <s v="INDUSTRIAS DE TELECOMUNIC"/>
    <s v="PYME PEQUEÑA"/>
    <s v="CLIENTE EXTERNO"/>
    <x v="0"/>
    <m/>
    <m/>
    <m/>
    <m/>
    <m/>
    <m/>
    <m/>
    <m/>
    <m/>
    <m/>
    <m/>
    <m/>
    <m/>
    <m/>
    <m/>
    <m/>
    <m/>
    <m/>
    <m/>
    <m/>
    <m/>
    <m/>
    <m/>
    <m/>
    <m/>
    <m/>
    <m/>
    <m/>
    <m/>
    <m/>
    <m/>
    <m/>
    <m/>
    <m/>
    <m/>
    <m/>
    <m/>
    <m/>
    <m/>
    <m/>
    <m/>
    <m/>
    <m/>
    <m/>
    <m/>
    <m/>
    <m/>
    <m/>
    <m/>
    <m/>
    <m/>
    <m/>
    <m/>
    <m/>
    <m/>
    <m/>
    <m/>
    <m/>
    <m/>
    <m/>
    <m/>
    <m/>
    <m/>
    <m/>
    <m/>
    <m/>
    <m/>
    <m/>
    <m/>
    <m/>
    <m/>
    <m/>
    <m/>
    <s v="MÓVIL"/>
    <m/>
    <s v="CESIÓN RECHAZADA"/>
    <m/>
    <m/>
    <s v="INFORMACIÓN INCOMPLETA"/>
    <m/>
    <m/>
    <m/>
    <m/>
    <m/>
    <m/>
    <m/>
    <m/>
    <m/>
    <m/>
    <m/>
    <m/>
    <m/>
    <m/>
    <m/>
    <m/>
    <m/>
    <m/>
    <m/>
    <m/>
    <m/>
    <m/>
    <m/>
    <m/>
    <m/>
    <m/>
    <m/>
    <m/>
    <m/>
    <m/>
    <m/>
    <m/>
    <m/>
    <m/>
    <x v="0"/>
    <m/>
    <m/>
    <m/>
    <m/>
    <m/>
    <s v="GESTIONADO"/>
    <m/>
    <d v="2024-01-10T00:00:00"/>
    <m/>
    <m/>
    <x v="79"/>
    <x v="6"/>
    <x v="0"/>
    <x v="0"/>
    <x v="0"/>
    <n v="1"/>
    <n v="1"/>
    <n v="1"/>
    <n v="1"/>
    <x v="0"/>
    <n v="1"/>
    <s v="3117875137INDUSTRIAS DE TELECOMUNIC"/>
    <x v="2"/>
    <d v="2024-01-10T00:00:00"/>
    <x v="886"/>
    <d v="1899-12-30T00:00:00"/>
    <d v="2024-01-10T14:32:00"/>
    <s v="14:32"/>
    <d v="1899-12-30T04:53:54"/>
    <x v="1"/>
    <x v="1"/>
    <x v="22"/>
    <x v="1"/>
    <n v="8193"/>
  </r>
  <r>
    <n v="904"/>
    <d v="2024-01-10T19:26:26"/>
    <d v="2024-01-10T19:27:02"/>
    <s v="45961452@ventasyservicios.com.co"/>
    <s v="Natalia Buenano Gonzalez"/>
    <m/>
    <d v="2024-01-10T00:00:00"/>
    <s v="15:50"/>
    <x v="3"/>
    <m/>
    <s v="15558970"/>
    <m/>
    <m/>
    <m/>
    <m/>
    <m/>
    <m/>
    <m/>
    <m/>
    <s v="3152021901"/>
    <s v="MAS SALUD"/>
    <s v="PYME MEDIANA"/>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0T00:00:00"/>
    <m/>
    <m/>
    <x v="0"/>
    <x v="3"/>
    <x v="0"/>
    <x v="0"/>
    <x v="0"/>
    <n v="1"/>
    <n v="1"/>
    <n v="1"/>
    <n v="1"/>
    <x v="0"/>
    <n v="1"/>
    <s v="3152021901MAS SALUD"/>
    <x v="2"/>
    <d v="2024-01-10T00:00:00"/>
    <x v="887"/>
    <d v="1899-12-30T00:00:00"/>
    <d v="2024-01-10T15:50:00"/>
    <s v="15:50"/>
    <d v="1899-12-30T03:37:02"/>
    <x v="1"/>
    <x v="1"/>
    <x v="5"/>
    <x v="1"/>
    <n v="8193"/>
  </r>
  <r>
    <n v="905"/>
    <d v="2024-01-10T19:26:17"/>
    <d v="2024-01-10T19:27:09"/>
    <s v="45664102@ventasyservicios.com.co"/>
    <s v="Angie Tatiana Tique Cardozo"/>
    <m/>
    <d v="2024-01-10T00:00:00"/>
    <s v="11:13 a. m."/>
    <x v="0"/>
    <m/>
    <m/>
    <m/>
    <m/>
    <m/>
    <m/>
    <m/>
    <m/>
    <s v="johanna.idarraga@claro.com.co"/>
    <s v="Oferta  GONZALEZ PEREZ COMPANIA LTDA-PROMOTORA DE SEGUROS"/>
    <s v="65746125"/>
    <s v=" GONZALEZ PEREZ LTDA PROMOTORA  "/>
    <s v="MICRO"/>
    <s v="CLIENTE CLARO"/>
    <x v="0"/>
    <m/>
    <s v="FIJO"/>
    <s v="HFC"/>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0T00:00:00"/>
    <s v="NO APLICA"/>
    <s v="NO APLICA"/>
    <x v="0"/>
    <x v="0"/>
    <x v="0"/>
    <x v="0"/>
    <x v="0"/>
    <n v="1"/>
    <n v="1"/>
    <n v="1"/>
    <n v="1"/>
    <x v="0"/>
    <n v="1"/>
    <s v="65746125 GONZALEZ PEREZ LTDA PROMOTORA  "/>
    <x v="1"/>
    <d v="2024-01-10T00:00:00"/>
    <x v="888"/>
    <d v="1899-12-30T00:00:00"/>
    <d v="2024-01-10T11:13:00"/>
    <s v="11:13"/>
    <d v="1899-12-30T08:14:09"/>
    <x v="2"/>
    <x v="2"/>
    <x v="16"/>
    <x v="1"/>
    <n v="8193"/>
  </r>
  <r>
    <n v="906"/>
    <d v="2024-01-10T19:20:27"/>
    <d v="2024-01-10T19:28:43"/>
    <s v="45984160@ventasyservicios.com.co"/>
    <s v="Dana Sofia Giraldo Avila"/>
    <m/>
    <d v="2024-01-10T00:00:00"/>
    <s v="14:06:46 p. m."/>
    <x v="3"/>
    <m/>
    <s v="15558888"/>
    <m/>
    <m/>
    <m/>
    <m/>
    <m/>
    <m/>
    <m/>
    <m/>
    <s v="3102109443"/>
    <s v="FLORES DE FUNZA S.A GUTIERREZ"/>
    <s v="PYME MEDIANA"/>
    <s v="CLIENTE EXTERNO"/>
    <x v="0"/>
    <m/>
    <s v="MÓVIL"/>
    <m/>
    <m/>
    <s v="ROAMING INTERNACIONAL"/>
    <m/>
    <m/>
    <m/>
    <m/>
    <m/>
    <m/>
    <m/>
    <m/>
    <m/>
    <m/>
    <m/>
    <m/>
    <m/>
    <m/>
    <m/>
    <m/>
    <m/>
    <m/>
    <m/>
    <m/>
    <m/>
    <m/>
    <m/>
    <m/>
    <m/>
    <m/>
    <m/>
    <m/>
    <m/>
    <m/>
    <m/>
    <m/>
    <m/>
    <m/>
    <m/>
    <m/>
    <m/>
    <m/>
    <m/>
    <m/>
    <m/>
    <m/>
    <m/>
    <m/>
    <m/>
    <m/>
    <m/>
    <s v="INFORMACIÓN ACLARACIÓN"/>
    <m/>
    <m/>
    <m/>
    <m/>
    <m/>
    <m/>
    <m/>
    <m/>
    <m/>
    <m/>
    <m/>
    <m/>
    <m/>
    <m/>
    <m/>
    <m/>
    <m/>
    <m/>
    <m/>
    <m/>
    <m/>
    <m/>
    <m/>
    <m/>
    <m/>
    <m/>
    <m/>
    <m/>
    <m/>
    <m/>
    <m/>
    <m/>
    <m/>
    <m/>
    <m/>
    <m/>
    <m/>
    <m/>
    <m/>
    <m/>
    <m/>
    <m/>
    <m/>
    <m/>
    <m/>
    <m/>
    <m/>
    <m/>
    <m/>
    <m/>
    <m/>
    <m/>
    <m/>
    <m/>
    <m/>
    <m/>
    <m/>
    <m/>
    <m/>
    <m/>
    <x v="0"/>
    <m/>
    <m/>
    <m/>
    <m/>
    <m/>
    <s v="GESTIONADO"/>
    <m/>
    <d v="2024-01-10T00:00:00"/>
    <m/>
    <s v="N/A"/>
    <x v="18"/>
    <x v="3"/>
    <x v="0"/>
    <x v="0"/>
    <x v="0"/>
    <n v="1"/>
    <n v="1"/>
    <n v="1"/>
    <n v="1"/>
    <x v="0"/>
    <n v="1"/>
    <s v="3102109443FLORES DE FUNZA S.A GUTIERREZ"/>
    <x v="2"/>
    <d v="2024-01-10T00:00:00"/>
    <x v="889"/>
    <d v="1899-12-30T00:00:00"/>
    <d v="2024-01-10T14:06:00"/>
    <s v="14:06"/>
    <d v="1899-12-30T05:22:43"/>
    <x v="1"/>
    <x v="1"/>
    <x v="13"/>
    <x v="1"/>
    <n v="8193"/>
  </r>
  <r>
    <n v="907"/>
    <d v="2024-01-10T19:25:56"/>
    <d v="2024-01-10T19:28:59"/>
    <s v="46049316@ventasyservicios.com.co"/>
    <s v="Evelin Gicela Diaz Garzon"/>
    <m/>
    <d v="2024-01-10T00:00:00"/>
    <s v="15:08"/>
    <x v="7"/>
    <m/>
    <m/>
    <m/>
    <m/>
    <m/>
    <m/>
    <s v="maria.gomez.ext@claro.com.co"/>
    <s v="RV: CESION DE LINEA (A PERSONA NATURAL)"/>
    <m/>
    <m/>
    <s v="3125224309"/>
    <s v="OLX FIN COLOMBIA SAS"/>
    <s v="MICRO"/>
    <s v="CLIENTE CLAR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0T00:00:00"/>
    <m/>
    <m/>
    <x v="78"/>
    <x v="6"/>
    <x v="0"/>
    <x v="0"/>
    <x v="0"/>
    <n v="1"/>
    <n v="1"/>
    <n v="1"/>
    <n v="1"/>
    <x v="0"/>
    <n v="1"/>
    <s v="3125224309OLX FIN COLOMBIA SAS"/>
    <x v="2"/>
    <d v="2024-01-10T00:00:00"/>
    <x v="890"/>
    <d v="1899-12-30T00:00:00"/>
    <d v="2024-01-10T15:08:00"/>
    <s v="15:08"/>
    <d v="1899-12-30T04:20:59"/>
    <x v="1"/>
    <x v="1"/>
    <x v="22"/>
    <x v="1"/>
    <n v="8193"/>
  </r>
  <r>
    <n v="908"/>
    <d v="2024-01-10T19:28:52"/>
    <d v="2024-01-10T19:30:04"/>
    <s v="46044959@ventasyservicios.com.co"/>
    <s v="Brayan Enrique Cuida Castillo"/>
    <m/>
    <d v="2024-01-10T00:00:00"/>
    <s v="12:01 p. m."/>
    <x v="4"/>
    <m/>
    <m/>
    <m/>
    <m/>
    <m/>
    <m/>
    <m/>
    <m/>
    <s v="administracioncol@lhtconseil.com"/>
    <s v="RE: Cancelación servicios Empresariales Claro "/>
    <s v="05758107"/>
    <s v="LHT COLOMBIA S.A.S "/>
    <s v="SOHO"/>
    <s v="CLIENTE CLARO"/>
    <x v="0"/>
    <m/>
    <s v="FIJO"/>
    <s v="HFC"/>
    <s v="CANCELACIÓN DE SERVICIO"/>
    <m/>
    <m/>
    <m/>
    <m/>
    <m/>
    <m/>
    <m/>
    <s v="CANCELACIÓN"/>
    <m/>
    <m/>
    <m/>
    <m/>
    <m/>
    <m/>
    <m/>
    <m/>
    <m/>
    <m/>
    <m/>
    <m/>
    <m/>
    <m/>
    <m/>
    <m/>
    <m/>
    <m/>
    <m/>
    <m/>
    <m/>
    <m/>
    <m/>
    <m/>
    <m/>
    <m/>
    <m/>
    <m/>
    <m/>
    <m/>
    <m/>
    <m/>
    <m/>
    <m/>
    <m/>
    <m/>
    <m/>
    <m/>
    <m/>
    <m/>
    <m/>
    <m/>
    <m/>
    <m/>
    <m/>
    <m/>
    <m/>
    <m/>
    <m/>
    <m/>
    <m/>
    <m/>
    <m/>
    <m/>
    <m/>
    <m/>
    <m/>
    <m/>
    <m/>
    <m/>
    <m/>
    <m/>
    <m/>
    <m/>
    <m/>
    <m/>
    <m/>
    <m/>
    <m/>
    <m/>
    <m/>
    <m/>
    <m/>
    <m/>
    <m/>
    <m/>
    <m/>
    <m/>
    <m/>
    <m/>
    <m/>
    <m/>
    <m/>
    <m/>
    <m/>
    <m/>
    <m/>
    <m/>
    <m/>
    <m/>
    <m/>
    <m/>
    <m/>
    <m/>
    <m/>
    <m/>
    <m/>
    <s v="TOTAL"/>
    <m/>
    <s v="NO INDICA MOTIVO"/>
    <m/>
    <x v="1"/>
    <m/>
    <m/>
    <s v="2"/>
    <m/>
    <m/>
    <s v="GESTIONADO"/>
    <m/>
    <d v="2024-01-10T00:00:00"/>
    <s v="NN"/>
    <m/>
    <x v="53"/>
    <x v="0"/>
    <x v="0"/>
    <x v="0"/>
    <x v="0"/>
    <n v="1"/>
    <n v="1"/>
    <n v="1"/>
    <n v="1"/>
    <x v="0"/>
    <n v="1"/>
    <s v="05758107LHT COLOMBIA S.A.S "/>
    <x v="0"/>
    <d v="2024-01-10T00:00:00"/>
    <x v="891"/>
    <d v="1899-12-30T00:00:00"/>
    <d v="2024-01-10T12:01:00"/>
    <s v="12:01"/>
    <d v="1899-12-30T07:29:04"/>
    <x v="2"/>
    <x v="2"/>
    <x v="7"/>
    <x v="0"/>
    <n v="8193"/>
  </r>
  <r>
    <n v="909"/>
    <d v="2024-01-10T19:21:38"/>
    <d v="2024-01-10T19:30:39"/>
    <s v="45632550@ventasyservicios.com.co"/>
    <s v="Alejandra Rodriguez Cajamarca"/>
    <m/>
    <d v="2024-01-10T00:00:00"/>
    <s v="4:46 p. m."/>
    <x v="4"/>
    <m/>
    <m/>
    <m/>
    <m/>
    <m/>
    <m/>
    <m/>
    <m/>
    <s v="mavigosociocardio1962@hotmail.com"/>
    <s v="RV: POR FAVOR ATENDER ESTA SOLICITUD Y ENVIAR RESPUESTA AL CORREO ELECTRONICO   carrillovjc@hotmail.com"/>
    <s v="3157960656"/>
    <s v="SOCIEDAD CARDIOVASCULAR DE SANTANDER LIM -"/>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0T00:00:00"/>
    <m/>
    <m/>
    <x v="21"/>
    <x v="0"/>
    <x v="0"/>
    <x v="24"/>
    <x v="1"/>
    <n v="1"/>
    <n v="1"/>
    <n v="1"/>
    <n v="1"/>
    <x v="0"/>
    <n v="1"/>
    <s v="3157960656SOCIEDAD CARDIOVASCULAR DE SANTANDER LIM -"/>
    <x v="0"/>
    <d v="2024-01-10T00:00:00"/>
    <x v="892"/>
    <d v="1899-12-30T00:00:00"/>
    <d v="2024-01-10T04:46:00"/>
    <s v="4:46"/>
    <d v="1899-12-30T14:44:39"/>
    <x v="3"/>
    <x v="2"/>
    <x v="24"/>
    <x v="0"/>
    <n v="8193"/>
  </r>
  <r>
    <n v="910"/>
    <d v="2024-01-10T19:26:10"/>
    <d v="2024-01-10T19:31:28"/>
    <s v="45688293@ventasyservicios.com.co"/>
    <s v="Juan David Mendez"/>
    <m/>
    <d v="2024-01-10T00:00:00"/>
    <s v="14:58"/>
    <x v="0"/>
    <m/>
    <m/>
    <m/>
    <m/>
    <m/>
    <m/>
    <m/>
    <m/>
    <s v="contactopyme.co@claro.com.co"/>
    <s v="Fwd: Fallas Tecnicas Red Movil"/>
    <s v="8.22426043"/>
    <s v="DISTRIBUCIONES BR S.A.S."/>
    <s v="PYME PEQUEÑA"/>
    <s v="CLIENTE EXTERNO"/>
    <x v="0"/>
    <m/>
    <s v="MÓVIL"/>
    <m/>
    <m/>
    <s v="FALLAS TÉCNICAS"/>
    <m/>
    <m/>
    <m/>
    <m/>
    <m/>
    <m/>
    <m/>
    <m/>
    <m/>
    <m/>
    <m/>
    <m/>
    <m/>
    <m/>
    <m/>
    <m/>
    <m/>
    <m/>
    <m/>
    <s v="PROGRAMACIÓN O MANEJO DE EQUIPOS"/>
    <m/>
    <m/>
    <m/>
    <m/>
    <m/>
    <m/>
    <m/>
    <m/>
    <m/>
    <m/>
    <m/>
    <m/>
    <m/>
    <m/>
    <m/>
    <m/>
    <m/>
    <m/>
    <m/>
    <m/>
    <m/>
    <m/>
    <m/>
    <m/>
    <m/>
    <m/>
    <m/>
    <m/>
    <m/>
    <m/>
    <m/>
    <m/>
    <m/>
    <m/>
    <m/>
    <m/>
    <m/>
    <m/>
    <m/>
    <m/>
    <m/>
    <m/>
    <m/>
    <m/>
    <m/>
    <m/>
    <m/>
    <m/>
    <m/>
    <m/>
    <m/>
    <m/>
    <m/>
    <m/>
    <m/>
    <m/>
    <m/>
    <m/>
    <m/>
    <m/>
    <m/>
    <m/>
    <m/>
    <m/>
    <m/>
    <m/>
    <m/>
    <m/>
    <m/>
    <m/>
    <m/>
    <m/>
    <m/>
    <m/>
    <m/>
    <m/>
    <m/>
    <m/>
    <m/>
    <m/>
    <m/>
    <m/>
    <m/>
    <m/>
    <m/>
    <m/>
    <m/>
    <m/>
    <x v="1"/>
    <m/>
    <m/>
    <s v="6"/>
    <s v="147"/>
    <s v="BUCARAMANGA"/>
    <s v="GESTIONADO"/>
    <m/>
    <d v="2024-01-10T00:00:00"/>
    <m/>
    <m/>
    <x v="134"/>
    <x v="0"/>
    <x v="0"/>
    <x v="0"/>
    <x v="0"/>
    <n v="1"/>
    <n v="1"/>
    <n v="1"/>
    <n v="1"/>
    <x v="0"/>
    <n v="1"/>
    <s v="8.22426043DISTRIBUCIONES BR S.A.S."/>
    <x v="2"/>
    <d v="2024-01-10T00:00:00"/>
    <x v="893"/>
    <d v="1899-12-30T00:00:00"/>
    <d v="2024-01-10T14:58:00"/>
    <s v="14:58"/>
    <d v="1899-12-30T04:33:28"/>
    <x v="1"/>
    <x v="1"/>
    <x v="4"/>
    <x v="1"/>
    <n v="8193"/>
  </r>
  <r>
    <n v="911"/>
    <d v="2024-01-10T19:27:07"/>
    <d v="2024-01-10T19:32:44"/>
    <s v="45961452@ventasyservicios.com.co"/>
    <s v="Natalia Buenano Gonzalez"/>
    <m/>
    <d v="2024-01-10T00:00:00"/>
    <s v="15:50"/>
    <x v="3"/>
    <m/>
    <s v="15558971"/>
    <m/>
    <m/>
    <m/>
    <m/>
    <m/>
    <m/>
    <m/>
    <m/>
    <s v="3136707792"/>
    <s v="TERRALL SAS"/>
    <s v="PYME MEDIANA"/>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0T00:00:00"/>
    <m/>
    <m/>
    <x v="0"/>
    <x v="3"/>
    <x v="0"/>
    <x v="0"/>
    <x v="0"/>
    <n v="1"/>
    <n v="1"/>
    <n v="1"/>
    <n v="1"/>
    <x v="0"/>
    <n v="1"/>
    <s v="3136707792TERRALL SAS"/>
    <x v="2"/>
    <d v="2024-01-10T00:00:00"/>
    <x v="894"/>
    <d v="1899-12-30T00:00:00"/>
    <d v="2024-01-10T15:50:00"/>
    <s v="15:50"/>
    <d v="1899-12-30T03:42:44"/>
    <x v="1"/>
    <x v="1"/>
    <x v="5"/>
    <x v="1"/>
    <n v="8193"/>
  </r>
  <r>
    <n v="912"/>
    <d v="2024-01-10T19:24:33"/>
    <d v="2024-01-10T19:33:18"/>
    <s v="45961543@ventasyservicios.com.co"/>
    <s v="Juan Jose Duque Aguirre"/>
    <m/>
    <d v="2024-01-10T00:00:00"/>
    <s v="14:29"/>
    <x v="1"/>
    <m/>
    <m/>
    <s v="JS DESIGN S.A.S"/>
    <s v="901420200"/>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10T00:00:00"/>
    <m/>
    <m/>
    <x v="4"/>
    <x v="1"/>
    <x v="0"/>
    <x v="0"/>
    <x v="0"/>
    <n v="1"/>
    <n v="1"/>
    <n v="1"/>
    <n v="1"/>
    <x v="0"/>
    <n v="1"/>
    <s v="901420200"/>
    <x v="2"/>
    <d v="2024-01-10T00:00:00"/>
    <x v="895"/>
    <d v="1899-12-30T00:00:00"/>
    <d v="2024-01-10T14:29:00"/>
    <s v="14:29"/>
    <d v="1899-12-30T05:04:18"/>
    <x v="1"/>
    <x v="1"/>
    <x v="6"/>
    <x v="1"/>
    <n v="8193"/>
  </r>
  <r>
    <n v="913"/>
    <d v="2024-01-10T19:34:51"/>
    <d v="2024-01-10T19:35:48"/>
    <s v="45664102@ventasyservicios.com.co"/>
    <s v="Angie Tatiana Tique Cardozo"/>
    <m/>
    <d v="2024-01-10T00:00:00"/>
    <s v="11:09 a. m."/>
    <x v="0"/>
    <m/>
    <m/>
    <m/>
    <m/>
    <m/>
    <m/>
    <m/>
    <m/>
    <s v="auxcontable@aeromaquinados.com"/>
    <s v="RE: SOLICITUD CORREO PARA FACTURACION"/>
    <s v="3223640940"/>
    <s v="JULIAN ANDRES"/>
    <s v="SOHO"/>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0T00:00:00"/>
    <s v="NO APLICA"/>
    <s v="NO APLICA"/>
    <x v="9"/>
    <x v="0"/>
    <x v="0"/>
    <x v="0"/>
    <x v="0"/>
    <n v="1"/>
    <n v="1"/>
    <n v="1"/>
    <n v="1"/>
    <x v="0"/>
    <n v="1"/>
    <s v="3223640940JULIAN ANDRES"/>
    <x v="1"/>
    <d v="2024-01-10T00:00:00"/>
    <x v="896"/>
    <d v="1899-12-30T00:00:00"/>
    <d v="2024-01-10T11:09:00"/>
    <s v="11:09"/>
    <d v="1899-12-30T08:26:48"/>
    <x v="2"/>
    <x v="2"/>
    <x v="16"/>
    <x v="1"/>
    <n v="8193"/>
  </r>
  <r>
    <n v="914"/>
    <d v="2024-01-10T19:33:21"/>
    <d v="2024-01-10T19:36:36"/>
    <s v="45961543@ventasyservicios.com.co"/>
    <s v="Juan Jose Duque Aguirre"/>
    <m/>
    <d v="2024-01-10T00:00:00"/>
    <s v="14:48"/>
    <x v="1"/>
    <m/>
    <m/>
    <s v="0"/>
    <s v="0"/>
    <s v="INFORMACIÓN"/>
    <m/>
    <m/>
    <m/>
    <m/>
    <m/>
    <m/>
    <m/>
    <m/>
    <m/>
    <x v="2"/>
    <m/>
    <m/>
    <m/>
    <m/>
    <m/>
    <m/>
    <m/>
    <m/>
    <m/>
    <m/>
    <m/>
    <m/>
    <m/>
    <m/>
    <m/>
    <m/>
    <m/>
    <m/>
    <m/>
    <m/>
    <m/>
    <m/>
    <m/>
    <m/>
    <m/>
    <m/>
    <m/>
    <m/>
    <m/>
    <m/>
    <m/>
    <m/>
    <m/>
    <m/>
    <m/>
    <m/>
    <m/>
    <m/>
    <m/>
    <m/>
    <m/>
    <m/>
    <m/>
    <m/>
    <m/>
    <m/>
    <m/>
    <m/>
    <m/>
    <m/>
    <m/>
    <m/>
    <m/>
    <m/>
    <m/>
    <m/>
    <m/>
    <m/>
    <m/>
    <m/>
    <m/>
    <m/>
    <m/>
    <m/>
    <m/>
    <m/>
    <m/>
    <m/>
    <m/>
    <m/>
    <m/>
    <m/>
    <m/>
    <m/>
    <m/>
    <m/>
    <m/>
    <m/>
    <m/>
    <m/>
    <m/>
    <m/>
    <m/>
    <m/>
    <m/>
    <m/>
    <m/>
    <m/>
    <s v="OTROS TEMAS"/>
    <s v="OTROS TEMAS"/>
    <m/>
    <s v="falta de informacion"/>
    <m/>
    <m/>
    <m/>
    <m/>
    <m/>
    <m/>
    <m/>
    <m/>
    <m/>
    <m/>
    <m/>
    <m/>
    <m/>
    <m/>
    <m/>
    <m/>
    <m/>
    <m/>
    <m/>
    <m/>
    <m/>
    <x v="0"/>
    <m/>
    <m/>
    <m/>
    <m/>
    <m/>
    <s v="GESTIONADO"/>
    <m/>
    <d v="2024-01-10T00:00:00"/>
    <m/>
    <m/>
    <x v="56"/>
    <x v="1"/>
    <x v="0"/>
    <x v="0"/>
    <x v="0"/>
    <n v="1"/>
    <n v="1"/>
    <n v="1"/>
    <n v="1"/>
    <x v="0"/>
    <n v="1"/>
    <s v="0"/>
    <x v="2"/>
    <d v="2024-01-10T00:00:00"/>
    <x v="897"/>
    <d v="1899-12-30T00:00:00"/>
    <d v="2024-01-10T14:48:00"/>
    <s v="14:48"/>
    <d v="1899-12-30T04:48:36"/>
    <x v="1"/>
    <x v="1"/>
    <x v="6"/>
    <x v="1"/>
    <n v="8193"/>
  </r>
  <r>
    <n v="915"/>
    <d v="2024-01-10T19:23:53"/>
    <d v="2024-01-10T19:36:42"/>
    <s v="45077095@ventasyservicios.com.co"/>
    <s v="Diana Patricia García Valencia"/>
    <m/>
    <d v="2024-01-10T00:00:00"/>
    <s v="10:56"/>
    <x v="4"/>
    <m/>
    <m/>
    <m/>
    <m/>
    <m/>
    <m/>
    <m/>
    <m/>
    <s v="claropqrmovil-21 (claropqrmovil-21@millenium.com.co)"/>
    <s v="CANCELACION SEGMENTO PYME  1417273"/>
    <s v="3308737"/>
    <s v="DANIEL JOS ESCOBAR ARCILA"/>
    <s v="SOH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0T00:00:00"/>
    <m/>
    <s v="995700121"/>
    <x v="58"/>
    <x v="0"/>
    <x v="0"/>
    <x v="25"/>
    <x v="1"/>
    <n v="1"/>
    <n v="1"/>
    <n v="1"/>
    <n v="1"/>
    <x v="0"/>
    <n v="1"/>
    <s v="3308737DANIEL JOS ESCOBAR ARCILA"/>
    <x v="1"/>
    <d v="2024-01-10T00:00:00"/>
    <x v="898"/>
    <d v="1899-12-30T00:00:00"/>
    <d v="2024-01-10T10:56:00"/>
    <s v="10:56"/>
    <d v="1899-12-30T08:40:42"/>
    <x v="2"/>
    <x v="2"/>
    <x v="17"/>
    <x v="0"/>
    <n v="8193"/>
  </r>
  <r>
    <n v="916"/>
    <d v="2024-01-10T19:34:57"/>
    <d v="2024-01-10T19:36:43"/>
    <s v="46044959@ventasyservicios.com.co"/>
    <s v="Brayan Enrique Cuida Castillo"/>
    <m/>
    <d v="2024-01-10T00:00:00"/>
    <s v="12:01 p. m."/>
    <x v="4"/>
    <m/>
    <m/>
    <m/>
    <m/>
    <m/>
    <m/>
    <m/>
    <m/>
    <s v="nomina@cu2ingenieros.com"/>
    <s v="CU2 INGENIEROS S.A.S."/>
    <s v="3226747161"/>
    <s v="CU2 INGENIEROS S.A.S."/>
    <s v="MICR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0T00:00:00"/>
    <s v="NN"/>
    <m/>
    <x v="21"/>
    <x v="0"/>
    <x v="0"/>
    <x v="0"/>
    <x v="0"/>
    <n v="1"/>
    <n v="1"/>
    <n v="1"/>
    <n v="1"/>
    <x v="0"/>
    <n v="1"/>
    <s v="3226747161CU2 INGENIEROS S.A.S."/>
    <x v="0"/>
    <d v="2024-01-10T00:00:00"/>
    <x v="899"/>
    <d v="1899-12-30T00:00:00"/>
    <d v="2024-01-10T12:01:00"/>
    <s v="12:01"/>
    <d v="1899-12-30T07:35:43"/>
    <x v="2"/>
    <x v="2"/>
    <x v="7"/>
    <x v="0"/>
    <n v="8193"/>
  </r>
  <r>
    <n v="917"/>
    <d v="2024-01-10T19:34:56"/>
    <d v="2024-01-10T19:37:10"/>
    <s v="46044558@ventasyservicios.com.co"/>
    <s v="Dick Harry Rodriguez Rocha"/>
    <m/>
    <d v="2024-01-10T00:00:00"/>
    <s v="14:55"/>
    <x v="0"/>
    <m/>
    <m/>
    <m/>
    <m/>
    <m/>
    <m/>
    <m/>
    <m/>
    <s v="FILTROWEBPQR-2@millenium.com.co"/>
    <s v="CANCELACION SEGMENTO PYME ID 1417518"/>
    <s v="62851601"/>
    <s v="ADELMO HER MORA CASTRO"/>
    <s v="SOH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0T00:00:00"/>
    <m/>
    <m/>
    <x v="58"/>
    <x v="0"/>
    <x v="0"/>
    <x v="0"/>
    <x v="0"/>
    <n v="1"/>
    <n v="1"/>
    <n v="1"/>
    <n v="1"/>
    <x v="0"/>
    <n v="1"/>
    <s v="62851601ADELMO HER MORA CASTRO"/>
    <x v="2"/>
    <d v="2024-01-10T00:00:00"/>
    <x v="900"/>
    <d v="1899-12-30T00:00:00"/>
    <d v="2024-01-10T14:55:00"/>
    <s v="14:55"/>
    <d v="1899-12-30T04:42:10"/>
    <x v="1"/>
    <x v="1"/>
    <x v="20"/>
    <x v="1"/>
    <n v="8193"/>
  </r>
  <r>
    <n v="918"/>
    <d v="2024-01-10T19:40:53"/>
    <d v="2024-01-10T19:42:07"/>
    <s v="45961543@ventasyservicios.com.co"/>
    <s v="Juan Jose Duque Aguirre"/>
    <m/>
    <d v="2024-01-10T00:00:00"/>
    <s v="14:51"/>
    <x v="1"/>
    <m/>
    <m/>
    <s v="SEGURIDAD Y VIGILANCIA PR"/>
    <s v="830097002"/>
    <s v="INFORMACIÓN"/>
    <m/>
    <m/>
    <m/>
    <m/>
    <m/>
    <m/>
    <m/>
    <m/>
    <m/>
    <x v="2"/>
    <m/>
    <m/>
    <m/>
    <m/>
    <m/>
    <m/>
    <m/>
    <m/>
    <m/>
    <m/>
    <m/>
    <m/>
    <m/>
    <m/>
    <m/>
    <m/>
    <m/>
    <m/>
    <m/>
    <m/>
    <m/>
    <m/>
    <m/>
    <m/>
    <m/>
    <m/>
    <m/>
    <m/>
    <m/>
    <m/>
    <m/>
    <m/>
    <m/>
    <m/>
    <m/>
    <m/>
    <m/>
    <m/>
    <m/>
    <m/>
    <m/>
    <m/>
    <m/>
    <m/>
    <m/>
    <m/>
    <m/>
    <m/>
    <m/>
    <m/>
    <m/>
    <m/>
    <m/>
    <m/>
    <m/>
    <m/>
    <m/>
    <m/>
    <m/>
    <m/>
    <m/>
    <m/>
    <m/>
    <m/>
    <m/>
    <m/>
    <m/>
    <m/>
    <m/>
    <m/>
    <m/>
    <m/>
    <m/>
    <m/>
    <m/>
    <m/>
    <m/>
    <m/>
    <m/>
    <m/>
    <m/>
    <m/>
    <m/>
    <m/>
    <m/>
    <m/>
    <m/>
    <m/>
    <s v="OTROS TEMAS"/>
    <s v="OTROS TEMAS"/>
    <m/>
    <s v="CLIENTE CON CSM"/>
    <m/>
    <m/>
    <m/>
    <m/>
    <m/>
    <m/>
    <m/>
    <m/>
    <m/>
    <m/>
    <m/>
    <m/>
    <m/>
    <m/>
    <m/>
    <m/>
    <m/>
    <m/>
    <m/>
    <m/>
    <m/>
    <x v="0"/>
    <m/>
    <m/>
    <m/>
    <m/>
    <m/>
    <s v="GESTIONADO"/>
    <m/>
    <d v="2024-01-10T00:00:00"/>
    <m/>
    <m/>
    <x v="56"/>
    <x v="1"/>
    <x v="0"/>
    <x v="0"/>
    <x v="0"/>
    <n v="1"/>
    <n v="1"/>
    <n v="1"/>
    <n v="1"/>
    <x v="2"/>
    <n v="2"/>
    <s v="830097002"/>
    <x v="2"/>
    <d v="2024-01-10T00:00:00"/>
    <x v="901"/>
    <d v="1899-12-30T00:00:00"/>
    <d v="2024-01-10T14:51:00"/>
    <s v="14:51"/>
    <d v="1899-12-30T04:51:07"/>
    <x v="1"/>
    <x v="1"/>
    <x v="6"/>
    <x v="1"/>
    <n v="8193"/>
  </r>
  <r>
    <n v="919"/>
    <d v="2024-01-10T19:43:36"/>
    <d v="2024-01-10T19:44:27"/>
    <s v="46044959@ventasyservicios.com.co"/>
    <s v="Brayan Enrique Cuida Castillo"/>
    <m/>
    <d v="2024-01-10T00:00:00"/>
    <s v="11:49 a. m."/>
    <x v="4"/>
    <m/>
    <m/>
    <m/>
    <m/>
    <m/>
    <m/>
    <m/>
    <m/>
    <s v="asiscontabilidadcolhogar@gmail.com"/>
    <s v="Re: Fwd: CANCELACION SERVICIO CLARO AV CALI(BOGOTA) COLHOGAR 1 SAS"/>
    <s v="43054389"/>
    <s v="COL HOGAR 1 S A S"/>
    <s v="PYME PEQUEÑA"/>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0T00:00:00"/>
    <s v="NN"/>
    <m/>
    <x v="58"/>
    <x v="0"/>
    <x v="0"/>
    <x v="0"/>
    <x v="0"/>
    <n v="1"/>
    <n v="1"/>
    <n v="1"/>
    <n v="1"/>
    <x v="0"/>
    <n v="1"/>
    <s v="43054389COL HOGAR 1 S A S"/>
    <x v="0"/>
    <d v="2024-01-10T00:00:00"/>
    <x v="902"/>
    <d v="1899-12-30T00:00:00"/>
    <d v="2024-01-10T11:49:00"/>
    <s v="11:49"/>
    <d v="1899-12-30T07:55:27"/>
    <x v="2"/>
    <x v="2"/>
    <x v="7"/>
    <x v="0"/>
    <n v="8193"/>
  </r>
  <r>
    <n v="920"/>
    <d v="2024-01-10T19:44:00"/>
    <d v="2024-01-10T19:44:56"/>
    <s v="45664102@ventasyservicios.com.co"/>
    <s v="Angie Tatiana Tique Cardozo"/>
    <m/>
    <d v="2024-01-10T00:00:00"/>
    <s v="10:28 a. m."/>
    <x v="0"/>
    <m/>
    <m/>
    <m/>
    <m/>
    <m/>
    <m/>
    <m/>
    <m/>
    <s v="Mabel.GonzalezV@claro.com.co"/>
    <s v="SOLICITUD VALIDACION FACTURA FIJA // MARKEM ESPACIO INTELIGENTE SAS NIT 900588708-4"/>
    <s v="12401737"/>
    <s v="MARKEM - ESPACIO INTELIGENTE S.A.S."/>
    <s v="PYME MEDIANA"/>
    <s v="CLIENTE CLARO"/>
    <x v="0"/>
    <m/>
    <s v="FIJO"/>
    <s v="FO"/>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0T00:00:00"/>
    <s v="NO APLICA"/>
    <s v="NO APLICA"/>
    <x v="0"/>
    <x v="0"/>
    <x v="0"/>
    <x v="0"/>
    <x v="0"/>
    <n v="1"/>
    <n v="1"/>
    <n v="1"/>
    <n v="1"/>
    <x v="0"/>
    <n v="1"/>
    <s v="12401737MARKEM - ESPACIO INTELIGENTE S.A.S."/>
    <x v="1"/>
    <d v="2024-01-10T00:00:00"/>
    <x v="903"/>
    <d v="1899-12-30T00:00:00"/>
    <d v="2024-01-10T10:28:00"/>
    <s v="10:28"/>
    <d v="1899-12-30T09:16:56"/>
    <x v="2"/>
    <x v="2"/>
    <x v="16"/>
    <x v="1"/>
    <n v="8193"/>
  </r>
  <r>
    <n v="921"/>
    <d v="2024-01-10T19:32:47"/>
    <d v="2024-01-10T19:45:14"/>
    <s v="45961452@ventasyservicios.com.co"/>
    <s v="Natalia Buenano Gonzalez"/>
    <m/>
    <d v="2024-01-10T00:00:00"/>
    <s v="15:58"/>
    <x v="3"/>
    <m/>
    <s v="15558981"/>
    <m/>
    <m/>
    <m/>
    <m/>
    <m/>
    <m/>
    <m/>
    <m/>
    <s v="8.21887843"/>
    <s v="ASEQUIMICOS SAS"/>
    <s v="PYME MEDIANA"/>
    <s v="CLIENTE EXTERNO"/>
    <x v="0"/>
    <m/>
    <s v="MÓVIL"/>
    <m/>
    <m/>
    <s v="REPOSICIÓN DE EQUIPO"/>
    <m/>
    <m/>
    <m/>
    <m/>
    <m/>
    <m/>
    <m/>
    <m/>
    <m/>
    <m/>
    <m/>
    <m/>
    <m/>
    <m/>
    <m/>
    <m/>
    <m/>
    <m/>
    <m/>
    <m/>
    <m/>
    <m/>
    <m/>
    <m/>
    <m/>
    <m/>
    <m/>
    <m/>
    <m/>
    <m/>
    <m/>
    <m/>
    <m/>
    <m/>
    <m/>
    <m/>
    <m/>
    <m/>
    <m/>
    <m/>
    <m/>
    <m/>
    <m/>
    <m/>
    <s v="COTIZACIÓN"/>
    <m/>
    <m/>
    <m/>
    <m/>
    <m/>
    <m/>
    <m/>
    <m/>
    <m/>
    <m/>
    <m/>
    <m/>
    <m/>
    <m/>
    <m/>
    <m/>
    <m/>
    <m/>
    <m/>
    <m/>
    <m/>
    <m/>
    <m/>
    <m/>
    <m/>
    <m/>
    <m/>
    <m/>
    <m/>
    <m/>
    <m/>
    <m/>
    <m/>
    <m/>
    <m/>
    <m/>
    <m/>
    <m/>
    <m/>
    <m/>
    <m/>
    <m/>
    <m/>
    <m/>
    <m/>
    <m/>
    <m/>
    <m/>
    <m/>
    <m/>
    <m/>
    <m/>
    <m/>
    <m/>
    <m/>
    <m/>
    <m/>
    <m/>
    <m/>
    <m/>
    <m/>
    <m/>
    <m/>
    <x v="0"/>
    <m/>
    <m/>
    <m/>
    <m/>
    <m/>
    <s v="GESTIONADO"/>
    <m/>
    <d v="2024-01-10T00:00:00"/>
    <m/>
    <m/>
    <x v="38"/>
    <x v="3"/>
    <x v="0"/>
    <x v="0"/>
    <x v="0"/>
    <n v="1"/>
    <n v="1"/>
    <n v="1"/>
    <n v="1"/>
    <x v="0"/>
    <n v="1"/>
    <s v="8.21887843ASEQUIMICOS SAS"/>
    <x v="2"/>
    <d v="2024-01-10T00:00:00"/>
    <x v="904"/>
    <d v="1899-12-30T00:00:00"/>
    <d v="2024-01-10T15:58:00"/>
    <s v="15:58"/>
    <d v="1899-12-30T03:47:14"/>
    <x v="1"/>
    <x v="1"/>
    <x v="5"/>
    <x v="1"/>
    <n v="8193"/>
  </r>
  <r>
    <n v="922"/>
    <d v="2024-01-10T19:43:59"/>
    <d v="2024-01-10T19:45:18"/>
    <s v="45961543@ventasyservicios.com.co"/>
    <s v="Juan Jose Duque Aguirre"/>
    <m/>
    <d v="2024-01-10T00:00:00"/>
    <s v="15:07"/>
    <x v="1"/>
    <m/>
    <m/>
    <s v="0"/>
    <s v="0"/>
    <s v="INFORMACIÓN"/>
    <m/>
    <m/>
    <m/>
    <m/>
    <m/>
    <m/>
    <m/>
    <m/>
    <m/>
    <x v="2"/>
    <m/>
    <m/>
    <m/>
    <m/>
    <m/>
    <m/>
    <m/>
    <m/>
    <m/>
    <m/>
    <m/>
    <m/>
    <m/>
    <m/>
    <m/>
    <m/>
    <m/>
    <m/>
    <m/>
    <m/>
    <m/>
    <m/>
    <m/>
    <m/>
    <m/>
    <m/>
    <m/>
    <m/>
    <m/>
    <m/>
    <m/>
    <m/>
    <m/>
    <m/>
    <m/>
    <m/>
    <m/>
    <m/>
    <m/>
    <m/>
    <m/>
    <m/>
    <m/>
    <m/>
    <m/>
    <m/>
    <m/>
    <m/>
    <m/>
    <m/>
    <m/>
    <m/>
    <m/>
    <m/>
    <m/>
    <m/>
    <m/>
    <m/>
    <m/>
    <m/>
    <m/>
    <m/>
    <m/>
    <m/>
    <m/>
    <m/>
    <m/>
    <m/>
    <m/>
    <m/>
    <m/>
    <m/>
    <m/>
    <m/>
    <m/>
    <m/>
    <m/>
    <m/>
    <m/>
    <m/>
    <m/>
    <m/>
    <m/>
    <m/>
    <m/>
    <m/>
    <m/>
    <m/>
    <s v="OTROS TEMAS"/>
    <s v="OTROS TEMAS"/>
    <m/>
    <s v="falta de informacion"/>
    <m/>
    <m/>
    <m/>
    <m/>
    <m/>
    <m/>
    <m/>
    <m/>
    <m/>
    <m/>
    <m/>
    <m/>
    <m/>
    <m/>
    <m/>
    <m/>
    <m/>
    <m/>
    <m/>
    <m/>
    <m/>
    <x v="0"/>
    <m/>
    <m/>
    <m/>
    <m/>
    <m/>
    <s v="GESTIONADO"/>
    <m/>
    <d v="2024-01-10T00:00:00"/>
    <m/>
    <m/>
    <x v="56"/>
    <x v="1"/>
    <x v="0"/>
    <x v="0"/>
    <x v="0"/>
    <n v="1"/>
    <n v="1"/>
    <n v="1"/>
    <n v="1"/>
    <x v="0"/>
    <n v="1"/>
    <s v="0"/>
    <x v="2"/>
    <d v="2024-01-10T00:00:00"/>
    <x v="905"/>
    <d v="1899-12-30T00:00:00"/>
    <d v="2024-01-10T15:07:00"/>
    <s v="15:07"/>
    <d v="1899-12-30T04:38:18"/>
    <x v="1"/>
    <x v="1"/>
    <x v="6"/>
    <x v="1"/>
    <n v="8193"/>
  </r>
  <r>
    <n v="923"/>
    <d v="2024-01-10T19:39:24"/>
    <d v="2024-01-10T19:45:31"/>
    <s v="46049316@ventasyservicios.com.co"/>
    <s v="Evelin Gicela Diaz Garzon"/>
    <m/>
    <d v="2024-01-10T00:00:00"/>
    <s v="15:34"/>
    <x v="7"/>
    <m/>
    <m/>
    <m/>
    <m/>
    <m/>
    <m/>
    <s v="controlinterno@anza-antioquia.gov.co"/>
    <s v="Re: Fwd: Actualización información Municipio de Anzá, NIT 890.983.824-9"/>
    <m/>
    <m/>
    <s v="3108431089"/>
    <s v="MUNICIPIO DE ANZA"/>
    <s v="PYME PEQUEÑ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0T00:00:00"/>
    <m/>
    <m/>
    <x v="78"/>
    <x v="6"/>
    <x v="0"/>
    <x v="0"/>
    <x v="0"/>
    <n v="1"/>
    <n v="1"/>
    <n v="1"/>
    <n v="1"/>
    <x v="1"/>
    <n v="2"/>
    <s v="3108431089MUNICIPIO DE ANZA"/>
    <x v="2"/>
    <d v="2024-01-10T00:00:00"/>
    <x v="906"/>
    <d v="1899-12-30T00:00:00"/>
    <d v="2024-01-10T15:34:00"/>
    <s v="15:34"/>
    <d v="1899-12-30T04:11:31"/>
    <x v="1"/>
    <x v="1"/>
    <x v="22"/>
    <x v="1"/>
    <n v="8193"/>
  </r>
  <r>
    <n v="924"/>
    <d v="2024-01-10T19:24:23"/>
    <d v="2024-01-10T19:48:37"/>
    <s v="46046817@ventasyservicios.com.co"/>
    <s v="Nicolas Romero Parra"/>
    <m/>
    <d v="2024-01-10T00:00:00"/>
    <s v="11:43"/>
    <x v="0"/>
    <m/>
    <m/>
    <m/>
    <m/>
    <m/>
    <m/>
    <m/>
    <m/>
    <s v="alejandra.s@alitascolombianas.com.co"/>
    <s v="Fwd: Re: SOLICITUD CITA ASESOR CLARO-UNIFICAR SERVICIOS -ADQUIRIR NUEVOS PLANES"/>
    <s v="17883474"/>
    <s v="ALITAS COLOMBIANAS SAS"/>
    <s v="PYME MEDIANA"/>
    <s v="CLIENTE CLARO"/>
    <x v="0"/>
    <m/>
    <s v="FIJO"/>
    <s v="HFC"/>
    <s v="SERVICIOS ADICIONALES"/>
    <m/>
    <m/>
    <m/>
    <m/>
    <m/>
    <m/>
    <m/>
    <m/>
    <m/>
    <m/>
    <m/>
    <m/>
    <m/>
    <m/>
    <m/>
    <m/>
    <m/>
    <m/>
    <m/>
    <m/>
    <m/>
    <m/>
    <m/>
    <m/>
    <m/>
    <m/>
    <m/>
    <m/>
    <m/>
    <m/>
    <m/>
    <m/>
    <m/>
    <m/>
    <m/>
    <m/>
    <m/>
    <m/>
    <m/>
    <m/>
    <m/>
    <m/>
    <m/>
    <m/>
    <m/>
    <m/>
    <m/>
    <m/>
    <m/>
    <m/>
    <s v="ACTIVACIÓN"/>
    <m/>
    <m/>
    <m/>
    <m/>
    <m/>
    <m/>
    <m/>
    <m/>
    <m/>
    <m/>
    <m/>
    <m/>
    <m/>
    <m/>
    <m/>
    <m/>
    <m/>
    <m/>
    <m/>
    <m/>
    <m/>
    <m/>
    <m/>
    <m/>
    <m/>
    <m/>
    <m/>
    <m/>
    <m/>
    <m/>
    <m/>
    <m/>
    <m/>
    <m/>
    <m/>
    <m/>
    <m/>
    <m/>
    <m/>
    <m/>
    <m/>
    <m/>
    <m/>
    <m/>
    <m/>
    <m/>
    <m/>
    <m/>
    <m/>
    <m/>
    <m/>
    <m/>
    <m/>
    <m/>
    <m/>
    <m/>
    <m/>
    <m/>
    <x v="0"/>
    <m/>
    <m/>
    <m/>
    <m/>
    <m/>
    <s v="GESTIONADO"/>
    <m/>
    <d v="2024-01-10T00:00:00"/>
    <s v="N/A"/>
    <s v="995701122"/>
    <x v="30"/>
    <x v="0"/>
    <x v="0"/>
    <x v="0"/>
    <x v="0"/>
    <n v="1"/>
    <n v="1"/>
    <n v="1"/>
    <n v="1"/>
    <x v="0"/>
    <n v="1"/>
    <s v="17883474ALITAS COLOMBIANAS SAS"/>
    <x v="1"/>
    <d v="2024-01-10T00:00:00"/>
    <x v="907"/>
    <d v="1899-12-30T00:00:00"/>
    <d v="2024-01-10T11:43:00"/>
    <s v="11:43"/>
    <d v="1899-12-30T08:05:37"/>
    <x v="2"/>
    <x v="2"/>
    <x v="3"/>
    <x v="1"/>
    <n v="8193"/>
  </r>
  <r>
    <n v="925"/>
    <d v="2024-01-10T19:49:53"/>
    <d v="2024-01-10T19:50:02"/>
    <s v="46044978@ventasyservicios.com.co"/>
    <s v="Edward Esteban Roa Ruiz"/>
    <m/>
    <d v="2024-01-10T00:00:00"/>
    <s v="15:57"/>
    <x v="4"/>
    <m/>
    <m/>
    <m/>
    <m/>
    <m/>
    <m/>
    <m/>
    <m/>
    <s v="contabilidad@tecnoairesas.com "/>
    <s v="ACTUALIZACION CORREO ENVIO FACTURAS ELECTRONICAS TECNOAIRE SAS NIT : 901.042.268-5"/>
    <s v="13352786"/>
    <s v=" TECNOAIRE SAS"/>
    <s v="PYME PEQUEÑA"/>
    <s v="CLIENTE CLAR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0T00:00:00"/>
    <m/>
    <m/>
    <x v="9"/>
    <x v="0"/>
    <x v="0"/>
    <x v="0"/>
    <x v="0"/>
    <n v="1"/>
    <n v="1"/>
    <n v="1"/>
    <n v="1"/>
    <x v="0"/>
    <n v="1"/>
    <s v="13352786 TECNOAIRE SAS"/>
    <x v="2"/>
    <d v="2024-01-10T00:00:00"/>
    <x v="908"/>
    <d v="1899-12-30T00:00:00"/>
    <d v="2024-01-10T15:57:00"/>
    <s v="15:57"/>
    <d v="1899-12-30T03:53:02"/>
    <x v="1"/>
    <x v="1"/>
    <x v="8"/>
    <x v="0"/>
    <n v="8193"/>
  </r>
  <r>
    <n v="926"/>
    <d v="2024-01-10T19:45:18"/>
    <d v="2024-01-10T19:50:57"/>
    <s v="45961452@ventasyservicios.com.co"/>
    <s v="Natalia Buenano Gonzalez"/>
    <m/>
    <d v="2024-01-10T00:00:00"/>
    <s v="16:04"/>
    <x v="3"/>
    <m/>
    <s v="15558983"/>
    <m/>
    <m/>
    <m/>
    <m/>
    <m/>
    <m/>
    <m/>
    <m/>
    <s v="3156129954"/>
    <s v="ECOSEMBRAR S.A.S."/>
    <s v="PYME MEDIANA"/>
    <s v="CLIENTE EXTERNO"/>
    <x v="0"/>
    <m/>
    <s v="MÓVIL"/>
    <m/>
    <m/>
    <s v="CAMBIO DE NÚMERO"/>
    <m/>
    <m/>
    <m/>
    <s v="INFORMACIÓN - ACLARACIÓN"/>
    <m/>
    <m/>
    <m/>
    <m/>
    <m/>
    <m/>
    <m/>
    <m/>
    <m/>
    <m/>
    <m/>
    <m/>
    <m/>
    <m/>
    <m/>
    <m/>
    <m/>
    <m/>
    <m/>
    <m/>
    <m/>
    <m/>
    <m/>
    <m/>
    <m/>
    <m/>
    <m/>
    <m/>
    <m/>
    <m/>
    <m/>
    <m/>
    <m/>
    <m/>
    <m/>
    <m/>
    <m/>
    <m/>
    <m/>
    <m/>
    <m/>
    <m/>
    <m/>
    <m/>
    <m/>
    <m/>
    <m/>
    <m/>
    <m/>
    <m/>
    <m/>
    <m/>
    <m/>
    <m/>
    <m/>
    <m/>
    <m/>
    <m/>
    <m/>
    <m/>
    <m/>
    <m/>
    <m/>
    <m/>
    <m/>
    <m/>
    <m/>
    <m/>
    <m/>
    <m/>
    <m/>
    <m/>
    <m/>
    <m/>
    <m/>
    <m/>
    <m/>
    <m/>
    <m/>
    <m/>
    <m/>
    <m/>
    <m/>
    <m/>
    <m/>
    <m/>
    <m/>
    <m/>
    <m/>
    <m/>
    <m/>
    <m/>
    <m/>
    <m/>
    <m/>
    <m/>
    <m/>
    <m/>
    <m/>
    <m/>
    <m/>
    <m/>
    <m/>
    <m/>
    <x v="0"/>
    <m/>
    <m/>
    <m/>
    <m/>
    <m/>
    <s v="GESTIONADO"/>
    <m/>
    <d v="2024-01-10T00:00:00"/>
    <m/>
    <m/>
    <x v="64"/>
    <x v="3"/>
    <x v="0"/>
    <x v="0"/>
    <x v="0"/>
    <n v="1"/>
    <n v="1"/>
    <n v="1"/>
    <n v="1"/>
    <x v="0"/>
    <n v="1"/>
    <s v="3156129954ECOSEMBRAR S.A.S."/>
    <x v="2"/>
    <d v="2024-01-10T00:00:00"/>
    <x v="909"/>
    <d v="1899-12-30T00:00:00"/>
    <d v="2024-01-10T16:04:00"/>
    <s v="16:04"/>
    <d v="1899-12-30T03:46:57"/>
    <x v="1"/>
    <x v="1"/>
    <x v="5"/>
    <x v="1"/>
    <n v="8193"/>
  </r>
  <r>
    <n v="927"/>
    <d v="2024-01-10T19:45:58"/>
    <d v="2024-01-10T19:51:18"/>
    <s v="45961543@ventasyservicios.com.co"/>
    <s v="Juan Jose Duque Aguirre"/>
    <m/>
    <d v="2024-01-10T00:00:00"/>
    <s v="15:08"/>
    <x v="1"/>
    <m/>
    <m/>
    <s v="DATACOM REDES Y COMUNICAC"/>
    <s v="830053747"/>
    <s v="INFORMACIÓN"/>
    <m/>
    <m/>
    <m/>
    <m/>
    <m/>
    <m/>
    <m/>
    <m/>
    <m/>
    <x v="2"/>
    <m/>
    <m/>
    <m/>
    <m/>
    <m/>
    <m/>
    <m/>
    <m/>
    <m/>
    <m/>
    <m/>
    <m/>
    <m/>
    <m/>
    <m/>
    <m/>
    <m/>
    <m/>
    <m/>
    <m/>
    <m/>
    <m/>
    <m/>
    <m/>
    <m/>
    <m/>
    <m/>
    <m/>
    <m/>
    <m/>
    <m/>
    <m/>
    <m/>
    <m/>
    <m/>
    <m/>
    <m/>
    <m/>
    <m/>
    <m/>
    <m/>
    <m/>
    <m/>
    <m/>
    <m/>
    <m/>
    <m/>
    <m/>
    <m/>
    <m/>
    <m/>
    <m/>
    <m/>
    <m/>
    <m/>
    <m/>
    <m/>
    <m/>
    <m/>
    <m/>
    <m/>
    <m/>
    <m/>
    <m/>
    <m/>
    <m/>
    <m/>
    <m/>
    <m/>
    <m/>
    <m/>
    <m/>
    <m/>
    <m/>
    <m/>
    <m/>
    <m/>
    <m/>
    <m/>
    <m/>
    <m/>
    <m/>
    <m/>
    <m/>
    <m/>
    <m/>
    <m/>
    <m/>
    <s v="SOLICITUD CREACIÓN - CLIENTE EN GESTIÓN"/>
    <m/>
    <s v="USUARIO YA EXISTE"/>
    <m/>
    <m/>
    <m/>
    <m/>
    <m/>
    <m/>
    <m/>
    <m/>
    <m/>
    <m/>
    <m/>
    <m/>
    <m/>
    <m/>
    <m/>
    <m/>
    <m/>
    <m/>
    <m/>
    <m/>
    <m/>
    <m/>
    <x v="0"/>
    <m/>
    <m/>
    <m/>
    <m/>
    <m/>
    <s v="GESTIONADO"/>
    <m/>
    <d v="2024-01-10T00:00:00"/>
    <m/>
    <m/>
    <x v="7"/>
    <x v="1"/>
    <x v="0"/>
    <x v="0"/>
    <x v="0"/>
    <n v="1"/>
    <n v="1"/>
    <n v="1"/>
    <n v="1"/>
    <x v="2"/>
    <n v="2"/>
    <s v="830053747"/>
    <x v="2"/>
    <d v="2024-01-10T00:00:00"/>
    <x v="910"/>
    <d v="1899-12-30T00:00:00"/>
    <d v="2024-01-10T15:08:00"/>
    <s v="15:08"/>
    <d v="1899-12-30T04:43:18"/>
    <x v="1"/>
    <x v="1"/>
    <x v="6"/>
    <x v="1"/>
    <n v="8193"/>
  </r>
  <r>
    <n v="928"/>
    <d v="2024-01-10T19:53:15"/>
    <d v="2024-01-10T19:53:25"/>
    <s v="45688293@ventasyservicios.com.co"/>
    <s v="Juan David Mendez"/>
    <m/>
    <d v="2024-01-10T00:00:00"/>
    <s v="15:09"/>
    <x v="0"/>
    <m/>
    <m/>
    <m/>
    <m/>
    <m/>
    <m/>
    <m/>
    <m/>
    <s v="clarofijo@comicel.com.co"/>
    <s v="SOLICITUD FACTURA ROBERT ANTONIO ROJAS AGUDELO // 1023892869-4"/>
    <s v="13875361"/>
    <s v="ROBERT ANTONIO ROJAS AGUDELO"/>
    <s v="NO DETERMINADO"/>
    <s v="MULTIPLAY COMCEL"/>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0T00:00:00"/>
    <m/>
    <m/>
    <x v="9"/>
    <x v="0"/>
    <x v="0"/>
    <x v="0"/>
    <x v="0"/>
    <n v="1"/>
    <n v="1"/>
    <n v="1"/>
    <n v="1"/>
    <x v="0"/>
    <n v="1"/>
    <s v="13875361ROBERT ANTONIO ROJAS AGUDELO"/>
    <x v="2"/>
    <d v="2024-01-10T00:00:00"/>
    <x v="911"/>
    <d v="1899-12-30T00:00:00"/>
    <d v="2024-01-10T15:09:00"/>
    <s v="15:09"/>
    <d v="1899-12-30T04:44:25"/>
    <x v="1"/>
    <x v="1"/>
    <x v="4"/>
    <x v="1"/>
    <n v="8193"/>
  </r>
  <r>
    <n v="929"/>
    <d v="2024-01-10T19:50:59"/>
    <d v="2024-01-10T19:54:23"/>
    <s v="45961452@ventasyservicios.com.co"/>
    <s v="Natalia Buenano Gonzalez"/>
    <m/>
    <d v="2024-01-10T00:00:00"/>
    <s v="16:25"/>
    <x v="3"/>
    <m/>
    <s v="15559002"/>
    <m/>
    <m/>
    <m/>
    <m/>
    <m/>
    <m/>
    <m/>
    <m/>
    <s v="3162921541"/>
    <s v="GRUPO MODAPLASS SAS"/>
    <s v="MICRO"/>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10T00:00:00"/>
    <m/>
    <m/>
    <x v="50"/>
    <x v="3"/>
    <x v="0"/>
    <x v="0"/>
    <x v="0"/>
    <n v="1"/>
    <n v="1"/>
    <n v="1"/>
    <n v="1"/>
    <x v="0"/>
    <n v="1"/>
    <s v="3162921541GRUPO MODAPLASS SAS"/>
    <x v="2"/>
    <d v="2024-01-10T00:00:00"/>
    <x v="912"/>
    <d v="1899-12-30T00:00:00"/>
    <d v="2024-01-10T16:25:00"/>
    <s v="16:25"/>
    <d v="1899-12-30T03:29:23"/>
    <x v="1"/>
    <x v="1"/>
    <x v="5"/>
    <x v="1"/>
    <n v="8193"/>
  </r>
  <r>
    <n v="930"/>
    <d v="2024-01-10T19:45:33"/>
    <d v="2024-01-10T19:54:28"/>
    <s v="46049316@ventasyservicios.com.co"/>
    <s v="Evelin Gicela Diaz Garzon"/>
    <m/>
    <d v="2024-01-10T00:00:00"/>
    <s v="17:15"/>
    <x v="7"/>
    <m/>
    <m/>
    <m/>
    <m/>
    <m/>
    <m/>
    <s v="cerrajeriabelduart@gmail.com"/>
    <s v="Fwd: CESIÓN DE CONTRATO LINEA MÓVIL"/>
    <m/>
    <m/>
    <s v="3132296905"/>
    <s v="CERRADURAS  BELDUART SAS"/>
    <s v="PYME PEQUEÑ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0T00:00:00"/>
    <m/>
    <m/>
    <x v="81"/>
    <x v="6"/>
    <x v="0"/>
    <x v="0"/>
    <x v="0"/>
    <n v="1"/>
    <n v="1"/>
    <n v="1"/>
    <n v="1"/>
    <x v="0"/>
    <n v="1"/>
    <s v="3132296905CERRADURAS  BELDUART SAS"/>
    <x v="2"/>
    <d v="2024-01-10T00:00:00"/>
    <x v="913"/>
    <d v="1899-12-30T00:00:00"/>
    <d v="2024-01-10T17:15:00"/>
    <s v="17:15"/>
    <d v="1899-12-30T02:39:28"/>
    <x v="1"/>
    <x v="1"/>
    <x v="22"/>
    <x v="1"/>
    <n v="8193"/>
  </r>
  <r>
    <n v="931"/>
    <d v="2024-01-10T19:54:52"/>
    <d v="2024-01-10T19:55:53"/>
    <s v="45961543@ventasyservicios.com.co"/>
    <s v="Juan Jose Duque Aguirre"/>
    <m/>
    <d v="2024-01-10T00:00:00"/>
    <s v="15:13"/>
    <x v="1"/>
    <m/>
    <m/>
    <s v="YIMI DEIVYS CASTRO ESPITI"/>
    <s v="74358120"/>
    <s v="INFORMACIÓN"/>
    <m/>
    <m/>
    <m/>
    <m/>
    <m/>
    <m/>
    <m/>
    <m/>
    <m/>
    <x v="2"/>
    <m/>
    <m/>
    <m/>
    <m/>
    <m/>
    <m/>
    <m/>
    <m/>
    <m/>
    <m/>
    <m/>
    <m/>
    <m/>
    <m/>
    <m/>
    <m/>
    <m/>
    <m/>
    <m/>
    <m/>
    <m/>
    <m/>
    <m/>
    <m/>
    <m/>
    <m/>
    <m/>
    <m/>
    <m/>
    <m/>
    <m/>
    <m/>
    <m/>
    <m/>
    <m/>
    <m/>
    <m/>
    <m/>
    <m/>
    <m/>
    <m/>
    <m/>
    <m/>
    <m/>
    <m/>
    <m/>
    <m/>
    <m/>
    <m/>
    <m/>
    <m/>
    <m/>
    <m/>
    <m/>
    <m/>
    <m/>
    <m/>
    <m/>
    <m/>
    <m/>
    <m/>
    <m/>
    <m/>
    <m/>
    <m/>
    <m/>
    <m/>
    <m/>
    <m/>
    <m/>
    <m/>
    <m/>
    <m/>
    <m/>
    <m/>
    <m/>
    <m/>
    <m/>
    <m/>
    <m/>
    <m/>
    <m/>
    <m/>
    <m/>
    <m/>
    <m/>
    <m/>
    <m/>
    <s v="OTROS TEMAS"/>
    <s v="REPORTE DE FALLAS APP - PORTAL"/>
    <m/>
    <m/>
    <m/>
    <m/>
    <m/>
    <m/>
    <m/>
    <m/>
    <m/>
    <m/>
    <m/>
    <m/>
    <m/>
    <m/>
    <m/>
    <m/>
    <m/>
    <m/>
    <m/>
    <m/>
    <m/>
    <m/>
    <m/>
    <x v="0"/>
    <m/>
    <m/>
    <m/>
    <m/>
    <m/>
    <s v="GESTIONADO"/>
    <m/>
    <d v="2024-01-10T00:00:00"/>
    <m/>
    <m/>
    <x v="85"/>
    <x v="1"/>
    <x v="0"/>
    <x v="0"/>
    <x v="0"/>
    <n v="1"/>
    <n v="1"/>
    <n v="1"/>
    <n v="1"/>
    <x v="2"/>
    <n v="3"/>
    <s v="74358120"/>
    <x v="2"/>
    <d v="2024-01-10T00:00:00"/>
    <x v="914"/>
    <d v="1899-12-30T00:00:00"/>
    <d v="2024-01-10T15:13:00"/>
    <s v="15:13"/>
    <d v="1899-12-30T04:42:53"/>
    <x v="1"/>
    <x v="1"/>
    <x v="6"/>
    <x v="1"/>
    <n v="8193"/>
  </r>
  <r>
    <n v="932"/>
    <d v="2024-01-10T19:55:01"/>
    <d v="2024-01-10T19:55:57"/>
    <s v="46046817@ventasyservicios.com.co"/>
    <s v="Nicolas Romero Parra"/>
    <m/>
    <d v="2024-01-10T00:00:00"/>
    <s v="10:09"/>
    <x v="0"/>
    <m/>
    <m/>
    <m/>
    <m/>
    <m/>
    <m/>
    <m/>
    <m/>
    <s v="asistenteoperativopacto@gmail.com"/>
    <s v="Fwd: Matriz 19919 Edificio Ladera"/>
    <s v="19919"/>
    <s v="Pacto inmobiliario SAS"/>
    <s v="PYME MEDIANA"/>
    <s v="CLIENTE CLARO"/>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0T00:00:00"/>
    <s v="N/A"/>
    <s v="0"/>
    <x v="57"/>
    <x v="0"/>
    <x v="0"/>
    <x v="0"/>
    <x v="0"/>
    <n v="1"/>
    <n v="1"/>
    <n v="1"/>
    <n v="1"/>
    <x v="1"/>
    <n v="2"/>
    <s v="19919Pacto inmobiliario SAS"/>
    <x v="0"/>
    <d v="2024-01-10T00:00:00"/>
    <x v="915"/>
    <d v="1899-12-30T00:00:00"/>
    <d v="2024-01-10T10:09:00"/>
    <s v="10:09"/>
    <d v="1899-12-30T09:46:57"/>
    <x v="2"/>
    <x v="2"/>
    <x v="3"/>
    <x v="1"/>
    <n v="8193"/>
  </r>
  <r>
    <n v="933"/>
    <d v="2024-01-10T19:28:45"/>
    <d v="2024-01-10T19:55:59"/>
    <s v="45984160@ventasyservicios.com.co"/>
    <s v="Dana Sofia Giraldo Avila"/>
    <m/>
    <d v="2024-01-10T00:00:00"/>
    <s v="2:15:52 p. m."/>
    <x v="3"/>
    <m/>
    <s v="15558893"/>
    <m/>
    <m/>
    <m/>
    <m/>
    <m/>
    <m/>
    <m/>
    <m/>
    <s v="3183308434"/>
    <s v="PROYECTOS URBANOS 3L SAS"/>
    <s v="PYME MEDIANA"/>
    <s v="CLIENTE EXTERNO"/>
    <x v="0"/>
    <m/>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0T00:00:00"/>
    <m/>
    <s v="N/A"/>
    <x v="22"/>
    <x v="3"/>
    <x v="0"/>
    <x v="26"/>
    <x v="1"/>
    <n v="1"/>
    <n v="1"/>
    <n v="1"/>
    <n v="1"/>
    <x v="0"/>
    <n v="1"/>
    <s v="3183308434PROYECTOS URBANOS 3L SAS"/>
    <x v="0"/>
    <d v="2024-01-10T00:00:00"/>
    <x v="916"/>
    <d v="1899-12-30T00:00:00"/>
    <d v="2024-01-10T02:15:00"/>
    <s v="2:15"/>
    <d v="1899-12-30T17:40:59"/>
    <x v="3"/>
    <x v="2"/>
    <x v="13"/>
    <x v="1"/>
    <n v="8193"/>
  </r>
  <r>
    <n v="934"/>
    <d v="2024-01-10T19:30:12"/>
    <d v="2024-01-10T19:57:39"/>
    <s v="45577874@ventasyservicios.com.co"/>
    <s v="David Andres Pardo Torres"/>
    <m/>
    <d v="2024-01-09T00:00:00"/>
    <s v="16:43"/>
    <x v="4"/>
    <m/>
    <m/>
    <m/>
    <m/>
    <m/>
    <m/>
    <m/>
    <m/>
    <s v="angelmartinezcontacto@gmail.com"/>
    <s v="Re: Solicitud Cesión de Contrato Empresas a Hogar"/>
    <s v="61969203"/>
    <s v="CANIDO ESTUDIO SAS"/>
    <s v="MICRO"/>
    <s v="CLIENTE EXTERNO"/>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0T00:00:00"/>
    <s v="995700813"/>
    <m/>
    <x v="37"/>
    <x v="0"/>
    <x v="0"/>
    <x v="0"/>
    <x v="0"/>
    <n v="1"/>
    <n v="1"/>
    <n v="1"/>
    <n v="1"/>
    <x v="0"/>
    <n v="1"/>
    <s v="61969203CANIDO ESTUDIO SAS"/>
    <x v="0"/>
    <d v="2024-01-10T00:00:00"/>
    <x v="917"/>
    <d v="1899-12-30T00:00:00"/>
    <d v="2024-01-09T16:43:00"/>
    <s v="16:43"/>
    <d v="1899-12-31T03:14:39"/>
    <x v="0"/>
    <x v="0"/>
    <x v="14"/>
    <x v="0"/>
    <n v="8193"/>
  </r>
  <r>
    <n v="935"/>
    <d v="2024-01-10T19:54:25"/>
    <d v="2024-01-10T19:57:47"/>
    <s v="45961452@ventasyservicios.com.co"/>
    <s v="Natalia Buenano Gonzalez"/>
    <m/>
    <d v="2024-01-10T00:00:00"/>
    <s v="16:30"/>
    <x v="3"/>
    <m/>
    <s v="15559011"/>
    <m/>
    <m/>
    <m/>
    <m/>
    <m/>
    <m/>
    <m/>
    <m/>
    <s v="8.22182664"/>
    <s v="SERVI-VISIONTV S A S - - -"/>
    <s v="MICRO"/>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0T00:00:00"/>
    <m/>
    <m/>
    <x v="61"/>
    <x v="3"/>
    <x v="0"/>
    <x v="0"/>
    <x v="0"/>
    <n v="1"/>
    <n v="1"/>
    <n v="1"/>
    <n v="1"/>
    <x v="0"/>
    <n v="1"/>
    <s v="8.22182664SERVI-VISIONTV S A S - - -"/>
    <x v="2"/>
    <d v="2024-01-10T00:00:00"/>
    <x v="918"/>
    <d v="1899-12-30T00:00:00"/>
    <d v="2024-01-10T16:30:00"/>
    <s v="16:30"/>
    <d v="1899-12-30T03:27:47"/>
    <x v="1"/>
    <x v="1"/>
    <x v="5"/>
    <x v="1"/>
    <n v="8193"/>
  </r>
  <r>
    <n v="936"/>
    <d v="2024-01-10T19:54:32"/>
    <d v="2024-01-10T19:59:01"/>
    <s v="46049316@ventasyservicios.com.co"/>
    <s v="Evelin Gicela Diaz Garzon"/>
    <m/>
    <d v="2024-01-10T00:00:00"/>
    <s v="17:58"/>
    <x v="7"/>
    <m/>
    <m/>
    <m/>
    <m/>
    <m/>
    <m/>
    <s v="clinicadeendodonciajav@gmail.com"/>
    <s v="Re: CESIÓN DE LÍNEAS MÓVILES"/>
    <m/>
    <m/>
    <s v="clinicadeendodonciajav@gmail.com"/>
    <s v="AZUL IMAGENOLOGIA Y DIAGNOSTICO LTDA. -"/>
    <s v="PYME PEQUEÑ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0T00:00:00"/>
    <m/>
    <m/>
    <x v="78"/>
    <x v="6"/>
    <x v="0"/>
    <x v="0"/>
    <x v="0"/>
    <n v="1"/>
    <n v="1"/>
    <n v="1"/>
    <n v="1"/>
    <x v="0"/>
    <n v="1"/>
    <s v="clinicadeendodonciajav@gmail.comAZUL IMAGENOLOGIA Y DIAGNOSTICO LTDA. -"/>
    <x v="2"/>
    <d v="2024-01-10T00:00:00"/>
    <x v="919"/>
    <d v="1899-12-30T00:00:00"/>
    <d v="2024-01-10T17:58:00"/>
    <s v="17:58"/>
    <d v="1899-12-30T02:01:01"/>
    <x v="1"/>
    <x v="1"/>
    <x v="22"/>
    <x v="1"/>
    <n v="8193"/>
  </r>
  <r>
    <n v="937"/>
    <d v="2024-01-10T19:54:31"/>
    <d v="2024-01-10T19:59:43"/>
    <s v="45664102@ventasyservicios.com.co"/>
    <s v="Angie Tatiana Tique Cardozo"/>
    <m/>
    <d v="2024-01-10T00:00:00"/>
    <s v="9:30 a. m."/>
    <x v="0"/>
    <m/>
    <m/>
    <m/>
    <m/>
    <m/>
    <m/>
    <m/>
    <m/>
    <s v="javier.molina@claro.com.co"/>
    <s v="FIDELIZACION// ANABRE // NIT 860079930-5"/>
    <s v="05618525  "/>
    <s v="ASOCIACION ANEBRE  "/>
    <s v="MICRO"/>
    <s v="CLIENTE CLARO"/>
    <x v="0"/>
    <m/>
    <s v="FIJO"/>
    <s v="HFC"/>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0T00:00:00"/>
    <s v="NO APLICA"/>
    <s v="NO APLICA"/>
    <x v="0"/>
    <x v="0"/>
    <x v="0"/>
    <x v="0"/>
    <x v="0"/>
    <n v="1"/>
    <n v="1"/>
    <n v="1"/>
    <n v="1"/>
    <x v="0"/>
    <n v="1"/>
    <s v="05618525  ASOCIACION ANEBRE  "/>
    <x v="1"/>
    <d v="2024-01-10T00:00:00"/>
    <x v="920"/>
    <d v="1899-12-30T00:00:00"/>
    <d v="2024-01-10T09:30:00"/>
    <s v="9:30"/>
    <d v="1899-12-30T10:29:43"/>
    <x v="2"/>
    <x v="2"/>
    <x v="16"/>
    <x v="1"/>
    <n v="8193"/>
  </r>
  <r>
    <n v="938"/>
    <d v="2024-01-10T19:59:05"/>
    <d v="2024-01-10T19:59:55"/>
    <s v="45688293@ventasyservicios.com.co"/>
    <s v="Juan David Mendez"/>
    <m/>
    <d v="2024-01-10T00:00:00"/>
    <s v="15:08"/>
    <x v="0"/>
    <m/>
    <m/>
    <m/>
    <m/>
    <m/>
    <m/>
    <m/>
    <m/>
    <s v="clarofijo@comicel.com.co"/>
    <s v="SOLICITUD FACTURA AGROINSUMOS EL CONDADO S A //NIT 830131312-6 // ID 11917530"/>
    <s v="11917530"/>
    <s v="AGROINSUMOS EL CONDADO S.A."/>
    <s v="PYME MEDIANA"/>
    <s v="MULTIPLAY COMCEL"/>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0T00:00:00"/>
    <m/>
    <m/>
    <x v="9"/>
    <x v="0"/>
    <x v="0"/>
    <x v="0"/>
    <x v="0"/>
    <n v="1"/>
    <n v="1"/>
    <n v="1"/>
    <n v="1"/>
    <x v="0"/>
    <n v="1"/>
    <s v="11917530AGROINSUMOS EL CONDADO S.A."/>
    <x v="2"/>
    <d v="2024-01-10T00:00:00"/>
    <x v="921"/>
    <d v="1899-12-30T00:00:00"/>
    <d v="2024-01-10T15:08:00"/>
    <s v="15:08"/>
    <d v="1899-12-30T04:51:55"/>
    <x v="1"/>
    <x v="1"/>
    <x v="4"/>
    <x v="1"/>
    <n v="8193"/>
  </r>
  <r>
    <n v="939"/>
    <d v="2024-01-10T19:57:41"/>
    <d v="2024-01-10T20:00:04"/>
    <s v="45577874@ventasyservicios.com.co"/>
    <s v="David Andres Pardo Torres"/>
    <m/>
    <d v="2024-01-09T00:00:00"/>
    <s v="16:44"/>
    <x v="4"/>
    <m/>
    <m/>
    <m/>
    <m/>
    <m/>
    <m/>
    <m/>
    <m/>
    <s v="emfadmon@gmail.com"/>
    <s v="Solicitud traslado caja principal Edificio Piramide"/>
    <s v="22452755"/>
    <s v="LAURA PEREIRA SORZANO"/>
    <s v="MASIVO"/>
    <s v="CLIENTE EXTERNO"/>
    <x v="0"/>
    <m/>
    <s v="FIJO"/>
    <s v="HFC"/>
    <s v="CASO A OTRAS ÁREAS"/>
    <m/>
    <m/>
    <m/>
    <m/>
    <m/>
    <m/>
    <m/>
    <m/>
    <s v="RESIDENCIAL"/>
    <m/>
    <m/>
    <m/>
    <m/>
    <m/>
    <m/>
    <m/>
    <m/>
    <m/>
    <m/>
    <m/>
    <m/>
    <m/>
    <m/>
    <m/>
    <m/>
    <m/>
    <m/>
    <m/>
    <m/>
    <m/>
    <m/>
    <m/>
    <m/>
    <m/>
    <m/>
    <m/>
    <m/>
    <m/>
    <m/>
    <m/>
    <m/>
    <m/>
    <m/>
    <m/>
    <m/>
    <m/>
    <m/>
    <m/>
    <m/>
    <m/>
    <m/>
    <m/>
    <m/>
    <m/>
    <m/>
    <m/>
    <m/>
    <m/>
    <m/>
    <m/>
    <m/>
    <m/>
    <m/>
    <m/>
    <m/>
    <m/>
    <m/>
    <m/>
    <m/>
    <m/>
    <m/>
    <m/>
    <m/>
    <m/>
    <m/>
    <m/>
    <m/>
    <m/>
    <m/>
    <m/>
    <m/>
    <m/>
    <m/>
    <m/>
    <m/>
    <m/>
    <m/>
    <m/>
    <m/>
    <m/>
    <m/>
    <m/>
    <m/>
    <m/>
    <m/>
    <m/>
    <m/>
    <m/>
    <m/>
    <m/>
    <m/>
    <m/>
    <m/>
    <m/>
    <m/>
    <m/>
    <m/>
    <m/>
    <m/>
    <x v="0"/>
    <m/>
    <m/>
    <m/>
    <m/>
    <m/>
    <s v="SOLUCIONADO ESCALADO"/>
    <s v="OTRAS ÁREAS"/>
    <d v="2024-01-10T00:00:00"/>
    <s v="995702474"/>
    <m/>
    <x v="118"/>
    <x v="0"/>
    <x v="4"/>
    <x v="0"/>
    <x v="0"/>
    <n v="1"/>
    <n v="1"/>
    <n v="1"/>
    <n v="1"/>
    <x v="0"/>
    <n v="1"/>
    <s v="22452755LAURA PEREIRA SORZANO"/>
    <x v="1"/>
    <d v="2024-01-10T00:00:00"/>
    <x v="922"/>
    <d v="1899-12-30T00:00:00"/>
    <d v="2024-01-09T16:44:00"/>
    <s v="16:44"/>
    <d v="1899-12-31T03:16:04"/>
    <x v="0"/>
    <x v="0"/>
    <x v="14"/>
    <x v="0"/>
    <n v="8193"/>
  </r>
  <r>
    <n v="940"/>
    <d v="2024-01-10T19:55:55"/>
    <d v="2024-01-10T20:00:09"/>
    <s v="45961543@ventasyservicios.com.co"/>
    <s v="Juan Jose Duque Aguirre"/>
    <m/>
    <d v="2024-01-10T00:00:00"/>
    <s v="15:15"/>
    <x v="1"/>
    <m/>
    <m/>
    <s v="JHONNY ALEXANDER MORALES "/>
    <s v="1093218906"/>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10T00:00:00"/>
    <m/>
    <m/>
    <x v="4"/>
    <x v="1"/>
    <x v="0"/>
    <x v="0"/>
    <x v="0"/>
    <n v="1"/>
    <n v="1"/>
    <n v="1"/>
    <n v="1"/>
    <x v="0"/>
    <n v="1"/>
    <s v="1093218906"/>
    <x v="2"/>
    <d v="2024-01-10T00:00:00"/>
    <x v="923"/>
    <d v="1899-12-30T00:00:00"/>
    <d v="2024-01-10T15:15:00"/>
    <s v="15:15"/>
    <d v="1899-12-30T04:45:09"/>
    <x v="1"/>
    <x v="1"/>
    <x v="6"/>
    <x v="1"/>
    <n v="8193"/>
  </r>
  <r>
    <n v="941"/>
    <d v="2024-01-10T19:58:58"/>
    <d v="2024-01-10T20:00:18"/>
    <s v="46046817@ventasyservicios.com.co"/>
    <s v="Nicolas Romero Parra"/>
    <m/>
    <d v="2024-01-10T00:00:00"/>
    <s v="10:09"/>
    <x v="0"/>
    <m/>
    <m/>
    <m/>
    <m/>
    <m/>
    <m/>
    <m/>
    <m/>
    <s v="asistenteoperativopacto@gmail.com"/>
    <s v="Fwd: Matriz 19919 Edificio Ladera"/>
    <s v="19919"/>
    <s v="Pacto inmobiliario SAS"/>
    <s v="PYME MEDIANA"/>
    <s v="CLIENTE CLARO"/>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0T00:00:00"/>
    <s v="N/A"/>
    <s v="0"/>
    <x v="57"/>
    <x v="0"/>
    <x v="0"/>
    <x v="0"/>
    <x v="0"/>
    <n v="1"/>
    <n v="1"/>
    <n v="1"/>
    <n v="1"/>
    <x v="2"/>
    <n v="2"/>
    <s v="19919Pacto inmobiliario SAS"/>
    <x v="0"/>
    <d v="2024-01-10T00:00:00"/>
    <x v="924"/>
    <d v="1899-12-30T00:00:00"/>
    <d v="2024-01-10T10:09:00"/>
    <s v="10:09"/>
    <d v="1899-12-30T09:51:18"/>
    <x v="2"/>
    <x v="2"/>
    <x v="3"/>
    <x v="1"/>
    <n v="8193"/>
  </r>
  <r>
    <n v="942"/>
    <d v="2024-01-10T20:00:32"/>
    <d v="2024-01-10T20:01:04"/>
    <s v="45961452@ventasyservicios.com.co"/>
    <s v="Natalia Buenano Gonzalez"/>
    <m/>
    <d v="2024-01-10T00:00:00"/>
    <s v="16:46"/>
    <x v="3"/>
    <m/>
    <s v="15559025"/>
    <m/>
    <m/>
    <m/>
    <m/>
    <m/>
    <m/>
    <m/>
    <m/>
    <s v="8.21960849"/>
    <s v="REPARACIONES Y APLICACIONES EN CONCRETO"/>
    <s v="PYME PEQUEÑA"/>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0T00:00:00"/>
    <m/>
    <m/>
    <x v="61"/>
    <x v="3"/>
    <x v="0"/>
    <x v="0"/>
    <x v="0"/>
    <n v="1"/>
    <n v="1"/>
    <n v="1"/>
    <n v="1"/>
    <x v="0"/>
    <n v="1"/>
    <s v="8.21960849REPARACIONES Y APLICACIONES EN CONCRETO"/>
    <x v="2"/>
    <d v="2024-01-10T00:00:00"/>
    <x v="925"/>
    <d v="1899-12-30T00:00:00"/>
    <d v="2024-01-10T16:46:00"/>
    <s v="16:46"/>
    <d v="1899-12-30T03:15:04"/>
    <x v="1"/>
    <x v="1"/>
    <x v="5"/>
    <x v="1"/>
    <n v="8193"/>
  </r>
  <r>
    <n v="943"/>
    <d v="2024-01-10T19:59:07"/>
    <d v="2024-01-10T20:04:22"/>
    <s v="46049316@ventasyservicios.com.co"/>
    <s v="Evelin Gicela Diaz Garzon"/>
    <m/>
    <d v="2024-01-10T00:00:00"/>
    <s v="18:14"/>
    <x v="7"/>
    <m/>
    <m/>
    <m/>
    <m/>
    <m/>
    <m/>
    <s v="presidencia@latinoamericana.biz"/>
    <s v="Re: Cesión de contrato lines corporativas Organización Latinoamericana SAS"/>
    <m/>
    <m/>
    <s v="3147943444"/>
    <s v="ORGANIZACION LATINOAMERICANA S.A.S"/>
    <s v="INTERMEDIAS"/>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0T00:00:00"/>
    <m/>
    <m/>
    <x v="79"/>
    <x v="6"/>
    <x v="0"/>
    <x v="0"/>
    <x v="0"/>
    <n v="1"/>
    <n v="1"/>
    <n v="1"/>
    <n v="1"/>
    <x v="0"/>
    <n v="1"/>
    <s v="3147943444ORGANIZACION LATINOAMERICANA S.A.S"/>
    <x v="2"/>
    <d v="2024-01-10T00:00:00"/>
    <x v="926"/>
    <d v="1899-12-30T00:00:00"/>
    <d v="2024-01-10T18:14:00"/>
    <s v="18:14"/>
    <d v="1899-12-30T01:50:22"/>
    <x v="1"/>
    <x v="1"/>
    <x v="22"/>
    <x v="1"/>
    <n v="8193"/>
  </r>
  <r>
    <n v="944"/>
    <d v="2024-01-10T20:00:11"/>
    <d v="2024-01-10T20:04:59"/>
    <s v="45961543@ventasyservicios.com.co"/>
    <s v="Juan Jose Duque Aguirre"/>
    <m/>
    <d v="2024-01-10T00:00:00"/>
    <s v="15:18"/>
    <x v="1"/>
    <m/>
    <m/>
    <s v="ESTUDIOS OFTALMOLOGICOS S"/>
    <s v="900341409"/>
    <s v="HABILITACIÓN"/>
    <m/>
    <m/>
    <m/>
    <m/>
    <m/>
    <m/>
    <m/>
    <m/>
    <m/>
    <x v="2"/>
    <m/>
    <m/>
    <m/>
    <m/>
    <m/>
    <m/>
    <m/>
    <m/>
    <m/>
    <m/>
    <m/>
    <m/>
    <m/>
    <m/>
    <m/>
    <m/>
    <m/>
    <m/>
    <m/>
    <m/>
    <m/>
    <m/>
    <m/>
    <m/>
    <m/>
    <m/>
    <m/>
    <m/>
    <m/>
    <m/>
    <m/>
    <m/>
    <m/>
    <m/>
    <m/>
    <m/>
    <m/>
    <m/>
    <m/>
    <m/>
    <m/>
    <m/>
    <m/>
    <m/>
    <m/>
    <m/>
    <m/>
    <m/>
    <m/>
    <m/>
    <m/>
    <m/>
    <m/>
    <m/>
    <m/>
    <m/>
    <m/>
    <m/>
    <m/>
    <m/>
    <m/>
    <m/>
    <m/>
    <m/>
    <m/>
    <m/>
    <m/>
    <m/>
    <m/>
    <m/>
    <m/>
    <m/>
    <m/>
    <m/>
    <m/>
    <m/>
    <m/>
    <m/>
    <m/>
    <m/>
    <m/>
    <m/>
    <m/>
    <m/>
    <m/>
    <m/>
    <m/>
    <m/>
    <m/>
    <m/>
    <m/>
    <m/>
    <s v="HABILITACIÓN DE CORREO(S)"/>
    <m/>
    <s v="contabilidad@estudiosoftalmologicos.com"/>
    <m/>
    <m/>
    <m/>
    <m/>
    <m/>
    <m/>
    <m/>
    <m/>
    <m/>
    <m/>
    <m/>
    <m/>
    <m/>
    <m/>
    <m/>
    <m/>
    <m/>
    <m/>
    <x v="0"/>
    <m/>
    <m/>
    <m/>
    <m/>
    <m/>
    <m/>
    <m/>
    <d v="2024-01-10T00:00:00"/>
    <m/>
    <m/>
    <x v="55"/>
    <x v="1"/>
    <x v="0"/>
    <x v="0"/>
    <x v="0"/>
    <n v="1"/>
    <n v="1"/>
    <n v="1"/>
    <n v="1"/>
    <x v="0"/>
    <n v="1"/>
    <s v="900341409"/>
    <x v="2"/>
    <d v="2024-01-10T00:00:00"/>
    <x v="927"/>
    <d v="1899-12-30T00:00:00"/>
    <d v="2024-01-10T15:18:00"/>
    <s v="15:18"/>
    <d v="1899-12-30T04:46:59"/>
    <x v="1"/>
    <x v="1"/>
    <x v="6"/>
    <x v="1"/>
    <n v="8193"/>
  </r>
  <r>
    <n v="945"/>
    <d v="2024-01-10T20:02:37"/>
    <d v="2024-01-10T20:05:22"/>
    <s v="46044978@ventasyservicios.com.co"/>
    <s v="Edward Esteban Roa Ruiz"/>
    <m/>
    <d v="2024-01-10T00:00:00"/>
    <s v="14:57"/>
    <x v="4"/>
    <m/>
    <m/>
    <m/>
    <m/>
    <m/>
    <m/>
    <m/>
    <m/>
    <s v="administracion@jgrepresentaciones.com.co"/>
    <s v="Solicitud aclaración aumento de factura  5767885823"/>
    <s v="8.21886221 "/>
    <s v="JG REPRESENTACIONES EMPRESA UNIPERSONAL"/>
    <s v="PYME MEDIANA"/>
    <s v="CLARO TE AYUDA"/>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0T00:00:00"/>
    <m/>
    <m/>
    <x v="47"/>
    <x v="0"/>
    <x v="0"/>
    <x v="0"/>
    <x v="0"/>
    <n v="1"/>
    <n v="1"/>
    <n v="1"/>
    <n v="1"/>
    <x v="0"/>
    <n v="1"/>
    <s v="8.21886221 JG REPRESENTACIONES EMPRESA UNIPERSONAL"/>
    <x v="2"/>
    <d v="2024-01-10T00:00:00"/>
    <x v="928"/>
    <d v="1899-12-30T00:00:00"/>
    <d v="2024-01-10T14:57:00"/>
    <s v="14:57"/>
    <d v="1899-12-30T05:08:22"/>
    <x v="1"/>
    <x v="1"/>
    <x v="8"/>
    <x v="0"/>
    <n v="8193"/>
  </r>
  <r>
    <n v="946"/>
    <d v="2024-01-10T20:06:22"/>
    <d v="2024-01-10T20:07:35"/>
    <s v="45961543@ventasyservicios.com.co"/>
    <s v="Juan Jose Duque Aguirre"/>
    <m/>
    <d v="2024-01-10T00:00:00"/>
    <s v="15:24"/>
    <x v="1"/>
    <m/>
    <m/>
    <s v="0"/>
    <s v="0"/>
    <s v="INFORMACIÓN"/>
    <m/>
    <m/>
    <m/>
    <m/>
    <m/>
    <m/>
    <m/>
    <m/>
    <m/>
    <x v="2"/>
    <m/>
    <m/>
    <m/>
    <m/>
    <m/>
    <m/>
    <m/>
    <m/>
    <m/>
    <m/>
    <m/>
    <m/>
    <m/>
    <m/>
    <m/>
    <m/>
    <m/>
    <m/>
    <m/>
    <m/>
    <m/>
    <m/>
    <m/>
    <m/>
    <m/>
    <m/>
    <m/>
    <m/>
    <m/>
    <m/>
    <m/>
    <m/>
    <m/>
    <m/>
    <m/>
    <m/>
    <m/>
    <m/>
    <m/>
    <m/>
    <m/>
    <m/>
    <m/>
    <m/>
    <m/>
    <m/>
    <m/>
    <m/>
    <m/>
    <m/>
    <m/>
    <m/>
    <m/>
    <m/>
    <m/>
    <m/>
    <m/>
    <m/>
    <m/>
    <m/>
    <m/>
    <m/>
    <m/>
    <m/>
    <m/>
    <m/>
    <m/>
    <m/>
    <m/>
    <m/>
    <m/>
    <m/>
    <m/>
    <m/>
    <m/>
    <m/>
    <m/>
    <m/>
    <m/>
    <m/>
    <m/>
    <m/>
    <m/>
    <m/>
    <m/>
    <m/>
    <m/>
    <m/>
    <s v="OTROS TEMAS"/>
    <s v="OTROS TEMAS"/>
    <m/>
    <s v="falta de informacion"/>
    <m/>
    <m/>
    <m/>
    <m/>
    <m/>
    <m/>
    <m/>
    <m/>
    <m/>
    <m/>
    <m/>
    <m/>
    <m/>
    <m/>
    <m/>
    <m/>
    <m/>
    <m/>
    <m/>
    <m/>
    <m/>
    <x v="0"/>
    <m/>
    <m/>
    <m/>
    <m/>
    <m/>
    <s v="GESTIONADO"/>
    <m/>
    <d v="2024-01-10T00:00:00"/>
    <m/>
    <m/>
    <x v="56"/>
    <x v="1"/>
    <x v="0"/>
    <x v="0"/>
    <x v="0"/>
    <n v="1"/>
    <n v="1"/>
    <n v="1"/>
    <n v="1"/>
    <x v="0"/>
    <n v="1"/>
    <s v="0"/>
    <x v="2"/>
    <d v="2024-01-10T00:00:00"/>
    <x v="929"/>
    <d v="1899-12-30T00:00:00"/>
    <d v="2024-01-10T15:24:00"/>
    <s v="15:24"/>
    <d v="1899-12-30T04:43:35"/>
    <x v="1"/>
    <x v="1"/>
    <x v="6"/>
    <x v="1"/>
    <n v="8193"/>
  </r>
  <r>
    <n v="947"/>
    <d v="2024-01-10T20:06:41"/>
    <d v="2024-01-10T20:08:02"/>
    <s v="46044558@ventasyservicios.com.co"/>
    <s v="Dick Harry Rodriguez Rocha"/>
    <m/>
    <d v="2024-01-10T00:00:00"/>
    <s v="10:11"/>
    <x v="0"/>
    <m/>
    <m/>
    <m/>
    <m/>
    <m/>
    <m/>
    <m/>
    <m/>
    <s v="johanna.idarraga@claro.com.co"/>
    <s v="Oferta  IEXPRECOL S.A.S."/>
    <s v="3107996527"/>
    <s v="EXPRECOL SAS"/>
    <s v="PYME PEQUEÑA"/>
    <s v="CLIENTE CLAR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0T00:00:00"/>
    <m/>
    <m/>
    <x v="0"/>
    <x v="0"/>
    <x v="0"/>
    <x v="0"/>
    <x v="0"/>
    <n v="1"/>
    <n v="1"/>
    <n v="1"/>
    <n v="1"/>
    <x v="0"/>
    <n v="1"/>
    <s v="3107996527EXPRECOL SAS"/>
    <x v="0"/>
    <d v="2024-01-10T00:00:00"/>
    <x v="930"/>
    <d v="1899-12-30T00:00:00"/>
    <d v="2024-01-10T10:11:00"/>
    <s v="10:11"/>
    <d v="1899-12-30T09:57:02"/>
    <x v="2"/>
    <x v="2"/>
    <x v="20"/>
    <x v="1"/>
    <n v="8193"/>
  </r>
  <r>
    <n v="948"/>
    <d v="2024-01-10T20:07:37"/>
    <d v="2024-01-10T20:09:12"/>
    <s v="45961543@ventasyservicios.com.co"/>
    <s v="Juan Jose Duque Aguirre"/>
    <m/>
    <d v="2024-01-10T00:00:00"/>
    <s v="15:45"/>
    <x v="1"/>
    <m/>
    <m/>
    <s v="0"/>
    <s v="0"/>
    <s v="INFORMACIÓN"/>
    <m/>
    <m/>
    <m/>
    <m/>
    <m/>
    <m/>
    <m/>
    <m/>
    <m/>
    <x v="2"/>
    <m/>
    <m/>
    <m/>
    <m/>
    <m/>
    <m/>
    <m/>
    <m/>
    <m/>
    <m/>
    <m/>
    <m/>
    <m/>
    <m/>
    <m/>
    <m/>
    <m/>
    <m/>
    <m/>
    <m/>
    <m/>
    <m/>
    <m/>
    <m/>
    <m/>
    <m/>
    <m/>
    <m/>
    <m/>
    <m/>
    <m/>
    <m/>
    <m/>
    <m/>
    <m/>
    <m/>
    <m/>
    <m/>
    <m/>
    <m/>
    <m/>
    <m/>
    <m/>
    <m/>
    <m/>
    <m/>
    <m/>
    <m/>
    <m/>
    <m/>
    <m/>
    <m/>
    <m/>
    <m/>
    <m/>
    <m/>
    <m/>
    <m/>
    <m/>
    <m/>
    <m/>
    <m/>
    <m/>
    <m/>
    <m/>
    <m/>
    <m/>
    <m/>
    <m/>
    <m/>
    <m/>
    <m/>
    <m/>
    <m/>
    <m/>
    <m/>
    <m/>
    <m/>
    <m/>
    <m/>
    <m/>
    <m/>
    <m/>
    <m/>
    <m/>
    <m/>
    <m/>
    <m/>
    <s v="OTROS TEMAS"/>
    <s v="OTROS TEMAS"/>
    <m/>
    <s v="falta de informacion"/>
    <m/>
    <m/>
    <m/>
    <m/>
    <m/>
    <m/>
    <m/>
    <m/>
    <m/>
    <m/>
    <m/>
    <m/>
    <m/>
    <m/>
    <m/>
    <m/>
    <m/>
    <m/>
    <m/>
    <m/>
    <m/>
    <x v="0"/>
    <m/>
    <m/>
    <m/>
    <m/>
    <m/>
    <s v="GESTIONADO"/>
    <m/>
    <d v="2024-01-10T00:00:00"/>
    <m/>
    <m/>
    <x v="56"/>
    <x v="1"/>
    <x v="0"/>
    <x v="0"/>
    <x v="0"/>
    <n v="1"/>
    <n v="1"/>
    <n v="1"/>
    <n v="1"/>
    <x v="0"/>
    <n v="1"/>
    <s v="0"/>
    <x v="2"/>
    <d v="2024-01-10T00:00:00"/>
    <x v="931"/>
    <d v="1899-12-30T00:00:00"/>
    <d v="2024-01-10T15:45:00"/>
    <s v="15:45"/>
    <d v="1899-12-30T04:24:12"/>
    <x v="1"/>
    <x v="1"/>
    <x v="6"/>
    <x v="1"/>
    <n v="8193"/>
  </r>
  <r>
    <n v="949"/>
    <d v="2024-01-10T20:09:26"/>
    <d v="2024-01-10T20:11:56"/>
    <s v="46046817@ventasyservicios.com.co"/>
    <s v="Nicolas Romero Parra"/>
    <m/>
    <d v="2024-01-10T00:00:00"/>
    <s v="11:42"/>
    <x v="0"/>
    <m/>
    <m/>
    <m/>
    <m/>
    <m/>
    <m/>
    <m/>
    <m/>
    <s v="gladistrujilloa@gmail.com"/>
    <s v="Fwd: Daño todos los citofonos del edificio los Naranjos"/>
    <s v="73688703"/>
    <s v="GLADYS ELE TRUJILLO ARANGO "/>
    <s v="SOHO"/>
    <s v="CONSULTOR COMERCIAL"/>
    <x v="0"/>
    <m/>
    <s v="FIJO"/>
    <s v="HFC"/>
    <s v="PQR"/>
    <m/>
    <m/>
    <m/>
    <m/>
    <m/>
    <m/>
    <m/>
    <m/>
    <m/>
    <m/>
    <m/>
    <m/>
    <m/>
    <m/>
    <m/>
    <m/>
    <m/>
    <m/>
    <m/>
    <m/>
    <m/>
    <m/>
    <m/>
    <m/>
    <m/>
    <m/>
    <m/>
    <m/>
    <m/>
    <m/>
    <m/>
    <m/>
    <m/>
    <m/>
    <m/>
    <m/>
    <m/>
    <s v="INFORMACIÓN - ACLARACIÓN"/>
    <s v="OTROS PRODUCTOS (VENTAS)"/>
    <m/>
    <m/>
    <m/>
    <m/>
    <m/>
    <m/>
    <m/>
    <m/>
    <m/>
    <m/>
    <m/>
    <m/>
    <m/>
    <m/>
    <m/>
    <m/>
    <m/>
    <m/>
    <m/>
    <m/>
    <m/>
    <m/>
    <m/>
    <m/>
    <m/>
    <m/>
    <m/>
    <m/>
    <m/>
    <m/>
    <m/>
    <m/>
    <m/>
    <m/>
    <m/>
    <m/>
    <m/>
    <m/>
    <m/>
    <m/>
    <m/>
    <m/>
    <m/>
    <m/>
    <m/>
    <m/>
    <m/>
    <m/>
    <m/>
    <m/>
    <m/>
    <m/>
    <m/>
    <m/>
    <m/>
    <m/>
    <m/>
    <m/>
    <m/>
    <m/>
    <m/>
    <m/>
    <m/>
    <m/>
    <m/>
    <m/>
    <m/>
    <m/>
    <m/>
    <m/>
    <x v="0"/>
    <m/>
    <m/>
    <m/>
    <m/>
    <m/>
    <s v="GESTIONADO"/>
    <m/>
    <d v="2024-01-10T00:00:00"/>
    <s v="N/A"/>
    <s v="995702990"/>
    <x v="60"/>
    <x v="0"/>
    <x v="0"/>
    <x v="0"/>
    <x v="0"/>
    <n v="1"/>
    <n v="1"/>
    <n v="1"/>
    <n v="1"/>
    <x v="0"/>
    <n v="1"/>
    <s v="73688703GLADYS ELE TRUJILLO ARANGO "/>
    <x v="1"/>
    <d v="2024-01-10T00:00:00"/>
    <x v="932"/>
    <d v="1899-12-30T00:00:00"/>
    <d v="2024-01-10T11:42:00"/>
    <s v="11:42"/>
    <d v="1899-12-30T08:29:56"/>
    <x v="2"/>
    <x v="2"/>
    <x v="3"/>
    <x v="1"/>
    <n v="8193"/>
  </r>
  <r>
    <n v="950"/>
    <d v="2024-01-10T20:12:02"/>
    <d v="2024-01-10T20:12:11"/>
    <s v="46049316@ventasyservicios.com.co"/>
    <s v="Evelin Gicela Diaz Garzon"/>
    <m/>
    <d v="2024-01-10T00:00:00"/>
    <s v="18:15"/>
    <x v="7"/>
    <m/>
    <m/>
    <m/>
    <m/>
    <m/>
    <m/>
    <s v="clinicadeendodonciajav@gmail.com"/>
    <s v="Re: CESIÓN DE LÍNEAS MÓVILES"/>
    <m/>
    <m/>
    <s v="8.21755817"/>
    <s v="AZUL IMAGENOLOGIA Y DIAGNOSTICO LTDA."/>
    <s v="PYME PEQUEÑ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0T00:00:00"/>
    <m/>
    <m/>
    <x v="78"/>
    <x v="6"/>
    <x v="0"/>
    <x v="0"/>
    <x v="0"/>
    <n v="1"/>
    <n v="1"/>
    <n v="1"/>
    <n v="1"/>
    <x v="0"/>
    <n v="1"/>
    <s v="8.21755817AZUL IMAGENOLOGIA Y DIAGNOSTICO LTDA."/>
    <x v="2"/>
    <d v="2024-01-10T00:00:00"/>
    <x v="933"/>
    <d v="1899-12-30T00:00:00"/>
    <d v="2024-01-10T18:15:00"/>
    <s v="18:15"/>
    <d v="1899-12-30T01:57:11"/>
    <x v="1"/>
    <x v="1"/>
    <x v="22"/>
    <x v="1"/>
    <n v="8193"/>
  </r>
  <r>
    <n v="951"/>
    <d v="2024-01-10T20:11:43"/>
    <d v="2024-01-10T20:12:14"/>
    <s v="45961452@ventasyservicios.com.co"/>
    <s v="Natalia Buenano Gonzalez"/>
    <m/>
    <d v="2024-01-10T00:00:00"/>
    <s v="16:59"/>
    <x v="3"/>
    <m/>
    <s v="15559034"/>
    <m/>
    <m/>
    <m/>
    <m/>
    <m/>
    <m/>
    <m/>
    <m/>
    <s v="3209743272"/>
    <s v="VAOX GROUP COLOMBIA SAS"/>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0T00:00:00"/>
    <m/>
    <m/>
    <x v="21"/>
    <x v="3"/>
    <x v="0"/>
    <x v="0"/>
    <x v="0"/>
    <n v="1"/>
    <n v="1"/>
    <n v="1"/>
    <n v="1"/>
    <x v="2"/>
    <n v="2"/>
    <s v="3209743272VAOX GROUP COLOMBIA SAS"/>
    <x v="2"/>
    <d v="2024-01-10T00:00:00"/>
    <x v="934"/>
    <d v="1899-12-30T00:00:00"/>
    <d v="2024-01-10T16:59:00"/>
    <s v="16:59"/>
    <d v="1899-12-30T03:13:14"/>
    <x v="1"/>
    <x v="1"/>
    <x v="5"/>
    <x v="1"/>
    <n v="8193"/>
  </r>
  <r>
    <n v="952"/>
    <d v="2024-01-10T20:05:27"/>
    <d v="2024-01-10T20:12:53"/>
    <s v="46044978@ventasyservicios.com.co"/>
    <s v="Edward Esteban Roa Ruiz"/>
    <m/>
    <d v="2024-01-10T00:00:00"/>
    <s v="15:58"/>
    <x v="4"/>
    <m/>
    <m/>
    <m/>
    <m/>
    <m/>
    <m/>
    <m/>
    <m/>
    <s v="Lucia.Castillo@cobistopaz.com"/>
    <s v="Cambio Razón Social Cobiscorp Colombia S.A a Topaz Colombia S.A"/>
    <s v="11910367"/>
    <s v="COBISCORP COLOMBIA S.A"/>
    <s v="EMPRESAS"/>
    <s v="CSM"/>
    <x v="1"/>
    <s v="ATENCION ESPECIAL C_R5"/>
    <s v="FIJO"/>
    <s v="FO"/>
    <s v="DATOS DEMOGRÁFICOS"/>
    <m/>
    <m/>
    <m/>
    <m/>
    <m/>
    <m/>
    <m/>
    <m/>
    <m/>
    <m/>
    <m/>
    <m/>
    <m/>
    <m/>
    <m/>
    <s v="INFORMACIÓN - ACLARACIÓN"/>
    <m/>
    <m/>
    <m/>
    <m/>
    <m/>
    <m/>
    <m/>
    <m/>
    <m/>
    <m/>
    <m/>
    <m/>
    <m/>
    <m/>
    <m/>
    <m/>
    <m/>
    <m/>
    <m/>
    <m/>
    <m/>
    <m/>
    <m/>
    <m/>
    <m/>
    <m/>
    <m/>
    <m/>
    <m/>
    <m/>
    <m/>
    <m/>
    <m/>
    <m/>
    <m/>
    <m/>
    <m/>
    <m/>
    <m/>
    <m/>
    <m/>
    <m/>
    <m/>
    <m/>
    <m/>
    <m/>
    <m/>
    <m/>
    <m/>
    <m/>
    <m/>
    <m/>
    <m/>
    <m/>
    <m/>
    <m/>
    <m/>
    <m/>
    <m/>
    <m/>
    <m/>
    <m/>
    <m/>
    <m/>
    <m/>
    <m/>
    <m/>
    <m/>
    <m/>
    <m/>
    <m/>
    <m/>
    <m/>
    <m/>
    <m/>
    <m/>
    <m/>
    <m/>
    <m/>
    <m/>
    <m/>
    <m/>
    <m/>
    <m/>
    <m/>
    <m/>
    <m/>
    <m/>
    <m/>
    <m/>
    <m/>
    <m/>
    <m/>
    <x v="0"/>
    <m/>
    <m/>
    <m/>
    <m/>
    <m/>
    <s v="GESTIONADO"/>
    <m/>
    <d v="2024-01-10T00:00:00"/>
    <m/>
    <m/>
    <x v="66"/>
    <x v="0"/>
    <x v="0"/>
    <x v="0"/>
    <x v="0"/>
    <n v="1"/>
    <n v="1"/>
    <n v="1"/>
    <n v="1"/>
    <x v="0"/>
    <n v="1"/>
    <s v="11910367COBISCORP COLOMBIA S.A"/>
    <x v="2"/>
    <d v="2024-01-10T00:00:00"/>
    <x v="935"/>
    <d v="1899-12-30T00:00:00"/>
    <d v="2024-01-10T15:58:00"/>
    <s v="15:58"/>
    <d v="1899-12-30T04:14:53"/>
    <x v="1"/>
    <x v="1"/>
    <x v="8"/>
    <x v="0"/>
    <n v="8193"/>
  </r>
  <r>
    <n v="953"/>
    <d v="2024-01-10T20:17:33"/>
    <d v="2024-01-10T20:18:24"/>
    <s v="45961452@ventasyservicios.com.co"/>
    <s v="Natalia Buenano Gonzalez"/>
    <m/>
    <d v="2024-01-10T00:00:00"/>
    <s v="17:08"/>
    <x v="3"/>
    <m/>
    <s v="15559036"/>
    <m/>
    <m/>
    <m/>
    <m/>
    <m/>
    <m/>
    <m/>
    <m/>
    <s v="3136363618"/>
    <s v="GRANJAS TECNICAS DE COLOMBIA SAS"/>
    <s v="MICRO"/>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10T00:00:00"/>
    <m/>
    <m/>
    <x v="50"/>
    <x v="3"/>
    <x v="0"/>
    <x v="0"/>
    <x v="0"/>
    <n v="1"/>
    <n v="1"/>
    <n v="1"/>
    <n v="1"/>
    <x v="0"/>
    <n v="1"/>
    <s v="3136363618GRANJAS TECNICAS DE COLOMBIA SAS"/>
    <x v="2"/>
    <d v="2024-01-10T00:00:00"/>
    <x v="936"/>
    <d v="1899-12-30T00:00:00"/>
    <d v="2024-01-10T17:08:00"/>
    <s v="17:08"/>
    <d v="1899-12-30T03:10:24"/>
    <x v="1"/>
    <x v="1"/>
    <x v="5"/>
    <x v="1"/>
    <n v="8193"/>
  </r>
  <r>
    <n v="954"/>
    <d v="2024-01-10T20:08:24"/>
    <d v="2024-01-10T20:20:16"/>
    <s v="45577874@ventasyservicios.com.co"/>
    <s v="David Andres Pardo Torres"/>
    <m/>
    <d v="2024-01-09T00:00:00"/>
    <s v="16:47"/>
    <x v="4"/>
    <m/>
    <m/>
    <m/>
    <m/>
    <m/>
    <m/>
    <m/>
    <m/>
    <s v="proelcoinfo@gmail.com"/>
    <s v="SOLICITUD DE TRASLADO"/>
    <s v="12156930"/>
    <s v="PROELCO  SAS"/>
    <s v="MICRO"/>
    <s v="CLIENTE EXTERNO"/>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0T00:00:00"/>
    <s v="20618985"/>
    <m/>
    <x v="80"/>
    <x v="0"/>
    <x v="0"/>
    <x v="0"/>
    <x v="0"/>
    <n v="1"/>
    <n v="1"/>
    <n v="1"/>
    <n v="1"/>
    <x v="0"/>
    <n v="1"/>
    <s v="12156930PROELCO  SAS"/>
    <x v="0"/>
    <d v="2024-01-10T00:00:00"/>
    <x v="937"/>
    <d v="1899-12-30T00:00:00"/>
    <d v="2024-01-09T16:47:00"/>
    <s v="16:47"/>
    <d v="1899-12-31T03:33:16"/>
    <x v="0"/>
    <x v="0"/>
    <x v="14"/>
    <x v="0"/>
    <n v="8193"/>
  </r>
  <r>
    <n v="955"/>
    <d v="2024-01-10T20:14:52"/>
    <d v="2024-01-10T20:20:35"/>
    <s v="45961543@ventasyservicios.com.co"/>
    <s v="Juan Jose Duque Aguirre"/>
    <m/>
    <d v="2024-01-10T00:00:00"/>
    <s v="15:45"/>
    <x v="1"/>
    <m/>
    <m/>
    <s v="TRANSGIRAR S.A."/>
    <s v="900168906"/>
    <s v="INFORMACIÓN"/>
    <m/>
    <m/>
    <m/>
    <m/>
    <m/>
    <m/>
    <m/>
    <m/>
    <m/>
    <x v="2"/>
    <m/>
    <m/>
    <m/>
    <m/>
    <m/>
    <m/>
    <m/>
    <m/>
    <m/>
    <m/>
    <m/>
    <m/>
    <m/>
    <m/>
    <m/>
    <m/>
    <m/>
    <m/>
    <m/>
    <m/>
    <m/>
    <m/>
    <m/>
    <m/>
    <m/>
    <m/>
    <m/>
    <m/>
    <m/>
    <m/>
    <m/>
    <m/>
    <m/>
    <m/>
    <m/>
    <m/>
    <m/>
    <m/>
    <m/>
    <m/>
    <m/>
    <m/>
    <m/>
    <m/>
    <m/>
    <m/>
    <m/>
    <m/>
    <m/>
    <m/>
    <m/>
    <m/>
    <m/>
    <m/>
    <m/>
    <m/>
    <m/>
    <m/>
    <m/>
    <m/>
    <m/>
    <m/>
    <m/>
    <m/>
    <m/>
    <m/>
    <m/>
    <m/>
    <m/>
    <m/>
    <m/>
    <m/>
    <m/>
    <m/>
    <m/>
    <m/>
    <m/>
    <m/>
    <m/>
    <m/>
    <m/>
    <m/>
    <m/>
    <m/>
    <m/>
    <m/>
    <m/>
    <m/>
    <s v="OTROS TEMAS"/>
    <s v="REPORTE DE FALLAS APP - PORTAL"/>
    <m/>
    <m/>
    <m/>
    <m/>
    <m/>
    <m/>
    <m/>
    <m/>
    <m/>
    <m/>
    <m/>
    <m/>
    <m/>
    <m/>
    <m/>
    <m/>
    <m/>
    <m/>
    <m/>
    <m/>
    <m/>
    <m/>
    <m/>
    <x v="0"/>
    <m/>
    <m/>
    <m/>
    <m/>
    <m/>
    <s v="GESTIONADO"/>
    <m/>
    <d v="2024-01-10T00:00:00"/>
    <m/>
    <m/>
    <x v="85"/>
    <x v="1"/>
    <x v="0"/>
    <x v="0"/>
    <x v="0"/>
    <n v="1"/>
    <n v="1"/>
    <n v="1"/>
    <n v="1"/>
    <x v="2"/>
    <n v="2"/>
    <s v="900168906"/>
    <x v="2"/>
    <d v="2024-01-10T00:00:00"/>
    <x v="938"/>
    <d v="1899-12-30T00:00:00"/>
    <d v="2024-01-10T15:45:00"/>
    <s v="15:45"/>
    <d v="1899-12-30T04:35:35"/>
    <x v="1"/>
    <x v="1"/>
    <x v="6"/>
    <x v="1"/>
    <n v="8193"/>
  </r>
  <r>
    <n v="956"/>
    <d v="2024-01-10T20:21:30"/>
    <d v="2024-01-10T20:22:00"/>
    <s v="45961452@ventasyservicios.com.co"/>
    <s v="Natalia Buenano Gonzalez"/>
    <m/>
    <d v="2024-01-10T00:00:00"/>
    <s v="17:17"/>
    <x v="3"/>
    <m/>
    <s v="15559037"/>
    <m/>
    <m/>
    <m/>
    <m/>
    <m/>
    <m/>
    <m/>
    <m/>
    <s v="3176574860"/>
    <s v="RENOBOY"/>
    <s v="INTERMEDIAS"/>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0T00:00:00"/>
    <m/>
    <m/>
    <x v="61"/>
    <x v="3"/>
    <x v="0"/>
    <x v="0"/>
    <x v="0"/>
    <n v="1"/>
    <n v="1"/>
    <n v="1"/>
    <n v="1"/>
    <x v="0"/>
    <n v="1"/>
    <s v="3176574860RENOBOY"/>
    <x v="2"/>
    <d v="2024-01-10T00:00:00"/>
    <x v="939"/>
    <d v="1899-12-30T00:00:00"/>
    <d v="2024-01-10T17:17:00"/>
    <s v="17:17"/>
    <d v="1899-12-30T03:05:00"/>
    <x v="1"/>
    <x v="1"/>
    <x v="5"/>
    <x v="1"/>
    <n v="8193"/>
  </r>
  <r>
    <n v="957"/>
    <d v="2024-01-10T20:20:40"/>
    <d v="2024-01-10T20:23:02"/>
    <s v="45688293@ventasyservicios.com.co"/>
    <s v="Juan David Mendez"/>
    <m/>
    <d v="2024-01-10T00:00:00"/>
    <s v="15:11"/>
    <x v="0"/>
    <m/>
    <m/>
    <m/>
    <m/>
    <m/>
    <m/>
    <m/>
    <m/>
    <s v="luz.vargasr@claro.com.co"/>
    <s v="Problemas servicio telefonia movil // FABRICA DE CEPILLOS Y PEINILLAS M Q LTDA  Nit; 830098143-7"/>
    <s v="8.22497763"/>
    <s v="PLASTICOS MQ S.A.S."/>
    <s v="PYME PEQUEÑA"/>
    <s v="CLIENTE CLARO"/>
    <x v="0"/>
    <m/>
    <s v="MÓVIL"/>
    <m/>
    <m/>
    <s v="FALLAS TÉCNICAS"/>
    <m/>
    <m/>
    <m/>
    <m/>
    <m/>
    <m/>
    <m/>
    <m/>
    <m/>
    <m/>
    <m/>
    <m/>
    <m/>
    <m/>
    <m/>
    <m/>
    <m/>
    <m/>
    <m/>
    <s v="REINCIDENCIA"/>
    <m/>
    <m/>
    <m/>
    <m/>
    <m/>
    <m/>
    <m/>
    <m/>
    <m/>
    <m/>
    <m/>
    <m/>
    <m/>
    <m/>
    <m/>
    <m/>
    <m/>
    <m/>
    <m/>
    <m/>
    <m/>
    <m/>
    <m/>
    <m/>
    <m/>
    <m/>
    <m/>
    <m/>
    <m/>
    <m/>
    <m/>
    <m/>
    <m/>
    <m/>
    <m/>
    <m/>
    <m/>
    <m/>
    <m/>
    <m/>
    <m/>
    <m/>
    <m/>
    <m/>
    <m/>
    <m/>
    <m/>
    <m/>
    <m/>
    <m/>
    <m/>
    <m/>
    <m/>
    <m/>
    <m/>
    <m/>
    <m/>
    <m/>
    <m/>
    <m/>
    <m/>
    <m/>
    <m/>
    <m/>
    <m/>
    <m/>
    <m/>
    <m/>
    <m/>
    <m/>
    <m/>
    <m/>
    <m/>
    <m/>
    <m/>
    <m/>
    <m/>
    <m/>
    <m/>
    <m/>
    <m/>
    <m/>
    <m/>
    <m/>
    <m/>
    <m/>
    <m/>
    <m/>
    <x v="3"/>
    <s v="3144774777"/>
    <s v="JORGE OTERO"/>
    <s v="600"/>
    <s v="34978644"/>
    <s v="FUNZA"/>
    <s v="SOLUCIONADO ESCALADO"/>
    <s v="FORMATOS SGCS"/>
    <d v="2024-01-10T00:00:00"/>
    <m/>
    <m/>
    <x v="83"/>
    <x v="0"/>
    <x v="4"/>
    <x v="0"/>
    <x v="0"/>
    <n v="1"/>
    <n v="1"/>
    <n v="1"/>
    <n v="1"/>
    <x v="0"/>
    <n v="1"/>
    <s v="8.22497763PLASTICOS MQ S.A.S."/>
    <x v="2"/>
    <d v="2024-01-10T00:00:00"/>
    <x v="940"/>
    <d v="1899-12-30T00:00:00"/>
    <d v="2024-01-10T15:11:00"/>
    <s v="15:11"/>
    <d v="1899-12-30T05:12:02"/>
    <x v="1"/>
    <x v="1"/>
    <x v="4"/>
    <x v="1"/>
    <n v="8193"/>
  </r>
  <r>
    <n v="958"/>
    <d v="2024-01-10T20:20:37"/>
    <d v="2024-01-10T20:25:54"/>
    <s v="45961543@ventasyservicios.com.co"/>
    <s v="Juan Jose Duque Aguirre"/>
    <m/>
    <d v="2024-01-10T00:00:00"/>
    <s v="15:47"/>
    <x v="1"/>
    <m/>
    <m/>
    <s v="I.B.R IGLESIA BIBLICA DE "/>
    <s v="901749942"/>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10T00:00:00"/>
    <m/>
    <m/>
    <x v="4"/>
    <x v="1"/>
    <x v="0"/>
    <x v="0"/>
    <x v="0"/>
    <n v="1"/>
    <n v="1"/>
    <n v="1"/>
    <n v="1"/>
    <x v="0"/>
    <n v="1"/>
    <s v="901749942"/>
    <x v="2"/>
    <d v="2024-01-10T00:00:00"/>
    <x v="941"/>
    <d v="1899-12-30T00:00:00"/>
    <d v="2024-01-10T15:47:00"/>
    <s v="15:47"/>
    <d v="1899-12-30T04:38:54"/>
    <x v="1"/>
    <x v="1"/>
    <x v="6"/>
    <x v="1"/>
    <n v="8193"/>
  </r>
  <r>
    <n v="959"/>
    <d v="2024-01-10T20:25:34"/>
    <d v="2024-01-10T20:26:31"/>
    <s v="45664102@ventasyservicios.com.co"/>
    <s v="Angie Tatiana Tique Cardozo"/>
    <m/>
    <d v="2024-01-10T00:00:00"/>
    <s v="8:28 a. m"/>
    <x v="0"/>
    <m/>
    <m/>
    <m/>
    <m/>
    <m/>
    <m/>
    <m/>
    <m/>
    <s v="ic@personeriayumbo.gov.co;"/>
    <s v="Solicitud atencion caso SD2734591"/>
    <s v="12145623"/>
    <s v="PERSONERIA DE YUMBO MUNICIPAL"/>
    <s v="MICRO"/>
    <s v="CLIENTE EXTERNO"/>
    <x v="0"/>
    <m/>
    <s v="FIJO"/>
    <s v="FO"/>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0T00:00:00"/>
    <s v="NO APLICA"/>
    <s v="NO APLICA"/>
    <x v="57"/>
    <x v="0"/>
    <x v="0"/>
    <x v="0"/>
    <x v="0"/>
    <n v="1"/>
    <n v="1"/>
    <n v="1"/>
    <n v="1"/>
    <x v="0"/>
    <n v="1"/>
    <s v="12145623PERSONERIA DE YUMBO MUNICIPAL"/>
    <x v="1"/>
    <d v="2024-01-10T00:00:00"/>
    <x v="942"/>
    <d v="1899-12-30T00:00:00"/>
    <d v="2024-01-10T08:28:00"/>
    <s v="8:28"/>
    <d v="1899-12-30T11:58:31"/>
    <x v="2"/>
    <x v="2"/>
    <x v="16"/>
    <x v="1"/>
    <n v="8193"/>
  </r>
  <r>
    <n v="960"/>
    <d v="2024-01-10T20:27:45"/>
    <d v="2024-01-10T20:29:16"/>
    <s v="46044558@ventasyservicios.com.co"/>
    <s v="Dick Harry Rodriguez Rocha"/>
    <m/>
    <d v="2024-01-10T00:00:00"/>
    <s v="9:16"/>
    <x v="0"/>
    <m/>
    <m/>
    <m/>
    <m/>
    <m/>
    <m/>
    <m/>
    <m/>
    <s v="johanna.idarraga@claro.com.co"/>
    <s v="Oferta  JARAMILLO ARQUITECTOS LTDA"/>
    <s v="8.22043191"/>
    <s v="JARAMILLO ARQUITECTOS LTD"/>
    <s v="PYME PEQUEÑA"/>
    <s v="CLIENTE CLAR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0T00:00:00"/>
    <m/>
    <m/>
    <x v="0"/>
    <x v="0"/>
    <x v="0"/>
    <x v="0"/>
    <x v="0"/>
    <n v="1"/>
    <n v="1"/>
    <n v="1"/>
    <n v="1"/>
    <x v="0"/>
    <n v="1"/>
    <s v="8.22043191JARAMILLO ARQUITECTOS LTD"/>
    <x v="0"/>
    <d v="2024-01-10T00:00:00"/>
    <x v="943"/>
    <d v="1899-12-30T00:00:00"/>
    <d v="2024-01-10T09:16:00"/>
    <s v="9:16"/>
    <d v="1899-12-30T11:13:16"/>
    <x v="2"/>
    <x v="2"/>
    <x v="20"/>
    <x v="1"/>
    <n v="8193"/>
  </r>
  <r>
    <n v="961"/>
    <d v="2024-01-10T20:25:56"/>
    <d v="2024-01-10T20:30:02"/>
    <s v="45961543@ventasyservicios.com.co"/>
    <s v="Juan Jose Duque Aguirre"/>
    <m/>
    <d v="2024-01-10T00:00:00"/>
    <s v="16:02"/>
    <x v="1"/>
    <m/>
    <m/>
    <s v="AALCOM SAS"/>
    <s v="811045964"/>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10T00:00:00"/>
    <m/>
    <m/>
    <x v="5"/>
    <x v="1"/>
    <x v="0"/>
    <x v="0"/>
    <x v="0"/>
    <n v="1"/>
    <n v="1"/>
    <n v="1"/>
    <n v="1"/>
    <x v="1"/>
    <n v="4"/>
    <s v="811045964"/>
    <x v="2"/>
    <d v="2024-01-10T00:00:00"/>
    <x v="944"/>
    <d v="1899-12-30T00:00:00"/>
    <d v="2024-01-10T16:02:00"/>
    <s v="16:02"/>
    <d v="1899-12-30T04:28:02"/>
    <x v="1"/>
    <x v="1"/>
    <x v="6"/>
    <x v="1"/>
    <n v="8193"/>
  </r>
  <r>
    <n v="962"/>
    <d v="2024-01-10T20:12:15"/>
    <d v="2024-01-10T20:30:34"/>
    <s v="46049316@ventasyservicios.com.co"/>
    <s v="Evelin Gicela Diaz Garzon"/>
    <m/>
    <d v="2024-01-10T00:00:00"/>
    <s v="18:33"/>
    <x v="7"/>
    <m/>
    <m/>
    <m/>
    <m/>
    <m/>
    <m/>
    <s v="yulcris11@hotmail.com"/>
    <s v="solicitud cesion de contrato"/>
    <m/>
    <m/>
    <s v="44945414 // 3103718561"/>
    <s v="LLULI ANDR DIAZ GONZALEZ "/>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0T00:00:00"/>
    <m/>
    <m/>
    <x v="78"/>
    <x v="6"/>
    <x v="0"/>
    <x v="0"/>
    <x v="0"/>
    <n v="1"/>
    <n v="1"/>
    <n v="1"/>
    <n v="1"/>
    <x v="0"/>
    <n v="1"/>
    <s v="44945414 // 3103718561LLULI ANDR DIAZ GONZALEZ "/>
    <x v="2"/>
    <d v="2024-01-10T00:00:00"/>
    <x v="945"/>
    <d v="1899-12-30T00:00:00"/>
    <d v="2024-01-10T18:33:00"/>
    <s v="18:33"/>
    <d v="1899-12-30T01:57:34"/>
    <x v="1"/>
    <x v="1"/>
    <x v="22"/>
    <x v="1"/>
    <n v="8193"/>
  </r>
  <r>
    <n v="963"/>
    <d v="2024-01-10T20:31:13"/>
    <d v="2024-01-10T20:32:23"/>
    <s v="45664102@ventasyservicios.com.co"/>
    <s v="Angie Tatiana Tique Cardozo"/>
    <m/>
    <d v="2024-01-10T00:00:00"/>
    <s v="2:18 p. m."/>
    <x v="0"/>
    <m/>
    <m/>
    <m/>
    <m/>
    <m/>
    <m/>
    <m/>
    <m/>
    <s v="backpymeclaro@skylinessas.com"/>
    <s v="SOLICITUD DE ACTIVACION DE  LINEA VIRTUAL"/>
    <s v="3162258855"/>
    <s v="ESCUELA DE IDIOMAS (HEADWAY) S A S."/>
    <s v="NO DETERMINAD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0T00:00:00"/>
    <s v="NO APLICA"/>
    <s v="NO APLICA"/>
    <x v="21"/>
    <x v="0"/>
    <x v="0"/>
    <x v="0"/>
    <x v="0"/>
    <n v="1"/>
    <n v="1"/>
    <n v="1"/>
    <n v="1"/>
    <x v="0"/>
    <n v="1"/>
    <s v="3162258855ESCUELA DE IDIOMAS (HEADWAY) S A S."/>
    <x v="1"/>
    <d v="2024-01-10T00:00:00"/>
    <x v="946"/>
    <d v="1899-12-30T00:00:00"/>
    <d v="2024-01-10T02:18:00"/>
    <s v="2:18"/>
    <d v="1899-12-30T18:14:23"/>
    <x v="4"/>
    <x v="2"/>
    <x v="16"/>
    <x v="1"/>
    <n v="8193"/>
  </r>
  <r>
    <n v="964"/>
    <d v="2024-01-10T20:32:55"/>
    <d v="2024-01-10T20:33:23"/>
    <s v="45961452@ventasyservicios.com.co"/>
    <s v="Natalia Buenano Gonzalez"/>
    <m/>
    <d v="2024-01-10T00:00:00"/>
    <s v="17:17"/>
    <x v="3"/>
    <m/>
    <s v="15559038"/>
    <m/>
    <m/>
    <m/>
    <m/>
    <m/>
    <m/>
    <m/>
    <m/>
    <s v="8.21762096"/>
    <s v="PROTECCION FISICA Y ELECTRONICA DE COLOM"/>
    <s v="PYME MEDIANA"/>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10T00:00:00"/>
    <m/>
    <m/>
    <x v="31"/>
    <x v="3"/>
    <x v="0"/>
    <x v="0"/>
    <x v="0"/>
    <n v="1"/>
    <n v="1"/>
    <n v="1"/>
    <n v="1"/>
    <x v="0"/>
    <n v="1"/>
    <s v="8.21762096PROTECCION FISICA Y ELECTRONICA DE COLOM"/>
    <x v="2"/>
    <d v="2024-01-10T00:00:00"/>
    <x v="947"/>
    <d v="1899-12-30T00:00:00"/>
    <d v="2024-01-10T17:17:00"/>
    <s v="17:17"/>
    <d v="1899-12-30T03:16:23"/>
    <x v="1"/>
    <x v="1"/>
    <x v="5"/>
    <x v="1"/>
    <n v="8193"/>
  </r>
  <r>
    <n v="965"/>
    <d v="2024-01-10T20:30:04"/>
    <d v="2024-01-10T20:33:26"/>
    <s v="45961543@ventasyservicios.com.co"/>
    <s v="Juan Jose Duque Aguirre"/>
    <m/>
    <d v="2024-01-10T00:00:00"/>
    <s v="16:06"/>
    <x v="1"/>
    <m/>
    <m/>
    <s v="ASOCIACION DE CONDUCTORES"/>
    <s v="806005454"/>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10T00:00:00"/>
    <m/>
    <m/>
    <x v="5"/>
    <x v="1"/>
    <x v="0"/>
    <x v="0"/>
    <x v="0"/>
    <n v="1"/>
    <n v="1"/>
    <n v="1"/>
    <n v="1"/>
    <x v="0"/>
    <n v="1"/>
    <s v="806005454"/>
    <x v="2"/>
    <d v="2024-01-10T00:00:00"/>
    <x v="948"/>
    <d v="1899-12-30T00:00:00"/>
    <d v="2024-01-10T16:06:00"/>
    <s v="16:06"/>
    <d v="1899-12-30T04:27:26"/>
    <x v="1"/>
    <x v="1"/>
    <x v="6"/>
    <x v="1"/>
    <n v="8193"/>
  </r>
  <r>
    <n v="966"/>
    <d v="2024-01-10T20:32:06"/>
    <d v="2024-01-10T20:33:38"/>
    <s v="46044978@ventasyservicios.com.co"/>
    <s v="Edward Esteban Roa Ruiz"/>
    <m/>
    <d v="2024-01-10T00:00:00"/>
    <s v="16:03"/>
    <x v="4"/>
    <m/>
    <m/>
    <m/>
    <m/>
    <m/>
    <m/>
    <m/>
    <m/>
    <s v="luigi.102030@gmail.com"/>
    <s v="Activación eSim"/>
    <s v="1.38517198"/>
    <s v="LUIS ALEJANDRO RIVERA BEDOYA"/>
    <s v="SOH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0T00:00:00"/>
    <m/>
    <m/>
    <x v="21"/>
    <x v="0"/>
    <x v="0"/>
    <x v="0"/>
    <x v="0"/>
    <n v="1"/>
    <n v="1"/>
    <n v="1"/>
    <n v="1"/>
    <x v="0"/>
    <n v="1"/>
    <s v="1.38517198LUIS ALEJANDRO RIVERA BEDOYA"/>
    <x v="2"/>
    <d v="2024-01-10T00:00:00"/>
    <x v="949"/>
    <d v="1899-12-30T00:00:00"/>
    <d v="2024-01-10T16:03:00"/>
    <s v="16:03"/>
    <d v="1899-12-30T04:30:38"/>
    <x v="1"/>
    <x v="1"/>
    <x v="8"/>
    <x v="0"/>
    <n v="8193"/>
  </r>
  <r>
    <n v="967"/>
    <d v="2024-01-10T20:38:42"/>
    <d v="2024-01-10T20:39:15"/>
    <s v="45961452@ventasyservicios.com.co"/>
    <s v="Natalia Buenano Gonzalez"/>
    <m/>
    <d v="2024-01-10T00:00:00"/>
    <s v="17:46"/>
    <x v="3"/>
    <m/>
    <s v="15559052"/>
    <m/>
    <m/>
    <m/>
    <m/>
    <m/>
    <m/>
    <m/>
    <m/>
    <s v="3205172154"/>
    <s v="INVERSIONES MUVAR SAS -"/>
    <s v="SOHO"/>
    <s v="CLIENTE EXTERNO"/>
    <x v="0"/>
    <m/>
    <s v="MÓVIL"/>
    <m/>
    <m/>
    <s v="ROAMING INTERNACIONAL"/>
    <m/>
    <m/>
    <m/>
    <m/>
    <m/>
    <m/>
    <m/>
    <m/>
    <m/>
    <m/>
    <m/>
    <m/>
    <m/>
    <m/>
    <m/>
    <m/>
    <m/>
    <m/>
    <m/>
    <m/>
    <m/>
    <m/>
    <m/>
    <m/>
    <m/>
    <m/>
    <m/>
    <m/>
    <m/>
    <m/>
    <m/>
    <m/>
    <m/>
    <m/>
    <m/>
    <m/>
    <m/>
    <m/>
    <m/>
    <m/>
    <m/>
    <m/>
    <m/>
    <m/>
    <m/>
    <m/>
    <m/>
    <s v="INFORMACIÓN ACLARACIÓN"/>
    <m/>
    <m/>
    <m/>
    <m/>
    <m/>
    <m/>
    <m/>
    <m/>
    <m/>
    <m/>
    <m/>
    <m/>
    <m/>
    <m/>
    <m/>
    <m/>
    <m/>
    <m/>
    <m/>
    <m/>
    <m/>
    <m/>
    <m/>
    <m/>
    <m/>
    <m/>
    <m/>
    <m/>
    <m/>
    <m/>
    <m/>
    <m/>
    <m/>
    <m/>
    <m/>
    <m/>
    <m/>
    <m/>
    <m/>
    <m/>
    <m/>
    <m/>
    <m/>
    <m/>
    <m/>
    <m/>
    <m/>
    <m/>
    <m/>
    <m/>
    <m/>
    <m/>
    <m/>
    <m/>
    <m/>
    <m/>
    <m/>
    <m/>
    <m/>
    <m/>
    <x v="0"/>
    <m/>
    <m/>
    <m/>
    <m/>
    <m/>
    <s v="GESTIONADO"/>
    <m/>
    <d v="2024-01-10T00:00:00"/>
    <m/>
    <m/>
    <x v="18"/>
    <x v="3"/>
    <x v="0"/>
    <x v="0"/>
    <x v="0"/>
    <n v="1"/>
    <n v="1"/>
    <n v="1"/>
    <n v="1"/>
    <x v="0"/>
    <n v="1"/>
    <s v="3205172154INVERSIONES MUVAR SAS -"/>
    <x v="2"/>
    <d v="2024-01-10T00:00:00"/>
    <x v="950"/>
    <d v="1899-12-30T00:00:00"/>
    <d v="2024-01-10T17:46:00"/>
    <s v="17:46"/>
    <d v="1899-12-30T02:53:15"/>
    <x v="1"/>
    <x v="1"/>
    <x v="5"/>
    <x v="1"/>
    <n v="8193"/>
  </r>
  <r>
    <n v="968"/>
    <d v="2024-01-10T20:33:28"/>
    <d v="2024-01-10T20:39:51"/>
    <s v="45961543@ventasyservicios.com.co"/>
    <s v="Juan Jose Duque Aguirre"/>
    <m/>
    <d v="2024-01-10T00:00:00"/>
    <s v="16:34"/>
    <x v="1"/>
    <m/>
    <m/>
    <s v="PHARMARIS COLOMBIA S A S"/>
    <s v="901085885"/>
    <s v="HABILITACIÓN"/>
    <m/>
    <m/>
    <m/>
    <m/>
    <m/>
    <m/>
    <m/>
    <m/>
    <m/>
    <x v="2"/>
    <m/>
    <m/>
    <m/>
    <m/>
    <m/>
    <m/>
    <m/>
    <m/>
    <m/>
    <m/>
    <m/>
    <m/>
    <m/>
    <m/>
    <m/>
    <m/>
    <m/>
    <m/>
    <m/>
    <m/>
    <m/>
    <m/>
    <m/>
    <m/>
    <m/>
    <m/>
    <m/>
    <m/>
    <m/>
    <m/>
    <m/>
    <m/>
    <m/>
    <m/>
    <m/>
    <m/>
    <m/>
    <m/>
    <m/>
    <m/>
    <m/>
    <m/>
    <m/>
    <m/>
    <m/>
    <m/>
    <m/>
    <m/>
    <m/>
    <m/>
    <m/>
    <m/>
    <m/>
    <m/>
    <m/>
    <m/>
    <m/>
    <m/>
    <m/>
    <m/>
    <m/>
    <m/>
    <m/>
    <m/>
    <m/>
    <m/>
    <m/>
    <m/>
    <m/>
    <m/>
    <m/>
    <m/>
    <m/>
    <m/>
    <m/>
    <m/>
    <m/>
    <m/>
    <m/>
    <m/>
    <m/>
    <m/>
    <m/>
    <m/>
    <m/>
    <m/>
    <m/>
    <m/>
    <m/>
    <m/>
    <m/>
    <m/>
    <s v="HABILITACIÓN DE CORREO(S)"/>
    <m/>
    <s v="ventascolombia@pharmaris.com"/>
    <m/>
    <m/>
    <m/>
    <m/>
    <m/>
    <m/>
    <m/>
    <m/>
    <m/>
    <m/>
    <m/>
    <m/>
    <m/>
    <m/>
    <m/>
    <m/>
    <m/>
    <m/>
    <x v="0"/>
    <m/>
    <m/>
    <m/>
    <m/>
    <m/>
    <m/>
    <m/>
    <d v="2024-01-10T00:00:00"/>
    <m/>
    <m/>
    <x v="55"/>
    <x v="1"/>
    <x v="0"/>
    <x v="0"/>
    <x v="0"/>
    <n v="1"/>
    <n v="1"/>
    <n v="1"/>
    <n v="1"/>
    <x v="0"/>
    <n v="1"/>
    <s v="901085885"/>
    <x v="2"/>
    <d v="2024-01-10T00:00:00"/>
    <x v="951"/>
    <d v="1899-12-30T00:00:00"/>
    <d v="2024-01-10T16:34:00"/>
    <s v="16:34"/>
    <d v="1899-12-30T04:05:51"/>
    <x v="1"/>
    <x v="1"/>
    <x v="6"/>
    <x v="1"/>
    <n v="8193"/>
  </r>
  <r>
    <n v="969"/>
    <d v="2024-01-10T20:38:58"/>
    <d v="2024-01-10T20:39:54"/>
    <s v="46049316@ventasyservicios.com.co"/>
    <s v="Evelin Gicela Diaz Garzon"/>
    <m/>
    <d v="2024-01-10T00:00:00"/>
    <s v="18:38"/>
    <x v="7"/>
    <m/>
    <m/>
    <m/>
    <m/>
    <m/>
    <m/>
    <s v="pedro.lasso.ext@claro.com.co"/>
    <s v="Cesion de Persona Natural a Juridica"/>
    <m/>
    <m/>
    <s v="16630891"/>
    <s v="LUIS FERNANDO PATIÑO"/>
    <s v="NO DETERMINADO"/>
    <s v="CLIENTE CLAR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0T00:00:00"/>
    <m/>
    <m/>
    <x v="78"/>
    <x v="6"/>
    <x v="0"/>
    <x v="0"/>
    <x v="0"/>
    <n v="1"/>
    <n v="1"/>
    <n v="1"/>
    <n v="1"/>
    <x v="0"/>
    <n v="1"/>
    <s v="16630891LUIS FERNANDO PATIÑO"/>
    <x v="2"/>
    <d v="2024-01-10T00:00:00"/>
    <x v="952"/>
    <d v="1899-12-30T00:00:00"/>
    <d v="2024-01-10T18:38:00"/>
    <s v="18:38"/>
    <d v="1899-12-30T02:01:54"/>
    <x v="1"/>
    <x v="1"/>
    <x v="22"/>
    <x v="1"/>
    <n v="8193"/>
  </r>
  <r>
    <n v="970"/>
    <d v="2024-01-10T20:39:20"/>
    <d v="2024-01-10T20:40:21"/>
    <s v="45664102@ventasyservicios.com.co"/>
    <s v="Angie Tatiana Tique Cardozo"/>
    <m/>
    <d v="2024-01-10T00:00:00"/>
    <s v="1:22 p. m."/>
    <x v="0"/>
    <m/>
    <m/>
    <m/>
    <m/>
    <m/>
    <m/>
    <m/>
    <m/>
    <s v="jair.castro@claro.com.co"/>
    <s v="SOLICITUD eSIM a 3228835944 QR"/>
    <s v="3228835944"/>
    <s v="DIAKONIA"/>
    <s v="PYME PEQUEÑA"/>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0T00:00:00"/>
    <s v="NO APLICA"/>
    <s v="NO APLICA"/>
    <x v="21"/>
    <x v="0"/>
    <x v="0"/>
    <x v="0"/>
    <x v="0"/>
    <n v="1"/>
    <n v="1"/>
    <n v="1"/>
    <n v="1"/>
    <x v="0"/>
    <n v="1"/>
    <s v="3228835944DIAKONIA"/>
    <x v="1"/>
    <d v="2024-01-10T00:00:00"/>
    <x v="953"/>
    <d v="1899-12-30T00:00:00"/>
    <d v="2024-01-10T01:22:00"/>
    <s v="1:22"/>
    <d v="1899-12-30T19:18:21"/>
    <x v="4"/>
    <x v="2"/>
    <x v="16"/>
    <x v="1"/>
    <n v="8193"/>
  </r>
  <r>
    <n v="971"/>
    <d v="2024-01-10T20:40:44"/>
    <d v="2024-01-10T20:41:33"/>
    <s v="46044959@ventasyservicios.com.co"/>
    <s v="Brayan Enrique Cuida Castillo"/>
    <m/>
    <d v="2024-01-10T00:00:00"/>
    <s v="12:56 p. m."/>
    <x v="4"/>
    <m/>
    <m/>
    <m/>
    <m/>
    <m/>
    <m/>
    <m/>
    <m/>
    <s v="yosimar@primagro.co"/>
    <s v="DOBLE PAGO - PEDIMOS EXPLICACION DEL SEGUNDO PAGO REALIZADO EN ENERO 2024"/>
    <s v="13260505"/>
    <s v="AGRO LA PRIMAVERA SAS"/>
    <s v="MICRO"/>
    <s v="CLIENTE CLAR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0T00:00:00"/>
    <s v="NN"/>
    <m/>
    <x v="47"/>
    <x v="0"/>
    <x v="0"/>
    <x v="23"/>
    <x v="1"/>
    <n v="1"/>
    <n v="1"/>
    <n v="1"/>
    <n v="1"/>
    <x v="0"/>
    <n v="1"/>
    <s v="13260505AGRO LA PRIMAVERA SAS"/>
    <x v="0"/>
    <d v="2024-01-10T00:00:00"/>
    <x v="954"/>
    <d v="1899-12-30T00:00:00"/>
    <d v="2024-01-10T12:56:00"/>
    <s v="12:56"/>
    <d v="1899-12-30T07:45:33"/>
    <x v="2"/>
    <x v="2"/>
    <x v="7"/>
    <x v="0"/>
    <n v="8193"/>
  </r>
  <r>
    <n v="972"/>
    <d v="2024-01-10T20:41:07"/>
    <d v="2024-01-10T20:44:00"/>
    <s v="45688293@ventasyservicios.com.co"/>
    <s v="Juan David Mendez"/>
    <m/>
    <d v="2024-01-10T00:00:00"/>
    <s v="15:46"/>
    <x v="0"/>
    <m/>
    <m/>
    <m/>
    <m/>
    <m/>
    <m/>
    <m/>
    <m/>
    <s v="cpstame@datosmoviles.net"/>
    <s v="RV: SOLICITUD CAMBIO ICCID COOTRANSTAME LTDA MIN:  3142886515"/>
    <s v="3142886515"/>
    <s v="COOTRANSTAME LTDA."/>
    <s v="PYME PEQUEÑA"/>
    <s v="CONSULTOR COMERCIAL"/>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0T00:00:00"/>
    <m/>
    <m/>
    <x v="21"/>
    <x v="0"/>
    <x v="0"/>
    <x v="0"/>
    <x v="0"/>
    <n v="1"/>
    <n v="1"/>
    <n v="1"/>
    <n v="1"/>
    <x v="0"/>
    <n v="1"/>
    <s v="3142886515COOTRANSTAME LTDA."/>
    <x v="2"/>
    <d v="2024-01-10T00:00:00"/>
    <x v="955"/>
    <d v="1899-12-30T00:00:00"/>
    <d v="2024-01-10T15:46:00"/>
    <s v="15:46"/>
    <d v="1899-12-30T04:58:00"/>
    <x v="1"/>
    <x v="1"/>
    <x v="4"/>
    <x v="1"/>
    <n v="8193"/>
  </r>
  <r>
    <n v="973"/>
    <d v="2024-01-10T20:33:40"/>
    <d v="2024-01-10T20:44:01"/>
    <s v="46044978@ventasyservicios.com.co"/>
    <s v="Edward Esteban Roa Ruiz"/>
    <m/>
    <d v="2024-01-10T00:00:00"/>
    <s v="16:10"/>
    <x v="4"/>
    <m/>
    <m/>
    <m/>
    <m/>
    <m/>
    <m/>
    <m/>
    <m/>
    <s v="administracion@disprolab.com"/>
    <s v="SOLICITUD - INCONFORMIDAD -DISPROLAB S.A.S. NIT 811037912-4"/>
    <s v="12222537"/>
    <s v="DISPROLAB LTDA"/>
    <s v="SOHO"/>
    <s v="CLIENTE CLARO"/>
    <x v="0"/>
    <m/>
    <s v="FIJO"/>
    <s v="FO"/>
    <s v="CASO A OTRAS ÁREAS"/>
    <m/>
    <m/>
    <m/>
    <m/>
    <m/>
    <m/>
    <m/>
    <m/>
    <s v="SOPORTE TÉCNICO CORPORATIVO"/>
    <m/>
    <m/>
    <m/>
    <m/>
    <m/>
    <m/>
    <m/>
    <m/>
    <m/>
    <m/>
    <m/>
    <m/>
    <m/>
    <m/>
    <m/>
    <m/>
    <m/>
    <m/>
    <m/>
    <m/>
    <m/>
    <m/>
    <m/>
    <m/>
    <m/>
    <m/>
    <m/>
    <m/>
    <m/>
    <m/>
    <m/>
    <m/>
    <m/>
    <m/>
    <m/>
    <m/>
    <m/>
    <m/>
    <m/>
    <m/>
    <m/>
    <m/>
    <m/>
    <m/>
    <m/>
    <m/>
    <m/>
    <m/>
    <m/>
    <m/>
    <m/>
    <m/>
    <m/>
    <m/>
    <m/>
    <m/>
    <m/>
    <m/>
    <m/>
    <m/>
    <m/>
    <m/>
    <m/>
    <m/>
    <m/>
    <m/>
    <m/>
    <m/>
    <m/>
    <m/>
    <m/>
    <m/>
    <m/>
    <m/>
    <m/>
    <m/>
    <m/>
    <m/>
    <m/>
    <m/>
    <m/>
    <m/>
    <m/>
    <m/>
    <m/>
    <m/>
    <m/>
    <m/>
    <m/>
    <m/>
    <m/>
    <m/>
    <m/>
    <m/>
    <m/>
    <m/>
    <m/>
    <m/>
    <m/>
    <m/>
    <x v="0"/>
    <m/>
    <m/>
    <m/>
    <m/>
    <m/>
    <s v="GESTIONADO"/>
    <m/>
    <d v="2024-01-10T00:00:00"/>
    <m/>
    <m/>
    <x v="135"/>
    <x v="0"/>
    <x v="0"/>
    <x v="0"/>
    <x v="0"/>
    <n v="1"/>
    <n v="1"/>
    <n v="1"/>
    <n v="1"/>
    <x v="0"/>
    <n v="1"/>
    <s v="12222537DISPROLAB LTDA"/>
    <x v="2"/>
    <d v="2024-01-10T00:00:00"/>
    <x v="956"/>
    <d v="1899-12-30T00:00:00"/>
    <d v="2024-01-10T16:10:00"/>
    <s v="16:10"/>
    <d v="1899-12-30T04:34:01"/>
    <x v="1"/>
    <x v="1"/>
    <x v="8"/>
    <x v="0"/>
    <n v="8193"/>
  </r>
  <r>
    <n v="974"/>
    <d v="2024-01-10T20:43:37"/>
    <d v="2024-01-10T20:44:31"/>
    <s v="45961452@ventasyservicios.com.co"/>
    <s v="Natalia Buenano Gonzalez"/>
    <m/>
    <d v="2024-01-10T00:00:00"/>
    <s v="17:48"/>
    <x v="3"/>
    <m/>
    <s v="15559053"/>
    <m/>
    <m/>
    <m/>
    <m/>
    <m/>
    <m/>
    <m/>
    <m/>
    <s v="9102381255"/>
    <s v="9102381255"/>
    <s v="MICRO"/>
    <s v="CLIENTE EXTERNO"/>
    <x v="0"/>
    <m/>
    <s v="MÓVIL"/>
    <m/>
    <m/>
    <s v="ROAMING INTERNACIONAL"/>
    <m/>
    <m/>
    <m/>
    <m/>
    <m/>
    <m/>
    <m/>
    <m/>
    <m/>
    <m/>
    <m/>
    <m/>
    <m/>
    <m/>
    <m/>
    <m/>
    <m/>
    <m/>
    <m/>
    <m/>
    <m/>
    <m/>
    <m/>
    <m/>
    <m/>
    <m/>
    <m/>
    <m/>
    <m/>
    <m/>
    <m/>
    <m/>
    <m/>
    <m/>
    <m/>
    <m/>
    <m/>
    <m/>
    <m/>
    <m/>
    <m/>
    <m/>
    <m/>
    <m/>
    <m/>
    <m/>
    <m/>
    <s v="INFORMACIÓN ACLARACIÓN"/>
    <m/>
    <m/>
    <m/>
    <m/>
    <m/>
    <m/>
    <m/>
    <m/>
    <m/>
    <m/>
    <m/>
    <m/>
    <m/>
    <m/>
    <m/>
    <m/>
    <m/>
    <m/>
    <m/>
    <m/>
    <m/>
    <m/>
    <m/>
    <m/>
    <m/>
    <m/>
    <m/>
    <m/>
    <m/>
    <m/>
    <m/>
    <m/>
    <m/>
    <m/>
    <m/>
    <m/>
    <m/>
    <m/>
    <m/>
    <m/>
    <m/>
    <m/>
    <m/>
    <m/>
    <m/>
    <m/>
    <m/>
    <m/>
    <m/>
    <m/>
    <m/>
    <m/>
    <m/>
    <m/>
    <m/>
    <m/>
    <m/>
    <m/>
    <m/>
    <m/>
    <x v="0"/>
    <m/>
    <m/>
    <m/>
    <m/>
    <m/>
    <s v="GESTIONADO"/>
    <m/>
    <d v="2024-01-10T00:00:00"/>
    <m/>
    <m/>
    <x v="18"/>
    <x v="3"/>
    <x v="0"/>
    <x v="0"/>
    <x v="0"/>
    <n v="1"/>
    <n v="1"/>
    <n v="1"/>
    <n v="1"/>
    <x v="0"/>
    <n v="1"/>
    <s v="91023812559102381255"/>
    <x v="2"/>
    <d v="2024-01-10T00:00:00"/>
    <x v="957"/>
    <d v="1899-12-30T00:00:00"/>
    <d v="2024-01-10T17:48:00"/>
    <s v="17:48"/>
    <d v="1899-12-30T02:56:31"/>
    <x v="1"/>
    <x v="1"/>
    <x v="5"/>
    <x v="1"/>
    <n v="8193"/>
  </r>
  <r>
    <n v="975"/>
    <d v="2024-01-10T20:42:31"/>
    <d v="2024-01-10T20:44:39"/>
    <s v="46044558@ventasyservicios.com.co"/>
    <s v="Dick Harry Rodriguez Rocha"/>
    <m/>
    <d v="2024-01-10T00:00:00"/>
    <s v="11:40"/>
    <x v="7"/>
    <m/>
    <m/>
    <m/>
    <m/>
    <m/>
    <m/>
    <s v="tesoreria@cifullpackage.com.co"/>
    <s v="Fwd: Re: Documentos para Cesion"/>
    <m/>
    <m/>
    <s v="3137498196"/>
    <s v="FULL PACKAGE SAS"/>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0T00:00:00"/>
    <m/>
    <m/>
    <x v="79"/>
    <x v="6"/>
    <x v="0"/>
    <x v="0"/>
    <x v="0"/>
    <n v="1"/>
    <n v="1"/>
    <n v="1"/>
    <n v="1"/>
    <x v="2"/>
    <n v="2"/>
    <s v="3137498196FULL PACKAGE SAS"/>
    <x v="0"/>
    <d v="2024-01-10T00:00:00"/>
    <x v="958"/>
    <d v="1899-12-30T00:00:00"/>
    <d v="2024-01-10T11:40:00"/>
    <s v="11:40"/>
    <d v="1899-12-30T09:04:39"/>
    <x v="2"/>
    <x v="2"/>
    <x v="20"/>
    <x v="1"/>
    <n v="8193"/>
  </r>
  <r>
    <n v="976"/>
    <d v="2024-01-10T20:44:24"/>
    <d v="2024-01-10T20:47:11"/>
    <s v="46049316@ventasyservicios.com.co"/>
    <s v="Evelin Gicela Diaz Garzon"/>
    <m/>
    <d v="2024-01-10T00:00:00"/>
    <s v="20:07"/>
    <x v="7"/>
    <m/>
    <m/>
    <m/>
    <m/>
    <m/>
    <m/>
    <s v="ecologiahumana@yahoo.com"/>
    <s v="Re: Cesión de contrato líneas celulares"/>
    <m/>
    <m/>
    <s v="ecologiahumana@yahoo.com"/>
    <s v="CORPORACION ECOLOGIA HUMANA -"/>
    <s v="PYME PEQUEÑ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0T00:00:00"/>
    <m/>
    <m/>
    <x v="79"/>
    <x v="6"/>
    <x v="0"/>
    <x v="0"/>
    <x v="0"/>
    <n v="1"/>
    <n v="1"/>
    <n v="1"/>
    <n v="1"/>
    <x v="0"/>
    <n v="1"/>
    <s v="ecologiahumana@yahoo.comCORPORACION ECOLOGIA HUMANA -"/>
    <x v="2"/>
    <d v="2024-01-10T00:00:00"/>
    <x v="959"/>
    <d v="1899-12-30T00:00:00"/>
    <d v="2024-01-10T20:07:00"/>
    <s v="20:07"/>
    <d v="1899-12-30T00:40:11"/>
    <x v="1"/>
    <x v="1"/>
    <x v="22"/>
    <x v="1"/>
    <n v="8193"/>
  </r>
  <r>
    <n v="977"/>
    <d v="2024-01-10T20:39:56"/>
    <d v="2024-01-10T20:47:35"/>
    <s v="45961543@ventasyservicios.com.co"/>
    <s v="Juan Jose Duque Aguirre"/>
    <m/>
    <d v="2024-01-10T00:00:00"/>
    <s v="16:37"/>
    <x v="1"/>
    <m/>
    <m/>
    <s v="PLASTICOS GALAXIA SOCIEDA"/>
    <s v="807005214"/>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10T00:00:00"/>
    <m/>
    <m/>
    <x v="5"/>
    <x v="1"/>
    <x v="0"/>
    <x v="0"/>
    <x v="0"/>
    <n v="1"/>
    <n v="1"/>
    <n v="1"/>
    <n v="1"/>
    <x v="0"/>
    <n v="1"/>
    <s v="807005214"/>
    <x v="2"/>
    <d v="2024-01-10T00:00:00"/>
    <x v="960"/>
    <d v="1899-12-30T00:00:00"/>
    <d v="2024-01-10T16:37:00"/>
    <s v="16:37"/>
    <d v="1899-12-30T04:10:35"/>
    <x v="1"/>
    <x v="1"/>
    <x v="6"/>
    <x v="1"/>
    <n v="8193"/>
  </r>
  <r>
    <n v="978"/>
    <d v="2024-01-10T20:47:58"/>
    <d v="2024-01-10T20:48:35"/>
    <s v="45961452@ventasyservicios.com.co"/>
    <s v="Natalia Buenano Gonzalez"/>
    <m/>
    <d v="2024-01-10T00:00:00"/>
    <s v="17:53"/>
    <x v="3"/>
    <m/>
    <s v="15559055"/>
    <m/>
    <m/>
    <m/>
    <m/>
    <m/>
    <m/>
    <m/>
    <m/>
    <s v="9102389046"/>
    <s v="EL RASTREADOR GPS SAS"/>
    <s v="MICRO"/>
    <s v="CLIENTE EXTERNO"/>
    <x v="0"/>
    <m/>
    <s v="MÓVIL"/>
    <m/>
    <m/>
    <s v="FALLAS TÉCNICAS"/>
    <m/>
    <m/>
    <m/>
    <m/>
    <m/>
    <m/>
    <m/>
    <m/>
    <m/>
    <m/>
    <m/>
    <m/>
    <m/>
    <m/>
    <m/>
    <m/>
    <m/>
    <m/>
    <m/>
    <s v="CONCILIACIÓN DE LÍNEA(S)"/>
    <m/>
    <m/>
    <m/>
    <m/>
    <m/>
    <m/>
    <m/>
    <m/>
    <m/>
    <m/>
    <m/>
    <m/>
    <m/>
    <m/>
    <m/>
    <m/>
    <m/>
    <m/>
    <m/>
    <m/>
    <m/>
    <m/>
    <m/>
    <m/>
    <m/>
    <m/>
    <m/>
    <m/>
    <m/>
    <m/>
    <m/>
    <m/>
    <m/>
    <m/>
    <m/>
    <m/>
    <m/>
    <m/>
    <m/>
    <m/>
    <m/>
    <m/>
    <m/>
    <m/>
    <m/>
    <m/>
    <m/>
    <m/>
    <m/>
    <m/>
    <m/>
    <m/>
    <m/>
    <m/>
    <m/>
    <m/>
    <m/>
    <m/>
    <m/>
    <m/>
    <m/>
    <m/>
    <m/>
    <m/>
    <m/>
    <m/>
    <m/>
    <m/>
    <m/>
    <m/>
    <m/>
    <m/>
    <m/>
    <m/>
    <m/>
    <m/>
    <m/>
    <m/>
    <m/>
    <m/>
    <m/>
    <m/>
    <m/>
    <m/>
    <m/>
    <m/>
    <m/>
    <m/>
    <x v="0"/>
    <m/>
    <m/>
    <m/>
    <m/>
    <m/>
    <s v="GESTIONADO"/>
    <m/>
    <d v="2024-01-10T00:00:00"/>
    <m/>
    <m/>
    <x v="67"/>
    <x v="3"/>
    <x v="0"/>
    <x v="0"/>
    <x v="0"/>
    <n v="1"/>
    <n v="1"/>
    <n v="1"/>
    <n v="1"/>
    <x v="0"/>
    <n v="1"/>
    <s v="9102389046EL RASTREADOR GPS SAS"/>
    <x v="2"/>
    <d v="2024-01-10T00:00:00"/>
    <x v="961"/>
    <d v="1899-12-30T00:00:00"/>
    <d v="2024-01-10T17:53:00"/>
    <s v="17:53"/>
    <d v="1899-12-30T02:55:35"/>
    <x v="1"/>
    <x v="1"/>
    <x v="5"/>
    <x v="1"/>
    <n v="8193"/>
  </r>
  <r>
    <n v="979"/>
    <d v="2024-01-10T20:36:38"/>
    <d v="2024-01-10T20:50:45"/>
    <s v="45577874@ventasyservicios.com.co"/>
    <s v="David Andres Pardo Torres"/>
    <m/>
    <d v="2024-01-10T00:00:00"/>
    <s v="11:49"/>
    <x v="4"/>
    <m/>
    <m/>
    <m/>
    <m/>
    <m/>
    <m/>
    <m/>
    <m/>
    <s v="silvia.rodriguez@claro.com.co"/>
    <s v="RV: TRASLADO Y REDUCCION O CANCELACION LINEA FIJA INTERNET NUMERO DE CUENTA 92678073"/>
    <s v="92678073"/>
    <s v="GRUPO THEOS SAS"/>
    <s v="PYME MEDIANA"/>
    <s v="CONSULTOR COMERCIAL"/>
    <x v="0"/>
    <m/>
    <s v="FIJO"/>
    <s v="HFC"/>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0T00:00:00"/>
    <s v="995706166"/>
    <m/>
    <x v="80"/>
    <x v="0"/>
    <x v="0"/>
    <x v="0"/>
    <x v="0"/>
    <n v="1"/>
    <n v="1"/>
    <n v="1"/>
    <n v="1"/>
    <x v="0"/>
    <n v="1"/>
    <s v="92678073GRUPO THEOS SAS"/>
    <x v="0"/>
    <d v="2024-01-10T00:00:00"/>
    <x v="962"/>
    <d v="1899-12-30T00:00:00"/>
    <d v="2024-01-10T11:49:00"/>
    <s v="11:49"/>
    <d v="1899-12-30T09:01:45"/>
    <x v="2"/>
    <x v="2"/>
    <x v="14"/>
    <x v="0"/>
    <n v="8193"/>
  </r>
  <r>
    <n v="980"/>
    <d v="2024-01-10T20:47:37"/>
    <d v="2024-01-10T20:54:06"/>
    <s v="45961543@ventasyservicios.com.co"/>
    <s v="Juan Jose Duque Aguirre"/>
    <m/>
    <d v="2024-01-10T00:00:00"/>
    <s v="16:43"/>
    <x v="1"/>
    <m/>
    <m/>
    <s v="AALCOM S.A.S."/>
    <s v="811045964"/>
    <s v="HABILITACIÓN"/>
    <m/>
    <m/>
    <m/>
    <m/>
    <m/>
    <m/>
    <m/>
    <m/>
    <m/>
    <x v="2"/>
    <m/>
    <m/>
    <m/>
    <m/>
    <m/>
    <m/>
    <m/>
    <m/>
    <m/>
    <m/>
    <m/>
    <m/>
    <m/>
    <m/>
    <m/>
    <m/>
    <m/>
    <m/>
    <m/>
    <m/>
    <m/>
    <m/>
    <m/>
    <m/>
    <m/>
    <m/>
    <m/>
    <m/>
    <m/>
    <m/>
    <m/>
    <m/>
    <m/>
    <m/>
    <m/>
    <m/>
    <m/>
    <m/>
    <m/>
    <m/>
    <m/>
    <m/>
    <m/>
    <m/>
    <m/>
    <m/>
    <m/>
    <m/>
    <m/>
    <m/>
    <m/>
    <m/>
    <m/>
    <m/>
    <m/>
    <m/>
    <m/>
    <m/>
    <m/>
    <m/>
    <m/>
    <m/>
    <m/>
    <m/>
    <m/>
    <m/>
    <m/>
    <m/>
    <m/>
    <m/>
    <m/>
    <m/>
    <m/>
    <m/>
    <m/>
    <m/>
    <m/>
    <m/>
    <m/>
    <m/>
    <m/>
    <m/>
    <m/>
    <m/>
    <m/>
    <m/>
    <m/>
    <m/>
    <m/>
    <m/>
    <m/>
    <m/>
    <s v="HABILITACIÓN DE CORREO(S)"/>
    <m/>
    <s v="samaya@aalcom.org"/>
    <m/>
    <m/>
    <m/>
    <m/>
    <m/>
    <m/>
    <m/>
    <m/>
    <m/>
    <m/>
    <m/>
    <m/>
    <m/>
    <m/>
    <m/>
    <m/>
    <m/>
    <m/>
    <x v="0"/>
    <m/>
    <m/>
    <m/>
    <m/>
    <m/>
    <m/>
    <m/>
    <d v="2024-01-10T00:00:00"/>
    <m/>
    <m/>
    <x v="55"/>
    <x v="1"/>
    <x v="0"/>
    <x v="0"/>
    <x v="0"/>
    <n v="1"/>
    <n v="1"/>
    <n v="1"/>
    <n v="1"/>
    <x v="2"/>
    <n v="4"/>
    <s v="811045964"/>
    <x v="2"/>
    <d v="2024-01-10T00:00:00"/>
    <x v="963"/>
    <d v="1899-12-30T00:00:00"/>
    <d v="2024-01-10T16:43:00"/>
    <s v="16:43"/>
    <d v="1899-12-30T04:11:06"/>
    <x v="1"/>
    <x v="1"/>
    <x v="6"/>
    <x v="1"/>
    <n v="8193"/>
  </r>
  <r>
    <n v="981"/>
    <d v="2024-01-10T20:56:08"/>
    <d v="2024-01-10T20:57:11"/>
    <s v="45688293@ventasyservicios.com.co"/>
    <s v="Juan David Mendez"/>
    <m/>
    <d v="2024-01-10T00:00:00"/>
    <s v="16:35"/>
    <x v="0"/>
    <m/>
    <m/>
    <m/>
    <m/>
    <m/>
    <m/>
    <m/>
    <m/>
    <s v="brenda.luna@claro.com.co"/>
    <s v="CAMBIO DE SIM CARD //   SACOTTO SAS // NIT 901006683 – 6"/>
    <s v="3182063903"/>
    <s v="SACOTTO S.A.S."/>
    <s v="PYME MEDIANA"/>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0T00:00:00"/>
    <m/>
    <m/>
    <x v="21"/>
    <x v="0"/>
    <x v="0"/>
    <x v="0"/>
    <x v="0"/>
    <n v="1"/>
    <n v="1"/>
    <n v="1"/>
    <n v="1"/>
    <x v="0"/>
    <n v="1"/>
    <s v="3182063903SACOTTO S.A.S."/>
    <x v="2"/>
    <d v="2024-01-10T00:00:00"/>
    <x v="964"/>
    <d v="1899-12-30T00:00:00"/>
    <d v="2024-01-10T16:35:00"/>
    <s v="16:35"/>
    <d v="1899-12-30T04:22:11"/>
    <x v="1"/>
    <x v="1"/>
    <x v="4"/>
    <x v="1"/>
    <n v="8193"/>
  </r>
  <r>
    <n v="982"/>
    <d v="2024-01-10T20:42:06"/>
    <d v="2024-01-10T20:57:55"/>
    <s v="45664102@ventasyservicios.com.co"/>
    <s v="Angie Tatiana Tique Cardozo"/>
    <m/>
    <d v="2024-01-10T00:00:00"/>
    <s v="5:48 p. m."/>
    <x v="0"/>
    <m/>
    <m/>
    <m/>
    <m/>
    <m/>
    <m/>
    <m/>
    <m/>
    <s v="claropqrmovil-38@millenium.com.co"/>
    <s v="CASO FIBRA OPTICA ID 1418208"/>
    <s v="12049512"/>
    <s v="R360 S A S"/>
    <s v="PYME MEDIANA"/>
    <s v="CLIENTE CLARO"/>
    <x v="0"/>
    <m/>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0T00:00:00"/>
    <s v="NO APLICA"/>
    <s v="NO APLICA"/>
    <x v="58"/>
    <x v="0"/>
    <x v="0"/>
    <x v="0"/>
    <x v="0"/>
    <n v="1"/>
    <n v="1"/>
    <n v="1"/>
    <n v="1"/>
    <x v="0"/>
    <n v="1"/>
    <s v="12049512R360 S A S"/>
    <x v="1"/>
    <d v="2024-01-10T00:00:00"/>
    <x v="965"/>
    <d v="1899-12-30T00:00:00"/>
    <d v="2024-01-10T05:48:00"/>
    <s v="5:48"/>
    <d v="1899-12-30T15:09:55"/>
    <x v="3"/>
    <x v="2"/>
    <x v="16"/>
    <x v="1"/>
    <n v="8193"/>
  </r>
  <r>
    <n v="983"/>
    <d v="2024-01-10T20:54:08"/>
    <d v="2024-01-10T20:59:45"/>
    <s v="45961543@ventasyservicios.com.co"/>
    <s v="Juan Jose Duque Aguirre"/>
    <m/>
    <d v="2024-01-10T00:00:00"/>
    <s v="17:00"/>
    <x v="1"/>
    <m/>
    <m/>
    <s v="AUTODINAMICO SAS"/>
    <s v="901306378"/>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10T00:00:00"/>
    <m/>
    <m/>
    <x v="4"/>
    <x v="1"/>
    <x v="0"/>
    <x v="0"/>
    <x v="0"/>
    <n v="1"/>
    <n v="1"/>
    <n v="1"/>
    <n v="1"/>
    <x v="0"/>
    <n v="1"/>
    <s v="901306378"/>
    <x v="2"/>
    <d v="2024-01-10T00:00:00"/>
    <x v="966"/>
    <d v="1899-12-30T00:00:00"/>
    <d v="2024-01-10T17:00:00"/>
    <s v="17:00"/>
    <d v="1899-12-30T03:59:45"/>
    <x v="1"/>
    <x v="1"/>
    <x v="6"/>
    <x v="1"/>
    <n v="8193"/>
  </r>
  <r>
    <n v="984"/>
    <d v="2024-01-10T21:03:28"/>
    <d v="2024-01-10T21:03:39"/>
    <s v="46044978@ventasyservicios.com.co"/>
    <s v="Edward Esteban Roa Ruiz"/>
    <m/>
    <d v="2024-01-10T00:00:00"/>
    <s v="16:11"/>
    <x v="4"/>
    <m/>
    <m/>
    <m/>
    <m/>
    <m/>
    <m/>
    <m/>
    <m/>
    <s v="cafeinternetcopi@gmail.com"/>
    <s v="CANCELACIÓN DE SERVICIO DE LINEA DE TRASLADO "/>
    <s v="08848075"/>
    <s v="36176507"/>
    <s v="MICR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0T00:00:00"/>
    <m/>
    <m/>
    <x v="58"/>
    <x v="0"/>
    <x v="0"/>
    <x v="0"/>
    <x v="0"/>
    <n v="1"/>
    <n v="1"/>
    <n v="1"/>
    <n v="1"/>
    <x v="0"/>
    <n v="1"/>
    <s v="0884807536176507"/>
    <x v="2"/>
    <d v="2024-01-10T00:00:00"/>
    <x v="967"/>
    <d v="1899-12-30T00:00:00"/>
    <d v="2024-01-10T16:11:00"/>
    <s v="16:11"/>
    <d v="1899-12-30T04:52:39"/>
    <x v="1"/>
    <x v="1"/>
    <x v="8"/>
    <x v="0"/>
    <n v="8193"/>
  </r>
  <r>
    <n v="985"/>
    <d v="2024-01-10T21:02:43"/>
    <d v="2024-01-10T21:03:41"/>
    <s v="45961543@ventasyservicios.com.co"/>
    <s v="Juan Jose Duque Aguirre"/>
    <m/>
    <d v="2024-01-10T00:00:00"/>
    <s v="17:15"/>
    <x v="1"/>
    <m/>
    <m/>
    <s v="AGROPOPAYAN SAS"/>
    <s v="901262946"/>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10T00:00:00"/>
    <m/>
    <m/>
    <x v="5"/>
    <x v="1"/>
    <x v="0"/>
    <x v="0"/>
    <x v="0"/>
    <n v="1"/>
    <n v="1"/>
    <n v="1"/>
    <n v="1"/>
    <x v="0"/>
    <n v="1"/>
    <s v="901262946"/>
    <x v="2"/>
    <d v="2024-01-10T00:00:00"/>
    <x v="968"/>
    <d v="1899-12-30T00:00:00"/>
    <d v="2024-01-10T17:15:00"/>
    <s v="17:15"/>
    <d v="1899-12-30T03:48:41"/>
    <x v="1"/>
    <x v="1"/>
    <x v="6"/>
    <x v="1"/>
    <n v="8193"/>
  </r>
  <r>
    <n v="986"/>
    <d v="2024-01-10T21:03:57"/>
    <d v="2024-01-10T21:05:11"/>
    <s v="45664102@ventasyservicios.com.co"/>
    <s v="Angie Tatiana Tique Cardozo"/>
    <m/>
    <d v="2024-01-10T00:00:00"/>
    <s v="4:29 p. m"/>
    <x v="0"/>
    <m/>
    <m/>
    <m/>
    <m/>
    <m/>
    <m/>
    <m/>
    <m/>
    <s v="claropqrmovil-23@millenium.com.co"/>
    <s v="CASO CANCELACION SEGMENTO PYME"/>
    <s v="17606936"/>
    <s v=" CONJUNTO RESIDENCIAL PORTAL DE LAS C   "/>
    <s v="SOH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0T00:00:00"/>
    <s v="SIN DOCUMENTOS "/>
    <s v="NO APLICA"/>
    <x v="58"/>
    <x v="0"/>
    <x v="0"/>
    <x v="27"/>
    <x v="1"/>
    <n v="1"/>
    <n v="1"/>
    <n v="1"/>
    <n v="1"/>
    <x v="0"/>
    <n v="1"/>
    <s v="17606936 CONJUNTO RESIDENCIAL PORTAL DE LAS C   "/>
    <x v="1"/>
    <d v="2024-01-10T00:00:00"/>
    <x v="969"/>
    <d v="1899-12-30T00:00:00"/>
    <d v="2024-01-10T04:29:00"/>
    <s v="4:29"/>
    <d v="1899-12-30T16:36:11"/>
    <x v="3"/>
    <x v="2"/>
    <x v="16"/>
    <x v="1"/>
    <n v="8193"/>
  </r>
  <r>
    <n v="987"/>
    <d v="2024-01-10T21:04:15"/>
    <d v="2024-01-10T21:06:24"/>
    <s v="46049316@ventasyservicios.com.co"/>
    <s v="Evelin Gicela Diaz Garzon"/>
    <m/>
    <d v="2024-01-10T00:00:00"/>
    <s v="17:45"/>
    <x v="7"/>
    <m/>
    <m/>
    <m/>
    <m/>
    <m/>
    <m/>
    <s v="jardila@nexus.com.co"/>
    <s v="Re: RV: NEXUS CAPITAL PARTNERS S A //  900041739-4  Plan Corporativo - VERA CAPITAL"/>
    <m/>
    <m/>
    <s v="3125888732"/>
    <s v="NEXUS CAPITAL PARTNERS S.A."/>
    <s v="EMPRESAS"/>
    <s v="CLIENTE CLAR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0T00:00:00"/>
    <m/>
    <m/>
    <x v="78"/>
    <x v="6"/>
    <x v="0"/>
    <x v="0"/>
    <x v="0"/>
    <n v="1"/>
    <n v="1"/>
    <n v="1"/>
    <n v="1"/>
    <x v="0"/>
    <n v="1"/>
    <s v="3125888732NEXUS CAPITAL PARTNERS S.A."/>
    <x v="2"/>
    <d v="2024-01-10T00:00:00"/>
    <x v="970"/>
    <d v="1899-12-30T00:00:00"/>
    <d v="2024-01-10T17:45:00"/>
    <s v="17:45"/>
    <d v="1899-12-30T03:21:24"/>
    <x v="1"/>
    <x v="1"/>
    <x v="22"/>
    <x v="1"/>
    <n v="8193"/>
  </r>
  <r>
    <n v="988"/>
    <d v="2024-01-10T21:08:24"/>
    <d v="2024-01-10T21:09:47"/>
    <s v="46044558@ventasyservicios.com.co"/>
    <s v="Dick Harry Rodriguez Rocha"/>
    <m/>
    <d v="2024-01-10T00:00:00"/>
    <s v="10:04"/>
    <x v="0"/>
    <m/>
    <m/>
    <m/>
    <m/>
    <m/>
    <m/>
    <m/>
    <m/>
    <s v="paola.palmaac@claro.com.co"/>
    <s v="RV: PRESENTACION CONSULTOR CORPORATIVO FIJOS Y MOVIL CLARO COLOMBIA TOP DRIVE SAS"/>
    <s v="60701063"/>
    <s v="TOP DRIVE SAS"/>
    <s v="PYME MEDIANA"/>
    <s v="CLIENTE CLARO"/>
    <x v="0"/>
    <m/>
    <s v="FIJO"/>
    <s v="HFC"/>
    <s v="FACTURA"/>
    <m/>
    <m/>
    <m/>
    <m/>
    <m/>
    <m/>
    <m/>
    <m/>
    <m/>
    <m/>
    <m/>
    <m/>
    <m/>
    <m/>
    <m/>
    <m/>
    <m/>
    <m/>
    <s v="ACTIVACIÓN DE FACTURA ELECTRÓNICA"/>
    <m/>
    <m/>
    <m/>
    <m/>
    <m/>
    <m/>
    <m/>
    <m/>
    <m/>
    <m/>
    <m/>
    <m/>
    <m/>
    <m/>
    <m/>
    <m/>
    <m/>
    <m/>
    <m/>
    <m/>
    <m/>
    <m/>
    <m/>
    <m/>
    <m/>
    <m/>
    <m/>
    <m/>
    <m/>
    <m/>
    <m/>
    <m/>
    <m/>
    <m/>
    <m/>
    <m/>
    <m/>
    <m/>
    <m/>
    <m/>
    <m/>
    <m/>
    <m/>
    <m/>
    <m/>
    <m/>
    <m/>
    <m/>
    <m/>
    <m/>
    <m/>
    <m/>
    <m/>
    <m/>
    <m/>
    <m/>
    <m/>
    <m/>
    <m/>
    <m/>
    <m/>
    <m/>
    <m/>
    <m/>
    <m/>
    <m/>
    <m/>
    <m/>
    <m/>
    <m/>
    <m/>
    <m/>
    <m/>
    <m/>
    <m/>
    <m/>
    <m/>
    <m/>
    <m/>
    <m/>
    <m/>
    <m/>
    <m/>
    <m/>
    <m/>
    <m/>
    <m/>
    <m/>
    <m/>
    <m/>
    <x v="0"/>
    <m/>
    <m/>
    <m/>
    <m/>
    <m/>
    <s v="GESTIONADO"/>
    <m/>
    <d v="2024-01-10T00:00:00"/>
    <m/>
    <m/>
    <x v="87"/>
    <x v="0"/>
    <x v="0"/>
    <x v="0"/>
    <x v="0"/>
    <n v="1"/>
    <n v="1"/>
    <n v="1"/>
    <n v="1"/>
    <x v="0"/>
    <n v="1"/>
    <s v="60701063TOP DRIVE SAS"/>
    <x v="0"/>
    <d v="2024-01-10T00:00:00"/>
    <x v="971"/>
    <d v="1899-12-30T00:00:00"/>
    <d v="2024-01-10T10:04:00"/>
    <s v="10:04"/>
    <d v="1899-12-30T11:05:47"/>
    <x v="2"/>
    <x v="2"/>
    <x v="20"/>
    <x v="1"/>
    <n v="8193"/>
  </r>
  <r>
    <n v="989"/>
    <d v="2024-01-10T21:09:51"/>
    <d v="2024-01-10T21:10:50"/>
    <s v="45688293@ventasyservicios.com.co"/>
    <s v="Juan David Mendez"/>
    <m/>
    <d v="2024-01-10T00:00:00"/>
    <s v="16:41"/>
    <x v="0"/>
    <m/>
    <m/>
    <m/>
    <m/>
    <m/>
    <m/>
    <m/>
    <m/>
    <s v="cpstame@datosmoviles.net"/>
    <s v="SOLICITUD CAMBIO ICCID DE COARCHIQ  LIDA  MIN:  3102057909, 3133031609,3123119552"/>
    <s v="3102057909"/>
    <s v="COARCHIQ LIDA"/>
    <s v="PYME PEQUEÑA"/>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0T00:00:00"/>
    <m/>
    <m/>
    <x v="21"/>
    <x v="0"/>
    <x v="0"/>
    <x v="0"/>
    <x v="0"/>
    <n v="1"/>
    <n v="1"/>
    <n v="1"/>
    <n v="1"/>
    <x v="0"/>
    <n v="1"/>
    <s v="3102057909COARCHIQ LIDA"/>
    <x v="2"/>
    <d v="2024-01-10T00:00:00"/>
    <x v="972"/>
    <d v="1899-12-30T00:00:00"/>
    <d v="2024-01-10T16:41:00"/>
    <s v="16:41"/>
    <d v="1899-12-30T04:29:50"/>
    <x v="1"/>
    <x v="1"/>
    <x v="4"/>
    <x v="1"/>
    <n v="8193"/>
  </r>
  <r>
    <n v="990"/>
    <d v="2024-01-10T21:11:47"/>
    <d v="2024-01-10T21:12:55"/>
    <s v="46044978@ventasyservicios.com.co"/>
    <s v="Edward Esteban Roa Ruiz"/>
    <m/>
    <d v="2024-01-10T00:00:00"/>
    <s v="16:16"/>
    <x v="4"/>
    <m/>
    <m/>
    <m/>
    <m/>
    <m/>
    <m/>
    <m/>
    <m/>
    <s v="elizabeth.velasquezh.ext@claro.com.co "/>
    <s v="FIDELIZACION EMPRESA"/>
    <s v="12393127"/>
    <s v="DISPONIBILIDAD EN RADIOLOGIA E IMAGENES MÉDICAS S.A.S."/>
    <s v="SOHO"/>
    <s v="CLIENTE CLARO"/>
    <x v="0"/>
    <m/>
    <s v="FIJO"/>
    <s v="FO"/>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0T00:00:00"/>
    <m/>
    <m/>
    <x v="0"/>
    <x v="0"/>
    <x v="0"/>
    <x v="0"/>
    <x v="0"/>
    <n v="1"/>
    <n v="1"/>
    <n v="1"/>
    <n v="1"/>
    <x v="0"/>
    <n v="1"/>
    <s v="12393127DISPONIBILIDAD EN RADIOLOGIA E IMAGENES MÉDICAS S.A.S."/>
    <x v="2"/>
    <d v="2024-01-10T00:00:00"/>
    <x v="973"/>
    <d v="1899-12-30T00:00:00"/>
    <d v="2024-01-10T16:16:00"/>
    <s v="16:16"/>
    <d v="1899-12-30T04:56:55"/>
    <x v="1"/>
    <x v="1"/>
    <x v="8"/>
    <x v="0"/>
    <n v="8193"/>
  </r>
  <r>
    <n v="991"/>
    <d v="2024-01-10T21:00:38"/>
    <d v="2024-01-10T21:13:08"/>
    <s v="45577874@ventasyservicios.com.co"/>
    <s v="David Andres Pardo Torres"/>
    <m/>
    <d v="2024-01-10T00:00:00"/>
    <s v="16:32"/>
    <x v="4"/>
    <m/>
    <m/>
    <m/>
    <m/>
    <m/>
    <m/>
    <m/>
    <m/>
    <s v="jose.rubio.10@hotmail.com"/>
    <s v="solicitud dectranslado de domicilio"/>
    <s v="59721759"/>
    <s v="JOSE RUBEL ARIAS RODRIGUEZ"/>
    <s v="MICRO"/>
    <s v="CLIENTE EXTERNO"/>
    <x v="0"/>
    <m/>
    <s v="FIJO"/>
    <s v="HFC"/>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0T00:00:00"/>
    <s v="995707340"/>
    <m/>
    <x v="80"/>
    <x v="0"/>
    <x v="0"/>
    <x v="0"/>
    <x v="0"/>
    <n v="1"/>
    <n v="1"/>
    <n v="1"/>
    <n v="1"/>
    <x v="0"/>
    <n v="1"/>
    <s v="59721759JOSE RUBEL ARIAS RODRIGUEZ"/>
    <x v="2"/>
    <d v="2024-01-10T00:00:00"/>
    <x v="974"/>
    <d v="1899-12-30T00:00:00"/>
    <d v="2024-01-10T16:32:00"/>
    <s v="16:32"/>
    <d v="1899-12-30T04:41:08"/>
    <x v="1"/>
    <x v="1"/>
    <x v="14"/>
    <x v="0"/>
    <n v="8193"/>
  </r>
  <r>
    <n v="992"/>
    <d v="2024-01-10T21:13:09"/>
    <d v="2024-01-10T21:14:26"/>
    <s v="45961543@ventasyservicios.com.co"/>
    <s v="Juan Jose Duque Aguirre"/>
    <m/>
    <d v="2024-01-10T00:00:00"/>
    <s v="17:29"/>
    <x v="1"/>
    <m/>
    <m/>
    <s v="LUIS FERNANDO MONTES POSA"/>
    <s v="10103042"/>
    <s v="INFORMACIÓN"/>
    <m/>
    <m/>
    <m/>
    <m/>
    <m/>
    <m/>
    <m/>
    <m/>
    <m/>
    <x v="2"/>
    <m/>
    <m/>
    <m/>
    <m/>
    <m/>
    <m/>
    <m/>
    <m/>
    <m/>
    <m/>
    <m/>
    <m/>
    <m/>
    <m/>
    <m/>
    <m/>
    <m/>
    <m/>
    <m/>
    <m/>
    <m/>
    <m/>
    <m/>
    <m/>
    <m/>
    <m/>
    <m/>
    <m/>
    <m/>
    <m/>
    <m/>
    <m/>
    <m/>
    <m/>
    <m/>
    <m/>
    <m/>
    <m/>
    <m/>
    <m/>
    <m/>
    <m/>
    <m/>
    <m/>
    <m/>
    <m/>
    <m/>
    <m/>
    <m/>
    <m/>
    <m/>
    <m/>
    <m/>
    <m/>
    <m/>
    <m/>
    <m/>
    <m/>
    <m/>
    <m/>
    <m/>
    <m/>
    <m/>
    <m/>
    <m/>
    <m/>
    <m/>
    <m/>
    <m/>
    <m/>
    <m/>
    <m/>
    <m/>
    <m/>
    <m/>
    <m/>
    <m/>
    <m/>
    <m/>
    <m/>
    <m/>
    <m/>
    <m/>
    <m/>
    <m/>
    <m/>
    <m/>
    <m/>
    <s v="OTROS TEMAS"/>
    <s v="REPORTE DE FALLAS APP - PORTAL"/>
    <m/>
    <m/>
    <m/>
    <m/>
    <m/>
    <m/>
    <m/>
    <m/>
    <m/>
    <m/>
    <m/>
    <m/>
    <m/>
    <m/>
    <m/>
    <m/>
    <m/>
    <m/>
    <m/>
    <m/>
    <m/>
    <m/>
    <m/>
    <x v="0"/>
    <m/>
    <m/>
    <m/>
    <m/>
    <m/>
    <s v="GESTIONADO"/>
    <m/>
    <d v="2024-01-10T00:00:00"/>
    <m/>
    <m/>
    <x v="85"/>
    <x v="1"/>
    <x v="0"/>
    <x v="0"/>
    <x v="0"/>
    <n v="1"/>
    <n v="1"/>
    <n v="1"/>
    <n v="1"/>
    <x v="0"/>
    <n v="1"/>
    <s v="10103042"/>
    <x v="2"/>
    <d v="2024-01-10T00:00:00"/>
    <x v="975"/>
    <d v="1899-12-30T00:00:00"/>
    <d v="2024-01-10T17:29:00"/>
    <s v="17:29"/>
    <d v="1899-12-30T03:45:26"/>
    <x v="1"/>
    <x v="1"/>
    <x v="6"/>
    <x v="1"/>
    <n v="8193"/>
  </r>
  <r>
    <n v="993"/>
    <d v="2024-01-10T21:19:25"/>
    <d v="2024-01-10T21:19:36"/>
    <s v="46049316@ventasyservicios.com.co"/>
    <s v="Evelin Gicela Diaz Garzon"/>
    <m/>
    <d v="2024-01-06T00:00:00"/>
    <s v="10:00"/>
    <x v="7"/>
    <m/>
    <m/>
    <m/>
    <m/>
    <m/>
    <m/>
    <s v="agropecuariaelprofe@gmail.com"/>
    <s v="Re: formato informacion de cesion de contrato"/>
    <m/>
    <m/>
    <s v="3143059684"/>
    <s v="FABIAN HERNAN CAMERO MEDI"/>
    <s v="NO DETERMINADO"/>
    <s v="CLIENTE EXTERNO"/>
    <x v="0"/>
    <m/>
    <m/>
    <m/>
    <m/>
    <m/>
    <m/>
    <m/>
    <m/>
    <m/>
    <m/>
    <m/>
    <m/>
    <m/>
    <m/>
    <m/>
    <m/>
    <m/>
    <m/>
    <m/>
    <m/>
    <m/>
    <m/>
    <m/>
    <m/>
    <m/>
    <m/>
    <m/>
    <m/>
    <m/>
    <m/>
    <m/>
    <m/>
    <m/>
    <m/>
    <m/>
    <m/>
    <m/>
    <m/>
    <m/>
    <m/>
    <m/>
    <m/>
    <m/>
    <m/>
    <m/>
    <m/>
    <m/>
    <m/>
    <m/>
    <m/>
    <m/>
    <m/>
    <m/>
    <m/>
    <m/>
    <m/>
    <m/>
    <m/>
    <m/>
    <m/>
    <m/>
    <m/>
    <m/>
    <m/>
    <m/>
    <m/>
    <m/>
    <m/>
    <m/>
    <m/>
    <m/>
    <m/>
    <m/>
    <s v="MÓVIL"/>
    <m/>
    <s v="CESIÓN RECHAZADA"/>
    <m/>
    <m/>
    <s v="INFORMACIÓN INCOMPLETA"/>
    <m/>
    <m/>
    <m/>
    <m/>
    <m/>
    <m/>
    <m/>
    <m/>
    <m/>
    <m/>
    <m/>
    <m/>
    <m/>
    <m/>
    <m/>
    <m/>
    <m/>
    <m/>
    <m/>
    <m/>
    <m/>
    <m/>
    <m/>
    <m/>
    <m/>
    <m/>
    <m/>
    <m/>
    <m/>
    <m/>
    <m/>
    <m/>
    <m/>
    <m/>
    <x v="0"/>
    <m/>
    <m/>
    <m/>
    <m/>
    <m/>
    <s v="GESTIONADO"/>
    <m/>
    <d v="2024-01-10T00:00:00"/>
    <m/>
    <m/>
    <x v="79"/>
    <x v="6"/>
    <x v="0"/>
    <x v="0"/>
    <x v="0"/>
    <n v="1"/>
    <n v="1"/>
    <n v="1"/>
    <n v="1"/>
    <x v="0"/>
    <n v="1"/>
    <s v="3143059684FABIAN HERNAN CAMERO MEDI"/>
    <x v="0"/>
    <d v="2024-01-10T00:00:00"/>
    <x v="976"/>
    <d v="1899-12-30T00:00:00"/>
    <d v="2024-01-06T10:00:00"/>
    <s v="10:00"/>
    <d v="1900-01-03T11:19:36"/>
    <x v="0"/>
    <x v="0"/>
    <x v="22"/>
    <x v="1"/>
    <n v="8193"/>
  </r>
  <r>
    <n v="994"/>
    <d v="2024-01-10T21:18:42"/>
    <d v="2024-01-10T21:19:52"/>
    <s v="45961543@ventasyservicios.com.co"/>
    <s v="Juan Jose Duque Aguirre"/>
    <m/>
    <d v="2024-01-10T00:00:00"/>
    <s v="17:42"/>
    <x v="1"/>
    <m/>
    <m/>
    <s v="INSTITUCION EDUCATIVA LUI"/>
    <s v="891102755"/>
    <s v="HABILITACIÓN"/>
    <m/>
    <m/>
    <m/>
    <m/>
    <m/>
    <m/>
    <m/>
    <m/>
    <m/>
    <x v="2"/>
    <m/>
    <m/>
    <m/>
    <m/>
    <m/>
    <m/>
    <m/>
    <m/>
    <m/>
    <m/>
    <m/>
    <m/>
    <m/>
    <m/>
    <m/>
    <m/>
    <m/>
    <m/>
    <m/>
    <m/>
    <m/>
    <m/>
    <m/>
    <m/>
    <m/>
    <m/>
    <m/>
    <m/>
    <m/>
    <m/>
    <m/>
    <m/>
    <m/>
    <m/>
    <m/>
    <m/>
    <m/>
    <m/>
    <m/>
    <m/>
    <m/>
    <m/>
    <m/>
    <m/>
    <m/>
    <m/>
    <m/>
    <m/>
    <m/>
    <m/>
    <m/>
    <m/>
    <m/>
    <m/>
    <m/>
    <m/>
    <m/>
    <m/>
    <m/>
    <m/>
    <m/>
    <m/>
    <m/>
    <m/>
    <m/>
    <m/>
    <m/>
    <m/>
    <m/>
    <m/>
    <m/>
    <m/>
    <m/>
    <m/>
    <m/>
    <m/>
    <m/>
    <m/>
    <m/>
    <m/>
    <m/>
    <m/>
    <m/>
    <m/>
    <m/>
    <m/>
    <m/>
    <m/>
    <m/>
    <m/>
    <m/>
    <m/>
    <s v="HABILITACIÓN DE CORREO(S)"/>
    <m/>
    <s v="IELUISIGNACIOANDRADE@ALCALDIA.GOV.CO"/>
    <m/>
    <m/>
    <m/>
    <m/>
    <m/>
    <m/>
    <m/>
    <m/>
    <m/>
    <m/>
    <m/>
    <m/>
    <m/>
    <m/>
    <m/>
    <m/>
    <m/>
    <m/>
    <x v="0"/>
    <m/>
    <m/>
    <m/>
    <m/>
    <m/>
    <m/>
    <m/>
    <d v="2024-01-10T00:00:00"/>
    <m/>
    <m/>
    <x v="55"/>
    <x v="1"/>
    <x v="0"/>
    <x v="0"/>
    <x v="0"/>
    <n v="1"/>
    <n v="1"/>
    <n v="1"/>
    <n v="1"/>
    <x v="0"/>
    <n v="1"/>
    <s v="891102755"/>
    <x v="2"/>
    <d v="2024-01-10T00:00:00"/>
    <x v="977"/>
    <d v="1899-12-30T00:00:00"/>
    <d v="2024-01-10T17:42:00"/>
    <s v="17:42"/>
    <d v="1899-12-30T03:37:52"/>
    <x v="1"/>
    <x v="1"/>
    <x v="6"/>
    <x v="1"/>
    <n v="8193"/>
  </r>
  <r>
    <n v="995"/>
    <d v="2024-01-10T21:21:52"/>
    <d v="2024-01-10T21:23:06"/>
    <s v="45577874@ventasyservicios.com.co"/>
    <s v="David Andres Pardo Torres"/>
    <m/>
    <d v="2024-01-10T00:00:00"/>
    <s v="17:02"/>
    <x v="4"/>
    <m/>
    <m/>
    <m/>
    <m/>
    <m/>
    <m/>
    <m/>
    <m/>
    <s v="mayerliscma28@gmail.com"/>
    <s v="TRASLADO CUENTA: 91027892"/>
    <s v="91027892"/>
    <s v="MAYERLIS C MOGOLLON AYALA"/>
    <s v="MICRO"/>
    <s v="CLIENTE EXTERNO"/>
    <x v="0"/>
    <m/>
    <s v="FIJO"/>
    <s v="HFC"/>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0T00:00:00"/>
    <s v="995707641"/>
    <m/>
    <x v="80"/>
    <x v="0"/>
    <x v="0"/>
    <x v="0"/>
    <x v="0"/>
    <n v="1"/>
    <n v="1"/>
    <n v="1"/>
    <n v="1"/>
    <x v="0"/>
    <n v="1"/>
    <s v="91027892MAYERLIS C MOGOLLON AYALA"/>
    <x v="2"/>
    <d v="2024-01-10T00:00:00"/>
    <x v="978"/>
    <d v="1899-12-30T00:00:00"/>
    <d v="2024-01-10T17:02:00"/>
    <s v="17:02"/>
    <d v="1899-12-30T04:21:06"/>
    <x v="1"/>
    <x v="1"/>
    <x v="14"/>
    <x v="0"/>
    <n v="8193"/>
  </r>
  <r>
    <n v="996"/>
    <d v="2024-01-10T21:23:38"/>
    <d v="2024-01-10T21:23:49"/>
    <s v="45961543@ventasyservicios.com.co"/>
    <s v="Juan Jose Duque Aguirre"/>
    <m/>
    <d v="2024-01-10T00:00:00"/>
    <s v="11:50"/>
    <x v="1"/>
    <m/>
    <m/>
    <s v="MONICA LOPEZ QUIÑONES"/>
    <s v="38561903"/>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10T00:00:00"/>
    <m/>
    <m/>
    <x v="4"/>
    <x v="1"/>
    <x v="0"/>
    <x v="0"/>
    <x v="0"/>
    <n v="1"/>
    <n v="1"/>
    <n v="1"/>
    <n v="1"/>
    <x v="0"/>
    <n v="1"/>
    <s v="38561903"/>
    <x v="0"/>
    <d v="2024-01-10T00:00:00"/>
    <x v="979"/>
    <d v="1899-12-30T00:00:00"/>
    <d v="2024-01-10T11:50:00"/>
    <s v="11:50"/>
    <d v="1899-12-30T09:33:49"/>
    <x v="2"/>
    <x v="2"/>
    <x v="6"/>
    <x v="1"/>
    <n v="8193"/>
  </r>
  <r>
    <n v="997"/>
    <d v="2024-01-10T21:23:19"/>
    <d v="2024-01-10T21:24:20"/>
    <s v="46044978@ventasyservicios.com.co"/>
    <s v="Edward Esteban Roa Ruiz"/>
    <m/>
    <d v="2024-01-10T00:00:00"/>
    <s v="16:16"/>
    <x v="4"/>
    <m/>
    <m/>
    <m/>
    <m/>
    <m/>
    <m/>
    <m/>
    <m/>
    <s v="oscar.fonsecar.ext@claro.com.co"/>
    <s v="RE: Solicitud Desactivación ROOMING INTERNACIONAL - Línea 315 228 2191 Fondo de Empleados La Marmaja, con Nit. 860.520-617-5"/>
    <s v="3152282191"/>
    <s v="FONDO DE EMPLEADOS LA MARMAJA DE LEO BUR"/>
    <s v="MICRO"/>
    <s v="CLIENTE CLARO"/>
    <x v="0"/>
    <m/>
    <s v="MÓVIL"/>
    <m/>
    <m/>
    <s v="ROAMING INTERNACIONAL"/>
    <m/>
    <m/>
    <m/>
    <m/>
    <m/>
    <m/>
    <m/>
    <m/>
    <m/>
    <m/>
    <m/>
    <m/>
    <m/>
    <m/>
    <m/>
    <m/>
    <m/>
    <m/>
    <m/>
    <m/>
    <m/>
    <m/>
    <m/>
    <m/>
    <m/>
    <m/>
    <m/>
    <m/>
    <m/>
    <m/>
    <m/>
    <m/>
    <m/>
    <m/>
    <m/>
    <m/>
    <m/>
    <m/>
    <m/>
    <m/>
    <m/>
    <m/>
    <m/>
    <m/>
    <m/>
    <m/>
    <m/>
    <s v="DESACTIVACIÓN"/>
    <m/>
    <m/>
    <m/>
    <m/>
    <m/>
    <m/>
    <m/>
    <m/>
    <m/>
    <m/>
    <m/>
    <m/>
    <m/>
    <m/>
    <m/>
    <m/>
    <m/>
    <m/>
    <m/>
    <m/>
    <m/>
    <m/>
    <m/>
    <m/>
    <m/>
    <m/>
    <m/>
    <m/>
    <m/>
    <m/>
    <m/>
    <m/>
    <m/>
    <m/>
    <m/>
    <m/>
    <m/>
    <m/>
    <m/>
    <m/>
    <m/>
    <m/>
    <m/>
    <m/>
    <m/>
    <m/>
    <m/>
    <m/>
    <m/>
    <m/>
    <m/>
    <m/>
    <m/>
    <m/>
    <m/>
    <m/>
    <m/>
    <m/>
    <m/>
    <m/>
    <x v="0"/>
    <m/>
    <m/>
    <m/>
    <m/>
    <m/>
    <s v="GESTIONADO"/>
    <m/>
    <d v="2024-01-10T00:00:00"/>
    <m/>
    <m/>
    <x v="119"/>
    <x v="0"/>
    <x v="0"/>
    <x v="28"/>
    <x v="1"/>
    <n v="1"/>
    <n v="1"/>
    <n v="1"/>
    <n v="1"/>
    <x v="0"/>
    <n v="1"/>
    <s v="3152282191FONDO DE EMPLEADOS LA MARMAJA DE LEO BUR"/>
    <x v="2"/>
    <d v="2024-01-10T00:00:00"/>
    <x v="980"/>
    <d v="1899-12-30T00:00:00"/>
    <d v="2024-01-10T16:16:00"/>
    <s v="16:16"/>
    <d v="1899-12-30T05:08:20"/>
    <x v="1"/>
    <x v="1"/>
    <x v="8"/>
    <x v="0"/>
    <n v="8193"/>
  </r>
  <r>
    <n v="998"/>
    <d v="2024-01-10T21:23:58"/>
    <d v="2024-01-10T21:24:55"/>
    <s v="45688293@ventasyservicios.com.co"/>
    <s v="Juan David Mendez"/>
    <m/>
    <d v="2024-01-10T00:00:00"/>
    <s v="16:48"/>
    <x v="0"/>
    <m/>
    <m/>
    <m/>
    <m/>
    <m/>
    <m/>
    <m/>
    <m/>
    <s v="asistente.comercialonsales2@gmail.com"/>
    <s v="Fwd: 3102239602-//AAA CAMBIO DE SIM CARD//CARCO S A//860000189 3"/>
    <s v="3102239602"/>
    <s v="CARCO S.A."/>
    <s v="EMPRESAS"/>
    <s v="CONSULTOR COMERCIAL"/>
    <x v="1"/>
    <s v="ANGELA PATRICIA VANEGAS SABOGAL"/>
    <s v="MÓVIL"/>
    <m/>
    <m/>
    <s v="SIMCARD"/>
    <m/>
    <m/>
    <m/>
    <m/>
    <m/>
    <m/>
    <m/>
    <m/>
    <m/>
    <m/>
    <m/>
    <m/>
    <m/>
    <m/>
    <m/>
    <m/>
    <m/>
    <m/>
    <m/>
    <m/>
    <m/>
    <m/>
    <m/>
    <m/>
    <m/>
    <m/>
    <m/>
    <m/>
    <m/>
    <m/>
    <m/>
    <m/>
    <m/>
    <m/>
    <m/>
    <m/>
    <m/>
    <m/>
    <m/>
    <m/>
    <m/>
    <m/>
    <m/>
    <m/>
    <m/>
    <m/>
    <m/>
    <m/>
    <m/>
    <m/>
    <m/>
    <m/>
    <m/>
    <s v="CAMBIO DE SIMCARD"/>
    <m/>
    <m/>
    <m/>
    <m/>
    <m/>
    <m/>
    <m/>
    <m/>
    <m/>
    <m/>
    <m/>
    <m/>
    <m/>
    <m/>
    <m/>
    <m/>
    <m/>
    <m/>
    <m/>
    <m/>
    <m/>
    <m/>
    <m/>
    <m/>
    <m/>
    <m/>
    <m/>
    <m/>
    <m/>
    <m/>
    <m/>
    <m/>
    <m/>
    <m/>
    <m/>
    <m/>
    <m/>
    <m/>
    <m/>
    <m/>
    <m/>
    <m/>
    <m/>
    <m/>
    <m/>
    <m/>
    <m/>
    <m/>
    <m/>
    <m/>
    <m/>
    <m/>
    <m/>
    <m/>
    <x v="0"/>
    <m/>
    <m/>
    <m/>
    <m/>
    <m/>
    <s v="SOLUCIONADO ESCALADO"/>
    <s v="CSM"/>
    <d v="2024-01-10T00:00:00"/>
    <m/>
    <m/>
    <x v="21"/>
    <x v="0"/>
    <x v="4"/>
    <x v="9"/>
    <x v="1"/>
    <n v="1"/>
    <n v="1"/>
    <n v="1"/>
    <n v="1"/>
    <x v="0"/>
    <n v="1"/>
    <s v="3102239602CARCO S.A."/>
    <x v="2"/>
    <d v="2024-01-10T00:00:00"/>
    <x v="981"/>
    <d v="1899-12-30T00:00:00"/>
    <d v="2024-01-10T16:48:00"/>
    <s v="16:48"/>
    <d v="1899-12-30T04:36:55"/>
    <x v="1"/>
    <x v="1"/>
    <x v="4"/>
    <x v="1"/>
    <n v="8193"/>
  </r>
  <r>
    <n v="999"/>
    <d v="2024-01-10T21:23:51"/>
    <d v="2024-01-10T21:28:44"/>
    <s v="45961543@ventasyservicios.com.co"/>
    <s v="Juan Jose Duque Aguirre"/>
    <m/>
    <d v="2024-01-10T00:00:00"/>
    <s v="11:54"/>
    <x v="1"/>
    <m/>
    <m/>
    <s v="0"/>
    <s v="0"/>
    <s v="INFORMACIÓN"/>
    <m/>
    <m/>
    <m/>
    <m/>
    <m/>
    <m/>
    <m/>
    <m/>
    <m/>
    <x v="2"/>
    <m/>
    <m/>
    <m/>
    <m/>
    <m/>
    <m/>
    <m/>
    <m/>
    <m/>
    <m/>
    <m/>
    <m/>
    <m/>
    <m/>
    <m/>
    <m/>
    <m/>
    <m/>
    <m/>
    <m/>
    <m/>
    <m/>
    <m/>
    <m/>
    <m/>
    <m/>
    <m/>
    <m/>
    <m/>
    <m/>
    <m/>
    <m/>
    <m/>
    <m/>
    <m/>
    <m/>
    <m/>
    <m/>
    <m/>
    <m/>
    <m/>
    <m/>
    <m/>
    <m/>
    <m/>
    <m/>
    <m/>
    <m/>
    <m/>
    <m/>
    <m/>
    <m/>
    <m/>
    <m/>
    <m/>
    <m/>
    <m/>
    <m/>
    <m/>
    <m/>
    <m/>
    <m/>
    <m/>
    <m/>
    <m/>
    <m/>
    <m/>
    <m/>
    <m/>
    <m/>
    <m/>
    <m/>
    <m/>
    <m/>
    <m/>
    <m/>
    <m/>
    <m/>
    <m/>
    <m/>
    <m/>
    <m/>
    <m/>
    <m/>
    <m/>
    <m/>
    <m/>
    <m/>
    <s v="OTROS TEMAS"/>
    <s v="OTROS TEMAS"/>
    <m/>
    <s v="falta de informacion"/>
    <m/>
    <m/>
    <m/>
    <m/>
    <m/>
    <m/>
    <m/>
    <m/>
    <m/>
    <m/>
    <m/>
    <m/>
    <m/>
    <m/>
    <m/>
    <m/>
    <m/>
    <m/>
    <m/>
    <m/>
    <m/>
    <x v="0"/>
    <m/>
    <m/>
    <m/>
    <m/>
    <m/>
    <s v="GESTIONADO"/>
    <m/>
    <d v="2024-01-10T00:00:00"/>
    <m/>
    <m/>
    <x v="56"/>
    <x v="1"/>
    <x v="0"/>
    <x v="0"/>
    <x v="0"/>
    <n v="1"/>
    <n v="1"/>
    <n v="1"/>
    <n v="1"/>
    <x v="0"/>
    <n v="1"/>
    <s v="0"/>
    <x v="0"/>
    <d v="2024-01-10T00:00:00"/>
    <x v="982"/>
    <d v="1899-12-30T00:00:00"/>
    <d v="2024-01-10T11:54:00"/>
    <s v="11:54"/>
    <d v="1899-12-30T09:34:44"/>
    <x v="2"/>
    <x v="2"/>
    <x v="6"/>
    <x v="1"/>
    <n v="8193"/>
  </r>
  <r>
    <n v="1000"/>
    <d v="2024-01-10T21:28:29"/>
    <d v="2024-01-10T21:30:41"/>
    <s v="45577874@ventasyservicios.com.co"/>
    <s v="David Andres Pardo Torres"/>
    <m/>
    <d v="2024-01-10T00:00:00"/>
    <s v="16:57"/>
    <x v="4"/>
    <m/>
    <m/>
    <m/>
    <m/>
    <m/>
    <m/>
    <m/>
    <m/>
    <s v="fredyfranco70@hotmail.com"/>
    <s v="Solicitud Servicio técnico "/>
    <s v="04747424"/>
    <s v="PQR INCONSISTENCIAS"/>
    <s v="NO DETERMINADO"/>
    <s v="CLIENTE EXTERNO"/>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0T00:00:00"/>
    <s v="995707937"/>
    <m/>
    <x v="57"/>
    <x v="0"/>
    <x v="0"/>
    <x v="0"/>
    <x v="0"/>
    <n v="1"/>
    <n v="1"/>
    <n v="1"/>
    <n v="1"/>
    <x v="1"/>
    <n v="5"/>
    <s v="04747424PQR INCONSISTENCIAS"/>
    <x v="2"/>
    <d v="2024-01-10T00:00:00"/>
    <x v="983"/>
    <d v="1899-12-30T00:00:00"/>
    <d v="2024-01-10T16:57:00"/>
    <s v="16:57"/>
    <d v="1899-12-30T04:33:41"/>
    <x v="1"/>
    <x v="1"/>
    <x v="14"/>
    <x v="0"/>
    <n v="8193"/>
  </r>
  <r>
    <n v="1001"/>
    <d v="2024-01-10T21:30:19"/>
    <d v="2024-01-10T21:31:49"/>
    <s v="46044558@ventasyservicios.com.co"/>
    <s v="Dick Harry Rodriguez Rocha"/>
    <m/>
    <d v="2024-01-10T00:00:00"/>
    <s v="11:57"/>
    <x v="0"/>
    <m/>
    <m/>
    <m/>
    <m/>
    <m/>
    <m/>
    <m/>
    <m/>
    <s v="sonia.arizag@consultorclaro.com.co"/>
    <s v="RV: RV: reposición sim//Cliente//Alimentos Criollos//Nit//800145103"/>
    <s v="3022474278"/>
    <s v="ALIMENTOS CRIOLLOS S A PU"/>
    <s v="MICR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0T00:00:00"/>
    <m/>
    <m/>
    <x v="21"/>
    <x v="0"/>
    <x v="0"/>
    <x v="0"/>
    <x v="0"/>
    <n v="1"/>
    <n v="1"/>
    <n v="1"/>
    <n v="1"/>
    <x v="0"/>
    <n v="1"/>
    <s v="3022474278ALIMENTOS CRIOLLOS S A PU"/>
    <x v="0"/>
    <d v="2024-01-10T00:00:00"/>
    <x v="984"/>
    <d v="1899-12-30T00:00:00"/>
    <d v="2024-01-10T11:57:00"/>
    <s v="11:57"/>
    <d v="1899-12-30T09:34:49"/>
    <x v="2"/>
    <x v="2"/>
    <x v="20"/>
    <x v="1"/>
    <n v="8193"/>
  </r>
  <r>
    <n v="1002"/>
    <d v="2024-01-10T20:12:00"/>
    <d v="2024-01-10T21:32:10"/>
    <s v="46046817@ventasyservicios.com.co"/>
    <s v="Nicolas Romero Parra"/>
    <m/>
    <d v="2024-01-10T00:00:00"/>
    <s v="10:52"/>
    <x v="0"/>
    <m/>
    <m/>
    <m/>
    <m/>
    <m/>
    <m/>
    <m/>
    <m/>
    <s v="anammontoyal@gmail.com"/>
    <s v=" Fwd: Actualización datos"/>
    <s v="11011361"/>
    <s v="SARA MARIA CORRALES CASTILLO"/>
    <s v="SOHO"/>
    <s v="CLIENTE CLARO"/>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0T00:00:00"/>
    <s v="N/A"/>
    <s v="995707785"/>
    <x v="57"/>
    <x v="0"/>
    <x v="0"/>
    <x v="10"/>
    <x v="1"/>
    <n v="1"/>
    <n v="1"/>
    <n v="1"/>
    <n v="1"/>
    <x v="0"/>
    <n v="1"/>
    <s v="11011361SARA MARIA CORRALES CASTILLO"/>
    <x v="1"/>
    <d v="2024-01-10T00:00:00"/>
    <x v="985"/>
    <d v="1899-12-30T00:00:00"/>
    <d v="2024-01-10T10:52:00"/>
    <s v="10:52"/>
    <d v="1899-12-30T10:40:10"/>
    <x v="2"/>
    <x v="2"/>
    <x v="3"/>
    <x v="1"/>
    <n v="8193"/>
  </r>
  <r>
    <n v="1003"/>
    <d v="2024-01-10T21:31:38"/>
    <d v="2024-01-10T21:32:22"/>
    <s v="45961452@ventasyservicios.com.co"/>
    <s v="Natalia Buenano Gonzalez"/>
    <m/>
    <d v="2024-01-10T00:00:00"/>
    <s v="18:14"/>
    <x v="3"/>
    <m/>
    <s v="15559061"/>
    <m/>
    <m/>
    <m/>
    <m/>
    <m/>
    <m/>
    <m/>
    <m/>
    <s v="3106740988"/>
    <s v="WARNER MUSIC COLOMBIA S A S"/>
    <s v="PYME MEDIANA"/>
    <s v="CLIENTE EXTERNO"/>
    <x v="0"/>
    <m/>
    <s v="MÓVIL"/>
    <m/>
    <m/>
    <s v="ROAMING INTERNACIONAL"/>
    <m/>
    <m/>
    <m/>
    <m/>
    <m/>
    <m/>
    <m/>
    <m/>
    <m/>
    <m/>
    <m/>
    <m/>
    <m/>
    <m/>
    <m/>
    <m/>
    <m/>
    <m/>
    <m/>
    <m/>
    <m/>
    <m/>
    <m/>
    <m/>
    <m/>
    <m/>
    <m/>
    <m/>
    <m/>
    <m/>
    <m/>
    <m/>
    <m/>
    <m/>
    <m/>
    <m/>
    <m/>
    <m/>
    <m/>
    <m/>
    <m/>
    <m/>
    <m/>
    <m/>
    <m/>
    <m/>
    <m/>
    <s v="INFORMACIÓN ACLARACIÓN"/>
    <m/>
    <m/>
    <m/>
    <m/>
    <m/>
    <m/>
    <m/>
    <m/>
    <m/>
    <m/>
    <m/>
    <m/>
    <m/>
    <m/>
    <m/>
    <m/>
    <m/>
    <m/>
    <m/>
    <m/>
    <m/>
    <m/>
    <m/>
    <m/>
    <m/>
    <m/>
    <m/>
    <m/>
    <m/>
    <m/>
    <m/>
    <m/>
    <m/>
    <m/>
    <m/>
    <m/>
    <m/>
    <m/>
    <m/>
    <m/>
    <m/>
    <m/>
    <m/>
    <m/>
    <m/>
    <m/>
    <m/>
    <m/>
    <m/>
    <m/>
    <m/>
    <m/>
    <m/>
    <m/>
    <m/>
    <m/>
    <m/>
    <m/>
    <m/>
    <m/>
    <x v="0"/>
    <m/>
    <m/>
    <m/>
    <m/>
    <m/>
    <s v="GESTIONADO"/>
    <m/>
    <d v="2024-01-10T00:00:00"/>
    <m/>
    <m/>
    <x v="18"/>
    <x v="3"/>
    <x v="0"/>
    <x v="0"/>
    <x v="0"/>
    <n v="1"/>
    <n v="1"/>
    <n v="1"/>
    <n v="1"/>
    <x v="0"/>
    <n v="1"/>
    <s v="3106740988WARNER MUSIC COLOMBIA S A S"/>
    <x v="2"/>
    <d v="2024-01-10T00:00:00"/>
    <x v="986"/>
    <d v="1899-12-30T00:00:00"/>
    <d v="2024-01-10T18:14:00"/>
    <s v="18:14"/>
    <d v="1899-12-30T03:18:22"/>
    <x v="1"/>
    <x v="1"/>
    <x v="5"/>
    <x v="1"/>
    <n v="8193"/>
  </r>
  <r>
    <n v="1004"/>
    <d v="2024-01-10T21:29:03"/>
    <d v="2024-01-10T21:37:04"/>
    <s v="45961543@ventasyservicios.com.co"/>
    <s v="Juan Jose Duque Aguirre"/>
    <m/>
    <d v="2024-01-10T00:00:00"/>
    <s v="12:33"/>
    <x v="1"/>
    <m/>
    <m/>
    <s v="ARQCLASS SAS -"/>
    <s v="811001068"/>
    <s v="INFORMACIÓN"/>
    <m/>
    <m/>
    <m/>
    <m/>
    <m/>
    <m/>
    <m/>
    <m/>
    <m/>
    <x v="2"/>
    <m/>
    <m/>
    <m/>
    <m/>
    <m/>
    <m/>
    <m/>
    <m/>
    <m/>
    <m/>
    <m/>
    <m/>
    <m/>
    <m/>
    <m/>
    <m/>
    <m/>
    <m/>
    <m/>
    <m/>
    <m/>
    <m/>
    <m/>
    <m/>
    <m/>
    <m/>
    <m/>
    <m/>
    <m/>
    <m/>
    <m/>
    <m/>
    <m/>
    <m/>
    <m/>
    <m/>
    <m/>
    <m/>
    <m/>
    <m/>
    <m/>
    <m/>
    <m/>
    <m/>
    <m/>
    <m/>
    <m/>
    <m/>
    <m/>
    <m/>
    <m/>
    <m/>
    <m/>
    <m/>
    <m/>
    <m/>
    <m/>
    <m/>
    <m/>
    <m/>
    <m/>
    <m/>
    <m/>
    <m/>
    <m/>
    <m/>
    <m/>
    <m/>
    <m/>
    <m/>
    <m/>
    <m/>
    <m/>
    <m/>
    <m/>
    <m/>
    <m/>
    <m/>
    <m/>
    <m/>
    <m/>
    <m/>
    <m/>
    <m/>
    <m/>
    <m/>
    <m/>
    <m/>
    <s v="SOLICITUD CREACIÓN - CLIENTE EN GESTIÓN"/>
    <m/>
    <s v="USUARIO YA EXISTE"/>
    <m/>
    <m/>
    <m/>
    <m/>
    <m/>
    <m/>
    <m/>
    <m/>
    <m/>
    <m/>
    <m/>
    <m/>
    <m/>
    <m/>
    <m/>
    <m/>
    <m/>
    <m/>
    <m/>
    <m/>
    <m/>
    <m/>
    <x v="0"/>
    <m/>
    <m/>
    <m/>
    <m/>
    <m/>
    <s v="GESTIONADO"/>
    <m/>
    <d v="2024-01-10T00:00:00"/>
    <m/>
    <m/>
    <x v="7"/>
    <x v="1"/>
    <x v="0"/>
    <x v="0"/>
    <x v="0"/>
    <n v="1"/>
    <n v="1"/>
    <n v="1"/>
    <n v="1"/>
    <x v="0"/>
    <n v="1"/>
    <s v="811001068"/>
    <x v="0"/>
    <d v="2024-01-10T00:00:00"/>
    <x v="987"/>
    <d v="1899-12-30T00:00:00"/>
    <d v="2024-01-10T12:33:00"/>
    <s v="12:33"/>
    <d v="1899-12-30T09:04:04"/>
    <x v="2"/>
    <x v="2"/>
    <x v="6"/>
    <x v="1"/>
    <n v="8193"/>
  </r>
  <r>
    <n v="1005"/>
    <d v="2024-01-10T21:36:58"/>
    <d v="2024-01-10T21:37:43"/>
    <s v="45961452@ventasyservicios.com.co"/>
    <s v="Natalia Buenano Gonzalez"/>
    <m/>
    <d v="2024-01-10T00:00:00"/>
    <s v="18:15"/>
    <x v="3"/>
    <m/>
    <s v="15559063"/>
    <m/>
    <m/>
    <m/>
    <m/>
    <m/>
    <m/>
    <m/>
    <m/>
    <s v="3144840336"/>
    <s v="INTEMAT   LTDA"/>
    <s v="PYME PEQUEÑA"/>
    <s v="CLIENTE EXTERNO"/>
    <x v="0"/>
    <m/>
    <s v="MÓVIL"/>
    <m/>
    <m/>
    <s v="CAMBIO DE NÚMERO"/>
    <m/>
    <m/>
    <m/>
    <s v="CAMBIO VOLUNTARIO"/>
    <m/>
    <m/>
    <m/>
    <m/>
    <m/>
    <m/>
    <m/>
    <m/>
    <m/>
    <m/>
    <m/>
    <m/>
    <m/>
    <m/>
    <m/>
    <m/>
    <m/>
    <m/>
    <m/>
    <m/>
    <m/>
    <m/>
    <m/>
    <m/>
    <m/>
    <m/>
    <m/>
    <m/>
    <m/>
    <m/>
    <m/>
    <m/>
    <m/>
    <m/>
    <m/>
    <m/>
    <m/>
    <m/>
    <m/>
    <m/>
    <m/>
    <m/>
    <m/>
    <m/>
    <m/>
    <m/>
    <m/>
    <m/>
    <m/>
    <m/>
    <m/>
    <m/>
    <m/>
    <m/>
    <m/>
    <m/>
    <m/>
    <m/>
    <m/>
    <m/>
    <m/>
    <m/>
    <m/>
    <m/>
    <m/>
    <m/>
    <m/>
    <m/>
    <m/>
    <m/>
    <m/>
    <m/>
    <m/>
    <m/>
    <m/>
    <m/>
    <m/>
    <m/>
    <m/>
    <m/>
    <m/>
    <m/>
    <m/>
    <m/>
    <m/>
    <m/>
    <m/>
    <m/>
    <m/>
    <m/>
    <m/>
    <m/>
    <m/>
    <m/>
    <m/>
    <m/>
    <m/>
    <m/>
    <m/>
    <m/>
    <m/>
    <m/>
    <m/>
    <m/>
    <x v="0"/>
    <m/>
    <m/>
    <m/>
    <m/>
    <m/>
    <s v="GESTIONADO"/>
    <m/>
    <d v="2024-01-10T00:00:00"/>
    <m/>
    <m/>
    <x v="124"/>
    <x v="3"/>
    <x v="0"/>
    <x v="0"/>
    <x v="0"/>
    <n v="1"/>
    <n v="1"/>
    <n v="1"/>
    <n v="1"/>
    <x v="2"/>
    <n v="2"/>
    <s v="3144840336INTEMAT   LTDA"/>
    <x v="2"/>
    <d v="2024-01-10T00:00:00"/>
    <x v="988"/>
    <d v="1899-12-30T00:00:00"/>
    <d v="2024-01-10T18:15:00"/>
    <s v="18:15"/>
    <d v="1899-12-30T03:22:43"/>
    <x v="1"/>
    <x v="1"/>
    <x v="5"/>
    <x v="1"/>
    <n v="8193"/>
  </r>
  <r>
    <n v="1006"/>
    <d v="2024-01-10T21:40:19"/>
    <d v="2024-01-10T21:43:36"/>
    <s v="45961543@ventasyservicios.com.co"/>
    <s v="Juan Jose Duque Aguirre"/>
    <m/>
    <d v="2024-01-10T00:00:00"/>
    <s v="12:22"/>
    <x v="1"/>
    <m/>
    <m/>
    <s v="ARQCLASS   S.A.S"/>
    <s v="8110010680"/>
    <s v="INFORMACIÓN"/>
    <m/>
    <m/>
    <m/>
    <m/>
    <m/>
    <m/>
    <m/>
    <m/>
    <m/>
    <x v="2"/>
    <m/>
    <m/>
    <m/>
    <m/>
    <m/>
    <m/>
    <m/>
    <m/>
    <m/>
    <m/>
    <m/>
    <m/>
    <m/>
    <m/>
    <m/>
    <m/>
    <m/>
    <m/>
    <m/>
    <m/>
    <m/>
    <m/>
    <m/>
    <m/>
    <m/>
    <m/>
    <m/>
    <m/>
    <m/>
    <m/>
    <m/>
    <m/>
    <m/>
    <m/>
    <m/>
    <m/>
    <m/>
    <m/>
    <m/>
    <m/>
    <m/>
    <m/>
    <m/>
    <m/>
    <m/>
    <m/>
    <m/>
    <m/>
    <m/>
    <m/>
    <m/>
    <m/>
    <m/>
    <m/>
    <m/>
    <m/>
    <m/>
    <m/>
    <m/>
    <m/>
    <m/>
    <m/>
    <m/>
    <m/>
    <m/>
    <m/>
    <m/>
    <m/>
    <m/>
    <m/>
    <m/>
    <m/>
    <m/>
    <m/>
    <m/>
    <m/>
    <m/>
    <m/>
    <m/>
    <m/>
    <m/>
    <m/>
    <m/>
    <m/>
    <m/>
    <m/>
    <m/>
    <m/>
    <s v="SOLICITUD CREACIÓN - CLIENTE EN GESTIÓN"/>
    <m/>
    <s v="USUARIO YA EXISTE"/>
    <m/>
    <m/>
    <m/>
    <m/>
    <m/>
    <m/>
    <m/>
    <m/>
    <m/>
    <m/>
    <m/>
    <m/>
    <m/>
    <m/>
    <m/>
    <m/>
    <m/>
    <m/>
    <m/>
    <m/>
    <m/>
    <m/>
    <x v="0"/>
    <m/>
    <m/>
    <m/>
    <m/>
    <m/>
    <s v="GESTIONADO"/>
    <m/>
    <d v="2024-01-10T00:00:00"/>
    <m/>
    <m/>
    <x v="7"/>
    <x v="1"/>
    <x v="0"/>
    <x v="0"/>
    <x v="0"/>
    <n v="1"/>
    <n v="1"/>
    <n v="1"/>
    <n v="1"/>
    <x v="0"/>
    <n v="1"/>
    <s v="8110010680"/>
    <x v="0"/>
    <d v="2024-01-10T00:00:00"/>
    <x v="989"/>
    <d v="1899-12-30T00:00:00"/>
    <d v="2024-01-10T12:22:00"/>
    <s v="12:22"/>
    <d v="1899-12-30T09:21:36"/>
    <x v="2"/>
    <x v="2"/>
    <x v="6"/>
    <x v="1"/>
    <n v="8193"/>
  </r>
  <r>
    <n v="1007"/>
    <d v="2024-01-10T21:44:01"/>
    <d v="2024-01-10T21:44:31"/>
    <s v="45961452@ventasyservicios.com.co"/>
    <s v="Natalia Buenano Gonzalez"/>
    <m/>
    <d v="2024-01-10T00:00:00"/>
    <s v="18:26"/>
    <x v="3"/>
    <m/>
    <s v="15559064"/>
    <m/>
    <m/>
    <m/>
    <m/>
    <m/>
    <m/>
    <m/>
    <m/>
    <s v="3108233985"/>
    <s v="SARAXY S.A.S."/>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0T00:00:00"/>
    <m/>
    <m/>
    <x v="21"/>
    <x v="3"/>
    <x v="0"/>
    <x v="0"/>
    <x v="0"/>
    <n v="1"/>
    <n v="1"/>
    <n v="1"/>
    <n v="1"/>
    <x v="0"/>
    <n v="1"/>
    <s v="3108233985SARAXY S.A.S."/>
    <x v="2"/>
    <d v="2024-01-10T00:00:00"/>
    <x v="990"/>
    <d v="1899-12-30T00:00:00"/>
    <d v="2024-01-10T18:26:00"/>
    <s v="18:26"/>
    <d v="1899-12-30T03:18:31"/>
    <x v="1"/>
    <x v="1"/>
    <x v="5"/>
    <x v="1"/>
    <n v="8193"/>
  </r>
  <r>
    <n v="1008"/>
    <d v="2024-01-10T21:41:33"/>
    <d v="2024-01-10T21:46:31"/>
    <s v="45577874@ventasyservicios.com.co"/>
    <s v="David Andres Pardo Torres"/>
    <m/>
    <d v="2024-01-10T00:00:00"/>
    <s v="16:56"/>
    <x v="4"/>
    <m/>
    <m/>
    <m/>
    <m/>
    <m/>
    <m/>
    <m/>
    <m/>
    <s v="jamersalgadod@hotmail.com"/>
    <s v="NOVEDAD DE FACTURA"/>
    <s v="12263570"/>
    <s v="CONSORCIO MONTESACRO S.A.S"/>
    <s v="MICRO"/>
    <s v="CLIENTE EXTERNO"/>
    <x v="0"/>
    <m/>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0T00:00:00"/>
    <s v="20619020"/>
    <m/>
    <x v="58"/>
    <x v="0"/>
    <x v="0"/>
    <x v="0"/>
    <x v="0"/>
    <n v="1"/>
    <n v="1"/>
    <n v="1"/>
    <n v="1"/>
    <x v="0"/>
    <n v="1"/>
    <s v="12263570CONSORCIO MONTESACRO S.A.S"/>
    <x v="2"/>
    <d v="2024-01-10T00:00:00"/>
    <x v="991"/>
    <d v="1899-12-30T00:00:00"/>
    <d v="2024-01-10T16:56:00"/>
    <s v="16:56"/>
    <d v="1899-12-30T04:50:31"/>
    <x v="1"/>
    <x v="1"/>
    <x v="14"/>
    <x v="0"/>
    <n v="8193"/>
  </r>
  <r>
    <n v="1009"/>
    <d v="2024-01-10T21:43:38"/>
    <d v="2024-01-10T21:47:10"/>
    <s v="45961543@ventasyservicios.com.co"/>
    <s v="Juan Jose Duque Aguirre"/>
    <m/>
    <d v="2024-01-10T00:00:00"/>
    <s v="12:40"/>
    <x v="1"/>
    <m/>
    <m/>
    <s v="0"/>
    <s v="0"/>
    <s v="INFORMACIÓN"/>
    <m/>
    <m/>
    <m/>
    <m/>
    <m/>
    <m/>
    <m/>
    <m/>
    <m/>
    <x v="2"/>
    <m/>
    <m/>
    <m/>
    <m/>
    <m/>
    <m/>
    <m/>
    <m/>
    <m/>
    <m/>
    <m/>
    <m/>
    <m/>
    <m/>
    <m/>
    <m/>
    <m/>
    <m/>
    <m/>
    <m/>
    <m/>
    <m/>
    <m/>
    <m/>
    <m/>
    <m/>
    <m/>
    <m/>
    <m/>
    <m/>
    <m/>
    <m/>
    <m/>
    <m/>
    <m/>
    <m/>
    <m/>
    <m/>
    <m/>
    <m/>
    <m/>
    <m/>
    <m/>
    <m/>
    <m/>
    <m/>
    <m/>
    <m/>
    <m/>
    <m/>
    <m/>
    <m/>
    <m/>
    <m/>
    <m/>
    <m/>
    <m/>
    <m/>
    <m/>
    <m/>
    <m/>
    <m/>
    <m/>
    <m/>
    <m/>
    <m/>
    <m/>
    <m/>
    <m/>
    <m/>
    <m/>
    <m/>
    <m/>
    <m/>
    <m/>
    <m/>
    <m/>
    <m/>
    <m/>
    <m/>
    <m/>
    <m/>
    <m/>
    <m/>
    <m/>
    <m/>
    <m/>
    <m/>
    <s v="OTROS TEMAS"/>
    <s v="OTROS TEMAS"/>
    <m/>
    <s v="falta de informacion"/>
    <m/>
    <m/>
    <m/>
    <m/>
    <m/>
    <m/>
    <m/>
    <m/>
    <m/>
    <m/>
    <m/>
    <m/>
    <m/>
    <m/>
    <m/>
    <m/>
    <m/>
    <m/>
    <m/>
    <m/>
    <m/>
    <x v="0"/>
    <m/>
    <m/>
    <m/>
    <m/>
    <m/>
    <s v="GESTIONADO"/>
    <m/>
    <d v="2024-01-10T00:00:00"/>
    <m/>
    <m/>
    <x v="56"/>
    <x v="1"/>
    <x v="0"/>
    <x v="18"/>
    <x v="1"/>
    <n v="1"/>
    <n v="1"/>
    <n v="1"/>
    <n v="1"/>
    <x v="0"/>
    <n v="1"/>
    <s v="0"/>
    <x v="0"/>
    <d v="2024-01-10T00:00:00"/>
    <x v="992"/>
    <d v="1899-12-30T00:00:00"/>
    <d v="2024-01-10T12:40:00"/>
    <s v="12:40"/>
    <d v="1899-12-30T09:07:10"/>
    <x v="2"/>
    <x v="2"/>
    <x v="6"/>
    <x v="1"/>
    <n v="8193"/>
  </r>
  <r>
    <n v="1010"/>
    <d v="2024-01-10T21:49:06"/>
    <d v="2024-01-10T21:53:45"/>
    <s v="45961452@ventasyservicios.com.co"/>
    <s v="Natalia Buenano Gonzalez"/>
    <m/>
    <d v="2024-01-10T00:00:00"/>
    <s v="19:43"/>
    <x v="3"/>
    <m/>
    <s v="15559070"/>
    <m/>
    <m/>
    <m/>
    <m/>
    <m/>
    <m/>
    <m/>
    <m/>
    <s v="3218516856"/>
    <s v="RUTAS VERDE Y BLANCO   SAS"/>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0T00:00:00"/>
    <m/>
    <m/>
    <x v="21"/>
    <x v="3"/>
    <x v="0"/>
    <x v="29"/>
    <x v="1"/>
    <n v="1"/>
    <n v="1"/>
    <n v="1"/>
    <n v="1"/>
    <x v="1"/>
    <n v="2"/>
    <s v="3218516856RUTAS VERDE Y BLANCO   SAS"/>
    <x v="2"/>
    <d v="2024-01-10T00:00:00"/>
    <x v="993"/>
    <d v="1899-12-30T00:00:00"/>
    <d v="2024-01-10T19:43:00"/>
    <s v="19:43"/>
    <d v="1899-12-30T02:10:45"/>
    <x v="1"/>
    <x v="1"/>
    <x v="5"/>
    <x v="1"/>
    <n v="8193"/>
  </r>
  <r>
    <n v="1011"/>
    <d v="2024-01-10T21:52:16"/>
    <d v="2024-01-10T21:54:24"/>
    <s v="46044558@ventasyservicios.com.co"/>
    <s v="Dick Harry Rodriguez Rocha"/>
    <m/>
    <d v="2024-01-10T00:00:00"/>
    <s v="21:38"/>
    <x v="7"/>
    <m/>
    <m/>
    <m/>
    <m/>
    <m/>
    <m/>
    <s v="agropecuariaelprofe@gmail.com"/>
    <s v="Fwd: formato informacion de cesion de contrato"/>
    <m/>
    <m/>
    <s v="3143059684"/>
    <s v="FABIAN HERNAN CAMERO MEDI"/>
    <s v="MASIV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0T00:00:00"/>
    <m/>
    <m/>
    <x v="79"/>
    <x v="6"/>
    <x v="0"/>
    <x v="9"/>
    <x v="1"/>
    <n v="1"/>
    <n v="1"/>
    <n v="1"/>
    <n v="1"/>
    <x v="1"/>
    <n v="2"/>
    <s v="3143059684FABIAN HERNAN CAMERO MEDI"/>
    <x v="2"/>
    <d v="2024-01-10T00:00:00"/>
    <x v="994"/>
    <d v="1899-12-30T00:00:00"/>
    <d v="2024-01-10T21:38:00"/>
    <s v="21:38"/>
    <d v="1899-12-30T00:16:24"/>
    <x v="1"/>
    <x v="1"/>
    <x v="20"/>
    <x v="1"/>
    <n v="8193"/>
  </r>
  <r>
    <n v="1012"/>
    <d v="2024-01-10T21:55:39"/>
    <d v="2024-01-10T21:58:23"/>
    <s v="45577874@ventasyservicios.com.co"/>
    <s v="David Andres Pardo Torres"/>
    <m/>
    <d v="2024-01-10T00:00:00"/>
    <s v="16:24"/>
    <x v="4"/>
    <m/>
    <m/>
    <m/>
    <m/>
    <m/>
    <m/>
    <m/>
    <m/>
    <s v="montjuicph@gmail.com"/>
    <s v="Fwd: Confirmación Radicado Según Su Solicitud"/>
    <s v="70983523"/>
    <s v="ED MONTJUI PROPIEDAD HORIZONTAL"/>
    <s v="MASIVO"/>
    <s v="CLIENTE EXTERNO"/>
    <x v="0"/>
    <m/>
    <s v="FIJO"/>
    <s v="HFC"/>
    <s v="CASO A OTRAS ÁREAS"/>
    <m/>
    <m/>
    <m/>
    <m/>
    <m/>
    <m/>
    <m/>
    <m/>
    <s v="RESIDENCIAL"/>
    <m/>
    <m/>
    <m/>
    <m/>
    <m/>
    <m/>
    <m/>
    <m/>
    <m/>
    <m/>
    <m/>
    <m/>
    <m/>
    <m/>
    <m/>
    <m/>
    <m/>
    <m/>
    <m/>
    <m/>
    <m/>
    <m/>
    <m/>
    <m/>
    <m/>
    <m/>
    <m/>
    <m/>
    <m/>
    <m/>
    <m/>
    <m/>
    <m/>
    <m/>
    <m/>
    <m/>
    <m/>
    <m/>
    <m/>
    <m/>
    <m/>
    <m/>
    <m/>
    <m/>
    <m/>
    <m/>
    <m/>
    <m/>
    <m/>
    <m/>
    <m/>
    <m/>
    <m/>
    <m/>
    <m/>
    <m/>
    <m/>
    <m/>
    <m/>
    <m/>
    <m/>
    <m/>
    <m/>
    <m/>
    <m/>
    <m/>
    <m/>
    <m/>
    <m/>
    <m/>
    <m/>
    <m/>
    <m/>
    <m/>
    <m/>
    <m/>
    <m/>
    <m/>
    <m/>
    <m/>
    <m/>
    <m/>
    <m/>
    <m/>
    <m/>
    <m/>
    <m/>
    <m/>
    <m/>
    <m/>
    <m/>
    <m/>
    <m/>
    <m/>
    <m/>
    <m/>
    <m/>
    <m/>
    <m/>
    <m/>
    <x v="0"/>
    <m/>
    <m/>
    <m/>
    <m/>
    <m/>
    <s v="GESTIONADO"/>
    <m/>
    <d v="2024-01-10T00:00:00"/>
    <s v="995708708"/>
    <m/>
    <x v="118"/>
    <x v="0"/>
    <x v="0"/>
    <x v="0"/>
    <x v="0"/>
    <n v="1"/>
    <n v="1"/>
    <n v="1"/>
    <n v="1"/>
    <x v="0"/>
    <n v="1"/>
    <s v="70983523ED MONTJUI PROPIEDAD HORIZONTAL"/>
    <x v="2"/>
    <d v="2024-01-10T00:00:00"/>
    <x v="995"/>
    <d v="1899-12-30T00:00:00"/>
    <d v="2024-01-10T16:24:00"/>
    <s v="16:24"/>
    <d v="1899-12-30T05:34:23"/>
    <x v="1"/>
    <x v="1"/>
    <x v="14"/>
    <x v="0"/>
    <n v="8193"/>
  </r>
  <r>
    <n v="1013"/>
    <d v="2024-01-10T21:59:57"/>
    <d v="2024-01-10T22:01:30"/>
    <s v="46049316@ventasyservicios.com.co"/>
    <s v="Evelin Gicela Diaz Garzon"/>
    <m/>
    <d v="2024-01-09T00:00:00"/>
    <s v="14:58"/>
    <x v="7"/>
    <m/>
    <m/>
    <m/>
    <m/>
    <m/>
    <m/>
    <s v="comercial.ashg@gmail.com"/>
    <s v="Re: RV: RV: Cesion de contrato linea Movil //3184479117"/>
    <m/>
    <m/>
    <s v="3184479117"/>
    <s v="AGENCIA DE SEGUROS Y CAPITALIZACION HUER -"/>
    <s v="SOHO"/>
    <s v="CLIENTE EXTERNO"/>
    <x v="0"/>
    <m/>
    <m/>
    <m/>
    <m/>
    <m/>
    <m/>
    <m/>
    <m/>
    <m/>
    <m/>
    <m/>
    <m/>
    <m/>
    <m/>
    <m/>
    <m/>
    <m/>
    <m/>
    <m/>
    <m/>
    <m/>
    <m/>
    <m/>
    <m/>
    <m/>
    <m/>
    <m/>
    <m/>
    <m/>
    <m/>
    <m/>
    <m/>
    <m/>
    <m/>
    <m/>
    <m/>
    <m/>
    <m/>
    <m/>
    <m/>
    <m/>
    <m/>
    <m/>
    <m/>
    <m/>
    <m/>
    <m/>
    <m/>
    <m/>
    <m/>
    <m/>
    <m/>
    <m/>
    <m/>
    <m/>
    <m/>
    <m/>
    <m/>
    <m/>
    <m/>
    <m/>
    <m/>
    <m/>
    <m/>
    <m/>
    <m/>
    <m/>
    <m/>
    <m/>
    <m/>
    <m/>
    <m/>
    <m/>
    <s v="MÓVIL"/>
    <m/>
    <s v="CESIÓN LEGALIZADA"/>
    <m/>
    <m/>
    <m/>
    <s v="SI"/>
    <s v="1"/>
    <m/>
    <m/>
    <m/>
    <m/>
    <m/>
    <m/>
    <m/>
    <m/>
    <m/>
    <m/>
    <m/>
    <m/>
    <m/>
    <m/>
    <m/>
    <m/>
    <m/>
    <m/>
    <m/>
    <m/>
    <m/>
    <m/>
    <m/>
    <m/>
    <m/>
    <m/>
    <m/>
    <m/>
    <m/>
    <m/>
    <m/>
    <m/>
    <x v="0"/>
    <m/>
    <m/>
    <m/>
    <m/>
    <m/>
    <s v="GESTIONADO"/>
    <m/>
    <d v="2024-01-10T00:00:00"/>
    <m/>
    <m/>
    <x v="136"/>
    <x v="6"/>
    <x v="0"/>
    <x v="30"/>
    <x v="1"/>
    <n v="1"/>
    <n v="1"/>
    <n v="1"/>
    <n v="1"/>
    <x v="0"/>
    <n v="1"/>
    <s v="3184479117AGENCIA DE SEGUROS Y CAPITALIZACION HUER -"/>
    <x v="0"/>
    <d v="2024-01-10T00:00:00"/>
    <x v="996"/>
    <d v="1899-12-30T00:00:00"/>
    <d v="2024-01-09T14:58:00"/>
    <s v="14:58"/>
    <d v="1899-12-31T07:03:30"/>
    <x v="0"/>
    <x v="0"/>
    <x v="22"/>
    <x v="1"/>
    <n v="8193"/>
  </r>
  <r>
    <n v="1014"/>
    <d v="2024-01-10T22:05:53"/>
    <d v="2024-01-10T22:11:55"/>
    <s v="45577874@ventasyservicios.com.co"/>
    <s v="David Andres Pardo Torres"/>
    <m/>
    <d v="2024-01-10T00:00:00"/>
    <s v="08:01"/>
    <x v="7"/>
    <m/>
    <m/>
    <m/>
    <m/>
    <m/>
    <m/>
    <s v="jorge.morap.ext@claro.com.co"/>
    <s v="RV: Cesión de contrato de Quitaly Sas (CEDENTE) a Carpaneto Sas (CESIONARIO) en la ciudad de Cali"/>
    <m/>
    <m/>
    <s v="97141132"/>
    <s v="QUITALY SAS"/>
    <s v="SOHO"/>
    <s v="CONSULTOR COMERCIAL"/>
    <x v="0"/>
    <m/>
    <m/>
    <m/>
    <m/>
    <m/>
    <m/>
    <m/>
    <m/>
    <m/>
    <m/>
    <m/>
    <m/>
    <m/>
    <m/>
    <m/>
    <m/>
    <m/>
    <m/>
    <m/>
    <m/>
    <m/>
    <m/>
    <m/>
    <m/>
    <m/>
    <m/>
    <m/>
    <m/>
    <m/>
    <m/>
    <m/>
    <m/>
    <m/>
    <m/>
    <m/>
    <m/>
    <m/>
    <m/>
    <m/>
    <m/>
    <m/>
    <m/>
    <m/>
    <m/>
    <m/>
    <m/>
    <m/>
    <m/>
    <m/>
    <m/>
    <m/>
    <m/>
    <m/>
    <m/>
    <m/>
    <m/>
    <m/>
    <m/>
    <m/>
    <m/>
    <m/>
    <m/>
    <m/>
    <m/>
    <m/>
    <m/>
    <m/>
    <m/>
    <m/>
    <m/>
    <m/>
    <m/>
    <m/>
    <s v="FIJO"/>
    <s v="HFC"/>
    <m/>
    <s v="INFORMACIÓN"/>
    <s v="ESTADO DEL PROCESO"/>
    <m/>
    <m/>
    <m/>
    <m/>
    <m/>
    <m/>
    <m/>
    <m/>
    <m/>
    <m/>
    <m/>
    <m/>
    <m/>
    <m/>
    <m/>
    <m/>
    <m/>
    <m/>
    <m/>
    <m/>
    <m/>
    <m/>
    <m/>
    <m/>
    <m/>
    <m/>
    <m/>
    <m/>
    <m/>
    <m/>
    <m/>
    <m/>
    <m/>
    <m/>
    <m/>
    <x v="0"/>
    <m/>
    <m/>
    <m/>
    <m/>
    <m/>
    <s v="GESTIONADO"/>
    <m/>
    <d v="2024-01-10T00:00:00"/>
    <s v="995708941"/>
    <m/>
    <x v="137"/>
    <x v="6"/>
    <x v="0"/>
    <x v="0"/>
    <x v="0"/>
    <n v="1"/>
    <n v="1"/>
    <n v="1"/>
    <n v="1"/>
    <x v="1"/>
    <n v="4"/>
    <s v="97141132QUITALY SAS"/>
    <x v="0"/>
    <d v="2024-01-10T00:00:00"/>
    <x v="997"/>
    <d v="1899-12-30T00:00:00"/>
    <d v="2024-01-10T08:01:00"/>
    <s v="08:01"/>
    <d v="1899-12-30T14:10:55"/>
    <x v="3"/>
    <x v="2"/>
    <x v="14"/>
    <x v="0"/>
    <n v="8193"/>
  </r>
  <r>
    <n v="1015"/>
    <d v="2024-01-10T21:55:38"/>
    <d v="2024-01-10T22:20:25"/>
    <s v="45077035@ventasyservicios.com.co"/>
    <s v="Diana Marcela Navia Fino"/>
    <m/>
    <d v="2024-01-10T00:00:00"/>
    <s v="11:56"/>
    <x v="0"/>
    <m/>
    <m/>
    <m/>
    <m/>
    <m/>
    <m/>
    <m/>
    <m/>
    <s v="yenny.salinas@claro.com.co"/>
    <s v="fidelización cliente 900205118 CENTRO CARDIOVASCULAR DE CALDAS"/>
    <s v="8.22169657"/>
    <s v="CENTRO CARDIOVASCULAR DE CALDAS S.A"/>
    <s v="PYME MEDIANA"/>
    <s v="CLIENTE CLAR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0T00:00:00"/>
    <s v="0"/>
    <s v="0"/>
    <x v="0"/>
    <x v="0"/>
    <x v="0"/>
    <x v="0"/>
    <x v="0"/>
    <n v="1"/>
    <n v="1"/>
    <n v="1"/>
    <n v="1"/>
    <x v="0"/>
    <n v="1"/>
    <s v="8.22169657CENTRO CARDIOVASCULAR DE CALDAS S.A"/>
    <x v="0"/>
    <d v="2024-01-10T00:00:00"/>
    <x v="998"/>
    <d v="1899-12-30T00:00:00"/>
    <d v="2024-01-10T11:56:00"/>
    <s v="11:56"/>
    <d v="1899-12-30T10:24:25"/>
    <x v="2"/>
    <x v="2"/>
    <x v="29"/>
    <x v="1"/>
    <n v="8193"/>
  </r>
  <r>
    <n v="1016"/>
    <d v="2024-01-10T22:17:05"/>
    <d v="2024-01-10T22:20:38"/>
    <s v="45577874@ventasyservicios.com.co"/>
    <s v="David Andres Pardo Torres"/>
    <m/>
    <d v="2024-01-10T00:00:00"/>
    <s v="11:14"/>
    <x v="4"/>
    <m/>
    <m/>
    <m/>
    <m/>
    <m/>
    <m/>
    <m/>
    <m/>
    <s v="pizzeria.carpaneto@gmail.com"/>
    <s v="Re: Cesión de contrato de Quitaly Sas (CEDENTE) a Carpaneto Sas (CESIONARIO) en la ciudad de Cali"/>
    <s v="97141132"/>
    <s v="QUITALY SAS"/>
    <s v="SOHO"/>
    <s v="CLIENTE EXTERNO"/>
    <x v="0"/>
    <m/>
    <s v="FIJO"/>
    <s v="FTTX"/>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0T00:00:00"/>
    <s v="995709036"/>
    <m/>
    <x v="37"/>
    <x v="0"/>
    <x v="0"/>
    <x v="0"/>
    <x v="0"/>
    <n v="1"/>
    <n v="1"/>
    <n v="1"/>
    <n v="1"/>
    <x v="1"/>
    <n v="4"/>
    <s v="97141132QUITALY SAS"/>
    <x v="0"/>
    <d v="2024-01-10T00:00:00"/>
    <x v="999"/>
    <d v="1899-12-30T00:00:00"/>
    <d v="2024-01-10T11:14:00"/>
    <s v="11:14"/>
    <d v="1899-12-30T11:06:38"/>
    <x v="2"/>
    <x v="2"/>
    <x v="14"/>
    <x v="0"/>
    <n v="8193"/>
  </r>
  <r>
    <n v="1017"/>
    <d v="2024-01-10T22:27:21"/>
    <d v="2024-01-10T22:29:36"/>
    <s v="45577874@ventasyservicios.com.co"/>
    <s v="David Andres Pardo Torres"/>
    <m/>
    <d v="2024-01-10T00:00:00"/>
    <s v="12:19"/>
    <x v="7"/>
    <m/>
    <m/>
    <m/>
    <m/>
    <m/>
    <m/>
    <s v="jorge.morap.ext@claro.com.co"/>
    <s v="RV: Cesión de contrato de Quitaly Sas (CEDENTE) a Carpaneto Sas (CESIONARIO) en la ciudad de Cali"/>
    <m/>
    <m/>
    <s v="97141132"/>
    <s v="QUITALY SAS"/>
    <s v="SOHO"/>
    <s v="CONSULTOR COMERCIAL"/>
    <x v="0"/>
    <m/>
    <m/>
    <m/>
    <m/>
    <m/>
    <m/>
    <m/>
    <m/>
    <m/>
    <m/>
    <m/>
    <m/>
    <m/>
    <m/>
    <m/>
    <m/>
    <m/>
    <m/>
    <m/>
    <m/>
    <m/>
    <m/>
    <m/>
    <m/>
    <m/>
    <m/>
    <m/>
    <m/>
    <m/>
    <m/>
    <m/>
    <m/>
    <m/>
    <m/>
    <m/>
    <m/>
    <m/>
    <m/>
    <m/>
    <m/>
    <m/>
    <m/>
    <m/>
    <m/>
    <m/>
    <m/>
    <m/>
    <m/>
    <m/>
    <m/>
    <m/>
    <m/>
    <m/>
    <m/>
    <m/>
    <m/>
    <m/>
    <m/>
    <m/>
    <m/>
    <m/>
    <m/>
    <m/>
    <m/>
    <m/>
    <m/>
    <m/>
    <m/>
    <m/>
    <m/>
    <m/>
    <m/>
    <m/>
    <s v="FIJO"/>
    <s v="HFC"/>
    <m/>
    <s v="INFORMACIÓN"/>
    <s v="ESTADO DEL PROCESO"/>
    <m/>
    <m/>
    <m/>
    <m/>
    <m/>
    <m/>
    <m/>
    <m/>
    <m/>
    <m/>
    <m/>
    <m/>
    <m/>
    <m/>
    <m/>
    <m/>
    <m/>
    <m/>
    <m/>
    <m/>
    <m/>
    <m/>
    <m/>
    <m/>
    <m/>
    <m/>
    <m/>
    <m/>
    <m/>
    <m/>
    <m/>
    <m/>
    <m/>
    <m/>
    <m/>
    <x v="0"/>
    <m/>
    <m/>
    <m/>
    <m/>
    <m/>
    <s v="GESTIONADO"/>
    <m/>
    <d v="2024-01-10T00:00:00"/>
    <s v="995709119"/>
    <m/>
    <x v="137"/>
    <x v="6"/>
    <x v="0"/>
    <x v="0"/>
    <x v="0"/>
    <n v="1"/>
    <n v="1"/>
    <n v="1"/>
    <n v="1"/>
    <x v="2"/>
    <n v="4"/>
    <s v="97141132QUITALY SAS"/>
    <x v="0"/>
    <d v="2024-01-10T00:00:00"/>
    <x v="1000"/>
    <d v="1899-12-30T00:00:00"/>
    <d v="2024-01-10T12:19:00"/>
    <s v="12:19"/>
    <d v="1899-12-30T10:10:36"/>
    <x v="2"/>
    <x v="2"/>
    <x v="14"/>
    <x v="0"/>
    <n v="8193"/>
  </r>
  <r>
    <n v="1018"/>
    <d v="2024-01-10T22:36:55"/>
    <d v="2024-01-10T22:38:11"/>
    <s v="45077035@ventasyservicios.com.co"/>
    <s v="Diana Marcela Navia Fino"/>
    <m/>
    <d v="2024-01-10T00:00:00"/>
    <s v="13:10"/>
    <x v="0"/>
    <m/>
    <m/>
    <m/>
    <m/>
    <m/>
    <m/>
    <m/>
    <m/>
    <s v="atalento.humano@inadisa.com"/>
    <s v="Fwd: Asesor comercial"/>
    <s v="8.21524514"/>
    <s v="INDUSTRIA ANDINA DE ILUMINACION S A INAD"/>
    <s v="PYME MEDIANA"/>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0T00:00:00"/>
    <s v="0"/>
    <s v="0"/>
    <x v="0"/>
    <x v="0"/>
    <x v="0"/>
    <x v="0"/>
    <x v="0"/>
    <n v="1"/>
    <n v="1"/>
    <n v="1"/>
    <n v="1"/>
    <x v="0"/>
    <n v="1"/>
    <s v="8.21524514INDUSTRIA ANDINA DE ILUMINACION S A INAD"/>
    <x v="0"/>
    <d v="2024-01-10T00:00:00"/>
    <x v="1001"/>
    <d v="1899-12-30T00:00:00"/>
    <d v="2024-01-10T13:10:00"/>
    <s v="13:10"/>
    <d v="1899-12-30T09:28:11"/>
    <x v="2"/>
    <x v="2"/>
    <x v="29"/>
    <x v="1"/>
    <n v="8193"/>
  </r>
  <r>
    <n v="1019"/>
    <d v="2024-01-10T22:35:04"/>
    <d v="2024-01-10T22:44:11"/>
    <s v="45577874@ventasyservicios.com.co"/>
    <s v="David Andres Pardo Torres"/>
    <m/>
    <d v="2024-01-10T00:00:00"/>
    <s v="12:16"/>
    <x v="4"/>
    <m/>
    <m/>
    <m/>
    <m/>
    <m/>
    <m/>
    <m/>
    <m/>
    <s v="gerenciatintyco@gmail.com"/>
    <s v="Re: Fwd: Solicitud cambio de titularidad"/>
    <s v="13874317"/>
    <s v="PABLO GOMEZ CARDENAS"/>
    <s v="SOHO"/>
    <s v="CLIENTE EXTERNO"/>
    <x v="0"/>
    <m/>
    <s v="FIJO"/>
    <s v="FO"/>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0T00:00:00"/>
    <s v="20619037"/>
    <m/>
    <x v="37"/>
    <x v="0"/>
    <x v="0"/>
    <x v="0"/>
    <x v="0"/>
    <n v="1"/>
    <n v="1"/>
    <n v="1"/>
    <n v="1"/>
    <x v="1"/>
    <n v="2"/>
    <s v="13874317PABLO GOMEZ CARDENAS"/>
    <x v="0"/>
    <d v="2024-01-10T00:00:00"/>
    <x v="1002"/>
    <d v="1899-12-30T00:00:00"/>
    <d v="2024-01-10T12:16:00"/>
    <s v="12:16"/>
    <d v="1899-12-30T10:28:11"/>
    <x v="2"/>
    <x v="2"/>
    <x v="14"/>
    <x v="0"/>
    <n v="8193"/>
  </r>
  <r>
    <n v="1020"/>
    <d v="2024-01-10T22:53:18"/>
    <d v="2024-01-10T22:54:19"/>
    <s v="45077035@ventasyservicios.com.co"/>
    <s v="Diana Marcela Navia Fino"/>
    <m/>
    <d v="2024-01-10T00:00:00"/>
    <s v="13:50"/>
    <x v="0"/>
    <m/>
    <m/>
    <m/>
    <m/>
    <m/>
    <m/>
    <m/>
    <m/>
    <s v="natalia.pino@claro.com.co"/>
    <s v="RV: Desactivación de líneas // C.I. CONSERBA S.A.S// NIT 800182348"/>
    <s v="3105368925"/>
    <s v="SOCIEDAD DE COMERCIALIZACIÃ¿N INTERNACIO"/>
    <s v="PYME MEDIANA"/>
    <s v="CLIENTE CLAR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0T00:00:00"/>
    <s v="0"/>
    <s v="0"/>
    <x v="61"/>
    <x v="0"/>
    <x v="0"/>
    <x v="0"/>
    <x v="0"/>
    <n v="1"/>
    <n v="1"/>
    <n v="1"/>
    <n v="1"/>
    <x v="0"/>
    <n v="1"/>
    <s v="3105368925SOCIEDAD DE COMERCIALIZACIÃ¿N INTERNACIO"/>
    <x v="0"/>
    <d v="2024-01-10T00:00:00"/>
    <x v="1003"/>
    <d v="1899-12-30T00:00:00"/>
    <d v="2024-01-10T13:50:00"/>
    <s v="13:50"/>
    <d v="1899-12-30T09:04:19"/>
    <x v="2"/>
    <x v="2"/>
    <x v="29"/>
    <x v="1"/>
    <n v="8193"/>
  </r>
  <r>
    <n v="1021"/>
    <d v="2024-01-10T22:51:23"/>
    <d v="2024-01-10T22:57:45"/>
    <s v="45577874@ventasyservicios.com.co"/>
    <s v="David Andres Pardo Torres"/>
    <m/>
    <d v="2024-01-10T00:00:00"/>
    <s v="09:28"/>
    <x v="4"/>
    <m/>
    <m/>
    <m/>
    <m/>
    <m/>
    <m/>
    <m/>
    <m/>
    <s v="ochavez@comfinagro.com.co"/>
    <s v="RE: Cancelación del servicio de internet"/>
    <s v="11849046"/>
    <s v="11849046"/>
    <s v="PYME PEQUEÑA"/>
    <s v="CLIENTE EXTERNO"/>
    <x v="0"/>
    <m/>
    <s v="FIJO"/>
    <s v="FO"/>
    <s v="TRASLADO SEDE"/>
    <m/>
    <m/>
    <m/>
    <m/>
    <m/>
    <m/>
    <m/>
    <m/>
    <m/>
    <m/>
    <m/>
    <m/>
    <m/>
    <m/>
    <m/>
    <m/>
    <m/>
    <m/>
    <m/>
    <m/>
    <m/>
    <m/>
    <m/>
    <m/>
    <m/>
    <m/>
    <m/>
    <m/>
    <m/>
    <m/>
    <m/>
    <m/>
    <m/>
    <m/>
    <m/>
    <m/>
    <m/>
    <m/>
    <m/>
    <m/>
    <m/>
    <m/>
    <m/>
    <m/>
    <m/>
    <m/>
    <m/>
    <m/>
    <m/>
    <m/>
    <m/>
    <m/>
    <m/>
    <m/>
    <m/>
    <m/>
    <m/>
    <m/>
    <m/>
    <s v="GESTIONADO"/>
    <m/>
    <m/>
    <m/>
    <m/>
    <m/>
    <m/>
    <m/>
    <m/>
    <m/>
    <m/>
    <m/>
    <m/>
    <m/>
    <m/>
    <m/>
    <m/>
    <m/>
    <m/>
    <m/>
    <m/>
    <m/>
    <m/>
    <m/>
    <m/>
    <m/>
    <m/>
    <m/>
    <m/>
    <m/>
    <m/>
    <m/>
    <m/>
    <m/>
    <m/>
    <m/>
    <m/>
    <m/>
    <m/>
    <m/>
    <m/>
    <m/>
    <m/>
    <m/>
    <m/>
    <m/>
    <m/>
    <m/>
    <m/>
    <m/>
    <x v="0"/>
    <m/>
    <m/>
    <m/>
    <m/>
    <m/>
    <s v="GESTIONADO"/>
    <m/>
    <d v="2024-01-10T00:00:00"/>
    <s v="20619039"/>
    <m/>
    <x v="138"/>
    <x v="0"/>
    <x v="0"/>
    <x v="0"/>
    <x v="0"/>
    <n v="1"/>
    <n v="1"/>
    <n v="1"/>
    <n v="1"/>
    <x v="0"/>
    <n v="1"/>
    <s v="1184904611849046"/>
    <x v="0"/>
    <d v="2024-01-10T00:00:00"/>
    <x v="1004"/>
    <d v="1899-12-30T00:00:00"/>
    <d v="2024-01-10T09:28:00"/>
    <s v="09:28"/>
    <d v="1899-12-30T13:29:45"/>
    <x v="3"/>
    <x v="2"/>
    <x v="14"/>
    <x v="0"/>
    <n v="8193"/>
  </r>
  <r>
    <n v="1022"/>
    <d v="2024-01-10T23:08:48"/>
    <d v="2024-01-10T23:12:18"/>
    <s v="45077035@ventasyservicios.com.co"/>
    <s v="Diana Marcela Navia Fino"/>
    <m/>
    <d v="2024-01-10T00:00:00"/>
    <s v="14:05"/>
    <x v="0"/>
    <m/>
    <m/>
    <m/>
    <m/>
    <m/>
    <m/>
    <m/>
    <m/>
    <s v="rose.ranauro@claro.com.co"/>
    <s v="CAMBIO DE PLAN ENFOQUE CONSTRUCTORES"/>
    <s v="8.22498112"/>
    <s v="ENFOQUE CONSTRUCTORES S.A.S"/>
    <s v="SOHO"/>
    <s v="CLIENTE CLARO"/>
    <x v="0"/>
    <m/>
    <s v="MÓVIL"/>
    <m/>
    <m/>
    <s v="OFERTA NEGOCIADA CONTRATO"/>
    <m/>
    <m/>
    <m/>
    <m/>
    <m/>
    <m/>
    <m/>
    <m/>
    <m/>
    <m/>
    <m/>
    <m/>
    <m/>
    <m/>
    <m/>
    <m/>
    <m/>
    <m/>
    <m/>
    <m/>
    <m/>
    <m/>
    <m/>
    <m/>
    <m/>
    <m/>
    <m/>
    <m/>
    <m/>
    <m/>
    <m/>
    <s v="APLICACIÓN CAMPAÑA"/>
    <m/>
    <m/>
    <m/>
    <m/>
    <m/>
    <m/>
    <m/>
    <m/>
    <m/>
    <m/>
    <m/>
    <m/>
    <m/>
    <m/>
    <m/>
    <m/>
    <m/>
    <m/>
    <m/>
    <m/>
    <m/>
    <m/>
    <m/>
    <m/>
    <m/>
    <m/>
    <m/>
    <m/>
    <m/>
    <m/>
    <m/>
    <m/>
    <m/>
    <m/>
    <m/>
    <m/>
    <m/>
    <m/>
    <m/>
    <m/>
    <m/>
    <m/>
    <m/>
    <m/>
    <m/>
    <m/>
    <m/>
    <m/>
    <m/>
    <m/>
    <m/>
    <m/>
    <m/>
    <m/>
    <m/>
    <m/>
    <m/>
    <m/>
    <m/>
    <m/>
    <m/>
    <m/>
    <m/>
    <m/>
    <m/>
    <m/>
    <m/>
    <m/>
    <m/>
    <m/>
    <m/>
    <m/>
    <m/>
    <m/>
    <m/>
    <m/>
    <x v="0"/>
    <m/>
    <m/>
    <m/>
    <m/>
    <m/>
    <s v="GESTIONADO"/>
    <m/>
    <d v="2024-01-10T00:00:00"/>
    <m/>
    <m/>
    <x v="112"/>
    <x v="0"/>
    <x v="0"/>
    <x v="2"/>
    <x v="1"/>
    <n v="1"/>
    <n v="1"/>
    <n v="1"/>
    <n v="1"/>
    <x v="0"/>
    <n v="1"/>
    <s v="8.22498112ENFOQUE CONSTRUCTORES S.A.S"/>
    <x v="0"/>
    <d v="2024-01-10T00:00:00"/>
    <x v="1005"/>
    <d v="1899-12-30T00:00:00"/>
    <d v="2024-01-10T14:05:00"/>
    <s v="14:05"/>
    <d v="1899-12-30T09:07:18"/>
    <x v="2"/>
    <x v="2"/>
    <x v="29"/>
    <x v="1"/>
    <n v="8193"/>
  </r>
  <r>
    <n v="1023"/>
    <d v="2024-01-10T23:05:09"/>
    <d v="2024-01-10T23:14:05"/>
    <s v="45577874@ventasyservicios.com.co"/>
    <s v="David Andres Pardo Torres"/>
    <m/>
    <d v="2024-01-10T00:00:00"/>
    <s v="13:33"/>
    <x v="4"/>
    <m/>
    <m/>
    <m/>
    <m/>
    <m/>
    <m/>
    <m/>
    <m/>
    <s v="contabilidadsupertiendas@gmail.com"/>
    <s v="Re: Fwd: Cambio de razon social"/>
    <s v="13308086"/>
    <s v="RUNNING HOUSE S A S"/>
    <s v="PYME PEQUEÑA"/>
    <s v="CLIENTE EXTERNO"/>
    <x v="0"/>
    <m/>
    <s v="FIJO"/>
    <s v="FO"/>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0T00:00:00"/>
    <s v="20619045"/>
    <m/>
    <x v="37"/>
    <x v="0"/>
    <x v="0"/>
    <x v="0"/>
    <x v="0"/>
    <n v="1"/>
    <n v="1"/>
    <n v="1"/>
    <n v="1"/>
    <x v="0"/>
    <n v="1"/>
    <s v="13308086RUNNING HOUSE S A S"/>
    <x v="0"/>
    <d v="2024-01-10T00:00:00"/>
    <x v="1006"/>
    <d v="1899-12-30T00:00:00"/>
    <d v="2024-01-10T13:33:00"/>
    <s v="13:33"/>
    <d v="1899-12-30T09:41:05"/>
    <x v="2"/>
    <x v="2"/>
    <x v="14"/>
    <x v="0"/>
    <n v="8193"/>
  </r>
  <r>
    <n v="1024"/>
    <d v="2024-01-10T23:24:32"/>
    <d v="2024-01-10T23:30:08"/>
    <s v="45577874@ventasyservicios.com.co"/>
    <s v="David Andres Pardo Torres"/>
    <m/>
    <d v="2024-01-10T00:00:00"/>
    <s v="10:47"/>
    <x v="0"/>
    <m/>
    <m/>
    <m/>
    <m/>
    <m/>
    <m/>
    <m/>
    <m/>
    <s v="contactopyme.co@claro.com.co"/>
    <s v="Fwd: Re: Fwd: Solicitud repocision de equipos INDUSTRIAS NOVA LINE."/>
    <s v="12066647"/>
    <s v="INDUSTRIAS NOVA LINE S A S"/>
    <s v="PYME MEDIANA"/>
    <s v="SOPORTE TÉCNICO NEGOCIOS"/>
    <x v="0"/>
    <m/>
    <s v="FIJO"/>
    <s v="FO"/>
    <s v="PRODUCTO"/>
    <m/>
    <m/>
    <m/>
    <m/>
    <m/>
    <m/>
    <m/>
    <m/>
    <m/>
    <m/>
    <m/>
    <m/>
    <m/>
    <m/>
    <m/>
    <m/>
    <m/>
    <m/>
    <m/>
    <m/>
    <m/>
    <m/>
    <m/>
    <m/>
    <m/>
    <m/>
    <m/>
    <m/>
    <m/>
    <m/>
    <m/>
    <m/>
    <m/>
    <m/>
    <m/>
    <m/>
    <m/>
    <m/>
    <s v="OTROS PRODUCTOS (VENTAS)"/>
    <m/>
    <m/>
    <m/>
    <m/>
    <m/>
    <m/>
    <m/>
    <m/>
    <m/>
    <m/>
    <m/>
    <m/>
    <m/>
    <m/>
    <m/>
    <m/>
    <m/>
    <m/>
    <m/>
    <m/>
    <m/>
    <m/>
    <m/>
    <m/>
    <m/>
    <m/>
    <m/>
    <m/>
    <m/>
    <m/>
    <m/>
    <m/>
    <m/>
    <m/>
    <m/>
    <m/>
    <m/>
    <m/>
    <m/>
    <m/>
    <m/>
    <m/>
    <m/>
    <m/>
    <m/>
    <m/>
    <m/>
    <m/>
    <m/>
    <m/>
    <m/>
    <m/>
    <m/>
    <m/>
    <m/>
    <m/>
    <m/>
    <m/>
    <m/>
    <m/>
    <m/>
    <m/>
    <m/>
    <m/>
    <m/>
    <m/>
    <m/>
    <m/>
    <m/>
    <m/>
    <x v="0"/>
    <m/>
    <m/>
    <m/>
    <m/>
    <m/>
    <s v="GESTIONADO"/>
    <m/>
    <d v="2024-01-10T00:00:00"/>
    <s v="20619047"/>
    <m/>
    <x v="16"/>
    <x v="0"/>
    <x v="0"/>
    <x v="30"/>
    <x v="1"/>
    <n v="1"/>
    <n v="1"/>
    <n v="1"/>
    <n v="1"/>
    <x v="0"/>
    <n v="1"/>
    <s v="12066647INDUSTRIAS NOVA LINE S A S"/>
    <x v="0"/>
    <d v="2024-01-10T00:00:00"/>
    <x v="1007"/>
    <d v="1899-12-30T00:00:00"/>
    <d v="2024-01-10T10:47:00"/>
    <s v="10:47"/>
    <d v="1899-12-30T12:43:08"/>
    <x v="3"/>
    <x v="2"/>
    <x v="14"/>
    <x v="0"/>
    <n v="8193"/>
  </r>
  <r>
    <n v="1025"/>
    <d v="2024-01-11T00:02:36"/>
    <d v="2024-01-11T00:06:57"/>
    <s v="45077035@ventasyservicios.com.co"/>
    <s v="Diana Marcela Navia Fino"/>
    <m/>
    <d v="2024-01-10T00:00:00"/>
    <s v="02:13"/>
    <x v="0"/>
    <m/>
    <m/>
    <m/>
    <m/>
    <m/>
    <m/>
    <m/>
    <m/>
    <s v="camilo.pacheco@claro.com.co"/>
    <s v="Solicitud Dx y bloqueo de servicios de suscripción // 3045241488 / 3244808195"/>
    <s v="3045241488"/>
    <s v="PLATANILLOS CROCANTES DE PLÁTANO S.A.S."/>
    <s v="PYME MEDIANA"/>
    <s v="CLIENTE CLARO"/>
    <x v="0"/>
    <m/>
    <s v="MÓVIL"/>
    <m/>
    <m/>
    <s v="SERVICIOS ADICIONALES"/>
    <m/>
    <m/>
    <m/>
    <m/>
    <m/>
    <m/>
    <m/>
    <m/>
    <m/>
    <m/>
    <m/>
    <m/>
    <m/>
    <m/>
    <m/>
    <m/>
    <m/>
    <m/>
    <m/>
    <m/>
    <m/>
    <m/>
    <m/>
    <m/>
    <m/>
    <m/>
    <m/>
    <m/>
    <m/>
    <m/>
    <m/>
    <m/>
    <m/>
    <m/>
    <m/>
    <m/>
    <m/>
    <m/>
    <m/>
    <m/>
    <m/>
    <m/>
    <m/>
    <m/>
    <m/>
    <m/>
    <m/>
    <m/>
    <m/>
    <m/>
    <m/>
    <m/>
    <s v="ACTIVACIÓN"/>
    <m/>
    <m/>
    <m/>
    <m/>
    <m/>
    <m/>
    <m/>
    <m/>
    <m/>
    <m/>
    <m/>
    <m/>
    <m/>
    <m/>
    <m/>
    <m/>
    <m/>
    <m/>
    <m/>
    <m/>
    <m/>
    <m/>
    <m/>
    <m/>
    <m/>
    <m/>
    <m/>
    <m/>
    <m/>
    <m/>
    <m/>
    <m/>
    <m/>
    <m/>
    <m/>
    <m/>
    <m/>
    <m/>
    <m/>
    <m/>
    <m/>
    <m/>
    <m/>
    <m/>
    <m/>
    <m/>
    <m/>
    <m/>
    <m/>
    <m/>
    <m/>
    <m/>
    <m/>
    <m/>
    <m/>
    <x v="0"/>
    <m/>
    <m/>
    <m/>
    <m/>
    <m/>
    <s v="GESTIONADO"/>
    <m/>
    <m/>
    <m/>
    <m/>
    <x v="30"/>
    <x v="0"/>
    <x v="0"/>
    <x v="0"/>
    <x v="0"/>
    <n v="1"/>
    <n v="1"/>
    <n v="1"/>
    <n v="1"/>
    <x v="0"/>
    <n v="1"/>
    <s v="3045241488PLATANILLOS CROCANTES DE PLÁTANO S.A.S."/>
    <x v="0"/>
    <d v="2024-01-11T00:00:00"/>
    <x v="1008"/>
    <d v="1899-12-30T00:00:00"/>
    <d v="2024-01-10T02:13:00"/>
    <s v="02:13"/>
    <d v="1899-12-30T21:53:57"/>
    <x v="4"/>
    <x v="2"/>
    <x v="29"/>
    <x v="1"/>
    <n v="8193"/>
  </r>
  <r>
    <n v="1026"/>
    <d v="2024-01-11T00:14:10"/>
    <d v="2024-01-11T00:16:20"/>
    <s v="45077035@ventasyservicios.com.co"/>
    <s v="Diana Marcela Navia Fino"/>
    <m/>
    <d v="2024-01-10T00:00:00"/>
    <s v="14:14"/>
    <x v="0"/>
    <m/>
    <m/>
    <m/>
    <m/>
    <m/>
    <m/>
    <m/>
    <m/>
    <s v="camilo.pacheco@claro.com.co"/>
    <s v="Solicitud de reporte corporativo / PLATANILLOS CROCANTES DE PLÁTANO S.A.S.  / 901126813"/>
    <s v="8.22489140"/>
    <s v="PLATANILLOS CROCANTES DE PLÁTANO S.A.S"/>
    <s v="PYME MEDIANA"/>
    <s v="CLIENTE CLARO"/>
    <x v="0"/>
    <m/>
    <s v="MÓVIL"/>
    <m/>
    <m/>
    <s v="REPORTES"/>
    <m/>
    <m/>
    <m/>
    <m/>
    <m/>
    <m/>
    <m/>
    <m/>
    <m/>
    <m/>
    <m/>
    <m/>
    <m/>
    <m/>
    <m/>
    <m/>
    <m/>
    <m/>
    <m/>
    <m/>
    <m/>
    <m/>
    <m/>
    <m/>
    <m/>
    <m/>
    <m/>
    <m/>
    <m/>
    <m/>
    <m/>
    <m/>
    <m/>
    <m/>
    <m/>
    <m/>
    <m/>
    <m/>
    <m/>
    <m/>
    <m/>
    <m/>
    <m/>
    <m/>
    <m/>
    <m/>
    <s v="REPORTE CORPORATIVO"/>
    <m/>
    <m/>
    <m/>
    <m/>
    <m/>
    <m/>
    <m/>
    <m/>
    <m/>
    <m/>
    <m/>
    <m/>
    <m/>
    <m/>
    <m/>
    <m/>
    <m/>
    <m/>
    <m/>
    <m/>
    <m/>
    <m/>
    <m/>
    <m/>
    <m/>
    <m/>
    <m/>
    <m/>
    <m/>
    <m/>
    <m/>
    <m/>
    <m/>
    <m/>
    <m/>
    <m/>
    <m/>
    <m/>
    <m/>
    <m/>
    <m/>
    <m/>
    <m/>
    <m/>
    <m/>
    <m/>
    <m/>
    <m/>
    <m/>
    <m/>
    <m/>
    <m/>
    <m/>
    <m/>
    <m/>
    <m/>
    <m/>
    <m/>
    <m/>
    <m/>
    <m/>
    <x v="0"/>
    <m/>
    <m/>
    <m/>
    <m/>
    <m/>
    <s v="GESTIONADO"/>
    <m/>
    <d v="2024-01-10T00:00:00"/>
    <m/>
    <m/>
    <x v="49"/>
    <x v="0"/>
    <x v="0"/>
    <x v="0"/>
    <x v="0"/>
    <n v="1"/>
    <n v="1"/>
    <n v="1"/>
    <n v="1"/>
    <x v="0"/>
    <n v="1"/>
    <s v="8.22489140PLATANILLOS CROCANTES DE PLÁTANO S.A.S"/>
    <x v="0"/>
    <d v="2024-01-11T00:00:00"/>
    <x v="1009"/>
    <d v="1899-12-30T00:00:00"/>
    <d v="2024-01-10T14:14:00"/>
    <s v="14:14"/>
    <d v="1899-12-30T10:02:20"/>
    <x v="2"/>
    <x v="2"/>
    <x v="29"/>
    <x v="1"/>
    <n v="8193"/>
  </r>
  <r>
    <n v="1027"/>
    <d v="2024-01-11T00:43:03"/>
    <d v="2024-01-11T00:44:38"/>
    <s v="45077035@ventasyservicios.com.co"/>
    <s v="Diana Marcela Navia Fino"/>
    <m/>
    <d v="2024-01-10T00:00:00"/>
    <s v="14:19"/>
    <x v="2"/>
    <s v="BITÁCORA GENERAL"/>
    <m/>
    <m/>
    <m/>
    <m/>
    <m/>
    <s v="cpocampob@yahoo.com"/>
    <s v="Roaming cont&amp;#225;ctenos Persona Natural"/>
    <m/>
    <m/>
    <s v="3155544637"/>
    <s v="CLAUDIA OCAMPO"/>
    <s v="MASIVO"/>
    <s v="CLIENTE EXTERNO"/>
    <x v="0"/>
    <m/>
    <m/>
    <m/>
    <m/>
    <m/>
    <m/>
    <m/>
    <m/>
    <m/>
    <m/>
    <m/>
    <m/>
    <m/>
    <m/>
    <m/>
    <m/>
    <m/>
    <m/>
    <m/>
    <m/>
    <m/>
    <m/>
    <m/>
    <m/>
    <m/>
    <m/>
    <m/>
    <m/>
    <m/>
    <m/>
    <m/>
    <m/>
    <m/>
    <m/>
    <m/>
    <m/>
    <m/>
    <m/>
    <m/>
    <m/>
    <m/>
    <m/>
    <m/>
    <m/>
    <m/>
    <m/>
    <m/>
    <m/>
    <m/>
    <m/>
    <m/>
    <m/>
    <m/>
    <m/>
    <m/>
    <m/>
    <m/>
    <m/>
    <m/>
    <m/>
    <m/>
    <m/>
    <m/>
    <m/>
    <m/>
    <m/>
    <m/>
    <m/>
    <m/>
    <m/>
    <m/>
    <m/>
    <m/>
    <m/>
    <m/>
    <m/>
    <m/>
    <m/>
    <m/>
    <m/>
    <m/>
    <m/>
    <m/>
    <m/>
    <m/>
    <m/>
    <m/>
    <m/>
    <m/>
    <m/>
    <m/>
    <m/>
    <m/>
    <m/>
    <m/>
    <s v="SOLICITUD PÁGINA"/>
    <m/>
    <m/>
    <m/>
    <m/>
    <m/>
    <m/>
    <m/>
    <m/>
    <m/>
    <m/>
    <m/>
    <m/>
    <m/>
    <m/>
    <m/>
    <m/>
    <m/>
    <x v="0"/>
    <m/>
    <m/>
    <m/>
    <m/>
    <m/>
    <s v="GESTIONADO"/>
    <m/>
    <d v="2024-01-11T00:00:00"/>
    <m/>
    <m/>
    <x v="77"/>
    <x v="2"/>
    <x v="0"/>
    <x v="0"/>
    <x v="0"/>
    <n v="1"/>
    <n v="1"/>
    <n v="1"/>
    <n v="1"/>
    <x v="0"/>
    <n v="1"/>
    <s v="3155544637CLAUDIA OCAMPO"/>
    <x v="0"/>
    <d v="2024-01-11T00:00:00"/>
    <x v="1010"/>
    <d v="1899-12-30T00:00:00"/>
    <d v="2024-01-10T14:19:00"/>
    <s v="14:19"/>
    <d v="1899-12-30T10:25:38"/>
    <x v="2"/>
    <x v="0"/>
    <x v="29"/>
    <x v="1"/>
    <n v="8193"/>
  </r>
  <r>
    <n v="1028"/>
    <d v="2024-01-11T00:53:03"/>
    <d v="2024-01-11T00:59:32"/>
    <s v="45077035@ventasyservicios.com.co"/>
    <s v="Diana Marcela Navia Fino"/>
    <m/>
    <d v="2024-01-10T00:00:00"/>
    <s v="19:00"/>
    <x v="2"/>
    <s v="BITÁCORA GENERAL"/>
    <m/>
    <m/>
    <m/>
    <m/>
    <m/>
    <s v="ekk222@gmail.com"/>
    <s v="Re: Roaming cont&amp;#225;ctenos Persona Natural"/>
    <m/>
    <m/>
    <s v="3143003209"/>
    <s v="KIRSCH ELIJAH KIN KULP"/>
    <s v="MASIVO"/>
    <s v="CLIENTE EXTERNO"/>
    <x v="0"/>
    <m/>
    <m/>
    <m/>
    <m/>
    <m/>
    <m/>
    <m/>
    <m/>
    <m/>
    <m/>
    <m/>
    <m/>
    <m/>
    <m/>
    <m/>
    <m/>
    <m/>
    <m/>
    <m/>
    <m/>
    <m/>
    <m/>
    <m/>
    <m/>
    <m/>
    <m/>
    <m/>
    <m/>
    <m/>
    <m/>
    <m/>
    <m/>
    <m/>
    <m/>
    <m/>
    <m/>
    <m/>
    <m/>
    <m/>
    <m/>
    <m/>
    <m/>
    <m/>
    <m/>
    <m/>
    <m/>
    <m/>
    <m/>
    <m/>
    <m/>
    <m/>
    <m/>
    <m/>
    <m/>
    <m/>
    <m/>
    <m/>
    <m/>
    <m/>
    <m/>
    <m/>
    <m/>
    <m/>
    <m/>
    <m/>
    <m/>
    <m/>
    <m/>
    <m/>
    <m/>
    <m/>
    <m/>
    <m/>
    <m/>
    <m/>
    <m/>
    <m/>
    <m/>
    <m/>
    <m/>
    <m/>
    <m/>
    <m/>
    <m/>
    <m/>
    <m/>
    <m/>
    <m/>
    <m/>
    <m/>
    <m/>
    <m/>
    <m/>
    <m/>
    <m/>
    <s v="ACTIVACIÓN SERVICIO - PAQUETE"/>
    <s v="NO"/>
    <m/>
    <m/>
    <m/>
    <m/>
    <m/>
    <m/>
    <m/>
    <m/>
    <m/>
    <m/>
    <m/>
    <m/>
    <m/>
    <m/>
    <m/>
    <m/>
    <x v="0"/>
    <m/>
    <m/>
    <m/>
    <m/>
    <m/>
    <s v="GESTIONADO"/>
    <m/>
    <d v="2024-01-11T00:00:00"/>
    <m/>
    <m/>
    <x v="139"/>
    <x v="2"/>
    <x v="0"/>
    <x v="0"/>
    <x v="0"/>
    <n v="1"/>
    <n v="1"/>
    <n v="1"/>
    <n v="1"/>
    <x v="0"/>
    <n v="1"/>
    <s v="3143003209KIRSCH ELIJAH KIN KULP"/>
    <x v="2"/>
    <d v="2024-01-11T00:00:00"/>
    <x v="1011"/>
    <d v="1899-12-30T00:00:00"/>
    <d v="2024-01-10T19:00:00"/>
    <s v="19:00"/>
    <d v="1899-12-30T05:59:32"/>
    <x v="1"/>
    <x v="1"/>
    <x v="29"/>
    <x v="1"/>
    <n v="8193"/>
  </r>
  <r>
    <n v="1029"/>
    <d v="2024-01-11T02:11:37"/>
    <d v="2024-01-11T02:14:27"/>
    <s v="45077035@ventasyservicios.com.co"/>
    <s v="Diana Marcela Navia Fino"/>
    <m/>
    <d v="2024-01-10T00:00:00"/>
    <s v="14:25 "/>
    <x v="0"/>
    <m/>
    <m/>
    <m/>
    <m/>
    <m/>
    <m/>
    <m/>
    <m/>
    <s v="colegiocafetal@cafetal.edu.co"/>
    <s v="Fwd: Re: Fwd: INFORMACION PBX"/>
    <s v="8.22503228"/>
    <s v="PROYECTOS EDUCATIVOS DE LA SABANA SAS"/>
    <s v="PYME MEDIANA"/>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11T00:00:00"/>
    <m/>
    <m/>
    <x v="15"/>
    <x v="0"/>
    <x v="0"/>
    <x v="0"/>
    <x v="0"/>
    <n v="1"/>
    <n v="1"/>
    <n v="1"/>
    <n v="1"/>
    <x v="0"/>
    <n v="1"/>
    <s v="8.22503228PROYECTOS EDUCATIVOS DE LA SABANA SAS"/>
    <x v="0"/>
    <d v="2024-01-11T00:00:00"/>
    <x v="1012"/>
    <d v="1899-12-30T00:00:00"/>
    <d v="2024-01-10T14:25:00"/>
    <s v="14:25"/>
    <d v="1899-12-30T11:49:27"/>
    <x v="2"/>
    <x v="0"/>
    <x v="29"/>
    <x v="1"/>
    <n v="8193"/>
  </r>
  <r>
    <n v="1030"/>
    <d v="2024-01-11T02:20:13"/>
    <d v="2024-01-11T02:24:03"/>
    <s v="45077035@ventasyservicios.com.co"/>
    <s v="Diana Marcela Navia Fino"/>
    <m/>
    <d v="2024-01-10T00:00:00"/>
    <s v="14:53"/>
    <x v="0"/>
    <m/>
    <m/>
    <m/>
    <m/>
    <m/>
    <m/>
    <m/>
    <m/>
    <s v="soporteempresarial@teamcomunicaciones.com"/>
    <s v="SOLICITUD DE REPORTE CORPORATIVO DE LA EMPRESA INMOBILIARIA CONTINETAL SAS // 900839897-6"/>
    <s v="8.22474753"/>
    <s v="INMOBILIARIA   CONTINENTAL  SAS"/>
    <s v="SOHO"/>
    <s v="CONSULTOR COMERCIAL"/>
    <x v="0"/>
    <m/>
    <s v="MÓVIL"/>
    <m/>
    <m/>
    <s v="REPORTES"/>
    <m/>
    <m/>
    <m/>
    <m/>
    <m/>
    <m/>
    <m/>
    <m/>
    <m/>
    <m/>
    <m/>
    <m/>
    <m/>
    <m/>
    <m/>
    <m/>
    <m/>
    <m/>
    <m/>
    <m/>
    <m/>
    <m/>
    <m/>
    <m/>
    <m/>
    <m/>
    <m/>
    <m/>
    <m/>
    <m/>
    <m/>
    <m/>
    <m/>
    <m/>
    <m/>
    <m/>
    <m/>
    <m/>
    <m/>
    <m/>
    <m/>
    <m/>
    <m/>
    <m/>
    <m/>
    <m/>
    <s v="REPORTE CORPORATIVO"/>
    <m/>
    <m/>
    <m/>
    <m/>
    <m/>
    <m/>
    <m/>
    <m/>
    <m/>
    <m/>
    <m/>
    <m/>
    <m/>
    <m/>
    <m/>
    <m/>
    <m/>
    <m/>
    <m/>
    <m/>
    <m/>
    <m/>
    <m/>
    <m/>
    <m/>
    <m/>
    <m/>
    <m/>
    <m/>
    <m/>
    <m/>
    <m/>
    <m/>
    <m/>
    <m/>
    <m/>
    <m/>
    <m/>
    <m/>
    <m/>
    <m/>
    <m/>
    <m/>
    <m/>
    <m/>
    <m/>
    <m/>
    <m/>
    <m/>
    <m/>
    <m/>
    <m/>
    <m/>
    <m/>
    <m/>
    <m/>
    <m/>
    <m/>
    <m/>
    <m/>
    <m/>
    <x v="0"/>
    <m/>
    <m/>
    <m/>
    <m/>
    <m/>
    <s v="GESTIONADO"/>
    <m/>
    <d v="2024-01-11T00:00:00"/>
    <m/>
    <m/>
    <x v="49"/>
    <x v="0"/>
    <x v="0"/>
    <x v="6"/>
    <x v="1"/>
    <n v="1"/>
    <n v="1"/>
    <n v="1"/>
    <n v="1"/>
    <x v="0"/>
    <n v="1"/>
    <s v="8.22474753INMOBILIARIA   CONTINENTAL  SAS"/>
    <x v="0"/>
    <d v="2024-01-11T00:00:00"/>
    <x v="1013"/>
    <d v="1899-12-30T00:00:00"/>
    <d v="2024-01-10T14:53:00"/>
    <s v="14:53"/>
    <d v="1899-12-30T11:31:03"/>
    <x v="2"/>
    <x v="0"/>
    <x v="29"/>
    <x v="1"/>
    <n v="8193"/>
  </r>
  <r>
    <n v="1031"/>
    <d v="2024-01-11T06:06:01"/>
    <d v="2024-01-11T06:34:45"/>
    <s v="45984160@ventasyservicios.com.co"/>
    <s v="Dana Sofia Giraldo Avila"/>
    <m/>
    <d v="2024-01-11T00:00:00"/>
    <s v="1:41:29 a. m."/>
    <x v="3"/>
    <m/>
    <s v="15559078"/>
    <m/>
    <m/>
    <m/>
    <m/>
    <m/>
    <m/>
    <m/>
    <m/>
    <s v="3105014179"/>
    <s v="ECOVIDA INTEGRAL S,A,S"/>
    <s v="PYME MEDIANA"/>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1T00:00:00"/>
    <m/>
    <s v="N/A"/>
    <x v="19"/>
    <x v="3"/>
    <x v="0"/>
    <x v="0"/>
    <x v="0"/>
    <n v="1"/>
    <n v="1"/>
    <n v="1"/>
    <n v="1"/>
    <x v="0"/>
    <n v="1"/>
    <s v="3105014179ECOVIDA INTEGRAL S,A,S"/>
    <x v="2"/>
    <d v="2024-01-11T00:00:00"/>
    <x v="1014"/>
    <d v="1899-12-30T00:00:00"/>
    <d v="2024-01-11T01:41:00"/>
    <s v="1:41"/>
    <d v="1899-12-30T04:53:45"/>
    <x v="1"/>
    <x v="1"/>
    <x v="13"/>
    <x v="1"/>
    <n v="8193"/>
  </r>
  <r>
    <n v="1032"/>
    <d v="2024-01-11T06:23:41"/>
    <d v="2024-01-11T06:51:27"/>
    <s v="45077024@ventasyservicios.com.co"/>
    <s v="Leidy Tatiana Pinzon Calderon"/>
    <m/>
    <d v="2024-01-10T00:00:00"/>
    <s v="11:11"/>
    <x v="7"/>
    <m/>
    <m/>
    <m/>
    <m/>
    <m/>
    <m/>
    <s v="auxiliar.adm@arbolnaranja.com"/>
    <s v="Re: LOS TRECE | Solicitud Cesión de Contrato líneas 3103297640 - 3102670144"/>
    <m/>
    <m/>
    <s v="3103297640"/>
    <s v="CONTENIDO NARANJA S.A.S -"/>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1T00:00:00"/>
    <s v="NA"/>
    <m/>
    <x v="79"/>
    <x v="6"/>
    <x v="0"/>
    <x v="0"/>
    <x v="0"/>
    <n v="1"/>
    <n v="1"/>
    <n v="1"/>
    <n v="1"/>
    <x v="0"/>
    <n v="1"/>
    <s v="3103297640CONTENIDO NARANJA S.A.S -"/>
    <x v="0"/>
    <d v="2024-01-11T00:00:00"/>
    <x v="1015"/>
    <d v="1899-12-30T00:00:00"/>
    <d v="2024-01-10T11:11:00"/>
    <s v="11:11"/>
    <d v="1899-12-30T19:40:27"/>
    <x v="4"/>
    <x v="0"/>
    <x v="12"/>
    <x v="1"/>
    <n v="8193"/>
  </r>
  <r>
    <n v="1033"/>
    <d v="2024-01-11T06:51:31"/>
    <d v="2024-01-11T06:54:11"/>
    <s v="45077024@ventasyservicios.com.co"/>
    <s v="Leidy Tatiana Pinzon Calderon"/>
    <m/>
    <d v="2024-01-10T00:00:00"/>
    <s v="11:13"/>
    <x v="7"/>
    <m/>
    <m/>
    <m/>
    <m/>
    <m/>
    <m/>
    <s v="tesoreria@los13trece.com"/>
    <s v="Re: SOLICITUD DE CESION"/>
    <m/>
    <m/>
    <s v="3102670144"/>
    <s v="LOS TRECE SAS"/>
    <s v="MICR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1T00:00:00"/>
    <s v="NA"/>
    <m/>
    <x v="79"/>
    <x v="6"/>
    <x v="0"/>
    <x v="0"/>
    <x v="0"/>
    <n v="1"/>
    <n v="1"/>
    <n v="1"/>
    <n v="1"/>
    <x v="0"/>
    <n v="1"/>
    <s v="3102670144LOS TRECE SAS"/>
    <x v="0"/>
    <d v="2024-01-11T00:00:00"/>
    <x v="1016"/>
    <d v="1899-12-30T00:00:00"/>
    <d v="2024-01-10T11:13:00"/>
    <s v="11:13"/>
    <d v="1899-12-30T19:41:11"/>
    <x v="4"/>
    <x v="0"/>
    <x v="12"/>
    <x v="1"/>
    <n v="8193"/>
  </r>
  <r>
    <n v="1034"/>
    <d v="2024-01-11T06:34:49"/>
    <d v="2024-01-11T06:57:53"/>
    <s v="45984160@ventasyservicios.com.co"/>
    <s v="Dana Sofia Giraldo Avila"/>
    <m/>
    <d v="2024-01-10T00:00:00"/>
    <s v="7:43:22 p. m."/>
    <x v="3"/>
    <m/>
    <s v="15559070"/>
    <m/>
    <m/>
    <m/>
    <m/>
    <m/>
    <m/>
    <m/>
    <m/>
    <s v="3218516856"/>
    <s v="RUTAS VERDE Y BLANCO   SAS"/>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1T00:00:00"/>
    <m/>
    <s v="N/A"/>
    <x v="21"/>
    <x v="3"/>
    <x v="0"/>
    <x v="0"/>
    <x v="0"/>
    <n v="1"/>
    <n v="1"/>
    <n v="1"/>
    <n v="1"/>
    <x v="1"/>
    <n v="2"/>
    <s v="3218516856RUTAS VERDE Y BLANCO   SAS"/>
    <x v="0"/>
    <d v="2024-01-11T00:00:00"/>
    <x v="1017"/>
    <d v="1899-12-30T00:00:00"/>
    <d v="2024-01-10T07:43:00"/>
    <s v="7:43"/>
    <d v="1899-12-30T23:14:53"/>
    <x v="4"/>
    <x v="0"/>
    <x v="13"/>
    <x v="1"/>
    <n v="8193"/>
  </r>
  <r>
    <n v="1035"/>
    <d v="2024-01-11T06:53:10"/>
    <d v="2024-01-11T06:57:54"/>
    <s v="46046406@ventasyservicios.com.co"/>
    <s v="Angela Pilar Garces Quintero"/>
    <m/>
    <d v="2024-01-10T00:00:00"/>
    <s v="7:01"/>
    <x v="4"/>
    <m/>
    <m/>
    <m/>
    <m/>
    <m/>
    <m/>
    <m/>
    <m/>
    <s v="asistenciagranaroma@gmail.com"/>
    <s v="CAMBIO DE RAZON SOCIAL - GRANAROMA"/>
    <s v="8.22043102"/>
    <s v="PRODUCTOS GRANAROMA  S.A.S"/>
    <s v="PYME PEQUEÑA"/>
    <s v="CLIENTE EXTERNO"/>
    <x v="0"/>
    <m/>
    <s v="MÓVIL"/>
    <m/>
    <m/>
    <s v="IDENTIFICADOR RESTRINGIDO"/>
    <m/>
    <m/>
    <m/>
    <m/>
    <m/>
    <m/>
    <m/>
    <m/>
    <m/>
    <m/>
    <m/>
    <m/>
    <m/>
    <m/>
    <m/>
    <m/>
    <m/>
    <m/>
    <m/>
    <m/>
    <m/>
    <m/>
    <m/>
    <s v="ACTIVACIÓN"/>
    <m/>
    <m/>
    <m/>
    <m/>
    <m/>
    <m/>
    <m/>
    <m/>
    <m/>
    <m/>
    <m/>
    <m/>
    <m/>
    <m/>
    <m/>
    <m/>
    <m/>
    <m/>
    <m/>
    <m/>
    <m/>
    <m/>
    <m/>
    <m/>
    <m/>
    <m/>
    <m/>
    <m/>
    <m/>
    <m/>
    <m/>
    <m/>
    <m/>
    <m/>
    <m/>
    <m/>
    <m/>
    <m/>
    <m/>
    <m/>
    <m/>
    <m/>
    <m/>
    <m/>
    <m/>
    <m/>
    <m/>
    <m/>
    <m/>
    <m/>
    <m/>
    <m/>
    <m/>
    <m/>
    <m/>
    <m/>
    <m/>
    <m/>
    <m/>
    <m/>
    <m/>
    <m/>
    <m/>
    <m/>
    <m/>
    <m/>
    <m/>
    <m/>
    <m/>
    <m/>
    <m/>
    <m/>
    <m/>
    <m/>
    <m/>
    <m/>
    <m/>
    <m/>
    <m/>
    <m/>
    <m/>
    <m/>
    <m/>
    <m/>
    <x v="0"/>
    <m/>
    <m/>
    <m/>
    <m/>
    <m/>
    <s v="GESTIONADO"/>
    <m/>
    <d v="2024-01-10T00:00:00"/>
    <s v="Respetado Señor(es), reciba(n) un cordial saludo._x000a__x000a_ _x000a__x000a_Por medio de la presente, hago constar a todos nuestros Clientes y proveedores, que a partir del día 04 de Enero del presente año, nuestra razón social dejará de ser Productos Granaroma LTDA   y ahora en adelante trabajaremos bajo el nombre de PRODUCTOS GRANAROMA S.A.S con el mismo NIT 900.281.135-5._x000a__x000a_ _x000a__x000a_Este cambio no afectará en absoluto nuestros productos o formas de contacto. Seguiremos trabajando con el mismo compromiso y calidad que siempre nos ha caracterizado._x000a__x000a_ _x000a__x000a_Les reiteramos nuestro profundo agradecimiento y atención a esta comunicación y toda la disposición en beneficio de tan importante relación comercial._x000a__x000a_ _x000a__x000a_ _x000a__x000a__x000a__x000a_Cordialmente. "/>
    <m/>
    <x v="140"/>
    <x v="0"/>
    <x v="0"/>
    <x v="0"/>
    <x v="0"/>
    <n v="1"/>
    <n v="1"/>
    <n v="1"/>
    <n v="1"/>
    <x v="0"/>
    <n v="1"/>
    <s v="8.22043102PRODUCTOS GRANAROMA  S.A.S"/>
    <x v="0"/>
    <d v="2024-01-11T00:00:00"/>
    <x v="1018"/>
    <d v="1899-12-30T00:00:00"/>
    <d v="2024-01-10T07:01:00"/>
    <s v="7:01"/>
    <d v="1899-12-30T23:56:54"/>
    <x v="4"/>
    <x v="2"/>
    <x v="26"/>
    <x v="1"/>
    <n v="8193"/>
  </r>
  <r>
    <n v="1036"/>
    <d v="2024-01-11T07:02:21"/>
    <d v="2024-01-11T07:03:19"/>
    <s v="45077024@ventasyservicios.com.co"/>
    <s v="Leidy Tatiana Pinzon Calderon"/>
    <m/>
    <d v="2024-01-10T00:00:00"/>
    <s v="11:50"/>
    <x v="7"/>
    <m/>
    <m/>
    <m/>
    <m/>
    <m/>
    <m/>
    <s v="fortaleza1121@hotmail.com"/>
    <s v="RE: SOLICITUD DE CESION DE LINEA TELEFONICA CLARO SA"/>
    <m/>
    <m/>
    <s v="3128380923"/>
    <s v="MUNICIPIO  DE  SANTO  DOMINGO"/>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1T00:00:00"/>
    <s v="N'A"/>
    <m/>
    <x v="79"/>
    <x v="6"/>
    <x v="0"/>
    <x v="0"/>
    <x v="0"/>
    <n v="1"/>
    <n v="1"/>
    <n v="1"/>
    <n v="1"/>
    <x v="2"/>
    <n v="2"/>
    <s v="3128380923MUNICIPIO  DE  SANTO  DOMINGO"/>
    <x v="0"/>
    <d v="2024-01-11T00:00:00"/>
    <x v="1019"/>
    <d v="1899-12-30T00:00:00"/>
    <d v="2024-01-10T11:50:00"/>
    <s v="11:50"/>
    <d v="1899-12-30T19:13:19"/>
    <x v="4"/>
    <x v="0"/>
    <x v="12"/>
    <x v="1"/>
    <n v="8193"/>
  </r>
  <r>
    <n v="1037"/>
    <d v="2024-01-11T06:57:57"/>
    <d v="2024-01-11T07:07:22"/>
    <s v="45984160@ventasyservicios.com.co"/>
    <s v="Dana Sofia Giraldo Avila"/>
    <m/>
    <d v="2024-01-11T00:00:00"/>
    <s v="5:09:27 a. m."/>
    <x v="3"/>
    <m/>
    <s v="15559079"/>
    <m/>
    <m/>
    <m/>
    <m/>
    <m/>
    <m/>
    <m/>
    <m/>
    <s v="8.22327830"/>
    <s v="COSMOS INVERSIONES S.A.S"/>
    <s v="MICRO"/>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11T00:00:00"/>
    <m/>
    <s v="N/A"/>
    <x v="15"/>
    <x v="3"/>
    <x v="0"/>
    <x v="0"/>
    <x v="0"/>
    <n v="1"/>
    <n v="1"/>
    <n v="1"/>
    <n v="1"/>
    <x v="0"/>
    <n v="1"/>
    <s v="8.22327830COSMOS INVERSIONES S.A.S"/>
    <x v="2"/>
    <d v="2024-01-11T00:00:00"/>
    <x v="1020"/>
    <d v="1899-12-30T00:00:00"/>
    <d v="2024-01-11T05:09:00"/>
    <s v="5:09"/>
    <d v="1899-12-30T01:58:22"/>
    <x v="1"/>
    <x v="1"/>
    <x v="13"/>
    <x v="1"/>
    <n v="8193"/>
  </r>
  <r>
    <n v="1038"/>
    <d v="2024-01-11T07:14:44"/>
    <d v="2024-01-11T07:16:14"/>
    <s v="45077024@ventasyservicios.com.co"/>
    <s v="Leidy Tatiana Pinzon Calderon"/>
    <m/>
    <d v="2024-01-10T00:00:00"/>
    <d v="1899-12-30T12:26:00"/>
    <x v="7"/>
    <m/>
    <m/>
    <m/>
    <m/>
    <m/>
    <m/>
    <s v="jessica.mendez@claro.com.co"/>
    <s v="RE: Cesión de Linea Movil 3114915949"/>
    <m/>
    <m/>
    <s v="3114915949"/>
    <s v="LUZ MELIDA BARAJAS GARCIA"/>
    <s v="PYME MEDIANA"/>
    <s v="CLIENTE CLARO"/>
    <x v="0"/>
    <m/>
    <m/>
    <m/>
    <m/>
    <m/>
    <m/>
    <m/>
    <m/>
    <m/>
    <m/>
    <m/>
    <m/>
    <m/>
    <m/>
    <m/>
    <m/>
    <m/>
    <m/>
    <m/>
    <m/>
    <m/>
    <m/>
    <m/>
    <m/>
    <m/>
    <m/>
    <m/>
    <m/>
    <m/>
    <m/>
    <m/>
    <m/>
    <m/>
    <m/>
    <m/>
    <m/>
    <m/>
    <m/>
    <m/>
    <m/>
    <m/>
    <m/>
    <m/>
    <m/>
    <m/>
    <m/>
    <m/>
    <m/>
    <m/>
    <m/>
    <m/>
    <m/>
    <m/>
    <m/>
    <m/>
    <m/>
    <m/>
    <m/>
    <m/>
    <m/>
    <m/>
    <m/>
    <m/>
    <m/>
    <m/>
    <m/>
    <m/>
    <m/>
    <m/>
    <m/>
    <m/>
    <m/>
    <m/>
    <s v="MÓVIL"/>
    <m/>
    <s v="CESIÓN RECHAZADA"/>
    <m/>
    <m/>
    <s v="INFORMACIÓN INCOMPLETA"/>
    <m/>
    <m/>
    <m/>
    <m/>
    <m/>
    <m/>
    <m/>
    <m/>
    <m/>
    <m/>
    <m/>
    <m/>
    <m/>
    <m/>
    <m/>
    <m/>
    <m/>
    <m/>
    <m/>
    <m/>
    <m/>
    <m/>
    <m/>
    <m/>
    <m/>
    <m/>
    <m/>
    <m/>
    <m/>
    <m/>
    <m/>
    <m/>
    <m/>
    <m/>
    <x v="0"/>
    <m/>
    <m/>
    <m/>
    <m/>
    <m/>
    <s v="GESTIONADO"/>
    <m/>
    <d v="2024-01-11T00:00:00"/>
    <s v="n/a"/>
    <m/>
    <x v="79"/>
    <x v="6"/>
    <x v="0"/>
    <x v="0"/>
    <x v="0"/>
    <n v="1"/>
    <n v="1"/>
    <n v="1"/>
    <n v="1"/>
    <x v="0"/>
    <n v="1"/>
    <s v="3114915949LUZ MELIDA BARAJAS GARCIA"/>
    <x v="0"/>
    <d v="2024-01-11T00:00:00"/>
    <x v="1021"/>
    <d v="1899-12-30T00:00:00"/>
    <d v="2024-01-10T12:26:00"/>
    <s v="Hora mal diligenciada."/>
    <d v="1899-12-30T18:50:14"/>
    <x v="4"/>
    <x v="0"/>
    <x v="12"/>
    <x v="1"/>
    <n v="8193"/>
  </r>
  <r>
    <n v="1039"/>
    <d v="2024-01-11T06:21:16"/>
    <d v="2024-01-11T07:18:55"/>
    <s v="46044953@ventasyservicios.com.co"/>
    <s v="Jonnatan Steven Hernandez Gonzalez"/>
    <m/>
    <d v="2024-01-09T00:00:00"/>
    <s v="10:01"/>
    <x v="4"/>
    <m/>
    <m/>
    <m/>
    <m/>
    <m/>
    <m/>
    <m/>
    <m/>
    <s v="miguel.agudelo@key-tek.co"/>
    <s v="Solicitud de cancelación servicios de internet"/>
    <s v="12080834"/>
    <s v="KARIBIK S.A.S"/>
    <s v="PYME MEDIANA"/>
    <s v="CSM"/>
    <x v="1"/>
    <s v="Gladis Calle Pulgarin"/>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SOLUCIONADO ESCALADO"/>
    <s v="CSM"/>
    <d v="2024-01-11T00:00:00"/>
    <s v="N/A"/>
    <s v="N/A"/>
    <x v="58"/>
    <x v="0"/>
    <x v="4"/>
    <x v="0"/>
    <x v="0"/>
    <n v="1"/>
    <n v="1"/>
    <n v="1"/>
    <n v="1"/>
    <x v="0"/>
    <n v="1"/>
    <s v="12080834KARIBIK S.A.S"/>
    <x v="1"/>
    <d v="2024-01-11T00:00:00"/>
    <x v="1022"/>
    <d v="1899-12-30T00:00:00"/>
    <d v="2024-01-09T10:01:00"/>
    <s v="10:01"/>
    <d v="1899-12-31T21:17:55"/>
    <x v="0"/>
    <x v="0"/>
    <x v="15"/>
    <x v="0"/>
    <n v="8193"/>
  </r>
  <r>
    <n v="1040"/>
    <d v="2024-01-11T07:22:18"/>
    <d v="2024-01-11T07:24:23"/>
    <s v="46046878@ventasyservicios.com.co"/>
    <s v="Laura Alejandra Romero Roa"/>
    <m/>
    <d v="2024-01-10T00:00:00"/>
    <s v="7:19"/>
    <x v="0"/>
    <m/>
    <m/>
    <m/>
    <m/>
    <m/>
    <m/>
    <m/>
    <m/>
    <s v="sistemas@villeta-cundinamarca.gov.co"/>
    <s v="Fwd: RV: Cambio de grabación pbx//NOVEDAD CAMBIO DE IVR WEBWEX CALLING//8999999312"/>
    <s v="0"/>
    <s v="0"/>
    <s v="NO DETERMINADO"/>
    <s v="CLIENTE EXTERNO"/>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0T00:00:00"/>
    <s v="0"/>
    <s v="0"/>
    <x v="57"/>
    <x v="0"/>
    <x v="0"/>
    <x v="0"/>
    <x v="0"/>
    <n v="1"/>
    <n v="1"/>
    <n v="1"/>
    <n v="1"/>
    <x v="0"/>
    <n v="1"/>
    <s v="00"/>
    <x v="0"/>
    <d v="2024-01-11T00:00:00"/>
    <x v="1023"/>
    <d v="1899-12-30T00:00:00"/>
    <d v="2024-01-10T07:19:00"/>
    <s v="7:19"/>
    <d v="1899-12-31T00:05:23"/>
    <x v="0"/>
    <x v="2"/>
    <x v="27"/>
    <x v="1"/>
    <n v="8193"/>
  </r>
  <r>
    <n v="1041"/>
    <d v="2024-01-11T07:33:53"/>
    <d v="2024-01-11T07:34:45"/>
    <s v="46046878@ventasyservicios.com.co"/>
    <s v="Laura Alejandra Romero Roa"/>
    <m/>
    <d v="2024-01-10T00:00:00"/>
    <s v="07:31"/>
    <x v="0"/>
    <m/>
    <m/>
    <m/>
    <m/>
    <m/>
    <m/>
    <m/>
    <m/>
    <s v="johanna.idarraga@claro.com.co; "/>
    <s v="Re: Recuperar:  Oferta  IMPORTADOR GOMEZ NICOLTA DISTRIBUIDORA"/>
    <s v="0"/>
    <s v="0"/>
    <s v="NO DETERMINADO"/>
    <s v="CLIENTE EXTERNO"/>
    <x v="0"/>
    <m/>
    <s v="FIJO"/>
    <s v="HFC"/>
    <s v="CASO A OTRAS ÁREAS"/>
    <m/>
    <m/>
    <m/>
    <m/>
    <m/>
    <m/>
    <m/>
    <m/>
    <s v="NOVEDADES FIBRA"/>
    <m/>
    <m/>
    <m/>
    <m/>
    <m/>
    <m/>
    <m/>
    <m/>
    <m/>
    <m/>
    <m/>
    <m/>
    <m/>
    <m/>
    <m/>
    <m/>
    <m/>
    <m/>
    <m/>
    <m/>
    <m/>
    <m/>
    <m/>
    <m/>
    <m/>
    <m/>
    <m/>
    <m/>
    <m/>
    <m/>
    <m/>
    <m/>
    <m/>
    <m/>
    <m/>
    <m/>
    <m/>
    <m/>
    <m/>
    <m/>
    <m/>
    <m/>
    <m/>
    <m/>
    <m/>
    <m/>
    <m/>
    <m/>
    <m/>
    <m/>
    <m/>
    <m/>
    <m/>
    <m/>
    <m/>
    <m/>
    <m/>
    <m/>
    <m/>
    <m/>
    <m/>
    <m/>
    <m/>
    <m/>
    <m/>
    <m/>
    <m/>
    <m/>
    <m/>
    <m/>
    <m/>
    <m/>
    <m/>
    <m/>
    <m/>
    <m/>
    <m/>
    <m/>
    <m/>
    <m/>
    <m/>
    <m/>
    <m/>
    <m/>
    <m/>
    <m/>
    <m/>
    <m/>
    <m/>
    <m/>
    <m/>
    <m/>
    <m/>
    <m/>
    <m/>
    <m/>
    <m/>
    <m/>
    <m/>
    <m/>
    <x v="0"/>
    <m/>
    <m/>
    <m/>
    <m/>
    <m/>
    <s v="GESTIONADO"/>
    <m/>
    <d v="2024-01-10T00:00:00"/>
    <s v="0"/>
    <s v="0"/>
    <x v="107"/>
    <x v="0"/>
    <x v="0"/>
    <x v="0"/>
    <x v="0"/>
    <n v="1"/>
    <n v="1"/>
    <n v="1"/>
    <n v="1"/>
    <x v="0"/>
    <n v="1"/>
    <s v="00"/>
    <x v="0"/>
    <d v="2024-01-11T00:00:00"/>
    <x v="1024"/>
    <d v="1899-12-30T00:00:00"/>
    <d v="2024-01-10T07:31:00"/>
    <s v="07:31"/>
    <d v="1899-12-31T00:03:45"/>
    <x v="0"/>
    <x v="2"/>
    <x v="27"/>
    <x v="1"/>
    <n v="8193"/>
  </r>
  <r>
    <n v="1042"/>
    <d v="2024-01-11T07:30:52"/>
    <d v="2024-01-11T07:35:52"/>
    <s v="46046406@ventasyservicios.com.co"/>
    <s v="Angela Pilar Garces Quintero"/>
    <m/>
    <d v="2024-01-10T00:00:00"/>
    <s v="8:11"/>
    <x v="4"/>
    <m/>
    <m/>
    <m/>
    <m/>
    <m/>
    <m/>
    <m/>
    <m/>
    <s v="vmontano@nativap.com"/>
    <s v="Cancelación de líneas móviles claro"/>
    <s v="8.22067470"/>
    <s v="NATIVA PRODUCE S A S"/>
    <s v="PYME PEQUEÑA"/>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1T00:00:00"/>
    <s v="Buenos días, Sr. Claro,_x000a__x000a_ _x000a__x000a_Nos dirigimos a usted para solicitar la cancelación de las líneas telefónicas asociadas a nuestro plan N° 5764264059, debido a que actualmente se encuentran en desuso._x000a__x000a_ _x000a__x000a_Las líneas a cancelar son las siguientes:_x000a__x000a_ _x000a__x000a_3114752431_x000a_3204965223_x000a_3204937292_x000a_3108019836_x000a_ _x000a__x000a_Plan actual por línea $ 34,498.82_x000a__x000a_ _x000a__x000a_Agradecemos su pronta atención a este asunto y quedamos a la espera de cualquier información adicional que pueda requerir._x000a__x000a_ _x000a__x000a_Cordialmente,_x000a__x000a_ _x000a__x000a_Victor Manuel Montaño Lopez_x000a__x000a_Ing. Sistemas_x000a__x000a_Email: vmontano@nativap.com _x000a__x000a_Móvil: (57) 311 4856620_x000a__x000a_Teléfono: (601) 555 66 83 Ext. 1020_x000a__x000a_Dirección: Km 5.5 Vía Siberia - Cota, Sector la Gioconda, Vereda el Rozo 250010 - Cota - Cundinamarca Colombia_x000a__x000a_Nativa Produce S.A.S._x000a__x000a_www.nativap.com _x000a__x000a_ _x000a__x000a_Síguenos en nuestras redes sociales:_x000a__x000a_ _x000a__x000a_ _x000a__x000a_ _x000a__x000a_"/>
    <m/>
    <x v="0"/>
    <x v="0"/>
    <x v="0"/>
    <x v="0"/>
    <x v="0"/>
    <n v="1"/>
    <n v="1"/>
    <n v="1"/>
    <n v="1"/>
    <x v="0"/>
    <n v="1"/>
    <s v="8.22067470NATIVA PRODUCE S A S"/>
    <x v="0"/>
    <d v="2024-01-11T00:00:00"/>
    <x v="1025"/>
    <d v="1899-12-30T00:00:00"/>
    <d v="2024-01-10T08:11:00"/>
    <s v="8:11"/>
    <d v="1899-12-30T23:24:52"/>
    <x v="4"/>
    <x v="0"/>
    <x v="26"/>
    <x v="1"/>
    <n v="8193"/>
  </r>
  <r>
    <n v="1043"/>
    <d v="2024-01-11T07:19:00"/>
    <d v="2024-01-11T07:37:22"/>
    <s v="46044953@ventasyservicios.com.co"/>
    <s v="Jonnatan Steven Hernandez Gonzalez"/>
    <m/>
    <d v="2024-01-09T00:00:00"/>
    <s v="11:08"/>
    <x v="4"/>
    <m/>
    <m/>
    <m/>
    <m/>
    <m/>
    <m/>
    <m/>
    <m/>
    <s v="Parrado105@hotmail.com"/>
    <s v="Cancelación servicio de la cuenta 08420925"/>
    <s v="08420925"/>
    <s v="JULIÁN ANDRÉS SANDOVAL PARRADO"/>
    <s v="MICR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1T00:00:00"/>
    <s v="N/A"/>
    <s v="N/A"/>
    <x v="58"/>
    <x v="0"/>
    <x v="0"/>
    <x v="0"/>
    <x v="0"/>
    <n v="1"/>
    <n v="1"/>
    <n v="1"/>
    <n v="1"/>
    <x v="0"/>
    <n v="1"/>
    <s v="08420925JULIÁN ANDRÉS SANDOVAL PARRADO"/>
    <x v="0"/>
    <d v="2024-01-11T00:00:00"/>
    <x v="1026"/>
    <d v="1899-12-30T00:00:00"/>
    <d v="2024-01-09T11:08:00"/>
    <s v="11:08"/>
    <d v="1899-12-31T20:29:22"/>
    <x v="0"/>
    <x v="0"/>
    <x v="15"/>
    <x v="0"/>
    <n v="8193"/>
  </r>
  <r>
    <n v="1044"/>
    <d v="2024-01-11T07:07:25"/>
    <d v="2024-01-11T07:42:02"/>
    <s v="45984160@ventasyservicios.com.co"/>
    <s v="Dana Sofia Giraldo Avila"/>
    <m/>
    <d v="2024-01-10T00:00:00"/>
    <s v="9:24:32 p. m."/>
    <x v="3"/>
    <m/>
    <s v="15559074"/>
    <m/>
    <m/>
    <m/>
    <m/>
    <m/>
    <m/>
    <m/>
    <m/>
    <s v="40124626"/>
    <s v="EDUCACTIVA SAS "/>
    <s v="MICRO"/>
    <s v="CLIENTE EXTERN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1T00:00:00"/>
    <m/>
    <s v="N/A"/>
    <x v="47"/>
    <x v="3"/>
    <x v="0"/>
    <x v="0"/>
    <x v="0"/>
    <n v="1"/>
    <n v="1"/>
    <n v="1"/>
    <n v="1"/>
    <x v="0"/>
    <n v="1"/>
    <s v="40124626EDUCACTIVA SAS "/>
    <x v="0"/>
    <d v="2024-01-11T00:00:00"/>
    <x v="1027"/>
    <d v="1899-12-30T00:00:00"/>
    <d v="2024-01-10T09:24:00"/>
    <s v="9:24"/>
    <d v="1899-12-30T22:18:02"/>
    <x v="4"/>
    <x v="0"/>
    <x v="13"/>
    <x v="1"/>
    <n v="8193"/>
  </r>
  <r>
    <n v="1045"/>
    <d v="2024-01-11T07:32:06"/>
    <d v="2024-01-11T07:44:28"/>
    <s v="45077024@ventasyservicios.com.co"/>
    <s v="Leidy Tatiana Pinzon Calderon"/>
    <m/>
    <d v="2024-01-10T00:00:00"/>
    <s v="12:30"/>
    <x v="7"/>
    <m/>
    <m/>
    <m/>
    <m/>
    <m/>
    <m/>
    <s v="itagui.servi2017@hotmail.com"/>
    <s v="RE: petición"/>
    <m/>
    <m/>
    <s v="3122961609"/>
    <s v="SERVIPUNTO ITAGUI S.A.S."/>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1T00:00:00"/>
    <s v="NA"/>
    <m/>
    <x v="78"/>
    <x v="6"/>
    <x v="0"/>
    <x v="0"/>
    <x v="0"/>
    <n v="1"/>
    <n v="1"/>
    <n v="1"/>
    <n v="1"/>
    <x v="0"/>
    <n v="1"/>
    <s v="3122961609SERVIPUNTO ITAGUI S.A.S."/>
    <x v="0"/>
    <d v="2024-01-11T00:00:00"/>
    <x v="1028"/>
    <d v="1899-12-30T00:00:00"/>
    <d v="2024-01-10T12:30:00"/>
    <s v="12:30"/>
    <d v="1899-12-30T19:14:28"/>
    <x v="4"/>
    <x v="0"/>
    <x v="12"/>
    <x v="1"/>
    <n v="8193"/>
  </r>
  <r>
    <n v="1046"/>
    <d v="2024-01-11T07:50:11"/>
    <d v="2024-01-11T07:51:18"/>
    <s v="45077024@ventasyservicios.com.co"/>
    <s v="Leidy Tatiana Pinzon Calderon"/>
    <m/>
    <d v="2024-01-10T00:00:00"/>
    <s v="12:40"/>
    <x v="7"/>
    <m/>
    <m/>
    <m/>
    <m/>
    <m/>
    <m/>
    <s v="malupiva@yahoo.es"/>
    <s v="RE: RV: cesión líneas telefónicas"/>
    <m/>
    <m/>
    <s v="3112340752"/>
    <s v="MARTHA LUCIA PINEDA VARGAS"/>
    <s v="PYME MEDIAN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1T00:00:00"/>
    <s v="n/a"/>
    <m/>
    <x v="81"/>
    <x v="6"/>
    <x v="0"/>
    <x v="0"/>
    <x v="0"/>
    <n v="1"/>
    <n v="1"/>
    <n v="1"/>
    <n v="1"/>
    <x v="0"/>
    <n v="1"/>
    <s v="3112340752MARTHA LUCIA PINEDA VARGAS"/>
    <x v="0"/>
    <d v="2024-01-11T00:00:00"/>
    <x v="1029"/>
    <d v="1899-12-30T00:00:00"/>
    <d v="2024-01-10T12:40:00"/>
    <s v="12:40"/>
    <d v="1899-12-30T19:11:18"/>
    <x v="4"/>
    <x v="0"/>
    <x v="12"/>
    <x v="1"/>
    <n v="8193"/>
  </r>
  <r>
    <n v="1047"/>
    <d v="2024-01-11T07:51:33"/>
    <d v="2024-01-11T07:52:57"/>
    <s v="45984160@ventasyservicios.com.co"/>
    <s v="Dana Sofia Giraldo Avila"/>
    <m/>
    <d v="2024-01-11T00:00:00"/>
    <s v="7:20:25 a. m."/>
    <x v="3"/>
    <m/>
    <s v="15559086"/>
    <m/>
    <m/>
    <m/>
    <m/>
    <m/>
    <m/>
    <m/>
    <m/>
    <s v="3117690204"/>
    <s v="COMERCIALIZADORA INTERNACIONAL INDUMAR "/>
    <s v="PYME MEDIANA"/>
    <s v="CLIENTE EXTERNO"/>
    <x v="0"/>
    <m/>
    <s v="MÓVIL"/>
    <m/>
    <m/>
    <s v="ROAMING INTERNACIONAL"/>
    <m/>
    <m/>
    <m/>
    <m/>
    <m/>
    <m/>
    <m/>
    <m/>
    <m/>
    <m/>
    <m/>
    <m/>
    <m/>
    <m/>
    <m/>
    <m/>
    <m/>
    <m/>
    <m/>
    <m/>
    <m/>
    <m/>
    <m/>
    <m/>
    <m/>
    <m/>
    <m/>
    <m/>
    <m/>
    <m/>
    <m/>
    <m/>
    <m/>
    <m/>
    <m/>
    <m/>
    <m/>
    <m/>
    <m/>
    <m/>
    <m/>
    <m/>
    <m/>
    <m/>
    <m/>
    <m/>
    <m/>
    <s v="INFORMACIÓN ACLARACIÓN"/>
    <m/>
    <m/>
    <m/>
    <m/>
    <m/>
    <m/>
    <m/>
    <m/>
    <m/>
    <m/>
    <m/>
    <m/>
    <m/>
    <m/>
    <m/>
    <m/>
    <m/>
    <m/>
    <m/>
    <m/>
    <m/>
    <m/>
    <m/>
    <m/>
    <m/>
    <m/>
    <m/>
    <m/>
    <m/>
    <m/>
    <m/>
    <m/>
    <m/>
    <m/>
    <m/>
    <m/>
    <m/>
    <m/>
    <m/>
    <m/>
    <m/>
    <m/>
    <m/>
    <m/>
    <m/>
    <m/>
    <m/>
    <m/>
    <m/>
    <m/>
    <m/>
    <m/>
    <m/>
    <m/>
    <m/>
    <m/>
    <m/>
    <m/>
    <m/>
    <m/>
    <x v="0"/>
    <m/>
    <m/>
    <m/>
    <m/>
    <m/>
    <s v="GESTIONADO"/>
    <m/>
    <d v="2024-01-11T00:00:00"/>
    <m/>
    <s v="N/A"/>
    <x v="18"/>
    <x v="3"/>
    <x v="0"/>
    <x v="0"/>
    <x v="0"/>
    <n v="1"/>
    <n v="1"/>
    <n v="1"/>
    <n v="1"/>
    <x v="0"/>
    <n v="1"/>
    <s v="3117690204COMERCIALIZADORA INTERNACIONAL INDUMAR "/>
    <x v="2"/>
    <d v="2024-01-11T00:00:00"/>
    <x v="1030"/>
    <d v="1899-12-30T00:00:00"/>
    <d v="2024-01-11T07:20:00"/>
    <s v="7:20"/>
    <d v="1899-12-30T00:32:57"/>
    <x v="1"/>
    <x v="1"/>
    <x v="13"/>
    <x v="1"/>
    <n v="8193"/>
  </r>
  <r>
    <n v="1048"/>
    <d v="2024-01-11T07:57:08"/>
    <d v="2024-01-11T08:14:38"/>
    <s v="45077024@ventasyservicios.com.co"/>
    <s v="Leidy Tatiana Pinzon Calderon"/>
    <m/>
    <d v="2024-01-10T00:00:00"/>
    <s v="12:41"/>
    <x v="7"/>
    <m/>
    <m/>
    <m/>
    <m/>
    <m/>
    <m/>
    <s v="paenroco@yahoo.es"/>
    <s v="Re: cesion de persona natural"/>
    <m/>
    <m/>
    <s v="3112079434"/>
    <s v="PABLO ENRIQUE RODRIGUEZ CORTES"/>
    <s v="MASIV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1T00:00:00"/>
    <s v="N/A"/>
    <m/>
    <x v="78"/>
    <x v="6"/>
    <x v="0"/>
    <x v="0"/>
    <x v="0"/>
    <n v="1"/>
    <n v="1"/>
    <n v="1"/>
    <n v="1"/>
    <x v="0"/>
    <n v="1"/>
    <s v="3112079434PABLO ENRIQUE RODRIGUEZ CORTES"/>
    <x v="0"/>
    <d v="2024-01-11T00:00:00"/>
    <x v="1031"/>
    <d v="1899-12-30T00:00:00"/>
    <d v="2024-01-10T12:41:00"/>
    <s v="12:41"/>
    <d v="1899-12-30T19:33:38"/>
    <x v="4"/>
    <x v="0"/>
    <x v="12"/>
    <x v="1"/>
    <n v="8193"/>
  </r>
  <r>
    <n v="1049"/>
    <d v="2024-01-11T08:15:12"/>
    <d v="2024-01-11T08:16:53"/>
    <s v="45077024@ventasyservicios.com.co"/>
    <s v="Leidy Tatiana Pinzon Calderon"/>
    <m/>
    <d v="2024-01-10T00:00:00"/>
    <s v="12:43"/>
    <x v="7"/>
    <m/>
    <m/>
    <m/>
    <m/>
    <m/>
    <m/>
    <s v="Palopique98@hotmail.com"/>
    <s v="Re: cesion contrato"/>
    <m/>
    <m/>
    <s v="3143735245"/>
    <s v="SUBGERENCIA PROTEGER"/>
    <s v="SOHO"/>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1T00:00:00"/>
    <s v="N/A"/>
    <m/>
    <x v="81"/>
    <x v="6"/>
    <x v="0"/>
    <x v="0"/>
    <x v="0"/>
    <n v="1"/>
    <n v="1"/>
    <n v="1"/>
    <n v="1"/>
    <x v="0"/>
    <n v="1"/>
    <s v="3143735245SUBGERENCIA PROTEGER"/>
    <x v="0"/>
    <d v="2024-01-11T00:00:00"/>
    <x v="1032"/>
    <d v="1899-12-30T00:00:00"/>
    <d v="2024-01-10T12:43:00"/>
    <s v="12:43"/>
    <d v="1899-12-30T19:33:53"/>
    <x v="4"/>
    <x v="0"/>
    <x v="12"/>
    <x v="1"/>
    <n v="8193"/>
  </r>
  <r>
    <n v="1050"/>
    <d v="2024-01-11T07:37:25"/>
    <d v="2024-01-11T08:27:20"/>
    <s v="46044953@ventasyservicios.com.co"/>
    <s v="Jonnatan Steven Hernandez Gonzalez"/>
    <m/>
    <d v="2024-01-10T00:00:00"/>
    <s v="8:11"/>
    <x v="4"/>
    <m/>
    <m/>
    <m/>
    <m/>
    <m/>
    <m/>
    <m/>
    <m/>
    <s v="Anapesco@gmail.com"/>
    <s v="Fwd: Cámara comercio"/>
    <s v="3003286260"/>
    <s v="IMPORTACIONES OSSA SAS"/>
    <s v="MICRO"/>
    <s v="CLIENTE CLAR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1T00:00:00"/>
    <s v="N/A"/>
    <s v="N/A"/>
    <x v="61"/>
    <x v="0"/>
    <x v="0"/>
    <x v="0"/>
    <x v="0"/>
    <n v="1"/>
    <n v="1"/>
    <n v="1"/>
    <n v="1"/>
    <x v="0"/>
    <n v="1"/>
    <s v="3003286260IMPORTACIONES OSSA SAS"/>
    <x v="0"/>
    <d v="2024-01-11T00:00:00"/>
    <x v="1033"/>
    <d v="1899-12-30T00:00:00"/>
    <d v="2024-01-10T08:11:00"/>
    <s v="8:11"/>
    <d v="1899-12-31T00:16:20"/>
    <x v="0"/>
    <x v="0"/>
    <x v="15"/>
    <x v="0"/>
    <n v="8193"/>
  </r>
  <r>
    <n v="1051"/>
    <d v="2024-01-11T08:28:33"/>
    <d v="2024-01-11T08:30:01"/>
    <s v="45077024@ventasyservicios.com.co"/>
    <s v="Leidy Tatiana Pinzon Calderon"/>
    <m/>
    <d v="2024-01-10T00:00:00"/>
    <s v="12:50"/>
    <x v="7"/>
    <m/>
    <m/>
    <m/>
    <m/>
    <m/>
    <m/>
    <s v="Natalyjuliette0921@gmail.com"/>
    <s v="RE: cesion lineas"/>
    <m/>
    <m/>
    <s v="3208771236"/>
    <s v="PROTEGER SERVICIOS LEGALES SAS"/>
    <s v="PYME PEQUEÑ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1T00:00:00"/>
    <m/>
    <m/>
    <x v="81"/>
    <x v="6"/>
    <x v="0"/>
    <x v="0"/>
    <x v="0"/>
    <n v="1"/>
    <n v="1"/>
    <n v="1"/>
    <n v="1"/>
    <x v="0"/>
    <n v="1"/>
    <s v="3208771236PROTEGER SERVICIOS LEGALES SAS"/>
    <x v="0"/>
    <d v="2024-01-11T00:00:00"/>
    <x v="1034"/>
    <d v="1899-12-30T00:00:00"/>
    <d v="2024-01-10T12:50:00"/>
    <s v="12:50"/>
    <d v="1899-12-30T19:40:01"/>
    <x v="4"/>
    <x v="0"/>
    <x v="12"/>
    <x v="1"/>
    <n v="8193"/>
  </r>
  <r>
    <n v="1052"/>
    <d v="2024-01-11T08:30:40"/>
    <d v="2024-01-11T08:32:52"/>
    <s v="46046406@ventasyservicios.com.co"/>
    <s v="Angela Pilar Garces Quintero"/>
    <m/>
    <d v="2024-01-10T00:00:00"/>
    <s v="16:11"/>
    <x v="4"/>
    <m/>
    <m/>
    <m/>
    <m/>
    <m/>
    <m/>
    <m/>
    <m/>
    <s v="arenasyasociadossas@gmail.com"/>
    <s v="Re: Solicitud cancelación servicio Internet-Telefonia."/>
    <s v="05832327 "/>
    <s v=" Y ASOCIADOS, ARENAS SAS"/>
    <s v="PYME MEDIANA"/>
    <s v="CLIENTE EXTERNO"/>
    <x v="0"/>
    <m/>
    <s v="FIJO"/>
    <s v="HFC"/>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1T00:00:00"/>
    <m/>
    <m/>
    <x v="0"/>
    <x v="0"/>
    <x v="0"/>
    <x v="0"/>
    <x v="0"/>
    <n v="1"/>
    <n v="1"/>
    <n v="1"/>
    <n v="1"/>
    <x v="0"/>
    <n v="1"/>
    <s v="05832327  Y ASOCIADOS, ARENAS SAS"/>
    <x v="0"/>
    <d v="2024-01-11T00:00:00"/>
    <x v="1035"/>
    <d v="1899-12-30T00:00:00"/>
    <d v="2024-01-10T16:11:00"/>
    <s v="16:11"/>
    <d v="1899-12-30T16:21:52"/>
    <x v="3"/>
    <x v="0"/>
    <x v="26"/>
    <x v="1"/>
    <n v="8193"/>
  </r>
  <r>
    <n v="1053"/>
    <d v="2024-01-11T08:35:04"/>
    <d v="2024-01-11T08:35:57"/>
    <s v="46046878@ventasyservicios.com.co"/>
    <s v="Laura Alejandra Romero Roa"/>
    <m/>
    <d v="2024-01-11T00:00:00"/>
    <s v=" 8:29"/>
    <x v="0"/>
    <m/>
    <m/>
    <m/>
    <m/>
    <m/>
    <m/>
    <m/>
    <m/>
    <s v="Mabel.GonzalezV@claro.com.co; "/>
    <s v="Re: SOLICITUD MEJORAMIENTO OFERTA MOVIL //PETRODERIVADOS NIT.900407412-4"/>
    <s v="900407412"/>
    <s v="PETRODERIVADOS "/>
    <s v="NO DETERMINADO"/>
    <s v="CLIENTE CLAR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1T00:00:00"/>
    <s v="0"/>
    <s v="0"/>
    <x v="0"/>
    <x v="0"/>
    <x v="0"/>
    <x v="0"/>
    <x v="0"/>
    <n v="1"/>
    <n v="1"/>
    <n v="1"/>
    <n v="1"/>
    <x v="0"/>
    <n v="1"/>
    <s v="900407412PETRODERIVADOS "/>
    <x v="2"/>
    <d v="2024-01-11T00:00:00"/>
    <x v="1036"/>
    <d v="1899-12-30T00:00:00"/>
    <d v="2024-01-11T08:29:00"/>
    <s v=" 8:29"/>
    <d v="1899-12-30T00:06:57"/>
    <x v="1"/>
    <x v="1"/>
    <x v="27"/>
    <x v="1"/>
    <n v="8193"/>
  </r>
  <r>
    <n v="1054"/>
    <d v="2024-01-11T08:27:24"/>
    <d v="2024-01-11T08:39:35"/>
    <s v="46044953@ventasyservicios.com.co"/>
    <s v="Jonnatan Steven Hernandez Gonzalez"/>
    <m/>
    <d v="2024-01-10T00:00:00"/>
    <s v="8:32"/>
    <x v="4"/>
    <m/>
    <m/>
    <m/>
    <m/>
    <m/>
    <m/>
    <m/>
    <m/>
    <s v="Lorena.calderon@finoservices.com"/>
    <s v="Cancelación de servicio de internet Fino Company - Contrato 12067284"/>
    <s v="12067284"/>
    <s v="FINO COMPANY S.A.S."/>
    <s v="MICRO"/>
    <s v="CLIENTE CLARO"/>
    <x v="1"/>
    <s v="CLAUDIA CECILIA BEDOYA MUÑOZ"/>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SOLUCIONADO ESCALADO"/>
    <s v="CSM"/>
    <d v="2024-01-11T00:00:00"/>
    <s v="N/A"/>
    <s v="N/A"/>
    <x v="58"/>
    <x v="0"/>
    <x v="4"/>
    <x v="0"/>
    <x v="0"/>
    <n v="1"/>
    <n v="1"/>
    <n v="1"/>
    <n v="1"/>
    <x v="0"/>
    <n v="1"/>
    <s v="12067284FINO COMPANY S.A.S."/>
    <x v="1"/>
    <d v="2024-01-11T00:00:00"/>
    <x v="1037"/>
    <d v="1899-12-30T00:00:00"/>
    <d v="2024-01-10T08:32:00"/>
    <s v="8:32"/>
    <d v="1899-12-31T00:07:35"/>
    <x v="0"/>
    <x v="0"/>
    <x v="15"/>
    <x v="0"/>
    <n v="8193"/>
  </r>
  <r>
    <n v="1055"/>
    <d v="2024-01-11T08:43:53"/>
    <d v="2024-01-11T08:45:01"/>
    <s v="45077024@ventasyservicios.com.co"/>
    <s v="Leidy Tatiana Pinzon Calderon"/>
    <m/>
    <d v="2024-01-10T00:00:00"/>
    <s v="13:01"/>
    <x v="7"/>
    <m/>
    <m/>
    <m/>
    <m/>
    <m/>
    <m/>
    <s v="lady.zamudio@claro.com.co"/>
    <s v="RV: Cesion lineas corporativas a Persona Juridica"/>
    <m/>
    <m/>
    <s v="3112289140"/>
    <s v="ROCSA COLOMBIA S A"/>
    <s v="PYME PEQUEÑA"/>
    <s v="CLIENTE CLAR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1T00:00:00"/>
    <m/>
    <m/>
    <x v="78"/>
    <x v="6"/>
    <x v="0"/>
    <x v="0"/>
    <x v="0"/>
    <n v="1"/>
    <n v="1"/>
    <n v="1"/>
    <n v="1"/>
    <x v="0"/>
    <n v="1"/>
    <s v="3112289140ROCSA COLOMBIA S A"/>
    <x v="0"/>
    <d v="2024-01-11T00:00:00"/>
    <x v="1038"/>
    <d v="1899-12-30T00:00:00"/>
    <d v="2024-01-10T13:01:00"/>
    <s v="13:01"/>
    <d v="1899-12-30T19:44:01"/>
    <x v="4"/>
    <x v="0"/>
    <x v="12"/>
    <x v="1"/>
    <n v="8193"/>
  </r>
  <r>
    <n v="1056"/>
    <d v="2024-01-11T08:35:44"/>
    <d v="2024-01-11T08:46:39"/>
    <s v="45984160@ventasyservicios.com.co"/>
    <s v="Dana Sofia Giraldo Avila"/>
    <m/>
    <d v="2024-01-11T00:00:00"/>
    <s v="7:21:02 a. m."/>
    <x v="3"/>
    <m/>
    <s v="15559087"/>
    <m/>
    <m/>
    <m/>
    <m/>
    <m/>
    <m/>
    <m/>
    <m/>
    <s v="900923268"/>
    <s v="LA BODEGA TERRACAFE SAS"/>
    <s v="PYME MEDIANA"/>
    <s v="CLIENTE EXTERNO"/>
    <x v="0"/>
    <m/>
    <s v="FIJO"/>
    <s v="HFC"/>
    <s v="LÍNEA NUEVA"/>
    <m/>
    <m/>
    <m/>
    <m/>
    <m/>
    <m/>
    <m/>
    <m/>
    <m/>
    <m/>
    <m/>
    <m/>
    <m/>
    <m/>
    <m/>
    <m/>
    <m/>
    <m/>
    <m/>
    <m/>
    <m/>
    <m/>
    <m/>
    <m/>
    <m/>
    <m/>
    <m/>
    <m/>
    <m/>
    <s v="INFORMACIÓN - ACLARACIÓN"/>
    <m/>
    <m/>
    <m/>
    <m/>
    <m/>
    <m/>
    <m/>
    <m/>
    <m/>
    <m/>
    <m/>
    <m/>
    <m/>
    <m/>
    <m/>
    <m/>
    <m/>
    <m/>
    <m/>
    <m/>
    <m/>
    <m/>
    <m/>
    <m/>
    <m/>
    <m/>
    <m/>
    <m/>
    <m/>
    <m/>
    <m/>
    <m/>
    <m/>
    <m/>
    <m/>
    <m/>
    <m/>
    <m/>
    <m/>
    <m/>
    <m/>
    <m/>
    <m/>
    <m/>
    <m/>
    <m/>
    <m/>
    <m/>
    <m/>
    <m/>
    <m/>
    <m/>
    <m/>
    <m/>
    <m/>
    <m/>
    <m/>
    <m/>
    <m/>
    <m/>
    <m/>
    <m/>
    <m/>
    <m/>
    <m/>
    <m/>
    <m/>
    <m/>
    <m/>
    <m/>
    <m/>
    <m/>
    <m/>
    <m/>
    <m/>
    <m/>
    <m/>
    <m/>
    <m/>
    <x v="0"/>
    <m/>
    <m/>
    <m/>
    <m/>
    <m/>
    <s v="SOLUCIONADO ESCALADO"/>
    <s v="SUPERVISOR NEGOCIOS"/>
    <d v="2024-01-11T00:00:00"/>
    <m/>
    <s v="N/A"/>
    <x v="15"/>
    <x v="3"/>
    <x v="4"/>
    <x v="0"/>
    <x v="0"/>
    <n v="1"/>
    <n v="1"/>
    <n v="1"/>
    <n v="1"/>
    <x v="0"/>
    <n v="1"/>
    <s v="900923268LA BODEGA TERRACAFE SAS"/>
    <x v="2"/>
    <d v="2024-01-11T00:00:00"/>
    <x v="1039"/>
    <d v="1899-12-30T00:00:00"/>
    <d v="2024-01-11T07:21:00"/>
    <s v="7:21"/>
    <d v="1899-12-30T01:25:39"/>
    <x v="1"/>
    <x v="1"/>
    <x v="13"/>
    <x v="1"/>
    <n v="8193"/>
  </r>
  <r>
    <n v="1057"/>
    <d v="2024-01-11T08:39:37"/>
    <d v="2024-01-11T08:57:15"/>
    <s v="46044953@ventasyservicios.com.co"/>
    <s v="Jonnatan Steven Hernandez Gonzalez"/>
    <m/>
    <d v="2024-01-10T00:00:00"/>
    <s v="8:39"/>
    <x v="4"/>
    <m/>
    <m/>
    <m/>
    <m/>
    <m/>
    <m/>
    <m/>
    <m/>
    <s v="Asistente.admin@rhandom.com.co"/>
    <s v="E-SIM CLIENTE COMERCIALIZADORA BANAFRESCH M.L. SAS"/>
    <s v="3213756671"/>
    <s v="COMERCIALIZADORA BANAFRESCH M.L. SAS"/>
    <s v="NO DETERMINAD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1T00:00:00"/>
    <s v="N/A"/>
    <s v="N/A"/>
    <x v="21"/>
    <x v="0"/>
    <x v="0"/>
    <x v="0"/>
    <x v="0"/>
    <n v="1"/>
    <n v="1"/>
    <n v="1"/>
    <n v="1"/>
    <x v="0"/>
    <n v="1"/>
    <s v="3213756671COMERCIALIZADORA BANAFRESCH M.L. SAS"/>
    <x v="0"/>
    <d v="2024-01-11T00:00:00"/>
    <x v="1040"/>
    <d v="1899-12-30T00:00:00"/>
    <d v="2024-01-10T08:39:00"/>
    <s v="8:39"/>
    <d v="1899-12-31T00:18:15"/>
    <x v="0"/>
    <x v="0"/>
    <x v="15"/>
    <x v="0"/>
    <n v="8193"/>
  </r>
  <r>
    <n v="1058"/>
    <d v="2024-01-11T08:59:08"/>
    <d v="2024-01-11T09:00:17"/>
    <s v="45077024@ventasyservicios.com.co"/>
    <s v="Leidy Tatiana Pinzon Calderon"/>
    <m/>
    <d v="2024-01-10T00:00:00"/>
    <s v="13:15"/>
    <x v="7"/>
    <m/>
    <m/>
    <m/>
    <m/>
    <m/>
    <m/>
    <s v="contabilidad@konfia.com.co"/>
    <s v="RE: CESION DE CONTRATO"/>
    <m/>
    <m/>
    <s v="3213085501"/>
    <s v="PAOLA ANDR FALLA VARON"/>
    <s v="MASIV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1T00:00:00"/>
    <m/>
    <m/>
    <x v="78"/>
    <x v="6"/>
    <x v="0"/>
    <x v="0"/>
    <x v="0"/>
    <n v="1"/>
    <n v="1"/>
    <n v="1"/>
    <n v="1"/>
    <x v="1"/>
    <n v="2"/>
    <s v="3213085501PAOLA ANDR FALLA VARON"/>
    <x v="0"/>
    <d v="2024-01-11T00:00:00"/>
    <x v="1041"/>
    <d v="1899-12-30T00:00:00"/>
    <d v="2024-01-10T13:15:00"/>
    <s v="13:15"/>
    <d v="1899-12-30T19:45:17"/>
    <x v="4"/>
    <x v="0"/>
    <x v="12"/>
    <x v="1"/>
    <n v="8193"/>
  </r>
  <r>
    <n v="1059"/>
    <d v="2024-01-11T08:53:03"/>
    <d v="2024-01-11T09:07:00"/>
    <s v="45961588@ventasyservicios.com.co"/>
    <s v="Brian Fernando Camacho Hernandez"/>
    <m/>
    <d v="2024-01-10T00:00:00"/>
    <s v="07:32"/>
    <x v="4"/>
    <m/>
    <m/>
    <m/>
    <m/>
    <m/>
    <m/>
    <m/>
    <m/>
    <s v="Gabriel.Garcia@ammega.com"/>
    <s v="Re: CANCELACION LINEA CORPORATIVA - MEGADYEN COLOMBIA SAS NIT 9004"/>
    <s v="3158098065"/>
    <s v="MEGADYNE COLOMBIA SAS"/>
    <s v="PYME PEQUEÑA"/>
    <s v="CLIENTE EXTERNO"/>
    <x v="0"/>
    <m/>
    <s v="MÓVIL"/>
    <m/>
    <m/>
    <s v="CANCELACIÓN DE LÍNEA"/>
    <m/>
    <m/>
    <m/>
    <m/>
    <m/>
    <s v="PROPUESTA CONTENCIÓN"/>
    <m/>
    <m/>
    <m/>
    <m/>
    <m/>
    <m/>
    <m/>
    <m/>
    <m/>
    <m/>
    <m/>
    <m/>
    <m/>
    <m/>
    <m/>
    <m/>
    <m/>
    <m/>
    <m/>
    <m/>
    <m/>
    <m/>
    <m/>
    <m/>
    <m/>
    <m/>
    <m/>
    <m/>
    <m/>
    <m/>
    <m/>
    <m/>
    <m/>
    <m/>
    <m/>
    <m/>
    <m/>
    <m/>
    <m/>
    <m/>
    <m/>
    <m/>
    <m/>
    <m/>
    <m/>
    <m/>
    <m/>
    <m/>
    <m/>
    <m/>
    <m/>
    <m/>
    <m/>
    <m/>
    <m/>
    <m/>
    <m/>
    <m/>
    <m/>
    <m/>
    <m/>
    <m/>
    <m/>
    <m/>
    <m/>
    <m/>
    <m/>
    <m/>
    <m/>
    <m/>
    <m/>
    <m/>
    <m/>
    <m/>
    <m/>
    <m/>
    <m/>
    <m/>
    <m/>
    <m/>
    <m/>
    <m/>
    <m/>
    <m/>
    <m/>
    <m/>
    <m/>
    <m/>
    <m/>
    <m/>
    <m/>
    <m/>
    <m/>
    <m/>
    <m/>
    <m/>
    <m/>
    <m/>
    <m/>
    <m/>
    <m/>
    <m/>
    <x v="0"/>
    <m/>
    <m/>
    <m/>
    <m/>
    <m/>
    <s v="GESTIONADO"/>
    <m/>
    <d v="2024-01-11T00:00:00"/>
    <s v="na"/>
    <s v="na"/>
    <x v="72"/>
    <x v="0"/>
    <x v="0"/>
    <x v="0"/>
    <x v="0"/>
    <n v="1"/>
    <n v="1"/>
    <n v="1"/>
    <n v="1"/>
    <x v="0"/>
    <n v="1"/>
    <s v="3158098065MEGADYNE COLOMBIA SAS"/>
    <x v="0"/>
    <d v="2024-01-11T00:00:00"/>
    <x v="1042"/>
    <d v="1899-12-30T00:00:00"/>
    <d v="2024-01-10T07:32:00"/>
    <s v="07:32"/>
    <d v="1899-12-31T01:35:00"/>
    <x v="0"/>
    <x v="0"/>
    <x v="21"/>
    <x v="0"/>
    <n v="8193"/>
  </r>
  <r>
    <n v="1060"/>
    <d v="2024-01-11T08:36:04"/>
    <d v="2024-01-11T09:07:35"/>
    <s v="46046878@ventasyservicios.com.co"/>
    <s v="Laura Alejandra Romero Roa"/>
    <m/>
    <d v="2024-01-11T00:00:00"/>
    <s v="9:04"/>
    <x v="0"/>
    <m/>
    <m/>
    <m/>
    <m/>
    <m/>
    <m/>
    <m/>
    <m/>
    <s v="fideligno.sotelo@claro.com.co"/>
    <s v="Re: SIM CARD WIGILABS"/>
    <s v="830117148"/>
    <s v="Globalsoft Wigilabs SAS "/>
    <s v="NO DETERMINADO"/>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11T00:00:00"/>
    <s v="0"/>
    <s v="0"/>
    <x v="31"/>
    <x v="0"/>
    <x v="0"/>
    <x v="0"/>
    <x v="0"/>
    <n v="1"/>
    <n v="1"/>
    <n v="1"/>
    <n v="1"/>
    <x v="0"/>
    <n v="1"/>
    <s v="830117148Globalsoft Wigilabs SAS "/>
    <x v="2"/>
    <d v="2024-01-11T00:00:00"/>
    <x v="1043"/>
    <d v="1899-12-30T00:00:00"/>
    <d v="2024-01-11T09:04:00"/>
    <s v="9:04"/>
    <d v="1899-12-30T00:03:35"/>
    <x v="1"/>
    <x v="1"/>
    <x v="27"/>
    <x v="1"/>
    <n v="8193"/>
  </r>
  <r>
    <n v="1061"/>
    <d v="2024-01-11T09:08:01"/>
    <d v="2024-01-11T09:08:55"/>
    <s v="45077024@ventasyservicios.com.co"/>
    <s v="Leidy Tatiana Pinzon Calderon"/>
    <m/>
    <d v="2024-01-10T00:00:00"/>
    <s v="13:50"/>
    <x v="7"/>
    <m/>
    <m/>
    <m/>
    <m/>
    <m/>
    <m/>
    <s v="mailer-daemon@kundenserver.de"/>
    <s v="Re: informacion dcesion"/>
    <m/>
    <m/>
    <s v="0"/>
    <s v="Mail Delivery"/>
    <s v="NO DETERMINAD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1T00:00:00"/>
    <m/>
    <m/>
    <x v="78"/>
    <x v="6"/>
    <x v="0"/>
    <x v="0"/>
    <x v="0"/>
    <n v="1"/>
    <n v="1"/>
    <n v="1"/>
    <n v="1"/>
    <x v="0"/>
    <n v="1"/>
    <s v="0Mail Delivery"/>
    <x v="0"/>
    <d v="2024-01-11T00:00:00"/>
    <x v="1044"/>
    <d v="1899-12-30T00:00:00"/>
    <d v="2024-01-10T13:50:00"/>
    <s v="13:50"/>
    <d v="1899-12-30T19:18:55"/>
    <x v="4"/>
    <x v="0"/>
    <x v="12"/>
    <x v="1"/>
    <n v="8193"/>
  </r>
  <r>
    <n v="1062"/>
    <d v="2024-01-11T09:09:39"/>
    <d v="2024-01-11T09:13:31"/>
    <s v="46046406@ventasyservicios.com.co"/>
    <s v="Angela Pilar Garces Quintero"/>
    <m/>
    <d v="2024-01-10T00:00:00"/>
    <s v="16:08"/>
    <x v="0"/>
    <m/>
    <m/>
    <m/>
    <m/>
    <m/>
    <m/>
    <m/>
    <m/>
    <s v="cesarh.diazr.ext@claro.com.co"/>
    <s v=" Agéndate para la ejecución de Obra Civil - Conexión Redes - Entrega Servicio"/>
    <s v="20495873"/>
    <s v="duran &amp; asociados "/>
    <s v="PYME MEDIANA"/>
    <s v="CLIENTE EXTERNO"/>
    <x v="0"/>
    <m/>
    <s v="FIJO"/>
    <s v="HFC"/>
    <s v="SOPORTE TÉCNICO"/>
    <m/>
    <m/>
    <m/>
    <m/>
    <m/>
    <m/>
    <m/>
    <m/>
    <m/>
    <m/>
    <m/>
    <m/>
    <m/>
    <m/>
    <m/>
    <m/>
    <m/>
    <m/>
    <m/>
    <m/>
    <m/>
    <m/>
    <m/>
    <m/>
    <m/>
    <m/>
    <m/>
    <m/>
    <m/>
    <m/>
    <m/>
    <m/>
    <m/>
    <m/>
    <m/>
    <m/>
    <m/>
    <m/>
    <m/>
    <m/>
    <m/>
    <m/>
    <m/>
    <m/>
    <m/>
    <m/>
    <m/>
    <m/>
    <m/>
    <m/>
    <m/>
    <m/>
    <m/>
    <m/>
    <m/>
    <s v="REPROGRAMACIÓN DE VISITA"/>
    <m/>
    <m/>
    <m/>
    <m/>
    <m/>
    <m/>
    <m/>
    <m/>
    <m/>
    <m/>
    <m/>
    <m/>
    <m/>
    <m/>
    <m/>
    <m/>
    <m/>
    <m/>
    <m/>
    <m/>
    <m/>
    <m/>
    <m/>
    <m/>
    <m/>
    <m/>
    <m/>
    <m/>
    <m/>
    <m/>
    <m/>
    <m/>
    <m/>
    <m/>
    <m/>
    <m/>
    <m/>
    <m/>
    <m/>
    <m/>
    <m/>
    <m/>
    <m/>
    <m/>
    <m/>
    <m/>
    <m/>
    <m/>
    <m/>
    <m/>
    <m/>
    <m/>
    <m/>
    <x v="0"/>
    <m/>
    <m/>
    <m/>
    <m/>
    <m/>
    <s v="ESCALADO"/>
    <s v="OTRAS ÁREAS"/>
    <d v="2024-01-11T00:00:00"/>
    <s v="Hola buenas tarde, cordial saludo_x000a__x000a_ _x000a__x000a_Para la programación según info den la OTH se requiere de un carro canasta, en el adjunto se evidencia que se ha estado solicitando al aliado fecha para programación de la disponibilidad del carro canasta, pero aún no se ha tenido respuesta._x000a__x000a_ _x000a__x000a_ _x000a__x000a_ _x000a__x000a_Tecnico(a) Atencion Y Desinstalacion De Solicitudes_x000a_Cesar Henry Diaz Romero_x000a_Celular / Ext: 7500300_x000a_cesarh.diazr.ext@claro.com.co_x000a__x000a__x000a_Conmutador: Bogotá: 6017480000 - 6017500300, Cali: 6024880000, Medellín: 6046041000, B/quilla: 6053870000_x000a__x000a_AVISO DE CONFIDENCIALIDAD:_x000a_Este correo electrónico, incluyendo en su caso, los archivos adjuntos al mismo, pueden contener información de carácter confidencial y/o privilegiada, y se envían a la atención única y exclusivamente de la persona y/o entidad a quien va dirigido. La copia, revisión, uso, revelación y/o distribución de dicha información confidencial sin la autorización por escrito de Comunicación Celular S.A Comcel S.A está prohibida. Si usted no es el destinatario a quien se dirige el presente correo, favor de contactar al remitente respondiendo al presente correo y eliminar el correo original incluyendo sus archivos, así como cualquiera copia del mismo. Mediante la recepción del presente correo usted reconoce y acepta que en caso de incumplimiento de su parte y/o de sus representantes a los términos antes mencionados, Comunicación Celular S.A Comcel S.A tendrá derecho a los daños y perjuicios que esto le cause. Consulta nuestra política de desconexión laboral._x000a__x000a_CONFIDENTIALITY NOTICE:_x000a_This e-mail, including, if applicable, the files attached to it, may contain information of a confidential and/or privileged nature, and are sent to the sole and exclusive attention of the person and/or entity to whom it is addressed. Copying, review, use, disclosure and/or distribution of such confidential information without the written authorization of Comunicación Celular S.A Comcel S.A is prohibited. If you are not the intended recipient of this email, please contact the sender by replying to this email and delete the original email including your files, as well as any copy of it. By receiving this email you acknowledge and agree that in case of breach by you and/or your representatives of the above terms, Comunicación Celular S.A. Comcel S.A. will be entitled to the damages that this causes you. See our work disconnection policy._x000a__x000a_De: FRANCISCO JULIAN SANCHEZ LOPEZ &lt;francisco.sanchez.ext@claro.com.co&gt;_x000a_Enviado el: miércoles, 10 de enero de 2024 2:30 p. m._x000a_Para: Gonzalo Salamanca Rodriguez &lt;gonzalo.salamancar@claro.com.co&gt;; DELIO ALEJANDRO CASTRO RODRIGUEZ &lt;Delio.Castro.Ext@claro.com.co&gt;; Soporteclientepyme &lt;Soporteclientepyme@claro.com.co&gt;; Cesar Henry Diaz Romero &lt;cesarh.diazr.ext@claro.com.co&gt;; CARLOS.RODRIGUEZ@DICO.COM.CO; Diana Paola Vasquez Angarita &lt;diana.vasqueza@claro.com.co&gt;_x000a_CC: DL - CO - Atencion Empresas &lt;claroconsuempresa@claro.com.co&gt;; Nerly Janeth Tovar Garcia &lt;nerly.tovar@claro.com.co&gt;; German Andres Moreno Pinilla &lt;german.moreno@claro.com.co&gt;; Pedro Fabian Vargas Parra &lt;pedro.vargasp@claro.com.co&gt;_x000a_Asunto: RE: Agéndate para la ejecución de Obra Civil - Conexión Redes - Entrega Servicio_x000a__x000a_ _x000a__x000a_Buenas tardes _x000a__x000a_ _x000a__x000a_Por favor su ayuda con esta OT, hasta el momento el cliente no ha recibido programación de la OT 20495873._x000a__x000a_ _x000a__x000a_Contacto _x000a__x000a_PAOLA BRISEÑO_x000a__x000a_3142355337_x000a__x000a_ _x000a__x000a_Mil gracias y quedamos atentos_x000a__x000a_ _x000a__x000a_ _x000a__x000a_De: Gonzalo Salamanca Rodriguez &lt;gonzalo.salamancar@claro.com.co&gt;_x000a_Enviado: martes, 9 de enero de 2024 16:38_x000a_Para: DELIO ALEJANDRO CASTRO RODRIGUEZ &lt;Delio.Castro.Ext@claro.com.co&gt;; FRANCISCO JULIAN SANCHEZ LOPEZ &lt;francisco.sanchez.ext@claro.com.co&gt;; Soporteclientepyme &lt;Soporteclientepyme@claro.com.co&gt;; Cesar Henry Diaz Romero &lt;cesarh.diazr.ext@claro.com.co&gt;; CARLOS.RODRIGUEZ@DICO.COM.CO &lt;carlos.rodriguez@dico.com.co&gt;; Diana Paola Vasquez Angarita &lt;diana.vasqueza@claro.com.co&gt;_x000a_Cc: DL - CO - Atencion Empresas &lt;claroconsuempresa@claro.com.co&gt;; Nerly Janeth Tovar Garcia &lt;nerly.tovar@claro.com.co&gt;; German Andres M"/>
    <m/>
    <x v="130"/>
    <x v="0"/>
    <x v="1"/>
    <x v="0"/>
    <x v="0"/>
    <n v="1"/>
    <n v="1"/>
    <n v="1"/>
    <n v="1"/>
    <x v="0"/>
    <n v="1"/>
    <s v="20495873duran &amp; asociados "/>
    <x v="1"/>
    <d v="2024-01-11T00:00:00"/>
    <x v="1045"/>
    <d v="1899-12-30T00:00:00"/>
    <d v="2024-01-10T16:08:00"/>
    <s v="16:08"/>
    <d v="1899-12-30T17:05:31"/>
    <x v="3"/>
    <x v="0"/>
    <x v="26"/>
    <x v="1"/>
    <n v="8193"/>
  </r>
  <r>
    <n v="1063"/>
    <d v="2024-01-11T08:52:15"/>
    <d v="2024-01-11T09:20:31"/>
    <s v="45632550@ventasyservicios.com.co"/>
    <s v="Alejandra Rodriguez Cajamarca"/>
    <m/>
    <d v="2024-01-10T00:00:00"/>
    <s v="7:52 a. m."/>
    <x v="4"/>
    <m/>
    <m/>
    <m/>
    <m/>
    <m/>
    <m/>
    <m/>
    <m/>
    <s v="jvarela@agenciapopuli.com"/>
    <s v="Re: CANCELACION DE LINEAS CLARO"/>
    <s v="8.22246188"/>
    <s v="POPULI S A S"/>
    <s v="PYME MEDIANA"/>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1T00:00:00"/>
    <m/>
    <m/>
    <x v="61"/>
    <x v="0"/>
    <x v="0"/>
    <x v="0"/>
    <x v="0"/>
    <n v="1"/>
    <n v="1"/>
    <n v="1"/>
    <n v="1"/>
    <x v="0"/>
    <n v="1"/>
    <s v="8.22246188POPULI S A S"/>
    <x v="0"/>
    <d v="2024-01-11T00:00:00"/>
    <x v="1046"/>
    <d v="1899-12-30T00:00:00"/>
    <d v="2024-01-10T07:52:00"/>
    <s v="7:52"/>
    <d v="1899-12-31T01:28:31"/>
    <x v="0"/>
    <x v="0"/>
    <x v="24"/>
    <x v="0"/>
    <n v="8193"/>
  </r>
  <r>
    <n v="1064"/>
    <d v="2024-01-11T08:46:42"/>
    <d v="2024-01-11T09:21:05"/>
    <s v="45984160@ventasyservicios.com.co"/>
    <s v="Dana Sofia Giraldo Avila"/>
    <m/>
    <d v="2024-01-11T00:00:00"/>
    <s v="7:40:35 a. m."/>
    <x v="3"/>
    <m/>
    <s v="15559090"/>
    <m/>
    <m/>
    <m/>
    <m/>
    <m/>
    <m/>
    <m/>
    <m/>
    <s v="3223670699"/>
    <s v="BANAVEN S.A.S. -"/>
    <s v="MICRO"/>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1T00:00:00"/>
    <m/>
    <s v="N/A"/>
    <x v="47"/>
    <x v="3"/>
    <x v="0"/>
    <x v="0"/>
    <x v="0"/>
    <n v="1"/>
    <n v="1"/>
    <n v="1"/>
    <n v="1"/>
    <x v="0"/>
    <n v="1"/>
    <s v="3223670699BANAVEN S.A.S. -"/>
    <x v="2"/>
    <d v="2024-01-11T00:00:00"/>
    <x v="1047"/>
    <d v="1899-12-30T00:00:00"/>
    <d v="2024-01-11T07:40:00"/>
    <s v="7:40"/>
    <d v="1899-12-30T01:41:05"/>
    <x v="1"/>
    <x v="1"/>
    <x v="13"/>
    <x v="1"/>
    <n v="8193"/>
  </r>
  <r>
    <n v="1065"/>
    <d v="2024-01-11T09:24:45"/>
    <d v="2024-01-11T09:25:51"/>
    <s v="45077024@ventasyservicios.com.co"/>
    <s v="Leidy Tatiana Pinzon Calderon"/>
    <m/>
    <d v="2024-01-10T00:00:00"/>
    <s v="14:24"/>
    <x v="7"/>
    <m/>
    <m/>
    <m/>
    <m/>
    <m/>
    <m/>
    <s v="gerencia-col@usbiocolombia.com"/>
    <s v="Re: Solicitud tramite cesi?n l?nea 321300517"/>
    <m/>
    <m/>
    <s v="3213005517"/>
    <s v="US BIOSOLUTIONS COLOMBIA S.A.S"/>
    <s v="PYME MEDIAN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1T00:00:00"/>
    <m/>
    <m/>
    <x v="81"/>
    <x v="6"/>
    <x v="0"/>
    <x v="0"/>
    <x v="0"/>
    <n v="1"/>
    <n v="1"/>
    <n v="1"/>
    <n v="1"/>
    <x v="0"/>
    <n v="1"/>
    <s v="3213005517US BIOSOLUTIONS COLOMBIA S.A.S"/>
    <x v="0"/>
    <d v="2024-01-11T00:00:00"/>
    <x v="1048"/>
    <d v="1899-12-30T00:00:00"/>
    <d v="2024-01-10T14:24:00"/>
    <s v="14:24"/>
    <d v="1899-12-30T19:01:51"/>
    <x v="4"/>
    <x v="0"/>
    <x v="12"/>
    <x v="1"/>
    <n v="8193"/>
  </r>
  <r>
    <n v="1066"/>
    <d v="2024-01-11T09:28:15"/>
    <d v="2024-01-11T09:29:44"/>
    <s v="45961588@ventasyservicios.com.co"/>
    <s v="Brian Fernando Camacho Hernandez"/>
    <m/>
    <d v="2024-01-11T00:00:00"/>
    <s v="08:30"/>
    <x v="4"/>
    <m/>
    <m/>
    <m/>
    <m/>
    <m/>
    <m/>
    <m/>
    <m/>
    <s v="tecnologia@ums.com.co"/>
    <s v="Re: CASO SD287089 CASO SD2817972"/>
    <s v="11234079"/>
    <s v="UNIDAD MEDICA SANTAFE SAS"/>
    <s v="PYME MEDIANA"/>
    <s v="CLIENTE EXTERNO"/>
    <x v="0"/>
    <m/>
    <s v="FIJO"/>
    <s v="HFC"/>
    <s v="SOPORTE TÉCNICO"/>
    <m/>
    <m/>
    <m/>
    <m/>
    <m/>
    <m/>
    <m/>
    <m/>
    <m/>
    <m/>
    <m/>
    <m/>
    <m/>
    <m/>
    <m/>
    <m/>
    <m/>
    <m/>
    <m/>
    <m/>
    <m/>
    <m/>
    <m/>
    <m/>
    <m/>
    <m/>
    <m/>
    <m/>
    <m/>
    <m/>
    <m/>
    <m/>
    <m/>
    <m/>
    <m/>
    <m/>
    <m/>
    <m/>
    <m/>
    <m/>
    <m/>
    <m/>
    <m/>
    <m/>
    <m/>
    <m/>
    <m/>
    <m/>
    <m/>
    <m/>
    <m/>
    <m/>
    <m/>
    <m/>
    <m/>
    <s v="TRANSFERENCIA"/>
    <m/>
    <m/>
    <m/>
    <m/>
    <m/>
    <m/>
    <m/>
    <m/>
    <m/>
    <m/>
    <m/>
    <m/>
    <m/>
    <m/>
    <m/>
    <m/>
    <m/>
    <m/>
    <m/>
    <m/>
    <m/>
    <m/>
    <m/>
    <m/>
    <m/>
    <m/>
    <m/>
    <m/>
    <m/>
    <m/>
    <m/>
    <m/>
    <m/>
    <m/>
    <m/>
    <m/>
    <m/>
    <m/>
    <m/>
    <m/>
    <m/>
    <m/>
    <m/>
    <m/>
    <m/>
    <m/>
    <m/>
    <m/>
    <m/>
    <m/>
    <m/>
    <m/>
    <m/>
    <x v="1"/>
    <m/>
    <m/>
    <s v="1"/>
    <s v="0"/>
    <s v="BOGOTA"/>
    <s v="GESTIONADO"/>
    <m/>
    <d v="2024-01-11T00:00:00"/>
    <s v="NA"/>
    <s v="NA"/>
    <x v="8"/>
    <x v="0"/>
    <x v="0"/>
    <x v="0"/>
    <x v="0"/>
    <n v="1"/>
    <n v="1"/>
    <n v="1"/>
    <n v="1"/>
    <x v="0"/>
    <n v="1"/>
    <s v="11234079UNIDAD MEDICA SANTAFE SAS"/>
    <x v="2"/>
    <d v="2024-01-11T00:00:00"/>
    <x v="1049"/>
    <d v="1899-12-30T00:00:00"/>
    <d v="2024-01-11T08:30:00"/>
    <s v="08:30"/>
    <d v="1899-12-30T00:59:44"/>
    <x v="1"/>
    <x v="1"/>
    <x v="21"/>
    <x v="0"/>
    <n v="8193"/>
  </r>
  <r>
    <n v="1067"/>
    <d v="2024-01-11T09:36:30"/>
    <d v="2024-01-11T09:37:37"/>
    <s v="45077024@ventasyservicios.com.co"/>
    <s v="Leidy Tatiana Pinzon Calderon"/>
    <m/>
    <d v="2024-01-10T00:00:00"/>
    <s v="15:04"/>
    <x v="7"/>
    <m/>
    <m/>
    <m/>
    <m/>
    <m/>
    <m/>
    <s v="compras@isainmobiliaria.com.co"/>
    <s v="RE: ISA INMOBILIARIA SAS - CAMBIO DE LINEAS A PREPAGO"/>
    <m/>
    <m/>
    <s v="3142958402"/>
    <s v="ISA INMOBILIARIA SAS"/>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1T00:00:00"/>
    <m/>
    <m/>
    <x v="78"/>
    <x v="6"/>
    <x v="0"/>
    <x v="0"/>
    <x v="0"/>
    <n v="1"/>
    <n v="1"/>
    <n v="1"/>
    <n v="1"/>
    <x v="1"/>
    <n v="4"/>
    <s v="3142958402ISA INMOBILIARIA SAS"/>
    <x v="0"/>
    <d v="2024-01-11T00:00:00"/>
    <x v="1050"/>
    <d v="1899-12-30T00:00:00"/>
    <d v="2024-01-10T15:04:00"/>
    <s v="15:04"/>
    <d v="1899-12-30T18:33:37"/>
    <x v="4"/>
    <x v="0"/>
    <x v="12"/>
    <x v="1"/>
    <n v="8193"/>
  </r>
  <r>
    <n v="1068"/>
    <d v="2024-01-11T09:26:42"/>
    <d v="2024-01-11T09:40:16"/>
    <s v="45632550@ventasyservicios.com.co"/>
    <s v="Alejandra Rodriguez Cajamarca"/>
    <m/>
    <d v="2024-01-10T00:00:00"/>
    <s v="7:26 p. m."/>
    <x v="4"/>
    <m/>
    <m/>
    <m/>
    <m/>
    <m/>
    <m/>
    <m/>
    <m/>
    <s v="marina.torres@financepluslatam.com"/>
    <s v="RV: cancelacion de servicio"/>
    <s v="12337672"/>
    <s v="WPP COLOMBIA S.A.S"/>
    <s v="PYME MEDIANA"/>
    <s v="CLIENTE EXTERNO"/>
    <x v="0"/>
    <m/>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1T00:00:00"/>
    <m/>
    <m/>
    <x v="58"/>
    <x v="0"/>
    <x v="0"/>
    <x v="0"/>
    <x v="0"/>
    <n v="1"/>
    <n v="1"/>
    <n v="1"/>
    <n v="1"/>
    <x v="0"/>
    <n v="1"/>
    <s v="12337672WPP COLOMBIA S.A.S"/>
    <x v="0"/>
    <d v="2024-01-11T00:00:00"/>
    <x v="1051"/>
    <d v="1899-12-30T00:00:00"/>
    <d v="2024-01-10T07:26:00"/>
    <s v="7:26"/>
    <d v="1899-12-31T02:14:16"/>
    <x v="0"/>
    <x v="0"/>
    <x v="24"/>
    <x v="0"/>
    <n v="8193"/>
  </r>
  <r>
    <n v="1069"/>
    <d v="2024-01-11T09:40:53"/>
    <d v="2024-01-11T09:42:01"/>
    <s v="45961588@ventasyservicios.com.co"/>
    <s v="Brian Fernando Camacho Hernandez"/>
    <m/>
    <d v="2024-01-11T00:00:00"/>
    <s v="09:09"/>
    <x v="4"/>
    <m/>
    <m/>
    <m/>
    <m/>
    <m/>
    <m/>
    <m/>
    <m/>
    <s v="lina.gonzalez@optimacomcorp-us.com"/>
    <s v="Re: RV: SOLICITUD RESPOSICIÓN SIM CARD"/>
    <s v="8.22430025 "/>
    <s v="OPTIMACOM S.A.S. "/>
    <s v="PYME PEQUEÑA"/>
    <s v="CLIENTE EXTERNO"/>
    <x v="0"/>
    <m/>
    <s v="MÓVIL"/>
    <m/>
    <m/>
    <s v="REPOSICIÓN DE EQUIPO"/>
    <m/>
    <m/>
    <m/>
    <m/>
    <m/>
    <m/>
    <m/>
    <m/>
    <m/>
    <m/>
    <m/>
    <m/>
    <m/>
    <m/>
    <m/>
    <m/>
    <m/>
    <m/>
    <m/>
    <m/>
    <m/>
    <m/>
    <m/>
    <m/>
    <m/>
    <m/>
    <m/>
    <m/>
    <m/>
    <m/>
    <m/>
    <m/>
    <m/>
    <m/>
    <m/>
    <m/>
    <m/>
    <m/>
    <m/>
    <m/>
    <m/>
    <m/>
    <m/>
    <m/>
    <s v="COTIZACIÓN"/>
    <m/>
    <m/>
    <m/>
    <m/>
    <m/>
    <m/>
    <m/>
    <m/>
    <m/>
    <m/>
    <m/>
    <m/>
    <m/>
    <m/>
    <m/>
    <m/>
    <m/>
    <m/>
    <m/>
    <m/>
    <m/>
    <m/>
    <m/>
    <m/>
    <m/>
    <m/>
    <m/>
    <m/>
    <m/>
    <m/>
    <m/>
    <m/>
    <m/>
    <m/>
    <m/>
    <m/>
    <m/>
    <m/>
    <m/>
    <m/>
    <m/>
    <m/>
    <m/>
    <m/>
    <m/>
    <m/>
    <m/>
    <m/>
    <m/>
    <m/>
    <m/>
    <m/>
    <m/>
    <m/>
    <m/>
    <m/>
    <m/>
    <m/>
    <m/>
    <m/>
    <m/>
    <m/>
    <m/>
    <x v="0"/>
    <m/>
    <m/>
    <m/>
    <m/>
    <m/>
    <s v="GESTIONADO"/>
    <m/>
    <d v="2024-01-11T00:00:00"/>
    <s v="NA"/>
    <s v="NA"/>
    <x v="38"/>
    <x v="0"/>
    <x v="0"/>
    <x v="0"/>
    <x v="0"/>
    <n v="1"/>
    <n v="1"/>
    <n v="1"/>
    <n v="1"/>
    <x v="0"/>
    <n v="1"/>
    <s v="8.22430025 OPTIMACOM S.A.S. "/>
    <x v="2"/>
    <d v="2024-01-11T00:00:00"/>
    <x v="1052"/>
    <d v="1899-12-30T00:00:00"/>
    <d v="2024-01-11T09:09:00"/>
    <s v="09:09"/>
    <d v="1899-12-30T00:33:01"/>
    <x v="1"/>
    <x v="1"/>
    <x v="21"/>
    <x v="0"/>
    <n v="8193"/>
  </r>
  <r>
    <n v="1070"/>
    <d v="2024-01-11T09:43:13"/>
    <d v="2024-01-11T09:44:08"/>
    <s v="45077024@ventasyservicios.com.co"/>
    <s v="Leidy Tatiana Pinzon Calderon"/>
    <m/>
    <d v="2024-01-10T00:00:00"/>
    <s v="15:04"/>
    <x v="7"/>
    <m/>
    <m/>
    <m/>
    <m/>
    <m/>
    <m/>
    <s v="compras@isainmobiliaria.com.co"/>
    <s v="Re: ISA INMOBILIARIA SAS - CAMBIO DE LINEAS A PREPAGO"/>
    <m/>
    <m/>
    <s v="3142958402"/>
    <s v="ISA INMOBILIARIA SAS"/>
    <s v="PYME PEQUEÑ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1T00:00:00"/>
    <m/>
    <m/>
    <x v="78"/>
    <x v="6"/>
    <x v="0"/>
    <x v="0"/>
    <x v="0"/>
    <n v="1"/>
    <n v="1"/>
    <n v="1"/>
    <n v="1"/>
    <x v="2"/>
    <n v="4"/>
    <s v="3142958402ISA INMOBILIARIA SAS"/>
    <x v="0"/>
    <d v="2024-01-11T00:00:00"/>
    <x v="1053"/>
    <d v="1899-12-30T00:00:00"/>
    <d v="2024-01-10T15:04:00"/>
    <s v="15:04"/>
    <d v="1899-12-30T18:40:08"/>
    <x v="4"/>
    <x v="0"/>
    <x v="12"/>
    <x v="1"/>
    <n v="8193"/>
  </r>
  <r>
    <n v="1071"/>
    <d v="2024-01-11T08:57:19"/>
    <d v="2024-01-11T09:46:00"/>
    <s v="46044953@ventasyservicios.com.co"/>
    <s v="Jonnatan Steven Hernandez Gonzalez"/>
    <m/>
    <d v="2024-01-09T00:00:00"/>
    <s v="9:36"/>
    <x v="4"/>
    <m/>
    <m/>
    <m/>
    <m/>
    <m/>
    <m/>
    <m/>
    <m/>
    <s v="J.confialegal@gmail.com"/>
    <s v="RECONEXIÓN DEL SERVICIO, Codigo de cliente 12080750"/>
    <s v="12080750"/>
    <s v="CONFIALEGAL COLOMBIA S.A.S."/>
    <s v="MICRO"/>
    <s v="CLIENTE CLARO"/>
    <x v="0"/>
    <m/>
    <s v="FIJO"/>
    <s v="FO"/>
    <s v="RECONEXIÓN - REINSTALACIÓN"/>
    <m/>
    <m/>
    <m/>
    <m/>
    <m/>
    <m/>
    <m/>
    <m/>
    <m/>
    <m/>
    <m/>
    <m/>
    <m/>
    <m/>
    <m/>
    <m/>
    <m/>
    <m/>
    <m/>
    <m/>
    <m/>
    <m/>
    <m/>
    <m/>
    <m/>
    <m/>
    <m/>
    <m/>
    <m/>
    <m/>
    <m/>
    <m/>
    <m/>
    <m/>
    <m/>
    <m/>
    <m/>
    <m/>
    <m/>
    <m/>
    <m/>
    <m/>
    <s v="REINSTALACIÓN POR REORIGINACIÓN"/>
    <m/>
    <m/>
    <m/>
    <m/>
    <m/>
    <m/>
    <m/>
    <m/>
    <m/>
    <m/>
    <m/>
    <m/>
    <m/>
    <m/>
    <m/>
    <m/>
    <m/>
    <m/>
    <m/>
    <m/>
    <m/>
    <m/>
    <m/>
    <m/>
    <m/>
    <m/>
    <m/>
    <m/>
    <m/>
    <m/>
    <m/>
    <m/>
    <m/>
    <m/>
    <m/>
    <m/>
    <m/>
    <m/>
    <m/>
    <m/>
    <m/>
    <m/>
    <m/>
    <m/>
    <m/>
    <m/>
    <m/>
    <m/>
    <m/>
    <m/>
    <m/>
    <m/>
    <m/>
    <m/>
    <m/>
    <m/>
    <m/>
    <m/>
    <m/>
    <m/>
    <m/>
    <m/>
    <m/>
    <m/>
    <m/>
    <m/>
    <x v="0"/>
    <m/>
    <m/>
    <m/>
    <m/>
    <m/>
    <s v="GESTIONADO"/>
    <m/>
    <d v="2024-01-10T00:00:00"/>
    <s v="N/A"/>
    <s v="N/A"/>
    <x v="141"/>
    <x v="0"/>
    <x v="0"/>
    <x v="0"/>
    <x v="0"/>
    <n v="1"/>
    <n v="1"/>
    <n v="1"/>
    <n v="1"/>
    <x v="0"/>
    <n v="1"/>
    <s v="12080750CONFIALEGAL COLOMBIA S.A.S."/>
    <x v="0"/>
    <d v="2024-01-11T00:00:00"/>
    <x v="1054"/>
    <d v="1899-12-30T00:00:00"/>
    <d v="2024-01-09T09:36:00"/>
    <s v="9:36"/>
    <d v="1900-01-01T00:10:00"/>
    <x v="0"/>
    <x v="0"/>
    <x v="15"/>
    <x v="0"/>
    <n v="8193"/>
  </r>
  <r>
    <n v="1072"/>
    <d v="2024-01-11T09:49:45"/>
    <d v="2024-01-11T09:51:17"/>
    <s v="45077024@ventasyservicios.com.co"/>
    <s v="Leidy Tatiana Pinzon Calderon"/>
    <m/>
    <d v="2024-01-10T00:00:00"/>
    <s v="15:23"/>
    <x v="7"/>
    <m/>
    <m/>
    <m/>
    <m/>
    <m/>
    <m/>
    <s v="Leany.Saldarriaga@softwareone.com"/>
    <s v="RE: FW: RV: RV: Seccion de l??neas personales Dario Solorzano"/>
    <m/>
    <m/>
    <s v="3217994217"/>
    <s v="LEANY SALDARRIAGA"/>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1T00:00:00"/>
    <m/>
    <m/>
    <x v="78"/>
    <x v="6"/>
    <x v="0"/>
    <x v="0"/>
    <x v="0"/>
    <n v="1"/>
    <n v="1"/>
    <n v="1"/>
    <n v="1"/>
    <x v="0"/>
    <n v="1"/>
    <s v="3217994217LEANY SALDARRIAGA"/>
    <x v="0"/>
    <d v="2024-01-11T00:00:00"/>
    <x v="1055"/>
    <d v="1899-12-30T00:00:00"/>
    <d v="2024-01-10T15:23:00"/>
    <s v="15:23"/>
    <d v="1899-12-30T18:28:17"/>
    <x v="4"/>
    <x v="0"/>
    <x v="12"/>
    <x v="1"/>
    <n v="8193"/>
  </r>
  <r>
    <n v="1073"/>
    <d v="2024-01-11T09:52:18"/>
    <d v="2024-01-11T09:53:14"/>
    <s v="45961588@ventasyservicios.com.co"/>
    <s v="Brian Fernando Camacho Hernandez"/>
    <m/>
    <d v="2024-01-11T00:00:00"/>
    <s v="09:08"/>
    <x v="4"/>
    <m/>
    <m/>
    <m/>
    <m/>
    <m/>
    <m/>
    <m/>
    <m/>
    <s v="Carlos.Ramirez@Quinberlab.com.co"/>
    <s v="Re: Activacion discado celular y Larga distancia Nacional"/>
    <s v="11218539"/>
    <s v="QUINBERLAB S A"/>
    <s v="PYME MEDIANA"/>
    <s v="CLIENTE EXTERNO"/>
    <x v="0"/>
    <m/>
    <s v="FIJO"/>
    <s v="FO"/>
    <s v="PRODUCTO"/>
    <m/>
    <m/>
    <m/>
    <m/>
    <m/>
    <m/>
    <m/>
    <m/>
    <m/>
    <m/>
    <m/>
    <m/>
    <m/>
    <m/>
    <m/>
    <m/>
    <m/>
    <m/>
    <m/>
    <m/>
    <m/>
    <m/>
    <m/>
    <m/>
    <m/>
    <m/>
    <m/>
    <m/>
    <m/>
    <m/>
    <m/>
    <m/>
    <m/>
    <m/>
    <m/>
    <m/>
    <m/>
    <m/>
    <s v="OTROS PRODUCTOS (VENTAS)"/>
    <m/>
    <m/>
    <m/>
    <m/>
    <m/>
    <m/>
    <m/>
    <m/>
    <m/>
    <m/>
    <m/>
    <m/>
    <m/>
    <m/>
    <m/>
    <m/>
    <m/>
    <m/>
    <m/>
    <m/>
    <m/>
    <m/>
    <m/>
    <m/>
    <m/>
    <m/>
    <m/>
    <m/>
    <m/>
    <m/>
    <m/>
    <m/>
    <m/>
    <m/>
    <m/>
    <m/>
    <m/>
    <m/>
    <m/>
    <m/>
    <m/>
    <m/>
    <m/>
    <m/>
    <m/>
    <m/>
    <m/>
    <m/>
    <m/>
    <m/>
    <m/>
    <m/>
    <m/>
    <m/>
    <m/>
    <m/>
    <m/>
    <m/>
    <m/>
    <m/>
    <m/>
    <m/>
    <m/>
    <m/>
    <m/>
    <m/>
    <m/>
    <m/>
    <m/>
    <m/>
    <x v="0"/>
    <m/>
    <m/>
    <m/>
    <m/>
    <m/>
    <s v="GESTIONADO"/>
    <m/>
    <d v="2024-01-11T00:00:00"/>
    <s v="NA"/>
    <s v="NA"/>
    <x v="16"/>
    <x v="0"/>
    <x v="0"/>
    <x v="0"/>
    <x v="0"/>
    <n v="1"/>
    <n v="1"/>
    <n v="1"/>
    <n v="1"/>
    <x v="0"/>
    <n v="1"/>
    <s v="11218539QUINBERLAB S A"/>
    <x v="2"/>
    <d v="2024-01-11T00:00:00"/>
    <x v="1056"/>
    <d v="1899-12-30T00:00:00"/>
    <d v="2024-01-11T09:08:00"/>
    <s v="09:08"/>
    <d v="1899-12-30T00:45:14"/>
    <x v="1"/>
    <x v="1"/>
    <x v="21"/>
    <x v="0"/>
    <n v="8193"/>
  </r>
  <r>
    <n v="1074"/>
    <d v="2024-01-11T09:21:10"/>
    <d v="2024-01-11T09:53:19"/>
    <s v="45984160@ventasyservicios.com.co"/>
    <s v="Dana Sofia Giraldo Avila"/>
    <m/>
    <d v="2024-01-11T00:00:00"/>
    <s v="7:49:40 a. m."/>
    <x v="3"/>
    <m/>
    <s v="15559091"/>
    <m/>
    <m/>
    <m/>
    <m/>
    <m/>
    <m/>
    <m/>
    <m/>
    <s v="8.21738353"/>
    <s v="VIGILANCIA Y SEGURIDAD PRIVADA LTD"/>
    <s v="PYME MEDIANA"/>
    <s v="CLIENTE EXTERNO"/>
    <x v="0"/>
    <m/>
    <s v="MÓVIL"/>
    <m/>
    <m/>
    <s v="CERTIFICACIONES"/>
    <m/>
    <m/>
    <m/>
    <m/>
    <m/>
    <m/>
    <m/>
    <m/>
    <m/>
    <m/>
    <s v="PRESTACIÓN DEL SERVICIO"/>
    <m/>
    <m/>
    <m/>
    <m/>
    <m/>
    <m/>
    <m/>
    <m/>
    <m/>
    <m/>
    <m/>
    <m/>
    <m/>
    <m/>
    <m/>
    <m/>
    <m/>
    <m/>
    <m/>
    <m/>
    <m/>
    <m/>
    <m/>
    <m/>
    <m/>
    <m/>
    <m/>
    <m/>
    <m/>
    <m/>
    <m/>
    <m/>
    <m/>
    <m/>
    <m/>
    <m/>
    <m/>
    <m/>
    <m/>
    <m/>
    <m/>
    <m/>
    <m/>
    <m/>
    <m/>
    <m/>
    <m/>
    <m/>
    <m/>
    <m/>
    <m/>
    <m/>
    <m/>
    <m/>
    <m/>
    <m/>
    <m/>
    <m/>
    <m/>
    <m/>
    <m/>
    <m/>
    <m/>
    <m/>
    <m/>
    <m/>
    <m/>
    <m/>
    <m/>
    <m/>
    <m/>
    <m/>
    <m/>
    <m/>
    <m/>
    <m/>
    <m/>
    <m/>
    <m/>
    <m/>
    <m/>
    <m/>
    <m/>
    <m/>
    <m/>
    <m/>
    <m/>
    <m/>
    <m/>
    <m/>
    <m/>
    <m/>
    <m/>
    <m/>
    <m/>
    <m/>
    <m/>
    <x v="0"/>
    <m/>
    <m/>
    <m/>
    <m/>
    <m/>
    <s v="GESTIONADO"/>
    <m/>
    <d v="2024-01-11T00:00:00"/>
    <m/>
    <s v="N/A"/>
    <x v="40"/>
    <x v="3"/>
    <x v="0"/>
    <x v="0"/>
    <x v="0"/>
    <n v="1"/>
    <n v="1"/>
    <n v="1"/>
    <n v="1"/>
    <x v="0"/>
    <n v="1"/>
    <s v="8.21738353VIGILANCIA Y SEGURIDAD PRIVADA LTD"/>
    <x v="2"/>
    <d v="2024-01-11T00:00:00"/>
    <x v="1057"/>
    <d v="1899-12-30T00:00:00"/>
    <d v="2024-01-11T07:49:00"/>
    <s v="7:49"/>
    <d v="1899-12-30T02:04:19"/>
    <x v="1"/>
    <x v="1"/>
    <x v="13"/>
    <x v="1"/>
    <n v="8193"/>
  </r>
  <r>
    <n v="1075"/>
    <d v="2024-01-11T09:07:40"/>
    <d v="2024-01-11T09:53:49"/>
    <s v="46046878@ventasyservicios.com.co"/>
    <s v="Laura Alejandra Romero Roa"/>
    <m/>
    <d v="2024-01-11T00:00:00"/>
    <s v="9:47"/>
    <x v="0"/>
    <m/>
    <m/>
    <m/>
    <m/>
    <m/>
    <m/>
    <m/>
    <m/>
    <s v="grupopjm@gmail.com; "/>
    <s v="Re: Fwd: Solicitud de cambio de plan de internet."/>
    <s v="41892604"/>
    <s v="MARIA MERCEDES GOMEZ GOME"/>
    <s v="SOHO"/>
    <s v="CLIENTE EXTERNO"/>
    <x v="0"/>
    <m/>
    <s v="FIJO"/>
    <s v="HFC"/>
    <s v="FIDELIZACIÓN - RETENCIÓN"/>
    <m/>
    <m/>
    <m/>
    <m/>
    <m/>
    <m/>
    <m/>
    <m/>
    <m/>
    <m/>
    <m/>
    <m/>
    <m/>
    <m/>
    <m/>
    <m/>
    <m/>
    <m/>
    <m/>
    <m/>
    <m/>
    <s v="ACEPTACIÓN PROPUESTA"/>
    <m/>
    <m/>
    <m/>
    <m/>
    <m/>
    <m/>
    <m/>
    <m/>
    <m/>
    <m/>
    <m/>
    <m/>
    <m/>
    <m/>
    <m/>
    <m/>
    <m/>
    <m/>
    <m/>
    <m/>
    <m/>
    <m/>
    <m/>
    <m/>
    <m/>
    <m/>
    <m/>
    <m/>
    <m/>
    <m/>
    <m/>
    <m/>
    <m/>
    <m/>
    <m/>
    <m/>
    <m/>
    <m/>
    <m/>
    <m/>
    <m/>
    <m/>
    <m/>
    <m/>
    <m/>
    <m/>
    <m/>
    <m/>
    <m/>
    <m/>
    <m/>
    <m/>
    <m/>
    <m/>
    <m/>
    <m/>
    <m/>
    <m/>
    <m/>
    <m/>
    <m/>
    <m/>
    <m/>
    <m/>
    <m/>
    <m/>
    <m/>
    <m/>
    <m/>
    <m/>
    <m/>
    <m/>
    <m/>
    <m/>
    <m/>
    <m/>
    <m/>
    <m/>
    <m/>
    <m/>
    <m/>
    <m/>
    <m/>
    <m/>
    <m/>
    <m/>
    <m/>
    <x v="0"/>
    <m/>
    <m/>
    <m/>
    <m/>
    <m/>
    <s v="GESTIONADO"/>
    <m/>
    <d v="2024-01-11T00:00:00"/>
    <s v="0"/>
    <s v="0"/>
    <x v="113"/>
    <x v="0"/>
    <x v="0"/>
    <x v="0"/>
    <x v="0"/>
    <n v="1"/>
    <n v="1"/>
    <n v="1"/>
    <n v="1"/>
    <x v="0"/>
    <n v="1"/>
    <s v="41892604MARIA MERCEDES GOMEZ GOME"/>
    <x v="2"/>
    <d v="2024-01-11T00:00:00"/>
    <x v="1058"/>
    <d v="1899-12-30T00:00:00"/>
    <d v="2024-01-11T09:47:00"/>
    <s v="9:47"/>
    <d v="1899-12-30T00:06:49"/>
    <x v="1"/>
    <x v="1"/>
    <x v="27"/>
    <x v="1"/>
    <n v="8193"/>
  </r>
  <r>
    <n v="1076"/>
    <d v="2024-01-11T09:43:16"/>
    <d v="2024-01-11T09:58:13"/>
    <s v="45632550@ventasyservicios.com.co"/>
    <s v="Alejandra Rodriguez Cajamarca"/>
    <m/>
    <d v="2024-01-10T00:00:00"/>
    <s v="8:28 a. m."/>
    <x v="4"/>
    <m/>
    <m/>
    <m/>
    <m/>
    <m/>
    <m/>
    <m/>
    <m/>
    <s v="administracion@estrategias2g.com"/>
    <s v="Fwd: Solicitud cancelacion definitiva Linea Movil 3225116197 CLARO- E2G"/>
    <s v="3225116197"/>
    <s v="ESTRATEGIAS 2G ESPECIALISTA EN SOLUCION"/>
    <s v="PYME MEDIANA"/>
    <s v="CLIENTE EXTERNO"/>
    <x v="0"/>
    <m/>
    <s v="MÓVIL"/>
    <m/>
    <m/>
    <s v="CANCELACIÓN DE LÍNEA"/>
    <m/>
    <m/>
    <m/>
    <m/>
    <m/>
    <s v="COLOCACIÓN"/>
    <m/>
    <m/>
    <m/>
    <m/>
    <m/>
    <m/>
    <m/>
    <m/>
    <m/>
    <m/>
    <m/>
    <m/>
    <m/>
    <m/>
    <m/>
    <m/>
    <m/>
    <m/>
    <m/>
    <m/>
    <m/>
    <m/>
    <m/>
    <m/>
    <m/>
    <m/>
    <m/>
    <m/>
    <m/>
    <m/>
    <m/>
    <m/>
    <m/>
    <m/>
    <m/>
    <m/>
    <m/>
    <m/>
    <m/>
    <m/>
    <m/>
    <m/>
    <m/>
    <m/>
    <m/>
    <m/>
    <m/>
    <m/>
    <m/>
    <m/>
    <m/>
    <m/>
    <m/>
    <m/>
    <m/>
    <m/>
    <m/>
    <m/>
    <m/>
    <m/>
    <m/>
    <m/>
    <m/>
    <m/>
    <m/>
    <m/>
    <m/>
    <m/>
    <m/>
    <m/>
    <m/>
    <m/>
    <m/>
    <m/>
    <m/>
    <m/>
    <m/>
    <m/>
    <m/>
    <m/>
    <m/>
    <m/>
    <m/>
    <m/>
    <m/>
    <m/>
    <m/>
    <m/>
    <m/>
    <m/>
    <m/>
    <m/>
    <m/>
    <m/>
    <m/>
    <m/>
    <m/>
    <m/>
    <m/>
    <s v="NO INDICA MOTIVO"/>
    <m/>
    <m/>
    <x v="1"/>
    <m/>
    <m/>
    <s v="1"/>
    <m/>
    <m/>
    <s v="GESTIONADO"/>
    <m/>
    <d v="2024-01-11T00:00:00"/>
    <m/>
    <m/>
    <x v="25"/>
    <x v="0"/>
    <x v="0"/>
    <x v="0"/>
    <x v="0"/>
    <n v="1"/>
    <n v="1"/>
    <n v="1"/>
    <n v="1"/>
    <x v="0"/>
    <n v="1"/>
    <s v="3225116197ESTRATEGIAS 2G ESPECIALISTA EN SOLUCION"/>
    <x v="0"/>
    <d v="2024-01-11T00:00:00"/>
    <x v="1059"/>
    <d v="1899-12-30T00:00:00"/>
    <d v="2024-01-10T08:28:00"/>
    <s v="8:28"/>
    <d v="1899-12-31T01:30:13"/>
    <x v="0"/>
    <x v="0"/>
    <x v="24"/>
    <x v="0"/>
    <n v="8193"/>
  </r>
  <r>
    <n v="1077"/>
    <d v="2024-01-11T09:46:02"/>
    <d v="2024-01-11T10:03:46"/>
    <s v="46044953@ventasyservicios.com.co"/>
    <s v="Jonnatan Steven Hernandez Gonzalez"/>
    <m/>
    <d v="2024-01-10T00:00:00"/>
    <s v="8:49"/>
    <x v="4"/>
    <m/>
    <m/>
    <m/>
    <m/>
    <m/>
    <m/>
    <m/>
    <m/>
    <s v="Elianajimenez_85@hotmail.com"/>
    <s v="Solicitud de factura electrónica "/>
    <s v="07756832"/>
    <s v="ELIANA JIMENEZ MEJIA"/>
    <s v="MICRO"/>
    <s v="CLIENTE CLAR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1T00:00:00"/>
    <s v="N/A"/>
    <s v="N/A"/>
    <x v="47"/>
    <x v="0"/>
    <x v="0"/>
    <x v="0"/>
    <x v="0"/>
    <n v="1"/>
    <n v="1"/>
    <n v="1"/>
    <n v="1"/>
    <x v="0"/>
    <n v="1"/>
    <s v="07756832ELIANA JIMENEZ MEJIA"/>
    <x v="0"/>
    <d v="2024-01-11T00:00:00"/>
    <x v="1060"/>
    <d v="1899-12-30T00:00:00"/>
    <d v="2024-01-10T08:49:00"/>
    <s v="8:49"/>
    <d v="1899-12-31T01:14:46"/>
    <x v="0"/>
    <x v="0"/>
    <x v="15"/>
    <x v="0"/>
    <n v="8193"/>
  </r>
  <r>
    <n v="1078"/>
    <d v="2024-01-11T10:04:19"/>
    <d v="2024-01-11T10:06:38"/>
    <s v="46046406@ventasyservicios.com.co"/>
    <s v="Angela Pilar Garces Quintero"/>
    <m/>
    <d v="2024-01-10T00:00:00"/>
    <s v="17:13"/>
    <x v="0"/>
    <m/>
    <m/>
    <m/>
    <m/>
    <m/>
    <m/>
    <m/>
    <m/>
    <s v="solucionesclaro@claro.com.co"/>
    <s v="RV: Solucion de instalacion fibra"/>
    <s v="20569621"/>
    <s v="Emilio Duarte"/>
    <s v="PYME MEDIANA"/>
    <s v="CLIENTE CLARO"/>
    <x v="0"/>
    <m/>
    <s v="FIJO"/>
    <s v="FO"/>
    <s v="SOPORTE TÉCNICO"/>
    <m/>
    <m/>
    <m/>
    <m/>
    <m/>
    <m/>
    <m/>
    <m/>
    <m/>
    <m/>
    <m/>
    <m/>
    <m/>
    <m/>
    <m/>
    <m/>
    <m/>
    <m/>
    <m/>
    <m/>
    <m/>
    <m/>
    <m/>
    <m/>
    <m/>
    <m/>
    <m/>
    <m/>
    <m/>
    <m/>
    <m/>
    <m/>
    <m/>
    <m/>
    <m/>
    <m/>
    <m/>
    <m/>
    <m/>
    <m/>
    <m/>
    <m/>
    <m/>
    <m/>
    <m/>
    <m/>
    <m/>
    <m/>
    <m/>
    <m/>
    <m/>
    <m/>
    <m/>
    <m/>
    <m/>
    <s v="INCUMPLIMIENTO FECHA DE INSTALACIÓN"/>
    <m/>
    <m/>
    <m/>
    <m/>
    <m/>
    <m/>
    <m/>
    <m/>
    <m/>
    <m/>
    <m/>
    <m/>
    <m/>
    <m/>
    <m/>
    <m/>
    <m/>
    <m/>
    <m/>
    <m/>
    <m/>
    <m/>
    <m/>
    <m/>
    <m/>
    <m/>
    <m/>
    <m/>
    <m/>
    <m/>
    <m/>
    <m/>
    <m/>
    <m/>
    <m/>
    <m/>
    <m/>
    <m/>
    <m/>
    <m/>
    <m/>
    <m/>
    <m/>
    <m/>
    <m/>
    <m/>
    <m/>
    <m/>
    <m/>
    <m/>
    <m/>
    <m/>
    <m/>
    <x v="0"/>
    <m/>
    <m/>
    <m/>
    <m/>
    <m/>
    <s v="ESCALADO"/>
    <s v="OTRAS ÁREAS"/>
    <d v="2024-01-11T00:00:00"/>
    <s v="ía,_x000a__x000a_ _x000a__x000a_Remito soportes para su correspondiente gestión._x000a__x000a_ _x000a__x000a_Solicitud recibida en el correo de Soluciones Claro._x000a__x000a_Reiteramos nuestra disposición y compromiso para atender oportunamente sus requerimientos._x000a__x000a_ _x000a__x000a_CLARO COLOMBIA S.A._x000a_solucionesclaro@claro.com.co _x000a__x000a_ _x000a__x000a_ _x000a__x000a_ _x000a__x000a_De: Duarte, Emilio &lt;soporte.it@montajesyservicios.com.co&gt;_x000a_Enviado el: miércoles, 10 de enero de 2024 11:52 a. m._x000a_Para: Soluciones Claro &lt;solucionesclaro@claro.com.co&gt;_x000a_Asunto: Solucion de instalacion fibra_x000a__x000a_ _x000a__x000a_Buenas tardes _x000a__x000a_ _x000a__x000a_de acuerdo a los siguientes radicados  N. 20569621--   N. 20467633, en los cuales no me dan ninguna respuesta satisfactoria donde expongo que el traslado fue correcto pero que no dejaron la fibra para 2 modems en la cual solo me esta funcionando el servicios de MPLS  y el del internet el modem esta apagado ya que no tiene fibra para su funcionamiento pido por favor su revisión acerca del tema y que hagan una debida correccion del servicio y dejándolo en buen funcionamiento quedo atento a sus comentarios._x000a__x000a_ _x000a__x000a_ _x000a__x000a_Cordialmente."/>
    <m/>
    <x v="142"/>
    <x v="0"/>
    <x v="1"/>
    <x v="0"/>
    <x v="0"/>
    <n v="1"/>
    <n v="1"/>
    <n v="1"/>
    <n v="1"/>
    <x v="0"/>
    <n v="1"/>
    <s v="20569621Emilio Duarte"/>
    <x v="1"/>
    <d v="2024-01-11T00:00:00"/>
    <x v="1061"/>
    <d v="1899-12-30T00:00:00"/>
    <d v="2024-01-10T17:13:00"/>
    <s v="17:13"/>
    <d v="1899-12-30T16:53:38"/>
    <x v="3"/>
    <x v="0"/>
    <x v="26"/>
    <x v="1"/>
    <n v="8193"/>
  </r>
  <r>
    <n v="1079"/>
    <d v="2024-01-11T10:01:58"/>
    <d v="2024-01-11T10:09:56"/>
    <s v="45632550@ventasyservicios.com.co"/>
    <s v="Alejandra Rodriguez Cajamarca"/>
    <m/>
    <d v="2024-01-10T00:00:00"/>
    <s v=" 8:44 a. m."/>
    <x v="4"/>
    <m/>
    <m/>
    <m/>
    <m/>
    <m/>
    <m/>
    <m/>
    <m/>
    <s v="varelpdp@gmail.com"/>
    <s v="RV: Cancelación línea postpago"/>
    <s v="3203979090"/>
    <s v="MENTSABIA S.A.S "/>
    <s v="PYME PEQUEÑA"/>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1T00:00:00"/>
    <m/>
    <m/>
    <x v="61"/>
    <x v="0"/>
    <x v="0"/>
    <x v="0"/>
    <x v="0"/>
    <n v="1"/>
    <n v="1"/>
    <n v="1"/>
    <n v="1"/>
    <x v="0"/>
    <n v="1"/>
    <s v="3203979090MENTSABIA S.A.S "/>
    <x v="0"/>
    <d v="2024-01-11T00:00:00"/>
    <x v="1062"/>
    <d v="1899-12-30T00:00:00"/>
    <d v="2024-01-10T08:44:00"/>
    <s v=" 8:44"/>
    <d v="1899-12-31T01:25:56"/>
    <x v="0"/>
    <x v="0"/>
    <x v="24"/>
    <x v="0"/>
    <n v="8193"/>
  </r>
  <r>
    <n v="1080"/>
    <d v="2024-01-11T10:09:59"/>
    <d v="2024-01-11T10:14:38"/>
    <s v="45632550@ventasyservicios.com.co"/>
    <s v="Alejandra Rodriguez Cajamarca"/>
    <m/>
    <d v="2024-01-10T00:00:00"/>
    <s v="4:38 p. m."/>
    <x v="4"/>
    <m/>
    <m/>
    <m/>
    <m/>
    <m/>
    <m/>
    <m/>
    <m/>
    <s v="neila.forero@grupo-contempo.com"/>
    <s v="RE: Reclamacion  FE Claro internet sala de ventas R1048142314  ENE 24"/>
    <s v="06817536"/>
    <s v="GRUPO CONTEMPO SAS"/>
    <s v="PYME MEDIANA"/>
    <s v="CLIENTE EXTERN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1T00:00:00"/>
    <m/>
    <m/>
    <x v="47"/>
    <x v="0"/>
    <x v="0"/>
    <x v="0"/>
    <x v="0"/>
    <n v="1"/>
    <n v="1"/>
    <n v="1"/>
    <n v="1"/>
    <x v="2"/>
    <n v="2"/>
    <s v="06817536GRUPO CONTEMPO SAS"/>
    <x v="0"/>
    <d v="2024-01-11T00:00:00"/>
    <x v="1063"/>
    <d v="1899-12-30T00:00:00"/>
    <d v="2024-01-10T04:38:00"/>
    <s v="4:38"/>
    <d v="1899-12-31T05:36:38"/>
    <x v="0"/>
    <x v="0"/>
    <x v="24"/>
    <x v="0"/>
    <n v="8193"/>
  </r>
  <r>
    <n v="1081"/>
    <d v="2024-01-11T09:53:28"/>
    <d v="2024-01-11T10:20:31"/>
    <s v="45984160@ventasyservicios.com.co"/>
    <s v="Dana Sofia Giraldo Avila"/>
    <m/>
    <d v="2024-01-11T00:00:00"/>
    <s v="7:52:54 a. m."/>
    <x v="3"/>
    <m/>
    <s v="15559092"/>
    <m/>
    <m/>
    <m/>
    <m/>
    <m/>
    <m/>
    <m/>
    <m/>
    <s v="15559092"/>
    <s v="BOTERO OSPINA SOLUCIONES S.A.S."/>
    <s v="SOHO"/>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11T00:00:00"/>
    <m/>
    <s v="N/A"/>
    <x v="15"/>
    <x v="3"/>
    <x v="0"/>
    <x v="0"/>
    <x v="0"/>
    <n v="1"/>
    <n v="1"/>
    <n v="1"/>
    <n v="1"/>
    <x v="0"/>
    <n v="1"/>
    <s v="15559092BOTERO OSPINA SOLUCIONES S.A.S."/>
    <x v="2"/>
    <d v="2024-01-11T00:00:00"/>
    <x v="1064"/>
    <d v="1899-12-30T00:00:00"/>
    <d v="2024-01-11T07:52:00"/>
    <s v="7:52"/>
    <d v="1899-12-30T02:28:31"/>
    <x v="1"/>
    <x v="1"/>
    <x v="13"/>
    <x v="1"/>
    <n v="8193"/>
  </r>
  <r>
    <n v="1082"/>
    <d v="2024-01-11T10:21:44"/>
    <d v="2024-01-11T10:25:32"/>
    <s v="45077024@ventasyservicios.com.co"/>
    <s v="Leidy Tatiana Pinzon Calderon"/>
    <m/>
    <d v="2024-01-10T00:00:00"/>
    <s v="16:20"/>
    <x v="7"/>
    <m/>
    <m/>
    <m/>
    <m/>
    <m/>
    <m/>
    <s v="ventas@tintehogar.com"/>
    <s v="Re: Formato cesión de negocios"/>
    <m/>
    <m/>
    <s v="3146519872"/>
    <s v="ARTEXTIL"/>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1T00:00:00"/>
    <m/>
    <m/>
    <x v="79"/>
    <x v="6"/>
    <x v="0"/>
    <x v="0"/>
    <x v="0"/>
    <n v="1"/>
    <n v="1"/>
    <n v="1"/>
    <n v="1"/>
    <x v="0"/>
    <n v="1"/>
    <s v="3146519872ARTEXTIL"/>
    <x v="0"/>
    <d v="2024-01-11T00:00:00"/>
    <x v="1065"/>
    <d v="1899-12-30T00:00:00"/>
    <d v="2024-01-10T16:20:00"/>
    <s v="16:20"/>
    <d v="1899-12-30T18:05:32"/>
    <x v="4"/>
    <x v="0"/>
    <x v="12"/>
    <x v="1"/>
    <n v="8193"/>
  </r>
  <r>
    <n v="1083"/>
    <d v="2024-01-11T10:20:35"/>
    <d v="2024-01-11T10:27:46"/>
    <s v="45984160@ventasyservicios.com.co"/>
    <s v="Dana Sofia Giraldo Avila"/>
    <m/>
    <d v="2024-01-11T00:00:00"/>
    <s v="8:06:21 a. m"/>
    <x v="3"/>
    <m/>
    <s v="15559097"/>
    <m/>
    <m/>
    <m/>
    <m/>
    <m/>
    <m/>
    <m/>
    <m/>
    <s v="3108233985"/>
    <s v="SARAXY S.A.S. "/>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1T00:00:00"/>
    <m/>
    <s v="N/A"/>
    <x v="21"/>
    <x v="3"/>
    <x v="0"/>
    <x v="0"/>
    <x v="0"/>
    <n v="1"/>
    <n v="1"/>
    <n v="1"/>
    <n v="1"/>
    <x v="0"/>
    <n v="1"/>
    <s v="3108233985SARAXY S.A.S. "/>
    <x v="2"/>
    <d v="2024-01-11T00:00:00"/>
    <x v="1066"/>
    <d v="1899-12-30T00:00:00"/>
    <d v="2024-01-11T08:06:00"/>
    <s v="8:06"/>
    <d v="1899-12-30T02:21:46"/>
    <x v="1"/>
    <x v="1"/>
    <x v="13"/>
    <x v="1"/>
    <n v="8193"/>
  </r>
  <r>
    <n v="1084"/>
    <d v="2024-01-11T10:27:59"/>
    <d v="2024-01-11T10:28:52"/>
    <s v="45961588@ventasyservicios.com.co"/>
    <s v="Brian Fernando Camacho Hernandez"/>
    <m/>
    <d v="2024-01-11T00:00:00"/>
    <s v="09:07"/>
    <x v="4"/>
    <m/>
    <m/>
    <m/>
    <m/>
    <m/>
    <m/>
    <m/>
    <m/>
    <s v="neonatologosneocare@gmail.com"/>
    <s v="Re: Fwd: Reposición Sim"/>
    <s v="3146454398 "/>
    <s v="NEONATOLOGOS PARA EL CUID"/>
    <s v="SOHO"/>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11T00:00:00"/>
    <s v="NA"/>
    <s v="NA"/>
    <x v="31"/>
    <x v="0"/>
    <x v="0"/>
    <x v="0"/>
    <x v="0"/>
    <n v="1"/>
    <n v="1"/>
    <n v="1"/>
    <n v="1"/>
    <x v="0"/>
    <n v="1"/>
    <s v="3146454398 NEONATOLOGOS PARA EL CUID"/>
    <x v="2"/>
    <d v="2024-01-11T00:00:00"/>
    <x v="1067"/>
    <d v="1899-12-30T00:00:00"/>
    <d v="2024-01-11T09:07:00"/>
    <s v="09:07"/>
    <d v="1899-12-30T01:21:52"/>
    <x v="1"/>
    <x v="1"/>
    <x v="21"/>
    <x v="0"/>
    <n v="8193"/>
  </r>
  <r>
    <n v="1085"/>
    <d v="2024-01-11T10:03:48"/>
    <d v="2024-01-11T10:30:01"/>
    <s v="46044953@ventasyservicios.com.co"/>
    <s v="Jonnatan Steven Hernandez Gonzalez"/>
    <m/>
    <d v="2024-01-11T00:00:00"/>
    <s v="8:46"/>
    <x v="4"/>
    <m/>
    <m/>
    <m/>
    <m/>
    <m/>
    <m/>
    <m/>
    <m/>
    <s v="Fjsantosalv@gmail.com"/>
    <s v="Fwd: SOLICITUD E-SIM CLARO"/>
    <s v="3015460444"/>
    <s v="FUNDACIÓN ATENCIÓN NIÑOS ESPECIALES FANES IPS"/>
    <s v="PYME PEQUEÑA"/>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1T00:00:00"/>
    <s v="N/A"/>
    <s v="N/A"/>
    <x v="21"/>
    <x v="0"/>
    <x v="0"/>
    <x v="0"/>
    <x v="0"/>
    <n v="1"/>
    <n v="1"/>
    <n v="1"/>
    <n v="1"/>
    <x v="0"/>
    <n v="1"/>
    <s v="3015460444FUNDACIÓN ATENCIÓN NIÑOS ESPECIALES FANES IPS"/>
    <x v="2"/>
    <d v="2024-01-11T00:00:00"/>
    <x v="1068"/>
    <d v="1899-12-30T00:00:00"/>
    <d v="2024-01-11T08:46:00"/>
    <s v="8:46"/>
    <d v="1899-12-30T01:44:01"/>
    <x v="1"/>
    <x v="1"/>
    <x v="15"/>
    <x v="0"/>
    <n v="8193"/>
  </r>
  <r>
    <n v="1086"/>
    <d v="2024-01-11T10:31:15"/>
    <d v="2024-01-11T10:32:19"/>
    <s v="45077024@ventasyservicios.com.co"/>
    <s v="Leidy Tatiana Pinzon Calderon"/>
    <m/>
    <d v="2024-01-10T00:00:00"/>
    <s v="20:19"/>
    <x v="7"/>
    <m/>
    <m/>
    <m/>
    <m/>
    <m/>
    <m/>
    <s v="consulperu-leticia@rree.gob.pe"/>
    <s v="Re: URGENTE: CONSULADO GENERAL DEL PERU EN LETICIA.NO HAN ENVIADO LOS 2 CHIPS AUN"/>
    <m/>
    <m/>
    <s v="0"/>
    <s v="CONSULADO GENERAL DEL PERU EN LETICIA"/>
    <s v="PYME PEQUEÑ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1T00:00:00"/>
    <m/>
    <m/>
    <x v="78"/>
    <x v="6"/>
    <x v="0"/>
    <x v="0"/>
    <x v="0"/>
    <n v="1"/>
    <n v="1"/>
    <n v="1"/>
    <n v="1"/>
    <x v="0"/>
    <n v="1"/>
    <s v="0CONSULADO GENERAL DEL PERU EN LETICIA"/>
    <x v="0"/>
    <d v="2024-01-11T00:00:00"/>
    <x v="1069"/>
    <d v="1899-12-30T00:00:00"/>
    <d v="2024-01-10T20:19:00"/>
    <s v="20:19"/>
    <d v="1899-12-30T14:13:19"/>
    <x v="3"/>
    <x v="0"/>
    <x v="12"/>
    <x v="1"/>
    <n v="8193"/>
  </r>
  <r>
    <n v="1087"/>
    <d v="2024-01-11T09:53:53"/>
    <d v="2024-01-11T10:33:54"/>
    <s v="46046878@ventasyservicios.com.co"/>
    <s v="Laura Alejandra Romero Roa"/>
    <m/>
    <d v="2024-01-11T00:00:00"/>
    <s v="10:28"/>
    <x v="0"/>
    <m/>
    <m/>
    <m/>
    <m/>
    <m/>
    <m/>
    <m/>
    <m/>
    <s v="jgalindo@bethany.org"/>
    <s v="Fwd: RE: Fwd: SOLICITUD COPIA CONTRATO - BETHANY CHRISTIAN SERVICES"/>
    <s v="900208771 "/>
    <s v="BETHANY CHRISTIAN SERVICE"/>
    <s v="NO DETERMINADO"/>
    <s v="CLIENTE EXTERNO"/>
    <x v="0"/>
    <m/>
    <s v="FIJO"/>
    <s v="HFC"/>
    <s v="CASO A OTRAS ÁREAS"/>
    <m/>
    <m/>
    <m/>
    <m/>
    <m/>
    <m/>
    <m/>
    <m/>
    <s v="NOVEDADES PYME"/>
    <m/>
    <m/>
    <m/>
    <m/>
    <m/>
    <m/>
    <m/>
    <m/>
    <m/>
    <m/>
    <m/>
    <m/>
    <m/>
    <m/>
    <m/>
    <m/>
    <m/>
    <m/>
    <m/>
    <m/>
    <m/>
    <m/>
    <m/>
    <m/>
    <m/>
    <m/>
    <m/>
    <m/>
    <m/>
    <m/>
    <m/>
    <m/>
    <m/>
    <m/>
    <m/>
    <m/>
    <m/>
    <m/>
    <m/>
    <m/>
    <m/>
    <m/>
    <m/>
    <m/>
    <m/>
    <m/>
    <m/>
    <m/>
    <m/>
    <m/>
    <m/>
    <m/>
    <m/>
    <m/>
    <m/>
    <m/>
    <m/>
    <m/>
    <m/>
    <m/>
    <m/>
    <m/>
    <m/>
    <m/>
    <m/>
    <m/>
    <m/>
    <m/>
    <m/>
    <m/>
    <m/>
    <m/>
    <m/>
    <m/>
    <m/>
    <m/>
    <m/>
    <m/>
    <m/>
    <m/>
    <m/>
    <m/>
    <m/>
    <m/>
    <m/>
    <m/>
    <m/>
    <m/>
    <m/>
    <m/>
    <m/>
    <m/>
    <m/>
    <m/>
    <m/>
    <m/>
    <m/>
    <m/>
    <m/>
    <m/>
    <x v="0"/>
    <m/>
    <m/>
    <m/>
    <m/>
    <m/>
    <s v="GESTIONADO"/>
    <m/>
    <d v="2024-01-11T00:00:00"/>
    <s v="0"/>
    <s v="0"/>
    <x v="94"/>
    <x v="0"/>
    <x v="0"/>
    <x v="0"/>
    <x v="0"/>
    <n v="1"/>
    <n v="1"/>
    <n v="1"/>
    <n v="1"/>
    <x v="0"/>
    <n v="1"/>
    <s v="900208771 BETHANY CHRISTIAN SERVICE"/>
    <x v="2"/>
    <d v="2024-01-11T00:00:00"/>
    <x v="1070"/>
    <d v="1899-12-30T00:00:00"/>
    <d v="2024-01-11T10:28:00"/>
    <s v="10:28"/>
    <d v="1899-12-30T00:05:54"/>
    <x v="1"/>
    <x v="1"/>
    <x v="27"/>
    <x v="1"/>
    <n v="8193"/>
  </r>
  <r>
    <n v="1088"/>
    <d v="2024-01-11T10:35:09"/>
    <d v="2024-01-11T10:36:14"/>
    <s v="45077024@ventasyservicios.com.co"/>
    <s v="Leidy Tatiana Pinzon Calderon"/>
    <m/>
    <d v="2024-01-10T00:00:00"/>
    <s v="20:26"/>
    <x v="7"/>
    <m/>
    <m/>
    <m/>
    <m/>
    <m/>
    <m/>
    <s v="angelina.robles@softtek.com"/>
    <s v="Re: proceso de cesiones"/>
    <m/>
    <m/>
    <s v="3204179237"/>
    <s v="ALBERTO RODRIGUEZ"/>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1T00:00:00"/>
    <m/>
    <m/>
    <x v="78"/>
    <x v="6"/>
    <x v="0"/>
    <x v="0"/>
    <x v="0"/>
    <n v="1"/>
    <n v="1"/>
    <n v="1"/>
    <n v="1"/>
    <x v="0"/>
    <n v="1"/>
    <s v="3204179237ALBERTO RODRIGUEZ"/>
    <x v="0"/>
    <d v="2024-01-11T00:00:00"/>
    <x v="1071"/>
    <d v="1899-12-30T00:00:00"/>
    <d v="2024-01-10T20:26:00"/>
    <s v="20:26"/>
    <d v="1899-12-30T14:10:14"/>
    <x v="3"/>
    <x v="0"/>
    <x v="12"/>
    <x v="1"/>
    <n v="8193"/>
  </r>
  <r>
    <n v="1089"/>
    <d v="2024-01-11T10:37:17"/>
    <d v="2024-01-11T10:39:49"/>
    <s v="46046406@ventasyservicios.com.co"/>
    <s v="Angela Pilar Garces Quintero"/>
    <m/>
    <d v="2024-01-10T00:00:00"/>
    <s v="17:46"/>
    <x v="0"/>
    <m/>
    <m/>
    <m/>
    <m/>
    <m/>
    <m/>
    <m/>
    <m/>
    <s v="asistentecomercial@soportecolombia.net"/>
    <s v="RV: Aumento De Velocidad En El Enlace CAGRQ01 De 100mb A 200mb/CLIENTE CENTRO AGROLECHERO GROUP SAS/NIT 860524126-9 /ID 11218714 /CLAUDIA PEREZ /YURY ROJAS"/>
    <s v="11218714"/>
    <s v="CENTRO AGROLECHERO GROUP SAS"/>
    <s v="PYME MEDIANA"/>
    <s v="CLIENTE EXTERNO"/>
    <x v="0"/>
    <m/>
    <s v="FIJO"/>
    <s v="FO"/>
    <s v="CAMBIO PLAN TARIFA"/>
    <m/>
    <m/>
    <m/>
    <m/>
    <m/>
    <s v="UPGRADE - PARALELO"/>
    <m/>
    <m/>
    <m/>
    <m/>
    <m/>
    <m/>
    <m/>
    <m/>
    <m/>
    <m/>
    <m/>
    <m/>
    <m/>
    <m/>
    <m/>
    <m/>
    <m/>
    <m/>
    <m/>
    <m/>
    <m/>
    <m/>
    <m/>
    <m/>
    <m/>
    <m/>
    <m/>
    <m/>
    <m/>
    <m/>
    <m/>
    <m/>
    <m/>
    <m/>
    <m/>
    <m/>
    <m/>
    <m/>
    <m/>
    <m/>
    <m/>
    <m/>
    <m/>
    <m/>
    <m/>
    <m/>
    <m/>
    <m/>
    <m/>
    <m/>
    <m/>
    <m/>
    <m/>
    <m/>
    <m/>
    <m/>
    <m/>
    <m/>
    <m/>
    <m/>
    <m/>
    <m/>
    <m/>
    <m/>
    <m/>
    <m/>
    <m/>
    <m/>
    <m/>
    <m/>
    <m/>
    <m/>
    <m/>
    <m/>
    <m/>
    <m/>
    <m/>
    <m/>
    <m/>
    <m/>
    <m/>
    <m/>
    <m/>
    <m/>
    <m/>
    <m/>
    <m/>
    <m/>
    <m/>
    <m/>
    <m/>
    <m/>
    <m/>
    <m/>
    <m/>
    <m/>
    <m/>
    <m/>
    <m/>
    <m/>
    <m/>
    <m/>
    <m/>
    <x v="0"/>
    <m/>
    <m/>
    <m/>
    <m/>
    <m/>
    <s v="GESTIONADO"/>
    <m/>
    <d v="2024-01-11T00:00:00"/>
    <s v="CAMBIO DE PLAN FIBRA POR ESO DEMORE "/>
    <m/>
    <x v="62"/>
    <x v="0"/>
    <x v="0"/>
    <x v="0"/>
    <x v="0"/>
    <n v="1"/>
    <n v="1"/>
    <n v="1"/>
    <n v="1"/>
    <x v="0"/>
    <n v="1"/>
    <s v="11218714CENTRO AGROLECHERO GROUP SAS"/>
    <x v="0"/>
    <d v="2024-01-11T00:00:00"/>
    <x v="1072"/>
    <d v="1899-12-30T00:00:00"/>
    <d v="2024-01-10T17:46:00"/>
    <s v="17:46"/>
    <d v="1899-12-30T16:53:49"/>
    <x v="3"/>
    <x v="0"/>
    <x v="26"/>
    <x v="1"/>
    <n v="8193"/>
  </r>
  <r>
    <n v="1090"/>
    <d v="2024-01-11T10:42:14"/>
    <d v="2024-01-11T10:43:18"/>
    <s v="45077024@ventasyservicios.com.co"/>
    <s v="Leidy Tatiana Pinzon Calderon"/>
    <m/>
    <d v="2024-01-10T00:00:00"/>
    <s v="20:31"/>
    <x v="7"/>
    <m/>
    <m/>
    <m/>
    <m/>
    <m/>
    <m/>
    <s v="nataliamedina2830@gmail.com"/>
    <s v="Re: Solicitud sesión de contrato líneas Claro "/>
    <m/>
    <m/>
    <s v="PEREZ GARZON"/>
    <s v="JAVIER ALEXANDER PEREZ GARZON"/>
    <s v="PYME MEDIAN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1T00:00:00"/>
    <m/>
    <m/>
    <x v="81"/>
    <x v="6"/>
    <x v="0"/>
    <x v="0"/>
    <x v="0"/>
    <n v="1"/>
    <n v="1"/>
    <n v="1"/>
    <n v="1"/>
    <x v="0"/>
    <n v="1"/>
    <s v="PEREZ GARZONJAVIER ALEXANDER PEREZ GARZON"/>
    <x v="0"/>
    <d v="2024-01-11T00:00:00"/>
    <x v="1073"/>
    <d v="1899-12-30T00:00:00"/>
    <d v="2024-01-10T20:31:00"/>
    <s v="20:31"/>
    <d v="1899-12-30T14:12:18"/>
    <x v="3"/>
    <x v="0"/>
    <x v="12"/>
    <x v="1"/>
    <n v="8193"/>
  </r>
  <r>
    <n v="1091"/>
    <d v="2024-01-11T10:44:38"/>
    <d v="2024-01-11T10:45:38"/>
    <s v="45984160@ventasyservicios.com.co"/>
    <s v="Dana Sofia Giraldo Avila"/>
    <m/>
    <d v="2024-01-11T00:00:00"/>
    <s v="8:08:32 a. m."/>
    <x v="3"/>
    <m/>
    <s v="15559099"/>
    <m/>
    <m/>
    <m/>
    <m/>
    <m/>
    <m/>
    <m/>
    <m/>
    <s v="15559099"/>
    <s v="DIVERSEY COLOMBIA SAS -"/>
    <s v="PYME MEDIANA"/>
    <s v="CLIENTE EXTERNO"/>
    <x v="0"/>
    <m/>
    <s v="MÓVIL"/>
    <m/>
    <m/>
    <s v="RECONEXIÓN - REINSTALACIÓN"/>
    <m/>
    <m/>
    <m/>
    <m/>
    <m/>
    <m/>
    <m/>
    <m/>
    <m/>
    <m/>
    <m/>
    <m/>
    <m/>
    <m/>
    <m/>
    <m/>
    <m/>
    <m/>
    <m/>
    <m/>
    <m/>
    <m/>
    <m/>
    <m/>
    <m/>
    <m/>
    <m/>
    <m/>
    <m/>
    <m/>
    <m/>
    <m/>
    <m/>
    <m/>
    <m/>
    <m/>
    <m/>
    <m/>
    <m/>
    <m/>
    <m/>
    <m/>
    <s v="RECONEXIÓN POR SUSPENSIÓN TEMPORAL"/>
    <m/>
    <m/>
    <m/>
    <m/>
    <m/>
    <m/>
    <m/>
    <m/>
    <m/>
    <m/>
    <m/>
    <m/>
    <m/>
    <m/>
    <m/>
    <m/>
    <m/>
    <m/>
    <m/>
    <m/>
    <m/>
    <m/>
    <m/>
    <m/>
    <m/>
    <m/>
    <m/>
    <m/>
    <m/>
    <m/>
    <m/>
    <m/>
    <m/>
    <m/>
    <m/>
    <m/>
    <m/>
    <m/>
    <m/>
    <m/>
    <m/>
    <m/>
    <m/>
    <m/>
    <m/>
    <m/>
    <m/>
    <m/>
    <m/>
    <m/>
    <m/>
    <m/>
    <m/>
    <m/>
    <m/>
    <m/>
    <m/>
    <m/>
    <m/>
    <m/>
    <m/>
    <m/>
    <m/>
    <m/>
    <m/>
    <x v="0"/>
    <m/>
    <m/>
    <m/>
    <m/>
    <m/>
    <s v="GESTIONADO"/>
    <m/>
    <d v="2024-01-11T00:00:00"/>
    <m/>
    <s v="N/A"/>
    <x v="143"/>
    <x v="3"/>
    <x v="0"/>
    <x v="0"/>
    <x v="0"/>
    <n v="1"/>
    <n v="1"/>
    <n v="1"/>
    <n v="1"/>
    <x v="0"/>
    <n v="1"/>
    <s v="15559099DIVERSEY COLOMBIA SAS -"/>
    <x v="2"/>
    <d v="2024-01-11T00:00:00"/>
    <x v="1074"/>
    <d v="1899-12-30T00:00:00"/>
    <d v="2024-01-11T08:08:00"/>
    <s v="8:08"/>
    <d v="1899-12-30T02:37:38"/>
    <x v="1"/>
    <x v="1"/>
    <x v="13"/>
    <x v="1"/>
    <n v="8193"/>
  </r>
  <r>
    <n v="1092"/>
    <d v="2024-01-11T10:53:02"/>
    <d v="2024-01-11T10:54:49"/>
    <s v="45077024@ventasyservicios.com.co"/>
    <s v="Leidy Tatiana Pinzon Calderon"/>
    <m/>
    <d v="2024-01-10T00:00:00"/>
    <s v="20:32"/>
    <x v="7"/>
    <m/>
    <m/>
    <m/>
    <m/>
    <m/>
    <m/>
    <s v="jperez@irealog.com"/>
    <s v="Re: cesion"/>
    <m/>
    <m/>
    <s v="3112048871"/>
    <s v="SINDY NATALYA MEDINA LEON"/>
    <s v="MASIVO"/>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1T00:00:00"/>
    <m/>
    <m/>
    <x v="81"/>
    <x v="6"/>
    <x v="0"/>
    <x v="0"/>
    <x v="0"/>
    <n v="1"/>
    <n v="1"/>
    <n v="1"/>
    <n v="1"/>
    <x v="0"/>
    <n v="1"/>
    <s v="3112048871SINDY NATALYA MEDINA LEON"/>
    <x v="0"/>
    <d v="2024-01-11T00:00:00"/>
    <x v="1075"/>
    <d v="1899-12-30T00:00:00"/>
    <d v="2024-01-10T20:32:00"/>
    <s v="20:32"/>
    <d v="1899-12-30T14:22:49"/>
    <x v="3"/>
    <x v="0"/>
    <x v="12"/>
    <x v="1"/>
    <n v="8193"/>
  </r>
  <r>
    <n v="1093"/>
    <d v="2024-01-11T10:30:06"/>
    <d v="2024-01-11T11:06:24"/>
    <s v="46044953@ventasyservicios.com.co"/>
    <s v="Jonnatan Steven Hernandez Gonzalez"/>
    <m/>
    <d v="2024-01-11T00:00:00"/>
    <s v="8:00"/>
    <x v="4"/>
    <m/>
    <m/>
    <m/>
    <m/>
    <m/>
    <m/>
    <m/>
    <m/>
    <s v="Sonia.Chinchilla@deltaww.com"/>
    <s v="Solicitud Mora con servicios claro"/>
    <s v="8.22018694"/>
    <s v="DELTA ELECTRONICS (COLOMBIA) S.A.S"/>
    <s v="PYME MEDIANA"/>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1T00:00:00"/>
    <s v="N/A"/>
    <s v="N/A"/>
    <x v="21"/>
    <x v="0"/>
    <x v="0"/>
    <x v="0"/>
    <x v="0"/>
    <n v="1"/>
    <n v="1"/>
    <n v="1"/>
    <n v="1"/>
    <x v="0"/>
    <n v="1"/>
    <s v="8.22018694DELTA ELECTRONICS (COLOMBIA) S.A.S"/>
    <x v="2"/>
    <d v="2024-01-11T00:00:00"/>
    <x v="1076"/>
    <d v="1899-12-30T00:00:00"/>
    <d v="2024-01-11T08:00:00"/>
    <s v="8:00"/>
    <d v="1899-12-30T03:06:24"/>
    <x v="1"/>
    <x v="1"/>
    <x v="15"/>
    <x v="0"/>
    <n v="8193"/>
  </r>
  <r>
    <n v="1094"/>
    <d v="2024-01-11T11:13:22"/>
    <d v="2024-01-11T11:14:12"/>
    <s v="45961588@ventasyservicios.com.co"/>
    <s v="Brian Fernando Camacho Hernandez"/>
    <m/>
    <d v="2024-01-11T00:00:00"/>
    <s v="09:07"/>
    <x v="4"/>
    <m/>
    <m/>
    <m/>
    <m/>
    <m/>
    <m/>
    <m/>
    <m/>
    <s v="melary@fullstacklabs.co"/>
    <s v="Re: SOLICITUD FACTURA PENDIENTE POR PAGO MOVIL CLIENTE FULLSTACK LABS COLOMBIA S.A.S. NIT 901069380"/>
    <s v="12328965"/>
    <s v="Melary Murillo "/>
    <s v="EMPRESAS"/>
    <s v="CLIENTE EXTERN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1T00:00:00"/>
    <s v="na"/>
    <s v="na"/>
    <x v="47"/>
    <x v="0"/>
    <x v="0"/>
    <x v="0"/>
    <x v="0"/>
    <n v="1"/>
    <n v="1"/>
    <n v="1"/>
    <n v="1"/>
    <x v="0"/>
    <n v="1"/>
    <s v="12328965Melary Murillo "/>
    <x v="2"/>
    <d v="2024-01-11T00:00:00"/>
    <x v="1077"/>
    <d v="1899-12-30T00:00:00"/>
    <d v="2024-01-11T09:07:00"/>
    <s v="09:07"/>
    <d v="1899-12-30T02:07:12"/>
    <x v="1"/>
    <x v="1"/>
    <x v="21"/>
    <x v="0"/>
    <n v="8193"/>
  </r>
  <r>
    <n v="1095"/>
    <d v="2024-01-11T11:06:26"/>
    <d v="2024-01-11T11:19:30"/>
    <s v="46044953@ventasyservicios.com.co"/>
    <s v="Jonnatan Steven Hernandez Gonzalez"/>
    <m/>
    <d v="2024-01-11T00:00:00"/>
    <s v="9:08"/>
    <x v="4"/>
    <m/>
    <m/>
    <m/>
    <m/>
    <m/>
    <m/>
    <m/>
    <m/>
    <s v="Zaguandelasflores@gmail.com"/>
    <s v="Re: CANCELACIÓN DE PLAN POST PAGO Y PASAR A PREPAGO"/>
    <s v="3104244662"/>
    <s v="CONJUNTO RESIDENCIAL ZAGUAN DE LAS FLORES"/>
    <s v="SOHO"/>
    <s v="CLIENTE CLAR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1T00:00:00"/>
    <s v="N/A"/>
    <s v="N/A"/>
    <x v="61"/>
    <x v="0"/>
    <x v="0"/>
    <x v="0"/>
    <x v="0"/>
    <n v="1"/>
    <n v="1"/>
    <n v="1"/>
    <n v="1"/>
    <x v="0"/>
    <n v="1"/>
    <s v="3104244662CONJUNTO RESIDENCIAL ZAGUAN DE LAS FLORES"/>
    <x v="2"/>
    <d v="2024-01-11T00:00:00"/>
    <x v="1078"/>
    <d v="1899-12-30T00:00:00"/>
    <d v="2024-01-11T09:08:00"/>
    <s v="9:08"/>
    <d v="1899-12-30T02:11:30"/>
    <x v="1"/>
    <x v="1"/>
    <x v="15"/>
    <x v="0"/>
    <n v="8193"/>
  </r>
  <r>
    <n v="1096"/>
    <d v="2024-01-11T11:23:46"/>
    <d v="2024-01-11T11:29:36"/>
    <s v="46046406@ventasyservicios.com.co"/>
    <s v="Angela Pilar Garces Quintero"/>
    <m/>
    <d v="2024-01-10T00:00:00"/>
    <s v="6:02"/>
    <x v="0"/>
    <m/>
    <m/>
    <m/>
    <m/>
    <m/>
    <m/>
    <m/>
    <m/>
    <s v="contactopyme.co@claro.com.co"/>
    <s v="Suspicious URL:Fwd: Suspicious URL:Servicios"/>
    <s v="12070014"/>
    <s v="SBI INTERNATIONAL HOLDINGS  AG."/>
    <s v="PYME MEDIANA"/>
    <s v="CLIENTE CLARO"/>
    <x v="0"/>
    <m/>
    <s v="FIJO"/>
    <s v="FO"/>
    <s v="CASO RECHAZADO"/>
    <m/>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11T00:00:00"/>
    <s v=" _x000a__x000a__x000a__x000a__x000a__x000a_SOPORTE ADMINISTRATIVO_x000a__x000a_Solicitamos de su amable colaboración, tramitando la solicitud según la información indicada en el historial de este correo._x000a__x000a_En Claro Empresas conocemos la importancia de optimizar tu tiempo, por eso ponemos a tu disposición herramientas de autogestión como el Portal Service Manager  donde podrás generar tus reportes, requerimientos técnicos, y visualizar el estado y los avances de tus casos para los servicios Fibra Óptica de Datos, Telefonía, Cloud y Data Center. Si quieres conocer más, te invitamos a ver el siguiente video en Youtube _x000a__x000a_Recuerda que también cuentas con App Mi Claro sección Empresas puedes realizar consultas, gestionar y personalizar tus cuentas, hacer pagos, verificar tus consumos y mucho más, desde cualquier lugar._x000a__x000a__x000a__x000a__x000a__x000a__x000a__x000a_ _x000a__x000a__x000a__x000a__x000a__x000a__x000a__x000a_Cuando cuentas con un aliado que te respalda_x000a_PUEDES TODO_x000a__x000a__x000a__x000a__x000a__x000a__x000a__x000a__x000a__x000a__x000a__x000a_ _x000a__x000a__x000a__x000a__x000a__x000a__x000a__x000a_To: contactopyme.co@claro.com.co; , From: administrador_it@cjv-pob.com,Date 10/01/2024 3:11 p. m., Cc: ,Subject: Suspicious URL:Servicios_x000a__x000a_buen dia _x000a__x000a__x000a__x000a_me gustaria saber que servicios nos pueden ofrecer en la siguiente dirección  calle 93  # 17-45   oficina 303  NIT/ CC   900797732 número de cuenta  uoa0001 y uoa0002 _x000a__x000a__x000a__x000a_Gracias _x000a__x000a_Cristhian Fernando Aroca Sanguino_x000a__x000a_Administrador de IT | IT Manager_x000a_administrador_it@cjv-pob.com _x000a_3102372490 • 7466640 - 2080 "/>
    <m/>
    <x v="3"/>
    <x v="0"/>
    <x v="0"/>
    <x v="0"/>
    <x v="0"/>
    <n v="1"/>
    <n v="1"/>
    <n v="1"/>
    <n v="1"/>
    <x v="1"/>
    <n v="2"/>
    <s v="12070014SBI INTERNATIONAL HOLDINGS  AG."/>
    <x v="0"/>
    <d v="2024-01-11T00:00:00"/>
    <x v="1079"/>
    <d v="1899-12-30T00:00:00"/>
    <d v="2024-01-10T06:02:00"/>
    <s v="6:02"/>
    <d v="1899-12-31T05:27:36"/>
    <x v="0"/>
    <x v="0"/>
    <x v="26"/>
    <x v="1"/>
    <n v="8193"/>
  </r>
  <r>
    <n v="1097"/>
    <d v="2024-01-11T11:31:03"/>
    <d v="2024-01-11T11:31:58"/>
    <s v="45961588@ventasyservicios.com.co"/>
    <s v="Brian Fernando Camacho Hernandez"/>
    <m/>
    <d v="2024-01-11T00:00:00"/>
    <s v="08:59"/>
    <x v="4"/>
    <m/>
    <m/>
    <m/>
    <m/>
    <m/>
    <m/>
    <m/>
    <m/>
    <s v="helpdesk@cachivaches.com"/>
    <s v="Re: Solicitud cancelación Claro- Nueva solicitud"/>
    <s v="22586529, 21922568"/>
    <s v="OTAVI SAS                                  "/>
    <s v="PYME PEQUEÑA"/>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1T00:00:00"/>
    <s v="NA "/>
    <s v="NA "/>
    <x v="58"/>
    <x v="0"/>
    <x v="0"/>
    <x v="0"/>
    <x v="0"/>
    <n v="1"/>
    <n v="1"/>
    <n v="1"/>
    <n v="1"/>
    <x v="0"/>
    <n v="1"/>
    <s v="22586529, 21922568OTAVI SAS                                  "/>
    <x v="2"/>
    <d v="2024-01-11T00:00:00"/>
    <x v="1080"/>
    <d v="1899-12-30T00:00:00"/>
    <d v="2024-01-11T08:59:00"/>
    <s v="08:59"/>
    <d v="1899-12-30T02:32:58"/>
    <x v="1"/>
    <x v="1"/>
    <x v="21"/>
    <x v="0"/>
    <n v="8193"/>
  </r>
  <r>
    <n v="1098"/>
    <d v="2024-01-11T11:16:46"/>
    <d v="2024-01-11T11:40:31"/>
    <s v="46044978@ventasyservicios.com.co"/>
    <s v="Edward Esteban Roa Ruiz"/>
    <m/>
    <d v="2024-01-11T00:00:00"/>
    <s v="09:32"/>
    <x v="4"/>
    <m/>
    <m/>
    <m/>
    <m/>
    <m/>
    <m/>
    <m/>
    <m/>
    <s v="papeleriasrosy@gmail.com"/>
    <s v="Re: PARA VALIDACION DE PAGO POR EQUIPO MAL APLICADO"/>
    <s v="1.09847363"/>
    <s v="ROSABEL DIAZ RODRIGUEZ"/>
    <s v="MICRO"/>
    <s v="CLIENTE CLAR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1T00:00:00"/>
    <m/>
    <m/>
    <x v="47"/>
    <x v="0"/>
    <x v="0"/>
    <x v="0"/>
    <x v="0"/>
    <n v="1"/>
    <n v="1"/>
    <n v="1"/>
    <n v="1"/>
    <x v="0"/>
    <n v="1"/>
    <s v="1.09847363ROSABEL DIAZ RODRIGUEZ"/>
    <x v="2"/>
    <d v="2024-01-11T00:00:00"/>
    <x v="1081"/>
    <d v="1899-12-30T00:00:00"/>
    <d v="2024-01-11T09:32:00"/>
    <s v="09:32"/>
    <d v="1899-12-30T02:08:31"/>
    <x v="1"/>
    <x v="1"/>
    <x v="8"/>
    <x v="0"/>
    <n v="8193"/>
  </r>
  <r>
    <n v="1099"/>
    <d v="2024-01-11T11:41:16"/>
    <d v="2024-01-11T11:43:23"/>
    <s v="46046406@ventasyservicios.com.co"/>
    <s v="Angela Pilar Garces Quintero"/>
    <m/>
    <d v="2024-01-10T00:00:00"/>
    <s v="16:41"/>
    <x v="4"/>
    <m/>
    <m/>
    <m/>
    <m/>
    <m/>
    <m/>
    <m/>
    <m/>
    <s v="auxiliaradministrativa@industriasom.com"/>
    <s v="Re: Tramite de Trasladó / INDUSTRIAS OM SAS"/>
    <s v="11872142"/>
    <s v="INDUSTRIAS OM S.A.S."/>
    <s v="PYME MEDIANA"/>
    <s v="CLIENTE EXTERNO"/>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1T00:00:00"/>
    <s v="¡Buena Tarde! _x000a__x000a__x000a__x000a__x000a_Aún no hemos tenido comunicación al respecto.   Necesitamos este requerimiento muy URGENTE! _x000a__x000a_Ya que es una remodelación y tenemos la obra parada, en espera de este proceso. _x000a__x000a__x000a__x000a_Me colaboran con el tema por favor._x000a__x000a__x000a__x000a__x000a__x000a__x000a__x000a__x000a__x000a__x000a__x000a_El mar, 9 ene 2024 a las 16:31, Contacto Pyme (&lt;contactopyme.co@claro.com.co&gt;) escribió:_x000a__x000a_ _x000a__x000a__x000a__x000a_ _x000a__x000a_Por eso, nos permitimos informarle que en el archivo adjunto se encuentra la respuesta a su requerimiento_x000a__x000a_ _x000a__x000a_ _x000a__x000a_De antemano gracias por comunicarse con nosotros y le recordamos que con App Mi Claro sección Empresas, puede realizar consultas, gestionar y personalizar sus cuentas, hacer pagos, verificar sus consumos y mucho más, desde cualquier lugar._x000a__x000a_ _x000a__x000a__x000a__x000a_45577874_x000a__x000a_ _x000a__x000a_ _x000a__x000a__x000a_On 09/01/2024 1:06 p. m., Auxiliar Administrativa Industrias OM wrote:_x000a__x000a_Buena Tarde; _x000a__x000a__x000a_Me podrían informar, ¿cual es el avance de este proceso? _x000a__x000a__x000a__x000a__x000a__x000a__x000a__x000a_RADICADO:    11872142_x000a__x000a__x000a__x000a__x000a__x000a__x000a__x000a_El jue, 4 ene 2024 a las 22:17, Contacto Pyme (&lt;contactopyme.co@claro.com.co&gt;) escribió:_x000a__x000a_ _x000a__x000a__x000a__x000a_ _x000a__x000a_Por eso, nos permitimos informarle que en el archivo adjunto se encuentra la respuesta a su requerimiento_x000a__x000a_ _x000a__x000a_ _x000a__x000a_De antemano gracias por comunicarse con nosotros y le recordamos que con App Mi Claro sección Empresas, puede realizar consultas, gestionar y personalizar sus cuentas, hacer pagos, verificar sus consumos y mucho más, desde cualquier lugar._x000a__x000a_ _x000a__x000a__x000a__x000a_45577874_x000a__x000a_ _x000a__x000a_ _x000a__x000a__x000a_On 04/01/2024 3:08 p. m., Auxiliar Administrativa Industrias OM wrote:_x000a__x000a_Buena Tarde;_x000a__x000a__x000a__x000a_Por medio del presente envío adjunto la respectiva solicitud._x000a__x000a__x000a__x000a_ _x000a__x000a_Nombre de cliente:     INDUSTRIAS OM SAS_x000a_Nit:                                 816.006.036-2_x000a_Correo de contacto:   auxiliaradministrativa@industriasom.com _x000a_Cel:                                3186085426 - 3202226388_x000a_Dirección:                     KM 5 VIA ARMENIA_x000a__x000a__x000a__x000a__x000a__x000a__x000a__x000a__x000a__x000a__x000a_Quedo atenta. _x000a__x000a__x000a__x000a__x000a__x000a__x000a__x000a_El jue, 4 ene 2024 a las 10:11, Dany Wilson Rodriguez Valencia (&lt;dany.rodriguez@claro.com.co&gt;) escribió:_x000a__x000a_auxiliaradministrativa@industriasom.com _x000a__x000a_Buenas Días, Señores INDUSTRIAS OM SAS_x000a__x000a_ _x000a__x000a_Dando alcance a la conversación sostenida el día de hoy para hacer el trámite relacionado en el asunto se tiene que hacer un documento y que este venga acompañado de las respectivas fotos de la ubicación actual del equipo router y de la nueva ubicación, esto con el fin de contar con el respectivo soporte indispensable para ambas compañías._x000a__x000a_ _x000a__x000a_Una vez se cuente con la elaboración del este documento el cual se tiene que enviar en PDF enviarlo a los siguientes corre_x000a__x000a_ _x000a__x000a_contactopyme.co@claro.com.co con copia a soporteclientepyme@claro.com.co y también me colocas en Copia dany.rodriguez@claro.com.co  _x000a__x000a_ _x000a__x000a_Es Indispensable colocar en el cuerpo de correo la siguiente Información._x000a__x000a_ _x000a__x000a_ _x000a__x000a_ _x000a__x000a_Nombre de cliente:_x000a_Nit:_x000a_Correo de contacto_x000a_Cel:_x000a_Dirección:_x000a_ _x000a__x000a_ _x000a__x000a_ _x000a__x000a_ _x000a__x000a_Cordialmente,_x000a__x000a_ _x000a__x000a_ _x000a__x000a_Consultor(a) Negocios_x000a_Dany Wilson Rodriguez Valencia_x000a_Celular / Ext: 3223605490_x000a__x000a__x000a_Conmutador: Bogotá: 6017480000 - 6017500300, Cali: 6024880000, Medellín: 6046041000, B/quilla: 6053870000_x000a__x000a_AVISO DE CONFIDENCIALIDAD:_x000a_Este correo electrónico, incluyendo en su caso, los archivos adjuntos al mismo, pueden contener información de carácter confidencial y/o privilegiada, y se envían a la atención única y exclusivamente de la persona y/o entidad a quien va dirigido. La copia, revisión, uso, revelación y/o distribución de dicha información confidencial sin la autorización por escrito de Comunicación Celular S.A Comcel S.A está prohibida. Si usted no es el destinatario a quien se dirige el presente correo, favor de contactar al remitente respondiendo al presente correo y eliminar el correo original incluyendo sus archivos, así como cualquiera copia del mismo. Mediante la recepción del presente correo usted reconoce y acepta que en caso de incumplimiento de su parte y/o de sus representantes a los términos antes mencionados, Comunicación Celular S.A Comcel S.A tendrá derecho a los daños y perjuicios que esto le cause. Consulta nuestra política de desconexión laboral._x000a__x000a_CONFIDENTIALITY NOTICE:"/>
    <m/>
    <x v="80"/>
    <x v="0"/>
    <x v="0"/>
    <x v="0"/>
    <x v="0"/>
    <n v="1"/>
    <n v="1"/>
    <n v="1"/>
    <n v="1"/>
    <x v="2"/>
    <n v="2"/>
    <s v="11872142INDUSTRIAS OM S.A.S."/>
    <x v="0"/>
    <d v="2024-01-11T00:00:00"/>
    <x v="1082"/>
    <d v="1899-12-30T00:00:00"/>
    <d v="2024-01-10T16:41:00"/>
    <s v="16:41"/>
    <d v="1899-12-30T19:02:23"/>
    <x v="4"/>
    <x v="0"/>
    <x v="26"/>
    <x v="1"/>
    <n v="8193"/>
  </r>
  <r>
    <n v="1100"/>
    <d v="2024-01-11T11:44:47"/>
    <d v="2024-01-11T11:45:29"/>
    <s v="46046878@ventasyservicios.com.co"/>
    <s v="Laura Alejandra Romero Roa"/>
    <m/>
    <d v="2024-01-11T00:00:00"/>
    <s v="11:41"/>
    <x v="0"/>
    <m/>
    <m/>
    <m/>
    <m/>
    <m/>
    <m/>
    <m/>
    <m/>
    <s v="Leidy.Rodriguez.ext@claro.com.co; "/>
    <s v="Re: SOLICITUD BANCO SIMCARD CLIENTE IBERCHEM COLOMBIA S.A.S // NIT 830075789-5 // BANCO SIMCARD"/>
    <s v="830075789"/>
    <s v="IBERCHEM "/>
    <s v="NO DETERMINADO"/>
    <s v="CLIENTE CLAR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11T00:00:00"/>
    <s v="0"/>
    <s v="0"/>
    <x v="31"/>
    <x v="0"/>
    <x v="0"/>
    <x v="0"/>
    <x v="0"/>
    <n v="1"/>
    <n v="1"/>
    <n v="1"/>
    <n v="1"/>
    <x v="0"/>
    <n v="1"/>
    <s v="830075789IBERCHEM "/>
    <x v="2"/>
    <d v="2024-01-11T00:00:00"/>
    <x v="1083"/>
    <d v="1899-12-30T00:00:00"/>
    <d v="2024-01-11T11:41:00"/>
    <s v="11:41"/>
    <d v="1899-12-30T00:04:29"/>
    <x v="1"/>
    <x v="1"/>
    <x v="27"/>
    <x v="1"/>
    <n v="8193"/>
  </r>
  <r>
    <n v="1101"/>
    <d v="2024-01-11T11:47:25"/>
    <d v="2024-01-11T11:49:14"/>
    <s v="45961452@ventasyservicios.com.co"/>
    <s v="Natalia Buenano Gonzalez"/>
    <m/>
    <d v="2024-01-11T00:00:00"/>
    <s v="10:33"/>
    <x v="3"/>
    <m/>
    <s v="15559222"/>
    <m/>
    <m/>
    <m/>
    <m/>
    <m/>
    <m/>
    <m/>
    <m/>
    <s v="8.22455370"/>
    <s v="DISTRIBUCIONES FARMACEUTICAS HERSON SAS"/>
    <s v="PYME MEDIANA"/>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1T00:00:00"/>
    <m/>
    <m/>
    <x v="61"/>
    <x v="3"/>
    <x v="0"/>
    <x v="0"/>
    <x v="0"/>
    <n v="1"/>
    <n v="1"/>
    <n v="1"/>
    <n v="1"/>
    <x v="0"/>
    <n v="1"/>
    <s v="8.22455370DISTRIBUCIONES FARMACEUTICAS HERSON SAS"/>
    <x v="2"/>
    <d v="2024-01-11T00:00:00"/>
    <x v="1084"/>
    <d v="1899-12-30T00:00:00"/>
    <d v="2024-01-11T10:33:00"/>
    <s v="10:33"/>
    <d v="1899-12-30T01:16:14"/>
    <x v="1"/>
    <x v="1"/>
    <x v="5"/>
    <x v="1"/>
    <n v="8193"/>
  </r>
  <r>
    <n v="1102"/>
    <d v="2024-01-11T11:50:33"/>
    <d v="2024-01-11T11:51:38"/>
    <s v="45984160@ventasyservicios.com.co"/>
    <s v="Dana Sofia Giraldo Avila"/>
    <m/>
    <d v="2024-01-11T00:00:00"/>
    <s v="8:11:28 a. m."/>
    <x v="3"/>
    <m/>
    <s v="15559102"/>
    <m/>
    <m/>
    <m/>
    <m/>
    <m/>
    <m/>
    <m/>
    <m/>
    <s v="3102026400"/>
    <s v="COOPERATIVA DE UROLOGOS DEL META Y LA OR -"/>
    <s v="PYME MEDIANA"/>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1T00:00:00"/>
    <m/>
    <s v="N/A"/>
    <x v="19"/>
    <x v="3"/>
    <x v="0"/>
    <x v="0"/>
    <x v="0"/>
    <n v="1"/>
    <n v="1"/>
    <n v="1"/>
    <n v="1"/>
    <x v="0"/>
    <n v="1"/>
    <s v="3102026400COOPERATIVA DE UROLOGOS DEL META Y LA OR -"/>
    <x v="2"/>
    <d v="2024-01-11T00:00:00"/>
    <x v="1085"/>
    <d v="1899-12-30T00:00:00"/>
    <d v="2024-01-11T08:11:00"/>
    <s v="8:11"/>
    <d v="1899-12-30T03:40:38"/>
    <x v="1"/>
    <x v="1"/>
    <x v="13"/>
    <x v="1"/>
    <n v="8193"/>
  </r>
  <r>
    <n v="1103"/>
    <d v="2024-01-11T11:19:37"/>
    <d v="2024-01-11T11:55:49"/>
    <s v="46044953@ventasyservicios.com.co"/>
    <s v="Jonnatan Steven Hernandez Gonzalez"/>
    <m/>
    <d v="2024-01-11T00:00:00"/>
    <s v="10:35"/>
    <x v="4"/>
    <m/>
    <m/>
    <m/>
    <m/>
    <m/>
    <m/>
    <m/>
    <m/>
    <s v="Wilton.taborda@tuneldeltoyo.com"/>
    <s v="Cancelación de varias lineas de celular Comcel"/>
    <s v="8.22311368"/>
    <s v="CONSORCIO ANTIOQUIA AL MAR"/>
    <s v="PYME PEQUEÑA"/>
    <s v="CLIENTE CLARO"/>
    <x v="0"/>
    <m/>
    <s v="MÓVIL"/>
    <m/>
    <m/>
    <s v="CANCELACIÓN DE LÍNEA"/>
    <m/>
    <m/>
    <m/>
    <m/>
    <m/>
    <s v="COLOCACIÓN"/>
    <m/>
    <m/>
    <m/>
    <m/>
    <m/>
    <m/>
    <m/>
    <m/>
    <m/>
    <m/>
    <m/>
    <m/>
    <m/>
    <m/>
    <m/>
    <m/>
    <m/>
    <m/>
    <m/>
    <m/>
    <m/>
    <m/>
    <m/>
    <m/>
    <m/>
    <m/>
    <m/>
    <m/>
    <m/>
    <m/>
    <m/>
    <m/>
    <m/>
    <m/>
    <m/>
    <m/>
    <m/>
    <m/>
    <m/>
    <m/>
    <m/>
    <m/>
    <m/>
    <m/>
    <m/>
    <m/>
    <m/>
    <m/>
    <m/>
    <m/>
    <m/>
    <m/>
    <m/>
    <m/>
    <m/>
    <m/>
    <m/>
    <m/>
    <m/>
    <m/>
    <m/>
    <m/>
    <m/>
    <m/>
    <m/>
    <m/>
    <m/>
    <m/>
    <m/>
    <m/>
    <m/>
    <m/>
    <m/>
    <m/>
    <m/>
    <m/>
    <m/>
    <m/>
    <m/>
    <m/>
    <m/>
    <m/>
    <m/>
    <m/>
    <m/>
    <m/>
    <m/>
    <m/>
    <m/>
    <m/>
    <m/>
    <m/>
    <m/>
    <m/>
    <m/>
    <m/>
    <m/>
    <m/>
    <m/>
    <s v="NO USA EL SERVICIO"/>
    <m/>
    <m/>
    <x v="1"/>
    <m/>
    <m/>
    <s v="6"/>
    <m/>
    <m/>
    <s v="GESTIONADO"/>
    <m/>
    <d v="2024-01-11T00:00:00"/>
    <s v="N/A"/>
    <s v="N/A"/>
    <x v="25"/>
    <x v="0"/>
    <x v="0"/>
    <x v="0"/>
    <x v="0"/>
    <n v="1"/>
    <n v="1"/>
    <n v="1"/>
    <n v="1"/>
    <x v="0"/>
    <n v="1"/>
    <s v="8.22311368CONSORCIO ANTIOQUIA AL MAR"/>
    <x v="2"/>
    <d v="2024-01-11T00:00:00"/>
    <x v="1086"/>
    <d v="1899-12-30T00:00:00"/>
    <d v="2024-01-11T10:35:00"/>
    <s v="10:35"/>
    <d v="1899-12-30T01:20:49"/>
    <x v="1"/>
    <x v="1"/>
    <x v="15"/>
    <x v="0"/>
    <n v="8193"/>
  </r>
  <r>
    <n v="1104"/>
    <d v="2024-01-11T11:56:22"/>
    <d v="2024-01-11T11:57:27"/>
    <s v="46046878@ventasyservicios.com.co"/>
    <s v="Laura Alejandra Romero Roa"/>
    <m/>
    <d v="2024-01-11T00:00:00"/>
    <s v="11:53"/>
    <x v="0"/>
    <m/>
    <m/>
    <m/>
    <m/>
    <m/>
    <m/>
    <m/>
    <m/>
    <s v="oscarzulu123@hotmail.com"/>
    <s v="Fwd: Re: Instalaci??n local 356-A centro comercial titan plaza."/>
    <s v="1037594469"/>
    <s v="SCAR ZULUAGA SALAZAR"/>
    <s v="NO DETERMINADO"/>
    <s v="CLIENTE EXTERNO"/>
    <x v="0"/>
    <m/>
    <s v="FIJO"/>
    <s v="HFC"/>
    <s v="SOPORTE TÉCNICO"/>
    <m/>
    <m/>
    <m/>
    <m/>
    <m/>
    <m/>
    <m/>
    <m/>
    <m/>
    <m/>
    <m/>
    <m/>
    <m/>
    <m/>
    <m/>
    <m/>
    <m/>
    <m/>
    <m/>
    <m/>
    <m/>
    <m/>
    <m/>
    <m/>
    <m/>
    <m/>
    <m/>
    <m/>
    <m/>
    <m/>
    <m/>
    <m/>
    <m/>
    <m/>
    <m/>
    <m/>
    <m/>
    <m/>
    <m/>
    <m/>
    <m/>
    <m/>
    <m/>
    <m/>
    <m/>
    <m/>
    <m/>
    <m/>
    <m/>
    <m/>
    <m/>
    <m/>
    <m/>
    <m/>
    <m/>
    <s v="REPROGRAMACIÓN DE VISITA"/>
    <m/>
    <m/>
    <m/>
    <m/>
    <m/>
    <m/>
    <m/>
    <m/>
    <m/>
    <m/>
    <m/>
    <m/>
    <m/>
    <m/>
    <m/>
    <m/>
    <m/>
    <m/>
    <m/>
    <m/>
    <m/>
    <m/>
    <m/>
    <m/>
    <m/>
    <m/>
    <m/>
    <m/>
    <m/>
    <m/>
    <m/>
    <m/>
    <m/>
    <m/>
    <m/>
    <m/>
    <m/>
    <m/>
    <m/>
    <m/>
    <m/>
    <m/>
    <m/>
    <m/>
    <m/>
    <m/>
    <m/>
    <m/>
    <m/>
    <m/>
    <m/>
    <m/>
    <m/>
    <x v="0"/>
    <m/>
    <m/>
    <m/>
    <m/>
    <m/>
    <s v="GESTIONADO"/>
    <m/>
    <d v="2024-01-11T00:00:00"/>
    <s v="0"/>
    <s v="0"/>
    <x v="130"/>
    <x v="0"/>
    <x v="0"/>
    <x v="0"/>
    <x v="0"/>
    <n v="1"/>
    <n v="1"/>
    <n v="1"/>
    <n v="1"/>
    <x v="0"/>
    <n v="1"/>
    <s v="1037594469SCAR ZULUAGA SALAZAR"/>
    <x v="2"/>
    <d v="2024-01-11T00:00:00"/>
    <x v="1087"/>
    <d v="1899-12-30T00:00:00"/>
    <d v="2024-01-11T11:53:00"/>
    <s v="11:53"/>
    <d v="1899-12-30T00:04:27"/>
    <x v="1"/>
    <x v="1"/>
    <x v="27"/>
    <x v="1"/>
    <n v="8193"/>
  </r>
  <r>
    <n v="1105"/>
    <d v="2024-01-11T11:51:40"/>
    <d v="2024-01-11T11:59:05"/>
    <s v="45984160@ventasyservicios.com.co"/>
    <s v="Dana Sofia Giraldo Avila"/>
    <m/>
    <d v="2024-01-11T00:00:00"/>
    <s v="8:15:56 a. m."/>
    <x v="3"/>
    <m/>
    <s v="15559105"/>
    <m/>
    <m/>
    <m/>
    <m/>
    <m/>
    <m/>
    <m/>
    <m/>
    <s v="8.22463387"/>
    <s v="EMPRESA DE SEGURIDAD DEL ORIENTE S.A.S."/>
    <s v="MICRO"/>
    <s v="CLIENTE EXTERNO"/>
    <x v="0"/>
    <m/>
    <s v="MÓVIL"/>
    <m/>
    <m/>
    <s v="CERTIFICACIONES"/>
    <m/>
    <m/>
    <m/>
    <m/>
    <m/>
    <m/>
    <m/>
    <m/>
    <m/>
    <m/>
    <s v="DETALLE DEL SERVICIO"/>
    <m/>
    <m/>
    <m/>
    <m/>
    <m/>
    <m/>
    <m/>
    <m/>
    <m/>
    <m/>
    <m/>
    <m/>
    <m/>
    <m/>
    <m/>
    <m/>
    <m/>
    <m/>
    <m/>
    <m/>
    <m/>
    <m/>
    <m/>
    <m/>
    <m/>
    <m/>
    <m/>
    <m/>
    <m/>
    <m/>
    <m/>
    <m/>
    <m/>
    <m/>
    <m/>
    <m/>
    <m/>
    <m/>
    <m/>
    <m/>
    <m/>
    <m/>
    <m/>
    <m/>
    <m/>
    <m/>
    <m/>
    <m/>
    <m/>
    <m/>
    <m/>
    <m/>
    <m/>
    <m/>
    <m/>
    <m/>
    <m/>
    <m/>
    <m/>
    <m/>
    <m/>
    <m/>
    <m/>
    <m/>
    <m/>
    <m/>
    <m/>
    <m/>
    <m/>
    <m/>
    <m/>
    <m/>
    <m/>
    <m/>
    <m/>
    <m/>
    <m/>
    <m/>
    <m/>
    <m/>
    <m/>
    <m/>
    <m/>
    <m/>
    <m/>
    <m/>
    <m/>
    <m/>
    <m/>
    <m/>
    <m/>
    <m/>
    <m/>
    <m/>
    <m/>
    <m/>
    <m/>
    <x v="0"/>
    <m/>
    <m/>
    <m/>
    <m/>
    <m/>
    <s v="GESTIONADO"/>
    <m/>
    <d v="2024-01-11T00:00:00"/>
    <m/>
    <s v="N/A"/>
    <x v="116"/>
    <x v="3"/>
    <x v="0"/>
    <x v="21"/>
    <x v="1"/>
    <n v="1"/>
    <n v="1"/>
    <n v="1"/>
    <n v="1"/>
    <x v="1"/>
    <n v="2"/>
    <s v="8.22463387EMPRESA DE SEGURIDAD DEL ORIENTE S.A.S."/>
    <x v="2"/>
    <d v="2024-01-11T00:00:00"/>
    <x v="1088"/>
    <d v="1899-12-30T00:00:00"/>
    <d v="2024-01-11T08:15:00"/>
    <s v="8:15"/>
    <d v="1899-12-30T03:44:05"/>
    <x v="1"/>
    <x v="1"/>
    <x v="13"/>
    <x v="1"/>
    <n v="8193"/>
  </r>
  <r>
    <n v="1106"/>
    <d v="2024-01-11T11:58:47"/>
    <d v="2024-01-11T11:59:38"/>
    <s v="45077019@ventasyservicios.com.co"/>
    <s v="Diana Irene Forero Navarrete"/>
    <m/>
    <d v="2024-01-11T00:00:00"/>
    <s v="9:19 a. m."/>
    <x v="4"/>
    <m/>
    <m/>
    <m/>
    <m/>
    <m/>
    <m/>
    <m/>
    <m/>
    <s v="jeydavid77@gmail.com"/>
    <s v="Solicitud cancelación paquete Win SPORT"/>
    <s v="37525132"/>
    <s v="YEYSON DAV ORTIZ CáRDENAS                  "/>
    <s v="MICR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1T00:00:00"/>
    <s v=" "/>
    <s v="995761134"/>
    <x v="58"/>
    <x v="0"/>
    <x v="0"/>
    <x v="0"/>
    <x v="0"/>
    <n v="1"/>
    <n v="1"/>
    <n v="1"/>
    <n v="1"/>
    <x v="0"/>
    <n v="1"/>
    <s v="37525132YEYSON DAV ORTIZ CáRDENAS                  "/>
    <x v="2"/>
    <d v="2024-01-11T00:00:00"/>
    <x v="1089"/>
    <d v="1899-12-30T00:00:00"/>
    <d v="2024-01-11T09:19:00"/>
    <s v="9:19"/>
    <d v="1899-12-30T02:40:38"/>
    <x v="1"/>
    <x v="1"/>
    <x v="9"/>
    <x v="0"/>
    <n v="8193"/>
  </r>
  <r>
    <n v="1107"/>
    <d v="2024-01-11T11:57:16"/>
    <d v="2024-01-11T12:00:15"/>
    <s v="46046406@ventasyservicios.com.co"/>
    <s v="Angela Pilar Garces Quintero"/>
    <m/>
    <d v="2024-01-10T00:00:00"/>
    <s v="16:18"/>
    <x v="0"/>
    <m/>
    <m/>
    <m/>
    <m/>
    <m/>
    <m/>
    <m/>
    <m/>
    <s v="contactopyme.co@claro.com.co"/>
    <s v="Fwd: Actualizacion datos No Ref 11793117"/>
    <s v="11793117"/>
    <s v="LENOVO GLO BAL TECHNOLOGY ASIA PACIFIC"/>
    <s v="PYME MEDIANA"/>
    <s v="CLIENTE EXTERNO"/>
    <x v="0"/>
    <m/>
    <s v="FIJO"/>
    <s v="HFC"/>
    <s v="DATOS DEMOGRÁFICOS"/>
    <m/>
    <m/>
    <m/>
    <m/>
    <m/>
    <m/>
    <m/>
    <m/>
    <m/>
    <m/>
    <m/>
    <m/>
    <m/>
    <m/>
    <m/>
    <s v="ACTUALIZACIÓN GENERAL"/>
    <m/>
    <m/>
    <m/>
    <m/>
    <m/>
    <m/>
    <m/>
    <m/>
    <m/>
    <m/>
    <m/>
    <m/>
    <m/>
    <m/>
    <m/>
    <m/>
    <m/>
    <m/>
    <m/>
    <m/>
    <m/>
    <m/>
    <m/>
    <m/>
    <m/>
    <m/>
    <m/>
    <m/>
    <m/>
    <m/>
    <m/>
    <m/>
    <m/>
    <m/>
    <m/>
    <m/>
    <m/>
    <m/>
    <m/>
    <m/>
    <m/>
    <m/>
    <m/>
    <m/>
    <m/>
    <m/>
    <m/>
    <m/>
    <m/>
    <m/>
    <m/>
    <m/>
    <m/>
    <m/>
    <m/>
    <m/>
    <m/>
    <m/>
    <m/>
    <m/>
    <m/>
    <m/>
    <m/>
    <m/>
    <m/>
    <m/>
    <m/>
    <m/>
    <m/>
    <m/>
    <m/>
    <m/>
    <m/>
    <m/>
    <m/>
    <m/>
    <m/>
    <m/>
    <m/>
    <m/>
    <m/>
    <m/>
    <m/>
    <m/>
    <m/>
    <m/>
    <m/>
    <m/>
    <m/>
    <m/>
    <m/>
    <m/>
    <m/>
    <x v="0"/>
    <m/>
    <m/>
    <m/>
    <m/>
    <m/>
    <s v="GESTIONADO"/>
    <m/>
    <d v="2024-01-11T00:00:00"/>
    <s v="To: contactopyme.co@claro.com.co; , From: dsanchez2@lenovo.com,Date 10/01/2024 3:01 p. m., Cc: lrodriguez25@lenovo.com; ,Subject: Actualizacion datos No Ref 11793117_x000a__x000a_Buen día señores Claro_x000a__x000a_ _x000a__x000a_Agradezco puedan darnos instrucciones para poder realizar actualización de datos para la cuenta relacionada a continuación, ya que ni el correo ni el celular corresponden a las áreas encargadas de los pagos._x000a__x000a_ _x000a__x000a_Lenovo Global Technology (Asia Pacific)_x000a__x000a_NI 901021590_x000a__x000a_Referencia 11793117_x000a__x000a_ _x000a__x000a_Requerimos cambiar los datos por los siguientes:_x000a__x000a_ _x000a__x000a_Nombre Contacto : Alejandra Firigua_x000a__x000a_Correo electrónico: abuitrago@lenovo.com _x000a__x000a_Tel: 3138080_x000a__x000a_ _x000a__x000a_ _x000a__x000a_Atenta a sus comentarios._x000a__x000a_ _x000a__x000a_Diana González_x000a__x000a_JLL Regional Occupancy Planner – LATAM/AMER_x000a__x000a_P: +5713138080 _x000a__x000a_M: +571 3168785391 _x000a__x000a_E: dsanchez2@lenovo.com _x000a__x000a_E: diana.gonzalez@am.jll.com "/>
    <m/>
    <x v="52"/>
    <x v="0"/>
    <x v="0"/>
    <x v="0"/>
    <x v="0"/>
    <n v="1"/>
    <n v="1"/>
    <n v="1"/>
    <n v="1"/>
    <x v="0"/>
    <n v="1"/>
    <s v="11793117LENOVO GLO BAL TECHNOLOGY ASIA PACIFIC"/>
    <x v="0"/>
    <d v="2024-01-11T00:00:00"/>
    <x v="1090"/>
    <d v="1899-12-30T00:00:00"/>
    <d v="2024-01-10T16:18:00"/>
    <s v="16:18"/>
    <d v="1899-12-30T19:42:15"/>
    <x v="4"/>
    <x v="0"/>
    <x v="26"/>
    <x v="1"/>
    <n v="8193"/>
  </r>
  <r>
    <n v="1108"/>
    <d v="2024-01-11T12:03:27"/>
    <d v="2024-01-11T12:04:01"/>
    <s v="45961452@ventasyservicios.com.co"/>
    <s v="Natalia Buenano Gonzalez"/>
    <m/>
    <d v="2024-01-11T00:00:00"/>
    <s v="10:37"/>
    <x v="3"/>
    <m/>
    <s v="15559226"/>
    <m/>
    <m/>
    <m/>
    <m/>
    <m/>
    <m/>
    <m/>
    <m/>
    <s v="78083995"/>
    <s v="ORION TECNICA COMERCIAL SAS                "/>
    <s v="MICR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1T00:00:00"/>
    <m/>
    <m/>
    <x v="58"/>
    <x v="3"/>
    <x v="0"/>
    <x v="0"/>
    <x v="0"/>
    <n v="1"/>
    <n v="1"/>
    <n v="1"/>
    <n v="1"/>
    <x v="0"/>
    <n v="1"/>
    <s v="78083995ORION TECNICA COMERCIAL SAS                "/>
    <x v="2"/>
    <d v="2024-01-11T00:00:00"/>
    <x v="1091"/>
    <d v="1899-12-30T00:00:00"/>
    <d v="2024-01-11T10:37:00"/>
    <s v="10:37"/>
    <d v="1899-12-30T01:27:01"/>
    <x v="1"/>
    <x v="1"/>
    <x v="5"/>
    <x v="1"/>
    <n v="8193"/>
  </r>
  <r>
    <n v="1109"/>
    <d v="2024-01-11T12:05:57"/>
    <d v="2024-01-11T12:07:11"/>
    <s v="46046878@ventasyservicios.com.co"/>
    <s v="Laura Alejandra Romero Roa"/>
    <m/>
    <d v="2024-01-10T00:00:00"/>
    <s v="12:15"/>
    <x v="0"/>
    <m/>
    <m/>
    <m/>
    <m/>
    <m/>
    <m/>
    <m/>
    <m/>
    <s v="994731455"/>
    <s v="Fwd: RE: Favor gestion prioritaria SD994731455"/>
    <s v="890980997"/>
    <s v="E.S.E. HOSPITAL MARIA AUX"/>
    <s v="NO DETERMINADO"/>
    <s v="CLIENTE CLARO"/>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1T00:00:00"/>
    <s v="0"/>
    <s v="0"/>
    <x v="57"/>
    <x v="0"/>
    <x v="0"/>
    <x v="0"/>
    <x v="0"/>
    <n v="1"/>
    <n v="1"/>
    <n v="1"/>
    <n v="1"/>
    <x v="0"/>
    <n v="1"/>
    <s v="890980997E.S.E. HOSPITAL MARIA AUX"/>
    <x v="0"/>
    <d v="2024-01-11T00:00:00"/>
    <x v="1092"/>
    <d v="1899-12-30T00:00:00"/>
    <d v="2024-01-10T12:15:00"/>
    <s v="12:15"/>
    <d v="1899-12-30T23:52:11"/>
    <x v="4"/>
    <x v="0"/>
    <x v="27"/>
    <x v="1"/>
    <n v="8193"/>
  </r>
  <r>
    <n v="1110"/>
    <d v="2024-01-11T12:06:52"/>
    <d v="2024-01-11T12:09:43"/>
    <s v="45077024@ventasyservicios.com.co"/>
    <s v="Leidy Tatiana Pinzon Calderon"/>
    <m/>
    <d v="2024-01-10T00:00:00"/>
    <s v="22:12"/>
    <x v="7"/>
    <m/>
    <m/>
    <m/>
    <m/>
    <m/>
    <m/>
    <s v="agropecuariaelprofe@gmail.com"/>
    <s v="Fwd: formato informacion de cesion de contrato"/>
    <m/>
    <m/>
    <s v="3143059684"/>
    <s v="FABIAN HERNAN CAMERO MEDINA"/>
    <s v="MICR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1T00:00:00"/>
    <m/>
    <m/>
    <x v="79"/>
    <x v="6"/>
    <x v="0"/>
    <x v="0"/>
    <x v="0"/>
    <n v="1"/>
    <n v="1"/>
    <n v="1"/>
    <n v="1"/>
    <x v="0"/>
    <n v="1"/>
    <s v="3143059684FABIAN HERNAN CAMERO MEDINA"/>
    <x v="0"/>
    <d v="2024-01-11T00:00:00"/>
    <x v="1093"/>
    <d v="1899-12-30T00:00:00"/>
    <d v="2024-01-10T22:12:00"/>
    <s v="22:12"/>
    <d v="1899-12-30T13:57:43"/>
    <x v="3"/>
    <x v="0"/>
    <x v="12"/>
    <x v="1"/>
    <n v="8193"/>
  </r>
  <r>
    <n v="1111"/>
    <d v="2024-01-11T12:04:07"/>
    <d v="2024-01-11T12:15:48"/>
    <s v="45961452@ventasyservicios.com.co"/>
    <s v="Natalia Buenano Gonzalez"/>
    <m/>
    <d v="2024-01-11T00:00:00"/>
    <s v="10:40"/>
    <x v="3"/>
    <m/>
    <s v="15559229"/>
    <m/>
    <m/>
    <m/>
    <m/>
    <m/>
    <m/>
    <m/>
    <m/>
    <s v="3108233985"/>
    <s v="RAXY S.A.S."/>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1T00:00:00"/>
    <m/>
    <m/>
    <x v="21"/>
    <x v="3"/>
    <x v="0"/>
    <x v="0"/>
    <x v="0"/>
    <n v="1"/>
    <n v="1"/>
    <n v="1"/>
    <n v="1"/>
    <x v="0"/>
    <n v="1"/>
    <s v="3108233985RAXY S.A.S."/>
    <x v="2"/>
    <d v="2024-01-11T00:00:00"/>
    <x v="1094"/>
    <d v="1899-12-30T00:00:00"/>
    <d v="2024-01-11T10:40:00"/>
    <s v="10:40"/>
    <d v="1899-12-30T01:35:48"/>
    <x v="1"/>
    <x v="1"/>
    <x v="5"/>
    <x v="1"/>
    <n v="8193"/>
  </r>
  <r>
    <n v="1112"/>
    <d v="2024-01-11T12:16:58"/>
    <d v="2024-01-11T12:17:07"/>
    <s v="46044978@ventasyservicios.com.co"/>
    <s v="Edward Esteban Roa Ruiz"/>
    <m/>
    <d v="2024-01-11T00:00:00"/>
    <s v="09:33"/>
    <x v="4"/>
    <m/>
    <m/>
    <m/>
    <m/>
    <m/>
    <m/>
    <m/>
    <m/>
    <s v="andreita_n13@hotmail.com"/>
    <s v="Solicitud Sim con documentación solicitada "/>
    <s v="3233226447"/>
    <s v="SUMINISTRO DISENO E INGENIERIA INDUSTRIA"/>
    <s v="SOH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1T00:00:00"/>
    <m/>
    <m/>
    <x v="21"/>
    <x v="0"/>
    <x v="0"/>
    <x v="0"/>
    <x v="0"/>
    <n v="1"/>
    <n v="1"/>
    <n v="1"/>
    <n v="1"/>
    <x v="0"/>
    <n v="1"/>
    <s v="3233226447SUMINISTRO DISENO E INGENIERIA INDUSTRIA"/>
    <x v="2"/>
    <d v="2024-01-11T00:00:00"/>
    <x v="1095"/>
    <d v="1899-12-30T00:00:00"/>
    <d v="2024-01-11T09:33:00"/>
    <s v="09:33"/>
    <d v="1899-12-30T02:44:07"/>
    <x v="1"/>
    <x v="1"/>
    <x v="8"/>
    <x v="0"/>
    <n v="8193"/>
  </r>
  <r>
    <n v="1113"/>
    <d v="2024-01-11T12:23:48"/>
    <d v="2024-01-11T12:25:34"/>
    <s v="45077019@ventasyservicios.com.co"/>
    <s v="Diana Irene Forero Navarrete"/>
    <m/>
    <d v="2024-01-11T00:00:00"/>
    <s v="8:50 a. m."/>
    <x v="4"/>
    <m/>
    <m/>
    <m/>
    <m/>
    <m/>
    <m/>
    <m/>
    <m/>
    <s v="andres.espinoza@iglesiaraah.org"/>
    <s v="Re: Cancelación del servicio de inteernet #37865212"/>
    <s v="37865212"/>
    <s v="IGLESIA CRISTIANA BIBLICA RAAH             "/>
    <s v="SOHO"/>
    <s v="CLIENTE EXTERNO"/>
    <x v="0"/>
    <m/>
    <s v="FIJO"/>
    <s v="HFC"/>
    <s v="CANCELACIÓN DE SERVICIO"/>
    <m/>
    <m/>
    <m/>
    <m/>
    <m/>
    <m/>
    <m/>
    <s v="CANCELACIÓN"/>
    <m/>
    <m/>
    <m/>
    <m/>
    <m/>
    <m/>
    <m/>
    <m/>
    <m/>
    <m/>
    <m/>
    <m/>
    <m/>
    <m/>
    <m/>
    <m/>
    <m/>
    <m/>
    <m/>
    <m/>
    <m/>
    <m/>
    <m/>
    <m/>
    <m/>
    <m/>
    <m/>
    <m/>
    <m/>
    <m/>
    <m/>
    <m/>
    <m/>
    <m/>
    <m/>
    <m/>
    <m/>
    <m/>
    <m/>
    <m/>
    <m/>
    <m/>
    <m/>
    <m/>
    <m/>
    <m/>
    <m/>
    <m/>
    <m/>
    <m/>
    <m/>
    <m/>
    <m/>
    <m/>
    <m/>
    <m/>
    <m/>
    <m/>
    <m/>
    <m/>
    <m/>
    <m/>
    <m/>
    <m/>
    <m/>
    <m/>
    <m/>
    <m/>
    <m/>
    <m/>
    <m/>
    <m/>
    <m/>
    <m/>
    <m/>
    <m/>
    <m/>
    <m/>
    <m/>
    <m/>
    <m/>
    <m/>
    <m/>
    <m/>
    <m/>
    <m/>
    <m/>
    <m/>
    <m/>
    <m/>
    <m/>
    <m/>
    <m/>
    <m/>
    <m/>
    <m/>
    <m/>
    <s v="TOTAL"/>
    <m/>
    <s v="FALLAS TÉCNICAS"/>
    <m/>
    <x v="3"/>
    <s v="3137531978"/>
    <s v="BUZON DE VOZ"/>
    <s v="1"/>
    <s v="0"/>
    <s v="BOGOTÁ"/>
    <s v="GESTIONADO"/>
    <m/>
    <d v="2024-01-11T00:00:00"/>
    <s v=" "/>
    <s v="995765999"/>
    <x v="53"/>
    <x v="0"/>
    <x v="0"/>
    <x v="0"/>
    <x v="0"/>
    <n v="1"/>
    <n v="1"/>
    <n v="1"/>
    <n v="1"/>
    <x v="0"/>
    <n v="1"/>
    <s v="37865212IGLESIA CRISTIANA BIBLICA RAAH             "/>
    <x v="2"/>
    <d v="2024-01-11T00:00:00"/>
    <x v="1096"/>
    <d v="1899-12-30T00:00:00"/>
    <d v="2024-01-11T08:50:00"/>
    <s v="8:50"/>
    <d v="1899-12-30T03:35:34"/>
    <x v="1"/>
    <x v="1"/>
    <x v="9"/>
    <x v="0"/>
    <n v="8193"/>
  </r>
  <r>
    <n v="1114"/>
    <d v="2024-01-11T11:32:04"/>
    <d v="2024-01-11T12:27:17"/>
    <s v="45664102@ventasyservicios.com.co"/>
    <s v="Angie Tatiana Tique Cardozo"/>
    <m/>
    <d v="2024-01-11T00:00:00"/>
    <s v="6:27 a. m."/>
    <x v="0"/>
    <m/>
    <m/>
    <m/>
    <m/>
    <m/>
    <m/>
    <m/>
    <m/>
    <s v="asistente.comercialonsales4@gmail.com"/>
    <s v="SOLICITUD AMPLIACION BA // AGENTE ONSALES // CLIENTE DELTEC S.A. // NIT 800166199-1"/>
    <s v="30575"/>
    <s v="DELTEC S.A."/>
    <s v="INTERMEDIAS"/>
    <s v="CLIENTE CLARO"/>
    <x v="1"/>
    <s v="EDWARD ANDRES LONDOÑO SALAZAR"/>
    <s v="FIJO"/>
    <s v="FO"/>
    <s v="CAMBIO PLAN TARIFA"/>
    <m/>
    <m/>
    <m/>
    <m/>
    <m/>
    <s v="DOWNGRADE"/>
    <m/>
    <m/>
    <m/>
    <m/>
    <m/>
    <m/>
    <m/>
    <m/>
    <m/>
    <m/>
    <m/>
    <m/>
    <m/>
    <m/>
    <m/>
    <m/>
    <m/>
    <m/>
    <m/>
    <m/>
    <m/>
    <m/>
    <m/>
    <m/>
    <m/>
    <m/>
    <m/>
    <m/>
    <m/>
    <m/>
    <m/>
    <m/>
    <m/>
    <m/>
    <m/>
    <m/>
    <m/>
    <m/>
    <m/>
    <m/>
    <m/>
    <m/>
    <m/>
    <m/>
    <m/>
    <m/>
    <m/>
    <m/>
    <m/>
    <m/>
    <m/>
    <m/>
    <m/>
    <m/>
    <m/>
    <m/>
    <m/>
    <m/>
    <m/>
    <m/>
    <m/>
    <m/>
    <m/>
    <m/>
    <m/>
    <m/>
    <m/>
    <m/>
    <m/>
    <m/>
    <m/>
    <m/>
    <m/>
    <m/>
    <m/>
    <m/>
    <m/>
    <m/>
    <m/>
    <m/>
    <m/>
    <m/>
    <m/>
    <m/>
    <m/>
    <m/>
    <m/>
    <m/>
    <m/>
    <m/>
    <m/>
    <m/>
    <m/>
    <m/>
    <m/>
    <m/>
    <m/>
    <m/>
    <m/>
    <m/>
    <m/>
    <m/>
    <m/>
    <x v="0"/>
    <m/>
    <m/>
    <m/>
    <m/>
    <m/>
    <s v="SOLUCIONADO ESCALADO"/>
    <s v="CSM"/>
    <d v="2024-01-11T00:00:00"/>
    <s v="NO APLICA"/>
    <s v="NO APLICA"/>
    <x v="35"/>
    <x v="0"/>
    <x v="4"/>
    <x v="0"/>
    <x v="0"/>
    <n v="1"/>
    <n v="1"/>
    <n v="1"/>
    <n v="1"/>
    <x v="0"/>
    <n v="1"/>
    <s v="30575DELTEC S.A."/>
    <x v="1"/>
    <d v="2024-01-11T00:00:00"/>
    <x v="1097"/>
    <d v="1899-12-30T00:00:00"/>
    <d v="2024-01-11T06:27:00"/>
    <s v="6:27"/>
    <d v="1899-12-30T06:00:17"/>
    <x v="2"/>
    <x v="2"/>
    <x v="16"/>
    <x v="1"/>
    <n v="8193"/>
  </r>
  <r>
    <n v="1115"/>
    <d v="2024-01-11T12:26:50"/>
    <d v="2024-01-11T12:27:58"/>
    <s v="46044978@ventasyservicios.com.co"/>
    <s v="Edward Esteban Roa Ruiz"/>
    <m/>
    <d v="2024-01-11T00:00:00"/>
    <s v="9:33"/>
    <x v="4"/>
    <m/>
    <m/>
    <m/>
    <m/>
    <m/>
    <m/>
    <m/>
    <m/>
    <s v="rutavitalsas@gmail.com; "/>
    <s v="Re: solicitud de contrato y usuario empresarial"/>
    <s v="0"/>
    <s v="0"/>
    <s v="NO DETERMINADO"/>
    <s v="CLIENTE CLARO"/>
    <x v="0"/>
    <m/>
    <s v="MÓVIL"/>
    <m/>
    <m/>
    <s v="CASO RECHAZADO"/>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11T00:00:00"/>
    <m/>
    <m/>
    <x v="3"/>
    <x v="0"/>
    <x v="0"/>
    <x v="0"/>
    <x v="0"/>
    <n v="1"/>
    <n v="1"/>
    <n v="1"/>
    <n v="1"/>
    <x v="0"/>
    <n v="1"/>
    <s v="00"/>
    <x v="2"/>
    <d v="2024-01-11T00:00:00"/>
    <x v="1098"/>
    <d v="1899-12-30T00:00:00"/>
    <d v="2024-01-11T09:33:00"/>
    <s v="9:33"/>
    <d v="1899-12-30T02:54:58"/>
    <x v="1"/>
    <x v="1"/>
    <x v="8"/>
    <x v="0"/>
    <n v="8193"/>
  </r>
  <r>
    <n v="1116"/>
    <d v="2024-01-11T12:31:10"/>
    <d v="2024-01-11T12:35:20"/>
    <s v="45077024@ventasyservicios.com.co"/>
    <s v="Leidy Tatiana Pinzon Calderon"/>
    <m/>
    <d v="2024-01-11T00:00:00"/>
    <s v="09:45"/>
    <x v="7"/>
    <m/>
    <m/>
    <m/>
    <m/>
    <m/>
    <m/>
    <s v="tmahecha97@gmail.com"/>
    <s v="Re: cambio titular"/>
    <m/>
    <m/>
    <s v="3107815151"/>
    <s v="BEMAR BELLEZA S A S"/>
    <s v="SOHO"/>
    <s v="CLIENTE EXTERNO"/>
    <x v="0"/>
    <m/>
    <m/>
    <m/>
    <m/>
    <m/>
    <m/>
    <m/>
    <m/>
    <m/>
    <m/>
    <m/>
    <m/>
    <m/>
    <m/>
    <m/>
    <m/>
    <m/>
    <m/>
    <m/>
    <m/>
    <m/>
    <m/>
    <m/>
    <m/>
    <m/>
    <m/>
    <m/>
    <m/>
    <m/>
    <m/>
    <m/>
    <m/>
    <m/>
    <m/>
    <m/>
    <m/>
    <m/>
    <m/>
    <m/>
    <m/>
    <m/>
    <m/>
    <m/>
    <m/>
    <m/>
    <m/>
    <m/>
    <m/>
    <m/>
    <m/>
    <m/>
    <m/>
    <m/>
    <m/>
    <m/>
    <m/>
    <m/>
    <m/>
    <m/>
    <m/>
    <m/>
    <m/>
    <m/>
    <m/>
    <m/>
    <m/>
    <m/>
    <m/>
    <m/>
    <m/>
    <m/>
    <m/>
    <m/>
    <s v="MÓVIL"/>
    <m/>
    <s v="CESIÓN RECHAZADA"/>
    <m/>
    <m/>
    <s v="INFORMACIÓN INCOMPLETA"/>
    <m/>
    <m/>
    <m/>
    <m/>
    <m/>
    <m/>
    <m/>
    <m/>
    <m/>
    <m/>
    <m/>
    <m/>
    <m/>
    <m/>
    <m/>
    <m/>
    <m/>
    <m/>
    <m/>
    <m/>
    <m/>
    <m/>
    <m/>
    <m/>
    <m/>
    <m/>
    <m/>
    <m/>
    <m/>
    <m/>
    <m/>
    <m/>
    <m/>
    <m/>
    <x v="0"/>
    <m/>
    <m/>
    <m/>
    <m/>
    <m/>
    <s v="GESTIONADO"/>
    <m/>
    <d v="2024-01-11T00:00:00"/>
    <m/>
    <m/>
    <x v="79"/>
    <x v="6"/>
    <x v="0"/>
    <x v="0"/>
    <x v="0"/>
    <n v="1"/>
    <n v="1"/>
    <n v="1"/>
    <n v="1"/>
    <x v="0"/>
    <n v="1"/>
    <s v="3107815151BEMAR BELLEZA S A S"/>
    <x v="2"/>
    <d v="2024-01-11T00:00:00"/>
    <x v="1099"/>
    <d v="1899-12-30T00:00:00"/>
    <d v="2024-01-11T09:45:00"/>
    <s v="09:45"/>
    <d v="1899-12-30T02:50:20"/>
    <x v="1"/>
    <x v="1"/>
    <x v="12"/>
    <x v="1"/>
    <n v="8193"/>
  </r>
  <r>
    <n v="1117"/>
    <d v="2024-01-11T12:15:52"/>
    <d v="2024-01-11T12:36:54"/>
    <s v="45961452@ventasyservicios.com.co"/>
    <s v="Natalia Buenano Gonzalez"/>
    <m/>
    <d v="2024-01-11T00:00:00"/>
    <s v="10:41"/>
    <x v="3"/>
    <m/>
    <s v="15559230"/>
    <m/>
    <m/>
    <m/>
    <m/>
    <m/>
    <m/>
    <m/>
    <m/>
    <s v="12178914"/>
    <s v="TSG THE IT EXPERTS SAS"/>
    <s v="PYME MEDIANA"/>
    <s v="CLIENTE EXTERNO"/>
    <x v="0"/>
    <m/>
    <s v="FIJO"/>
    <s v="FO"/>
    <s v="CREACIÓN DE PQR"/>
    <m/>
    <m/>
    <m/>
    <m/>
    <m/>
    <m/>
    <m/>
    <m/>
    <m/>
    <m/>
    <m/>
    <m/>
    <m/>
    <m/>
    <s v="CONSUMO ADICIONAL"/>
    <m/>
    <m/>
    <m/>
    <m/>
    <m/>
    <m/>
    <m/>
    <m/>
    <m/>
    <m/>
    <m/>
    <m/>
    <m/>
    <m/>
    <m/>
    <m/>
    <m/>
    <m/>
    <m/>
    <m/>
    <m/>
    <m/>
    <m/>
    <m/>
    <m/>
    <m/>
    <m/>
    <m/>
    <m/>
    <m/>
    <m/>
    <m/>
    <m/>
    <m/>
    <m/>
    <m/>
    <m/>
    <m/>
    <m/>
    <m/>
    <m/>
    <m/>
    <m/>
    <m/>
    <m/>
    <m/>
    <m/>
    <m/>
    <m/>
    <m/>
    <m/>
    <m/>
    <m/>
    <m/>
    <m/>
    <m/>
    <m/>
    <m/>
    <m/>
    <m/>
    <m/>
    <m/>
    <m/>
    <m/>
    <m/>
    <m/>
    <m/>
    <m/>
    <m/>
    <m/>
    <m/>
    <m/>
    <m/>
    <m/>
    <m/>
    <m/>
    <m/>
    <m/>
    <m/>
    <m/>
    <m/>
    <m/>
    <m/>
    <m/>
    <m/>
    <m/>
    <m/>
    <m/>
    <m/>
    <m/>
    <m/>
    <m/>
    <m/>
    <m/>
    <x v="0"/>
    <m/>
    <m/>
    <m/>
    <m/>
    <m/>
    <s v="GESTIONADO"/>
    <m/>
    <d v="2024-01-11T00:00:00"/>
    <m/>
    <m/>
    <x v="144"/>
    <x v="3"/>
    <x v="0"/>
    <x v="0"/>
    <x v="0"/>
    <n v="1"/>
    <n v="1"/>
    <n v="1"/>
    <n v="1"/>
    <x v="1"/>
    <n v="3"/>
    <s v="12178914TSG THE IT EXPERTS SAS"/>
    <x v="2"/>
    <d v="2024-01-11T00:00:00"/>
    <x v="1100"/>
    <d v="1899-12-30T00:00:00"/>
    <d v="2024-01-11T10:41:00"/>
    <s v="10:41"/>
    <d v="1899-12-30T01:55:54"/>
    <x v="1"/>
    <x v="1"/>
    <x v="5"/>
    <x v="1"/>
    <n v="8193"/>
  </r>
  <r>
    <n v="1118"/>
    <d v="2024-01-11T12:35:02"/>
    <d v="2024-01-11T12:40:20"/>
    <s v="46049316@ventasyservicios.com.co"/>
    <s v="Evelin Gicela Diaz Garzon"/>
    <m/>
    <d v="2024-01-11T00:00:00"/>
    <s v="08:53"/>
    <x v="7"/>
    <m/>
    <m/>
    <m/>
    <m/>
    <m/>
    <m/>
    <s v="jessica.mendez@claro.com.co; "/>
    <s v="Re: Cesión de Linea Movil 3114915949"/>
    <m/>
    <m/>
    <s v="3114915949"/>
    <s v="LUZ MÉLIDA BARAJAS GARCÍA"/>
    <s v="NO DETERMINADO"/>
    <s v="CLIENTE CLAR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1T00:00:00"/>
    <m/>
    <m/>
    <x v="78"/>
    <x v="6"/>
    <x v="0"/>
    <x v="0"/>
    <x v="0"/>
    <n v="1"/>
    <n v="1"/>
    <n v="1"/>
    <n v="1"/>
    <x v="0"/>
    <n v="1"/>
    <s v="3114915949LUZ MÉLIDA BARAJAS GARCÍA"/>
    <x v="2"/>
    <d v="2024-01-11T00:00:00"/>
    <x v="1101"/>
    <d v="1899-12-30T00:00:00"/>
    <d v="2024-01-11T08:53:00"/>
    <s v="08:53"/>
    <d v="1899-12-30T03:47:20"/>
    <x v="1"/>
    <x v="1"/>
    <x v="22"/>
    <x v="1"/>
    <n v="8193"/>
  </r>
  <r>
    <n v="1119"/>
    <d v="2024-01-11T12:27:25"/>
    <d v="2024-01-11T12:41:16"/>
    <s v="45664102@ventasyservicios.com.co"/>
    <s v="Angie Tatiana Tique Cardozo"/>
    <m/>
    <d v="2024-01-11T00:00:00"/>
    <s v="9:07 a. m."/>
    <x v="0"/>
    <m/>
    <m/>
    <m/>
    <m/>
    <m/>
    <m/>
    <m/>
    <m/>
    <s v="loquito1688@gmail.com,"/>
    <s v="Fwd: Re: Buena tarde nos dirigimos a la compa????a claro, con el fin de dar por terminado un plan pyme referencia 02784797. Adjuntamos los siguientes documentos"/>
    <s v="02784797"/>
    <s v="MARIA FRAN CIFUENTES GALEANO   "/>
    <s v="SOH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1T00:00:00"/>
    <s v="NO APLICA"/>
    <s v="NO APLICA"/>
    <x v="58"/>
    <x v="0"/>
    <x v="0"/>
    <x v="0"/>
    <x v="0"/>
    <n v="1"/>
    <n v="1"/>
    <n v="1"/>
    <n v="1"/>
    <x v="0"/>
    <n v="1"/>
    <s v="02784797MARIA FRAN CIFUENTES GALEANO   "/>
    <x v="2"/>
    <d v="2024-01-11T00:00:00"/>
    <x v="1102"/>
    <d v="1899-12-30T00:00:00"/>
    <d v="2024-01-11T09:07:00"/>
    <s v="9:07"/>
    <d v="1899-12-30T03:34:16"/>
    <x v="1"/>
    <x v="1"/>
    <x v="16"/>
    <x v="1"/>
    <n v="8193"/>
  </r>
  <r>
    <n v="1120"/>
    <d v="2024-01-11T12:40:31"/>
    <d v="2024-01-11T12:41:31"/>
    <s v="45961588@ventasyservicios.com.co"/>
    <s v="Brian Fernando Camacho Hernandez"/>
    <m/>
    <d v="2024-01-11T00:00:00"/>
    <s v="08:50"/>
    <x v="4"/>
    <m/>
    <m/>
    <m/>
    <m/>
    <m/>
    <m/>
    <m/>
    <m/>
    <s v="coordinadorhsq@davisan.com.co"/>
    <s v="Re: solicitud de Backup"/>
    <s v="8.22236363"/>
    <s v="DAVISAN SECURITY LIMITADA"/>
    <s v="MICRO"/>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11T00:00:00"/>
    <s v="NA"/>
    <s v="NA"/>
    <x v="31"/>
    <x v="0"/>
    <x v="0"/>
    <x v="0"/>
    <x v="0"/>
    <n v="1"/>
    <n v="1"/>
    <n v="1"/>
    <n v="1"/>
    <x v="0"/>
    <n v="1"/>
    <s v="8.22236363DAVISAN SECURITY LIMITADA"/>
    <x v="2"/>
    <d v="2024-01-11T00:00:00"/>
    <x v="1103"/>
    <d v="1899-12-30T00:00:00"/>
    <d v="2024-01-11T08:50:00"/>
    <s v="08:50"/>
    <d v="1899-12-30T03:51:31"/>
    <x v="1"/>
    <x v="1"/>
    <x v="21"/>
    <x v="0"/>
    <n v="8193"/>
  </r>
  <r>
    <n v="1121"/>
    <d v="2024-01-11T12:36:30"/>
    <d v="2024-01-11T12:42:18"/>
    <s v="45077019@ventasyservicios.com.co"/>
    <s v="Diana Irene Forero Navarrete"/>
    <m/>
    <d v="2024-01-11T00:00:00"/>
    <s v="9:31 a. m."/>
    <x v="4"/>
    <m/>
    <m/>
    <m/>
    <m/>
    <m/>
    <m/>
    <m/>
    <m/>
    <s v="manuelmorales62@outlook.com"/>
    <s v="Solicitud retiro del servico de television, internet y telefonia fija, segun referencia de pago No. 04023996"/>
    <s v="04023996 y 04007205"/>
    <s v="SANDRA GRE MORALES ROJAS                   "/>
    <s v="MICRO"/>
    <s v="CLIENTE EXTERNO"/>
    <x v="0"/>
    <m/>
    <s v="FIJO"/>
    <s v="HFC"/>
    <s v="CANCELACIÓN DE SERVICIO"/>
    <m/>
    <m/>
    <m/>
    <m/>
    <m/>
    <m/>
    <m/>
    <s v="CANCELACIÓN"/>
    <m/>
    <m/>
    <m/>
    <m/>
    <m/>
    <m/>
    <m/>
    <m/>
    <m/>
    <m/>
    <m/>
    <m/>
    <m/>
    <m/>
    <m/>
    <m/>
    <m/>
    <m/>
    <m/>
    <m/>
    <m/>
    <m/>
    <m/>
    <m/>
    <m/>
    <m/>
    <m/>
    <m/>
    <m/>
    <m/>
    <m/>
    <m/>
    <m/>
    <m/>
    <m/>
    <m/>
    <m/>
    <m/>
    <m/>
    <m/>
    <m/>
    <m/>
    <m/>
    <m/>
    <m/>
    <m/>
    <m/>
    <m/>
    <m/>
    <m/>
    <m/>
    <m/>
    <m/>
    <m/>
    <m/>
    <m/>
    <m/>
    <m/>
    <m/>
    <m/>
    <m/>
    <m/>
    <m/>
    <m/>
    <m/>
    <m/>
    <m/>
    <m/>
    <m/>
    <m/>
    <m/>
    <m/>
    <m/>
    <m/>
    <m/>
    <m/>
    <m/>
    <m/>
    <m/>
    <m/>
    <m/>
    <m/>
    <m/>
    <m/>
    <m/>
    <m/>
    <m/>
    <m/>
    <m/>
    <m/>
    <m/>
    <m/>
    <m/>
    <m/>
    <m/>
    <m/>
    <m/>
    <s v="TOTAL"/>
    <m/>
    <s v="MEJOR OFERTA DE OTRO OPERADOR"/>
    <s v="NO INFORMA"/>
    <x v="2"/>
    <s v="3185146594"/>
    <s v="titular"/>
    <s v="2"/>
    <m/>
    <m/>
    <s v="GESTIONADO"/>
    <m/>
    <d v="2024-01-11T00:00:00"/>
    <s v=" "/>
    <s v="995769279, 995770568"/>
    <x v="53"/>
    <x v="0"/>
    <x v="0"/>
    <x v="0"/>
    <x v="0"/>
    <n v="1"/>
    <n v="1"/>
    <n v="1"/>
    <n v="1"/>
    <x v="0"/>
    <n v="1"/>
    <s v="04023996 y 04007205SANDRA GRE MORALES ROJAS                   "/>
    <x v="2"/>
    <d v="2024-01-11T00:00:00"/>
    <x v="1104"/>
    <d v="1899-12-30T00:00:00"/>
    <d v="2024-01-11T09:31:00"/>
    <s v="9:31"/>
    <d v="1899-12-30T03:11:18"/>
    <x v="1"/>
    <x v="1"/>
    <x v="9"/>
    <x v="0"/>
    <n v="8193"/>
  </r>
  <r>
    <n v="1122"/>
    <d v="2024-01-11T12:41:42"/>
    <d v="2024-01-11T12:42:42"/>
    <s v="45077024@ventasyservicios.com.co"/>
    <s v="Leidy Tatiana Pinzon Calderon"/>
    <m/>
    <d v="2024-01-11T00:00:00"/>
    <s v="09:33"/>
    <x v="7"/>
    <m/>
    <m/>
    <m/>
    <m/>
    <m/>
    <m/>
    <s v="tmahecha97@gmail.com"/>
    <s v="CAMBIO TITULAR"/>
    <m/>
    <m/>
    <s v="3112049909"/>
    <s v="TH EXITOS S.A.S"/>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1T00:00:00"/>
    <m/>
    <m/>
    <x v="78"/>
    <x v="6"/>
    <x v="0"/>
    <x v="0"/>
    <x v="0"/>
    <n v="1"/>
    <n v="1"/>
    <n v="1"/>
    <n v="1"/>
    <x v="0"/>
    <n v="1"/>
    <s v="3112049909TH EXITOS S.A.S"/>
    <x v="2"/>
    <d v="2024-01-11T00:00:00"/>
    <x v="1105"/>
    <d v="1899-12-30T00:00:00"/>
    <d v="2024-01-11T09:33:00"/>
    <s v="09:33"/>
    <d v="1899-12-30T03:09:42"/>
    <x v="1"/>
    <x v="1"/>
    <x v="12"/>
    <x v="1"/>
    <n v="8193"/>
  </r>
  <r>
    <n v="1123"/>
    <d v="2024-01-11T12:47:35"/>
    <d v="2024-01-11T12:48:53"/>
    <s v="46044978@ventasyservicios.com.co"/>
    <s v="Edward Esteban Roa Ruiz"/>
    <m/>
    <d v="2024-01-11T00:00:00"/>
    <s v="09:37"/>
    <x v="4"/>
    <m/>
    <m/>
    <m/>
    <m/>
    <m/>
    <m/>
    <m/>
    <m/>
    <s v="asistentevp@avenacubana.com"/>
    <s v="RE: SOLICITUD BLOQUEO POR PERDIDA NATURAL FOOD SAS NIT 900380783-2"/>
    <s v="3208437338 "/>
    <s v="NATURAL FOOD SAS"/>
    <s v="PYME MEDIANA"/>
    <s v="CLIENTE CLARO"/>
    <x v="0"/>
    <m/>
    <s v="MÓVIL"/>
    <m/>
    <m/>
    <s v="CASO RECHAZADO"/>
    <m/>
    <m/>
    <m/>
    <m/>
    <m/>
    <m/>
    <m/>
    <m/>
    <s v="NO ADJUNTA DOCUMENTACIÓN"/>
    <m/>
    <m/>
    <m/>
    <m/>
    <m/>
    <m/>
    <m/>
    <m/>
    <m/>
    <m/>
    <m/>
    <m/>
    <m/>
    <m/>
    <m/>
    <m/>
    <m/>
    <m/>
    <m/>
    <m/>
    <m/>
    <m/>
    <m/>
    <m/>
    <m/>
    <m/>
    <m/>
    <m/>
    <m/>
    <m/>
    <m/>
    <m/>
    <m/>
    <m/>
    <m/>
    <m/>
    <m/>
    <m/>
    <m/>
    <m/>
    <m/>
    <m/>
    <m/>
    <m/>
    <m/>
    <m/>
    <m/>
    <m/>
    <m/>
    <m/>
    <m/>
    <m/>
    <m/>
    <m/>
    <m/>
    <m/>
    <m/>
    <m/>
    <m/>
    <m/>
    <m/>
    <m/>
    <m/>
    <m/>
    <m/>
    <m/>
    <m/>
    <m/>
    <m/>
    <m/>
    <m/>
    <m/>
    <m/>
    <m/>
    <m/>
    <m/>
    <m/>
    <m/>
    <m/>
    <m/>
    <m/>
    <m/>
    <m/>
    <m/>
    <m/>
    <m/>
    <m/>
    <m/>
    <m/>
    <m/>
    <m/>
    <m/>
    <m/>
    <m/>
    <m/>
    <m/>
    <m/>
    <m/>
    <m/>
    <x v="0"/>
    <m/>
    <m/>
    <m/>
    <m/>
    <m/>
    <s v="GESTIONADO"/>
    <m/>
    <d v="2024-01-11T00:00:00"/>
    <m/>
    <m/>
    <x v="14"/>
    <x v="0"/>
    <x v="0"/>
    <x v="0"/>
    <x v="0"/>
    <n v="1"/>
    <n v="1"/>
    <n v="1"/>
    <n v="1"/>
    <x v="0"/>
    <n v="1"/>
    <s v="3208437338 NATURAL FOOD SAS"/>
    <x v="2"/>
    <d v="2024-01-11T00:00:00"/>
    <x v="1106"/>
    <d v="1899-12-30T00:00:00"/>
    <d v="2024-01-11T09:37:00"/>
    <s v="09:37"/>
    <d v="1899-12-30T03:11:53"/>
    <x v="1"/>
    <x v="1"/>
    <x v="8"/>
    <x v="0"/>
    <n v="8193"/>
  </r>
  <r>
    <n v="1124"/>
    <d v="2024-01-11T11:56:00"/>
    <d v="2024-01-11T12:52:38"/>
    <s v="46044953@ventasyservicios.com.co"/>
    <s v="Jonnatan Steven Hernandez Gonzalez"/>
    <m/>
    <d v="2024-01-10T00:00:00"/>
    <s v="2:04"/>
    <x v="4"/>
    <m/>
    <m/>
    <m/>
    <m/>
    <m/>
    <m/>
    <m/>
    <m/>
    <s v="Sgestion@clctransportes.com"/>
    <s v="VALIDACION URGENTE DE ERROR DE USTEDES PAGO FACTURAS"/>
    <s v="12242357"/>
    <s v="CARGA Y LOGISTICA DE COLOMBIA S.A"/>
    <s v="MICRO"/>
    <s v="CLIENTE CLARO"/>
    <x v="0"/>
    <m/>
    <s v="FIJO"/>
    <s v="FO"/>
    <s v="PAGO NO ABONADO"/>
    <m/>
    <m/>
    <m/>
    <m/>
    <m/>
    <m/>
    <m/>
    <m/>
    <m/>
    <m/>
    <m/>
    <m/>
    <m/>
    <m/>
    <m/>
    <m/>
    <m/>
    <m/>
    <m/>
    <m/>
    <m/>
    <m/>
    <m/>
    <m/>
    <m/>
    <m/>
    <m/>
    <m/>
    <m/>
    <m/>
    <m/>
    <m/>
    <m/>
    <s v="CREACIÓN DE PQR"/>
    <m/>
    <m/>
    <m/>
    <m/>
    <m/>
    <m/>
    <m/>
    <m/>
    <m/>
    <m/>
    <m/>
    <m/>
    <m/>
    <m/>
    <m/>
    <m/>
    <m/>
    <m/>
    <m/>
    <m/>
    <m/>
    <m/>
    <m/>
    <m/>
    <m/>
    <m/>
    <m/>
    <m/>
    <m/>
    <m/>
    <m/>
    <m/>
    <m/>
    <m/>
    <m/>
    <m/>
    <m/>
    <m/>
    <m/>
    <m/>
    <m/>
    <m/>
    <m/>
    <m/>
    <m/>
    <m/>
    <m/>
    <m/>
    <m/>
    <m/>
    <m/>
    <m/>
    <m/>
    <m/>
    <m/>
    <m/>
    <m/>
    <m/>
    <m/>
    <m/>
    <m/>
    <m/>
    <m/>
    <m/>
    <m/>
    <m/>
    <m/>
    <m/>
    <m/>
    <m/>
    <m/>
    <m/>
    <m/>
    <m/>
    <m/>
    <x v="0"/>
    <m/>
    <m/>
    <m/>
    <m/>
    <m/>
    <s v="ESCALADO"/>
    <s v="MYIT"/>
    <d v="2024-01-11T00:00:00"/>
    <s v="N/A"/>
    <s v="N/A"/>
    <x v="108"/>
    <x v="0"/>
    <x v="1"/>
    <x v="0"/>
    <x v="0"/>
    <n v="1"/>
    <n v="1"/>
    <n v="1"/>
    <n v="1"/>
    <x v="0"/>
    <n v="1"/>
    <s v="12242357CARGA Y LOGISTICA DE COLOMBIA S.A"/>
    <x v="1"/>
    <d v="2024-01-11T00:00:00"/>
    <x v="1107"/>
    <d v="1899-12-30T00:00:00"/>
    <d v="2024-01-10T02:04:00"/>
    <s v="2:04"/>
    <d v="1899-12-31T10:48:38"/>
    <x v="0"/>
    <x v="0"/>
    <x v="15"/>
    <x v="0"/>
    <n v="8193"/>
  </r>
  <r>
    <n v="1125"/>
    <d v="2024-01-11T12:54:21"/>
    <d v="2024-01-11T12:55:15"/>
    <s v="45664102@ventasyservicios.com.co"/>
    <s v="Angie Tatiana Tique Cardozo"/>
    <m/>
    <d v="2024-01-11T00:00:00"/>
    <s v="9:14 a. m."/>
    <x v="0"/>
    <m/>
    <m/>
    <m/>
    <m/>
    <m/>
    <m/>
    <m/>
    <m/>
    <s v="tramitestogon@gmail.com"/>
    <s v="SOLICITUD CAMBIO RAZON SOCIAL SERVICIO INTERNET"/>
    <s v="16989333 "/>
    <s v="JOSE HARLE MOYANO GONZALEZ  "/>
    <s v="SOHO"/>
    <s v="CLIENTE EXTERNO"/>
    <x v="0"/>
    <m/>
    <s v="FIJO"/>
    <s v="HFC"/>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11T00:00:00"/>
    <s v="NO APLICA"/>
    <s v="NO APLICA"/>
    <x v="111"/>
    <x v="0"/>
    <x v="0"/>
    <x v="0"/>
    <x v="0"/>
    <n v="1"/>
    <n v="1"/>
    <n v="1"/>
    <n v="1"/>
    <x v="0"/>
    <n v="1"/>
    <s v="16989333 JOSE HARLE MOYANO GONZALEZ  "/>
    <x v="2"/>
    <d v="2024-01-11T00:00:00"/>
    <x v="1108"/>
    <d v="1899-12-30T00:00:00"/>
    <d v="2024-01-11T09:14:00"/>
    <s v="9:14"/>
    <d v="1899-12-30T03:41:15"/>
    <x v="1"/>
    <x v="1"/>
    <x v="16"/>
    <x v="1"/>
    <n v="8193"/>
  </r>
  <r>
    <n v="1126"/>
    <d v="2024-01-11T12:57:10"/>
    <d v="2024-01-11T12:58:16"/>
    <s v="46046878@ventasyservicios.com.co"/>
    <s v="Laura Alejandra Romero Roa"/>
    <m/>
    <d v="2024-01-11T00:00:00"/>
    <s v="12:48"/>
    <x v="0"/>
    <m/>
    <m/>
    <m/>
    <m/>
    <m/>
    <m/>
    <m/>
    <m/>
    <s v="info@escueladenegociosconscientes.com; "/>
    <s v="Re: RV: Reclamación Clarp HFC"/>
    <s v="901373322"/>
    <s v="ESCUELA DE NEGOCIOS CONSC"/>
    <s v="NO DETERMINADO"/>
    <s v="CLIENTE CLARO"/>
    <x v="0"/>
    <m/>
    <s v="FIJO"/>
    <s v="HFC"/>
    <s v="CASO A OTRAS ÁREAS"/>
    <m/>
    <m/>
    <m/>
    <m/>
    <m/>
    <m/>
    <m/>
    <m/>
    <s v="NOVEDADES FIBRA"/>
    <m/>
    <m/>
    <m/>
    <m/>
    <m/>
    <m/>
    <m/>
    <m/>
    <m/>
    <m/>
    <m/>
    <m/>
    <m/>
    <m/>
    <m/>
    <m/>
    <m/>
    <m/>
    <m/>
    <m/>
    <m/>
    <m/>
    <m/>
    <m/>
    <m/>
    <m/>
    <m/>
    <m/>
    <m/>
    <m/>
    <m/>
    <m/>
    <m/>
    <m/>
    <m/>
    <m/>
    <m/>
    <m/>
    <m/>
    <m/>
    <m/>
    <m/>
    <m/>
    <m/>
    <m/>
    <m/>
    <m/>
    <m/>
    <m/>
    <m/>
    <m/>
    <m/>
    <m/>
    <m/>
    <m/>
    <m/>
    <m/>
    <m/>
    <m/>
    <m/>
    <m/>
    <m/>
    <m/>
    <m/>
    <m/>
    <m/>
    <m/>
    <m/>
    <m/>
    <m/>
    <m/>
    <m/>
    <m/>
    <m/>
    <m/>
    <m/>
    <m/>
    <m/>
    <m/>
    <m/>
    <m/>
    <m/>
    <m/>
    <m/>
    <m/>
    <m/>
    <m/>
    <m/>
    <m/>
    <m/>
    <m/>
    <m/>
    <m/>
    <m/>
    <m/>
    <m/>
    <m/>
    <m/>
    <m/>
    <m/>
    <x v="0"/>
    <m/>
    <m/>
    <m/>
    <m/>
    <m/>
    <s v="GESTIONADO"/>
    <m/>
    <d v="2024-01-11T00:00:00"/>
    <s v="0"/>
    <s v="0"/>
    <x v="107"/>
    <x v="0"/>
    <x v="0"/>
    <x v="0"/>
    <x v="0"/>
    <n v="1"/>
    <n v="1"/>
    <n v="1"/>
    <n v="1"/>
    <x v="0"/>
    <n v="1"/>
    <s v="901373322ESCUELA DE NEGOCIOS CONSC"/>
    <x v="2"/>
    <d v="2024-01-11T00:00:00"/>
    <x v="1109"/>
    <d v="1899-12-30T00:00:00"/>
    <d v="2024-01-11T12:48:00"/>
    <s v="12:48"/>
    <d v="1899-12-30T00:10:16"/>
    <x v="1"/>
    <x v="1"/>
    <x v="27"/>
    <x v="1"/>
    <n v="8193"/>
  </r>
  <r>
    <n v="1127"/>
    <d v="2024-01-11T12:37:01"/>
    <d v="2024-01-11T13:00:39"/>
    <s v="45961452@ventasyservicios.com.co"/>
    <s v="Natalia Buenano Gonzalez"/>
    <m/>
    <d v="2024-01-11T00:00:00"/>
    <s v="10:43"/>
    <x v="3"/>
    <m/>
    <s v="15559233"/>
    <m/>
    <m/>
    <m/>
    <m/>
    <m/>
    <m/>
    <m/>
    <m/>
    <s v="8.21628517"/>
    <s v="AGUASCOL ARBELAEZ SA ESP"/>
    <s v="PYME PEQUEÑA"/>
    <s v="CLIENTE EXTERNO"/>
    <x v="0"/>
    <m/>
    <s v="MÓVIL"/>
    <m/>
    <m/>
    <s v="CAMBIO PLAN TARIFA"/>
    <m/>
    <m/>
    <m/>
    <m/>
    <s v="UPGRADE - PARALELO"/>
    <m/>
    <m/>
    <m/>
    <m/>
    <m/>
    <m/>
    <m/>
    <m/>
    <m/>
    <m/>
    <m/>
    <m/>
    <m/>
    <m/>
    <m/>
    <m/>
    <m/>
    <m/>
    <m/>
    <m/>
    <m/>
    <m/>
    <m/>
    <m/>
    <m/>
    <m/>
    <m/>
    <m/>
    <m/>
    <m/>
    <m/>
    <m/>
    <m/>
    <m/>
    <m/>
    <m/>
    <m/>
    <m/>
    <m/>
    <m/>
    <m/>
    <m/>
    <m/>
    <m/>
    <m/>
    <m/>
    <m/>
    <m/>
    <m/>
    <m/>
    <m/>
    <m/>
    <m/>
    <m/>
    <m/>
    <m/>
    <m/>
    <m/>
    <m/>
    <m/>
    <m/>
    <m/>
    <m/>
    <m/>
    <m/>
    <m/>
    <m/>
    <m/>
    <m/>
    <m/>
    <m/>
    <m/>
    <m/>
    <m/>
    <m/>
    <m/>
    <m/>
    <m/>
    <m/>
    <m/>
    <m/>
    <m/>
    <m/>
    <m/>
    <m/>
    <m/>
    <m/>
    <m/>
    <m/>
    <m/>
    <m/>
    <m/>
    <m/>
    <m/>
    <m/>
    <m/>
    <m/>
    <m/>
    <m/>
    <m/>
    <m/>
    <m/>
    <m/>
    <x v="0"/>
    <m/>
    <m/>
    <m/>
    <m/>
    <m/>
    <s v="GESTIONADO"/>
    <m/>
    <d v="2024-01-11T00:00:00"/>
    <m/>
    <m/>
    <x v="62"/>
    <x v="3"/>
    <x v="0"/>
    <x v="0"/>
    <x v="0"/>
    <n v="1"/>
    <n v="1"/>
    <n v="1"/>
    <n v="1"/>
    <x v="0"/>
    <n v="1"/>
    <s v="8.21628517AGUASCOL ARBELAEZ SA ESP"/>
    <x v="2"/>
    <d v="2024-01-11T00:00:00"/>
    <x v="1110"/>
    <d v="1899-12-30T00:00:00"/>
    <d v="2024-01-11T10:43:00"/>
    <s v="10:43"/>
    <d v="1899-12-30T02:17:39"/>
    <x v="1"/>
    <x v="1"/>
    <x v="5"/>
    <x v="1"/>
    <n v="8193"/>
  </r>
  <r>
    <n v="1128"/>
    <d v="2024-01-11T12:59:32"/>
    <d v="2024-01-11T13:01:22"/>
    <s v="45077019@ventasyservicios.com.co"/>
    <s v="Diana Irene Forero Navarrete"/>
    <m/>
    <d v="2024-01-11T00:00:00"/>
    <s v="9:35 a. m."/>
    <x v="4"/>
    <m/>
    <m/>
    <m/>
    <m/>
    <m/>
    <m/>
    <m/>
    <m/>
    <s v="vrmelisa@gmail.com"/>
    <s v="Solicitud factura fibra óptica"/>
    <s v="13356907"/>
    <s v="MELISA VILLEGAS RESTREPO"/>
    <s v="SOHO"/>
    <s v="CLIENTE EXTERN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1T00:00:00"/>
    <m/>
    <s v="20620120"/>
    <x v="9"/>
    <x v="0"/>
    <x v="0"/>
    <x v="0"/>
    <x v="0"/>
    <n v="1"/>
    <n v="1"/>
    <n v="1"/>
    <n v="1"/>
    <x v="1"/>
    <n v="3"/>
    <s v="13356907MELISA VILLEGAS RESTREPO"/>
    <x v="2"/>
    <d v="2024-01-11T00:00:00"/>
    <x v="1111"/>
    <d v="1899-12-30T00:00:00"/>
    <d v="2024-01-11T09:35:00"/>
    <s v="9:35"/>
    <d v="1899-12-30T03:26:22"/>
    <x v="1"/>
    <x v="1"/>
    <x v="9"/>
    <x v="0"/>
    <n v="8193"/>
  </r>
  <r>
    <n v="1129"/>
    <d v="2024-01-11T12:58:32"/>
    <d v="2024-01-11T13:01:54"/>
    <s v="46046878@ventasyservicios.com.co"/>
    <s v="Laura Alejandra Romero Roa"/>
    <m/>
    <d v="2024-01-10T00:00:00"/>
    <s v="13:09"/>
    <x v="0"/>
    <m/>
    <m/>
    <m/>
    <m/>
    <m/>
    <m/>
    <m/>
    <m/>
    <s v="USRARIBA@henkel.com; "/>
    <s v="Re: Fwd: ZAR 4577087003 =&gt; Telmex Colombia S A"/>
    <s v="0"/>
    <s v="0"/>
    <s v="NO DETERMINADO"/>
    <s v="CLIENTE EXTERNO"/>
    <x v="0"/>
    <m/>
    <s v="FIJO"/>
    <s v="FTTX"/>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1T00:00:00"/>
    <s v="0"/>
    <s v="0"/>
    <x v="9"/>
    <x v="0"/>
    <x v="0"/>
    <x v="0"/>
    <x v="0"/>
    <n v="1"/>
    <n v="1"/>
    <n v="1"/>
    <n v="1"/>
    <x v="0"/>
    <n v="1"/>
    <s v="00"/>
    <x v="0"/>
    <d v="2024-01-11T00:00:00"/>
    <x v="1112"/>
    <d v="1899-12-30T00:00:00"/>
    <d v="2024-01-10T13:09:00"/>
    <s v="13:09"/>
    <d v="1899-12-30T23:52:54"/>
    <x v="4"/>
    <x v="0"/>
    <x v="27"/>
    <x v="1"/>
    <n v="8193"/>
  </r>
  <r>
    <n v="1130"/>
    <d v="2024-01-11T13:05:10"/>
    <d v="2024-01-11T13:10:10"/>
    <s v="46046406@ventasyservicios.com.co"/>
    <s v="Angela Pilar Garces Quintero"/>
    <m/>
    <d v="2024-01-10T00:00:00"/>
    <s v="15:46"/>
    <x v="0"/>
    <m/>
    <m/>
    <m/>
    <m/>
    <m/>
    <m/>
    <m/>
    <m/>
    <s v="Mariaj.garzon@Clarocorporativos.co"/>
    <s v="ADICION EXTENSIONES NUEVAS WEBEX CALLING//800005151-9// ENLACE EDPF00003"/>
    <s v="12144654"/>
    <s v="EMPRESA DE SERVICIOS PUBLICOS DE LA CALERA"/>
    <s v="PYME MEDIANA"/>
    <s v="CLIENTE EXTERNO"/>
    <x v="0"/>
    <m/>
    <s v="FIJO"/>
    <s v="FO"/>
    <s v="CASO RECHAZADO"/>
    <m/>
    <m/>
    <m/>
    <m/>
    <m/>
    <m/>
    <m/>
    <m/>
    <m/>
    <s v="NO ADJUNTA DOCUMENTACIÓN"/>
    <m/>
    <m/>
    <m/>
    <m/>
    <m/>
    <m/>
    <m/>
    <m/>
    <m/>
    <m/>
    <m/>
    <m/>
    <m/>
    <m/>
    <m/>
    <m/>
    <m/>
    <m/>
    <m/>
    <m/>
    <m/>
    <m/>
    <m/>
    <m/>
    <m/>
    <m/>
    <m/>
    <m/>
    <m/>
    <m/>
    <m/>
    <m/>
    <m/>
    <m/>
    <m/>
    <m/>
    <m/>
    <m/>
    <m/>
    <m/>
    <m/>
    <m/>
    <m/>
    <m/>
    <m/>
    <m/>
    <m/>
    <m/>
    <m/>
    <m/>
    <m/>
    <m/>
    <m/>
    <m/>
    <m/>
    <m/>
    <m/>
    <m/>
    <m/>
    <m/>
    <m/>
    <m/>
    <m/>
    <m/>
    <m/>
    <m/>
    <m/>
    <m/>
    <m/>
    <m/>
    <m/>
    <m/>
    <m/>
    <m/>
    <m/>
    <m/>
    <m/>
    <m/>
    <m/>
    <m/>
    <m/>
    <m/>
    <m/>
    <m/>
    <m/>
    <m/>
    <m/>
    <m/>
    <m/>
    <m/>
    <m/>
    <m/>
    <m/>
    <m/>
    <m/>
    <m/>
    <m/>
    <m/>
    <m/>
    <x v="0"/>
    <m/>
    <m/>
    <m/>
    <m/>
    <m/>
    <s v="GESTIONADO"/>
    <m/>
    <d v="2024-01-11T00:00:00"/>
    <s v="Buenas tardes,_x000a__x000a__x000a__x000a_solicito de su colaboración con el cliente del asunto ya que requiere, una adicion de extensiones al enlace dl asunto,_x000a__x000a__x000a__x000a_comunicarse con JAVIER AVELLANEDA 3192512400_x000a__x000a__x000a__x000a_Atenta a sus comentarios,_x000a__x000a__x000a__x000a_cordial saludo"/>
    <m/>
    <x v="14"/>
    <x v="0"/>
    <x v="0"/>
    <x v="0"/>
    <x v="0"/>
    <n v="1"/>
    <n v="1"/>
    <n v="1"/>
    <n v="1"/>
    <x v="0"/>
    <n v="1"/>
    <s v="12144654EMPRESA DE SERVICIOS PUBLICOS DE LA CALERA"/>
    <x v="0"/>
    <d v="2024-01-11T00:00:00"/>
    <x v="1113"/>
    <d v="1899-12-30T00:00:00"/>
    <d v="2024-01-10T15:46:00"/>
    <s v="15:46"/>
    <d v="1899-12-30T21:24:10"/>
    <x v="4"/>
    <x v="0"/>
    <x v="26"/>
    <x v="1"/>
    <n v="8193"/>
  </r>
  <r>
    <n v="1131"/>
    <d v="2024-01-11T13:11:48"/>
    <d v="2024-01-11T13:12:51"/>
    <s v="45664102@ventasyservicios.com.co"/>
    <s v="Angie Tatiana Tique Cardozo"/>
    <m/>
    <d v="2024-01-11T00:00:00"/>
    <s v="10:21 a. m."/>
    <x v="0"/>
    <m/>
    <m/>
    <m/>
    <m/>
    <m/>
    <m/>
    <m/>
    <m/>
    <s v="yaaaura@gmail.com,"/>
    <s v="CAMBIO DE SEGMENTACIÓN"/>
    <s v="09171329  "/>
    <s v="LILIAN MARIN ARIAS   "/>
    <s v="SOHO"/>
    <s v="CLIENTE EXTERNO"/>
    <x v="0"/>
    <m/>
    <s v="FIJO"/>
    <s v="HFC"/>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1T00:00:00"/>
    <s v="NO APLICA"/>
    <s v="NO APLICA"/>
    <x v="0"/>
    <x v="0"/>
    <x v="0"/>
    <x v="0"/>
    <x v="0"/>
    <n v="1"/>
    <n v="1"/>
    <n v="1"/>
    <n v="1"/>
    <x v="0"/>
    <n v="1"/>
    <s v="09171329  LILIAN MARIN ARIAS   "/>
    <x v="2"/>
    <d v="2024-01-11T00:00:00"/>
    <x v="1114"/>
    <d v="1899-12-30T00:00:00"/>
    <d v="2024-01-11T10:21:00"/>
    <s v="10:21"/>
    <d v="1899-12-30T02:51:51"/>
    <x v="1"/>
    <x v="1"/>
    <x v="16"/>
    <x v="1"/>
    <n v="8193"/>
  </r>
  <r>
    <n v="1132"/>
    <d v="2024-01-11T13:00:42"/>
    <d v="2024-01-11T13:13:37"/>
    <s v="45961452@ventasyservicios.com.co"/>
    <s v="Natalia Buenano Gonzalez"/>
    <m/>
    <d v="2024-01-11T00:00:00"/>
    <s v="10:47"/>
    <x v="3"/>
    <m/>
    <s v="15559238"/>
    <m/>
    <m/>
    <m/>
    <m/>
    <m/>
    <m/>
    <m/>
    <m/>
    <s v="8.21628517"/>
    <s v="AGUASCOL ARBELAEZ S.A. E.S.P."/>
    <s v="PYME PEQUEÑA"/>
    <s v="CLIENTE EXTERNO"/>
    <x v="0"/>
    <m/>
    <s v="MÓVIL"/>
    <m/>
    <m/>
    <s v="CAMBIO PLAN TARIFA"/>
    <m/>
    <m/>
    <m/>
    <m/>
    <s v="DOWNGRADE"/>
    <m/>
    <m/>
    <m/>
    <m/>
    <m/>
    <m/>
    <m/>
    <m/>
    <m/>
    <m/>
    <m/>
    <m/>
    <m/>
    <m/>
    <m/>
    <m/>
    <m/>
    <m/>
    <m/>
    <m/>
    <m/>
    <m/>
    <m/>
    <m/>
    <m/>
    <m/>
    <m/>
    <m/>
    <m/>
    <m/>
    <m/>
    <m/>
    <m/>
    <m/>
    <m/>
    <m/>
    <m/>
    <m/>
    <m/>
    <m/>
    <m/>
    <m/>
    <m/>
    <m/>
    <m/>
    <m/>
    <m/>
    <m/>
    <m/>
    <m/>
    <m/>
    <m/>
    <m/>
    <m/>
    <m/>
    <m/>
    <m/>
    <m/>
    <m/>
    <m/>
    <m/>
    <m/>
    <m/>
    <m/>
    <m/>
    <m/>
    <m/>
    <m/>
    <m/>
    <m/>
    <m/>
    <m/>
    <m/>
    <m/>
    <m/>
    <m/>
    <m/>
    <m/>
    <m/>
    <m/>
    <m/>
    <m/>
    <m/>
    <m/>
    <m/>
    <m/>
    <m/>
    <m/>
    <m/>
    <m/>
    <m/>
    <m/>
    <m/>
    <m/>
    <m/>
    <m/>
    <m/>
    <m/>
    <m/>
    <m/>
    <m/>
    <m/>
    <m/>
    <x v="0"/>
    <m/>
    <m/>
    <m/>
    <m/>
    <m/>
    <s v="GESTIONADO"/>
    <m/>
    <d v="2024-01-11T00:00:00"/>
    <m/>
    <m/>
    <x v="35"/>
    <x v="3"/>
    <x v="0"/>
    <x v="0"/>
    <x v="0"/>
    <n v="1"/>
    <n v="1"/>
    <n v="1"/>
    <n v="1"/>
    <x v="0"/>
    <n v="1"/>
    <s v="8.21628517AGUASCOL ARBELAEZ S.A. E.S.P."/>
    <x v="2"/>
    <d v="2024-01-11T00:00:00"/>
    <x v="1115"/>
    <d v="1899-12-30T00:00:00"/>
    <d v="2024-01-11T10:47:00"/>
    <s v="10:47"/>
    <d v="1899-12-30T02:26:37"/>
    <x v="1"/>
    <x v="1"/>
    <x v="5"/>
    <x v="1"/>
    <n v="8193"/>
  </r>
  <r>
    <n v="1133"/>
    <d v="2024-01-11T12:48:57"/>
    <d v="2024-01-11T13:13:57"/>
    <s v="46044978@ventasyservicios.com.co"/>
    <s v="Edward Esteban Roa Ruiz"/>
    <m/>
    <d v="2024-01-11T00:00:00"/>
    <s v="9:38"/>
    <x v="4"/>
    <m/>
    <m/>
    <m/>
    <m/>
    <m/>
    <m/>
    <m/>
    <m/>
    <s v="soporte.disstech@outlook.com "/>
    <s v="RE: cancelación de línea plan maestro"/>
    <s v="3173409390 "/>
    <s v="DISSTECH SAS "/>
    <s v="MICRO"/>
    <s v="CLIENTE CLAR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1T00:00:00"/>
    <m/>
    <m/>
    <x v="61"/>
    <x v="0"/>
    <x v="0"/>
    <x v="0"/>
    <x v="0"/>
    <n v="1"/>
    <n v="1"/>
    <n v="1"/>
    <n v="1"/>
    <x v="0"/>
    <n v="1"/>
    <s v="3173409390 DISSTECH SAS "/>
    <x v="2"/>
    <d v="2024-01-11T00:00:00"/>
    <x v="1116"/>
    <d v="1899-12-30T00:00:00"/>
    <d v="2024-01-11T09:38:00"/>
    <s v="9:38"/>
    <d v="1899-12-30T03:35:57"/>
    <x v="1"/>
    <x v="1"/>
    <x v="8"/>
    <x v="0"/>
    <n v="8193"/>
  </r>
  <r>
    <n v="1134"/>
    <d v="2024-01-11T12:52:43"/>
    <d v="2024-01-11T13:16:18"/>
    <s v="46044953@ventasyservicios.com.co"/>
    <s v="Jonnatan Steven Hernandez Gonzalez"/>
    <m/>
    <d v="2024-01-10T00:00:00"/>
    <s v="4:55"/>
    <x v="4"/>
    <m/>
    <m/>
    <m/>
    <m/>
    <m/>
    <m/>
    <m/>
    <m/>
    <s v="Italomaldonado78@gmail.com"/>
    <s v="Re: Fwd: SOLICITUD DE DUPLICADO DE SIMCARD"/>
    <s v="3103756061"/>
    <s v="ITALO ALBERTO MALDONADO CHAVEZ"/>
    <s v="SOHO"/>
    <s v="CLIENTE CLAR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11T00:00:00"/>
    <s v="N/A"/>
    <s v="N/A"/>
    <x v="31"/>
    <x v="0"/>
    <x v="0"/>
    <x v="0"/>
    <x v="0"/>
    <n v="1"/>
    <n v="1"/>
    <n v="1"/>
    <n v="1"/>
    <x v="0"/>
    <n v="1"/>
    <s v="3103756061ITALO ALBERTO MALDONADO CHAVEZ"/>
    <x v="0"/>
    <d v="2024-01-11T00:00:00"/>
    <x v="1117"/>
    <d v="1899-12-30T00:00:00"/>
    <d v="2024-01-10T04:55:00"/>
    <s v="4:55"/>
    <d v="1899-12-31T08:21:18"/>
    <x v="0"/>
    <x v="0"/>
    <x v="15"/>
    <x v="0"/>
    <n v="8193"/>
  </r>
  <r>
    <n v="1135"/>
    <d v="2024-01-11T13:01:57"/>
    <d v="2024-01-11T13:21:59"/>
    <s v="46046878@ventasyservicios.com.co"/>
    <s v="Laura Alejandra Romero Roa"/>
    <m/>
    <d v="2024-01-11T00:00:00"/>
    <s v="13:15"/>
    <x v="0"/>
    <m/>
    <m/>
    <m/>
    <m/>
    <m/>
    <m/>
    <m/>
    <m/>
    <s v="contabilidad_qbano@hotmail.com"/>
    <s v="Fwd: RE: Fwd: SOLICITUD IP FIJA Y DMZ A LA IP LOCAL 192.168.1.100 Raz?n Social INVERSIONES RAMOS RUBIANOS SAS NIT 901.070.748-8"/>
    <s v="901070748"/>
    <s v="INVERSIONES RAMOS RUBIANO"/>
    <s v="NO DETERMINADO"/>
    <s v="CLIENTE EXTERNO"/>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1T00:00:00"/>
    <s v="0"/>
    <s v="0"/>
    <x v="57"/>
    <x v="0"/>
    <x v="0"/>
    <x v="0"/>
    <x v="0"/>
    <n v="1"/>
    <n v="1"/>
    <n v="1"/>
    <n v="1"/>
    <x v="0"/>
    <n v="1"/>
    <s v="901070748INVERSIONES RAMOS RUBIANO"/>
    <x v="2"/>
    <d v="2024-01-11T00:00:00"/>
    <x v="1118"/>
    <d v="1899-12-30T00:00:00"/>
    <d v="2024-01-11T13:15:00"/>
    <s v="13:15"/>
    <d v="1899-12-30T00:06:59"/>
    <x v="1"/>
    <x v="1"/>
    <x v="27"/>
    <x v="1"/>
    <n v="8193"/>
  </r>
  <r>
    <n v="1136"/>
    <d v="2024-01-11T13:10:57"/>
    <d v="2024-01-11T13:23:42"/>
    <s v="45077019@ventasyservicios.com.co"/>
    <s v="Diana Irene Forero Navarrete"/>
    <m/>
    <d v="2024-01-11T00:00:00"/>
    <s v="9:39 a. m."/>
    <x v="4"/>
    <m/>
    <m/>
    <m/>
    <m/>
    <m/>
    <m/>
    <m/>
    <m/>
    <s v="portaldelascasas2@hotmail.com"/>
    <s v="RE: CASO CANCELACION SEGMENTO PYME  # 17606936"/>
    <s v="17606936"/>
    <s v="CONJUNTO RESIDENCIAL PORTAL DE LAS C       "/>
    <s v="SOHO"/>
    <s v="CLIENTE EXTERNO"/>
    <x v="0"/>
    <m/>
    <s v="FIJO"/>
    <s v="HFC"/>
    <s v="CANCELACIÓN DE SERVICIO"/>
    <m/>
    <m/>
    <m/>
    <m/>
    <m/>
    <m/>
    <m/>
    <s v="CANCELACIÓN"/>
    <m/>
    <m/>
    <m/>
    <m/>
    <m/>
    <m/>
    <m/>
    <m/>
    <m/>
    <m/>
    <m/>
    <m/>
    <m/>
    <m/>
    <m/>
    <m/>
    <m/>
    <m/>
    <m/>
    <m/>
    <m/>
    <m/>
    <m/>
    <m/>
    <m/>
    <m/>
    <m/>
    <m/>
    <m/>
    <m/>
    <m/>
    <m/>
    <m/>
    <m/>
    <m/>
    <m/>
    <m/>
    <m/>
    <m/>
    <m/>
    <m/>
    <m/>
    <m/>
    <m/>
    <m/>
    <m/>
    <m/>
    <m/>
    <m/>
    <m/>
    <m/>
    <m/>
    <m/>
    <m/>
    <m/>
    <m/>
    <m/>
    <m/>
    <m/>
    <m/>
    <m/>
    <m/>
    <m/>
    <m/>
    <m/>
    <m/>
    <m/>
    <m/>
    <m/>
    <m/>
    <m/>
    <m/>
    <m/>
    <m/>
    <m/>
    <m/>
    <m/>
    <m/>
    <m/>
    <m/>
    <m/>
    <m/>
    <m/>
    <m/>
    <m/>
    <m/>
    <m/>
    <m/>
    <m/>
    <m/>
    <m/>
    <m/>
    <m/>
    <m/>
    <m/>
    <m/>
    <m/>
    <s v="TOTAL"/>
    <m/>
    <s v="FALLAS TÉCNICAS"/>
    <m/>
    <x v="2"/>
    <s v="3175975875"/>
    <s v="Andrea "/>
    <s v="1"/>
    <s v="0"/>
    <s v="CALI"/>
    <s v="GESTIONADO"/>
    <m/>
    <d v="2024-01-11T00:00:00"/>
    <m/>
    <s v="995778296"/>
    <x v="53"/>
    <x v="0"/>
    <x v="0"/>
    <x v="0"/>
    <x v="0"/>
    <n v="1"/>
    <n v="1"/>
    <n v="1"/>
    <n v="1"/>
    <x v="0"/>
    <n v="1"/>
    <s v="17606936CONJUNTO RESIDENCIAL PORTAL DE LAS C       "/>
    <x v="2"/>
    <d v="2024-01-11T00:00:00"/>
    <x v="1119"/>
    <d v="1899-12-30T00:00:00"/>
    <d v="2024-01-11T09:39:00"/>
    <s v="9:39"/>
    <d v="1899-12-30T03:44:42"/>
    <x v="1"/>
    <x v="1"/>
    <x v="9"/>
    <x v="0"/>
    <n v="8193"/>
  </r>
  <r>
    <n v="1137"/>
    <d v="2024-01-11T13:16:21"/>
    <d v="2024-01-11T13:27:46"/>
    <s v="46044953@ventasyservicios.com.co"/>
    <s v="Jonnatan Steven Hernandez Gonzalez"/>
    <m/>
    <d v="2024-01-10T00:00:00"/>
    <s v="6:16"/>
    <x v="4"/>
    <m/>
    <m/>
    <m/>
    <m/>
    <m/>
    <m/>
    <m/>
    <m/>
    <s v="hamilton.delahoz@colchonesparaiso.com"/>
    <s v="SOLICITUD CANCELACION LINEAS CELULARES - DREAM REST COLOMBIA SAS"/>
    <s v="8.22385295"/>
    <s v="DREAM SAS REST COLOMBIA"/>
    <s v="PYME MEDIANA"/>
    <s v="CLIENTE CLARO"/>
    <x v="1"/>
    <s v="JOHANNA CAROLINA ACUÑA ALFONSO"/>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SOLUCIONADO ESCALADO"/>
    <s v="CSM"/>
    <d v="2024-01-11T00:00:00"/>
    <s v="N/A"/>
    <s v="N/A"/>
    <x v="61"/>
    <x v="0"/>
    <x v="4"/>
    <x v="0"/>
    <x v="0"/>
    <n v="1"/>
    <n v="1"/>
    <n v="1"/>
    <n v="1"/>
    <x v="0"/>
    <n v="1"/>
    <s v="8.22385295DREAM SAS REST COLOMBIA"/>
    <x v="1"/>
    <d v="2024-01-11T00:00:00"/>
    <x v="1120"/>
    <d v="1899-12-30T00:00:00"/>
    <d v="2024-01-10T06:16:00"/>
    <s v="6:16"/>
    <d v="1899-12-31T07:11:46"/>
    <x v="0"/>
    <x v="0"/>
    <x v="15"/>
    <x v="0"/>
    <n v="8193"/>
  </r>
  <r>
    <n v="1138"/>
    <d v="2024-01-11T13:30:55"/>
    <d v="2024-01-11T13:31:04"/>
    <s v="46044978@ventasyservicios.com.co"/>
    <s v="Edward Esteban Roa Ruiz"/>
    <m/>
    <d v="2024-01-11T00:00:00"/>
    <s v="09:41"/>
    <x v="4"/>
    <m/>
    <m/>
    <m/>
    <m/>
    <m/>
    <m/>
    <m/>
    <m/>
    <s v="comflorencia1308@hotmail.com "/>
    <s v="Cambio de plan Celular"/>
    <s v="3208023980"/>
    <s v="CONJUNTO RESIDENCIAL FLORENCIA COMFAMILI"/>
    <s v="PYME PEQUEÑA"/>
    <s v="CLIENTE CLAR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1T00:00:00"/>
    <m/>
    <m/>
    <x v="0"/>
    <x v="0"/>
    <x v="0"/>
    <x v="0"/>
    <x v="0"/>
    <n v="1"/>
    <n v="1"/>
    <n v="1"/>
    <n v="1"/>
    <x v="0"/>
    <n v="1"/>
    <s v="3208023980CONJUNTO RESIDENCIAL FLORENCIA COMFAMILI"/>
    <x v="2"/>
    <d v="2024-01-11T00:00:00"/>
    <x v="1121"/>
    <d v="1899-12-30T00:00:00"/>
    <d v="2024-01-11T09:41:00"/>
    <s v="09:41"/>
    <d v="1899-12-30T03:50:04"/>
    <x v="1"/>
    <x v="1"/>
    <x v="8"/>
    <x v="0"/>
    <n v="8193"/>
  </r>
  <r>
    <n v="1139"/>
    <d v="2024-01-11T13:30:28"/>
    <d v="2024-01-11T13:31:24"/>
    <s v="45077024@ventasyservicios.com.co"/>
    <s v="Leidy Tatiana Pinzon Calderon"/>
    <m/>
    <d v="2024-01-11T00:00:00"/>
    <s v="08:38"/>
    <x v="7"/>
    <m/>
    <m/>
    <m/>
    <m/>
    <m/>
    <m/>
    <s v="sistemas@renoboy.com"/>
    <s v="Re: Cesión de contrato en línea móvil 3176574860"/>
    <m/>
    <m/>
    <s v="3176574860"/>
    <s v="RENOBOY"/>
    <s v="PYME PEQUEÑA"/>
    <s v="CLIENTE CLAR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1T00:00:00"/>
    <m/>
    <m/>
    <x v="81"/>
    <x v="6"/>
    <x v="0"/>
    <x v="0"/>
    <x v="0"/>
    <n v="1"/>
    <n v="1"/>
    <n v="1"/>
    <n v="1"/>
    <x v="2"/>
    <n v="2"/>
    <s v="3176574860RENOBOY"/>
    <x v="2"/>
    <d v="2024-01-11T00:00:00"/>
    <x v="1122"/>
    <d v="1899-12-30T00:00:00"/>
    <d v="2024-01-11T08:38:00"/>
    <s v="08:38"/>
    <d v="1899-12-30T04:53:24"/>
    <x v="1"/>
    <x v="1"/>
    <x v="12"/>
    <x v="1"/>
    <n v="8193"/>
  </r>
  <r>
    <n v="1140"/>
    <d v="2024-01-11T13:13:39"/>
    <d v="2024-01-11T13:32:31"/>
    <s v="45961452@ventasyservicios.com.co"/>
    <s v="Natalia Buenano Gonzalez"/>
    <m/>
    <d v="2024-01-11T00:00:00"/>
    <s v="10:52"/>
    <x v="3"/>
    <m/>
    <s v="15559247"/>
    <m/>
    <m/>
    <m/>
    <m/>
    <m/>
    <m/>
    <m/>
    <m/>
    <s v="3052261856"/>
    <s v="ARQCLASS   SAS"/>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1T00:00:00"/>
    <m/>
    <m/>
    <x v="21"/>
    <x v="3"/>
    <x v="0"/>
    <x v="0"/>
    <x v="0"/>
    <n v="1"/>
    <n v="1"/>
    <n v="1"/>
    <n v="1"/>
    <x v="0"/>
    <n v="1"/>
    <s v="3052261856ARQCLASS   SAS"/>
    <x v="2"/>
    <d v="2024-01-11T00:00:00"/>
    <x v="1123"/>
    <d v="1899-12-30T00:00:00"/>
    <d v="2024-01-11T10:52:00"/>
    <s v="10:52"/>
    <d v="1899-12-30T02:40:31"/>
    <x v="1"/>
    <x v="1"/>
    <x v="5"/>
    <x v="1"/>
    <n v="8193"/>
  </r>
  <r>
    <n v="1141"/>
    <d v="2024-01-11T13:30:15"/>
    <d v="2024-01-11T13:33:23"/>
    <s v="46046406@ventasyservicios.com.co"/>
    <s v="Angela Pilar Garces Quintero"/>
    <m/>
    <d v="2024-01-10T00:00:00"/>
    <s v="17:16"/>
    <x v="0"/>
    <m/>
    <m/>
    <m/>
    <m/>
    <m/>
    <m/>
    <m/>
    <m/>
    <s v="claroteayudanegocios@claro.com.co"/>
    <s v="RV: RE: Fwd: RE: Fwd: Solicitud de movimiento de punto cableado fijo y repetidor"/>
    <s v="13394023"/>
    <s v="STICHTING ZOA"/>
    <s v="PYME MEDIANA"/>
    <s v="CLIENTE EXTERNO"/>
    <x v="0"/>
    <m/>
    <s v="FIJO"/>
    <s v="FO"/>
    <s v="CASO A OTRAS ÁREAS"/>
    <m/>
    <m/>
    <m/>
    <m/>
    <m/>
    <m/>
    <m/>
    <m/>
    <s v="NOVEDADES FIBRA"/>
    <m/>
    <m/>
    <m/>
    <m/>
    <m/>
    <m/>
    <m/>
    <m/>
    <m/>
    <m/>
    <m/>
    <m/>
    <m/>
    <m/>
    <m/>
    <m/>
    <m/>
    <m/>
    <m/>
    <m/>
    <m/>
    <m/>
    <m/>
    <m/>
    <m/>
    <m/>
    <m/>
    <m/>
    <m/>
    <m/>
    <m/>
    <m/>
    <m/>
    <m/>
    <m/>
    <m/>
    <m/>
    <m/>
    <m/>
    <m/>
    <m/>
    <m/>
    <m/>
    <m/>
    <m/>
    <m/>
    <m/>
    <m/>
    <m/>
    <m/>
    <m/>
    <m/>
    <m/>
    <m/>
    <m/>
    <m/>
    <m/>
    <m/>
    <m/>
    <m/>
    <m/>
    <m/>
    <m/>
    <m/>
    <m/>
    <m/>
    <m/>
    <m/>
    <m/>
    <m/>
    <m/>
    <m/>
    <m/>
    <m/>
    <m/>
    <m/>
    <m/>
    <m/>
    <m/>
    <m/>
    <m/>
    <m/>
    <m/>
    <m/>
    <m/>
    <m/>
    <m/>
    <m/>
    <m/>
    <m/>
    <m/>
    <m/>
    <m/>
    <m/>
    <m/>
    <m/>
    <m/>
    <m/>
    <m/>
    <m/>
    <x v="0"/>
    <m/>
    <m/>
    <m/>
    <m/>
    <m/>
    <s v="ESCALADO"/>
    <s v="SUPERVISOR NEGOCIOS"/>
    <d v="2024-01-11T00:00:00"/>
    <s v="Cordial saludo, _x000a__x000a_Solicitamos su amable colaboración, tramitando la solicitud del cliente indicada en el historial de este correo. _x000a__x000a_Agradeciendo de antemano su colaboración. _x000a__x000a_ _x000a__x000a_ _x000a__x000a__x000a_On 9/01/2024 5:04 p. m., Alan Henriquez - ZOA Colombia wrote:_x000a__x000a_Cordial saludo,_x000a__x000a_ _x000a__x000a_Estamos  muy atentos a la área comercial que aún no se ha puesto en contacto para  la instalación de dos repetidores solicitados con anterioridad._x000a__x000a_ _x000a__x000a_Quedamos muy atentos a su pronta y resolutiva respuesta, de lo contrario nos  podrían informar porque medio se podría realizar la petición  para mayor agilidad a la solicitud que se necesita con suma urgencia._x000a__x000a_ _x000a__x000a_Cordialmente,_x000a__x000a_ _x000a__x000a_ _x000a__x000a_Alan Henríquez_x000a__x000a_Coordinador de Logística y Compras _x000a__x000a__x000a__x000a_Calle 9 # 12 - 60 | Riohacha | Colombia _x000a__x000a_T +57 3114119766_x000a__x000a_C a.henriquez@zoa.ngo  | S www.zoa-international.com _x000a__x000a_ _x000a__x000a_ _x000a__x000a_ _x000a__x000a_From: Contacto Pyme &lt;contactopyme.co@claro.com.co&gt;_x000a_Sent: sábado, 30 de diciembre de 2023 9:57 a. m._x000a_To: Alan Henriquez - ZOA Colombia &lt;a.henriquez@zoa.ngo&gt;_x000a_Cc: Andrea Sarmiento - ZOA Colombia &lt;a.sarmiento@zoa.ngo&gt;_x000a_Subject: Re: Fwd: RE: Fwd: Solicitud de movimiento de punto cableado fijo y repetidor_x000a__x000a_ _x000a__x000a_ _x000a__x000a_ _x000a__x000a_ _x000a__x000a_ _x000a__x000a_STICHTING ZOA _x000a__x000a_ _x000a__x000a_En atención a su solicitud, nos permitimos informarle qué su requerimiento se encuentra en validación por parte del área area comercial encargada, estaremos dando respuesta en el menor tiempo posible_x000a__x000a_ _x000a__x000a_De antemano gracias por comunicarse con nosotros y le recordamos que con App Mi Claro sección Empresas, puede realizar consultas, gestionar y personalizar sus cuentas, hacer pagos, verificar sus consumos y mucho más, desde cualquier lugar._x000a__x000a_ _x000a__x000a_ _x000a__x000a_Más soluciones para que su empresa_x000a_pueda más, para que pueda todo. _x000a__x000a_ _x000a__x000a_45577874 _x000a__x000a_ _x000a__x000a_ _x000a__x000a_ _x000a__x000a_ _x000a__x000a__x000a_On 30/12/2023 6:51 a. m., Alan Henriquez - ZOA Colombia wrote:_x000a__x000a_Cordial saludo,_x000a__x000a_ _x000a__x000a_Quedamos muy atentos a la área comercial para  la solicitud de instalación de dos repetidores , asimismo aprovecho para la Confirmo la realización de  traslado interno de los servicios 28000582 a la dirección en Riohacha._x000a__x000a_ _x000a__x000a_Quedamos muy atentos._x000a__x000a_ _x000a__x000a_ _x000a__x000a_Alan Henríquez_x000a__x000a_Coordinador de Logística y Compras _x000a__x000a__x000a__x000a_Calle 9 # 12 - 60 | Riohacha | Colombia _x000a__x000a_T +57 3114119766_x000a__x000a_C a.henriquez@zoa.ngo  | S www.zoa-international.com _x000a__x000a_ _x000a__x000a_ _x000a__x000a_ _x000a__x000a_From: Contacto Pyme &lt;contactopyme.co@claro.com.co&gt;_x000a_Sent: miércoles, 27 de diciembre de 2023 1:34 p. m._x000a_To: Alan Henriquez - ZOA Colombia &lt;a.henriquez@zoa.ngo&gt;_x000a_Cc: Andrea Sarmiento - ZOA Colombia &lt;a.sarmiento@zoa.ngo&gt;_x000a_Subject: Re: Fwd: RE: Fwd: Solicitud de movimiento de punto cableado fijo y repetidor_x000a__x000a_ _x000a__x000a_ _x000a__x000a__x000a__x000a_ _x000a__x000a_Por eso, nos permitimos informarle que en el archivo adjunto se encuentra la respuesta a su requerimiento_x000a__x000a_ _x000a__x000a_ _x000a__x000a_De antemano gracias por comunicarse con nosotros y le recordamos que con App Mi Claro sección Empresas, puede realizar consultas, gestionar y personalizar sus cuentas, hacer pagos, verificar sus consumos y mucho más, desde cualquier lugar._x000a__x000a_ _x000a__x000a_ _x000a__x000a_ _x000a__x000a_Más soluciones para que su empresa_x000a_pueda más, para que pueda todo. _x000a__x000a_ _x000a__x000a_ _x000a__x000a_45113897_x000a__x000a_ _x000a__x000a_On 27/12/2023 8:11 a. m., Alan Henriquez - ZOA Colombia wrote:_x000a__x000a_Cordial saludo, _x000a__x000a_Por medio de la presente en nombre de STICHTING ZOA con NIT 901.312.151-1,  confirmo la aceptación el traslado interno a realizar bajo el  contrato  28000582 en Riohacha, quedamos atento a la visita a realizar bajo orden de trabajo  393327596 el día 29/12/2023. _x000a__x000a_Asimismo estamos a la espera de la  instalación del repetidor adicional por parte del área comercial en el menor tiempo posible. _x000a__x000a_Quedo atento su valiosa gestión. _x000a__x000a_ _x000a__x000a_Alan Henríquez_x000a__x000a_Coordinador de Logística y Compras _x000a__x000a__x000a__x000a_Calle 9 # 12 - 60 | Riohacha | Colombia _x000a__x000a_T +57 3114119766_x000a__x000a_C a.henriquez@zoa.ngo  | S www.zoa-international.com _x000a__x000a_ _x000a__x000a_ _x000a__x000a_From: Contacto Pyme &lt;contactopyme.co@claro.com.co&gt;_x000a_Sent: martes, 26 de diciembre de 2023 8:22 p. m._x000a_To: Alan Henriquez - ZOA Colombia &lt;a.henriquez@zoa.ngo&gt;_x000a_Subject: Re: Fwd: RE: Fwd: Solicitud de movimiento de punto cableado fijo y repetidor_x000a__x000a_ _x000a__x000a_ _x000a__x000a__x000a__x000a_ _x000a__x000a_Por eso, nos permitimos informarle que en el archivo adju"/>
    <m/>
    <x v="107"/>
    <x v="0"/>
    <x v="1"/>
    <x v="0"/>
    <x v="0"/>
    <n v="1"/>
    <n v="1"/>
    <n v="1"/>
    <n v="1"/>
    <x v="0"/>
    <n v="1"/>
    <s v="13394023STICHTING ZOA"/>
    <x v="1"/>
    <d v="2024-01-11T00:00:00"/>
    <x v="1124"/>
    <d v="1899-12-30T00:00:00"/>
    <d v="2024-01-10T17:16:00"/>
    <s v="17:16"/>
    <d v="1899-12-30T20:17:23"/>
    <x v="4"/>
    <x v="0"/>
    <x v="26"/>
    <x v="1"/>
    <n v="8193"/>
  </r>
  <r>
    <n v="1142"/>
    <d v="2024-01-11T13:26:19"/>
    <d v="2024-01-11T13:37:17"/>
    <s v="45077019@ventasyservicios.com.co"/>
    <s v="Diana Irene Forero Navarrete"/>
    <m/>
    <d v="2024-01-11T00:00:00"/>
    <s v="9:42 a. m."/>
    <x v="4"/>
    <m/>
    <m/>
    <m/>
    <m/>
    <m/>
    <m/>
    <m/>
    <m/>
    <s v="citrioficina2@hotmail.com"/>
    <s v="CANCELCION LINEA TELEFONICA 3900607"/>
    <s v="11457650"/>
    <s v="ZAMBRANO TORO IDELFONSO JUAN MARIA"/>
    <s v="SOHO"/>
    <s v="CLIENTE EXTERNO"/>
    <x v="0"/>
    <m/>
    <s v="FIJO"/>
    <s v="FO"/>
    <s v="CANCELACIÓN DE SERVICIO"/>
    <m/>
    <m/>
    <m/>
    <m/>
    <m/>
    <m/>
    <m/>
    <s v="CANCELACIÓN"/>
    <m/>
    <m/>
    <m/>
    <m/>
    <m/>
    <m/>
    <m/>
    <m/>
    <m/>
    <m/>
    <m/>
    <m/>
    <m/>
    <m/>
    <m/>
    <m/>
    <m/>
    <m/>
    <m/>
    <m/>
    <m/>
    <m/>
    <m/>
    <m/>
    <m/>
    <m/>
    <m/>
    <m/>
    <m/>
    <m/>
    <m/>
    <m/>
    <m/>
    <m/>
    <m/>
    <m/>
    <m/>
    <m/>
    <m/>
    <m/>
    <m/>
    <m/>
    <m/>
    <m/>
    <m/>
    <m/>
    <m/>
    <m/>
    <m/>
    <m/>
    <m/>
    <m/>
    <m/>
    <m/>
    <m/>
    <m/>
    <m/>
    <m/>
    <m/>
    <m/>
    <m/>
    <m/>
    <m/>
    <m/>
    <m/>
    <m/>
    <m/>
    <m/>
    <m/>
    <m/>
    <m/>
    <m/>
    <m/>
    <m/>
    <m/>
    <m/>
    <m/>
    <m/>
    <m/>
    <m/>
    <m/>
    <m/>
    <m/>
    <m/>
    <m/>
    <m/>
    <m/>
    <m/>
    <m/>
    <m/>
    <m/>
    <m/>
    <m/>
    <m/>
    <m/>
    <m/>
    <m/>
    <s v="PARCIAL"/>
    <m/>
    <s v="NO USA EL SERVICIO"/>
    <m/>
    <x v="1"/>
    <m/>
    <m/>
    <s v="1"/>
    <m/>
    <m/>
    <s v="GESTIONADO"/>
    <m/>
    <d v="2024-01-11T00:00:00"/>
    <m/>
    <s v="20620157"/>
    <x v="53"/>
    <x v="0"/>
    <x v="0"/>
    <x v="0"/>
    <x v="0"/>
    <n v="1"/>
    <n v="1"/>
    <n v="1"/>
    <n v="1"/>
    <x v="0"/>
    <n v="1"/>
    <s v="11457650ZAMBRANO TORO IDELFONSO JUAN MARIA"/>
    <x v="2"/>
    <d v="2024-01-11T00:00:00"/>
    <x v="1125"/>
    <d v="1899-12-30T00:00:00"/>
    <d v="2024-01-11T09:42:00"/>
    <s v="9:42"/>
    <d v="1899-12-30T03:55:17"/>
    <x v="1"/>
    <x v="1"/>
    <x v="9"/>
    <x v="0"/>
    <n v="8193"/>
  </r>
  <r>
    <n v="1143"/>
    <d v="2024-01-11T13:37:28"/>
    <d v="2024-01-11T13:40:30"/>
    <s v="45077024@ventasyservicios.com.co"/>
    <s v="Leidy Tatiana Pinzon Calderon"/>
    <m/>
    <d v="2024-01-11T00:00:00"/>
    <s v="09:33"/>
    <x v="7"/>
    <m/>
    <m/>
    <m/>
    <m/>
    <m/>
    <m/>
    <s v="gerenciafeccer@hotmail.com"/>
    <s v="Re: CESION DE CONTRATO"/>
    <m/>
    <m/>
    <s v="3107073947"/>
    <s v="FONDO DE EMPLEADOS DE  CARBONES "/>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1T00:00:00"/>
    <m/>
    <m/>
    <x v="78"/>
    <x v="6"/>
    <x v="0"/>
    <x v="0"/>
    <x v="0"/>
    <n v="1"/>
    <n v="1"/>
    <n v="1"/>
    <n v="1"/>
    <x v="0"/>
    <n v="1"/>
    <s v="3107073947FONDO DE EMPLEADOS DE  CARBONES "/>
    <x v="2"/>
    <d v="2024-01-11T00:00:00"/>
    <x v="1126"/>
    <d v="1899-12-30T00:00:00"/>
    <d v="2024-01-11T09:33:00"/>
    <s v="09:33"/>
    <d v="1899-12-30T04:07:30"/>
    <x v="1"/>
    <x v="1"/>
    <x v="12"/>
    <x v="1"/>
    <n v="8193"/>
  </r>
  <r>
    <n v="1144"/>
    <d v="2024-01-11T13:41:42"/>
    <d v="2024-01-11T13:42:50"/>
    <s v="46046878@ventasyservicios.com.co"/>
    <s v="Laura Alejandra Romero Roa"/>
    <m/>
    <d v="2024-01-10T00:00:00"/>
    <s v="14:32"/>
    <x v="0"/>
    <m/>
    <m/>
    <m/>
    <m/>
    <m/>
    <m/>
    <m/>
    <m/>
    <s v="yesseniasaracristian2313@gmail.com; "/>
    <s v="Re: Fwd: Compra de una ip pública"/>
    <s v="1093747492 "/>
    <s v=" Jesús Leonardo florez"/>
    <s v="NO DETERMINADO"/>
    <s v="CLIENTE EXTERNO"/>
    <x v="0"/>
    <m/>
    <s v="FIJO"/>
    <s v="HFC"/>
    <s v="PRODUCTO"/>
    <m/>
    <m/>
    <m/>
    <m/>
    <m/>
    <m/>
    <m/>
    <m/>
    <m/>
    <m/>
    <m/>
    <m/>
    <m/>
    <m/>
    <m/>
    <m/>
    <m/>
    <m/>
    <m/>
    <m/>
    <m/>
    <m/>
    <m/>
    <m/>
    <m/>
    <m/>
    <m/>
    <m/>
    <m/>
    <m/>
    <m/>
    <m/>
    <m/>
    <m/>
    <m/>
    <m/>
    <m/>
    <m/>
    <s v="OTROS PRODUCTOS (VENTAS)"/>
    <m/>
    <m/>
    <m/>
    <m/>
    <m/>
    <m/>
    <m/>
    <m/>
    <m/>
    <m/>
    <m/>
    <m/>
    <m/>
    <m/>
    <m/>
    <m/>
    <m/>
    <m/>
    <m/>
    <m/>
    <m/>
    <m/>
    <m/>
    <m/>
    <m/>
    <m/>
    <m/>
    <m/>
    <m/>
    <m/>
    <m/>
    <m/>
    <m/>
    <m/>
    <m/>
    <m/>
    <m/>
    <m/>
    <m/>
    <m/>
    <m/>
    <m/>
    <m/>
    <m/>
    <m/>
    <m/>
    <m/>
    <m/>
    <m/>
    <m/>
    <m/>
    <m/>
    <m/>
    <m/>
    <m/>
    <m/>
    <m/>
    <m/>
    <m/>
    <m/>
    <m/>
    <m/>
    <m/>
    <m/>
    <m/>
    <m/>
    <m/>
    <m/>
    <m/>
    <m/>
    <x v="0"/>
    <m/>
    <m/>
    <m/>
    <m/>
    <m/>
    <s v="GESTIONADO"/>
    <m/>
    <d v="2024-01-11T00:00:00"/>
    <s v="0"/>
    <s v="0"/>
    <x v="16"/>
    <x v="0"/>
    <x v="0"/>
    <x v="21"/>
    <x v="1"/>
    <n v="1"/>
    <n v="1"/>
    <n v="1"/>
    <n v="1"/>
    <x v="0"/>
    <n v="1"/>
    <s v="1093747492  Jesús Leonardo florez"/>
    <x v="0"/>
    <d v="2024-01-11T00:00:00"/>
    <x v="1127"/>
    <d v="1899-12-30T00:00:00"/>
    <d v="2024-01-10T14:32:00"/>
    <s v="14:32"/>
    <d v="1899-12-30T23:10:50"/>
    <x v="4"/>
    <x v="0"/>
    <x v="27"/>
    <x v="1"/>
    <n v="8193"/>
  </r>
  <r>
    <n v="1145"/>
    <d v="2024-01-11T13:39:20"/>
    <d v="2024-01-11T13:45:33"/>
    <s v="45077019@ventasyservicios.com.co"/>
    <s v="Diana Irene Forero Navarrete"/>
    <m/>
    <d v="2024-01-11T00:00:00"/>
    <s v="9:44 a. m."/>
    <x v="4"/>
    <m/>
    <m/>
    <m/>
    <m/>
    <m/>
    <m/>
    <m/>
    <m/>
    <s v="aleidabravo2023@gmail.com"/>
    <s v="Solicitud cancelacion de servicio"/>
    <s v="64282292"/>
    <s v="FLOR ALEYD BRAVO MENDEZ                    "/>
    <s v="SOHO"/>
    <s v="CLIENTE EXTERNO"/>
    <x v="0"/>
    <m/>
    <s v="FIJO"/>
    <s v="HFC"/>
    <s v="CANCELACIÓN DE SERVICIO"/>
    <m/>
    <m/>
    <m/>
    <m/>
    <m/>
    <m/>
    <m/>
    <s v="CANCELACIÓN"/>
    <m/>
    <m/>
    <m/>
    <m/>
    <m/>
    <m/>
    <m/>
    <m/>
    <m/>
    <m/>
    <m/>
    <m/>
    <m/>
    <m/>
    <m/>
    <m/>
    <m/>
    <m/>
    <m/>
    <m/>
    <m/>
    <m/>
    <m/>
    <m/>
    <m/>
    <m/>
    <m/>
    <m/>
    <m/>
    <m/>
    <m/>
    <m/>
    <m/>
    <m/>
    <m/>
    <m/>
    <m/>
    <m/>
    <m/>
    <m/>
    <m/>
    <m/>
    <m/>
    <m/>
    <m/>
    <m/>
    <m/>
    <m/>
    <m/>
    <m/>
    <m/>
    <m/>
    <m/>
    <m/>
    <m/>
    <m/>
    <m/>
    <m/>
    <m/>
    <m/>
    <m/>
    <m/>
    <m/>
    <m/>
    <m/>
    <m/>
    <m/>
    <m/>
    <m/>
    <m/>
    <m/>
    <m/>
    <m/>
    <m/>
    <m/>
    <m/>
    <m/>
    <m/>
    <m/>
    <m/>
    <m/>
    <m/>
    <m/>
    <m/>
    <m/>
    <m/>
    <m/>
    <m/>
    <m/>
    <m/>
    <m/>
    <m/>
    <m/>
    <m/>
    <m/>
    <m/>
    <m/>
    <s v="TOTAL"/>
    <m/>
    <s v="VIAJE FUERA DEL PAÍS"/>
    <m/>
    <x v="2"/>
    <s v="3214123323"/>
    <s v="flor"/>
    <s v="1"/>
    <m/>
    <m/>
    <s v="GESTIONADO"/>
    <m/>
    <d v="2024-01-11T00:00:00"/>
    <m/>
    <s v="995783655"/>
    <x v="53"/>
    <x v="0"/>
    <x v="0"/>
    <x v="0"/>
    <x v="0"/>
    <n v="1"/>
    <n v="1"/>
    <n v="1"/>
    <n v="1"/>
    <x v="0"/>
    <n v="1"/>
    <s v="64282292FLOR ALEYD BRAVO MENDEZ                    "/>
    <x v="2"/>
    <d v="2024-01-11T00:00:00"/>
    <x v="1128"/>
    <d v="1899-12-30T00:00:00"/>
    <d v="2024-01-11T09:44:00"/>
    <s v="9:44"/>
    <d v="1899-12-30T04:01:33"/>
    <x v="1"/>
    <x v="1"/>
    <x v="9"/>
    <x v="0"/>
    <n v="8193"/>
  </r>
  <r>
    <n v="1146"/>
    <d v="2024-01-11T13:45:30"/>
    <d v="2024-01-11T13:46:00"/>
    <s v="45961452@ventasyservicios.com.co"/>
    <s v="Natalia Buenano Gonzalez"/>
    <m/>
    <d v="2024-01-11T00:00:00"/>
    <s v="10:55"/>
    <x v="3"/>
    <m/>
    <s v="15559253"/>
    <m/>
    <m/>
    <m/>
    <m/>
    <m/>
    <m/>
    <m/>
    <m/>
    <s v="3104154818"/>
    <s v="AUTO ORIENTAL SAS AUTO ORIENTAL SA"/>
    <s v="PYME MEDIANA"/>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1T00:00:00"/>
    <m/>
    <m/>
    <x v="61"/>
    <x v="3"/>
    <x v="0"/>
    <x v="0"/>
    <x v="0"/>
    <n v="1"/>
    <n v="1"/>
    <n v="1"/>
    <n v="1"/>
    <x v="0"/>
    <n v="1"/>
    <s v="3104154818AUTO ORIENTAL SAS AUTO ORIENTAL SA"/>
    <x v="2"/>
    <d v="2024-01-11T00:00:00"/>
    <x v="1129"/>
    <d v="1899-12-30T00:00:00"/>
    <d v="2024-01-11T10:55:00"/>
    <s v="10:55"/>
    <d v="1899-12-30T02:51:00"/>
    <x v="1"/>
    <x v="1"/>
    <x v="5"/>
    <x v="1"/>
    <n v="8193"/>
  </r>
  <r>
    <n v="1147"/>
    <d v="2024-01-11T13:27:48"/>
    <d v="2024-01-11T13:46:08"/>
    <s v="46044953@ventasyservicios.com.co"/>
    <s v="Jonnatan Steven Hernandez Gonzalez"/>
    <m/>
    <d v="2024-01-10T00:00:00"/>
    <s v="9:52"/>
    <x v="4"/>
    <m/>
    <m/>
    <m/>
    <m/>
    <m/>
    <m/>
    <m/>
    <m/>
    <s v="Cfaristi@gmail.com"/>
    <s v="RE: De carlos aristizabal favor informar a claro liberar mi linea 3113001045 por pension"/>
    <s v="3113001045"/>
    <s v="CARLOS ARISTIZABAL"/>
    <s v="NO DETERMINADO"/>
    <s v="CAV"/>
    <x v="0"/>
    <m/>
    <s v="MÓVIL"/>
    <m/>
    <m/>
    <s v="INCLUSIONES - EXCLUSIONES"/>
    <m/>
    <m/>
    <m/>
    <m/>
    <m/>
    <m/>
    <m/>
    <m/>
    <m/>
    <m/>
    <m/>
    <m/>
    <m/>
    <m/>
    <m/>
    <m/>
    <m/>
    <m/>
    <m/>
    <m/>
    <m/>
    <m/>
    <m/>
    <m/>
    <s v="EXCLUSIÓN"/>
    <m/>
    <m/>
    <m/>
    <m/>
    <m/>
    <m/>
    <m/>
    <m/>
    <m/>
    <m/>
    <m/>
    <m/>
    <m/>
    <m/>
    <m/>
    <m/>
    <m/>
    <m/>
    <m/>
    <m/>
    <m/>
    <m/>
    <m/>
    <m/>
    <m/>
    <m/>
    <m/>
    <m/>
    <m/>
    <m/>
    <m/>
    <m/>
    <m/>
    <m/>
    <m/>
    <m/>
    <m/>
    <m/>
    <m/>
    <m/>
    <m/>
    <m/>
    <m/>
    <m/>
    <m/>
    <m/>
    <m/>
    <m/>
    <m/>
    <m/>
    <m/>
    <m/>
    <m/>
    <m/>
    <m/>
    <m/>
    <m/>
    <m/>
    <m/>
    <m/>
    <m/>
    <m/>
    <m/>
    <m/>
    <m/>
    <m/>
    <m/>
    <m/>
    <m/>
    <m/>
    <m/>
    <m/>
    <m/>
    <m/>
    <m/>
    <m/>
    <m/>
    <m/>
    <m/>
    <m/>
    <m/>
    <m/>
    <m/>
    <x v="0"/>
    <m/>
    <m/>
    <m/>
    <m/>
    <m/>
    <s v="GESTIONADO"/>
    <m/>
    <d v="2024-01-11T00:00:00"/>
    <s v="N/A"/>
    <s v="N/A"/>
    <x v="126"/>
    <x v="0"/>
    <x v="0"/>
    <x v="0"/>
    <x v="0"/>
    <n v="1"/>
    <n v="1"/>
    <n v="1"/>
    <n v="1"/>
    <x v="2"/>
    <n v="2"/>
    <s v="3113001045CARLOS ARISTIZABAL"/>
    <x v="0"/>
    <d v="2024-01-11T00:00:00"/>
    <x v="1130"/>
    <d v="1899-12-30T00:00:00"/>
    <d v="2024-01-10T09:52:00"/>
    <s v="9:52"/>
    <d v="1899-12-31T03:54:08"/>
    <x v="0"/>
    <x v="0"/>
    <x v="15"/>
    <x v="0"/>
    <n v="8193"/>
  </r>
  <r>
    <n v="1148"/>
    <d v="2024-01-11T13:48:03"/>
    <d v="2024-01-11T13:49:06"/>
    <s v="46044978@ventasyservicios.com.co"/>
    <s v="Edward Esteban Roa Ruiz"/>
    <m/>
    <d v="2024-01-11T00:00:00"/>
    <s v="09:49"/>
    <x v="4"/>
    <m/>
    <m/>
    <m/>
    <m/>
    <m/>
    <m/>
    <m/>
    <m/>
    <s v="recepcion2@monttcolombia.com.co"/>
    <s v="RV: TECNIGEN COLOMBIA MEDICINA CIENCIA Y TECNOLOGIA S.A.S NIT 901.322.851-1"/>
    <s v="3108832629"/>
    <s v="TECNIGEN COLOMBIA MEDICINA CIENCIA Y TEC"/>
    <s v="MICRO"/>
    <s v="CLARO TE AYUDA"/>
    <x v="0"/>
    <m/>
    <s v="MÓVIL"/>
    <m/>
    <m/>
    <s v="PAGO NO ABONADO"/>
    <m/>
    <m/>
    <m/>
    <m/>
    <m/>
    <m/>
    <m/>
    <m/>
    <m/>
    <m/>
    <m/>
    <m/>
    <m/>
    <m/>
    <m/>
    <m/>
    <m/>
    <m/>
    <m/>
    <m/>
    <m/>
    <m/>
    <m/>
    <m/>
    <m/>
    <m/>
    <m/>
    <m/>
    <m/>
    <m/>
    <m/>
    <m/>
    <m/>
    <s v="INFORMACIÓN - ACLARACIÓN"/>
    <m/>
    <m/>
    <m/>
    <m/>
    <m/>
    <m/>
    <m/>
    <m/>
    <m/>
    <m/>
    <m/>
    <m/>
    <m/>
    <m/>
    <m/>
    <m/>
    <m/>
    <m/>
    <m/>
    <m/>
    <m/>
    <m/>
    <m/>
    <m/>
    <m/>
    <m/>
    <m/>
    <m/>
    <m/>
    <m/>
    <m/>
    <m/>
    <m/>
    <m/>
    <m/>
    <m/>
    <m/>
    <m/>
    <m/>
    <m/>
    <m/>
    <m/>
    <m/>
    <m/>
    <m/>
    <m/>
    <m/>
    <m/>
    <m/>
    <m/>
    <m/>
    <m/>
    <m/>
    <m/>
    <m/>
    <m/>
    <m/>
    <m/>
    <m/>
    <m/>
    <m/>
    <m/>
    <m/>
    <m/>
    <m/>
    <m/>
    <m/>
    <m/>
    <m/>
    <m/>
    <m/>
    <m/>
    <m/>
    <m/>
    <x v="0"/>
    <m/>
    <m/>
    <m/>
    <m/>
    <m/>
    <s v="GESTIONADO"/>
    <m/>
    <d v="2024-01-11T00:00:00"/>
    <m/>
    <m/>
    <x v="28"/>
    <x v="0"/>
    <x v="0"/>
    <x v="0"/>
    <x v="0"/>
    <n v="1"/>
    <n v="1"/>
    <n v="1"/>
    <n v="1"/>
    <x v="0"/>
    <n v="1"/>
    <s v="3108832629TECNIGEN COLOMBIA MEDICINA CIENCIA Y TEC"/>
    <x v="2"/>
    <d v="2024-01-11T00:00:00"/>
    <x v="1131"/>
    <d v="1899-12-30T00:00:00"/>
    <d v="2024-01-11T09:49:00"/>
    <s v="09:49"/>
    <d v="1899-12-30T04:00:06"/>
    <x v="1"/>
    <x v="1"/>
    <x v="8"/>
    <x v="0"/>
    <n v="8193"/>
  </r>
  <r>
    <n v="1149"/>
    <d v="2024-01-11T13:49:05"/>
    <d v="2024-01-11T13:52:08"/>
    <s v="45077024@ventasyservicios.com.co"/>
    <s v="Leidy Tatiana Pinzon Calderon"/>
    <m/>
    <d v="2024-01-11T00:00:00"/>
    <s v="09:41"/>
    <x v="7"/>
    <m/>
    <m/>
    <m/>
    <m/>
    <m/>
    <m/>
    <s v="marango@gestionescorporativas.com"/>
    <s v="CESION DE CONTRATO TRANSPORTES C.I S.A.S. 3126530254"/>
    <m/>
    <m/>
    <s v="3126530245"/>
    <s v="JAIR ALBERTO OCHOA DAVILA"/>
    <s v="MASIV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1T00:00:00"/>
    <m/>
    <m/>
    <x v="78"/>
    <x v="6"/>
    <x v="0"/>
    <x v="0"/>
    <x v="0"/>
    <n v="1"/>
    <n v="1"/>
    <n v="1"/>
    <n v="1"/>
    <x v="0"/>
    <n v="1"/>
    <s v="3126530245JAIR ALBERTO OCHOA DAVILA"/>
    <x v="2"/>
    <d v="2024-01-11T00:00:00"/>
    <x v="1132"/>
    <d v="1899-12-30T00:00:00"/>
    <d v="2024-01-11T09:41:00"/>
    <s v="09:41"/>
    <d v="1899-12-30T04:11:08"/>
    <x v="1"/>
    <x v="1"/>
    <x v="12"/>
    <x v="1"/>
    <n v="8193"/>
  </r>
  <r>
    <n v="1150"/>
    <d v="2024-01-11T13:52:09"/>
    <d v="2024-01-11T13:53:13"/>
    <s v="45961588@ventasyservicios.com.co"/>
    <s v="Brian Fernando Camacho Hernandez"/>
    <m/>
    <d v="2024-01-11T00:00:00"/>
    <s v="08:45"/>
    <x v="4"/>
    <m/>
    <m/>
    <m/>
    <m/>
    <m/>
    <m/>
    <m/>
    <m/>
    <s v="brayanmoreno4567@gmail.com"/>
    <s v="Re: Fwd: Aplicacion de Pagos"/>
    <s v="13332757"/>
    <s v="ROA SARMIENTO ABOGADOS S."/>
    <s v="MICRO"/>
    <s v="CLIENTE EXTERNO"/>
    <x v="0"/>
    <m/>
    <s v="FIJO"/>
    <s v="FO"/>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1T00:00:00"/>
    <s v="na "/>
    <s v="na"/>
    <x v="47"/>
    <x v="0"/>
    <x v="0"/>
    <x v="0"/>
    <x v="0"/>
    <n v="1"/>
    <n v="1"/>
    <n v="1"/>
    <n v="1"/>
    <x v="1"/>
    <n v="2"/>
    <s v="13332757ROA SARMIENTO ABOGADOS S."/>
    <x v="2"/>
    <d v="2024-01-11T00:00:00"/>
    <x v="1133"/>
    <d v="1899-12-30T00:00:00"/>
    <d v="2024-01-11T08:45:00"/>
    <s v="08:45"/>
    <d v="1899-12-30T05:08:13"/>
    <x v="1"/>
    <x v="1"/>
    <x v="21"/>
    <x v="0"/>
    <n v="8193"/>
  </r>
  <r>
    <n v="1151"/>
    <d v="2024-01-11T13:53:15"/>
    <d v="2024-01-11T13:53:45"/>
    <s v="45961452@ventasyservicios.com.co"/>
    <s v="Natalia Buenano Gonzalez"/>
    <m/>
    <d v="2024-01-11T00:00:00"/>
    <s v="10:57"/>
    <x v="3"/>
    <m/>
    <s v="15559255"/>
    <m/>
    <m/>
    <m/>
    <m/>
    <m/>
    <m/>
    <m/>
    <m/>
    <s v="8.22476801"/>
    <s v="BOTERO OSPINA SOLUCIONES S.A.S."/>
    <s v="SOHO"/>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11T00:00:00"/>
    <m/>
    <m/>
    <x v="15"/>
    <x v="3"/>
    <x v="0"/>
    <x v="0"/>
    <x v="0"/>
    <n v="1"/>
    <n v="1"/>
    <n v="1"/>
    <n v="1"/>
    <x v="2"/>
    <n v="2"/>
    <s v="8.22476801BOTERO OSPINA SOLUCIONES S.A.S."/>
    <x v="2"/>
    <d v="2024-01-11T00:00:00"/>
    <x v="1134"/>
    <d v="1899-12-30T00:00:00"/>
    <d v="2024-01-11T10:57:00"/>
    <s v="10:57"/>
    <d v="1899-12-30T02:56:45"/>
    <x v="1"/>
    <x v="1"/>
    <x v="5"/>
    <x v="1"/>
    <n v="8193"/>
  </r>
  <r>
    <n v="1152"/>
    <d v="2024-01-11T11:41:48"/>
    <d v="2024-01-11T13:54:19"/>
    <s v="45577874@ventasyservicios.com.co"/>
    <s v="David Andres Pardo Torres"/>
    <m/>
    <d v="2024-01-11T00:00:00"/>
    <s v="08:86"/>
    <x v="4"/>
    <m/>
    <m/>
    <m/>
    <m/>
    <m/>
    <m/>
    <m/>
    <m/>
    <s v="ATapias@transborder.com.co"/>
    <s v="RE: Solicitud de Archivo Zona de DNS Tranborder.com.co | SD2817490"/>
    <s v="127062"/>
    <s v="TRANSBORDER S A S"/>
    <s v="EMPRESAS"/>
    <s v="CLIENTE EXTERNO"/>
    <x v="1"/>
    <s v="0"/>
    <s v="FIJO"/>
    <s v="FO"/>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SOLUCIONADO ESCALADO"/>
    <s v="OTRAS ÁREAS"/>
    <d v="2024-01-11T00:00:00"/>
    <s v="20620197"/>
    <m/>
    <x v="57"/>
    <x v="0"/>
    <x v="4"/>
    <x v="0"/>
    <x v="0"/>
    <n v="1"/>
    <n v="1"/>
    <n v="1"/>
    <n v="1"/>
    <x v="0"/>
    <n v="1"/>
    <s v="127062TRANSBORDER S A S"/>
    <x v="2"/>
    <d v="2024-01-11T00:00:00"/>
    <x v="1135"/>
    <d v="1899-12-30T00:00:00"/>
    <d v="2024-01-11T09:26:00"/>
    <s v="08:86"/>
    <d v="1899-12-30T04:28:19"/>
    <x v="1"/>
    <x v="1"/>
    <x v="14"/>
    <x v="0"/>
    <n v="8193"/>
  </r>
  <r>
    <n v="1153"/>
    <d v="2024-01-11T13:05:19"/>
    <d v="2024-01-11T14:00:52"/>
    <s v="45632550@ventasyservicios.com.co"/>
    <s v="Alejandra Rodriguez Cajamarca"/>
    <m/>
    <d v="2024-01-11T00:00:00"/>
    <s v="9:27 a. m."/>
    <x v="4"/>
    <m/>
    <m/>
    <m/>
    <m/>
    <m/>
    <m/>
    <m/>
    <m/>
    <s v="gerencia@clarosoluint.com.co"/>
    <s v="Fwd: Derecho de petición - Llaves de acceso DOMINIOS"/>
    <s v="13354544"/>
    <s v="JOHANN SEBASTIAN SANCHEZ MORENO"/>
    <s v="SOHO"/>
    <s v="CLIENTE EXTERNO"/>
    <x v="0"/>
    <m/>
    <s v="FIJO"/>
    <s v="FO"/>
    <s v="CLOUD"/>
    <m/>
    <m/>
    <m/>
    <m/>
    <m/>
    <m/>
    <m/>
    <m/>
    <m/>
    <m/>
    <m/>
    <m/>
    <m/>
    <s v="INFORMACIÓN PRODUCTO"/>
    <m/>
    <m/>
    <m/>
    <m/>
    <m/>
    <m/>
    <m/>
    <m/>
    <m/>
    <m/>
    <m/>
    <m/>
    <m/>
    <m/>
    <m/>
    <m/>
    <m/>
    <m/>
    <m/>
    <m/>
    <m/>
    <m/>
    <m/>
    <m/>
    <m/>
    <m/>
    <m/>
    <m/>
    <m/>
    <m/>
    <m/>
    <m/>
    <m/>
    <m/>
    <m/>
    <m/>
    <m/>
    <m/>
    <m/>
    <m/>
    <m/>
    <m/>
    <m/>
    <m/>
    <m/>
    <m/>
    <m/>
    <m/>
    <m/>
    <m/>
    <m/>
    <m/>
    <m/>
    <m/>
    <m/>
    <m/>
    <m/>
    <m/>
    <m/>
    <m/>
    <m/>
    <m/>
    <m/>
    <m/>
    <m/>
    <m/>
    <m/>
    <m/>
    <m/>
    <m/>
    <m/>
    <m/>
    <m/>
    <m/>
    <m/>
    <m/>
    <m/>
    <m/>
    <m/>
    <m/>
    <m/>
    <m/>
    <m/>
    <m/>
    <m/>
    <m/>
    <m/>
    <m/>
    <m/>
    <m/>
    <m/>
    <m/>
    <m/>
    <m/>
    <m/>
    <x v="0"/>
    <m/>
    <m/>
    <m/>
    <m/>
    <m/>
    <s v="SOLUCIONADO ESCALADO"/>
    <s v="OTRAS ÁREAS"/>
    <d v="2024-01-11T00:00:00"/>
    <s v="escalado a soporte cloud"/>
    <m/>
    <x v="102"/>
    <x v="0"/>
    <x v="4"/>
    <x v="0"/>
    <x v="0"/>
    <n v="1"/>
    <n v="1"/>
    <n v="1"/>
    <n v="1"/>
    <x v="0"/>
    <n v="1"/>
    <s v="13354544JOHANN SEBASTIAN SANCHEZ MORENO"/>
    <x v="2"/>
    <d v="2024-01-11T00:00:00"/>
    <x v="1136"/>
    <d v="1899-12-30T00:00:00"/>
    <d v="2024-01-11T09:27:00"/>
    <s v="9:27"/>
    <d v="1899-12-30T04:33:52"/>
    <x v="1"/>
    <x v="1"/>
    <x v="24"/>
    <x v="0"/>
    <n v="8193"/>
  </r>
  <r>
    <n v="1154"/>
    <d v="2024-01-11T13:53:41"/>
    <d v="2024-01-11T14:02:13"/>
    <s v="45077019@ventasyservicios.com.co"/>
    <s v="Diana Irene Forero Navarrete"/>
    <m/>
    <d v="2024-01-11T00:00:00"/>
    <s v="9:49 a. m."/>
    <x v="4"/>
    <m/>
    <m/>
    <m/>
    <m/>
    <m/>
    <m/>
    <m/>
    <m/>
    <s v="profesional.compras@ppminversiones.com.co"/>
    <s v="Solicitud revisi??n facturaci??n"/>
    <s v="70044645, 67444584 "/>
    <s v="70044645, 67444584 "/>
    <s v="PYME MEDIANA"/>
    <s v="CLIENTE EXTERNO"/>
    <x v="0"/>
    <m/>
    <s v="FIJO"/>
    <s v="HFC"/>
    <s v="OFERTA NEGOCIADA CONTRATO"/>
    <m/>
    <m/>
    <m/>
    <m/>
    <m/>
    <m/>
    <m/>
    <m/>
    <m/>
    <m/>
    <m/>
    <m/>
    <m/>
    <m/>
    <m/>
    <m/>
    <m/>
    <m/>
    <m/>
    <m/>
    <m/>
    <m/>
    <m/>
    <m/>
    <m/>
    <m/>
    <m/>
    <m/>
    <m/>
    <m/>
    <m/>
    <m/>
    <s v="RECLAMACIÓN OFERTA NO APLICADA"/>
    <m/>
    <m/>
    <m/>
    <m/>
    <m/>
    <m/>
    <m/>
    <m/>
    <m/>
    <m/>
    <m/>
    <m/>
    <m/>
    <m/>
    <m/>
    <m/>
    <m/>
    <m/>
    <m/>
    <m/>
    <m/>
    <m/>
    <m/>
    <m/>
    <m/>
    <m/>
    <m/>
    <m/>
    <m/>
    <m/>
    <m/>
    <m/>
    <m/>
    <m/>
    <m/>
    <m/>
    <m/>
    <m/>
    <m/>
    <m/>
    <m/>
    <m/>
    <m/>
    <m/>
    <m/>
    <m/>
    <m/>
    <m/>
    <m/>
    <m/>
    <m/>
    <m/>
    <m/>
    <m/>
    <m/>
    <m/>
    <m/>
    <m/>
    <m/>
    <m/>
    <m/>
    <m/>
    <m/>
    <m/>
    <m/>
    <m/>
    <m/>
    <m/>
    <m/>
    <m/>
    <m/>
    <m/>
    <m/>
    <m/>
    <m/>
    <m/>
    <x v="0"/>
    <m/>
    <m/>
    <m/>
    <m/>
    <m/>
    <s v="GESTIONADO"/>
    <m/>
    <d v="2024-01-11T00:00:00"/>
    <m/>
    <s v="995784764, 995785179 "/>
    <x v="145"/>
    <x v="0"/>
    <x v="0"/>
    <x v="0"/>
    <x v="0"/>
    <n v="1"/>
    <n v="1"/>
    <n v="1"/>
    <n v="1"/>
    <x v="0"/>
    <n v="1"/>
    <s v="70044645, 67444584 70044645, 67444584 "/>
    <x v="2"/>
    <d v="2024-01-11T00:00:00"/>
    <x v="1137"/>
    <d v="1899-12-30T00:00:00"/>
    <d v="2024-01-11T09:49:00"/>
    <s v="9:49"/>
    <d v="1899-12-30T04:13:13"/>
    <x v="1"/>
    <x v="1"/>
    <x v="9"/>
    <x v="0"/>
    <n v="8193"/>
  </r>
  <r>
    <n v="1155"/>
    <d v="2024-01-11T13:46:12"/>
    <d v="2024-01-11T14:05:22"/>
    <s v="46044953@ventasyservicios.com.co"/>
    <s v="Jonnatan Steven Hernandez Gonzalez"/>
    <m/>
    <d v="2024-01-10T00:00:00"/>
    <s v="4:22"/>
    <x v="4"/>
    <m/>
    <m/>
    <m/>
    <m/>
    <m/>
    <m/>
    <m/>
    <m/>
    <s v="edificioriojordanph@gmail.com"/>
    <s v="Re: Fwd: Re: Fwd: Re: CAMBIO DE PLAN"/>
    <s v="71951712"/>
    <s v="EDIFICIO RIO JORDAN PH"/>
    <s v="SOHO"/>
    <s v="SUPERVISORES Y/O COORDINADORES ALIADOS"/>
    <x v="0"/>
    <m/>
    <s v="FIJO"/>
    <s v="HFC"/>
    <s v="FIDELIZACIÓN - RETENCIÓN"/>
    <m/>
    <m/>
    <m/>
    <m/>
    <m/>
    <m/>
    <m/>
    <m/>
    <m/>
    <m/>
    <m/>
    <m/>
    <m/>
    <m/>
    <m/>
    <m/>
    <m/>
    <m/>
    <m/>
    <m/>
    <m/>
    <s v="ACEPTACIÓN PROPUESTA"/>
    <m/>
    <m/>
    <m/>
    <m/>
    <m/>
    <m/>
    <m/>
    <m/>
    <m/>
    <m/>
    <m/>
    <m/>
    <m/>
    <m/>
    <m/>
    <m/>
    <m/>
    <m/>
    <m/>
    <m/>
    <m/>
    <m/>
    <m/>
    <m/>
    <m/>
    <m/>
    <m/>
    <m/>
    <m/>
    <m/>
    <m/>
    <m/>
    <m/>
    <m/>
    <m/>
    <m/>
    <m/>
    <m/>
    <m/>
    <m/>
    <m/>
    <m/>
    <m/>
    <m/>
    <m/>
    <m/>
    <m/>
    <m/>
    <m/>
    <m/>
    <m/>
    <m/>
    <m/>
    <m/>
    <m/>
    <m/>
    <m/>
    <m/>
    <m/>
    <m/>
    <m/>
    <m/>
    <m/>
    <m/>
    <m/>
    <m/>
    <m/>
    <m/>
    <m/>
    <m/>
    <m/>
    <m/>
    <m/>
    <m/>
    <m/>
    <m/>
    <m/>
    <m/>
    <m/>
    <m/>
    <m/>
    <m/>
    <m/>
    <m/>
    <m/>
    <m/>
    <m/>
    <x v="0"/>
    <m/>
    <m/>
    <m/>
    <m/>
    <m/>
    <s v="ESCALADO"/>
    <s v="SUPERVISOR NEGOCIOS"/>
    <d v="2024-01-11T00:00:00"/>
    <s v="N/A"/>
    <s v="N/A"/>
    <x v="113"/>
    <x v="0"/>
    <x v="1"/>
    <x v="5"/>
    <x v="1"/>
    <n v="1"/>
    <n v="1"/>
    <n v="1"/>
    <n v="1"/>
    <x v="0"/>
    <n v="1"/>
    <s v="71951712EDIFICIO RIO JORDAN PH"/>
    <x v="1"/>
    <d v="2024-01-11T00:00:00"/>
    <x v="1138"/>
    <d v="1899-12-30T00:00:00"/>
    <d v="2024-01-10T04:22:00"/>
    <s v="4:22"/>
    <d v="1899-12-31T09:43:22"/>
    <x v="0"/>
    <x v="0"/>
    <x v="15"/>
    <x v="0"/>
    <n v="8193"/>
  </r>
  <r>
    <n v="1156"/>
    <d v="2024-01-11T14:05:54"/>
    <d v="2024-01-11T14:06:39"/>
    <s v="45961452@ventasyservicios.com.co"/>
    <s v="Natalia Buenano Gonzalez"/>
    <m/>
    <d v="2024-01-11T00:00:00"/>
    <s v="10:58"/>
    <x v="3"/>
    <m/>
    <s v="15559256"/>
    <m/>
    <m/>
    <m/>
    <m/>
    <m/>
    <m/>
    <m/>
    <m/>
    <s v="3025421340"/>
    <s v="AUTO ORIENTAL SAS AUTO ORIENTAL SAS"/>
    <s v="PYME MEDIANA"/>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1T00:00:00"/>
    <m/>
    <m/>
    <x v="37"/>
    <x v="3"/>
    <x v="0"/>
    <x v="0"/>
    <x v="0"/>
    <n v="1"/>
    <n v="1"/>
    <n v="1"/>
    <n v="1"/>
    <x v="0"/>
    <n v="1"/>
    <s v="3025421340AUTO ORIENTAL SAS AUTO ORIENTAL SAS"/>
    <x v="2"/>
    <d v="2024-01-11T00:00:00"/>
    <x v="1139"/>
    <d v="1899-12-30T00:00:00"/>
    <d v="2024-01-11T10:58:00"/>
    <s v="10:58"/>
    <d v="1899-12-30T03:08:39"/>
    <x v="1"/>
    <x v="1"/>
    <x v="5"/>
    <x v="1"/>
    <n v="8193"/>
  </r>
  <r>
    <n v="1157"/>
    <d v="2024-01-11T14:05:21"/>
    <d v="2024-01-11T14:08:00"/>
    <s v="46046406@ventasyservicios.com.co"/>
    <s v="Angela Pilar Garces Quintero"/>
    <m/>
    <d v="2024-01-10T00:00:00"/>
    <s v="17:46"/>
    <x v="0"/>
    <m/>
    <m/>
    <m/>
    <m/>
    <m/>
    <m/>
    <m/>
    <m/>
    <s v="asistentecomercial@soportecolombia.net"/>
    <s v="aumento de velocidad en el enlace QMGLI01 de 100mb a 200mb /CLIENTE QUIMICA M.G. SAS /NIT 891412195-9/ID 15886/CLAUDIA PEREZ /YURY ROJAS"/>
    <s v="15886"/>
    <s v="QUIMICA M.G. S.A.S."/>
    <s v="PYME MEDIANA"/>
    <s v="CLIENTE EXTERNO"/>
    <x v="0"/>
    <m/>
    <s v="FIJO"/>
    <s v="FO"/>
    <s v="CAMBIO PLAN TARIFA"/>
    <m/>
    <m/>
    <m/>
    <m/>
    <m/>
    <s v="UPGRADE - PARALELO"/>
    <m/>
    <m/>
    <m/>
    <m/>
    <m/>
    <m/>
    <m/>
    <m/>
    <m/>
    <m/>
    <m/>
    <m/>
    <m/>
    <m/>
    <m/>
    <m/>
    <m/>
    <m/>
    <m/>
    <m/>
    <m/>
    <m/>
    <m/>
    <m/>
    <m/>
    <m/>
    <m/>
    <m/>
    <m/>
    <m/>
    <m/>
    <m/>
    <m/>
    <m/>
    <m/>
    <m/>
    <m/>
    <m/>
    <m/>
    <m/>
    <m/>
    <m/>
    <m/>
    <m/>
    <m/>
    <m/>
    <m/>
    <m/>
    <m/>
    <m/>
    <m/>
    <m/>
    <m/>
    <m/>
    <m/>
    <m/>
    <m/>
    <m/>
    <m/>
    <m/>
    <m/>
    <m/>
    <m/>
    <m/>
    <m/>
    <m/>
    <m/>
    <m/>
    <m/>
    <m/>
    <m/>
    <m/>
    <m/>
    <m/>
    <m/>
    <m/>
    <m/>
    <m/>
    <m/>
    <m/>
    <m/>
    <m/>
    <m/>
    <m/>
    <m/>
    <m/>
    <m/>
    <m/>
    <m/>
    <m/>
    <m/>
    <m/>
    <m/>
    <m/>
    <m/>
    <m/>
    <m/>
    <m/>
    <m/>
    <m/>
    <m/>
    <m/>
    <m/>
    <x v="0"/>
    <m/>
    <m/>
    <m/>
    <m/>
    <m/>
    <s v="GESTIONADO"/>
    <m/>
    <d v="2024-01-11T00:00:00"/>
    <s v="Agradezco por favor colaboración con la creación de la OT del cliente:_x000a__x000a_RAZON SOCIAL: QUIMICA M.G. SAS_x000a__x000a_NIT O CC: 891412195-9  _x000a__x000a_Id cliente: 15886_x000a__x000a_Servicio: aumento de velocidad en el enlace QMGLI01 de 100mb a 200mb_x000a__x000a_Sede: Bogotá_x000a__x000a_Consultor: LEIDY GIOVANNA RODRIGUEZ VALDES_x000a_código: 23899453_x000a_cedula: 1023899453_x000a__x000a_TIPO DE SOLICITUD_x000a__x000a_Solicitud de Viabilidad Técnica_x000a__x000a_Solicitud Demo_x000a__x000a_Solicitud Generación de Novedad_x000a__x000a_Solicitud Generación OT_x000a__x000a_X_x000a__x000a_Solicitud Gestión Documental_x000a__x000a_Solicitud Interna / Cortesía_x000a__x000a_Solicitud Visita Obra Civil_x000a__x000a_ _x000a__x000a_ _x000a__x000a_ _x000a__x000a_ _x000a__x000a_ _x000a__x000a_ _x000a__x000a_ _x000a__x000a_ _x000a__x000a_PSG_x000a__x000a__x000a_ "/>
    <m/>
    <x v="62"/>
    <x v="0"/>
    <x v="0"/>
    <x v="10"/>
    <x v="1"/>
    <n v="1"/>
    <n v="1"/>
    <n v="1"/>
    <n v="1"/>
    <x v="0"/>
    <n v="1"/>
    <s v="15886QUIMICA M.G. S.A.S."/>
    <x v="0"/>
    <d v="2024-01-11T00:00:00"/>
    <x v="1140"/>
    <d v="1899-12-30T00:00:00"/>
    <d v="2024-01-10T17:46:00"/>
    <s v="17:46"/>
    <d v="1899-12-30T20:22:00"/>
    <x v="4"/>
    <x v="0"/>
    <x v="26"/>
    <x v="1"/>
    <n v="8193"/>
  </r>
  <r>
    <n v="1158"/>
    <d v="2024-01-11T14:13:44"/>
    <d v="2024-01-11T14:14:15"/>
    <s v="45961452@ventasyservicios.com.co"/>
    <s v="Natalia Buenano Gonzalez"/>
    <m/>
    <d v="2024-01-11T00:00:00"/>
    <s v="11:07"/>
    <x v="3"/>
    <m/>
    <s v="15559264"/>
    <m/>
    <m/>
    <m/>
    <m/>
    <m/>
    <m/>
    <m/>
    <m/>
    <s v="3212305369"/>
    <s v="AUTO ORIENTAL SAS"/>
    <s v="PYME MEDIANA"/>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1T00:00:00"/>
    <m/>
    <m/>
    <x v="37"/>
    <x v="3"/>
    <x v="0"/>
    <x v="0"/>
    <x v="0"/>
    <n v="1"/>
    <n v="1"/>
    <n v="1"/>
    <n v="1"/>
    <x v="0"/>
    <n v="1"/>
    <s v="3212305369AUTO ORIENTAL SAS"/>
    <x v="2"/>
    <d v="2024-01-11T00:00:00"/>
    <x v="1141"/>
    <d v="1899-12-30T00:00:00"/>
    <d v="2024-01-11T11:07:00"/>
    <s v="11:07"/>
    <d v="1899-12-30T03:07:15"/>
    <x v="1"/>
    <x v="1"/>
    <x v="5"/>
    <x v="1"/>
    <n v="8193"/>
  </r>
  <r>
    <n v="1159"/>
    <d v="2024-01-11T14:17:20"/>
    <d v="2024-01-11T14:19:01"/>
    <s v="45077024@ventasyservicios.com.co"/>
    <s v="Leidy Tatiana Pinzon Calderon"/>
    <m/>
    <d v="2024-01-11T00:00:00"/>
    <s v="10:25"/>
    <x v="7"/>
    <m/>
    <m/>
    <m/>
    <m/>
    <m/>
    <m/>
    <s v="admin@athenas.com.co"/>
    <s v="Re: CESION LINEA TELEFONICA MOVIL 3118950017"/>
    <m/>
    <m/>
    <s v="3118950017"/>
    <s v="ATHENAS SERVICIOS S A S"/>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1T00:00:00"/>
    <m/>
    <m/>
    <x v="78"/>
    <x v="6"/>
    <x v="0"/>
    <x v="0"/>
    <x v="0"/>
    <n v="1"/>
    <n v="1"/>
    <n v="1"/>
    <n v="1"/>
    <x v="0"/>
    <n v="1"/>
    <s v="3118950017ATHENAS SERVICIOS S A S"/>
    <x v="2"/>
    <d v="2024-01-11T00:00:00"/>
    <x v="1142"/>
    <d v="1899-12-30T00:00:00"/>
    <d v="2024-01-11T10:25:00"/>
    <s v="10:25"/>
    <d v="1899-12-30T03:54:01"/>
    <x v="1"/>
    <x v="1"/>
    <x v="12"/>
    <x v="1"/>
    <n v="8193"/>
  </r>
  <r>
    <n v="1160"/>
    <d v="2024-01-11T14:19:20"/>
    <d v="2024-01-11T14:19:52"/>
    <s v="45961452@ventasyservicios.com.co"/>
    <s v="Natalia Buenano Gonzalez"/>
    <m/>
    <d v="2024-01-11T00:00:00"/>
    <s v="11:15"/>
    <x v="3"/>
    <m/>
    <s v="15559268"/>
    <m/>
    <m/>
    <m/>
    <m/>
    <m/>
    <m/>
    <m/>
    <m/>
    <s v="3202164479"/>
    <s v="L V COLOMBIA S A"/>
    <s v="PYME MEDIANA"/>
    <s v="CLIENTE EXTERNO"/>
    <x v="0"/>
    <m/>
    <s v="MÓVIL"/>
    <m/>
    <m/>
    <s v="INCLUSIONES - EXCLUSIONES"/>
    <m/>
    <m/>
    <m/>
    <m/>
    <m/>
    <m/>
    <m/>
    <m/>
    <m/>
    <m/>
    <m/>
    <m/>
    <m/>
    <m/>
    <m/>
    <m/>
    <m/>
    <m/>
    <m/>
    <m/>
    <m/>
    <m/>
    <m/>
    <m/>
    <s v="INFORMACIÓN - ACLARACIÓN"/>
    <m/>
    <m/>
    <m/>
    <m/>
    <m/>
    <m/>
    <m/>
    <m/>
    <m/>
    <m/>
    <m/>
    <m/>
    <m/>
    <m/>
    <m/>
    <m/>
    <m/>
    <m/>
    <m/>
    <m/>
    <m/>
    <m/>
    <m/>
    <m/>
    <m/>
    <m/>
    <m/>
    <m/>
    <m/>
    <m/>
    <m/>
    <m/>
    <m/>
    <m/>
    <m/>
    <m/>
    <m/>
    <m/>
    <m/>
    <m/>
    <m/>
    <m/>
    <m/>
    <m/>
    <m/>
    <m/>
    <m/>
    <m/>
    <m/>
    <m/>
    <m/>
    <m/>
    <m/>
    <m/>
    <m/>
    <m/>
    <m/>
    <m/>
    <m/>
    <m/>
    <m/>
    <m/>
    <m/>
    <m/>
    <m/>
    <m/>
    <m/>
    <m/>
    <m/>
    <m/>
    <m/>
    <m/>
    <m/>
    <m/>
    <m/>
    <m/>
    <m/>
    <m/>
    <m/>
    <m/>
    <m/>
    <m/>
    <m/>
    <x v="0"/>
    <m/>
    <m/>
    <m/>
    <m/>
    <m/>
    <s v="GESTIONADO"/>
    <m/>
    <d v="2024-01-11T00:00:00"/>
    <m/>
    <m/>
    <x v="98"/>
    <x v="3"/>
    <x v="0"/>
    <x v="0"/>
    <x v="0"/>
    <n v="1"/>
    <n v="1"/>
    <n v="1"/>
    <n v="1"/>
    <x v="0"/>
    <n v="1"/>
    <s v="3202164479L V COLOMBIA S A"/>
    <x v="2"/>
    <d v="2024-01-11T00:00:00"/>
    <x v="1143"/>
    <d v="1899-12-30T00:00:00"/>
    <d v="2024-01-11T11:15:00"/>
    <s v="11:15"/>
    <d v="1899-12-30T03:04:52"/>
    <x v="1"/>
    <x v="1"/>
    <x v="5"/>
    <x v="1"/>
    <n v="8193"/>
  </r>
  <r>
    <n v="1161"/>
    <d v="2024-01-11T14:16:51"/>
    <d v="2024-01-11T14:21:03"/>
    <s v="45981202@ventasyservicios.com.co"/>
    <s v="Candida Mayerli Moyano Casallas"/>
    <m/>
    <d v="2024-01-11T00:00:00"/>
    <s v="8:20"/>
    <x v="5"/>
    <m/>
    <m/>
    <m/>
    <m/>
    <m/>
    <m/>
    <m/>
    <m/>
    <m/>
    <m/>
    <s v="8:18"/>
    <s v="ORLANDO PARADA CONTRERAS"/>
    <s v="SOHO"/>
    <s v="CLIENTE EXTERNO"/>
    <x v="0"/>
    <m/>
    <m/>
    <m/>
    <m/>
    <m/>
    <m/>
    <m/>
    <m/>
    <m/>
    <m/>
    <m/>
    <m/>
    <m/>
    <m/>
    <m/>
    <m/>
    <m/>
    <m/>
    <m/>
    <m/>
    <m/>
    <m/>
    <m/>
    <m/>
    <m/>
    <m/>
    <m/>
    <m/>
    <m/>
    <m/>
    <m/>
    <m/>
    <m/>
    <m/>
    <m/>
    <m/>
    <m/>
    <m/>
    <m/>
    <m/>
    <m/>
    <m/>
    <m/>
    <m/>
    <m/>
    <m/>
    <m/>
    <m/>
    <m/>
    <m/>
    <m/>
    <m/>
    <m/>
    <m/>
    <m/>
    <m/>
    <m/>
    <m/>
    <m/>
    <m/>
    <m/>
    <m/>
    <m/>
    <m/>
    <m/>
    <m/>
    <m/>
    <m/>
    <m/>
    <m/>
    <m/>
    <m/>
    <m/>
    <m/>
    <m/>
    <m/>
    <m/>
    <m/>
    <m/>
    <m/>
    <m/>
    <m/>
    <m/>
    <m/>
    <s v="PAGO YA APLICADO"/>
    <s v="CAV CLARO"/>
    <s v="PAGO EN CAJA DIRECTA DEL BANCO"/>
    <m/>
    <m/>
    <m/>
    <m/>
    <m/>
    <m/>
    <m/>
    <m/>
    <m/>
    <m/>
    <m/>
    <m/>
    <m/>
    <m/>
    <m/>
    <m/>
    <m/>
    <m/>
    <m/>
    <m/>
    <m/>
    <m/>
    <m/>
    <m/>
    <m/>
    <m/>
    <x v="0"/>
    <m/>
    <m/>
    <m/>
    <m/>
    <m/>
    <s v="GESTIONADO"/>
    <m/>
    <d v="2024-01-11T00:00:00"/>
    <m/>
    <m/>
    <x v="70"/>
    <x v="4"/>
    <x v="0"/>
    <x v="0"/>
    <x v="0"/>
    <n v="1"/>
    <n v="1"/>
    <n v="1"/>
    <n v="1"/>
    <x v="0"/>
    <n v="1"/>
    <s v="8:18"/>
    <x v="0"/>
    <d v="2024-01-11T00:00:00"/>
    <x v="1144"/>
    <d v="1899-12-30T00:00:00"/>
    <d v="2024-01-11T08:20:00"/>
    <s v="8:20"/>
    <d v="1899-12-30T06:01:03"/>
    <x v="2"/>
    <x v="2"/>
    <x v="10"/>
    <x v="1"/>
    <n v="8193"/>
  </r>
  <r>
    <n v="1162"/>
    <d v="2024-01-11T14:04:56"/>
    <d v="2024-01-11T14:21:21"/>
    <s v="45077019@ventasyservicios.com.co"/>
    <s v="Diana Irene Forero Navarrete"/>
    <m/>
    <d v="2024-01-11T00:00:00"/>
    <s v="9:50 a. m."/>
    <x v="4"/>
    <m/>
    <m/>
    <m/>
    <m/>
    <m/>
    <m/>
    <m/>
    <m/>
    <s v="gestion.proveedores1@tsg.net.co"/>
    <s v="Re: VALIDACION FACTURA FIJA POR ACTIVACION// 900994724// TSG THE TI EXPERT SAS"/>
    <s v="12178914"/>
    <s v="TSG THE IT EXPERTS SAS"/>
    <s v="PYME MEDIANA"/>
    <s v="CLIENTE EXTERNO"/>
    <x v="0"/>
    <m/>
    <s v="FIJO"/>
    <s v="FO"/>
    <s v="PQR"/>
    <m/>
    <m/>
    <m/>
    <m/>
    <m/>
    <m/>
    <m/>
    <m/>
    <m/>
    <m/>
    <m/>
    <m/>
    <m/>
    <m/>
    <m/>
    <m/>
    <m/>
    <m/>
    <m/>
    <m/>
    <m/>
    <m/>
    <m/>
    <m/>
    <m/>
    <m/>
    <m/>
    <m/>
    <m/>
    <m/>
    <m/>
    <m/>
    <m/>
    <m/>
    <m/>
    <m/>
    <m/>
    <s v="NEGACIÓN DE CONTRATO"/>
    <m/>
    <m/>
    <m/>
    <m/>
    <m/>
    <m/>
    <m/>
    <m/>
    <m/>
    <m/>
    <m/>
    <m/>
    <m/>
    <m/>
    <m/>
    <m/>
    <m/>
    <m/>
    <m/>
    <m/>
    <m/>
    <m/>
    <m/>
    <m/>
    <m/>
    <m/>
    <m/>
    <m/>
    <m/>
    <m/>
    <m/>
    <m/>
    <m/>
    <m/>
    <m/>
    <m/>
    <m/>
    <m/>
    <m/>
    <m/>
    <m/>
    <m/>
    <m/>
    <m/>
    <m/>
    <m/>
    <m/>
    <m/>
    <m/>
    <m/>
    <m/>
    <m/>
    <m/>
    <m/>
    <m/>
    <m/>
    <m/>
    <m/>
    <m/>
    <m/>
    <m/>
    <m/>
    <m/>
    <m/>
    <m/>
    <m/>
    <m/>
    <m/>
    <m/>
    <m/>
    <m/>
    <x v="0"/>
    <m/>
    <m/>
    <m/>
    <m/>
    <m/>
    <s v="GESTIONADO"/>
    <m/>
    <d v="2024-01-11T00:00:00"/>
    <m/>
    <s v="20620208"/>
    <x v="110"/>
    <x v="0"/>
    <x v="0"/>
    <x v="0"/>
    <x v="0"/>
    <n v="1"/>
    <n v="1"/>
    <n v="1"/>
    <n v="1"/>
    <x v="2"/>
    <n v="3"/>
    <s v="12178914TSG THE IT EXPERTS SAS"/>
    <x v="2"/>
    <d v="2024-01-11T00:00:00"/>
    <x v="1145"/>
    <d v="1899-12-30T00:00:00"/>
    <d v="2024-01-11T09:50:00"/>
    <s v="9:50"/>
    <d v="1899-12-30T04:31:21"/>
    <x v="1"/>
    <x v="1"/>
    <x v="9"/>
    <x v="0"/>
    <n v="8193"/>
  </r>
  <r>
    <n v="1163"/>
    <d v="2024-01-11T14:26:15"/>
    <d v="2024-01-11T14:26:46"/>
    <s v="45961452@ventasyservicios.com.co"/>
    <s v="Natalia Buenano Gonzalez"/>
    <m/>
    <d v="2024-01-11T00:00:00"/>
    <s v="11:17"/>
    <x v="3"/>
    <m/>
    <s v="15559270"/>
    <m/>
    <m/>
    <m/>
    <m/>
    <m/>
    <m/>
    <m/>
    <m/>
    <s v="3117690204"/>
    <s v="COMERCIALIZADORA INTERNACIONAL INDUMAR S"/>
    <s v="PYME MEDIANA"/>
    <s v="CLIENTE EXTERNO"/>
    <x v="0"/>
    <m/>
    <s v="MÓVIL"/>
    <m/>
    <m/>
    <s v="ROAMING INTERNACIONAL"/>
    <m/>
    <m/>
    <m/>
    <m/>
    <m/>
    <m/>
    <m/>
    <m/>
    <m/>
    <m/>
    <m/>
    <m/>
    <m/>
    <m/>
    <m/>
    <m/>
    <m/>
    <m/>
    <m/>
    <m/>
    <m/>
    <m/>
    <m/>
    <m/>
    <m/>
    <m/>
    <m/>
    <m/>
    <m/>
    <m/>
    <m/>
    <m/>
    <m/>
    <m/>
    <m/>
    <m/>
    <m/>
    <m/>
    <m/>
    <m/>
    <m/>
    <m/>
    <m/>
    <m/>
    <m/>
    <m/>
    <m/>
    <s v="INFORMACIÓN ACLARACIÓN"/>
    <m/>
    <m/>
    <m/>
    <m/>
    <m/>
    <m/>
    <m/>
    <m/>
    <m/>
    <m/>
    <m/>
    <m/>
    <m/>
    <m/>
    <m/>
    <m/>
    <m/>
    <m/>
    <m/>
    <m/>
    <m/>
    <m/>
    <m/>
    <m/>
    <m/>
    <m/>
    <m/>
    <m/>
    <m/>
    <m/>
    <m/>
    <m/>
    <m/>
    <m/>
    <m/>
    <m/>
    <m/>
    <m/>
    <m/>
    <m/>
    <m/>
    <m/>
    <m/>
    <m/>
    <m/>
    <m/>
    <m/>
    <m/>
    <m/>
    <m/>
    <m/>
    <m/>
    <m/>
    <m/>
    <m/>
    <m/>
    <m/>
    <m/>
    <m/>
    <m/>
    <x v="0"/>
    <m/>
    <m/>
    <m/>
    <m/>
    <m/>
    <s v="GESTIONADO"/>
    <m/>
    <d v="2024-01-11T00:00:00"/>
    <m/>
    <m/>
    <x v="18"/>
    <x v="3"/>
    <x v="0"/>
    <x v="0"/>
    <x v="0"/>
    <n v="1"/>
    <n v="1"/>
    <n v="1"/>
    <n v="1"/>
    <x v="0"/>
    <n v="1"/>
    <s v="3117690204COMERCIALIZADORA INTERNACIONAL INDUMAR S"/>
    <x v="2"/>
    <d v="2024-01-11T00:00:00"/>
    <x v="1146"/>
    <d v="1899-12-30T00:00:00"/>
    <d v="2024-01-11T11:17:00"/>
    <s v="11:17"/>
    <d v="1899-12-30T03:09:46"/>
    <x v="1"/>
    <x v="1"/>
    <x v="5"/>
    <x v="1"/>
    <n v="8193"/>
  </r>
  <r>
    <n v="1164"/>
    <d v="2024-01-11T14:24:56"/>
    <d v="2024-01-11T14:27:26"/>
    <s v="45981202@ventasyservicios.com.co"/>
    <s v="Candida Mayerli Moyano Casallas"/>
    <m/>
    <d v="2024-01-11T00:00:00"/>
    <s v="8:30"/>
    <x v="5"/>
    <m/>
    <m/>
    <m/>
    <m/>
    <m/>
    <m/>
    <m/>
    <m/>
    <m/>
    <m/>
    <s v="13315296"/>
    <s v="ORLANDO PARADA CONTRERAS"/>
    <s v="SOHO"/>
    <s v="CLIENTE EXTERNO"/>
    <x v="0"/>
    <m/>
    <m/>
    <m/>
    <m/>
    <m/>
    <m/>
    <m/>
    <m/>
    <m/>
    <m/>
    <m/>
    <m/>
    <m/>
    <m/>
    <m/>
    <m/>
    <m/>
    <m/>
    <m/>
    <m/>
    <m/>
    <m/>
    <m/>
    <m/>
    <m/>
    <m/>
    <m/>
    <m/>
    <m/>
    <m/>
    <m/>
    <m/>
    <m/>
    <m/>
    <m/>
    <m/>
    <m/>
    <m/>
    <m/>
    <m/>
    <m/>
    <m/>
    <m/>
    <m/>
    <m/>
    <m/>
    <m/>
    <m/>
    <m/>
    <m/>
    <m/>
    <m/>
    <m/>
    <m/>
    <m/>
    <m/>
    <m/>
    <m/>
    <m/>
    <m/>
    <m/>
    <m/>
    <m/>
    <m/>
    <m/>
    <m/>
    <m/>
    <m/>
    <m/>
    <m/>
    <m/>
    <m/>
    <m/>
    <m/>
    <m/>
    <m/>
    <m/>
    <m/>
    <m/>
    <m/>
    <m/>
    <m/>
    <m/>
    <m/>
    <s v="PAGO YA APLICADO"/>
    <s v="CAV CLARO"/>
    <s v="PAGO EN CAJA DIRECTA DEL BANCO"/>
    <m/>
    <m/>
    <m/>
    <m/>
    <m/>
    <m/>
    <m/>
    <m/>
    <m/>
    <m/>
    <m/>
    <m/>
    <m/>
    <m/>
    <m/>
    <m/>
    <m/>
    <m/>
    <m/>
    <m/>
    <m/>
    <m/>
    <m/>
    <m/>
    <m/>
    <m/>
    <x v="0"/>
    <m/>
    <m/>
    <m/>
    <m/>
    <m/>
    <s v="GESTIONADO"/>
    <m/>
    <d v="2024-01-11T00:00:00"/>
    <m/>
    <m/>
    <x v="70"/>
    <x v="4"/>
    <x v="0"/>
    <x v="0"/>
    <x v="0"/>
    <n v="1"/>
    <n v="1"/>
    <n v="1"/>
    <n v="1"/>
    <x v="0"/>
    <n v="1"/>
    <s v="13315296"/>
    <x v="2"/>
    <d v="2024-01-11T00:00:00"/>
    <x v="1147"/>
    <d v="1899-12-30T00:00:00"/>
    <d v="2024-01-11T08:30:00"/>
    <s v="8:30"/>
    <d v="1899-12-30T05:57:26"/>
    <x v="1"/>
    <x v="1"/>
    <x v="10"/>
    <x v="1"/>
    <n v="8193"/>
  </r>
  <r>
    <n v="1165"/>
    <d v="2024-01-11T14:18:53"/>
    <d v="2024-01-11T14:28:46"/>
    <s v="45577874@ventasyservicios.com.co"/>
    <s v="David Andres Pardo Torres"/>
    <m/>
    <d v="2024-01-11T00:00:00"/>
    <s v="08:56"/>
    <x v="4"/>
    <m/>
    <m/>
    <m/>
    <m/>
    <m/>
    <m/>
    <m/>
    <m/>
    <s v="javier.reyes@claro.com.co"/>
    <s v="RE: Fwd: Nueva Referencia cuenta claro Fibra ??ptica (Urgente)"/>
    <s v="5450"/>
    <s v="ATLANTA CIA. DE VIGILANCIA PRIVADA LTDA"/>
    <s v="EMPRESAS"/>
    <s v="CSM"/>
    <x v="1"/>
    <s v="JAVIER ALEXANDER REYES BERNAL"/>
    <s v="FIJO"/>
    <s v="FO"/>
    <s v="CASO A OTRAS ÁREAS"/>
    <m/>
    <m/>
    <m/>
    <m/>
    <m/>
    <m/>
    <m/>
    <m/>
    <s v="CSM"/>
    <m/>
    <m/>
    <m/>
    <m/>
    <m/>
    <m/>
    <m/>
    <m/>
    <m/>
    <m/>
    <m/>
    <m/>
    <m/>
    <m/>
    <m/>
    <m/>
    <m/>
    <m/>
    <m/>
    <m/>
    <m/>
    <m/>
    <m/>
    <m/>
    <m/>
    <m/>
    <m/>
    <m/>
    <m/>
    <m/>
    <m/>
    <m/>
    <m/>
    <m/>
    <m/>
    <m/>
    <m/>
    <m/>
    <m/>
    <m/>
    <m/>
    <m/>
    <m/>
    <m/>
    <m/>
    <m/>
    <m/>
    <m/>
    <m/>
    <m/>
    <m/>
    <m/>
    <m/>
    <m/>
    <m/>
    <m/>
    <m/>
    <m/>
    <m/>
    <m/>
    <m/>
    <m/>
    <m/>
    <m/>
    <m/>
    <m/>
    <m/>
    <m/>
    <m/>
    <m/>
    <m/>
    <m/>
    <m/>
    <m/>
    <m/>
    <m/>
    <m/>
    <m/>
    <m/>
    <m/>
    <m/>
    <m/>
    <m/>
    <m/>
    <m/>
    <m/>
    <m/>
    <m/>
    <m/>
    <m/>
    <m/>
    <m/>
    <m/>
    <m/>
    <m/>
    <m/>
    <m/>
    <m/>
    <m/>
    <m/>
    <x v="0"/>
    <m/>
    <m/>
    <m/>
    <m/>
    <m/>
    <s v="SOLUCIONADO ESCALADO"/>
    <s v="CSM"/>
    <d v="2024-01-11T00:00:00"/>
    <s v="20620322"/>
    <m/>
    <x v="2"/>
    <x v="0"/>
    <x v="4"/>
    <x v="0"/>
    <x v="0"/>
    <n v="1"/>
    <n v="1"/>
    <n v="1"/>
    <n v="1"/>
    <x v="1"/>
    <n v="3"/>
    <s v="5450ATLANTA CIA. DE VIGILANCIA PRIVADA LTDA"/>
    <x v="2"/>
    <d v="2024-01-11T00:00:00"/>
    <x v="1148"/>
    <d v="1899-12-30T00:00:00"/>
    <d v="2024-01-11T08:56:00"/>
    <s v="08:56"/>
    <d v="1899-12-30T05:32:46"/>
    <x v="1"/>
    <x v="1"/>
    <x v="14"/>
    <x v="0"/>
    <n v="8193"/>
  </r>
  <r>
    <n v="1166"/>
    <d v="2024-01-11T13:54:15"/>
    <d v="2024-01-11T14:37:13"/>
    <s v="45688293@ventasyservicios.com.co"/>
    <s v="Juan David Mendez"/>
    <m/>
    <d v="2024-01-11T00:00:00"/>
    <s v="12:25"/>
    <x v="0"/>
    <m/>
    <m/>
    <m/>
    <m/>
    <m/>
    <m/>
    <m/>
    <m/>
    <s v="yenny.salinas@claro.com.co"/>
    <s v="CONFIGURACION SIM VIRTUAL LINEA 3127951080"/>
    <s v="3127951080"/>
    <s v="OCTAVIO JAIRO RODRÍGUEZ"/>
    <s v="PYME MEDIANA"/>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1T00:00:00"/>
    <m/>
    <m/>
    <x v="21"/>
    <x v="0"/>
    <x v="0"/>
    <x v="0"/>
    <x v="0"/>
    <n v="1"/>
    <n v="1"/>
    <n v="1"/>
    <n v="1"/>
    <x v="0"/>
    <n v="1"/>
    <s v="3127951080OCTAVIO JAIRO RODRÍGUEZ"/>
    <x v="2"/>
    <d v="2024-01-11T00:00:00"/>
    <x v="1149"/>
    <d v="1899-12-30T00:00:00"/>
    <d v="2024-01-11T12:25:00"/>
    <s v="12:25"/>
    <d v="1899-12-30T02:12:13"/>
    <x v="1"/>
    <x v="1"/>
    <x v="4"/>
    <x v="1"/>
    <n v="8193"/>
  </r>
  <r>
    <n v="1167"/>
    <d v="2024-01-11T14:06:58"/>
    <d v="2024-01-11T14:37:50"/>
    <s v="45113897@ventasyservicios.com.co"/>
    <s v="Diana Carolina Zambrano Cruz"/>
    <m/>
    <d v="2024-01-11T00:00:00"/>
    <s v="11:35"/>
    <x v="7"/>
    <m/>
    <m/>
    <m/>
    <m/>
    <m/>
    <m/>
    <s v="garces91@hotmail.com"/>
    <s v="RE: Cesión contrato claro internet Nit 31583205"/>
    <m/>
    <m/>
    <s v="99609584"/>
    <s v="JOHANA GARCES ZULUAGA"/>
    <s v="SOHO"/>
    <s v="CLIENTE EXTERNO"/>
    <x v="0"/>
    <m/>
    <m/>
    <m/>
    <m/>
    <m/>
    <m/>
    <m/>
    <m/>
    <m/>
    <m/>
    <m/>
    <m/>
    <m/>
    <m/>
    <m/>
    <m/>
    <m/>
    <m/>
    <m/>
    <m/>
    <m/>
    <m/>
    <m/>
    <m/>
    <m/>
    <m/>
    <m/>
    <m/>
    <m/>
    <m/>
    <m/>
    <m/>
    <m/>
    <m/>
    <m/>
    <m/>
    <m/>
    <m/>
    <m/>
    <m/>
    <m/>
    <m/>
    <m/>
    <m/>
    <m/>
    <m/>
    <m/>
    <m/>
    <m/>
    <m/>
    <m/>
    <m/>
    <m/>
    <m/>
    <m/>
    <m/>
    <m/>
    <m/>
    <m/>
    <m/>
    <m/>
    <m/>
    <m/>
    <m/>
    <m/>
    <m/>
    <m/>
    <m/>
    <m/>
    <m/>
    <m/>
    <m/>
    <m/>
    <s v="FIJO"/>
    <s v="HFC"/>
    <m/>
    <s v="HUELLA / FIRMA ILEGIBLE"/>
    <m/>
    <m/>
    <m/>
    <m/>
    <m/>
    <m/>
    <m/>
    <m/>
    <m/>
    <m/>
    <m/>
    <m/>
    <m/>
    <m/>
    <m/>
    <m/>
    <m/>
    <m/>
    <m/>
    <m/>
    <m/>
    <m/>
    <m/>
    <m/>
    <m/>
    <m/>
    <m/>
    <m/>
    <m/>
    <m/>
    <m/>
    <m/>
    <m/>
    <m/>
    <m/>
    <m/>
    <x v="0"/>
    <m/>
    <m/>
    <m/>
    <m/>
    <m/>
    <s v="GESTIONADO"/>
    <m/>
    <d v="2024-01-11T00:00:00"/>
    <s v="ninguna"/>
    <s v="2464427"/>
    <x v="146"/>
    <x v="6"/>
    <x v="0"/>
    <x v="0"/>
    <x v="0"/>
    <n v="1"/>
    <n v="1"/>
    <n v="1"/>
    <n v="1"/>
    <x v="0"/>
    <n v="1"/>
    <s v="99609584JOHANA GARCES ZULUAGA"/>
    <x v="2"/>
    <d v="2024-01-11T00:00:00"/>
    <x v="1150"/>
    <d v="1899-12-30T00:00:00"/>
    <d v="2024-01-11T11:35:00"/>
    <s v="11:35"/>
    <d v="1899-12-30T03:02:50"/>
    <x v="1"/>
    <x v="1"/>
    <x v="30"/>
    <x v="0"/>
    <n v="8193"/>
  </r>
  <r>
    <n v="1168"/>
    <d v="2024-01-11T14:30:54"/>
    <d v="2024-01-11T14:37:57"/>
    <s v="45981202@ventasyservicios.com.co"/>
    <s v="Candida Mayerli Moyano Casallas"/>
    <m/>
    <d v="2024-01-11T00:00:00"/>
    <s v="8:41"/>
    <x v="5"/>
    <m/>
    <m/>
    <m/>
    <m/>
    <m/>
    <m/>
    <m/>
    <m/>
    <m/>
    <m/>
    <s v="1.03291029"/>
    <s v="EMPRESA SOCIAL DEL ESTADO CENTRO DE SALU -"/>
    <s v="SOHO"/>
    <s v="CLIENTE EXTERNO"/>
    <x v="0"/>
    <m/>
    <m/>
    <m/>
    <m/>
    <m/>
    <m/>
    <m/>
    <m/>
    <m/>
    <m/>
    <m/>
    <m/>
    <m/>
    <m/>
    <m/>
    <m/>
    <m/>
    <m/>
    <m/>
    <m/>
    <m/>
    <m/>
    <m/>
    <m/>
    <m/>
    <m/>
    <m/>
    <m/>
    <m/>
    <m/>
    <m/>
    <m/>
    <m/>
    <m/>
    <m/>
    <m/>
    <m/>
    <m/>
    <m/>
    <m/>
    <m/>
    <m/>
    <m/>
    <m/>
    <m/>
    <m/>
    <m/>
    <m/>
    <m/>
    <m/>
    <m/>
    <m/>
    <m/>
    <m/>
    <m/>
    <m/>
    <m/>
    <m/>
    <m/>
    <m/>
    <m/>
    <m/>
    <m/>
    <m/>
    <m/>
    <m/>
    <m/>
    <m/>
    <m/>
    <m/>
    <m/>
    <m/>
    <m/>
    <m/>
    <m/>
    <m/>
    <m/>
    <m/>
    <m/>
    <m/>
    <m/>
    <m/>
    <m/>
    <m/>
    <s v="PAGO YA APLICADO"/>
    <s v="BANCO POPULAR"/>
    <s v="TRANSFERENCIA CON PAGO A LA REFERENCIA"/>
    <m/>
    <m/>
    <m/>
    <m/>
    <m/>
    <m/>
    <m/>
    <m/>
    <m/>
    <m/>
    <m/>
    <m/>
    <m/>
    <m/>
    <m/>
    <m/>
    <m/>
    <m/>
    <m/>
    <m/>
    <m/>
    <m/>
    <m/>
    <m/>
    <m/>
    <m/>
    <x v="0"/>
    <m/>
    <m/>
    <m/>
    <m/>
    <m/>
    <s v="GESTIONADO"/>
    <m/>
    <d v="2024-01-11T00:00:00"/>
    <m/>
    <m/>
    <x v="70"/>
    <x v="4"/>
    <x v="0"/>
    <x v="0"/>
    <x v="0"/>
    <n v="1"/>
    <n v="1"/>
    <n v="1"/>
    <n v="1"/>
    <x v="0"/>
    <n v="1"/>
    <s v="1.03291029"/>
    <x v="2"/>
    <d v="2024-01-11T00:00:00"/>
    <x v="1151"/>
    <d v="1899-12-30T00:00:00"/>
    <d v="2024-01-11T08:41:00"/>
    <s v="8:41"/>
    <d v="1899-12-30T05:56:57"/>
    <x v="1"/>
    <x v="1"/>
    <x v="10"/>
    <x v="1"/>
    <n v="8193"/>
  </r>
  <r>
    <n v="1169"/>
    <d v="2024-01-11T14:02:18"/>
    <d v="2024-01-11T14:44:11"/>
    <s v="45632550@ventasyservicios.com.co"/>
    <s v="Alejandra Rodriguez Cajamarca"/>
    <m/>
    <d v="2024-01-11T00:00:00"/>
    <s v="9:38 a. m."/>
    <x v="4"/>
    <m/>
    <m/>
    <m/>
    <m/>
    <m/>
    <m/>
    <m/>
    <m/>
    <s v="angiemartin@koreanre.co.kr"/>
    <s v="RE: Inicio de proceso de tutela en contra de Claro"/>
    <s v="8.22459284"/>
    <s v="KOREAN REINSURANCE BOGOTA OFICINA REP"/>
    <s v="PYME MEDIANA"/>
    <s v="CLIENTE EXTERNO"/>
    <x v="0"/>
    <m/>
    <s v="MÓVIL"/>
    <m/>
    <m/>
    <s v="PRODUCTO"/>
    <m/>
    <m/>
    <m/>
    <m/>
    <m/>
    <m/>
    <m/>
    <m/>
    <m/>
    <m/>
    <m/>
    <m/>
    <m/>
    <m/>
    <m/>
    <m/>
    <m/>
    <m/>
    <m/>
    <m/>
    <m/>
    <m/>
    <m/>
    <m/>
    <m/>
    <m/>
    <m/>
    <m/>
    <m/>
    <m/>
    <m/>
    <m/>
    <m/>
    <m/>
    <m/>
    <m/>
    <m/>
    <m/>
    <s v="INFORMACIÓN PORTABILIDAD"/>
    <m/>
    <m/>
    <m/>
    <m/>
    <m/>
    <m/>
    <m/>
    <m/>
    <m/>
    <m/>
    <m/>
    <m/>
    <m/>
    <m/>
    <m/>
    <m/>
    <m/>
    <m/>
    <m/>
    <m/>
    <m/>
    <m/>
    <m/>
    <m/>
    <m/>
    <m/>
    <m/>
    <m/>
    <m/>
    <m/>
    <m/>
    <m/>
    <m/>
    <m/>
    <m/>
    <m/>
    <m/>
    <m/>
    <m/>
    <m/>
    <m/>
    <m/>
    <m/>
    <m/>
    <m/>
    <m/>
    <m/>
    <m/>
    <m/>
    <m/>
    <m/>
    <m/>
    <m/>
    <m/>
    <m/>
    <m/>
    <m/>
    <m/>
    <m/>
    <m/>
    <m/>
    <m/>
    <m/>
    <m/>
    <m/>
    <m/>
    <m/>
    <m/>
    <m/>
    <x v="0"/>
    <m/>
    <m/>
    <m/>
    <m/>
    <m/>
    <s v="GESTIONADO"/>
    <m/>
    <d v="2024-01-11T00:00:00"/>
    <m/>
    <m/>
    <x v="147"/>
    <x v="0"/>
    <x v="0"/>
    <x v="0"/>
    <x v="0"/>
    <n v="1"/>
    <n v="1"/>
    <n v="1"/>
    <n v="1"/>
    <x v="0"/>
    <n v="1"/>
    <s v="8.22459284KOREAN REINSURANCE BOGOTA OFICINA REP"/>
    <x v="2"/>
    <d v="2024-01-11T00:00:00"/>
    <x v="1152"/>
    <d v="1899-12-30T00:00:00"/>
    <d v="2024-01-11T09:38:00"/>
    <s v="9:38"/>
    <d v="1899-12-30T05:06:11"/>
    <x v="1"/>
    <x v="1"/>
    <x v="24"/>
    <x v="0"/>
    <n v="8193"/>
  </r>
  <r>
    <n v="1170"/>
    <d v="2024-01-11T14:42:08"/>
    <d v="2024-01-11T14:47:47"/>
    <s v="45077024@ventasyservicios.com.co"/>
    <s v="Leidy Tatiana Pinzon Calderon"/>
    <m/>
    <d v="2024-01-11T00:00:00"/>
    <s v="09:17"/>
    <x v="7"/>
    <m/>
    <m/>
    <m/>
    <m/>
    <m/>
    <m/>
    <s v="tmahecha97@gmail.com"/>
    <s v="Fwd: cambio titular"/>
    <m/>
    <m/>
    <s v="3113112753"/>
    <s v="NICOLAS RODRIGUEZ FAJARDO"/>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1T00:00:00"/>
    <m/>
    <m/>
    <x v="78"/>
    <x v="6"/>
    <x v="0"/>
    <x v="0"/>
    <x v="0"/>
    <n v="1"/>
    <n v="1"/>
    <n v="1"/>
    <n v="1"/>
    <x v="0"/>
    <n v="1"/>
    <s v="3113112753NICOLAS RODRIGUEZ FAJARDO"/>
    <x v="2"/>
    <d v="2024-01-11T00:00:00"/>
    <x v="1153"/>
    <d v="1899-12-30T00:00:00"/>
    <d v="2024-01-11T09:17:00"/>
    <s v="09:17"/>
    <d v="1899-12-30T05:30:47"/>
    <x v="1"/>
    <x v="1"/>
    <x v="12"/>
    <x v="1"/>
    <n v="8193"/>
  </r>
  <r>
    <n v="1171"/>
    <d v="2024-01-11T14:47:29"/>
    <d v="2024-01-11T14:48:08"/>
    <s v="45961452@ventasyservicios.com.co"/>
    <s v="Natalia Buenano Gonzalez"/>
    <m/>
    <d v="2024-01-11T00:00:00"/>
    <s v="11:26"/>
    <x v="3"/>
    <m/>
    <s v="15559273"/>
    <m/>
    <m/>
    <m/>
    <m/>
    <m/>
    <m/>
    <m/>
    <m/>
    <s v="3223670699"/>
    <s v="BANAVEN S.A.S."/>
    <s v="MICRO"/>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11T00:00:00"/>
    <m/>
    <m/>
    <x v="50"/>
    <x v="3"/>
    <x v="0"/>
    <x v="0"/>
    <x v="0"/>
    <n v="1"/>
    <n v="1"/>
    <n v="1"/>
    <n v="1"/>
    <x v="0"/>
    <n v="1"/>
    <s v="3223670699BANAVEN S.A.S."/>
    <x v="2"/>
    <d v="2024-01-11T00:00:00"/>
    <x v="1154"/>
    <d v="1899-12-30T00:00:00"/>
    <d v="2024-01-11T11:26:00"/>
    <s v="11:26"/>
    <d v="1899-12-30T03:22:08"/>
    <x v="1"/>
    <x v="1"/>
    <x v="5"/>
    <x v="1"/>
    <n v="8193"/>
  </r>
  <r>
    <n v="1172"/>
    <d v="2024-01-11T14:50:43"/>
    <d v="2024-01-11T14:53:36"/>
    <s v="45077024@ventasyservicios.com.co"/>
    <s v="Leidy Tatiana Pinzon Calderon"/>
    <m/>
    <d v="2024-01-11T00:00:00"/>
    <s v="08:38"/>
    <x v="7"/>
    <m/>
    <m/>
    <m/>
    <m/>
    <m/>
    <m/>
    <s v="l.a.susaludsas1@gmail.com"/>
    <s v="LA SU SALUD SAS"/>
    <m/>
    <m/>
    <s v="3145641134"/>
    <s v="LIGIA ROCIO ALVAREZ TORRES"/>
    <s v="MASIV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1T00:00:00"/>
    <m/>
    <m/>
    <x v="78"/>
    <x v="6"/>
    <x v="0"/>
    <x v="0"/>
    <x v="0"/>
    <n v="1"/>
    <n v="1"/>
    <n v="1"/>
    <n v="1"/>
    <x v="0"/>
    <n v="1"/>
    <s v="3145641134LIGIA ROCIO ALVAREZ TORRES"/>
    <x v="0"/>
    <d v="2024-01-11T00:00:00"/>
    <x v="1155"/>
    <d v="1899-12-30T00:00:00"/>
    <d v="2024-01-11T08:38:00"/>
    <s v="08:38"/>
    <d v="1899-12-30T06:15:36"/>
    <x v="2"/>
    <x v="2"/>
    <x v="12"/>
    <x v="1"/>
    <n v="8193"/>
  </r>
  <r>
    <n v="1173"/>
    <d v="2024-01-11T14:38:02"/>
    <d v="2024-01-11T14:54:05"/>
    <s v="45981202@ventasyservicios.com.co"/>
    <s v="Candida Mayerli Moyano Casallas"/>
    <m/>
    <d v="2024-01-11T00:00:00"/>
    <s v="8:58 "/>
    <x v="8"/>
    <m/>
    <m/>
    <m/>
    <m/>
    <m/>
    <s v="BANCOLOMBIA"/>
    <m/>
    <m/>
    <s v="0"/>
    <s v="RE: Solicitud cambio de plan"/>
    <s v="3108940297"/>
    <s v="BIVIANA ANDREA BEDOYA BEDOYA"/>
    <s v="SOHO"/>
    <s v="CLIENTE EXTERNO"/>
    <x v="1"/>
    <s v="DANIEL STYVEN BUSTAMANTE ARBOLEDA"/>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1T00:00:00"/>
    <m/>
    <m/>
    <x v="22"/>
    <x v="7"/>
    <x v="0"/>
    <x v="0"/>
    <x v="0"/>
    <n v="1"/>
    <n v="1"/>
    <n v="1"/>
    <n v="1"/>
    <x v="0"/>
    <n v="1"/>
    <s v="3108940297BIVIANA ANDREA BEDOYA BEDOYA"/>
    <x v="2"/>
    <d v="2024-01-11T00:00:00"/>
    <x v="1156"/>
    <d v="1899-12-30T00:00:00"/>
    <d v="2024-01-11T08:58:00"/>
    <s v="8:58"/>
    <d v="1899-12-30T05:56:05"/>
    <x v="1"/>
    <x v="1"/>
    <x v="10"/>
    <x v="1"/>
    <n v="8193"/>
  </r>
  <r>
    <n v="1174"/>
    <d v="2024-01-11T14:37:53"/>
    <d v="2024-01-11T14:54:42"/>
    <s v="45113897@ventasyservicios.com.co"/>
    <s v="Diana Carolina Zambrano Cruz"/>
    <m/>
    <d v="2024-01-11T00:00:00"/>
    <s v="12:24"/>
    <x v="4"/>
    <m/>
    <m/>
    <m/>
    <m/>
    <m/>
    <m/>
    <m/>
    <m/>
    <s v="juridico.colombia@presico.co"/>
    <s v="Re: Fwd: CESIÓN CONTRATO Con Referencia o Número Cuenta: 7451665"/>
    <s v="7451665"/>
    <s v="JOSE ANCIS GALEANO BETANCOUR               "/>
    <s v="MICRO"/>
    <s v="CLIENTE EXTERNO"/>
    <x v="0"/>
    <m/>
    <s v="FIJO"/>
    <s v="HFC"/>
    <s v="CESIÓN DE CONTRATO"/>
    <m/>
    <m/>
    <m/>
    <m/>
    <m/>
    <m/>
    <m/>
    <m/>
    <m/>
    <m/>
    <m/>
    <m/>
    <s v="ENTREGA DE DOCUMENTOS"/>
    <m/>
    <m/>
    <m/>
    <m/>
    <m/>
    <m/>
    <m/>
    <m/>
    <m/>
    <m/>
    <m/>
    <m/>
    <m/>
    <m/>
    <m/>
    <m/>
    <m/>
    <m/>
    <m/>
    <m/>
    <m/>
    <m/>
    <m/>
    <m/>
    <m/>
    <m/>
    <m/>
    <m/>
    <m/>
    <m/>
    <m/>
    <m/>
    <m/>
    <m/>
    <m/>
    <m/>
    <m/>
    <m/>
    <m/>
    <m/>
    <m/>
    <m/>
    <m/>
    <m/>
    <m/>
    <m/>
    <m/>
    <m/>
    <m/>
    <m/>
    <m/>
    <m/>
    <m/>
    <m/>
    <m/>
    <m/>
    <m/>
    <m/>
    <m/>
    <m/>
    <m/>
    <m/>
    <m/>
    <m/>
    <m/>
    <m/>
    <m/>
    <m/>
    <m/>
    <m/>
    <m/>
    <m/>
    <m/>
    <m/>
    <m/>
    <m/>
    <m/>
    <m/>
    <m/>
    <m/>
    <m/>
    <m/>
    <m/>
    <m/>
    <m/>
    <m/>
    <m/>
    <m/>
    <m/>
    <m/>
    <m/>
    <m/>
    <m/>
    <m/>
    <m/>
    <m/>
    <x v="0"/>
    <m/>
    <m/>
    <m/>
    <m/>
    <m/>
    <s v="GESTIONADO"/>
    <m/>
    <d v="2024-01-11T00:00:00"/>
    <s v="n"/>
    <m/>
    <x v="148"/>
    <x v="0"/>
    <x v="0"/>
    <x v="0"/>
    <x v="0"/>
    <n v="1"/>
    <n v="1"/>
    <n v="1"/>
    <n v="1"/>
    <x v="0"/>
    <n v="1"/>
    <s v="7451665JOSE ANCIS GALEANO BETANCOUR               "/>
    <x v="2"/>
    <d v="2024-01-11T00:00:00"/>
    <x v="1157"/>
    <d v="1899-12-30T00:00:00"/>
    <d v="2024-01-11T12:24:00"/>
    <s v="12:24"/>
    <d v="1899-12-30T02:30:42"/>
    <x v="1"/>
    <x v="1"/>
    <x v="30"/>
    <x v="0"/>
    <n v="8193"/>
  </r>
  <r>
    <n v="1175"/>
    <d v="2024-01-11T14:55:19"/>
    <d v="2024-01-11T14:56:13"/>
    <s v="45664102@ventasyservicios.com.co"/>
    <s v="Angie Tatiana Tique Cardozo"/>
    <m/>
    <d v="2024-01-11T00:00:00"/>
    <s v="10:37 a. m."/>
    <x v="0"/>
    <m/>
    <m/>
    <m/>
    <m/>
    <m/>
    <m/>
    <m/>
    <m/>
    <s v="operaciones@mecanicad.com.co"/>
    <s v="Cancelación lineas moviles"/>
    <s v="8.22437098"/>
    <s v="MECANICAD SAS"/>
    <s v="PYME PEQUEÑA"/>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1T00:00:00"/>
    <s v="NO APLICA"/>
    <s v="NO APLICA"/>
    <x v="61"/>
    <x v="0"/>
    <x v="0"/>
    <x v="0"/>
    <x v="0"/>
    <n v="1"/>
    <n v="1"/>
    <n v="1"/>
    <n v="1"/>
    <x v="0"/>
    <n v="1"/>
    <s v="8.22437098MECANICAD SAS"/>
    <x v="2"/>
    <d v="2024-01-11T00:00:00"/>
    <x v="1158"/>
    <d v="1899-12-30T00:00:00"/>
    <d v="2024-01-11T10:37:00"/>
    <s v="10:37"/>
    <d v="1899-12-30T04:19:13"/>
    <x v="1"/>
    <x v="1"/>
    <x v="16"/>
    <x v="1"/>
    <n v="8193"/>
  </r>
  <r>
    <n v="1176"/>
    <d v="2024-01-11T14:57:28"/>
    <d v="2024-01-11T14:59:36"/>
    <s v="45632550@ventasyservicios.com.co"/>
    <s v="Alejandra Rodriguez Cajamarca"/>
    <m/>
    <d v="2024-01-11T00:00:00"/>
    <s v="10:06 a. m"/>
    <x v="4"/>
    <m/>
    <m/>
    <m/>
    <m/>
    <m/>
    <m/>
    <m/>
    <m/>
    <s v="clasicosmadrigal@yahoo.com"/>
    <s v="Solicitud de factura a éste correo."/>
    <s v="13879065"/>
    <s v="RAIMUNDO RAFAEL BARRIOS BARCELO"/>
    <s v="SOHO"/>
    <s v="CLIENTE EXTERN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1T00:00:00"/>
    <m/>
    <m/>
    <x v="9"/>
    <x v="0"/>
    <x v="0"/>
    <x v="0"/>
    <x v="0"/>
    <n v="1"/>
    <n v="1"/>
    <n v="1"/>
    <n v="1"/>
    <x v="1"/>
    <n v="2"/>
    <s v="13879065RAIMUNDO RAFAEL BARRIOS BARCELO"/>
    <x v="2"/>
    <d v="2024-01-11T00:00:00"/>
    <x v="1159"/>
    <d v="1899-12-30T00:00:00"/>
    <d v="2024-01-11T10:06:00"/>
    <s v="10:06"/>
    <d v="1899-12-30T04:53:36"/>
    <x v="1"/>
    <x v="1"/>
    <x v="24"/>
    <x v="0"/>
    <n v="8193"/>
  </r>
  <r>
    <n v="1177"/>
    <d v="2024-01-11T15:00:59"/>
    <d v="2024-01-11T15:01:49"/>
    <s v="45664102@ventasyservicios.com.co"/>
    <s v="Angie Tatiana Tique Cardozo"/>
    <m/>
    <d v="2024-01-11T00:00:00"/>
    <s v="10:38 a. m."/>
    <x v="0"/>
    <m/>
    <m/>
    <m/>
    <m/>
    <m/>
    <m/>
    <m/>
    <m/>
    <s v="servicios@tecpoint.co"/>
    <s v="SOLICITUD FACTURA CLARO ENERO 2024 TECPOINT 800.198.076-1"/>
    <s v="11217538"/>
    <s v="TEC POINT S.A."/>
    <s v="PYME PEQUEÑA"/>
    <s v="CLIENTE EXTERN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1T00:00:00"/>
    <s v="NO APLICA"/>
    <s v="NO APLICA"/>
    <x v="9"/>
    <x v="0"/>
    <x v="0"/>
    <x v="0"/>
    <x v="0"/>
    <n v="1"/>
    <n v="1"/>
    <n v="1"/>
    <n v="1"/>
    <x v="0"/>
    <n v="1"/>
    <s v="11217538TEC POINT S.A."/>
    <x v="2"/>
    <d v="2024-01-11T00:00:00"/>
    <x v="1160"/>
    <d v="1899-12-30T00:00:00"/>
    <d v="2024-01-11T10:38:00"/>
    <s v="10:38"/>
    <d v="1899-12-30T04:23:49"/>
    <x v="1"/>
    <x v="1"/>
    <x v="16"/>
    <x v="1"/>
    <n v="8193"/>
  </r>
  <r>
    <n v="1178"/>
    <d v="2024-01-11T14:55:14"/>
    <d v="2024-01-11T15:03:17"/>
    <s v="45077024@ventasyservicios.com.co"/>
    <s v="Leidy Tatiana Pinzon Calderon"/>
    <m/>
    <d v="2024-01-11T00:00:00"/>
    <s v="09:50"/>
    <x v="7"/>
    <m/>
    <m/>
    <m/>
    <m/>
    <m/>
    <m/>
    <s v="Lady.Carrillo@syngenta.com"/>
    <s v="RE: CESIÓN DE LINEAS VALAGRO ANDINA"/>
    <m/>
    <m/>
    <s v="3138016607"/>
    <s v="VALAGRO ANDINA SAS"/>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1T00:00:00"/>
    <m/>
    <m/>
    <x v="78"/>
    <x v="6"/>
    <x v="0"/>
    <x v="0"/>
    <x v="0"/>
    <n v="1"/>
    <n v="1"/>
    <n v="1"/>
    <n v="1"/>
    <x v="1"/>
    <n v="2"/>
    <s v="3138016607VALAGRO ANDINA SAS"/>
    <x v="2"/>
    <d v="2024-01-11T00:00:00"/>
    <x v="1161"/>
    <d v="1899-12-30T00:00:00"/>
    <d v="2024-01-11T09:50:00"/>
    <s v="09:50"/>
    <d v="1899-12-30T05:13:17"/>
    <x v="1"/>
    <x v="1"/>
    <x v="12"/>
    <x v="1"/>
    <n v="8193"/>
  </r>
  <r>
    <n v="1179"/>
    <d v="2024-01-11T15:06:24"/>
    <d v="2024-01-11T15:07:37"/>
    <s v="45077024@ventasyservicios.com.co"/>
    <s v="Leidy Tatiana Pinzon Calderon"/>
    <m/>
    <d v="2024-01-11T00:00:00"/>
    <s v="10:05"/>
    <x v="7"/>
    <m/>
    <m/>
    <m/>
    <m/>
    <m/>
    <m/>
    <s v="clmartinez@bgeneral.com"/>
    <s v="Re: Cesión línea celular"/>
    <m/>
    <m/>
    <s v="3102328750"/>
    <s v="BANCO GENERAL S.A."/>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1T00:00:00"/>
    <m/>
    <m/>
    <x v="79"/>
    <x v="6"/>
    <x v="0"/>
    <x v="0"/>
    <x v="0"/>
    <n v="1"/>
    <n v="1"/>
    <n v="1"/>
    <n v="1"/>
    <x v="1"/>
    <n v="2"/>
    <s v="3102328750BANCO GENERAL S.A."/>
    <x v="2"/>
    <d v="2024-01-11T00:00:00"/>
    <x v="1162"/>
    <d v="1899-12-30T00:00:00"/>
    <d v="2024-01-11T10:05:00"/>
    <s v="10:05"/>
    <d v="1899-12-30T05:02:37"/>
    <x v="1"/>
    <x v="1"/>
    <x v="12"/>
    <x v="1"/>
    <n v="8193"/>
  </r>
  <r>
    <n v="1180"/>
    <d v="2024-01-11T14:54:49"/>
    <d v="2024-01-11T15:10:41"/>
    <s v="45113897@ventasyservicios.com.co"/>
    <s v="Diana Carolina Zambrano Cruz"/>
    <m/>
    <d v="2024-01-11T00:00:00"/>
    <s v="12:34"/>
    <x v="4"/>
    <m/>
    <m/>
    <m/>
    <m/>
    <m/>
    <m/>
    <m/>
    <m/>
    <s v="jose.rubio.10@hotmail.com"/>
    <s v="Re: solicitud dectranslado de domicilio barrio CENTRO"/>
    <s v="59721759"/>
    <s v="JOSE RUBEL ARIAS RODRIGUEZ                 "/>
    <s v="MICRO"/>
    <s v="CLIENTE EXTERNO"/>
    <x v="0"/>
    <m/>
    <s v="FIJO"/>
    <s v="HFC"/>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1T00:00:00"/>
    <m/>
    <m/>
    <x v="80"/>
    <x v="0"/>
    <x v="0"/>
    <x v="0"/>
    <x v="0"/>
    <n v="1"/>
    <n v="1"/>
    <n v="1"/>
    <n v="1"/>
    <x v="0"/>
    <n v="1"/>
    <s v="59721759JOSE RUBEL ARIAS RODRIGUEZ                 "/>
    <x v="2"/>
    <d v="2024-01-11T00:00:00"/>
    <x v="1163"/>
    <d v="1899-12-30T00:00:00"/>
    <d v="2024-01-11T12:34:00"/>
    <s v="12:34"/>
    <d v="1899-12-30T02:36:41"/>
    <x v="1"/>
    <x v="1"/>
    <x v="30"/>
    <x v="0"/>
    <n v="8193"/>
  </r>
  <r>
    <n v="1181"/>
    <d v="2024-01-11T15:10:54"/>
    <d v="2024-01-11T15:12:07"/>
    <s v="45664102@ventasyservicios.com.co"/>
    <s v="Angie Tatiana Tique Cardozo"/>
    <m/>
    <d v="2024-01-11T00:00:00"/>
    <s v=" 12:11 p. m."/>
    <x v="0"/>
    <m/>
    <m/>
    <m/>
    <m/>
    <m/>
    <m/>
    <m/>
    <m/>
    <s v="yedacoang@gmail.com"/>
    <s v=" Solicitud de paso a prepago l??nea 3206709969"/>
    <s v="3206709969"/>
    <s v="YERSON DANILO COGOLLO ANGULO"/>
    <s v="MASIVO"/>
    <s v="RESIDENCIAL"/>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SOLUCIONADO ESCALADO"/>
    <s v="OTRAS ÁREAS"/>
    <d v="2024-01-11T00:00:00"/>
    <s v="NO APLICA"/>
    <s v="NO APLICA"/>
    <x v="61"/>
    <x v="0"/>
    <x v="4"/>
    <x v="0"/>
    <x v="0"/>
    <n v="1"/>
    <n v="1"/>
    <n v="1"/>
    <n v="1"/>
    <x v="0"/>
    <n v="1"/>
    <s v="3206709969YERSON DANILO COGOLLO ANGULO"/>
    <x v="2"/>
    <d v="2024-01-11T00:00:00"/>
    <x v="1164"/>
    <d v="1899-12-30T00:00:00"/>
    <d v="2024-01-11T12:11:00"/>
    <s v=" 12:11"/>
    <d v="1899-12-30T03:01:07"/>
    <x v="1"/>
    <x v="1"/>
    <x v="16"/>
    <x v="1"/>
    <n v="8193"/>
  </r>
  <r>
    <n v="1182"/>
    <d v="2024-01-11T15:12:16"/>
    <d v="2024-01-11T15:12:27"/>
    <s v="46044978@ventasyservicios.com.co"/>
    <s v="Edward Esteban Roa Ruiz"/>
    <m/>
    <d v="2024-01-11T00:00:00"/>
    <s v="10:22"/>
    <x v="4"/>
    <m/>
    <m/>
    <m/>
    <m/>
    <m/>
    <m/>
    <m/>
    <m/>
    <s v="pragainvestmentsas@gmail.com "/>
    <s v="baja del servicio"/>
    <s v="13343384"/>
    <s v="PRAGA INVESTMENTS S.A.S."/>
    <s v="PYME PEQUEÑA"/>
    <s v="CLIENTE CLARO"/>
    <x v="0"/>
    <m/>
    <s v="FIJO"/>
    <s v="FO"/>
    <s v="SOPORTE TÉCNICO"/>
    <m/>
    <m/>
    <m/>
    <m/>
    <m/>
    <m/>
    <m/>
    <m/>
    <m/>
    <m/>
    <m/>
    <m/>
    <m/>
    <m/>
    <m/>
    <m/>
    <m/>
    <m/>
    <m/>
    <m/>
    <m/>
    <m/>
    <m/>
    <m/>
    <m/>
    <m/>
    <m/>
    <m/>
    <m/>
    <m/>
    <m/>
    <m/>
    <m/>
    <m/>
    <m/>
    <m/>
    <m/>
    <m/>
    <m/>
    <m/>
    <m/>
    <m/>
    <m/>
    <m/>
    <m/>
    <m/>
    <m/>
    <m/>
    <m/>
    <m/>
    <m/>
    <m/>
    <m/>
    <m/>
    <m/>
    <s v="REINCIDENCIA"/>
    <m/>
    <m/>
    <m/>
    <m/>
    <m/>
    <m/>
    <m/>
    <m/>
    <m/>
    <m/>
    <m/>
    <m/>
    <m/>
    <m/>
    <m/>
    <m/>
    <m/>
    <m/>
    <m/>
    <m/>
    <m/>
    <m/>
    <m/>
    <m/>
    <m/>
    <m/>
    <m/>
    <m/>
    <m/>
    <m/>
    <m/>
    <m/>
    <m/>
    <m/>
    <m/>
    <m/>
    <m/>
    <m/>
    <m/>
    <m/>
    <m/>
    <m/>
    <m/>
    <m/>
    <m/>
    <m/>
    <m/>
    <m/>
    <m/>
    <m/>
    <m/>
    <m/>
    <m/>
    <x v="1"/>
    <m/>
    <m/>
    <s v="1"/>
    <s v="13343384"/>
    <s v="RISARALDA"/>
    <s v="GESTIONADO"/>
    <m/>
    <d v="2024-01-11T00:00:00"/>
    <m/>
    <m/>
    <x v="103"/>
    <x v="0"/>
    <x v="0"/>
    <x v="0"/>
    <x v="0"/>
    <n v="1"/>
    <n v="1"/>
    <n v="1"/>
    <n v="1"/>
    <x v="0"/>
    <n v="1"/>
    <s v="13343384PRAGA INVESTMENTS S.A.S."/>
    <x v="2"/>
    <d v="2024-01-11T00:00:00"/>
    <x v="1165"/>
    <d v="1899-12-30T00:00:00"/>
    <d v="2024-01-11T10:22:00"/>
    <s v="10:22"/>
    <d v="1899-12-30T04:50:27"/>
    <x v="1"/>
    <x v="1"/>
    <x v="8"/>
    <x v="0"/>
    <n v="8193"/>
  </r>
  <r>
    <n v="1183"/>
    <d v="2024-01-11T15:10:05"/>
    <d v="2024-01-11T15:12:40"/>
    <s v="45577874@ventasyservicios.com.co"/>
    <s v="David Andres Pardo Torres"/>
    <m/>
    <d v="2024-01-11T00:00:00"/>
    <s v="09:44"/>
    <x v="4"/>
    <m/>
    <m/>
    <m/>
    <m/>
    <m/>
    <m/>
    <m/>
    <m/>
    <s v="manuel.torres@cornabis.com"/>
    <s v="URGENTE - Validar configuración NAT IP CORNABIS NIT 9000600153 Código Cliente 11285212 Sede Cali"/>
    <s v="11285212"/>
    <s v="CORNABIS T. I. A."/>
    <s v="PYME PEQUEÑA"/>
    <s v="CLIENTE EXTERNO"/>
    <x v="0"/>
    <m/>
    <s v="FIJO"/>
    <s v="FO"/>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SOLUCIONADO ESCALADO"/>
    <s v="OTRAS ÁREAS"/>
    <d v="2024-01-11T00:00:00"/>
    <s v="20620549"/>
    <m/>
    <x v="57"/>
    <x v="0"/>
    <x v="4"/>
    <x v="0"/>
    <x v="0"/>
    <n v="1"/>
    <n v="1"/>
    <n v="1"/>
    <n v="1"/>
    <x v="1"/>
    <n v="3"/>
    <s v="11285212CORNABIS T. I. A."/>
    <x v="2"/>
    <d v="2024-01-11T00:00:00"/>
    <x v="1166"/>
    <d v="1899-12-30T00:00:00"/>
    <d v="2024-01-11T09:44:00"/>
    <s v="09:44"/>
    <d v="1899-12-30T05:28:40"/>
    <x v="1"/>
    <x v="1"/>
    <x v="14"/>
    <x v="0"/>
    <n v="8193"/>
  </r>
  <r>
    <n v="1184"/>
    <d v="2024-01-11T15:14:01"/>
    <d v="2024-01-11T15:15:35"/>
    <s v="45077024@ventasyservicios.com.co"/>
    <s v="Leidy Tatiana Pinzon Calderon"/>
    <m/>
    <d v="2024-01-11T00:00:00"/>
    <s v="08:10"/>
    <x v="7"/>
    <m/>
    <m/>
    <m/>
    <m/>
    <m/>
    <m/>
    <s v="sistemas@trendyshop.com.co"/>
    <s v="RE: Cesion de contrato de 3 lineas Moviles"/>
    <m/>
    <m/>
    <s v="3114289263"/>
    <s v="ROOSH COLOMBIA SAS"/>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1T00:00:00"/>
    <m/>
    <m/>
    <x v="78"/>
    <x v="6"/>
    <x v="0"/>
    <x v="0"/>
    <x v="0"/>
    <n v="1"/>
    <n v="1"/>
    <n v="1"/>
    <n v="1"/>
    <x v="0"/>
    <n v="1"/>
    <s v="3114289263ROOSH COLOMBIA SAS"/>
    <x v="0"/>
    <d v="2024-01-11T00:00:00"/>
    <x v="1167"/>
    <d v="1899-12-30T00:00:00"/>
    <d v="2024-01-11T08:10:00"/>
    <s v="08:10"/>
    <d v="1899-12-30T07:05:35"/>
    <x v="2"/>
    <x v="2"/>
    <x v="12"/>
    <x v="1"/>
    <n v="8193"/>
  </r>
  <r>
    <n v="1185"/>
    <d v="2024-01-11T15:15:00"/>
    <d v="2024-01-11T15:15:51"/>
    <s v="45961588@ventasyservicios.com.co"/>
    <s v="Brian Fernando Camacho Hernandez"/>
    <m/>
    <d v="2024-01-11T00:00:00"/>
    <s v="07:27"/>
    <x v="4"/>
    <m/>
    <m/>
    <m/>
    <m/>
    <m/>
    <m/>
    <m/>
    <m/>
    <s v="asesorcomercialnectar2@gmail.com"/>
    <s v="INTERAMERICANA DE LICORES ESCOBAR C SAS"/>
    <s v="8.22480518"/>
    <s v="INTERAMERICANA DE LICORES ESCOBAR C SAS"/>
    <s v="PYME MEDIANA"/>
    <s v="CLIENTE EXTERNO"/>
    <x v="0"/>
    <m/>
    <s v="MÓVIL"/>
    <m/>
    <m/>
    <s v="PRODUCTO"/>
    <m/>
    <m/>
    <m/>
    <m/>
    <m/>
    <m/>
    <m/>
    <m/>
    <m/>
    <m/>
    <m/>
    <m/>
    <m/>
    <m/>
    <m/>
    <m/>
    <m/>
    <m/>
    <m/>
    <m/>
    <m/>
    <m/>
    <m/>
    <m/>
    <m/>
    <m/>
    <m/>
    <m/>
    <m/>
    <m/>
    <m/>
    <m/>
    <m/>
    <m/>
    <m/>
    <m/>
    <m/>
    <m/>
    <s v="OTROS PRODUCTOS (VENTAS)"/>
    <m/>
    <m/>
    <m/>
    <m/>
    <m/>
    <m/>
    <m/>
    <m/>
    <m/>
    <m/>
    <m/>
    <m/>
    <m/>
    <m/>
    <m/>
    <m/>
    <m/>
    <m/>
    <m/>
    <m/>
    <m/>
    <m/>
    <m/>
    <m/>
    <m/>
    <m/>
    <m/>
    <m/>
    <m/>
    <m/>
    <m/>
    <m/>
    <m/>
    <m/>
    <m/>
    <m/>
    <m/>
    <m/>
    <m/>
    <m/>
    <m/>
    <m/>
    <m/>
    <m/>
    <m/>
    <m/>
    <m/>
    <m/>
    <m/>
    <m/>
    <m/>
    <m/>
    <m/>
    <m/>
    <m/>
    <m/>
    <m/>
    <m/>
    <m/>
    <m/>
    <m/>
    <m/>
    <m/>
    <m/>
    <m/>
    <m/>
    <m/>
    <m/>
    <m/>
    <x v="0"/>
    <m/>
    <m/>
    <m/>
    <m/>
    <m/>
    <s v="GESTIONADO"/>
    <m/>
    <d v="2024-01-11T00:00:00"/>
    <s v="na"/>
    <s v="na"/>
    <x v="16"/>
    <x v="0"/>
    <x v="0"/>
    <x v="0"/>
    <x v="0"/>
    <n v="1"/>
    <n v="1"/>
    <n v="1"/>
    <n v="1"/>
    <x v="0"/>
    <n v="1"/>
    <s v="8.22480518INTERAMERICANA DE LICORES ESCOBAR C SAS"/>
    <x v="0"/>
    <d v="2024-01-11T00:00:00"/>
    <x v="1168"/>
    <d v="1899-12-30T00:00:00"/>
    <d v="2024-01-11T07:27:00"/>
    <s v="07:27"/>
    <d v="1899-12-30T07:48:51"/>
    <x v="2"/>
    <x v="2"/>
    <x v="21"/>
    <x v="0"/>
    <n v="8193"/>
  </r>
  <r>
    <n v="1186"/>
    <d v="2024-01-11T15:09:49"/>
    <d v="2024-01-11T15:16:12"/>
    <s v="46046817@ventasyservicios.com.co"/>
    <s v="Nicolas Romero Parra"/>
    <m/>
    <d v="2024-01-10T00:00:00"/>
    <s v="9:46"/>
    <x v="0"/>
    <m/>
    <m/>
    <m/>
    <m/>
    <m/>
    <m/>
    <m/>
    <m/>
    <s v="soporte.sistemas.cch1@gmail.com"/>
    <s v="Fwd: Re: Fwd: Reporte linea externa de CLARO, obstruyendo ingreso / salida parqueadero"/>
    <s v="98343649"/>
    <s v="INVERSIONE S VELASCO CHACON S.A.S"/>
    <s v="PYME MEDIANA"/>
    <s v="CLIENTE CLARO"/>
    <x v="1"/>
    <s v="NIEFER MARIBEL ROMAN DURANGO"/>
    <s v="FIJO"/>
    <s v="HFC"/>
    <s v="CASO A OTRAS ÁREAS"/>
    <m/>
    <m/>
    <m/>
    <m/>
    <m/>
    <m/>
    <m/>
    <m/>
    <s v="CSM"/>
    <m/>
    <m/>
    <m/>
    <m/>
    <m/>
    <m/>
    <m/>
    <m/>
    <m/>
    <m/>
    <m/>
    <m/>
    <m/>
    <m/>
    <m/>
    <m/>
    <m/>
    <m/>
    <m/>
    <m/>
    <m/>
    <m/>
    <m/>
    <m/>
    <m/>
    <m/>
    <m/>
    <m/>
    <m/>
    <m/>
    <m/>
    <m/>
    <m/>
    <m/>
    <m/>
    <m/>
    <m/>
    <m/>
    <m/>
    <m/>
    <m/>
    <m/>
    <m/>
    <m/>
    <m/>
    <m/>
    <m/>
    <m/>
    <m/>
    <m/>
    <m/>
    <m/>
    <m/>
    <m/>
    <m/>
    <m/>
    <m/>
    <m/>
    <m/>
    <m/>
    <m/>
    <m/>
    <m/>
    <m/>
    <m/>
    <m/>
    <m/>
    <m/>
    <m/>
    <m/>
    <m/>
    <m/>
    <m/>
    <m/>
    <m/>
    <m/>
    <m/>
    <m/>
    <m/>
    <m/>
    <m/>
    <m/>
    <m/>
    <m/>
    <m/>
    <m/>
    <m/>
    <m/>
    <m/>
    <m/>
    <m/>
    <m/>
    <m/>
    <m/>
    <m/>
    <m/>
    <m/>
    <m/>
    <m/>
    <m/>
    <x v="0"/>
    <m/>
    <m/>
    <m/>
    <m/>
    <m/>
    <s v="SOLUCIONADO ESCALADO"/>
    <s v="CSM"/>
    <d v="2024-01-11T00:00:00"/>
    <s v="N/A"/>
    <s v="995804509"/>
    <x v="2"/>
    <x v="0"/>
    <x v="4"/>
    <x v="0"/>
    <x v="0"/>
    <n v="1"/>
    <n v="1"/>
    <n v="1"/>
    <n v="1"/>
    <x v="0"/>
    <n v="1"/>
    <s v="98343649INVERSIONE S VELASCO CHACON S.A.S"/>
    <x v="1"/>
    <d v="2024-01-11T00:00:00"/>
    <x v="1169"/>
    <d v="1899-12-30T00:00:00"/>
    <d v="2024-01-10T09:46:00"/>
    <s v="9:46"/>
    <d v="1899-12-31T05:30:12"/>
    <x v="0"/>
    <x v="0"/>
    <x v="3"/>
    <x v="1"/>
    <n v="8193"/>
  </r>
  <r>
    <n v="1187"/>
    <d v="2024-01-11T15:18:15"/>
    <d v="2024-01-11T15:20:40"/>
    <s v="46049316@ventasyservicios.com.co"/>
    <s v="Evelin Gicela Diaz Garzon"/>
    <m/>
    <d v="2024-01-11T00:00:00"/>
    <s v="12:25"/>
    <x v="7"/>
    <m/>
    <m/>
    <m/>
    <m/>
    <m/>
    <m/>
    <s v="raul.rangel@claro.com.co"/>
    <s v="Solicitud  cede NETRONIK SAS NIT 900570838  recibe   MOVIL CONECTION AND TECNOLOGY S.A.S   901181844"/>
    <m/>
    <m/>
    <s v="8.22074774"/>
    <s v="NETRONIK SAS -"/>
    <s v="EMPRESAS"/>
    <s v="CLIENTE CLAR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1T00:00:00"/>
    <m/>
    <m/>
    <x v="78"/>
    <x v="6"/>
    <x v="0"/>
    <x v="0"/>
    <x v="0"/>
    <n v="1"/>
    <n v="1"/>
    <n v="1"/>
    <n v="1"/>
    <x v="0"/>
    <n v="1"/>
    <s v="8.22074774NETRONIK SAS -"/>
    <x v="2"/>
    <d v="2024-01-11T00:00:00"/>
    <x v="1170"/>
    <d v="1899-12-30T00:00:00"/>
    <d v="2024-01-11T12:25:00"/>
    <s v="12:25"/>
    <d v="1899-12-30T02:55:40"/>
    <x v="1"/>
    <x v="1"/>
    <x v="22"/>
    <x v="1"/>
    <n v="8193"/>
  </r>
  <r>
    <n v="1188"/>
    <d v="2024-01-11T15:21:48"/>
    <d v="2024-01-11T15:23:19"/>
    <s v="45113897@ventasyservicios.com.co"/>
    <s v="Diana Carolina Zambrano Cruz"/>
    <m/>
    <d v="2024-01-11T00:00:00"/>
    <s v="12:34"/>
    <x v="4"/>
    <m/>
    <m/>
    <m/>
    <m/>
    <m/>
    <m/>
    <m/>
    <m/>
    <s v="38102337@claro.com.co"/>
    <s v="RV: Solicitud Suspensión servicio - Claro - SDT Ingeniería."/>
    <s v="22635862"/>
    <s v="YACOM SAS                                  "/>
    <s v="PYME MEDIANA"/>
    <s v="CLIENTE CLARO"/>
    <x v="0"/>
    <m/>
    <s v="FIJO"/>
    <s v="HFC"/>
    <s v="SUSPENSIÓN TEMPORAL"/>
    <m/>
    <m/>
    <m/>
    <m/>
    <m/>
    <m/>
    <m/>
    <m/>
    <m/>
    <m/>
    <m/>
    <m/>
    <m/>
    <m/>
    <m/>
    <m/>
    <m/>
    <m/>
    <m/>
    <m/>
    <m/>
    <m/>
    <m/>
    <m/>
    <m/>
    <m/>
    <m/>
    <m/>
    <m/>
    <m/>
    <m/>
    <m/>
    <m/>
    <m/>
    <m/>
    <m/>
    <m/>
    <m/>
    <m/>
    <m/>
    <m/>
    <m/>
    <m/>
    <m/>
    <m/>
    <m/>
    <m/>
    <m/>
    <m/>
    <m/>
    <m/>
    <m/>
    <m/>
    <m/>
    <m/>
    <m/>
    <m/>
    <m/>
    <s v="SIN COBRO CFM"/>
    <m/>
    <m/>
    <m/>
    <m/>
    <m/>
    <m/>
    <m/>
    <m/>
    <m/>
    <m/>
    <m/>
    <m/>
    <m/>
    <m/>
    <m/>
    <m/>
    <m/>
    <m/>
    <m/>
    <m/>
    <m/>
    <m/>
    <m/>
    <m/>
    <m/>
    <m/>
    <m/>
    <m/>
    <m/>
    <m/>
    <m/>
    <m/>
    <m/>
    <m/>
    <m/>
    <m/>
    <m/>
    <m/>
    <m/>
    <m/>
    <m/>
    <m/>
    <m/>
    <m/>
    <m/>
    <m/>
    <m/>
    <m/>
    <m/>
    <m/>
    <x v="0"/>
    <m/>
    <m/>
    <m/>
    <m/>
    <m/>
    <s v="GESTIONADO"/>
    <m/>
    <d v="2024-01-11T00:00:00"/>
    <m/>
    <m/>
    <x v="32"/>
    <x v="0"/>
    <x v="0"/>
    <x v="0"/>
    <x v="0"/>
    <n v="1"/>
    <n v="1"/>
    <n v="1"/>
    <n v="1"/>
    <x v="0"/>
    <n v="1"/>
    <s v="22635862YACOM SAS                                  "/>
    <x v="2"/>
    <d v="2024-01-11T00:00:00"/>
    <x v="1171"/>
    <d v="1899-12-30T00:00:00"/>
    <d v="2024-01-11T12:34:00"/>
    <s v="12:34"/>
    <d v="1899-12-30T02:49:19"/>
    <x v="1"/>
    <x v="1"/>
    <x v="30"/>
    <x v="0"/>
    <n v="8193"/>
  </r>
  <r>
    <n v="1189"/>
    <d v="2024-01-11T15:24:57"/>
    <d v="2024-01-11T15:25:56"/>
    <s v="45664102@ventasyservicios.com.co"/>
    <s v="Angie Tatiana Tique Cardozo"/>
    <m/>
    <d v="2024-01-11T00:00:00"/>
    <s v="11:05 a. m."/>
    <x v="0"/>
    <m/>
    <m/>
    <m/>
    <m/>
    <m/>
    <m/>
    <m/>
    <m/>
    <s v="gerencia@fridenhospitalaria.com,"/>
    <s v="Fwd: FRIDEN DE COLOMBIA HOSPITALARIA SAS-NIT.830.018.535-9- SOLICITUD  LINEA ADICIONAL- REF.56662711"/>
    <s v="56662711 "/>
    <s v="FRIDEN DE COLOMBIA HOSPITALARIA       "/>
    <s v="PYME PEQUEÑA"/>
    <s v="CLIENTE EXTERNO"/>
    <x v="0"/>
    <m/>
    <s v="FIJO"/>
    <s v="HFC"/>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1T00:00:00"/>
    <s v="NO APLICA"/>
    <s v="NO APLICA"/>
    <x v="0"/>
    <x v="0"/>
    <x v="0"/>
    <x v="0"/>
    <x v="0"/>
    <n v="1"/>
    <n v="1"/>
    <n v="1"/>
    <n v="1"/>
    <x v="0"/>
    <n v="1"/>
    <s v="56662711 FRIDEN DE COLOMBIA HOSPITALARIA       "/>
    <x v="2"/>
    <d v="2024-01-11T00:00:00"/>
    <x v="1172"/>
    <d v="1899-12-30T00:00:00"/>
    <d v="2024-01-11T11:05:00"/>
    <s v="11:05"/>
    <d v="1899-12-30T04:20:56"/>
    <x v="1"/>
    <x v="1"/>
    <x v="16"/>
    <x v="1"/>
    <n v="8193"/>
  </r>
  <r>
    <n v="1190"/>
    <d v="2024-01-11T15:27:10"/>
    <d v="2024-01-11T15:28:52"/>
    <s v="45961543@ventasyservicios.com.co"/>
    <s v="Juan Jose Duque Aguirre"/>
    <m/>
    <d v="2024-01-10T00:00:00"/>
    <s v="17:42"/>
    <x v="1"/>
    <m/>
    <m/>
    <s v="7ALIAN S.A.S."/>
    <s v="901455918"/>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11T00:00:00"/>
    <m/>
    <m/>
    <x v="4"/>
    <x v="1"/>
    <x v="0"/>
    <x v="0"/>
    <x v="0"/>
    <n v="1"/>
    <n v="1"/>
    <n v="1"/>
    <n v="1"/>
    <x v="0"/>
    <n v="1"/>
    <s v="901455918"/>
    <x v="0"/>
    <d v="2024-01-11T00:00:00"/>
    <x v="1173"/>
    <d v="1899-12-30T00:00:00"/>
    <d v="2024-01-10T17:42:00"/>
    <s v="17:42"/>
    <d v="1899-12-30T21:46:52"/>
    <x v="4"/>
    <x v="0"/>
    <x v="6"/>
    <x v="1"/>
    <n v="8193"/>
  </r>
  <r>
    <n v="1191"/>
    <d v="2024-01-11T15:31:40"/>
    <d v="2024-01-11T15:32:38"/>
    <s v="45664102@ventasyservicios.com.co"/>
    <s v="Angie Tatiana Tique Cardozo"/>
    <m/>
    <d v="2024-01-11T00:00:00"/>
    <s v="11:14 a. m."/>
    <x v="0"/>
    <m/>
    <m/>
    <m/>
    <m/>
    <m/>
    <m/>
    <m/>
    <m/>
    <s v="claropqrmovil-38@millenium.com.co"/>
    <s v="CANCELACION SEGMENTO PYME 1418477"/>
    <s v="04090623  "/>
    <s v="ANA LUCIA GALVIS JIMENEZ      "/>
    <s v="MICR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1T00:00:00"/>
    <s v="NO APLICA"/>
    <s v="NO APLICA"/>
    <x v="58"/>
    <x v="0"/>
    <x v="0"/>
    <x v="0"/>
    <x v="0"/>
    <n v="1"/>
    <n v="1"/>
    <n v="1"/>
    <n v="1"/>
    <x v="0"/>
    <n v="1"/>
    <s v="04090623  ANA LUCIA GALVIS JIMENEZ      "/>
    <x v="2"/>
    <d v="2024-01-11T00:00:00"/>
    <x v="1174"/>
    <d v="1899-12-30T00:00:00"/>
    <d v="2024-01-11T11:14:00"/>
    <s v="11:14"/>
    <d v="1899-12-30T04:18:38"/>
    <x v="1"/>
    <x v="1"/>
    <x v="16"/>
    <x v="1"/>
    <n v="8193"/>
  </r>
  <r>
    <n v="1192"/>
    <d v="2024-01-11T15:24:41"/>
    <d v="2024-01-11T15:35:14"/>
    <s v="45577874@ventasyservicios.com.co"/>
    <s v="David Andres Pardo Torres"/>
    <m/>
    <d v="2024-01-11T00:00:00"/>
    <s v="09:45"/>
    <x v="4"/>
    <m/>
    <m/>
    <m/>
    <m/>
    <m/>
    <m/>
    <m/>
    <m/>
    <s v="cliente.co@claro.com.co"/>
    <s v="Fwd: RE: SD2820996 necesita más información Cali CRA 1 N 32-35"/>
    <s v="23616"/>
    <s v="DISTRIBUIDORA LOS COCHES LA SABANA S.A.S"/>
    <s v="EMPRESAS"/>
    <s v="NOVEDADES EMPRESAS"/>
    <x v="1"/>
    <s v="0"/>
    <s v="FIJO"/>
    <s v="FO"/>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SOLUCIONADO ESCALADO"/>
    <s v="OTRAS ÁREAS"/>
    <d v="2024-01-11T00:00:00"/>
    <s v="20620603"/>
    <m/>
    <x v="57"/>
    <x v="0"/>
    <x v="4"/>
    <x v="0"/>
    <x v="0"/>
    <n v="1"/>
    <n v="1"/>
    <n v="1"/>
    <n v="1"/>
    <x v="0"/>
    <n v="1"/>
    <s v="23616DISTRIBUIDORA LOS COCHES LA SABANA S.A.S"/>
    <x v="2"/>
    <d v="2024-01-11T00:00:00"/>
    <x v="1175"/>
    <d v="1899-12-30T00:00:00"/>
    <d v="2024-01-11T09:45:00"/>
    <s v="09:45"/>
    <d v="1899-12-30T05:50:14"/>
    <x v="1"/>
    <x v="1"/>
    <x v="14"/>
    <x v="0"/>
    <n v="8193"/>
  </r>
  <r>
    <n v="1193"/>
    <d v="2024-01-11T15:32:43"/>
    <d v="2024-01-11T15:35:41"/>
    <s v="45961543@ventasyservicios.com.co"/>
    <s v="Juan Jose Duque Aguirre"/>
    <m/>
    <d v="2024-01-11T00:00:00"/>
    <s v="10:03"/>
    <x v="1"/>
    <m/>
    <m/>
    <s v="0"/>
    <s v="0"/>
    <s v="INFORMACIÓN"/>
    <m/>
    <m/>
    <m/>
    <m/>
    <m/>
    <m/>
    <m/>
    <m/>
    <m/>
    <x v="2"/>
    <m/>
    <m/>
    <m/>
    <m/>
    <m/>
    <m/>
    <m/>
    <m/>
    <m/>
    <m/>
    <m/>
    <m/>
    <m/>
    <m/>
    <m/>
    <m/>
    <m/>
    <m/>
    <m/>
    <m/>
    <m/>
    <m/>
    <m/>
    <m/>
    <m/>
    <m/>
    <m/>
    <m/>
    <m/>
    <m/>
    <m/>
    <m/>
    <m/>
    <m/>
    <m/>
    <m/>
    <m/>
    <m/>
    <m/>
    <m/>
    <m/>
    <m/>
    <m/>
    <m/>
    <m/>
    <m/>
    <m/>
    <m/>
    <m/>
    <m/>
    <m/>
    <m/>
    <m/>
    <m/>
    <m/>
    <m/>
    <m/>
    <m/>
    <m/>
    <m/>
    <m/>
    <m/>
    <m/>
    <m/>
    <m/>
    <m/>
    <m/>
    <m/>
    <m/>
    <m/>
    <m/>
    <m/>
    <m/>
    <m/>
    <m/>
    <m/>
    <m/>
    <m/>
    <m/>
    <m/>
    <m/>
    <m/>
    <m/>
    <m/>
    <m/>
    <m/>
    <m/>
    <m/>
    <s v="OTROS TEMAS"/>
    <s v="OTROS TEMAS"/>
    <m/>
    <s v="falta de informacion"/>
    <m/>
    <m/>
    <m/>
    <m/>
    <m/>
    <m/>
    <m/>
    <m/>
    <m/>
    <m/>
    <m/>
    <m/>
    <m/>
    <m/>
    <m/>
    <m/>
    <m/>
    <m/>
    <m/>
    <m/>
    <m/>
    <x v="0"/>
    <m/>
    <m/>
    <m/>
    <m/>
    <m/>
    <s v="GESTIONADO"/>
    <m/>
    <d v="2024-01-11T00:00:00"/>
    <m/>
    <m/>
    <x v="56"/>
    <x v="1"/>
    <x v="0"/>
    <x v="0"/>
    <x v="0"/>
    <n v="1"/>
    <n v="1"/>
    <n v="1"/>
    <n v="1"/>
    <x v="0"/>
    <n v="1"/>
    <s v="0"/>
    <x v="2"/>
    <d v="2024-01-11T00:00:00"/>
    <x v="1176"/>
    <d v="1899-12-30T00:00:00"/>
    <d v="2024-01-11T10:03:00"/>
    <s v="10:03"/>
    <d v="1899-12-30T05:32:41"/>
    <x v="1"/>
    <x v="1"/>
    <x v="6"/>
    <x v="1"/>
    <n v="8193"/>
  </r>
  <r>
    <n v="1194"/>
    <d v="2024-01-11T15:36:12"/>
    <d v="2024-01-11T15:37:49"/>
    <s v="45113897@ventasyservicios.com.co"/>
    <s v="Diana Carolina Zambrano Cruz"/>
    <m/>
    <d v="2024-01-11T00:00:00"/>
    <s v="13:43"/>
    <x v="4"/>
    <m/>
    <m/>
    <m/>
    <m/>
    <m/>
    <m/>
    <m/>
    <m/>
    <s v="dropgestor@gmail.com"/>
    <s v="Coordenadas para comprobación de cobertura"/>
    <s v="04747424"/>
    <s v=" PQR INCONSISTENCIAS                       "/>
    <s v="NO DETERMINADO"/>
    <s v="CLIENTE EXTERNO"/>
    <x v="0"/>
    <m/>
    <s v="FIJO"/>
    <s v="HFC"/>
    <s v="CASO RECHAZADO"/>
    <m/>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11T00:00:00"/>
    <m/>
    <m/>
    <x v="3"/>
    <x v="0"/>
    <x v="0"/>
    <x v="0"/>
    <x v="0"/>
    <n v="1"/>
    <n v="1"/>
    <n v="1"/>
    <n v="1"/>
    <x v="0"/>
    <n v="1"/>
    <s v="04747424 PQR INCONSISTENCIAS                       "/>
    <x v="2"/>
    <d v="2024-01-11T00:00:00"/>
    <x v="1177"/>
    <d v="1899-12-30T00:00:00"/>
    <d v="2024-01-11T13:43:00"/>
    <s v="13:43"/>
    <d v="1899-12-30T01:54:49"/>
    <x v="1"/>
    <x v="1"/>
    <x v="30"/>
    <x v="0"/>
    <n v="8193"/>
  </r>
  <r>
    <n v="1195"/>
    <d v="2024-01-11T15:38:23"/>
    <d v="2024-01-11T15:39:17"/>
    <s v="46044978@ventasyservicios.com.co"/>
    <s v="Edward Esteban Roa Ruiz"/>
    <m/>
    <d v="2024-01-11T00:00:00"/>
    <s v="10:35"/>
    <x v="4"/>
    <m/>
    <m/>
    <m/>
    <m/>
    <m/>
    <m/>
    <m/>
    <m/>
    <s v="serviciospublicosdromedicas@gmail.com "/>
    <s v="Fwd: RETIRO URGENTE DROMEDICAS DEL ORIENTE S.A.S"/>
    <s v="12308134"/>
    <s v="DROGUERIA LA BARATA DC S.A.S."/>
    <s v="PYME MEDIANA"/>
    <s v="CLARO TE AYUDA"/>
    <x v="0"/>
    <m/>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1T00:00:00"/>
    <m/>
    <m/>
    <x v="58"/>
    <x v="0"/>
    <x v="0"/>
    <x v="0"/>
    <x v="0"/>
    <n v="1"/>
    <n v="1"/>
    <n v="1"/>
    <n v="1"/>
    <x v="0"/>
    <n v="1"/>
    <s v="12308134DROGUERIA LA BARATA DC S.A.S."/>
    <x v="2"/>
    <d v="2024-01-11T00:00:00"/>
    <x v="1178"/>
    <d v="1899-12-30T00:00:00"/>
    <d v="2024-01-11T10:35:00"/>
    <s v="10:35"/>
    <d v="1899-12-30T05:04:17"/>
    <x v="1"/>
    <x v="1"/>
    <x v="8"/>
    <x v="0"/>
    <n v="8193"/>
  </r>
  <r>
    <n v="1196"/>
    <d v="2024-01-11T15:39:14"/>
    <d v="2024-01-11T15:40:24"/>
    <s v="45077024@ventasyservicios.com.co"/>
    <s v="Leidy Tatiana Pinzon Calderon"/>
    <m/>
    <d v="2024-01-11T00:00:00"/>
    <s v="08:17"/>
    <x v="7"/>
    <m/>
    <m/>
    <m/>
    <m/>
    <m/>
    <m/>
    <s v="gerencia@todocamperos.com"/>
    <s v="Re: CESION DE CONTRATO MOVIL"/>
    <m/>
    <m/>
    <s v="3202397886"/>
    <s v="TODO CAMPEROS LIMITADA"/>
    <s v="PYME MEDIAN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1T00:00:00"/>
    <m/>
    <m/>
    <x v="81"/>
    <x v="6"/>
    <x v="0"/>
    <x v="0"/>
    <x v="0"/>
    <n v="1"/>
    <n v="1"/>
    <n v="1"/>
    <n v="1"/>
    <x v="1"/>
    <n v="2"/>
    <s v="3202397886TODO CAMPEROS LIMITADA"/>
    <x v="0"/>
    <d v="2024-01-11T00:00:00"/>
    <x v="1179"/>
    <d v="1899-12-30T00:00:00"/>
    <d v="2024-01-11T08:17:00"/>
    <s v="08:17"/>
    <d v="1899-12-30T07:23:24"/>
    <x v="2"/>
    <x v="2"/>
    <x v="12"/>
    <x v="1"/>
    <n v="8193"/>
  </r>
  <r>
    <n v="1197"/>
    <d v="2024-01-11T15:40:26"/>
    <d v="2024-01-11T15:41:33"/>
    <s v="45961588@ventasyservicios.com.co"/>
    <s v="Brian Fernando Camacho Hernandez"/>
    <m/>
    <d v="2024-01-10T00:00:00"/>
    <s v="20:50"/>
    <x v="4"/>
    <m/>
    <m/>
    <m/>
    <m/>
    <m/>
    <m/>
    <m/>
    <m/>
    <s v="alexander.iscala2804@gmail.com"/>
    <s v="Re: Cancelación plan empresarial"/>
    <s v="3173322676"/>
    <s v="JOSE ALEXANDER ISCALA SAN"/>
    <s v="PYME MEDIANA"/>
    <s v="CLIENTE EXTERNO"/>
    <x v="0"/>
    <m/>
    <s v="MÓVIL"/>
    <m/>
    <m/>
    <s v="CANCELACIÓN DE LÍNEA"/>
    <m/>
    <m/>
    <m/>
    <m/>
    <m/>
    <s v="COLOCACIÓN"/>
    <m/>
    <m/>
    <m/>
    <m/>
    <m/>
    <m/>
    <m/>
    <m/>
    <m/>
    <m/>
    <m/>
    <m/>
    <m/>
    <m/>
    <m/>
    <m/>
    <m/>
    <m/>
    <m/>
    <m/>
    <m/>
    <m/>
    <m/>
    <m/>
    <m/>
    <m/>
    <m/>
    <m/>
    <m/>
    <m/>
    <m/>
    <m/>
    <m/>
    <m/>
    <m/>
    <m/>
    <m/>
    <m/>
    <m/>
    <m/>
    <m/>
    <m/>
    <m/>
    <m/>
    <m/>
    <m/>
    <m/>
    <m/>
    <m/>
    <m/>
    <m/>
    <m/>
    <m/>
    <m/>
    <m/>
    <m/>
    <m/>
    <m/>
    <m/>
    <m/>
    <m/>
    <m/>
    <m/>
    <m/>
    <m/>
    <m/>
    <m/>
    <m/>
    <m/>
    <m/>
    <m/>
    <m/>
    <m/>
    <m/>
    <m/>
    <m/>
    <m/>
    <m/>
    <m/>
    <m/>
    <m/>
    <m/>
    <m/>
    <m/>
    <m/>
    <m/>
    <m/>
    <m/>
    <m/>
    <m/>
    <m/>
    <m/>
    <m/>
    <m/>
    <m/>
    <m/>
    <m/>
    <m/>
    <m/>
    <s v="COSTOS ELEVADOS"/>
    <m/>
    <m/>
    <x v="1"/>
    <m/>
    <m/>
    <s v="1"/>
    <m/>
    <m/>
    <s v="GESTIONADO"/>
    <m/>
    <d v="2024-01-11T00:00:00"/>
    <s v="na"/>
    <s v="na"/>
    <x v="25"/>
    <x v="0"/>
    <x v="0"/>
    <x v="0"/>
    <x v="0"/>
    <n v="1"/>
    <n v="1"/>
    <n v="1"/>
    <n v="1"/>
    <x v="0"/>
    <n v="1"/>
    <s v="3173322676JOSE ALEXANDER ISCALA SAN"/>
    <x v="0"/>
    <d v="2024-01-11T00:00:00"/>
    <x v="1180"/>
    <d v="1899-12-30T00:00:00"/>
    <d v="2024-01-10T20:50:00"/>
    <s v="20:50"/>
    <d v="1899-12-30T18:51:33"/>
    <x v="4"/>
    <x v="0"/>
    <x v="21"/>
    <x v="0"/>
    <n v="8193"/>
  </r>
  <r>
    <n v="1198"/>
    <d v="2024-01-11T15:42:51"/>
    <d v="2024-01-11T15:44:20"/>
    <s v="45961543@ventasyservicios.com.co"/>
    <s v="Juan Jose Duque Aguirre"/>
    <m/>
    <d v="2024-01-11T00:00:00"/>
    <s v="10:13"/>
    <x v="1"/>
    <m/>
    <m/>
    <s v="COMPAÑIA DE ASPERSIONES A"/>
    <s v="901390136"/>
    <s v="INFORMACIÓN"/>
    <m/>
    <m/>
    <m/>
    <m/>
    <m/>
    <m/>
    <m/>
    <m/>
    <m/>
    <x v="2"/>
    <m/>
    <m/>
    <m/>
    <m/>
    <m/>
    <m/>
    <m/>
    <m/>
    <m/>
    <m/>
    <m/>
    <m/>
    <m/>
    <m/>
    <m/>
    <m/>
    <m/>
    <m/>
    <m/>
    <m/>
    <m/>
    <m/>
    <m/>
    <m/>
    <m/>
    <m/>
    <m/>
    <m/>
    <m/>
    <m/>
    <m/>
    <m/>
    <m/>
    <m/>
    <m/>
    <m/>
    <m/>
    <m/>
    <m/>
    <m/>
    <m/>
    <m/>
    <m/>
    <m/>
    <m/>
    <m/>
    <m/>
    <m/>
    <m/>
    <m/>
    <m/>
    <m/>
    <m/>
    <m/>
    <m/>
    <m/>
    <m/>
    <m/>
    <m/>
    <m/>
    <m/>
    <m/>
    <m/>
    <m/>
    <m/>
    <m/>
    <m/>
    <m/>
    <m/>
    <m/>
    <m/>
    <m/>
    <m/>
    <m/>
    <m/>
    <m/>
    <m/>
    <m/>
    <m/>
    <m/>
    <m/>
    <m/>
    <m/>
    <m/>
    <m/>
    <m/>
    <m/>
    <m/>
    <s v="OTROS TEMAS"/>
    <s v="OTROS TEMAS"/>
    <m/>
    <s v="CLIENTE CON CSM"/>
    <m/>
    <m/>
    <m/>
    <m/>
    <m/>
    <m/>
    <m/>
    <m/>
    <m/>
    <m/>
    <m/>
    <m/>
    <m/>
    <m/>
    <m/>
    <m/>
    <m/>
    <m/>
    <m/>
    <m/>
    <m/>
    <x v="0"/>
    <m/>
    <m/>
    <m/>
    <m/>
    <m/>
    <s v="GESTIONADO"/>
    <m/>
    <d v="2024-01-11T00:00:00"/>
    <m/>
    <m/>
    <x v="56"/>
    <x v="1"/>
    <x v="0"/>
    <x v="0"/>
    <x v="0"/>
    <n v="1"/>
    <n v="1"/>
    <n v="1"/>
    <n v="1"/>
    <x v="0"/>
    <n v="1"/>
    <s v="901390136"/>
    <x v="2"/>
    <d v="2024-01-11T00:00:00"/>
    <x v="1181"/>
    <d v="1899-12-30T00:00:00"/>
    <d v="2024-01-11T10:13:00"/>
    <s v="10:13"/>
    <d v="1899-12-30T05:31:20"/>
    <x v="1"/>
    <x v="1"/>
    <x v="6"/>
    <x v="1"/>
    <n v="8193"/>
  </r>
  <r>
    <n v="1199"/>
    <d v="2024-01-11T15:43:32"/>
    <d v="2024-01-11T15:46:15"/>
    <s v="46044558@ventasyservicios.com.co"/>
    <s v="Dick Harry Rodriguez Rocha"/>
    <m/>
    <d v="2024-01-10T00:00:00"/>
    <s v="12:33"/>
    <x v="0"/>
    <m/>
    <m/>
    <m/>
    <m/>
    <m/>
    <m/>
    <m/>
    <m/>
    <s v="46057432@comcel.com.co"/>
    <s v="Fwd: Fallas en servicio de tv multipunto MARIA LUISA BERMUDEZ LIBREROS // CC  38863461"/>
    <s v="36901946"/>
    <s v="MARIA LUIS BERMUDEZ LIBRE"/>
    <s v="PYME PEQUEÑA"/>
    <s v="CLIENTE CLARO"/>
    <x v="0"/>
    <m/>
    <s v="FIJO"/>
    <s v="HFC"/>
    <s v="PQR"/>
    <m/>
    <m/>
    <m/>
    <m/>
    <m/>
    <m/>
    <m/>
    <m/>
    <m/>
    <m/>
    <m/>
    <m/>
    <m/>
    <m/>
    <m/>
    <m/>
    <m/>
    <m/>
    <m/>
    <m/>
    <m/>
    <m/>
    <m/>
    <m/>
    <m/>
    <m/>
    <m/>
    <m/>
    <m/>
    <m/>
    <m/>
    <m/>
    <m/>
    <m/>
    <m/>
    <m/>
    <m/>
    <s v="INFORMACIÓN - ACLARACIÓN"/>
    <s v="INFORMACIÓN PLANES - TARIFAS"/>
    <m/>
    <m/>
    <m/>
    <m/>
    <m/>
    <m/>
    <m/>
    <m/>
    <m/>
    <m/>
    <m/>
    <m/>
    <m/>
    <m/>
    <m/>
    <m/>
    <m/>
    <m/>
    <m/>
    <m/>
    <m/>
    <m/>
    <m/>
    <m/>
    <m/>
    <m/>
    <m/>
    <m/>
    <m/>
    <m/>
    <m/>
    <m/>
    <m/>
    <m/>
    <m/>
    <m/>
    <m/>
    <m/>
    <m/>
    <m/>
    <m/>
    <m/>
    <m/>
    <m/>
    <m/>
    <m/>
    <m/>
    <m/>
    <m/>
    <m/>
    <m/>
    <m/>
    <m/>
    <m/>
    <m/>
    <m/>
    <m/>
    <m/>
    <m/>
    <m/>
    <m/>
    <m/>
    <m/>
    <m/>
    <m/>
    <m/>
    <m/>
    <m/>
    <m/>
    <m/>
    <x v="0"/>
    <m/>
    <m/>
    <m/>
    <m/>
    <m/>
    <s v="GESTIONADO"/>
    <m/>
    <d v="2024-01-11T00:00:00"/>
    <m/>
    <m/>
    <x v="101"/>
    <x v="0"/>
    <x v="0"/>
    <x v="0"/>
    <x v="0"/>
    <n v="1"/>
    <n v="1"/>
    <n v="1"/>
    <n v="1"/>
    <x v="0"/>
    <n v="1"/>
    <s v="36901946MARIA LUIS BERMUDEZ LIBRE"/>
    <x v="0"/>
    <d v="2024-01-11T00:00:00"/>
    <x v="1182"/>
    <d v="1899-12-30T00:00:00"/>
    <d v="2024-01-10T12:33:00"/>
    <s v="12:33"/>
    <d v="1899-12-31T03:13:15"/>
    <x v="0"/>
    <x v="0"/>
    <x v="20"/>
    <x v="1"/>
    <n v="8193"/>
  </r>
  <r>
    <n v="1200"/>
    <d v="2024-01-11T15:49:12"/>
    <d v="2024-01-11T15:49:39"/>
    <s v="45961452@ventasyservicios.com.co"/>
    <s v="Natalia Buenano Gonzalez"/>
    <m/>
    <d v="2024-01-11T00:00:00"/>
    <s v="11:31"/>
    <x v="3"/>
    <m/>
    <s v="15559277"/>
    <m/>
    <m/>
    <m/>
    <m/>
    <m/>
    <m/>
    <m/>
    <m/>
    <s v="8.21704857"/>
    <s v="GPSTRATEGY LTDA"/>
    <s v="PYME MEDIANA"/>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1T00:00:00"/>
    <m/>
    <m/>
    <x v="37"/>
    <x v="3"/>
    <x v="0"/>
    <x v="0"/>
    <x v="0"/>
    <n v="1"/>
    <n v="1"/>
    <n v="1"/>
    <n v="1"/>
    <x v="0"/>
    <n v="1"/>
    <s v="8.21704857GPSTRATEGY LTDA"/>
    <x v="2"/>
    <d v="2024-01-11T00:00:00"/>
    <x v="1183"/>
    <d v="1899-12-30T00:00:00"/>
    <d v="2024-01-11T11:31:00"/>
    <s v="11:31"/>
    <d v="1899-12-30T04:18:39"/>
    <x v="1"/>
    <x v="1"/>
    <x v="5"/>
    <x v="1"/>
    <n v="8193"/>
  </r>
  <r>
    <n v="1201"/>
    <d v="2024-01-11T15:51:59"/>
    <d v="2024-01-11T15:52:47"/>
    <s v="45961588@ventasyservicios.com.co"/>
    <s v="Brian Fernando Camacho Hernandez"/>
    <m/>
    <d v="2024-01-10T00:00:00"/>
    <s v="20:09"/>
    <x v="4"/>
    <m/>
    <m/>
    <m/>
    <m/>
    <m/>
    <m/>
    <m/>
    <m/>
    <s v="christiancqm@gmail.com"/>
    <s v="Re: Cambio de mi linea"/>
    <s v="3143842418"/>
    <s v="CHRISTIAN CAMILO"/>
    <s v="SOHO"/>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1T00:00:00"/>
    <s v="NA "/>
    <s v="NA "/>
    <x v="61"/>
    <x v="0"/>
    <x v="0"/>
    <x v="10"/>
    <x v="1"/>
    <n v="1"/>
    <n v="1"/>
    <n v="1"/>
    <n v="1"/>
    <x v="0"/>
    <n v="1"/>
    <s v="3143842418CHRISTIAN CAMILO"/>
    <x v="0"/>
    <d v="2024-01-11T00:00:00"/>
    <x v="1184"/>
    <d v="1899-12-30T00:00:00"/>
    <d v="2024-01-10T20:09:00"/>
    <s v="20:09"/>
    <d v="1899-12-30T19:43:47"/>
    <x v="4"/>
    <x v="0"/>
    <x v="21"/>
    <x v="0"/>
    <n v="8193"/>
  </r>
  <r>
    <n v="1202"/>
    <d v="2024-01-11T15:16:58"/>
    <d v="2024-01-11T15:53:16"/>
    <s v="45632550@ventasyservicios.com.co"/>
    <s v="Alejandra Rodriguez Cajamarca"/>
    <m/>
    <d v="2024-01-11T00:00:00"/>
    <s v="10:20 a. m."/>
    <x v="4"/>
    <m/>
    <m/>
    <m/>
    <m/>
    <m/>
    <m/>
    <m/>
    <m/>
    <s v="subgerenciaadministrativa@imagenesdelasabana.co"/>
    <s v="Fwd: CANCELACIÓN INMEDIATA LÍNEAS TELEFÓNICAS IMAGENES DE LA SABANA"/>
    <s v="8.21719747"/>
    <s v="IMAGENES DE LA SABANA LIMITADA"/>
    <s v="PYME MEDIANA"/>
    <s v="CLIENTE EXTERNO"/>
    <x v="0"/>
    <m/>
    <s v="MÓVIL"/>
    <m/>
    <m/>
    <s v="CANCELACIÓN DE LÍNEA"/>
    <m/>
    <m/>
    <m/>
    <m/>
    <m/>
    <s v="COLOCACIÓN"/>
    <m/>
    <m/>
    <m/>
    <m/>
    <m/>
    <m/>
    <m/>
    <m/>
    <m/>
    <m/>
    <m/>
    <m/>
    <m/>
    <m/>
    <m/>
    <m/>
    <m/>
    <m/>
    <m/>
    <m/>
    <m/>
    <m/>
    <m/>
    <m/>
    <m/>
    <m/>
    <m/>
    <m/>
    <m/>
    <m/>
    <m/>
    <m/>
    <m/>
    <m/>
    <m/>
    <m/>
    <m/>
    <m/>
    <m/>
    <m/>
    <m/>
    <m/>
    <m/>
    <m/>
    <m/>
    <m/>
    <m/>
    <m/>
    <m/>
    <m/>
    <m/>
    <m/>
    <m/>
    <m/>
    <m/>
    <m/>
    <m/>
    <m/>
    <m/>
    <m/>
    <m/>
    <m/>
    <m/>
    <m/>
    <m/>
    <m/>
    <m/>
    <m/>
    <m/>
    <m/>
    <m/>
    <m/>
    <m/>
    <m/>
    <m/>
    <m/>
    <m/>
    <m/>
    <m/>
    <m/>
    <m/>
    <m/>
    <m/>
    <m/>
    <m/>
    <m/>
    <m/>
    <m/>
    <m/>
    <m/>
    <m/>
    <m/>
    <m/>
    <m/>
    <m/>
    <m/>
    <m/>
    <m/>
    <m/>
    <s v="NO INDICA MOTIVO"/>
    <m/>
    <m/>
    <x v="1"/>
    <m/>
    <m/>
    <s v="5"/>
    <m/>
    <m/>
    <s v="GESTIONADO"/>
    <m/>
    <d v="2024-01-11T00:00:00"/>
    <m/>
    <m/>
    <x v="25"/>
    <x v="0"/>
    <x v="0"/>
    <x v="0"/>
    <x v="0"/>
    <n v="1"/>
    <n v="1"/>
    <n v="1"/>
    <n v="1"/>
    <x v="0"/>
    <n v="1"/>
    <s v="8.21719747IMAGENES DE LA SABANA LIMITADA"/>
    <x v="2"/>
    <d v="2024-01-11T00:00:00"/>
    <x v="1185"/>
    <d v="1899-12-30T00:00:00"/>
    <d v="2024-01-11T10:20:00"/>
    <s v="10:20"/>
    <d v="1899-12-30T05:33:16"/>
    <x v="1"/>
    <x v="1"/>
    <x v="24"/>
    <x v="0"/>
    <n v="8193"/>
  </r>
  <r>
    <n v="1203"/>
    <d v="2024-01-11T15:52:54"/>
    <d v="2024-01-11T15:53:52"/>
    <s v="46049316@ventasyservicios.com.co"/>
    <s v="Evelin Gicela Diaz Garzon"/>
    <m/>
    <d v="2024-01-11T00:00:00"/>
    <s v="09:59"/>
    <x v="7"/>
    <m/>
    <m/>
    <m/>
    <m/>
    <m/>
    <m/>
    <s v="aida.calvov@claro.com.co"/>
    <s v="RE: CESIÓN DE LINEAS VALAGRO ANDINA"/>
    <m/>
    <m/>
    <s v="3138016607"/>
    <s v="VALAGRO ANDINA SAS"/>
    <s v="PYME MEDIANA"/>
    <s v="CLIENTE CLAR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1T00:00:00"/>
    <m/>
    <m/>
    <x v="81"/>
    <x v="6"/>
    <x v="0"/>
    <x v="0"/>
    <x v="0"/>
    <n v="1"/>
    <n v="1"/>
    <n v="1"/>
    <n v="1"/>
    <x v="2"/>
    <n v="2"/>
    <s v="3138016607VALAGRO ANDINA SAS"/>
    <x v="2"/>
    <d v="2024-01-11T00:00:00"/>
    <x v="1186"/>
    <d v="1899-12-30T00:00:00"/>
    <d v="2024-01-11T09:59:00"/>
    <s v="09:59"/>
    <d v="1899-12-30T05:54:52"/>
    <x v="1"/>
    <x v="1"/>
    <x v="22"/>
    <x v="1"/>
    <n v="8193"/>
  </r>
  <r>
    <n v="1204"/>
    <d v="2024-01-11T15:40:55"/>
    <d v="2024-01-11T15:58:24"/>
    <s v="45981202@ventasyservicios.com.co"/>
    <s v="Candida Mayerli Moyano Casallas"/>
    <m/>
    <d v="2024-01-11T00:00:00"/>
    <s v="9:48"/>
    <x v="5"/>
    <m/>
    <m/>
    <m/>
    <m/>
    <m/>
    <m/>
    <m/>
    <m/>
    <m/>
    <m/>
    <s v="1.33026610"/>
    <s v="901322851"/>
    <s v="MICRO"/>
    <s v="CLIENTE EXTERNO"/>
    <x v="0"/>
    <m/>
    <m/>
    <m/>
    <m/>
    <m/>
    <m/>
    <m/>
    <m/>
    <m/>
    <m/>
    <m/>
    <m/>
    <m/>
    <m/>
    <m/>
    <m/>
    <m/>
    <m/>
    <m/>
    <m/>
    <m/>
    <m/>
    <m/>
    <m/>
    <m/>
    <m/>
    <m/>
    <m/>
    <m/>
    <m/>
    <m/>
    <m/>
    <m/>
    <m/>
    <m/>
    <m/>
    <m/>
    <m/>
    <m/>
    <m/>
    <m/>
    <m/>
    <m/>
    <m/>
    <m/>
    <m/>
    <m/>
    <m/>
    <m/>
    <m/>
    <m/>
    <m/>
    <m/>
    <m/>
    <m/>
    <m/>
    <m/>
    <m/>
    <m/>
    <m/>
    <m/>
    <m/>
    <m/>
    <m/>
    <m/>
    <m/>
    <m/>
    <m/>
    <m/>
    <m/>
    <m/>
    <m/>
    <m/>
    <m/>
    <m/>
    <m/>
    <m/>
    <m/>
    <m/>
    <m/>
    <m/>
    <m/>
    <m/>
    <m/>
    <s v="PAGO NO ABONADO"/>
    <s v="BANCOLOMBIA"/>
    <s v="TRANSFERENCIA CON PAGO A LA REFERENCIA"/>
    <s v="REQ000004476566"/>
    <m/>
    <m/>
    <m/>
    <m/>
    <m/>
    <m/>
    <m/>
    <m/>
    <m/>
    <m/>
    <m/>
    <m/>
    <m/>
    <m/>
    <m/>
    <m/>
    <m/>
    <m/>
    <m/>
    <m/>
    <m/>
    <m/>
    <m/>
    <m/>
    <m/>
    <x v="0"/>
    <m/>
    <m/>
    <m/>
    <m/>
    <m/>
    <s v="ESCALADO"/>
    <s v="MYIT"/>
    <d v="2024-01-11T00:00:00"/>
    <m/>
    <m/>
    <x v="68"/>
    <x v="4"/>
    <x v="0"/>
    <x v="0"/>
    <x v="0"/>
    <s v=""/>
    <n v="0"/>
    <n v="0"/>
    <n v="0"/>
    <x v="1"/>
    <n v="2"/>
    <s v="1.33026610"/>
    <x v="1"/>
    <d v="2024-01-11T00:00:00"/>
    <x v="1187"/>
    <d v="1899-12-30T00:00:00"/>
    <d v="2024-01-11T09:48:00"/>
    <s v="9:48"/>
    <d v="1899-12-30T06:10:24"/>
    <x v="2"/>
    <x v="2"/>
    <x v="10"/>
    <x v="1"/>
    <n v="0"/>
  </r>
  <r>
    <n v="1205"/>
    <d v="2024-01-11T15:56:47"/>
    <d v="2024-01-11T15:59:08"/>
    <s v="45077024@ventasyservicios.com.co"/>
    <s v="Leidy Tatiana Pinzon Calderon"/>
    <m/>
    <d v="2024-01-11T00:00:00"/>
    <s v="09:06"/>
    <x v="7"/>
    <m/>
    <m/>
    <m/>
    <m/>
    <m/>
    <m/>
    <s v="transportessevaja@hotmail.com"/>
    <s v="Re: cesion linea telefonica 3154275493"/>
    <m/>
    <m/>
    <s v="3154275493"/>
    <s v="SEVAJA S.A.S."/>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1T00:00:00"/>
    <m/>
    <m/>
    <x v="78"/>
    <x v="6"/>
    <x v="0"/>
    <x v="0"/>
    <x v="0"/>
    <n v="1"/>
    <n v="1"/>
    <n v="1"/>
    <n v="1"/>
    <x v="0"/>
    <n v="1"/>
    <s v="3154275493SEVAJA S.A.S."/>
    <x v="0"/>
    <d v="2024-01-11T00:00:00"/>
    <x v="1188"/>
    <d v="1899-12-30T00:00:00"/>
    <d v="2024-01-11T09:06:00"/>
    <s v="09:06"/>
    <d v="1899-12-30T06:53:08"/>
    <x v="2"/>
    <x v="2"/>
    <x v="12"/>
    <x v="1"/>
    <n v="8193"/>
  </r>
  <r>
    <n v="1206"/>
    <d v="2024-01-11T15:55:49"/>
    <d v="2024-01-11T15:59:40"/>
    <s v="45961543@ventasyservicios.com.co"/>
    <s v="Juan Jose Duque Aguirre"/>
    <m/>
    <d v="2024-01-11T00:00:00"/>
    <s v="8:30"/>
    <x v="1"/>
    <m/>
    <m/>
    <s v="LUIS FERNANDO MONTES POSA"/>
    <s v="10103042"/>
    <s v="HABILITACIÓN"/>
    <m/>
    <m/>
    <m/>
    <m/>
    <m/>
    <m/>
    <m/>
    <m/>
    <m/>
    <x v="2"/>
    <m/>
    <m/>
    <m/>
    <m/>
    <m/>
    <m/>
    <m/>
    <m/>
    <m/>
    <m/>
    <m/>
    <m/>
    <m/>
    <m/>
    <m/>
    <m/>
    <m/>
    <m/>
    <m/>
    <m/>
    <m/>
    <m/>
    <m/>
    <m/>
    <m/>
    <m/>
    <m/>
    <m/>
    <m/>
    <m/>
    <m/>
    <m/>
    <m/>
    <m/>
    <m/>
    <m/>
    <m/>
    <m/>
    <m/>
    <m/>
    <m/>
    <m/>
    <m/>
    <m/>
    <m/>
    <m/>
    <m/>
    <m/>
    <m/>
    <m/>
    <m/>
    <m/>
    <m/>
    <m/>
    <m/>
    <m/>
    <m/>
    <m/>
    <m/>
    <m/>
    <m/>
    <m/>
    <m/>
    <m/>
    <m/>
    <m/>
    <m/>
    <m/>
    <m/>
    <m/>
    <m/>
    <m/>
    <m/>
    <m/>
    <m/>
    <m/>
    <m/>
    <m/>
    <m/>
    <m/>
    <m/>
    <m/>
    <m/>
    <m/>
    <m/>
    <m/>
    <m/>
    <m/>
    <m/>
    <m/>
    <m/>
    <m/>
    <s v="HABILITACIÓN DE CORREO(S)"/>
    <m/>
    <s v="soporte@curaduria2pereira.com.co"/>
    <m/>
    <m/>
    <m/>
    <m/>
    <m/>
    <m/>
    <m/>
    <m/>
    <m/>
    <m/>
    <m/>
    <m/>
    <m/>
    <m/>
    <m/>
    <m/>
    <m/>
    <m/>
    <x v="0"/>
    <m/>
    <m/>
    <m/>
    <m/>
    <m/>
    <m/>
    <m/>
    <d v="2024-01-11T00:00:00"/>
    <m/>
    <m/>
    <x v="55"/>
    <x v="1"/>
    <x v="0"/>
    <x v="0"/>
    <x v="0"/>
    <n v="1"/>
    <n v="1"/>
    <n v="1"/>
    <n v="1"/>
    <x v="1"/>
    <n v="3"/>
    <s v="10103042"/>
    <x v="1"/>
    <d v="2024-01-11T00:00:00"/>
    <x v="1189"/>
    <d v="1899-12-30T00:00:00"/>
    <d v="2024-01-11T08:30:00"/>
    <s v="8:30"/>
    <d v="1899-12-30T07:29:40"/>
    <x v="2"/>
    <x v="2"/>
    <x v="6"/>
    <x v="1"/>
    <n v="8193"/>
  </r>
  <r>
    <n v="1207"/>
    <d v="2024-01-11T16:00:12"/>
    <d v="2024-01-11T16:00:34"/>
    <s v="45664102@ventasyservicios.com.co"/>
    <s v="Angie Tatiana Tique Cardozo"/>
    <m/>
    <d v="2024-01-11T00:00:00"/>
    <s v="12:08 p. m."/>
    <x v="0"/>
    <m/>
    <m/>
    <m/>
    <m/>
    <m/>
    <m/>
    <m/>
    <m/>
    <s v="gestionhumana@grupomodaplass.com"/>
    <s v="Informacion persona autorizada"/>
    <s v="8.22493189"/>
    <s v="GRUPO MODAPLASS S.A.S"/>
    <s v="MICRO"/>
    <s v="CLIENTE EXTERNO"/>
    <x v="0"/>
    <m/>
    <s v="MÓVIL"/>
    <m/>
    <m/>
    <s v="PRODUCTO"/>
    <m/>
    <m/>
    <m/>
    <m/>
    <m/>
    <m/>
    <m/>
    <m/>
    <m/>
    <m/>
    <m/>
    <m/>
    <m/>
    <m/>
    <m/>
    <m/>
    <m/>
    <m/>
    <m/>
    <m/>
    <m/>
    <m/>
    <m/>
    <m/>
    <m/>
    <m/>
    <m/>
    <m/>
    <m/>
    <m/>
    <m/>
    <m/>
    <m/>
    <m/>
    <m/>
    <m/>
    <m/>
    <m/>
    <s v="INFORMACIÓN DE BENEFICIOS"/>
    <m/>
    <m/>
    <m/>
    <m/>
    <m/>
    <m/>
    <m/>
    <m/>
    <m/>
    <m/>
    <m/>
    <m/>
    <m/>
    <m/>
    <m/>
    <m/>
    <m/>
    <m/>
    <m/>
    <m/>
    <m/>
    <m/>
    <m/>
    <m/>
    <m/>
    <m/>
    <m/>
    <m/>
    <m/>
    <m/>
    <m/>
    <m/>
    <m/>
    <m/>
    <m/>
    <m/>
    <m/>
    <m/>
    <m/>
    <m/>
    <m/>
    <m/>
    <m/>
    <m/>
    <m/>
    <m/>
    <m/>
    <m/>
    <m/>
    <m/>
    <m/>
    <m/>
    <m/>
    <m/>
    <m/>
    <m/>
    <m/>
    <m/>
    <m/>
    <m/>
    <m/>
    <m/>
    <m/>
    <m/>
    <m/>
    <m/>
    <m/>
    <m/>
    <m/>
    <x v="0"/>
    <m/>
    <m/>
    <m/>
    <m/>
    <m/>
    <s v="GESTIONADO"/>
    <m/>
    <d v="2024-01-11T00:00:00"/>
    <s v="NO APLICA"/>
    <s v="NO APLICA"/>
    <x v="26"/>
    <x v="0"/>
    <x v="0"/>
    <x v="0"/>
    <x v="0"/>
    <n v="1"/>
    <n v="1"/>
    <n v="1"/>
    <n v="1"/>
    <x v="0"/>
    <n v="1"/>
    <s v="8.22493189GRUPO MODAPLASS S.A.S"/>
    <x v="2"/>
    <d v="2024-01-11T00:00:00"/>
    <x v="1190"/>
    <d v="1899-12-30T00:00:00"/>
    <d v="2024-01-11T12:08:00"/>
    <s v="12:08"/>
    <d v="1899-12-30T03:52:34"/>
    <x v="1"/>
    <x v="1"/>
    <x v="16"/>
    <x v="1"/>
    <n v="8193"/>
  </r>
  <r>
    <n v="1208"/>
    <d v="2024-01-11T15:39:21"/>
    <d v="2024-01-11T16:01:46"/>
    <s v="46044978@ventasyservicios.com.co"/>
    <s v="Edward Esteban Roa Ruiz"/>
    <m/>
    <d v="2024-01-11T00:00:00"/>
    <s v="10:35"/>
    <x v="4"/>
    <m/>
    <m/>
    <m/>
    <m/>
    <m/>
    <m/>
    <m/>
    <m/>
    <s v="nosorio@natuflora.com "/>
    <s v="Activar Esim CI Maxiflores SAS"/>
    <s v="8.21787541"/>
    <s v="C.I. MAXIFLORES SAS"/>
    <s v="PYME MEDIANA"/>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1T00:00:00"/>
    <m/>
    <m/>
    <x v="21"/>
    <x v="0"/>
    <x v="0"/>
    <x v="0"/>
    <x v="0"/>
    <n v="1"/>
    <n v="1"/>
    <n v="1"/>
    <n v="1"/>
    <x v="0"/>
    <n v="1"/>
    <s v="8.21787541C.I. MAXIFLORES SAS"/>
    <x v="2"/>
    <d v="2024-01-11T00:00:00"/>
    <x v="1191"/>
    <d v="1899-12-30T00:00:00"/>
    <d v="2024-01-11T10:35:00"/>
    <s v="10:35"/>
    <d v="1899-12-30T05:26:46"/>
    <x v="1"/>
    <x v="1"/>
    <x v="8"/>
    <x v="0"/>
    <n v="8193"/>
  </r>
  <r>
    <n v="1209"/>
    <d v="2024-01-11T15:54:38"/>
    <d v="2024-01-11T16:02:27"/>
    <s v="45077019@ventasyservicios.com.co"/>
    <s v="Diana Irene Forero Navarrete"/>
    <m/>
    <d v="2024-01-11T00:00:00"/>
    <s v="10:06 a. m."/>
    <x v="4"/>
    <m/>
    <m/>
    <m/>
    <m/>
    <m/>
    <m/>
    <m/>
    <m/>
    <s v="omar.avellaneda@bghtechpartner.com"/>
    <s v="RV: Solicitud Factura Lineas Fijas BGH COLOMBIA SAS"/>
    <s v="11978522"/>
    <s v="BGH COLOMBIA SAS"/>
    <s v="PYME MEDIANA"/>
    <s v="CLIENTE EXTERN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1T00:00:00"/>
    <m/>
    <s v="20620694"/>
    <x v="9"/>
    <x v="0"/>
    <x v="0"/>
    <x v="20"/>
    <x v="1"/>
    <n v="1"/>
    <n v="1"/>
    <n v="1"/>
    <n v="1"/>
    <x v="0"/>
    <n v="1"/>
    <s v="11978522BGH COLOMBIA SAS"/>
    <x v="2"/>
    <d v="2024-01-11T00:00:00"/>
    <x v="1192"/>
    <d v="1899-12-30T00:00:00"/>
    <d v="2024-01-11T10:06:00"/>
    <s v="10:06"/>
    <d v="1899-12-30T05:56:27"/>
    <x v="1"/>
    <x v="1"/>
    <x v="9"/>
    <x v="0"/>
    <n v="8193"/>
  </r>
  <r>
    <n v="1210"/>
    <d v="2024-01-11T16:03:09"/>
    <d v="2024-01-11T16:04:16"/>
    <s v="45113897@ventasyservicios.com.co"/>
    <s v="Diana Carolina Zambrano Cruz"/>
    <m/>
    <d v="2024-01-11T00:00:00"/>
    <s v="13:44"/>
    <x v="4"/>
    <m/>
    <m/>
    <m/>
    <m/>
    <m/>
    <m/>
    <m/>
    <m/>
    <s v="conjuntocalicanto1ph@gmail.com"/>
    <s v="SOLICITUD TRASLADO DE PUNTO TELEFONIA NIT. 901.319.441-4 Referencia de pago. 82845903"/>
    <s v="82845903"/>
    <s v="CONJUNO RESIDENCIAL CALICANTO              "/>
    <s v="SOHO"/>
    <s v="CLIENTE EXTERNO"/>
    <x v="0"/>
    <m/>
    <s v="FIJO"/>
    <s v="HFC"/>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1T00:00:00"/>
    <m/>
    <m/>
    <x v="80"/>
    <x v="0"/>
    <x v="0"/>
    <x v="0"/>
    <x v="0"/>
    <n v="1"/>
    <n v="1"/>
    <n v="1"/>
    <n v="1"/>
    <x v="0"/>
    <n v="1"/>
    <s v="82845903CONJUNO RESIDENCIAL CALICANTO              "/>
    <x v="2"/>
    <d v="2024-01-11T00:00:00"/>
    <x v="1193"/>
    <d v="1899-12-30T00:00:00"/>
    <d v="2024-01-11T13:44:00"/>
    <s v="13:44"/>
    <d v="1899-12-30T02:20:16"/>
    <x v="1"/>
    <x v="1"/>
    <x v="30"/>
    <x v="0"/>
    <n v="8193"/>
  </r>
  <r>
    <n v="1211"/>
    <d v="2024-01-11T16:03:34"/>
    <d v="2024-01-11T16:04:46"/>
    <s v="45077024@ventasyservicios.com.co"/>
    <s v="Leidy Tatiana Pinzon Calderon"/>
    <m/>
    <d v="2024-01-11T00:00:00"/>
    <s v="09:22"/>
    <x v="7"/>
    <m/>
    <m/>
    <m/>
    <m/>
    <m/>
    <m/>
    <s v="transportessevaja@hotmail.com"/>
    <s v="RE: cesion linea telefonica 3154275493"/>
    <m/>
    <m/>
    <s v="900986455"/>
    <s v="SEVAJA S.A.S."/>
    <s v="PYME MEDIAN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1T00:00:00"/>
    <m/>
    <m/>
    <x v="81"/>
    <x v="6"/>
    <x v="0"/>
    <x v="0"/>
    <x v="0"/>
    <n v="1"/>
    <n v="1"/>
    <n v="1"/>
    <n v="1"/>
    <x v="0"/>
    <n v="1"/>
    <s v="900986455SEVAJA S.A.S."/>
    <x v="0"/>
    <d v="2024-01-11T00:00:00"/>
    <x v="1194"/>
    <d v="1899-12-30T00:00:00"/>
    <d v="2024-01-11T09:22:00"/>
    <s v="09:22"/>
    <d v="1899-12-30T06:42:46"/>
    <x v="2"/>
    <x v="2"/>
    <x v="12"/>
    <x v="1"/>
    <n v="8193"/>
  </r>
  <r>
    <n v="1212"/>
    <d v="2024-01-11T15:16:14"/>
    <d v="2024-01-11T16:05:34"/>
    <s v="46046817@ventasyservicios.com.co"/>
    <s v="Nicolas Romero Parra"/>
    <m/>
    <d v="2024-01-09T00:00:00"/>
    <s v="16:47"/>
    <x v="0"/>
    <m/>
    <m/>
    <m/>
    <m/>
    <m/>
    <m/>
    <m/>
    <m/>
    <s v="jesicamz1808@gmail.com"/>
    <s v="Fwd: Comprobante de pago 972323"/>
    <s v="18854634"/>
    <s v="JESSICA AN MONTOYA ZAPATA"/>
    <s v="PYME MEDIANA"/>
    <s v="CLIENTE CLAR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09T00:00:00"/>
    <s v="N/A"/>
    <s v="995817033"/>
    <x v="47"/>
    <x v="0"/>
    <x v="0"/>
    <x v="0"/>
    <x v="0"/>
    <n v="1"/>
    <n v="1"/>
    <n v="1"/>
    <n v="1"/>
    <x v="0"/>
    <n v="1"/>
    <s v="18854634JESSICA AN MONTOYA ZAPATA"/>
    <x v="1"/>
    <d v="2024-01-11T00:00:00"/>
    <x v="1195"/>
    <d v="1899-12-30T00:00:00"/>
    <d v="2024-01-09T16:47:00"/>
    <s v="16:47"/>
    <d v="1899-12-31T23:18:34"/>
    <x v="0"/>
    <x v="2"/>
    <x v="3"/>
    <x v="1"/>
    <n v="8193"/>
  </r>
  <r>
    <n v="1213"/>
    <d v="2024-01-11T15:59:24"/>
    <d v="2024-01-11T16:05:35"/>
    <s v="46044959@ventasyservicios.com.co"/>
    <s v="Brayan Enrique Cuida Castillo"/>
    <m/>
    <d v="2024-01-11T00:00:00"/>
    <s v="2:33 p. m."/>
    <x v="4"/>
    <m/>
    <m/>
    <m/>
    <m/>
    <m/>
    <m/>
    <m/>
    <m/>
    <s v="ferreteriastil@hotmail.com"/>
    <s v="SOLICITUD CANCELACION SERVICIO DE INTERNET *FERREASTIL*"/>
    <s v="13306465"/>
    <s v="DIAZ GARCIA CARLOS EDUARDO"/>
    <s v="SOHO"/>
    <s v="CLIENTE CLARO"/>
    <x v="0"/>
    <m/>
    <s v="FIJO"/>
    <s v="FO"/>
    <s v="CANCELACIÓN DE SERVICIO"/>
    <m/>
    <m/>
    <m/>
    <m/>
    <m/>
    <m/>
    <m/>
    <s v="COLOCACIÓN"/>
    <m/>
    <m/>
    <m/>
    <m/>
    <m/>
    <m/>
    <m/>
    <m/>
    <m/>
    <m/>
    <m/>
    <m/>
    <m/>
    <m/>
    <m/>
    <m/>
    <m/>
    <m/>
    <m/>
    <m/>
    <m/>
    <m/>
    <m/>
    <m/>
    <m/>
    <m/>
    <m/>
    <m/>
    <m/>
    <m/>
    <m/>
    <m/>
    <m/>
    <m/>
    <m/>
    <m/>
    <m/>
    <m/>
    <m/>
    <m/>
    <m/>
    <m/>
    <m/>
    <m/>
    <m/>
    <m/>
    <m/>
    <m/>
    <m/>
    <m/>
    <m/>
    <m/>
    <m/>
    <m/>
    <m/>
    <m/>
    <m/>
    <m/>
    <m/>
    <m/>
    <m/>
    <m/>
    <m/>
    <m/>
    <m/>
    <m/>
    <m/>
    <m/>
    <m/>
    <m/>
    <m/>
    <m/>
    <m/>
    <m/>
    <m/>
    <m/>
    <m/>
    <m/>
    <m/>
    <m/>
    <m/>
    <m/>
    <m/>
    <m/>
    <m/>
    <m/>
    <m/>
    <m/>
    <m/>
    <m/>
    <m/>
    <m/>
    <m/>
    <m/>
    <m/>
    <m/>
    <m/>
    <s v="TOTAL"/>
    <m/>
    <s v="NO USA EL SERVICIO"/>
    <m/>
    <x v="1"/>
    <m/>
    <m/>
    <s v="1"/>
    <m/>
    <m/>
    <s v="GESTIONADO"/>
    <m/>
    <d v="2024-01-11T00:00:00"/>
    <s v="NN"/>
    <m/>
    <x v="74"/>
    <x v="0"/>
    <x v="0"/>
    <x v="0"/>
    <x v="0"/>
    <n v="1"/>
    <n v="1"/>
    <n v="1"/>
    <n v="1"/>
    <x v="0"/>
    <n v="1"/>
    <s v="13306465DIAZ GARCIA CARLOS EDUARDO"/>
    <x v="0"/>
    <d v="2024-01-11T00:00:00"/>
    <x v="1196"/>
    <d v="1899-12-30T00:00:00"/>
    <d v="2024-01-11T02:33:00"/>
    <s v="2:33"/>
    <d v="1899-12-30T13:32:35"/>
    <x v="3"/>
    <x v="2"/>
    <x v="7"/>
    <x v="0"/>
    <n v="8193"/>
  </r>
  <r>
    <n v="1214"/>
    <d v="2024-01-11T15:59:42"/>
    <d v="2024-01-11T16:08:19"/>
    <s v="45961543@ventasyservicios.com.co"/>
    <s v="Juan Jose Duque Aguirre"/>
    <m/>
    <d v="2024-01-11T00:00:00"/>
    <s v="10:21"/>
    <x v="1"/>
    <m/>
    <m/>
    <s v="GENTE MAYORISTA DE TURISM"/>
    <s v="830035034"/>
    <s v="INFORMACIÓN"/>
    <m/>
    <m/>
    <m/>
    <m/>
    <m/>
    <m/>
    <m/>
    <m/>
    <m/>
    <x v="2"/>
    <m/>
    <m/>
    <m/>
    <m/>
    <m/>
    <m/>
    <m/>
    <m/>
    <m/>
    <m/>
    <m/>
    <m/>
    <m/>
    <m/>
    <m/>
    <m/>
    <m/>
    <m/>
    <m/>
    <m/>
    <m/>
    <m/>
    <m/>
    <m/>
    <m/>
    <m/>
    <m/>
    <m/>
    <m/>
    <m/>
    <m/>
    <m/>
    <m/>
    <m/>
    <m/>
    <m/>
    <m/>
    <m/>
    <m/>
    <m/>
    <m/>
    <m/>
    <m/>
    <m/>
    <m/>
    <m/>
    <m/>
    <m/>
    <m/>
    <m/>
    <m/>
    <m/>
    <m/>
    <m/>
    <m/>
    <m/>
    <m/>
    <m/>
    <m/>
    <m/>
    <m/>
    <m/>
    <m/>
    <m/>
    <m/>
    <m/>
    <m/>
    <m/>
    <m/>
    <m/>
    <m/>
    <m/>
    <m/>
    <m/>
    <m/>
    <m/>
    <m/>
    <m/>
    <m/>
    <m/>
    <m/>
    <m/>
    <m/>
    <m/>
    <m/>
    <m/>
    <m/>
    <m/>
    <s v="SOLICITUD CREACIÓN - CLIENTE EN GESTIÓN"/>
    <m/>
    <s v="USUARIO YA EXISTE"/>
    <m/>
    <m/>
    <m/>
    <m/>
    <m/>
    <m/>
    <m/>
    <m/>
    <m/>
    <m/>
    <m/>
    <m/>
    <m/>
    <m/>
    <m/>
    <m/>
    <m/>
    <m/>
    <m/>
    <m/>
    <m/>
    <m/>
    <x v="0"/>
    <m/>
    <m/>
    <m/>
    <m/>
    <m/>
    <s v="GESTIONADO"/>
    <m/>
    <d v="2024-01-11T00:00:00"/>
    <m/>
    <m/>
    <x v="7"/>
    <x v="1"/>
    <x v="0"/>
    <x v="0"/>
    <x v="0"/>
    <n v="1"/>
    <n v="1"/>
    <n v="1"/>
    <n v="1"/>
    <x v="1"/>
    <n v="2"/>
    <s v="830035034"/>
    <x v="2"/>
    <d v="2024-01-11T00:00:00"/>
    <x v="1197"/>
    <d v="1899-12-30T00:00:00"/>
    <d v="2024-01-11T10:21:00"/>
    <s v="10:21"/>
    <d v="1899-12-30T05:47:19"/>
    <x v="1"/>
    <x v="1"/>
    <x v="6"/>
    <x v="1"/>
    <n v="8193"/>
  </r>
  <r>
    <n v="1215"/>
    <d v="2024-01-11T16:05:54"/>
    <d v="2024-01-11T16:09:02"/>
    <s v="46044558@ventasyservicios.com.co"/>
    <s v="Dick Harry Rodriguez Rocha"/>
    <m/>
    <d v="2024-01-10T00:00:00"/>
    <s v="17:17"/>
    <x v="0"/>
    <m/>
    <m/>
    <m/>
    <m/>
    <m/>
    <m/>
    <m/>
    <m/>
    <s v="claroteayudanegocios@claro.com.co"/>
    <s v="RV: GARANTIA DE SERVICIO, CUENTA 75168928, 75179743, 75182564 A NOMBRE DE DILLETE ROCIO QUINTERO MEJIA"/>
    <s v="75179743"/>
    <s v="DILLETE ROCIO QUINTERO ME"/>
    <s v="SOHO"/>
    <s v="CLARO TE AYUDA"/>
    <x v="0"/>
    <m/>
    <s v="FIJO"/>
    <s v="HFC"/>
    <s v="SOPORTE TÉCNICO"/>
    <m/>
    <m/>
    <m/>
    <m/>
    <m/>
    <m/>
    <m/>
    <m/>
    <m/>
    <m/>
    <m/>
    <m/>
    <m/>
    <m/>
    <m/>
    <m/>
    <m/>
    <m/>
    <m/>
    <m/>
    <m/>
    <m/>
    <m/>
    <m/>
    <m/>
    <m/>
    <m/>
    <m/>
    <m/>
    <m/>
    <m/>
    <m/>
    <m/>
    <m/>
    <m/>
    <m/>
    <m/>
    <m/>
    <m/>
    <m/>
    <m/>
    <m/>
    <m/>
    <m/>
    <m/>
    <m/>
    <m/>
    <m/>
    <m/>
    <m/>
    <m/>
    <m/>
    <m/>
    <m/>
    <m/>
    <s v="REINCIDENCIA"/>
    <m/>
    <m/>
    <m/>
    <m/>
    <m/>
    <m/>
    <m/>
    <m/>
    <m/>
    <m/>
    <m/>
    <m/>
    <m/>
    <m/>
    <m/>
    <m/>
    <m/>
    <m/>
    <m/>
    <m/>
    <m/>
    <m/>
    <m/>
    <m/>
    <m/>
    <m/>
    <m/>
    <m/>
    <m/>
    <m/>
    <m/>
    <m/>
    <m/>
    <m/>
    <m/>
    <m/>
    <m/>
    <m/>
    <m/>
    <m/>
    <m/>
    <m/>
    <m/>
    <m/>
    <m/>
    <m/>
    <m/>
    <m/>
    <m/>
    <m/>
    <m/>
    <m/>
    <m/>
    <x v="2"/>
    <s v="3154215232"/>
    <s v="DILLETE ROCIO QUINTERO MEJIA  "/>
    <s v="3"/>
    <s v="0"/>
    <s v="0"/>
    <s v="GESTIONADO"/>
    <m/>
    <d v="2024-01-11T00:00:00"/>
    <m/>
    <m/>
    <x v="103"/>
    <x v="0"/>
    <x v="0"/>
    <x v="0"/>
    <x v="0"/>
    <n v="1"/>
    <n v="1"/>
    <n v="1"/>
    <n v="1"/>
    <x v="0"/>
    <n v="1"/>
    <s v="75179743DILLETE ROCIO QUINTERO ME"/>
    <x v="0"/>
    <d v="2024-01-11T00:00:00"/>
    <x v="1198"/>
    <d v="1899-12-30T00:00:00"/>
    <d v="2024-01-10T17:17:00"/>
    <s v="17:17"/>
    <d v="1899-12-30T22:52:02"/>
    <x v="4"/>
    <x v="0"/>
    <x v="20"/>
    <x v="1"/>
    <n v="8193"/>
  </r>
  <r>
    <n v="1216"/>
    <d v="2024-01-11T16:02:27"/>
    <d v="2024-01-11T16:09:45"/>
    <s v="45981202@ventasyservicios.com.co"/>
    <s v="Candida Mayerli Moyano Casallas"/>
    <m/>
    <d v="2024-01-11T00:00:00"/>
    <d v="1899-12-30T10:09:00"/>
    <x v="5"/>
    <m/>
    <m/>
    <m/>
    <m/>
    <m/>
    <m/>
    <m/>
    <m/>
    <m/>
    <m/>
    <s v="13320035"/>
    <s v="MERSHOP SAS"/>
    <s v="SOHO"/>
    <s v="CLIENTE EXTERNO"/>
    <x v="0"/>
    <m/>
    <m/>
    <m/>
    <m/>
    <m/>
    <m/>
    <m/>
    <m/>
    <m/>
    <m/>
    <m/>
    <m/>
    <m/>
    <m/>
    <m/>
    <m/>
    <m/>
    <m/>
    <m/>
    <m/>
    <m/>
    <m/>
    <m/>
    <m/>
    <m/>
    <m/>
    <m/>
    <m/>
    <m/>
    <m/>
    <m/>
    <m/>
    <m/>
    <m/>
    <m/>
    <m/>
    <m/>
    <m/>
    <m/>
    <m/>
    <m/>
    <m/>
    <m/>
    <m/>
    <m/>
    <m/>
    <m/>
    <m/>
    <m/>
    <m/>
    <m/>
    <m/>
    <m/>
    <m/>
    <m/>
    <m/>
    <m/>
    <m/>
    <m/>
    <m/>
    <m/>
    <m/>
    <m/>
    <m/>
    <m/>
    <m/>
    <m/>
    <m/>
    <m/>
    <m/>
    <m/>
    <m/>
    <m/>
    <m/>
    <m/>
    <m/>
    <m/>
    <m/>
    <m/>
    <m/>
    <m/>
    <m/>
    <m/>
    <m/>
    <s v="PAGO YA APLICADO"/>
    <s v="EFECTY"/>
    <s v="PAGO EN CAJA DIRECTA DEL BANCO"/>
    <m/>
    <m/>
    <m/>
    <m/>
    <m/>
    <m/>
    <m/>
    <m/>
    <m/>
    <m/>
    <m/>
    <m/>
    <m/>
    <m/>
    <m/>
    <m/>
    <m/>
    <m/>
    <m/>
    <m/>
    <m/>
    <m/>
    <m/>
    <m/>
    <m/>
    <m/>
    <x v="0"/>
    <m/>
    <m/>
    <m/>
    <m/>
    <m/>
    <s v="GESTIONADO"/>
    <m/>
    <d v="2024-01-11T00:00:00"/>
    <m/>
    <m/>
    <x v="70"/>
    <x v="4"/>
    <x v="0"/>
    <x v="0"/>
    <x v="0"/>
    <n v="1"/>
    <n v="1"/>
    <n v="1"/>
    <n v="1"/>
    <x v="0"/>
    <n v="1"/>
    <s v="13320035"/>
    <x v="0"/>
    <d v="2024-01-11T00:00:00"/>
    <x v="1199"/>
    <d v="1899-12-30T00:00:00"/>
    <d v="2024-01-11T10:09:00"/>
    <s v="Hora mal diligenciada."/>
    <d v="1899-12-30T06:00:45"/>
    <x v="2"/>
    <x v="2"/>
    <x v="10"/>
    <x v="1"/>
    <n v="8193"/>
  </r>
  <r>
    <n v="1217"/>
    <d v="2024-01-11T15:49:41"/>
    <d v="2024-01-11T16:10:45"/>
    <s v="45961452@ventasyservicios.com.co"/>
    <s v="Natalia Buenano Gonzalez"/>
    <m/>
    <d v="2024-01-11T00:00:00"/>
    <s v="11:32"/>
    <x v="3"/>
    <m/>
    <s v="15559278"/>
    <m/>
    <m/>
    <m/>
    <m/>
    <m/>
    <m/>
    <m/>
    <m/>
    <s v="3128515661"/>
    <s v="COMERCIALIZADORA INTERNACIONAL INDUMAR S LTDA"/>
    <s v="PYME MEDIANA"/>
    <s v="CLIENTE EXTERNO"/>
    <x v="0"/>
    <m/>
    <s v="MÓVIL"/>
    <m/>
    <m/>
    <s v="ROAMING INTERNACIONAL"/>
    <m/>
    <m/>
    <m/>
    <m/>
    <m/>
    <m/>
    <m/>
    <m/>
    <m/>
    <m/>
    <m/>
    <m/>
    <m/>
    <m/>
    <m/>
    <m/>
    <m/>
    <m/>
    <m/>
    <m/>
    <m/>
    <m/>
    <m/>
    <m/>
    <m/>
    <m/>
    <m/>
    <m/>
    <m/>
    <m/>
    <m/>
    <m/>
    <m/>
    <m/>
    <m/>
    <m/>
    <m/>
    <m/>
    <m/>
    <m/>
    <m/>
    <m/>
    <m/>
    <m/>
    <m/>
    <m/>
    <m/>
    <s v="INFORMACIÓN ACLARACIÓN"/>
    <m/>
    <m/>
    <m/>
    <m/>
    <m/>
    <m/>
    <m/>
    <m/>
    <m/>
    <m/>
    <m/>
    <m/>
    <m/>
    <m/>
    <m/>
    <m/>
    <m/>
    <m/>
    <m/>
    <m/>
    <m/>
    <m/>
    <m/>
    <m/>
    <m/>
    <m/>
    <m/>
    <m/>
    <m/>
    <m/>
    <m/>
    <m/>
    <m/>
    <m/>
    <m/>
    <m/>
    <m/>
    <m/>
    <m/>
    <m/>
    <m/>
    <m/>
    <m/>
    <m/>
    <m/>
    <m/>
    <m/>
    <m/>
    <m/>
    <m/>
    <m/>
    <m/>
    <m/>
    <m/>
    <m/>
    <m/>
    <m/>
    <m/>
    <m/>
    <m/>
    <x v="0"/>
    <m/>
    <m/>
    <m/>
    <m/>
    <m/>
    <s v="GESTIONADO"/>
    <m/>
    <d v="2024-01-11T00:00:00"/>
    <m/>
    <m/>
    <x v="18"/>
    <x v="3"/>
    <x v="0"/>
    <x v="0"/>
    <x v="0"/>
    <n v="1"/>
    <n v="1"/>
    <n v="1"/>
    <n v="1"/>
    <x v="0"/>
    <n v="1"/>
    <s v="3128515661COMERCIALIZADORA INTERNACIONAL INDUMAR S LTDA"/>
    <x v="2"/>
    <d v="2024-01-11T00:00:00"/>
    <x v="1200"/>
    <d v="1899-12-30T00:00:00"/>
    <d v="2024-01-11T11:32:00"/>
    <s v="11:32"/>
    <d v="1899-12-30T04:38:45"/>
    <x v="1"/>
    <x v="1"/>
    <x v="5"/>
    <x v="1"/>
    <n v="8193"/>
  </r>
  <r>
    <n v="1218"/>
    <d v="2024-01-11T16:09:59"/>
    <d v="2024-01-11T16:10:52"/>
    <s v="45664102@ventasyservicios.com.co"/>
    <s v="Angie Tatiana Tique Cardozo"/>
    <m/>
    <d v="2024-01-11T00:00:00"/>
    <s v="12:03 p. m."/>
    <x v="0"/>
    <m/>
    <m/>
    <m/>
    <m/>
    <m/>
    <m/>
    <m/>
    <m/>
    <s v="comercialsilverhome@gmail.com"/>
    <s v="CANCELACION DE SERVICIOS"/>
    <s v="57918159 "/>
    <s v="JULIO ACEVEDO ORREGO  "/>
    <s v="MICR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1T00:00:00"/>
    <s v="NO APLICA"/>
    <s v="NO APLICA"/>
    <x v="58"/>
    <x v="0"/>
    <x v="0"/>
    <x v="0"/>
    <x v="0"/>
    <n v="1"/>
    <n v="1"/>
    <n v="1"/>
    <n v="1"/>
    <x v="0"/>
    <n v="1"/>
    <s v="57918159 JULIO ACEVEDO ORREGO  "/>
    <x v="2"/>
    <d v="2024-01-11T00:00:00"/>
    <x v="1201"/>
    <d v="1899-12-30T00:00:00"/>
    <d v="2024-01-11T12:03:00"/>
    <s v="12:03"/>
    <d v="1899-12-30T04:07:52"/>
    <x v="1"/>
    <x v="1"/>
    <x v="16"/>
    <x v="1"/>
    <n v="8193"/>
  </r>
  <r>
    <n v="1219"/>
    <d v="2024-01-11T16:09:52"/>
    <d v="2024-01-11T16:11:47"/>
    <s v="45577874@ventasyservicios.com.co"/>
    <s v="David Andres Pardo Torres"/>
    <m/>
    <d v="2024-01-11T00:00:00"/>
    <s v="10:08"/>
    <x v="4"/>
    <m/>
    <m/>
    <m/>
    <m/>
    <m/>
    <m/>
    <m/>
    <m/>
    <s v="moreno140214@gmail.com"/>
    <s v="Re: traslado de cuenta"/>
    <s v="22987245"/>
    <s v="PEDRO ANGE TABARES GARCIA"/>
    <s v="SOHO"/>
    <s v="CLIENTE EXTERNO"/>
    <x v="0"/>
    <m/>
    <s v="FIJO"/>
    <s v="HFC"/>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1T00:00:00"/>
    <s v="995818613"/>
    <m/>
    <x v="80"/>
    <x v="0"/>
    <x v="0"/>
    <x v="0"/>
    <x v="0"/>
    <n v="1"/>
    <n v="1"/>
    <n v="1"/>
    <n v="1"/>
    <x v="2"/>
    <n v="2"/>
    <s v="22987245PEDRO ANGE TABARES GARCIA"/>
    <x v="0"/>
    <d v="2024-01-11T00:00:00"/>
    <x v="1202"/>
    <d v="1899-12-30T00:00:00"/>
    <d v="2024-01-11T10:08:00"/>
    <s v="10:08"/>
    <d v="1899-12-30T06:03:47"/>
    <x v="2"/>
    <x v="2"/>
    <x v="14"/>
    <x v="0"/>
    <n v="8193"/>
  </r>
  <r>
    <n v="1220"/>
    <d v="2024-01-11T16:09:48"/>
    <d v="2024-01-11T16:12:21"/>
    <s v="46049316@ventasyservicios.com.co"/>
    <s v="Evelin Gicela Diaz Garzon"/>
    <m/>
    <d v="2024-01-11T00:00:00"/>
    <s v="10:52"/>
    <x v="7"/>
    <m/>
    <m/>
    <m/>
    <m/>
    <m/>
    <m/>
    <s v="ecologiahumana@yahoo.com"/>
    <s v="Re: Cesión de contrato líneas celulares"/>
    <m/>
    <m/>
    <s v="3158817338"/>
    <s v="CORPORACION ECOLOGIA HUMANA -"/>
    <s v="PYME PEQUEÑ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1T00:00:00"/>
    <m/>
    <m/>
    <x v="78"/>
    <x v="6"/>
    <x v="0"/>
    <x v="0"/>
    <x v="0"/>
    <n v="1"/>
    <n v="1"/>
    <n v="1"/>
    <n v="1"/>
    <x v="0"/>
    <n v="1"/>
    <s v="3158817338CORPORACION ECOLOGIA HUMANA -"/>
    <x v="2"/>
    <d v="2024-01-11T00:00:00"/>
    <x v="1203"/>
    <d v="1899-12-30T00:00:00"/>
    <d v="2024-01-11T10:52:00"/>
    <s v="10:52"/>
    <d v="1899-12-30T05:20:21"/>
    <x v="1"/>
    <x v="1"/>
    <x v="22"/>
    <x v="1"/>
    <n v="8193"/>
  </r>
  <r>
    <n v="1221"/>
    <d v="2024-01-11T16:11:00"/>
    <d v="2024-01-11T16:12:58"/>
    <s v="45077024@ventasyservicios.com.co"/>
    <s v="Leidy Tatiana Pinzon Calderon"/>
    <m/>
    <d v="2024-01-11T00:00:00"/>
    <s v="08:30"/>
    <x v="7"/>
    <m/>
    <m/>
    <m/>
    <m/>
    <m/>
    <m/>
    <s v="compras@isainmobiliaria.com.co"/>
    <s v="RE: ISA INMOBILIARIA SAS - CAMBIO DE LINEAS A PREPAGO"/>
    <m/>
    <m/>
    <s v="3142958402"/>
    <s v="ISA INMOBILIARIA SAS -"/>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1T00:00:00"/>
    <m/>
    <m/>
    <x v="78"/>
    <x v="6"/>
    <x v="0"/>
    <x v="0"/>
    <x v="0"/>
    <n v="1"/>
    <n v="1"/>
    <n v="1"/>
    <n v="1"/>
    <x v="0"/>
    <n v="1"/>
    <s v="3142958402ISA INMOBILIARIA SAS -"/>
    <x v="0"/>
    <d v="2024-01-11T00:00:00"/>
    <x v="1204"/>
    <d v="1899-12-30T00:00:00"/>
    <d v="2024-01-11T08:30:00"/>
    <s v="08:30"/>
    <d v="1899-12-30T07:42:58"/>
    <x v="2"/>
    <x v="2"/>
    <x v="12"/>
    <x v="1"/>
    <n v="8193"/>
  </r>
  <r>
    <n v="1222"/>
    <d v="2024-01-11T14:59:30"/>
    <d v="2024-01-11T16:14:10"/>
    <s v="45688293@ventasyservicios.com.co"/>
    <s v="Juan David Mendez"/>
    <m/>
    <d v="2024-01-11T00:00:00"/>
    <s v="12:46"/>
    <x v="0"/>
    <m/>
    <m/>
    <m/>
    <m/>
    <m/>
    <m/>
    <m/>
    <m/>
    <s v="contactopyme.co@claro.com.co"/>
    <s v="Fwd: Re: Fwd: ACTIVACION SINCAR"/>
    <s v="3137343236"/>
    <s v="MARIANO OSPINA VALENCIA"/>
    <s v="MICR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1T00:00:00"/>
    <m/>
    <m/>
    <x v="21"/>
    <x v="0"/>
    <x v="0"/>
    <x v="0"/>
    <x v="0"/>
    <n v="1"/>
    <n v="1"/>
    <n v="1"/>
    <n v="1"/>
    <x v="0"/>
    <n v="1"/>
    <s v="3137343236MARIANO OSPINA VALENCIA"/>
    <x v="2"/>
    <d v="2024-01-11T00:00:00"/>
    <x v="1205"/>
    <d v="1899-12-30T00:00:00"/>
    <d v="2024-01-11T12:46:00"/>
    <s v="12:46"/>
    <d v="1899-12-30T03:28:10"/>
    <x v="1"/>
    <x v="1"/>
    <x v="4"/>
    <x v="1"/>
    <n v="8193"/>
  </r>
  <r>
    <n v="1223"/>
    <d v="2024-01-11T16:17:22"/>
    <d v="2024-01-11T16:18:59"/>
    <s v="45077024@ventasyservicios.com.co"/>
    <s v="Leidy Tatiana Pinzon Calderon"/>
    <m/>
    <d v="2024-01-11T00:00:00"/>
    <s v="08:30"/>
    <x v="7"/>
    <m/>
    <m/>
    <m/>
    <m/>
    <m/>
    <m/>
    <s v="N/A"/>
    <s v="RE: CAMBIO DE LINEAS A PREPAGO"/>
    <m/>
    <m/>
    <s v="830008001"/>
    <s v="JAIME LUNA"/>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1T00:00:00"/>
    <m/>
    <m/>
    <x v="78"/>
    <x v="6"/>
    <x v="0"/>
    <x v="0"/>
    <x v="0"/>
    <n v="1"/>
    <n v="1"/>
    <n v="1"/>
    <n v="1"/>
    <x v="0"/>
    <n v="1"/>
    <s v="830008001JAIME LUNA"/>
    <x v="0"/>
    <d v="2024-01-11T00:00:00"/>
    <x v="1206"/>
    <d v="1899-12-30T00:00:00"/>
    <d v="2024-01-11T08:30:00"/>
    <s v="08:30"/>
    <d v="1899-12-30T07:48:59"/>
    <x v="2"/>
    <x v="2"/>
    <x v="12"/>
    <x v="1"/>
    <n v="8193"/>
  </r>
  <r>
    <n v="1224"/>
    <d v="2024-01-11T16:19:02"/>
    <d v="2024-01-11T16:19:12"/>
    <s v="46044978@ventasyservicios.com.co"/>
    <s v="Edward Esteban Roa Ruiz"/>
    <m/>
    <d v="2024-01-11T00:00:00"/>
    <s v="10:37"/>
    <x v="4"/>
    <m/>
    <m/>
    <m/>
    <m/>
    <m/>
    <m/>
    <m/>
    <m/>
    <s v="asistentevp@avenacubana.com"/>
    <s v="RV: SOLICITUD SIM CARD BOTIQUIN...NATURAL FOOD SAS NIT 900380783-2"/>
    <s v="8.2212403"/>
    <s v="NATURAL FOOD,SOCIEDAD POR ACCIONES SIMPL"/>
    <s v="PYME MEDIANA"/>
    <s v="CLIENTE CLAR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11T00:00:00"/>
    <m/>
    <m/>
    <x v="31"/>
    <x v="0"/>
    <x v="0"/>
    <x v="0"/>
    <x v="0"/>
    <n v="1"/>
    <n v="1"/>
    <n v="1"/>
    <n v="1"/>
    <x v="0"/>
    <n v="1"/>
    <s v="8.2212403NATURAL FOOD,SOCIEDAD POR ACCIONES SIMPL"/>
    <x v="2"/>
    <d v="2024-01-11T00:00:00"/>
    <x v="1207"/>
    <d v="1899-12-30T00:00:00"/>
    <d v="2024-01-11T10:37:00"/>
    <s v="10:37"/>
    <d v="1899-12-30T05:42:12"/>
    <x v="1"/>
    <x v="1"/>
    <x v="8"/>
    <x v="0"/>
    <n v="8193"/>
  </r>
  <r>
    <n v="1225"/>
    <d v="2024-01-11T16:20:51"/>
    <d v="2024-01-11T16:21:36"/>
    <s v="45664102@ventasyservicios.com.co"/>
    <s v="Angie Tatiana Tique Cardozo"/>
    <m/>
    <d v="2024-01-11T00:00:00"/>
    <s v="12:02 p. m."/>
    <x v="0"/>
    <m/>
    <m/>
    <m/>
    <m/>
    <m/>
    <m/>
    <m/>
    <m/>
    <s v="reportesclassybeauty@gmail.com"/>
    <s v="SOLICITUD DE UNIFICACIÓN DE FACTURAS"/>
    <s v="0"/>
    <s v="0"/>
    <s v="PYME PEQUEÑA"/>
    <s v="CLIENTE EXTERNO"/>
    <x v="0"/>
    <m/>
    <s v="FIJO"/>
    <s v="HFC"/>
    <s v="CASO RECHAZADO"/>
    <m/>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11T00:00:00"/>
    <s v="NO APLICA"/>
    <s v="NO APLICA"/>
    <x v="3"/>
    <x v="0"/>
    <x v="0"/>
    <x v="0"/>
    <x v="0"/>
    <n v="1"/>
    <n v="1"/>
    <n v="1"/>
    <n v="1"/>
    <x v="0"/>
    <n v="1"/>
    <s v="00"/>
    <x v="2"/>
    <d v="2024-01-11T00:00:00"/>
    <x v="1208"/>
    <d v="1899-12-30T00:00:00"/>
    <d v="2024-01-11T12:02:00"/>
    <s v="12:02"/>
    <d v="1899-12-30T04:19:36"/>
    <x v="1"/>
    <x v="1"/>
    <x v="16"/>
    <x v="1"/>
    <n v="8193"/>
  </r>
  <r>
    <n v="1226"/>
    <d v="2024-01-11T16:23:20"/>
    <d v="2024-01-11T16:23:53"/>
    <s v="45961452@ventasyservicios.com.co"/>
    <s v="Natalia Buenano Gonzalez"/>
    <m/>
    <d v="2024-01-11T00:00:00"/>
    <s v="11:37"/>
    <x v="3"/>
    <m/>
    <s v="15559285"/>
    <m/>
    <m/>
    <m/>
    <m/>
    <m/>
    <m/>
    <m/>
    <m/>
    <s v="3116439310 "/>
    <s v="AVALSEGUROS LTDA"/>
    <s v="PYME MEDIANA"/>
    <s v="CLIENTE EXTERNO"/>
    <x v="0"/>
    <m/>
    <s v="MÓVIL"/>
    <m/>
    <m/>
    <s v="INCLUSIONES - EXCLUSIONES"/>
    <m/>
    <m/>
    <m/>
    <m/>
    <m/>
    <m/>
    <m/>
    <m/>
    <m/>
    <m/>
    <m/>
    <m/>
    <m/>
    <m/>
    <m/>
    <m/>
    <m/>
    <m/>
    <m/>
    <m/>
    <m/>
    <m/>
    <m/>
    <m/>
    <s v="INFORMACIÓN - ACLARACIÓN"/>
    <m/>
    <m/>
    <m/>
    <m/>
    <m/>
    <m/>
    <m/>
    <m/>
    <m/>
    <m/>
    <m/>
    <m/>
    <m/>
    <m/>
    <m/>
    <m/>
    <m/>
    <m/>
    <m/>
    <m/>
    <m/>
    <m/>
    <m/>
    <m/>
    <m/>
    <m/>
    <m/>
    <m/>
    <m/>
    <m/>
    <m/>
    <m/>
    <m/>
    <m/>
    <m/>
    <m/>
    <m/>
    <m/>
    <m/>
    <m/>
    <m/>
    <m/>
    <m/>
    <m/>
    <m/>
    <m/>
    <m/>
    <m/>
    <m/>
    <m/>
    <m/>
    <m/>
    <m/>
    <m/>
    <m/>
    <m/>
    <m/>
    <m/>
    <m/>
    <m/>
    <m/>
    <m/>
    <m/>
    <m/>
    <m/>
    <m/>
    <m/>
    <m/>
    <m/>
    <m/>
    <m/>
    <m/>
    <m/>
    <m/>
    <m/>
    <m/>
    <m/>
    <m/>
    <m/>
    <m/>
    <m/>
    <m/>
    <m/>
    <x v="0"/>
    <m/>
    <m/>
    <m/>
    <m/>
    <m/>
    <s v="GESTIONADO"/>
    <m/>
    <d v="2024-01-11T00:00:00"/>
    <m/>
    <m/>
    <x v="98"/>
    <x v="3"/>
    <x v="0"/>
    <x v="0"/>
    <x v="0"/>
    <n v="1"/>
    <n v="1"/>
    <n v="1"/>
    <n v="1"/>
    <x v="0"/>
    <n v="1"/>
    <s v="3116439310 AVALSEGUROS LTDA"/>
    <x v="2"/>
    <d v="2024-01-11T00:00:00"/>
    <x v="1209"/>
    <d v="1899-12-30T00:00:00"/>
    <d v="2024-01-11T11:37:00"/>
    <s v="11:37"/>
    <d v="1899-12-30T04:46:53"/>
    <x v="1"/>
    <x v="1"/>
    <x v="5"/>
    <x v="1"/>
    <n v="8193"/>
  </r>
  <r>
    <n v="1227"/>
    <d v="2024-01-11T16:13:09"/>
    <d v="2024-01-11T16:24:01"/>
    <s v="45981202@ventasyservicios.com.co"/>
    <s v="Candida Mayerli Moyano Casallas"/>
    <m/>
    <d v="2024-01-11T00:00:00"/>
    <s v="10:35"/>
    <x v="5"/>
    <m/>
    <m/>
    <m/>
    <m/>
    <m/>
    <m/>
    <m/>
    <m/>
    <m/>
    <m/>
    <s v="8.22498524"/>
    <s v="TERMONORTE SAS ESP"/>
    <s v="SOHO"/>
    <s v="CLIENTE EXTERNO"/>
    <x v="0"/>
    <m/>
    <m/>
    <m/>
    <m/>
    <m/>
    <m/>
    <m/>
    <m/>
    <m/>
    <m/>
    <m/>
    <m/>
    <m/>
    <m/>
    <m/>
    <m/>
    <m/>
    <m/>
    <m/>
    <m/>
    <m/>
    <m/>
    <m/>
    <m/>
    <m/>
    <m/>
    <m/>
    <m/>
    <m/>
    <m/>
    <m/>
    <m/>
    <m/>
    <m/>
    <m/>
    <m/>
    <m/>
    <m/>
    <m/>
    <m/>
    <m/>
    <m/>
    <m/>
    <m/>
    <m/>
    <m/>
    <m/>
    <m/>
    <m/>
    <m/>
    <m/>
    <m/>
    <m/>
    <m/>
    <m/>
    <m/>
    <m/>
    <m/>
    <m/>
    <m/>
    <m/>
    <m/>
    <m/>
    <m/>
    <m/>
    <m/>
    <m/>
    <m/>
    <m/>
    <m/>
    <m/>
    <m/>
    <m/>
    <m/>
    <m/>
    <m/>
    <m/>
    <m/>
    <m/>
    <m/>
    <m/>
    <m/>
    <m/>
    <m/>
    <s v="PAGO NO ABONADO"/>
    <s v="BANCO CTIBANK"/>
    <s v="TRANSFERENCIA CTA. DE CLARO"/>
    <m/>
    <m/>
    <m/>
    <m/>
    <m/>
    <m/>
    <m/>
    <m/>
    <m/>
    <m/>
    <m/>
    <m/>
    <m/>
    <m/>
    <m/>
    <m/>
    <m/>
    <m/>
    <m/>
    <m/>
    <m/>
    <m/>
    <m/>
    <m/>
    <m/>
    <m/>
    <x v="0"/>
    <m/>
    <m/>
    <m/>
    <m/>
    <m/>
    <s v="SOLUCIONADO ESCALADO"/>
    <s v="GENOVEVA JIMÉNEZ"/>
    <d v="2024-01-11T00:00:00"/>
    <m/>
    <m/>
    <x v="68"/>
    <x v="4"/>
    <x v="4"/>
    <x v="0"/>
    <x v="0"/>
    <n v="1"/>
    <n v="1"/>
    <n v="1"/>
    <n v="1"/>
    <x v="0"/>
    <n v="1"/>
    <s v="8.22498524"/>
    <x v="2"/>
    <d v="2024-01-11T00:00:00"/>
    <x v="1210"/>
    <d v="1899-12-30T00:00:00"/>
    <d v="2024-01-11T10:35:00"/>
    <s v="10:35"/>
    <d v="1899-12-30T05:49:01"/>
    <x v="1"/>
    <x v="1"/>
    <x v="10"/>
    <x v="1"/>
    <n v="8193"/>
  </r>
  <r>
    <n v="1228"/>
    <d v="2024-01-11T16:24:54"/>
    <d v="2024-01-11T16:25:50"/>
    <s v="46044959@ventasyservicios.com.co"/>
    <s v="Brayan Enrique Cuida Castillo"/>
    <m/>
    <d v="2024-01-11T00:00:00"/>
    <s v="12:42 p. m."/>
    <x v="4"/>
    <m/>
    <m/>
    <m/>
    <m/>
    <m/>
    <m/>
    <m/>
    <m/>
    <s v="katterin.argel@groupcos.com.co"/>
    <s v="SOLICITUD DE LINEA VIRTUAL PBX DISTRIBUIDO CLIENTE H&amp;AMP;A CONSULTING EMPRESA UNIPERSONAL"/>
    <s v="11905569"/>
    <s v="H&amp;AMP;A CONSULTING EMPRESA UNIPERSONAL"/>
    <s v="SOHO"/>
    <s v="CLIENTE CLARO"/>
    <x v="0"/>
    <m/>
    <s v="FIJO"/>
    <s v="FO"/>
    <s v="SERVICIOS ADICIONALES"/>
    <m/>
    <m/>
    <m/>
    <m/>
    <m/>
    <m/>
    <m/>
    <m/>
    <m/>
    <m/>
    <m/>
    <m/>
    <m/>
    <m/>
    <m/>
    <m/>
    <m/>
    <m/>
    <m/>
    <m/>
    <m/>
    <m/>
    <m/>
    <m/>
    <m/>
    <m/>
    <m/>
    <m/>
    <m/>
    <m/>
    <m/>
    <m/>
    <m/>
    <m/>
    <m/>
    <m/>
    <m/>
    <m/>
    <m/>
    <m/>
    <m/>
    <m/>
    <m/>
    <m/>
    <m/>
    <m/>
    <m/>
    <m/>
    <m/>
    <m/>
    <s v="ACTIVACIÓN"/>
    <m/>
    <m/>
    <m/>
    <m/>
    <m/>
    <m/>
    <m/>
    <m/>
    <m/>
    <m/>
    <m/>
    <m/>
    <m/>
    <m/>
    <m/>
    <m/>
    <m/>
    <m/>
    <m/>
    <m/>
    <m/>
    <m/>
    <m/>
    <m/>
    <m/>
    <m/>
    <m/>
    <m/>
    <m/>
    <m/>
    <m/>
    <m/>
    <m/>
    <m/>
    <m/>
    <m/>
    <m/>
    <m/>
    <m/>
    <m/>
    <m/>
    <m/>
    <m/>
    <m/>
    <m/>
    <m/>
    <m/>
    <m/>
    <m/>
    <m/>
    <m/>
    <m/>
    <m/>
    <m/>
    <m/>
    <m/>
    <m/>
    <m/>
    <x v="0"/>
    <m/>
    <m/>
    <m/>
    <m/>
    <m/>
    <s v="GESTIONADO"/>
    <m/>
    <d v="2024-01-11T00:00:00"/>
    <s v="NN"/>
    <m/>
    <x v="30"/>
    <x v="0"/>
    <x v="0"/>
    <x v="0"/>
    <x v="0"/>
    <n v="1"/>
    <n v="1"/>
    <n v="1"/>
    <n v="1"/>
    <x v="0"/>
    <n v="1"/>
    <s v="11905569H&amp;AMP;A CONSULTING EMPRESA UNIPERSONAL"/>
    <x v="2"/>
    <d v="2024-01-11T00:00:00"/>
    <x v="1211"/>
    <d v="1899-12-30T00:00:00"/>
    <d v="2024-01-11T12:42:00"/>
    <s v="12:42"/>
    <d v="1899-12-30T03:43:50"/>
    <x v="1"/>
    <x v="1"/>
    <x v="7"/>
    <x v="0"/>
    <n v="8193"/>
  </r>
  <r>
    <n v="1229"/>
    <d v="2024-01-11T16:24:26"/>
    <d v="2024-01-11T16:27:03"/>
    <s v="45077024@ventasyservicios.com.co"/>
    <s v="Leidy Tatiana Pinzon Calderon"/>
    <m/>
    <d v="2024-01-11T00:00:00"/>
    <s v="09:37"/>
    <x v="7"/>
    <m/>
    <m/>
    <m/>
    <m/>
    <m/>
    <m/>
    <s v="na"/>
    <s v="Re: LOS TRECE | Solicitud Cesión de Contrato líneas 3103297640 - 3102670144"/>
    <m/>
    <m/>
    <s v="3103297640"/>
    <s v="CONTENIDO NARANJA S.A.S"/>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1T00:00:00"/>
    <m/>
    <m/>
    <x v="78"/>
    <x v="6"/>
    <x v="0"/>
    <x v="31"/>
    <x v="1"/>
    <n v="1"/>
    <n v="1"/>
    <n v="1"/>
    <n v="1"/>
    <x v="0"/>
    <n v="1"/>
    <s v="3103297640CONTENIDO NARANJA S.A.S"/>
    <x v="0"/>
    <d v="2024-01-11T00:00:00"/>
    <x v="1212"/>
    <d v="1899-12-30T00:00:00"/>
    <d v="2024-01-11T09:37:00"/>
    <s v="09:37"/>
    <d v="1899-12-30T06:50:03"/>
    <x v="2"/>
    <x v="2"/>
    <x v="12"/>
    <x v="1"/>
    <n v="8193"/>
  </r>
  <r>
    <n v="1230"/>
    <d v="2024-01-11T15:53:38"/>
    <d v="2024-01-11T16:29:54"/>
    <s v="45632550@ventasyservicios.com.co"/>
    <s v="Alejandra Rodriguez Cajamarca"/>
    <m/>
    <d v="2024-01-11T00:00:00"/>
    <s v="10:23 a. m."/>
    <x v="4"/>
    <m/>
    <m/>
    <m/>
    <m/>
    <m/>
    <m/>
    <m/>
    <m/>
    <s v="sonia.aguilar@claro.com.co"/>
    <s v="RV: SOLICITUD FACTURAS CLOUD"/>
    <s v="04747424"/>
    <s v="PQR INCONSISTENCIAS"/>
    <s v="NO DETERMINADO"/>
    <s v="CLIENTE CLAR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1T00:00:00"/>
    <m/>
    <m/>
    <x v="9"/>
    <x v="0"/>
    <x v="0"/>
    <x v="0"/>
    <x v="0"/>
    <n v="1"/>
    <n v="1"/>
    <n v="1"/>
    <n v="1"/>
    <x v="1"/>
    <n v="9"/>
    <s v="04747424PQR INCONSISTENCIAS"/>
    <x v="0"/>
    <d v="2024-01-11T00:00:00"/>
    <x v="1213"/>
    <d v="1899-12-30T00:00:00"/>
    <d v="2024-01-11T10:23:00"/>
    <s v="10:23"/>
    <d v="1899-12-30T06:06:54"/>
    <x v="2"/>
    <x v="2"/>
    <x v="24"/>
    <x v="0"/>
    <n v="8193"/>
  </r>
  <r>
    <n v="1231"/>
    <d v="2024-01-11T16:34:53"/>
    <d v="2024-01-11T16:35:33"/>
    <s v="45961452@ventasyservicios.com.co"/>
    <s v="Natalia Buenano Gonzalez"/>
    <m/>
    <d v="2024-01-11T00:00:00"/>
    <s v="11:46"/>
    <x v="3"/>
    <m/>
    <s v="15559294"/>
    <m/>
    <m/>
    <m/>
    <m/>
    <m/>
    <m/>
    <m/>
    <m/>
    <s v="8.22495400"/>
    <s v="VIRTUALSOFT SERVICIOS Y SOFTWARE S A S"/>
    <s v="MICRO"/>
    <s v="CLIENTE EXTERN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11T00:00:00"/>
    <m/>
    <m/>
    <x v="73"/>
    <x v="3"/>
    <x v="0"/>
    <x v="0"/>
    <x v="0"/>
    <n v="1"/>
    <n v="1"/>
    <n v="1"/>
    <n v="1"/>
    <x v="1"/>
    <n v="2"/>
    <s v="8.22495400VIRTUALSOFT SERVICIOS Y SOFTWARE S A S"/>
    <x v="2"/>
    <d v="2024-01-11T00:00:00"/>
    <x v="1214"/>
    <d v="1899-12-30T00:00:00"/>
    <d v="2024-01-11T11:46:00"/>
    <s v="11:46"/>
    <d v="1899-12-30T04:49:33"/>
    <x v="1"/>
    <x v="1"/>
    <x v="5"/>
    <x v="1"/>
    <n v="8193"/>
  </r>
  <r>
    <n v="1232"/>
    <d v="2024-01-11T16:24:04"/>
    <d v="2024-01-11T16:36:07"/>
    <s v="45981202@ventasyservicios.com.co"/>
    <s v="Candida Mayerli Moyano Casallas"/>
    <m/>
    <d v="2024-01-11T00:00:00"/>
    <s v="10:41"/>
    <x v="5"/>
    <m/>
    <m/>
    <m/>
    <m/>
    <m/>
    <m/>
    <m/>
    <m/>
    <m/>
    <m/>
    <s v="12242357"/>
    <s v="CARGA Y LOGISTICA DE COLOMBIA S.A "/>
    <s v="MICRO"/>
    <s v="CLIENTE EXTERNO"/>
    <x v="0"/>
    <m/>
    <m/>
    <m/>
    <m/>
    <m/>
    <m/>
    <m/>
    <m/>
    <m/>
    <m/>
    <m/>
    <m/>
    <m/>
    <m/>
    <m/>
    <m/>
    <m/>
    <m/>
    <m/>
    <m/>
    <m/>
    <m/>
    <m/>
    <m/>
    <m/>
    <m/>
    <m/>
    <m/>
    <m/>
    <m/>
    <m/>
    <m/>
    <m/>
    <m/>
    <m/>
    <m/>
    <m/>
    <m/>
    <m/>
    <m/>
    <m/>
    <m/>
    <m/>
    <m/>
    <m/>
    <m/>
    <m/>
    <m/>
    <m/>
    <m/>
    <m/>
    <m/>
    <m/>
    <m/>
    <m/>
    <m/>
    <m/>
    <m/>
    <m/>
    <m/>
    <m/>
    <m/>
    <m/>
    <m/>
    <m/>
    <m/>
    <m/>
    <m/>
    <m/>
    <m/>
    <m/>
    <m/>
    <m/>
    <m/>
    <m/>
    <m/>
    <m/>
    <m/>
    <m/>
    <m/>
    <m/>
    <m/>
    <m/>
    <m/>
    <s v="PAGO NO ABONADO"/>
    <s v="CAV CLARO"/>
    <s v="PAGO EN CAJA DIRECTA DEL BANCO"/>
    <m/>
    <m/>
    <m/>
    <m/>
    <m/>
    <m/>
    <m/>
    <m/>
    <m/>
    <m/>
    <m/>
    <m/>
    <m/>
    <m/>
    <m/>
    <m/>
    <m/>
    <m/>
    <m/>
    <m/>
    <m/>
    <m/>
    <m/>
    <m/>
    <m/>
    <m/>
    <x v="0"/>
    <m/>
    <m/>
    <m/>
    <m/>
    <m/>
    <s v="GESTIONADO"/>
    <m/>
    <d v="2024-01-11T00:00:00"/>
    <m/>
    <m/>
    <x v="68"/>
    <x v="4"/>
    <x v="0"/>
    <x v="0"/>
    <x v="0"/>
    <n v="1"/>
    <n v="1"/>
    <n v="1"/>
    <n v="1"/>
    <x v="1"/>
    <n v="3"/>
    <s v="12242357"/>
    <x v="2"/>
    <d v="2024-01-11T00:00:00"/>
    <x v="1215"/>
    <d v="1899-12-30T00:00:00"/>
    <d v="2024-01-11T10:41:00"/>
    <s v="10:41"/>
    <d v="1899-12-30T05:55:07"/>
    <x v="1"/>
    <x v="1"/>
    <x v="10"/>
    <x v="1"/>
    <n v="8193"/>
  </r>
  <r>
    <n v="1233"/>
    <d v="2024-01-11T16:37:27"/>
    <d v="2024-01-11T16:37:41"/>
    <s v="46049316@ventasyservicios.com.co"/>
    <s v="Evelin Gicela Diaz Garzon"/>
    <m/>
    <d v="2024-01-11T00:00:00"/>
    <s v="10:47"/>
    <x v="7"/>
    <m/>
    <m/>
    <m/>
    <m/>
    <m/>
    <m/>
    <s v="inversioneshdposas@gmail.com"/>
    <s v="Re: Fwd: CamScanner 06-01-2024 15.28.pdf"/>
    <m/>
    <m/>
    <s v="12515530"/>
    <s v="NVERSIONES HDPO SAS"/>
    <s v="MICRO"/>
    <s v="CLIENTE EXTERNO"/>
    <x v="0"/>
    <m/>
    <m/>
    <m/>
    <m/>
    <m/>
    <m/>
    <m/>
    <m/>
    <m/>
    <m/>
    <m/>
    <m/>
    <m/>
    <m/>
    <m/>
    <m/>
    <m/>
    <m/>
    <m/>
    <m/>
    <m/>
    <m/>
    <m/>
    <m/>
    <m/>
    <m/>
    <m/>
    <m/>
    <m/>
    <m/>
    <m/>
    <m/>
    <m/>
    <m/>
    <m/>
    <m/>
    <m/>
    <m/>
    <m/>
    <m/>
    <m/>
    <m/>
    <m/>
    <m/>
    <m/>
    <m/>
    <m/>
    <m/>
    <m/>
    <m/>
    <m/>
    <m/>
    <m/>
    <m/>
    <m/>
    <m/>
    <m/>
    <m/>
    <m/>
    <m/>
    <m/>
    <m/>
    <m/>
    <m/>
    <m/>
    <m/>
    <m/>
    <m/>
    <m/>
    <m/>
    <m/>
    <m/>
    <m/>
    <s v="FIJO"/>
    <s v="FO"/>
    <m/>
    <s v="INFORMACIÓN"/>
    <s v="REQUISITOS"/>
    <m/>
    <m/>
    <m/>
    <m/>
    <m/>
    <m/>
    <m/>
    <m/>
    <m/>
    <m/>
    <m/>
    <m/>
    <m/>
    <m/>
    <m/>
    <m/>
    <m/>
    <m/>
    <m/>
    <m/>
    <m/>
    <m/>
    <m/>
    <m/>
    <m/>
    <m/>
    <m/>
    <m/>
    <m/>
    <m/>
    <m/>
    <m/>
    <m/>
    <m/>
    <m/>
    <x v="0"/>
    <m/>
    <m/>
    <m/>
    <m/>
    <m/>
    <s v="GESTIONADO"/>
    <m/>
    <d v="2024-01-11T00:00:00"/>
    <m/>
    <m/>
    <x v="137"/>
    <x v="6"/>
    <x v="0"/>
    <x v="0"/>
    <x v="0"/>
    <n v="1"/>
    <n v="1"/>
    <n v="1"/>
    <n v="1"/>
    <x v="0"/>
    <n v="1"/>
    <s v="12515530NVERSIONES HDPO SAS"/>
    <x v="2"/>
    <d v="2024-01-11T00:00:00"/>
    <x v="1216"/>
    <d v="1899-12-30T00:00:00"/>
    <d v="2024-01-11T10:47:00"/>
    <s v="10:47"/>
    <d v="1899-12-30T05:50:41"/>
    <x v="1"/>
    <x v="1"/>
    <x v="22"/>
    <x v="1"/>
    <n v="8193"/>
  </r>
  <r>
    <n v="1234"/>
    <d v="2024-01-11T16:14:14"/>
    <d v="2024-01-11T16:38:55"/>
    <s v="45688293@ventasyservicios.com.co"/>
    <s v="Juan David Mendez"/>
    <m/>
    <d v="2024-01-11T00:00:00"/>
    <s v="10:55"/>
    <x v="0"/>
    <m/>
    <m/>
    <m/>
    <m/>
    <m/>
    <m/>
    <m/>
    <m/>
    <s v="contactopyme.co@claro.com.co"/>
    <s v="Fwd: Cambio a Prepago"/>
    <s v="3107377606"/>
    <s v="CI INTI MINING GROUP S.A.S."/>
    <s v="PYME MEDIANA"/>
    <s v="CLIENTE EXTERNO"/>
    <x v="0"/>
    <m/>
    <s v="MÓVIL"/>
    <m/>
    <m/>
    <s v="CANCELACIÓN DE LÍNEA"/>
    <m/>
    <m/>
    <m/>
    <m/>
    <m/>
    <s v="COLOCACIÓN"/>
    <m/>
    <m/>
    <m/>
    <m/>
    <m/>
    <m/>
    <m/>
    <m/>
    <m/>
    <m/>
    <m/>
    <m/>
    <m/>
    <m/>
    <m/>
    <m/>
    <m/>
    <m/>
    <m/>
    <m/>
    <m/>
    <m/>
    <m/>
    <m/>
    <m/>
    <m/>
    <m/>
    <m/>
    <m/>
    <m/>
    <m/>
    <m/>
    <m/>
    <m/>
    <m/>
    <m/>
    <m/>
    <m/>
    <m/>
    <m/>
    <m/>
    <m/>
    <m/>
    <m/>
    <m/>
    <m/>
    <m/>
    <m/>
    <m/>
    <m/>
    <m/>
    <m/>
    <m/>
    <m/>
    <m/>
    <m/>
    <m/>
    <m/>
    <m/>
    <m/>
    <m/>
    <m/>
    <m/>
    <m/>
    <m/>
    <m/>
    <m/>
    <m/>
    <m/>
    <m/>
    <m/>
    <m/>
    <m/>
    <m/>
    <m/>
    <m/>
    <m/>
    <m/>
    <m/>
    <m/>
    <m/>
    <m/>
    <m/>
    <m/>
    <m/>
    <m/>
    <m/>
    <m/>
    <m/>
    <m/>
    <m/>
    <m/>
    <m/>
    <m/>
    <m/>
    <m/>
    <m/>
    <m/>
    <m/>
    <s v="NO USA EL SERVICIO"/>
    <m/>
    <m/>
    <x v="1"/>
    <m/>
    <m/>
    <s v="1"/>
    <m/>
    <m/>
    <s v="GESTIONADO"/>
    <m/>
    <d v="2024-01-11T00:00:00"/>
    <m/>
    <m/>
    <x v="25"/>
    <x v="0"/>
    <x v="0"/>
    <x v="0"/>
    <x v="0"/>
    <n v="1"/>
    <n v="1"/>
    <n v="1"/>
    <n v="1"/>
    <x v="0"/>
    <n v="1"/>
    <s v="3107377606CI INTI MINING GROUP S.A.S."/>
    <x v="2"/>
    <d v="2024-01-11T00:00:00"/>
    <x v="1217"/>
    <d v="1899-12-30T00:00:00"/>
    <d v="2024-01-11T10:55:00"/>
    <s v="10:55"/>
    <d v="1899-12-30T05:43:55"/>
    <x v="1"/>
    <x v="1"/>
    <x v="4"/>
    <x v="1"/>
    <n v="8193"/>
  </r>
  <r>
    <n v="1235"/>
    <d v="2024-01-11T16:42:15"/>
    <d v="2024-01-11T16:43:08"/>
    <s v="45664102@ventasyservicios.com.co"/>
    <s v="Angie Tatiana Tique Cardozo"/>
    <m/>
    <d v="2024-01-11T00:00:00"/>
    <s v="11:16 a. m."/>
    <x v="0"/>
    <m/>
    <m/>
    <m/>
    <m/>
    <m/>
    <m/>
    <m/>
    <m/>
    <s v="contabilidadregional82020@gmail.com"/>
    <s v="validacion de pagos estamos al dia y me cortaron el servicio ref 79219578"/>
    <s v="79219578 "/>
    <s v="79219578 "/>
    <s v="MICRO"/>
    <s v="CLIENTE EXTERNO"/>
    <x v="0"/>
    <m/>
    <s v="FIJO"/>
    <s v="HFC"/>
    <s v="SALDO"/>
    <m/>
    <m/>
    <m/>
    <m/>
    <m/>
    <m/>
    <m/>
    <m/>
    <m/>
    <m/>
    <m/>
    <m/>
    <m/>
    <m/>
    <m/>
    <m/>
    <m/>
    <m/>
    <m/>
    <m/>
    <m/>
    <m/>
    <m/>
    <m/>
    <m/>
    <m/>
    <m/>
    <m/>
    <m/>
    <m/>
    <m/>
    <m/>
    <m/>
    <m/>
    <m/>
    <m/>
    <m/>
    <m/>
    <m/>
    <m/>
    <m/>
    <m/>
    <m/>
    <m/>
    <m/>
    <m/>
    <m/>
    <m/>
    <m/>
    <s v="INFORMACIÓN - ACLARACIÓN"/>
    <m/>
    <m/>
    <m/>
    <m/>
    <m/>
    <m/>
    <m/>
    <m/>
    <m/>
    <m/>
    <m/>
    <m/>
    <m/>
    <m/>
    <m/>
    <m/>
    <m/>
    <m/>
    <m/>
    <m/>
    <m/>
    <m/>
    <m/>
    <m/>
    <m/>
    <m/>
    <m/>
    <m/>
    <m/>
    <m/>
    <m/>
    <m/>
    <m/>
    <m/>
    <m/>
    <m/>
    <m/>
    <m/>
    <m/>
    <m/>
    <m/>
    <m/>
    <m/>
    <m/>
    <m/>
    <m/>
    <m/>
    <m/>
    <m/>
    <m/>
    <m/>
    <m/>
    <m/>
    <m/>
    <m/>
    <m/>
    <m/>
    <m/>
    <m/>
    <x v="0"/>
    <m/>
    <m/>
    <m/>
    <m/>
    <m/>
    <s v="GESTIONADO"/>
    <m/>
    <d v="2024-01-11T00:00:00"/>
    <s v="NO APLICA"/>
    <s v="NO APLICA"/>
    <x v="39"/>
    <x v="0"/>
    <x v="0"/>
    <x v="0"/>
    <x v="0"/>
    <n v="1"/>
    <n v="1"/>
    <n v="1"/>
    <n v="1"/>
    <x v="0"/>
    <n v="1"/>
    <s v="79219578 79219578 "/>
    <x v="2"/>
    <d v="2024-01-11T00:00:00"/>
    <x v="1218"/>
    <d v="1899-12-30T00:00:00"/>
    <d v="2024-01-11T11:16:00"/>
    <s v="11:16"/>
    <d v="1899-12-30T05:27:08"/>
    <x v="1"/>
    <x v="1"/>
    <x v="16"/>
    <x v="1"/>
    <n v="8193"/>
  </r>
  <r>
    <n v="1236"/>
    <d v="2024-01-11T16:35:55"/>
    <d v="2024-01-11T16:46:08"/>
    <s v="45961452@ventasyservicios.com.co"/>
    <s v="Natalia Buenano Gonzalez"/>
    <m/>
    <d v="2024-01-11T00:00:00"/>
    <s v="11:52"/>
    <x v="3"/>
    <m/>
    <s v="15559303"/>
    <m/>
    <m/>
    <m/>
    <m/>
    <m/>
    <m/>
    <m/>
    <m/>
    <s v="3204467214"/>
    <s v="GEOMEMBRANAS S A S"/>
    <s v="PYME MEDIANA"/>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1T00:00:00"/>
    <m/>
    <m/>
    <x v="0"/>
    <x v="3"/>
    <x v="0"/>
    <x v="0"/>
    <x v="0"/>
    <n v="1"/>
    <n v="1"/>
    <n v="1"/>
    <n v="1"/>
    <x v="0"/>
    <n v="1"/>
    <s v="3204467214GEOMEMBRANAS S A S"/>
    <x v="2"/>
    <d v="2024-01-11T00:00:00"/>
    <x v="1219"/>
    <d v="1899-12-30T00:00:00"/>
    <d v="2024-01-11T11:52:00"/>
    <s v="11:52"/>
    <d v="1899-12-30T04:54:08"/>
    <x v="1"/>
    <x v="1"/>
    <x v="5"/>
    <x v="1"/>
    <n v="8193"/>
  </r>
  <r>
    <n v="1237"/>
    <d v="2024-01-11T16:45:43"/>
    <d v="2024-01-11T16:46:49"/>
    <s v="46044959@ventasyservicios.com.co"/>
    <s v="Brayan Enrique Cuida Castillo"/>
    <m/>
    <d v="2024-01-11T00:00:00"/>
    <s v="1:24 p. m."/>
    <x v="4"/>
    <m/>
    <m/>
    <m/>
    <m/>
    <m/>
    <m/>
    <m/>
    <m/>
    <s v="melary@fullstacklabs.co"/>
    <s v="Re: SOLICITUD FACTURA PENDIENTE POR PAGO MOVIL CLIENTE FULLSTACK LABS COLOMBIA S.A.S. NIT 901069380"/>
    <s v="12328965 "/>
    <s v="FULLSTACK LABS COLOMBIA SAS"/>
    <s v="SOHO"/>
    <s v="CLIENTE CLARO"/>
    <x v="0"/>
    <m/>
    <s v="FIJO"/>
    <s v="FO"/>
    <s v="FACTURA"/>
    <m/>
    <m/>
    <m/>
    <m/>
    <m/>
    <m/>
    <m/>
    <m/>
    <m/>
    <m/>
    <m/>
    <m/>
    <m/>
    <m/>
    <m/>
    <m/>
    <m/>
    <m/>
    <s v="ACTIVACIÓN DE FACTURA ELECTRÓNICA"/>
    <m/>
    <m/>
    <m/>
    <m/>
    <m/>
    <m/>
    <m/>
    <m/>
    <m/>
    <m/>
    <m/>
    <m/>
    <m/>
    <m/>
    <m/>
    <m/>
    <m/>
    <m/>
    <m/>
    <m/>
    <m/>
    <m/>
    <m/>
    <m/>
    <m/>
    <m/>
    <m/>
    <m/>
    <m/>
    <m/>
    <m/>
    <m/>
    <m/>
    <m/>
    <m/>
    <m/>
    <m/>
    <m/>
    <m/>
    <m/>
    <m/>
    <m/>
    <m/>
    <m/>
    <m/>
    <m/>
    <m/>
    <m/>
    <m/>
    <m/>
    <m/>
    <m/>
    <m/>
    <m/>
    <m/>
    <m/>
    <m/>
    <m/>
    <m/>
    <m/>
    <m/>
    <m/>
    <m/>
    <m/>
    <m/>
    <m/>
    <m/>
    <m/>
    <m/>
    <m/>
    <m/>
    <m/>
    <m/>
    <m/>
    <m/>
    <m/>
    <m/>
    <m/>
    <m/>
    <m/>
    <m/>
    <m/>
    <m/>
    <m/>
    <m/>
    <m/>
    <m/>
    <m/>
    <m/>
    <m/>
    <x v="0"/>
    <m/>
    <m/>
    <m/>
    <m/>
    <m/>
    <s v="GESTIONADO"/>
    <m/>
    <d v="2024-01-11T00:00:00"/>
    <s v="NN"/>
    <m/>
    <x v="87"/>
    <x v="0"/>
    <x v="0"/>
    <x v="0"/>
    <x v="0"/>
    <n v="1"/>
    <n v="1"/>
    <n v="1"/>
    <n v="1"/>
    <x v="0"/>
    <n v="1"/>
    <s v="12328965 FULLSTACK LABS COLOMBIA SAS"/>
    <x v="0"/>
    <d v="2024-01-11T00:00:00"/>
    <x v="1220"/>
    <d v="1899-12-30T00:00:00"/>
    <d v="2024-01-11T01:24:00"/>
    <s v="1:24"/>
    <d v="1899-12-30T15:22:49"/>
    <x v="3"/>
    <x v="2"/>
    <x v="7"/>
    <x v="0"/>
    <n v="8193"/>
  </r>
  <r>
    <n v="1238"/>
    <d v="2024-01-11T16:37:24"/>
    <d v="2024-01-11T16:47:46"/>
    <s v="45981202@ventasyservicios.com.co"/>
    <s v="Candida Mayerli Moyano Casallas"/>
    <m/>
    <d v="2024-01-11T00:00:00"/>
    <s v="10:50"/>
    <x v="5"/>
    <m/>
    <m/>
    <m/>
    <m/>
    <m/>
    <m/>
    <m/>
    <m/>
    <m/>
    <m/>
    <s v="3102606578"/>
    <s v="COOPERATIVA DE TRABAJO ASOCIADO COOPASOT"/>
    <s v="PYME PEQUEÑA"/>
    <s v="CLIENTE EXTERNO"/>
    <x v="0"/>
    <m/>
    <m/>
    <m/>
    <m/>
    <m/>
    <m/>
    <m/>
    <m/>
    <m/>
    <m/>
    <m/>
    <m/>
    <m/>
    <m/>
    <m/>
    <m/>
    <m/>
    <m/>
    <m/>
    <m/>
    <m/>
    <m/>
    <m/>
    <m/>
    <m/>
    <m/>
    <m/>
    <m/>
    <m/>
    <m/>
    <m/>
    <m/>
    <m/>
    <m/>
    <m/>
    <m/>
    <m/>
    <m/>
    <m/>
    <m/>
    <m/>
    <m/>
    <m/>
    <m/>
    <m/>
    <m/>
    <m/>
    <m/>
    <m/>
    <m/>
    <m/>
    <m/>
    <m/>
    <m/>
    <m/>
    <m/>
    <m/>
    <m/>
    <m/>
    <m/>
    <m/>
    <m/>
    <m/>
    <m/>
    <m/>
    <m/>
    <m/>
    <m/>
    <m/>
    <m/>
    <m/>
    <m/>
    <m/>
    <m/>
    <m/>
    <m/>
    <m/>
    <m/>
    <m/>
    <m/>
    <m/>
    <m/>
    <m/>
    <m/>
    <s v="NO CORRESPONDE"/>
    <m/>
    <m/>
    <m/>
    <m/>
    <m/>
    <m/>
    <m/>
    <m/>
    <m/>
    <m/>
    <m/>
    <m/>
    <m/>
    <m/>
    <m/>
    <m/>
    <m/>
    <m/>
    <m/>
    <m/>
    <m/>
    <m/>
    <m/>
    <m/>
    <m/>
    <m/>
    <m/>
    <m/>
    <x v="0"/>
    <m/>
    <m/>
    <m/>
    <m/>
    <m/>
    <s v="GESTIONADO"/>
    <m/>
    <d v="2024-01-11T00:00:00"/>
    <m/>
    <m/>
    <x v="76"/>
    <x v="4"/>
    <x v="0"/>
    <x v="0"/>
    <x v="0"/>
    <n v="1"/>
    <n v="1"/>
    <n v="1"/>
    <n v="1"/>
    <x v="0"/>
    <n v="1"/>
    <s v="3102606578"/>
    <x v="2"/>
    <d v="2024-01-11T00:00:00"/>
    <x v="1221"/>
    <d v="1899-12-30T00:00:00"/>
    <d v="2024-01-11T10:50:00"/>
    <s v="10:50"/>
    <d v="1899-12-30T05:57:46"/>
    <x v="1"/>
    <x v="1"/>
    <x v="10"/>
    <x v="1"/>
    <n v="8193"/>
  </r>
  <r>
    <n v="1239"/>
    <d v="2024-01-11T16:47:15"/>
    <d v="2024-01-11T16:49:48"/>
    <s v="45632550@ventasyservicios.com.co"/>
    <s v="Alejandra Rodriguez Cajamarca"/>
    <m/>
    <d v="2024-01-11T00:00:00"/>
    <s v="10:27 a. m."/>
    <x v="4"/>
    <m/>
    <m/>
    <m/>
    <m/>
    <m/>
    <m/>
    <m/>
    <m/>
    <s v="contabilidad03@tecnoaguas.com.co"/>
    <s v="Re: Solicitud de facturas de Noviembre y Diciembre 2023"/>
    <s v="8.21580785"/>
    <s v="TECNOLOGIA PARA EL TRATAMIENTO DE AGUAS"/>
    <s v="EMPRESAS"/>
    <s v="CLIENTE EXTERNO"/>
    <x v="1"/>
    <s v="LUZ MARINA BAYONA DIAZGRANADOS"/>
    <s v="MÓVIL"/>
    <m/>
    <m/>
    <s v="FACTURA"/>
    <m/>
    <m/>
    <m/>
    <m/>
    <m/>
    <m/>
    <m/>
    <m/>
    <m/>
    <m/>
    <m/>
    <m/>
    <m/>
    <m/>
    <m/>
    <m/>
    <m/>
    <m/>
    <s v="COPIA DE FACTURA"/>
    <m/>
    <m/>
    <m/>
    <m/>
    <m/>
    <m/>
    <m/>
    <m/>
    <m/>
    <m/>
    <m/>
    <m/>
    <m/>
    <m/>
    <m/>
    <m/>
    <m/>
    <m/>
    <m/>
    <m/>
    <m/>
    <m/>
    <m/>
    <m/>
    <m/>
    <m/>
    <m/>
    <m/>
    <m/>
    <m/>
    <m/>
    <m/>
    <m/>
    <m/>
    <m/>
    <m/>
    <m/>
    <m/>
    <m/>
    <m/>
    <m/>
    <m/>
    <m/>
    <m/>
    <m/>
    <m/>
    <m/>
    <m/>
    <m/>
    <m/>
    <m/>
    <m/>
    <m/>
    <m/>
    <m/>
    <m/>
    <m/>
    <m/>
    <m/>
    <m/>
    <m/>
    <m/>
    <m/>
    <m/>
    <m/>
    <m/>
    <m/>
    <m/>
    <m/>
    <m/>
    <m/>
    <m/>
    <m/>
    <m/>
    <m/>
    <m/>
    <m/>
    <m/>
    <m/>
    <m/>
    <m/>
    <m/>
    <m/>
    <m/>
    <m/>
    <m/>
    <m/>
    <m/>
    <m/>
    <x v="0"/>
    <m/>
    <m/>
    <m/>
    <m/>
    <m/>
    <s v="SOLUCIONADO ESCALADO"/>
    <s v="CSM"/>
    <d v="2024-01-11T00:00:00"/>
    <m/>
    <m/>
    <x v="9"/>
    <x v="0"/>
    <x v="4"/>
    <x v="0"/>
    <x v="0"/>
    <n v="1"/>
    <n v="1"/>
    <n v="1"/>
    <n v="1"/>
    <x v="0"/>
    <n v="1"/>
    <s v="8.21580785TECNOLOGIA PARA EL TRATAMIENTO DE AGUAS"/>
    <x v="1"/>
    <d v="2024-01-11T00:00:00"/>
    <x v="1222"/>
    <d v="1899-12-30T00:00:00"/>
    <d v="2024-01-11T10:27:00"/>
    <s v="10:27"/>
    <d v="1899-12-30T06:22:48"/>
    <x v="2"/>
    <x v="2"/>
    <x v="24"/>
    <x v="0"/>
    <n v="8193"/>
  </r>
  <r>
    <n v="1240"/>
    <d v="2024-01-11T16:50:18"/>
    <d v="2024-01-11T16:51:29"/>
    <s v="46049316@ventasyservicios.com.co"/>
    <s v="Evelin Gicela Diaz Garzon"/>
    <m/>
    <d v="2024-01-11T00:00:00"/>
    <s v="11:15"/>
    <x v="7"/>
    <m/>
    <m/>
    <m/>
    <m/>
    <m/>
    <m/>
    <s v="mariaelejalde@laparuma.com; "/>
    <s v="Re: CESION CONTRATO LINEAS MOVILES"/>
    <m/>
    <m/>
    <s v="8.22390686"/>
    <s v="DISTRIBUIDORA LA PARUMA S"/>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1T00:00:00"/>
    <m/>
    <m/>
    <x v="78"/>
    <x v="6"/>
    <x v="0"/>
    <x v="0"/>
    <x v="0"/>
    <n v="1"/>
    <n v="1"/>
    <n v="1"/>
    <n v="1"/>
    <x v="0"/>
    <n v="1"/>
    <s v="8.22390686DISTRIBUIDORA LA PARUMA S"/>
    <x v="2"/>
    <d v="2024-01-11T00:00:00"/>
    <x v="1223"/>
    <d v="1899-12-30T00:00:00"/>
    <d v="2024-01-11T11:15:00"/>
    <s v="11:15"/>
    <d v="1899-12-30T05:36:29"/>
    <x v="1"/>
    <x v="1"/>
    <x v="22"/>
    <x v="1"/>
    <n v="8193"/>
  </r>
  <r>
    <n v="1241"/>
    <d v="2024-01-11T16:31:12"/>
    <d v="2024-01-11T16:52:11"/>
    <s v="46044978@ventasyservicios.com.co"/>
    <s v="Edward Esteban Roa Ruiz"/>
    <m/>
    <d v="2024-01-11T00:00:00"/>
    <s v="11:40"/>
    <x v="4"/>
    <m/>
    <m/>
    <m/>
    <m/>
    <m/>
    <m/>
    <m/>
    <m/>
    <s v="lruiz@codelce.com"/>
    <s v="Re: SOLICITUD INFORMACION - COMBUSTIBLES DEL CESAR &amp; CIA LTDA"/>
    <s v="3218787567"/>
    <s v="900133093"/>
    <s v="EMPRESAS"/>
    <s v="CLIENTE CLARO"/>
    <x v="1"/>
    <s v="CLOUSTER "/>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1T00:00:00"/>
    <m/>
    <m/>
    <x v="21"/>
    <x v="0"/>
    <x v="0"/>
    <x v="0"/>
    <x v="0"/>
    <n v="1"/>
    <n v="1"/>
    <n v="1"/>
    <n v="1"/>
    <x v="0"/>
    <n v="1"/>
    <s v="3218787567900133093"/>
    <x v="2"/>
    <d v="2024-01-11T00:00:00"/>
    <x v="1224"/>
    <d v="1899-12-30T00:00:00"/>
    <d v="2024-01-11T11:40:00"/>
    <s v="11:40"/>
    <d v="1899-12-30T05:12:11"/>
    <x v="1"/>
    <x v="1"/>
    <x v="8"/>
    <x v="0"/>
    <n v="8193"/>
  </r>
  <r>
    <n v="1242"/>
    <d v="2024-01-11T16:48:33"/>
    <d v="2024-01-11T16:52:18"/>
    <s v="45981202@ventasyservicios.com.co"/>
    <s v="Candida Mayerli Moyano Casallas"/>
    <m/>
    <d v="2024-01-11T00:00:00"/>
    <s v="10:54 "/>
    <x v="5"/>
    <m/>
    <m/>
    <m/>
    <m/>
    <m/>
    <m/>
    <m/>
    <m/>
    <m/>
    <m/>
    <s v="12242357"/>
    <s v="CARGA Y LOGISTICA DE COLOMBIA S.A."/>
    <s v="PYME MEDIANA"/>
    <s v="CLIENTE EXTERNO"/>
    <x v="0"/>
    <m/>
    <m/>
    <m/>
    <m/>
    <m/>
    <m/>
    <m/>
    <m/>
    <m/>
    <m/>
    <m/>
    <m/>
    <m/>
    <m/>
    <m/>
    <m/>
    <m/>
    <m/>
    <m/>
    <m/>
    <m/>
    <m/>
    <m/>
    <m/>
    <m/>
    <m/>
    <m/>
    <m/>
    <m/>
    <m/>
    <m/>
    <m/>
    <m/>
    <m/>
    <m/>
    <m/>
    <m/>
    <m/>
    <m/>
    <m/>
    <m/>
    <m/>
    <m/>
    <m/>
    <m/>
    <m/>
    <m/>
    <m/>
    <m/>
    <m/>
    <m/>
    <m/>
    <m/>
    <m/>
    <m/>
    <m/>
    <m/>
    <m/>
    <m/>
    <m/>
    <m/>
    <m/>
    <m/>
    <m/>
    <m/>
    <m/>
    <m/>
    <m/>
    <m/>
    <m/>
    <m/>
    <m/>
    <m/>
    <m/>
    <m/>
    <m/>
    <m/>
    <m/>
    <m/>
    <m/>
    <m/>
    <m/>
    <m/>
    <m/>
    <s v="PAGO NO ABONADO"/>
    <s v="CAV CLARO"/>
    <s v="TRANSFERENCIA CON PAGO A LA REFERENCIA"/>
    <m/>
    <m/>
    <m/>
    <m/>
    <m/>
    <m/>
    <m/>
    <m/>
    <m/>
    <m/>
    <m/>
    <m/>
    <m/>
    <m/>
    <m/>
    <m/>
    <m/>
    <m/>
    <m/>
    <m/>
    <m/>
    <m/>
    <m/>
    <m/>
    <m/>
    <m/>
    <x v="0"/>
    <m/>
    <m/>
    <m/>
    <m/>
    <m/>
    <s v="GESTIONADO"/>
    <m/>
    <d v="2024-01-11T00:00:00"/>
    <m/>
    <m/>
    <x v="68"/>
    <x v="4"/>
    <x v="0"/>
    <x v="0"/>
    <x v="0"/>
    <n v="1"/>
    <n v="1"/>
    <n v="1"/>
    <n v="1"/>
    <x v="2"/>
    <n v="3"/>
    <s v="12242357"/>
    <x v="2"/>
    <d v="2024-01-11T00:00:00"/>
    <x v="1225"/>
    <d v="1899-12-30T00:00:00"/>
    <d v="2024-01-11T10:54:00"/>
    <s v="10:54"/>
    <d v="1899-12-30T05:58:18"/>
    <x v="1"/>
    <x v="1"/>
    <x v="10"/>
    <x v="1"/>
    <n v="8193"/>
  </r>
  <r>
    <n v="1243"/>
    <d v="2024-01-11T16:52:20"/>
    <d v="2024-01-11T16:53:15"/>
    <s v="45664102@ventasyservicios.com.co"/>
    <s v="Angie Tatiana Tique Cardozo"/>
    <m/>
    <d v="2024-01-11T00:00:00"/>
    <s v="11:18 a. m."/>
    <x v="0"/>
    <m/>
    <m/>
    <m/>
    <m/>
    <m/>
    <m/>
    <m/>
    <m/>
    <s v="gildardo-gomez@outlook.com"/>
    <s v="Solicitud Envío Factura Cliente"/>
    <s v="13874317"/>
    <s v="PABLO GOMEZ CARDENAS"/>
    <s v="SOHO"/>
    <s v="CLIENTE CLAR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1T00:00:00"/>
    <s v="NO APLICA"/>
    <s v="NO APLICA"/>
    <x v="9"/>
    <x v="0"/>
    <x v="0"/>
    <x v="0"/>
    <x v="0"/>
    <n v="1"/>
    <n v="1"/>
    <n v="1"/>
    <n v="1"/>
    <x v="1"/>
    <n v="4"/>
    <s v="13874317PABLO GOMEZ CARDENAS"/>
    <x v="2"/>
    <d v="2024-01-11T00:00:00"/>
    <x v="1226"/>
    <d v="1899-12-30T00:00:00"/>
    <d v="2024-01-11T11:18:00"/>
    <s v="11:18"/>
    <d v="1899-12-30T05:35:15"/>
    <x v="1"/>
    <x v="1"/>
    <x v="16"/>
    <x v="1"/>
    <n v="8193"/>
  </r>
  <r>
    <n v="1244"/>
    <d v="2024-01-11T16:58:20"/>
    <d v="2024-01-11T16:59:16"/>
    <s v="46044959@ventasyservicios.com.co"/>
    <s v="Brayan Enrique Cuida Castillo"/>
    <m/>
    <d v="2024-01-11T00:00:00"/>
    <s v="1:19 p. m."/>
    <x v="4"/>
    <m/>
    <m/>
    <m/>
    <m/>
    <m/>
    <m/>
    <m/>
    <m/>
    <s v="secretariadehacienda@totoro-cauca.gov.co"/>
    <s v="Fwd: SOLICITUD DE CNCELACION Y ACTIVACIÓN DE LINEAS TELEFÓNICAS MUNICIPIO DE TOTORO"/>
    <s v="8.21578325"/>
    <s v="MUNICIPIO DE TOTORO"/>
    <s v="SOH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1T00:00:00"/>
    <s v="NN"/>
    <m/>
    <x v="58"/>
    <x v="0"/>
    <x v="0"/>
    <x v="0"/>
    <x v="0"/>
    <n v="1"/>
    <n v="1"/>
    <n v="1"/>
    <n v="1"/>
    <x v="1"/>
    <n v="2"/>
    <s v="8.21578325MUNICIPIO DE TOTORO"/>
    <x v="0"/>
    <d v="2024-01-11T00:00:00"/>
    <x v="1227"/>
    <d v="1899-12-30T00:00:00"/>
    <d v="2024-01-11T01:19:00"/>
    <s v="1:19"/>
    <d v="1899-12-30T15:40:16"/>
    <x v="3"/>
    <x v="2"/>
    <x v="7"/>
    <x v="0"/>
    <n v="8193"/>
  </r>
  <r>
    <n v="1245"/>
    <d v="2024-01-11T17:04:07"/>
    <d v="2024-01-11T17:04:44"/>
    <s v="45961452@ventasyservicios.com.co"/>
    <s v="Natalia Buenano Gonzalez"/>
    <m/>
    <d v="2024-01-11T00:00:00"/>
    <s v="11:54"/>
    <x v="3"/>
    <m/>
    <s v="15559304"/>
    <m/>
    <m/>
    <m/>
    <m/>
    <m/>
    <m/>
    <m/>
    <m/>
    <s v="8.22446901"/>
    <s v="EMSI TECHNOLOGIES COLOMBIA SAS"/>
    <s v="MICRO"/>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11T00:00:00"/>
    <m/>
    <m/>
    <x v="50"/>
    <x v="3"/>
    <x v="0"/>
    <x v="0"/>
    <x v="0"/>
    <n v="1"/>
    <n v="1"/>
    <n v="1"/>
    <n v="1"/>
    <x v="0"/>
    <n v="1"/>
    <s v="8.22446901EMSI TECHNOLOGIES COLOMBIA SAS"/>
    <x v="2"/>
    <d v="2024-01-11T00:00:00"/>
    <x v="1228"/>
    <d v="1899-12-30T00:00:00"/>
    <d v="2024-01-11T11:54:00"/>
    <s v="11:54"/>
    <d v="1899-12-30T05:10:44"/>
    <x v="1"/>
    <x v="1"/>
    <x v="5"/>
    <x v="1"/>
    <n v="8193"/>
  </r>
  <r>
    <n v="1246"/>
    <d v="2024-01-11T17:00:16"/>
    <d v="2024-01-11T17:07:32"/>
    <s v="45981202@ventasyservicios.com.co"/>
    <s v="Candida Mayerli Moyano Casallas"/>
    <m/>
    <d v="2024-01-11T00:00:00"/>
    <s v="10:59"/>
    <x v="5"/>
    <m/>
    <m/>
    <m/>
    <m/>
    <m/>
    <m/>
    <m/>
    <m/>
    <m/>
    <m/>
    <s v="3143702876"/>
    <s v="LIQUITECH S.A.S"/>
    <s v="PYME MEDIANA"/>
    <s v="CLIENTE EXTERNO"/>
    <x v="0"/>
    <m/>
    <m/>
    <m/>
    <m/>
    <m/>
    <m/>
    <m/>
    <m/>
    <m/>
    <m/>
    <m/>
    <m/>
    <m/>
    <m/>
    <m/>
    <m/>
    <m/>
    <m/>
    <m/>
    <m/>
    <m/>
    <m/>
    <m/>
    <m/>
    <m/>
    <m/>
    <m/>
    <m/>
    <m/>
    <m/>
    <m/>
    <m/>
    <m/>
    <m/>
    <m/>
    <m/>
    <m/>
    <m/>
    <m/>
    <m/>
    <m/>
    <m/>
    <m/>
    <m/>
    <m/>
    <m/>
    <m/>
    <m/>
    <m/>
    <m/>
    <m/>
    <m/>
    <m/>
    <m/>
    <m/>
    <m/>
    <m/>
    <m/>
    <m/>
    <m/>
    <m/>
    <m/>
    <m/>
    <m/>
    <m/>
    <m/>
    <m/>
    <m/>
    <m/>
    <m/>
    <m/>
    <m/>
    <m/>
    <m/>
    <m/>
    <m/>
    <m/>
    <m/>
    <m/>
    <m/>
    <m/>
    <m/>
    <m/>
    <m/>
    <s v="PAGO YA APLICADO"/>
    <s v="BANCOLOMBIA"/>
    <s v="TRANSFERENCIA CON PAGO A LA REFERENCIA"/>
    <m/>
    <m/>
    <m/>
    <m/>
    <m/>
    <m/>
    <m/>
    <m/>
    <m/>
    <m/>
    <m/>
    <m/>
    <m/>
    <m/>
    <m/>
    <m/>
    <m/>
    <m/>
    <m/>
    <m/>
    <m/>
    <m/>
    <m/>
    <m/>
    <m/>
    <m/>
    <x v="0"/>
    <m/>
    <m/>
    <m/>
    <m/>
    <m/>
    <s v="GESTIONADO"/>
    <m/>
    <d v="2024-01-11T00:00:00"/>
    <m/>
    <m/>
    <x v="70"/>
    <x v="4"/>
    <x v="0"/>
    <x v="0"/>
    <x v="0"/>
    <n v="1"/>
    <n v="1"/>
    <n v="1"/>
    <n v="1"/>
    <x v="0"/>
    <n v="1"/>
    <s v="3143702876"/>
    <x v="0"/>
    <d v="2024-01-11T00:00:00"/>
    <x v="1229"/>
    <d v="1899-12-30T00:00:00"/>
    <d v="2024-01-11T10:59:00"/>
    <s v="10:59"/>
    <d v="1899-12-30T06:08:32"/>
    <x v="2"/>
    <x v="2"/>
    <x v="10"/>
    <x v="1"/>
    <n v="8193"/>
  </r>
  <r>
    <n v="1247"/>
    <d v="2024-01-11T17:07:34"/>
    <d v="2024-01-11T17:09:14"/>
    <s v="45981202@ventasyservicios.com.co"/>
    <s v="Candida Mayerli Moyano Casallas"/>
    <m/>
    <d v="2024-01-11T00:00:00"/>
    <s v="11:06"/>
    <x v="5"/>
    <m/>
    <m/>
    <m/>
    <m/>
    <m/>
    <m/>
    <m/>
    <m/>
    <m/>
    <m/>
    <s v="79216871"/>
    <s v="ESM BATALLON DE ASPC NO.16 "/>
    <s v="PYME PEQUEÑA"/>
    <s v="CLIENTE EXTERNO"/>
    <x v="0"/>
    <m/>
    <m/>
    <m/>
    <m/>
    <m/>
    <m/>
    <m/>
    <m/>
    <m/>
    <m/>
    <m/>
    <m/>
    <m/>
    <m/>
    <m/>
    <m/>
    <m/>
    <m/>
    <m/>
    <m/>
    <m/>
    <m/>
    <m/>
    <m/>
    <m/>
    <m/>
    <m/>
    <m/>
    <m/>
    <m/>
    <m/>
    <m/>
    <m/>
    <m/>
    <m/>
    <m/>
    <m/>
    <m/>
    <m/>
    <m/>
    <m/>
    <m/>
    <m/>
    <m/>
    <m/>
    <m/>
    <m/>
    <m/>
    <m/>
    <m/>
    <m/>
    <m/>
    <m/>
    <m/>
    <m/>
    <m/>
    <m/>
    <m/>
    <m/>
    <m/>
    <m/>
    <m/>
    <m/>
    <m/>
    <m/>
    <m/>
    <m/>
    <m/>
    <m/>
    <m/>
    <m/>
    <m/>
    <m/>
    <m/>
    <m/>
    <m/>
    <m/>
    <m/>
    <m/>
    <m/>
    <m/>
    <m/>
    <m/>
    <m/>
    <s v="PAGO NO ABONADO"/>
    <s v="BANCO CTIBANK"/>
    <s v="TRANSFERENCIA CTA. DE CLARO"/>
    <m/>
    <m/>
    <m/>
    <m/>
    <m/>
    <m/>
    <m/>
    <m/>
    <m/>
    <m/>
    <m/>
    <m/>
    <m/>
    <m/>
    <m/>
    <m/>
    <m/>
    <m/>
    <m/>
    <m/>
    <m/>
    <m/>
    <m/>
    <m/>
    <m/>
    <m/>
    <x v="0"/>
    <m/>
    <m/>
    <m/>
    <m/>
    <m/>
    <s v="SOLUCIONADO ESCALADO"/>
    <s v="GENOVEVA JIMÉNEZ"/>
    <d v="2024-01-11T00:00:00"/>
    <m/>
    <m/>
    <x v="68"/>
    <x v="4"/>
    <x v="4"/>
    <x v="0"/>
    <x v="0"/>
    <n v="1"/>
    <n v="1"/>
    <n v="1"/>
    <n v="1"/>
    <x v="0"/>
    <n v="1"/>
    <s v="79216871"/>
    <x v="1"/>
    <d v="2024-01-11T00:00:00"/>
    <x v="1230"/>
    <d v="1899-12-30T00:00:00"/>
    <d v="2024-01-11T11:06:00"/>
    <s v="11:06"/>
    <d v="1899-12-30T06:03:14"/>
    <x v="2"/>
    <x v="2"/>
    <x v="10"/>
    <x v="1"/>
    <n v="8193"/>
  </r>
  <r>
    <n v="1248"/>
    <d v="2024-01-11T17:16:24"/>
    <d v="2024-01-11T17:16:43"/>
    <s v="45113897@ventasyservicios.com.co"/>
    <s v="Diana Carolina Zambrano Cruz"/>
    <m/>
    <d v="2024-01-11T00:00:00"/>
    <s v="14:00"/>
    <x v="4"/>
    <m/>
    <m/>
    <m/>
    <m/>
    <m/>
    <m/>
    <m/>
    <m/>
    <s v="hacienda@zapatoca-santander.gov.co"/>
    <s v="Re: ACTULIZACION DE DATOS MUNICIPIO DE ZAPATOCA"/>
    <s v="8.22447453"/>
    <s v="MUNICIPIO DE ZAPATOCA"/>
    <s v="PYME PEQUEÑA"/>
    <s v="CLIENTE EXTERNO"/>
    <x v="0"/>
    <m/>
    <s v="MÓVIL"/>
    <m/>
    <m/>
    <s v="PERFILAMIENTO ESPECIAL"/>
    <m/>
    <m/>
    <m/>
    <m/>
    <m/>
    <m/>
    <m/>
    <m/>
    <m/>
    <m/>
    <m/>
    <m/>
    <m/>
    <m/>
    <m/>
    <m/>
    <m/>
    <m/>
    <m/>
    <m/>
    <m/>
    <m/>
    <m/>
    <m/>
    <m/>
    <m/>
    <m/>
    <m/>
    <m/>
    <m/>
    <m/>
    <m/>
    <m/>
    <m/>
    <s v="REGISTRO"/>
    <m/>
    <m/>
    <m/>
    <m/>
    <m/>
    <m/>
    <m/>
    <m/>
    <m/>
    <m/>
    <m/>
    <m/>
    <m/>
    <m/>
    <m/>
    <m/>
    <m/>
    <m/>
    <m/>
    <m/>
    <m/>
    <m/>
    <m/>
    <m/>
    <m/>
    <m/>
    <m/>
    <m/>
    <m/>
    <m/>
    <m/>
    <m/>
    <m/>
    <m/>
    <m/>
    <m/>
    <m/>
    <m/>
    <m/>
    <m/>
    <m/>
    <m/>
    <m/>
    <m/>
    <m/>
    <m/>
    <m/>
    <m/>
    <m/>
    <m/>
    <m/>
    <m/>
    <m/>
    <m/>
    <m/>
    <m/>
    <m/>
    <m/>
    <m/>
    <m/>
    <m/>
    <m/>
    <m/>
    <m/>
    <m/>
    <m/>
    <m/>
    <m/>
    <m/>
    <m/>
    <m/>
    <m/>
    <m/>
    <x v="0"/>
    <m/>
    <m/>
    <m/>
    <m/>
    <m/>
    <s v="GESTIONADO"/>
    <m/>
    <d v="2024-01-11T00:00:00"/>
    <m/>
    <m/>
    <x v="149"/>
    <x v="0"/>
    <x v="0"/>
    <x v="0"/>
    <x v="0"/>
    <n v="1"/>
    <n v="1"/>
    <n v="1"/>
    <n v="1"/>
    <x v="0"/>
    <n v="1"/>
    <s v="8.22447453MUNICIPIO DE ZAPATOCA"/>
    <x v="2"/>
    <d v="2024-01-11T00:00:00"/>
    <x v="1231"/>
    <d v="1899-12-30T00:00:00"/>
    <d v="2024-01-11T14:00:00"/>
    <s v="14:00"/>
    <d v="1899-12-30T03:16:43"/>
    <x v="1"/>
    <x v="1"/>
    <x v="30"/>
    <x v="0"/>
    <n v="8193"/>
  </r>
  <r>
    <n v="1249"/>
    <d v="2024-01-11T17:16:45"/>
    <d v="2024-01-11T17:18:18"/>
    <s v="45113897@ventasyservicios.com.co"/>
    <s v="Diana Carolina Zambrano Cruz"/>
    <m/>
    <d v="2024-01-11T00:00:00"/>
    <s v="11:18"/>
    <x v="4"/>
    <m/>
    <m/>
    <m/>
    <m/>
    <m/>
    <m/>
    <m/>
    <m/>
    <s v="compras@gcb.edu.co"/>
    <s v="Cesión contrato Ref 67688198 "/>
    <s v="67688198"/>
    <s v=" LILIANA SIERRA BRAVO                      "/>
    <s v="MASIVO"/>
    <s v="CLIENTE EXTERNO"/>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1T00:00:00"/>
    <m/>
    <m/>
    <x v="37"/>
    <x v="0"/>
    <x v="0"/>
    <x v="0"/>
    <x v="0"/>
    <n v="1"/>
    <n v="1"/>
    <n v="1"/>
    <n v="1"/>
    <x v="0"/>
    <n v="1"/>
    <s v="67688198 LILIANA SIERRA BRAVO                      "/>
    <x v="0"/>
    <d v="2024-01-11T00:00:00"/>
    <x v="1232"/>
    <d v="1899-12-30T00:00:00"/>
    <d v="2024-01-11T11:18:00"/>
    <s v="11:18"/>
    <d v="1899-12-30T06:00:18"/>
    <x v="2"/>
    <x v="2"/>
    <x v="30"/>
    <x v="0"/>
    <n v="8193"/>
  </r>
  <r>
    <n v="1250"/>
    <d v="2024-01-11T17:02:02"/>
    <d v="2024-01-11T17:18:37"/>
    <s v="45577874@ventasyservicios.com.co"/>
    <s v="David Andres Pardo Torres"/>
    <m/>
    <d v="2024-01-11T00:00:00"/>
    <s v="10:38"/>
    <x v="4"/>
    <m/>
    <m/>
    <m/>
    <m/>
    <m/>
    <m/>
    <m/>
    <m/>
    <s v="francisco@connect2bpo.com"/>
    <s v="Solicitud investigación de pagos en cuenta 1045667302"/>
    <s v="13339285"/>
    <s v="PAOLA PATRICIA GIL SERJE"/>
    <s v="SOHO"/>
    <s v="CLIENTE EXTERNO"/>
    <x v="0"/>
    <m/>
    <s v="FIJO"/>
    <s v="FO"/>
    <s v="SALDO"/>
    <m/>
    <m/>
    <m/>
    <m/>
    <m/>
    <m/>
    <m/>
    <m/>
    <m/>
    <m/>
    <m/>
    <m/>
    <m/>
    <m/>
    <m/>
    <m/>
    <m/>
    <m/>
    <m/>
    <m/>
    <m/>
    <m/>
    <m/>
    <m/>
    <m/>
    <m/>
    <m/>
    <m/>
    <m/>
    <m/>
    <m/>
    <m/>
    <m/>
    <m/>
    <m/>
    <m/>
    <m/>
    <m/>
    <m/>
    <m/>
    <m/>
    <m/>
    <m/>
    <m/>
    <m/>
    <m/>
    <m/>
    <m/>
    <m/>
    <s v="INFORMACIÓN - ACLARACIÓN"/>
    <m/>
    <m/>
    <m/>
    <m/>
    <m/>
    <m/>
    <m/>
    <m/>
    <m/>
    <m/>
    <m/>
    <m/>
    <m/>
    <m/>
    <m/>
    <m/>
    <m/>
    <m/>
    <m/>
    <m/>
    <m/>
    <m/>
    <m/>
    <m/>
    <m/>
    <m/>
    <m/>
    <m/>
    <m/>
    <m/>
    <m/>
    <m/>
    <m/>
    <m/>
    <m/>
    <m/>
    <m/>
    <m/>
    <m/>
    <m/>
    <m/>
    <m/>
    <m/>
    <m/>
    <m/>
    <m/>
    <m/>
    <m/>
    <m/>
    <m/>
    <m/>
    <m/>
    <m/>
    <m/>
    <m/>
    <m/>
    <m/>
    <m/>
    <m/>
    <x v="0"/>
    <m/>
    <m/>
    <m/>
    <m/>
    <m/>
    <s v="GESTIONADO"/>
    <m/>
    <d v="2024-01-11T00:00:00"/>
    <s v="20621010"/>
    <m/>
    <x v="39"/>
    <x v="0"/>
    <x v="0"/>
    <x v="0"/>
    <x v="0"/>
    <n v="1"/>
    <n v="1"/>
    <n v="1"/>
    <n v="1"/>
    <x v="0"/>
    <n v="1"/>
    <s v="13339285PAOLA PATRICIA GIL SERJE"/>
    <x v="0"/>
    <d v="2024-01-11T00:00:00"/>
    <x v="1233"/>
    <d v="1899-12-30T00:00:00"/>
    <d v="2024-01-11T10:38:00"/>
    <s v="10:38"/>
    <d v="1899-12-30T06:40:37"/>
    <x v="2"/>
    <x v="2"/>
    <x v="14"/>
    <x v="0"/>
    <n v="8193"/>
  </r>
  <r>
    <n v="1251"/>
    <d v="2024-01-11T16:56:55"/>
    <d v="2024-01-11T17:21:06"/>
    <s v="45632550@ventasyservicios.com.co"/>
    <s v="Alejandra Rodriguez Cajamarca"/>
    <m/>
    <d v="2024-01-11T00:00:00"/>
    <s v="8:50 a. m."/>
    <x v="4"/>
    <m/>
    <m/>
    <m/>
    <m/>
    <m/>
    <m/>
    <m/>
    <m/>
    <s v="auxcontable@oficinadenegocios.co"/>
    <s v="Re: Fwd: SOLICITUD OFERTAS PLANES DE CELULARES"/>
    <s v="8.22436951"/>
    <s v="OFICINA DE NEGOCIOS SAS -"/>
    <s v="MICRO"/>
    <s v="CLIENTE CLARO"/>
    <x v="0"/>
    <m/>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1T00:00:00"/>
    <m/>
    <m/>
    <x v="22"/>
    <x v="0"/>
    <x v="0"/>
    <x v="0"/>
    <x v="0"/>
    <n v="1"/>
    <n v="1"/>
    <n v="1"/>
    <n v="1"/>
    <x v="0"/>
    <n v="1"/>
    <s v="8.22436951OFICINA DE NEGOCIOS SAS -"/>
    <x v="0"/>
    <d v="2024-01-11T00:00:00"/>
    <x v="1234"/>
    <d v="1899-12-30T00:00:00"/>
    <d v="2024-01-11T08:50:00"/>
    <s v="8:50"/>
    <d v="1899-12-30T08:31:06"/>
    <x v="2"/>
    <x v="2"/>
    <x v="24"/>
    <x v="0"/>
    <n v="8193"/>
  </r>
  <r>
    <n v="1252"/>
    <d v="2024-01-11T17:22:03"/>
    <d v="2024-01-11T17:22:37"/>
    <s v="45961452@ventasyservicios.com.co"/>
    <s v="Natalia Buenano Gonzalez"/>
    <m/>
    <d v="2024-01-11T00:00:00"/>
    <s v="11:54"/>
    <x v="3"/>
    <m/>
    <s v="15559306"/>
    <m/>
    <m/>
    <m/>
    <m/>
    <m/>
    <m/>
    <m/>
    <m/>
    <s v="3132630415"/>
    <s v="LINEGPS SAS"/>
    <s v="PYME MEDIANA"/>
    <s v="CLIENTE EXTERNO"/>
    <x v="0"/>
    <m/>
    <s v="MÓVIL"/>
    <m/>
    <m/>
    <s v="REPOSICIÓN DE EQUIPO"/>
    <m/>
    <m/>
    <m/>
    <m/>
    <m/>
    <m/>
    <m/>
    <m/>
    <m/>
    <m/>
    <m/>
    <m/>
    <m/>
    <m/>
    <m/>
    <m/>
    <m/>
    <m/>
    <m/>
    <m/>
    <m/>
    <m/>
    <m/>
    <m/>
    <m/>
    <m/>
    <m/>
    <m/>
    <m/>
    <m/>
    <m/>
    <m/>
    <m/>
    <m/>
    <m/>
    <m/>
    <m/>
    <m/>
    <m/>
    <m/>
    <m/>
    <m/>
    <m/>
    <m/>
    <s v="COTIZACIÓN"/>
    <m/>
    <m/>
    <m/>
    <m/>
    <m/>
    <m/>
    <m/>
    <m/>
    <m/>
    <m/>
    <m/>
    <m/>
    <m/>
    <m/>
    <m/>
    <m/>
    <m/>
    <m/>
    <m/>
    <m/>
    <m/>
    <m/>
    <m/>
    <m/>
    <m/>
    <m/>
    <m/>
    <m/>
    <m/>
    <m/>
    <m/>
    <m/>
    <m/>
    <m/>
    <m/>
    <m/>
    <m/>
    <m/>
    <m/>
    <m/>
    <m/>
    <m/>
    <m/>
    <m/>
    <m/>
    <m/>
    <m/>
    <m/>
    <m/>
    <m/>
    <m/>
    <m/>
    <m/>
    <m/>
    <m/>
    <m/>
    <m/>
    <m/>
    <m/>
    <m/>
    <m/>
    <m/>
    <m/>
    <x v="0"/>
    <m/>
    <m/>
    <m/>
    <m/>
    <m/>
    <s v="GESTIONADO"/>
    <m/>
    <d v="2024-01-11T00:00:00"/>
    <m/>
    <m/>
    <x v="38"/>
    <x v="3"/>
    <x v="0"/>
    <x v="0"/>
    <x v="0"/>
    <n v="1"/>
    <n v="1"/>
    <n v="1"/>
    <n v="1"/>
    <x v="0"/>
    <n v="1"/>
    <s v="3132630415LINEGPS SAS"/>
    <x v="2"/>
    <d v="2024-01-11T00:00:00"/>
    <x v="1235"/>
    <d v="1899-12-30T00:00:00"/>
    <d v="2024-01-11T11:54:00"/>
    <s v="11:54"/>
    <d v="1899-12-30T05:28:37"/>
    <x v="1"/>
    <x v="1"/>
    <x v="5"/>
    <x v="1"/>
    <n v="8193"/>
  </r>
  <r>
    <n v="1253"/>
    <d v="2024-01-11T17:23:39"/>
    <d v="2024-01-11T17:23:49"/>
    <s v="46044978@ventasyservicios.com.co"/>
    <s v="Edward Esteban Roa Ruiz"/>
    <m/>
    <d v="2024-01-11T00:00:00"/>
    <s v="10:50"/>
    <x v="4"/>
    <m/>
    <m/>
    <m/>
    <m/>
    <m/>
    <m/>
    <m/>
    <m/>
    <s v="asistenteadministrativa@centralpointph.com"/>
    <s v="RV: SOLICITUD URGENTE"/>
    <s v="12328525"/>
    <s v="CENTRO EMPRESARIAL CENTRAL POINT- PROPIEDAD HORIZONTAL"/>
    <s v="SOHO"/>
    <s v="CLIENTE CLARO"/>
    <x v="0"/>
    <m/>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1T00:00:00"/>
    <m/>
    <m/>
    <x v="58"/>
    <x v="0"/>
    <x v="0"/>
    <x v="0"/>
    <x v="0"/>
    <n v="1"/>
    <n v="1"/>
    <n v="1"/>
    <n v="1"/>
    <x v="0"/>
    <n v="1"/>
    <s v="12328525CENTRO EMPRESARIAL CENTRAL POINT- PROPIEDAD HORIZONTAL"/>
    <x v="0"/>
    <d v="2024-01-11T00:00:00"/>
    <x v="1236"/>
    <d v="1899-12-30T00:00:00"/>
    <d v="2024-01-11T10:50:00"/>
    <s v="10:50"/>
    <d v="1899-12-30T06:33:49"/>
    <x v="2"/>
    <x v="2"/>
    <x v="8"/>
    <x v="0"/>
    <n v="8193"/>
  </r>
  <r>
    <n v="1254"/>
    <d v="2024-01-11T17:20:54"/>
    <d v="2024-01-11T17:23:59"/>
    <s v="45688293@ventasyservicios.com.co"/>
    <s v="Juan David Mendez"/>
    <m/>
    <d v="2024-01-11T00:00:00"/>
    <s v="12:03"/>
    <x v="0"/>
    <m/>
    <m/>
    <m/>
    <m/>
    <m/>
    <m/>
    <m/>
    <m/>
    <s v="contactopyme.co@claro.com.co"/>
    <s v="Fwd: SOLICITUDES CLARO"/>
    <s v="3174433855"/>
    <s v="NUTRIR AGENTE COMERCIAL S.A.S-BIC"/>
    <s v="PYME MEDIANA"/>
    <s v="CLIENTE EXTERNO"/>
    <x v="0"/>
    <m/>
    <s v="MÓVIL"/>
    <m/>
    <m/>
    <s v="CAMBIO PLAN TARIFA"/>
    <m/>
    <m/>
    <m/>
    <m/>
    <s v="DOWNGRADE"/>
    <m/>
    <m/>
    <m/>
    <m/>
    <m/>
    <m/>
    <m/>
    <m/>
    <m/>
    <m/>
    <m/>
    <m/>
    <m/>
    <m/>
    <m/>
    <m/>
    <m/>
    <m/>
    <m/>
    <m/>
    <m/>
    <m/>
    <m/>
    <m/>
    <m/>
    <m/>
    <m/>
    <m/>
    <m/>
    <m/>
    <m/>
    <m/>
    <m/>
    <m/>
    <m/>
    <m/>
    <m/>
    <m/>
    <m/>
    <m/>
    <m/>
    <m/>
    <m/>
    <m/>
    <m/>
    <m/>
    <m/>
    <m/>
    <m/>
    <m/>
    <m/>
    <m/>
    <m/>
    <m/>
    <m/>
    <m/>
    <m/>
    <m/>
    <m/>
    <m/>
    <m/>
    <m/>
    <m/>
    <m/>
    <m/>
    <m/>
    <m/>
    <m/>
    <m/>
    <m/>
    <m/>
    <m/>
    <m/>
    <m/>
    <m/>
    <m/>
    <m/>
    <m/>
    <m/>
    <m/>
    <m/>
    <m/>
    <m/>
    <m/>
    <m/>
    <m/>
    <m/>
    <m/>
    <m/>
    <m/>
    <m/>
    <m/>
    <m/>
    <m/>
    <m/>
    <m/>
    <m/>
    <m/>
    <m/>
    <m/>
    <m/>
    <m/>
    <m/>
    <x v="0"/>
    <m/>
    <m/>
    <m/>
    <m/>
    <m/>
    <s v="GESTIONADO"/>
    <m/>
    <d v="2024-01-11T00:00:00"/>
    <m/>
    <m/>
    <x v="35"/>
    <x v="0"/>
    <x v="0"/>
    <x v="0"/>
    <x v="0"/>
    <n v="1"/>
    <n v="1"/>
    <n v="1"/>
    <n v="1"/>
    <x v="0"/>
    <n v="1"/>
    <s v="3174433855NUTRIR AGENTE COMERCIAL S.A.S-BIC"/>
    <x v="2"/>
    <d v="2024-01-11T00:00:00"/>
    <x v="1237"/>
    <d v="1899-12-30T00:00:00"/>
    <d v="2024-01-11T12:03:00"/>
    <s v="12:03"/>
    <d v="1899-12-30T05:20:59"/>
    <x v="1"/>
    <x v="1"/>
    <x v="4"/>
    <x v="1"/>
    <n v="8193"/>
  </r>
  <r>
    <n v="1255"/>
    <d v="2024-01-11T17:17:05"/>
    <d v="2024-01-11T17:24:04"/>
    <s v="45981202@ventasyservicios.com.co"/>
    <s v="Candida Mayerli Moyano Casallas"/>
    <m/>
    <d v="2024-01-11T00:00:00"/>
    <s v="10:52"/>
    <x v="8"/>
    <m/>
    <m/>
    <m/>
    <m/>
    <m/>
    <s v="BANCOLOMBIA"/>
    <m/>
    <m/>
    <s v="katvarga@bancolombia.com.co"/>
    <s v="RE: Tu contrato Grupo Bancolombia... 3143175147"/>
    <s v="3143175147"/>
    <s v="ASTRID ELENA VARGAS VANEGAS"/>
    <s v="MASIVO"/>
    <s v="CLIENTE EXTERNO"/>
    <x v="0"/>
    <m/>
    <s v="MÓVIL"/>
    <m/>
    <m/>
    <s v="INCLUSIONES - EXCLUSIONES"/>
    <m/>
    <m/>
    <m/>
    <m/>
    <m/>
    <m/>
    <m/>
    <m/>
    <m/>
    <m/>
    <m/>
    <m/>
    <m/>
    <m/>
    <m/>
    <m/>
    <m/>
    <m/>
    <m/>
    <m/>
    <m/>
    <m/>
    <m/>
    <m/>
    <s v="INCLUSIÓN"/>
    <m/>
    <m/>
    <m/>
    <m/>
    <m/>
    <m/>
    <m/>
    <m/>
    <m/>
    <m/>
    <m/>
    <m/>
    <m/>
    <m/>
    <m/>
    <m/>
    <m/>
    <m/>
    <m/>
    <m/>
    <m/>
    <m/>
    <m/>
    <m/>
    <m/>
    <m/>
    <m/>
    <m/>
    <m/>
    <m/>
    <m/>
    <m/>
    <m/>
    <m/>
    <m/>
    <m/>
    <m/>
    <m/>
    <m/>
    <m/>
    <m/>
    <m/>
    <m/>
    <m/>
    <m/>
    <m/>
    <m/>
    <m/>
    <m/>
    <m/>
    <m/>
    <m/>
    <m/>
    <m/>
    <m/>
    <m/>
    <m/>
    <m/>
    <m/>
    <m/>
    <m/>
    <m/>
    <m/>
    <m/>
    <m/>
    <m/>
    <m/>
    <m/>
    <m/>
    <m/>
    <m/>
    <m/>
    <m/>
    <m/>
    <m/>
    <m/>
    <m/>
    <m/>
    <m/>
    <m/>
    <m/>
    <m/>
    <m/>
    <x v="0"/>
    <m/>
    <m/>
    <m/>
    <m/>
    <m/>
    <s v="GESTIONADO"/>
    <m/>
    <d v="2024-01-11T00:00:00"/>
    <m/>
    <m/>
    <x v="54"/>
    <x v="7"/>
    <x v="0"/>
    <x v="0"/>
    <x v="0"/>
    <n v="1"/>
    <n v="1"/>
    <n v="1"/>
    <n v="1"/>
    <x v="0"/>
    <n v="1"/>
    <s v="3143175147ASTRID ELENA VARGAS VANEGAS"/>
    <x v="0"/>
    <d v="2024-01-11T00:00:00"/>
    <x v="1238"/>
    <d v="1899-12-30T00:00:00"/>
    <d v="2024-01-11T10:52:00"/>
    <s v="10:52"/>
    <d v="1899-12-30T06:32:04"/>
    <x v="2"/>
    <x v="2"/>
    <x v="10"/>
    <x v="1"/>
    <n v="8193"/>
  </r>
  <r>
    <n v="1256"/>
    <d v="2024-01-11T17:23:44"/>
    <d v="2024-01-11T17:24:47"/>
    <s v="46049316@ventasyservicios.com.co"/>
    <s v="Evelin Gicela Diaz Garzon"/>
    <m/>
    <d v="2024-01-11T00:00:00"/>
    <s v="11:32"/>
    <x v="7"/>
    <m/>
    <m/>
    <m/>
    <m/>
    <m/>
    <m/>
    <s v="info@ciaidiomas.edu.co"/>
    <s v="RE: SOLICITUD LEGALIZACION DE NUMERO"/>
    <m/>
    <m/>
    <s v="3145413460"/>
    <s v="SER COMUNICACIONES"/>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1T00:00:00"/>
    <m/>
    <m/>
    <x v="78"/>
    <x v="6"/>
    <x v="0"/>
    <x v="0"/>
    <x v="0"/>
    <n v="1"/>
    <n v="1"/>
    <n v="1"/>
    <n v="1"/>
    <x v="0"/>
    <n v="1"/>
    <s v="3145413460SER COMUNICACIONES"/>
    <x v="2"/>
    <d v="2024-01-11T00:00:00"/>
    <x v="1239"/>
    <d v="1899-12-30T00:00:00"/>
    <d v="2024-01-11T11:32:00"/>
    <s v="11:32"/>
    <d v="1899-12-30T05:52:47"/>
    <x v="1"/>
    <x v="1"/>
    <x v="22"/>
    <x v="1"/>
    <n v="8193"/>
  </r>
  <r>
    <n v="1257"/>
    <d v="2024-01-11T17:25:26"/>
    <d v="2024-01-11T17:26:25"/>
    <s v="46044959@ventasyservicios.com.co"/>
    <s v="Brayan Enrique Cuida Castillo"/>
    <m/>
    <d v="2024-01-11T00:00:00"/>
    <s v="2:32 p. m."/>
    <x v="4"/>
    <m/>
    <m/>
    <m/>
    <m/>
    <m/>
    <m/>
    <m/>
    <m/>
    <s v="auxiliaradmin@nutrirac.com.co"/>
    <s v="RE: SOLICITUDES CLARO"/>
    <s v="3174433855"/>
    <s v="NUTRIR AGENTE COMERCIAL SOCIEDAD POR ACC"/>
    <s v="SOHO"/>
    <s v="CLIENTE CLARO"/>
    <x v="0"/>
    <m/>
    <s v="MÓVIL"/>
    <m/>
    <m/>
    <s v="CANCELACIÓN DE LÍNEA"/>
    <m/>
    <m/>
    <m/>
    <m/>
    <m/>
    <s v="COLOCACIÓN"/>
    <m/>
    <m/>
    <m/>
    <m/>
    <m/>
    <m/>
    <m/>
    <m/>
    <m/>
    <m/>
    <m/>
    <m/>
    <m/>
    <m/>
    <m/>
    <m/>
    <m/>
    <m/>
    <m/>
    <m/>
    <m/>
    <m/>
    <m/>
    <m/>
    <m/>
    <m/>
    <m/>
    <m/>
    <m/>
    <m/>
    <m/>
    <m/>
    <m/>
    <m/>
    <m/>
    <m/>
    <m/>
    <m/>
    <m/>
    <m/>
    <m/>
    <m/>
    <m/>
    <m/>
    <m/>
    <m/>
    <m/>
    <m/>
    <m/>
    <m/>
    <m/>
    <m/>
    <m/>
    <m/>
    <m/>
    <m/>
    <m/>
    <m/>
    <m/>
    <m/>
    <m/>
    <m/>
    <m/>
    <m/>
    <m/>
    <m/>
    <m/>
    <m/>
    <m/>
    <m/>
    <m/>
    <m/>
    <m/>
    <m/>
    <m/>
    <m/>
    <m/>
    <m/>
    <m/>
    <m/>
    <m/>
    <m/>
    <m/>
    <m/>
    <m/>
    <m/>
    <m/>
    <m/>
    <m/>
    <m/>
    <m/>
    <m/>
    <m/>
    <m/>
    <m/>
    <m/>
    <m/>
    <m/>
    <m/>
    <s v="NO INDICA MOTIVO"/>
    <m/>
    <m/>
    <x v="1"/>
    <m/>
    <m/>
    <s v="1"/>
    <m/>
    <m/>
    <s v="GESTIONADO"/>
    <m/>
    <d v="2024-01-11T00:00:00"/>
    <s v="NN"/>
    <m/>
    <x v="25"/>
    <x v="0"/>
    <x v="0"/>
    <x v="0"/>
    <x v="0"/>
    <n v="1"/>
    <n v="1"/>
    <n v="1"/>
    <n v="1"/>
    <x v="0"/>
    <n v="1"/>
    <s v="3174433855NUTRIR AGENTE COMERCIAL SOCIEDAD POR ACC"/>
    <x v="0"/>
    <d v="2024-01-11T00:00:00"/>
    <x v="1240"/>
    <d v="1899-12-30T00:00:00"/>
    <d v="2024-01-11T02:32:00"/>
    <s v="2:32"/>
    <d v="1899-12-30T14:54:25"/>
    <x v="3"/>
    <x v="2"/>
    <x v="7"/>
    <x v="0"/>
    <n v="8193"/>
  </r>
  <r>
    <n v="1258"/>
    <d v="2024-01-11T17:25:58"/>
    <d v="2024-01-11T17:26:54"/>
    <s v="45664102@ventasyservicios.com.co"/>
    <s v="Angie Tatiana Tique Cardozo"/>
    <m/>
    <d v="2024-01-11T00:00:00"/>
    <s v="11:24 a. m."/>
    <x v="0"/>
    <m/>
    <m/>
    <m/>
    <m/>
    <m/>
    <m/>
    <m/>
    <m/>
    <s v="claropqrmovil-38@millenium.com.co"/>
    <s v="CANCELACION SEGMENTO PYME 1418678"/>
    <s v="31092907"/>
    <s v="MARTHA ELE CAMPOSS MOLANO "/>
    <s v="SOH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1T00:00:00"/>
    <s v="NO APLICA "/>
    <s v="NO APLICA "/>
    <x v="58"/>
    <x v="0"/>
    <x v="0"/>
    <x v="0"/>
    <x v="0"/>
    <n v="1"/>
    <n v="1"/>
    <n v="1"/>
    <n v="1"/>
    <x v="0"/>
    <n v="1"/>
    <s v="31092907MARTHA ELE CAMPOSS MOLANO "/>
    <x v="1"/>
    <d v="2024-01-11T00:00:00"/>
    <x v="1241"/>
    <d v="1899-12-30T00:00:00"/>
    <d v="2024-01-11T11:24:00"/>
    <s v="11:24"/>
    <d v="1899-12-30T06:02:54"/>
    <x v="2"/>
    <x v="2"/>
    <x v="16"/>
    <x v="1"/>
    <n v="8193"/>
  </r>
  <r>
    <n v="1259"/>
    <d v="2024-01-11T17:25:59"/>
    <d v="2024-01-11T17:27:01"/>
    <s v="46044978@ventasyservicios.com.co"/>
    <s v="Edward Esteban Roa Ruiz"/>
    <m/>
    <d v="2024-01-11T00:00:00"/>
    <s v="10:51"/>
    <x v="4"/>
    <m/>
    <m/>
    <m/>
    <m/>
    <m/>
    <m/>
    <m/>
    <m/>
    <s v="alternativasortopedicas@alternativasortopedicassas.com"/>
    <s v="CANCELACIÓN DEL SERVICIO"/>
    <s v="37786509"/>
    <s v="ALTERNATIV ORTOPEDICAS SAS"/>
    <s v="SOH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1T00:00:00"/>
    <m/>
    <m/>
    <x v="58"/>
    <x v="0"/>
    <x v="0"/>
    <x v="0"/>
    <x v="0"/>
    <n v="1"/>
    <n v="1"/>
    <n v="1"/>
    <n v="1"/>
    <x v="0"/>
    <n v="1"/>
    <s v="37786509ALTERNATIV ORTOPEDICAS SAS"/>
    <x v="0"/>
    <d v="2024-01-11T00:00:00"/>
    <x v="1242"/>
    <d v="1899-12-30T00:00:00"/>
    <d v="2024-01-11T10:51:00"/>
    <s v="10:51"/>
    <d v="1899-12-30T06:36:01"/>
    <x v="2"/>
    <x v="2"/>
    <x v="8"/>
    <x v="0"/>
    <n v="8193"/>
  </r>
  <r>
    <n v="1260"/>
    <d v="2024-01-11T17:27:01"/>
    <d v="2024-01-11T17:27:37"/>
    <s v="45961452@ventasyservicios.com.co"/>
    <s v="Natalia Buenano Gonzalez"/>
    <m/>
    <d v="2024-01-11T00:00:00"/>
    <s v="11:55"/>
    <x v="3"/>
    <m/>
    <s v="15559307"/>
    <m/>
    <m/>
    <m/>
    <m/>
    <m/>
    <m/>
    <m/>
    <m/>
    <s v="8.22394298"/>
    <s v="ELECTRONICA AVS S.A.S"/>
    <s v="PYME MEDIANA"/>
    <s v="CLIENTE EXTERNO"/>
    <x v="0"/>
    <m/>
    <s v="MÓVIL"/>
    <m/>
    <m/>
    <s v="PERFILAMIENTO ESPECIAL"/>
    <m/>
    <m/>
    <m/>
    <m/>
    <m/>
    <m/>
    <m/>
    <m/>
    <m/>
    <m/>
    <m/>
    <m/>
    <m/>
    <m/>
    <m/>
    <m/>
    <m/>
    <m/>
    <m/>
    <m/>
    <m/>
    <m/>
    <m/>
    <m/>
    <m/>
    <m/>
    <m/>
    <m/>
    <m/>
    <m/>
    <m/>
    <m/>
    <m/>
    <m/>
    <s v="INFORMACIÓN - ACLARACIÓN"/>
    <m/>
    <m/>
    <m/>
    <m/>
    <m/>
    <m/>
    <m/>
    <m/>
    <m/>
    <m/>
    <m/>
    <m/>
    <m/>
    <m/>
    <m/>
    <m/>
    <m/>
    <m/>
    <m/>
    <m/>
    <m/>
    <m/>
    <m/>
    <m/>
    <m/>
    <m/>
    <m/>
    <m/>
    <m/>
    <m/>
    <m/>
    <m/>
    <m/>
    <m/>
    <m/>
    <m/>
    <m/>
    <m/>
    <m/>
    <m/>
    <m/>
    <m/>
    <m/>
    <m/>
    <m/>
    <m/>
    <m/>
    <m/>
    <m/>
    <m/>
    <m/>
    <m/>
    <m/>
    <m/>
    <m/>
    <m/>
    <m/>
    <m/>
    <m/>
    <m/>
    <m/>
    <m/>
    <m/>
    <m/>
    <m/>
    <m/>
    <m/>
    <m/>
    <m/>
    <m/>
    <m/>
    <m/>
    <m/>
    <x v="0"/>
    <m/>
    <m/>
    <m/>
    <m/>
    <m/>
    <s v="GESTIONADO"/>
    <m/>
    <d v="2024-01-11T00:00:00"/>
    <m/>
    <m/>
    <x v="150"/>
    <x v="3"/>
    <x v="0"/>
    <x v="0"/>
    <x v="0"/>
    <n v="1"/>
    <n v="1"/>
    <n v="1"/>
    <n v="1"/>
    <x v="0"/>
    <n v="1"/>
    <s v="8.22394298ELECTRONICA AVS S.A.S"/>
    <x v="2"/>
    <d v="2024-01-11T00:00:00"/>
    <x v="1243"/>
    <d v="1899-12-30T00:00:00"/>
    <d v="2024-01-11T11:55:00"/>
    <s v="11:55"/>
    <d v="1899-12-30T05:32:37"/>
    <x v="1"/>
    <x v="1"/>
    <x v="5"/>
    <x v="1"/>
    <n v="8193"/>
  </r>
  <r>
    <n v="1261"/>
    <d v="2024-01-11T17:28:35"/>
    <d v="2024-01-11T17:29:17"/>
    <s v="46049316@ventasyservicios.com.co"/>
    <s v="Evelin Gicela Diaz Garzon"/>
    <m/>
    <d v="2024-01-11T00:00:00"/>
    <s v="11:30"/>
    <x v="7"/>
    <m/>
    <m/>
    <m/>
    <m/>
    <m/>
    <m/>
    <s v="Leidy.Rodriguez.ext@claro.com.co"/>
    <s v="RV: Solicitud cesion de lineas de Quasfar MyF SA Nit.830016911"/>
    <m/>
    <m/>
    <s v="Leidy.Rodriguez.ext@claro.com.co"/>
    <s v="QUASFAR MYF S A"/>
    <s v="PYME MEDIANA"/>
    <s v="CLIENTE CLAR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1T00:00:00"/>
    <m/>
    <m/>
    <x v="78"/>
    <x v="6"/>
    <x v="0"/>
    <x v="0"/>
    <x v="0"/>
    <n v="1"/>
    <n v="1"/>
    <n v="1"/>
    <n v="1"/>
    <x v="0"/>
    <n v="1"/>
    <s v="Leidy.Rodriguez.ext@claro.com.coQUASFAR MYF S A"/>
    <x v="2"/>
    <d v="2024-01-11T00:00:00"/>
    <x v="1244"/>
    <d v="1899-12-30T00:00:00"/>
    <d v="2024-01-11T11:30:00"/>
    <s v="11:30"/>
    <d v="1899-12-30T05:59:17"/>
    <x v="1"/>
    <x v="1"/>
    <x v="22"/>
    <x v="1"/>
    <n v="8193"/>
  </r>
  <r>
    <n v="1262"/>
    <d v="2024-01-11T17:27:42"/>
    <d v="2024-01-11T17:31:13"/>
    <s v="45981202@ventasyservicios.com.co"/>
    <s v="Candida Mayerli Moyano Casallas"/>
    <m/>
    <d v="2024-01-11T00:00:00"/>
    <s v="10:55"/>
    <x v="8"/>
    <m/>
    <m/>
    <m/>
    <m/>
    <m/>
    <s v="BANCOLOMBIA"/>
    <m/>
    <m/>
    <s v="katvarga@bancolombia.com.co"/>
    <s v="RE: Tu contrato Grupo Bancolombia... 3128664366"/>
    <s v="3128664366"/>
    <s v="BEATRIZ ELENA VANEGAS VELASQUEZ"/>
    <s v="MASIVO"/>
    <s v="CLIENTE EXTERNO"/>
    <x v="0"/>
    <m/>
    <s v="MÓVIL"/>
    <m/>
    <m/>
    <s v="INCLUSIONES - EXCLUSIONES"/>
    <m/>
    <m/>
    <m/>
    <m/>
    <m/>
    <m/>
    <m/>
    <m/>
    <m/>
    <m/>
    <m/>
    <m/>
    <m/>
    <m/>
    <m/>
    <m/>
    <m/>
    <m/>
    <m/>
    <m/>
    <m/>
    <m/>
    <m/>
    <m/>
    <s v="INCLUSIÓN"/>
    <m/>
    <m/>
    <m/>
    <m/>
    <m/>
    <m/>
    <m/>
    <m/>
    <m/>
    <m/>
    <m/>
    <m/>
    <m/>
    <m/>
    <m/>
    <m/>
    <m/>
    <m/>
    <m/>
    <m/>
    <m/>
    <m/>
    <m/>
    <m/>
    <m/>
    <m/>
    <m/>
    <m/>
    <m/>
    <m/>
    <m/>
    <m/>
    <m/>
    <m/>
    <m/>
    <m/>
    <m/>
    <m/>
    <m/>
    <m/>
    <m/>
    <m/>
    <m/>
    <m/>
    <m/>
    <m/>
    <m/>
    <m/>
    <m/>
    <m/>
    <m/>
    <m/>
    <m/>
    <m/>
    <m/>
    <m/>
    <m/>
    <m/>
    <m/>
    <m/>
    <m/>
    <m/>
    <m/>
    <m/>
    <m/>
    <m/>
    <m/>
    <m/>
    <m/>
    <m/>
    <m/>
    <m/>
    <m/>
    <m/>
    <m/>
    <m/>
    <m/>
    <m/>
    <m/>
    <m/>
    <m/>
    <m/>
    <m/>
    <x v="0"/>
    <m/>
    <m/>
    <m/>
    <m/>
    <m/>
    <s v="GESTIONADO"/>
    <m/>
    <d v="2024-01-11T00:00:00"/>
    <m/>
    <m/>
    <x v="54"/>
    <x v="7"/>
    <x v="0"/>
    <x v="0"/>
    <x v="0"/>
    <n v="1"/>
    <n v="1"/>
    <n v="1"/>
    <n v="1"/>
    <x v="0"/>
    <n v="1"/>
    <s v="3128664366BEATRIZ ELENA VANEGAS VELASQUEZ"/>
    <x v="0"/>
    <d v="2024-01-11T00:00:00"/>
    <x v="1245"/>
    <d v="1899-12-30T00:00:00"/>
    <d v="2024-01-11T10:55:00"/>
    <s v="10:55"/>
    <d v="1899-12-30T06:36:13"/>
    <x v="2"/>
    <x v="2"/>
    <x v="10"/>
    <x v="1"/>
    <n v="8193"/>
  </r>
  <r>
    <n v="1263"/>
    <d v="2024-01-11T17:18:20"/>
    <d v="2024-01-11T17:32:44"/>
    <s v="45113897@ventasyservicios.com.co"/>
    <s v="Diana Carolina Zambrano Cruz"/>
    <m/>
    <d v="2024-01-11T00:00:00"/>
    <s v="14:12"/>
    <x v="4"/>
    <m/>
    <m/>
    <m/>
    <m/>
    <m/>
    <m/>
    <m/>
    <m/>
    <s v="gerencia@gruposanar.com.co"/>
    <s v="SESION DE CONTRATO"/>
    <s v="97590646"/>
    <s v="GRUPO PREFERENCIAL SANAR IPS SAS           "/>
    <s v="PYME PEQUEÑA"/>
    <s v="CLIENTE EXTERNO"/>
    <x v="0"/>
    <m/>
    <s v="FIJO"/>
    <s v="DTH"/>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1T00:00:00"/>
    <m/>
    <m/>
    <x v="37"/>
    <x v="0"/>
    <x v="0"/>
    <x v="0"/>
    <x v="0"/>
    <n v="1"/>
    <n v="1"/>
    <n v="1"/>
    <n v="1"/>
    <x v="0"/>
    <n v="1"/>
    <s v="97590646GRUPO PREFERENCIAL SANAR IPS SAS           "/>
    <x v="2"/>
    <d v="2024-01-11T00:00:00"/>
    <x v="1246"/>
    <d v="1899-12-30T00:00:00"/>
    <d v="2024-01-11T14:12:00"/>
    <s v="14:12"/>
    <d v="1899-12-30T03:20:44"/>
    <x v="1"/>
    <x v="1"/>
    <x v="30"/>
    <x v="0"/>
    <n v="8193"/>
  </r>
  <r>
    <n v="1264"/>
    <d v="2024-01-11T17:27:28"/>
    <d v="2024-01-11T17:35:12"/>
    <s v="45961543@ventasyservicios.com.co"/>
    <s v="Juan Jose Duque Aguirre"/>
    <m/>
    <d v="2024-01-11T00:00:00"/>
    <s v="11:07"/>
    <x v="1"/>
    <m/>
    <m/>
    <s v="SYNERGY INVESTMENTS LTDA"/>
    <s v="830052650"/>
    <s v="INFORMACIÓN"/>
    <m/>
    <m/>
    <m/>
    <m/>
    <m/>
    <m/>
    <m/>
    <m/>
    <m/>
    <x v="2"/>
    <m/>
    <m/>
    <m/>
    <m/>
    <m/>
    <m/>
    <m/>
    <m/>
    <m/>
    <m/>
    <m/>
    <m/>
    <m/>
    <m/>
    <m/>
    <m/>
    <m/>
    <m/>
    <m/>
    <m/>
    <m/>
    <m/>
    <m/>
    <m/>
    <m/>
    <m/>
    <m/>
    <m/>
    <m/>
    <m/>
    <m/>
    <m/>
    <m/>
    <m/>
    <m/>
    <m/>
    <m/>
    <m/>
    <m/>
    <m/>
    <m/>
    <m/>
    <m/>
    <m/>
    <m/>
    <m/>
    <m/>
    <m/>
    <m/>
    <m/>
    <m/>
    <m/>
    <m/>
    <m/>
    <m/>
    <m/>
    <m/>
    <m/>
    <m/>
    <m/>
    <m/>
    <m/>
    <m/>
    <m/>
    <m/>
    <m/>
    <m/>
    <m/>
    <m/>
    <m/>
    <m/>
    <m/>
    <m/>
    <m/>
    <m/>
    <m/>
    <m/>
    <m/>
    <m/>
    <m/>
    <m/>
    <m/>
    <m/>
    <m/>
    <m/>
    <m/>
    <m/>
    <m/>
    <s v="OTROS TEMAS"/>
    <s v="OTROS TEMAS"/>
    <m/>
    <s v="ACTIVACION DE CLARO SYNC"/>
    <m/>
    <m/>
    <m/>
    <m/>
    <m/>
    <m/>
    <m/>
    <m/>
    <m/>
    <m/>
    <m/>
    <m/>
    <m/>
    <m/>
    <m/>
    <m/>
    <m/>
    <m/>
    <m/>
    <m/>
    <m/>
    <x v="0"/>
    <m/>
    <m/>
    <m/>
    <m/>
    <m/>
    <s v="GESTIONADO"/>
    <m/>
    <d v="2024-01-11T00:00:00"/>
    <m/>
    <m/>
    <x v="56"/>
    <x v="1"/>
    <x v="0"/>
    <x v="0"/>
    <x v="0"/>
    <n v="1"/>
    <n v="1"/>
    <n v="1"/>
    <n v="1"/>
    <x v="2"/>
    <n v="2"/>
    <s v="830052650"/>
    <x v="0"/>
    <d v="2024-01-11T00:00:00"/>
    <x v="1247"/>
    <d v="1899-12-30T00:00:00"/>
    <d v="2024-01-11T11:07:00"/>
    <s v="11:07"/>
    <d v="1899-12-30T06:28:12"/>
    <x v="2"/>
    <x v="2"/>
    <x v="6"/>
    <x v="1"/>
    <n v="8193"/>
  </r>
  <r>
    <n v="1265"/>
    <d v="2024-01-11T17:35:24"/>
    <d v="2024-01-11T17:37:27"/>
    <s v="45688293@ventasyservicios.com.co"/>
    <s v="Juan David Mendez"/>
    <m/>
    <d v="2024-01-11T00:00:00"/>
    <s v="11:40"/>
    <x v="0"/>
    <m/>
    <m/>
    <m/>
    <m/>
    <m/>
    <m/>
    <m/>
    <m/>
    <s v="contactopyme.co@claro.com.co"/>
    <s v="Fwd: SOLICITUD - Cambio de cuenta maestra linea 3232236498"/>
    <s v="3232236498"/>
    <s v="ALIANZA FOLLOW UP S.A.S."/>
    <s v="PYME MEDIANA"/>
    <s v="CLIENTE EXTERNO"/>
    <x v="0"/>
    <m/>
    <s v="MÓVIL"/>
    <m/>
    <m/>
    <s v="INCLUSIONES - EXCLUSIONES"/>
    <m/>
    <m/>
    <m/>
    <m/>
    <m/>
    <m/>
    <m/>
    <m/>
    <m/>
    <m/>
    <m/>
    <m/>
    <m/>
    <m/>
    <m/>
    <m/>
    <m/>
    <m/>
    <m/>
    <m/>
    <m/>
    <m/>
    <m/>
    <m/>
    <s v="INCLUSIÓN"/>
    <m/>
    <m/>
    <m/>
    <m/>
    <m/>
    <m/>
    <m/>
    <m/>
    <m/>
    <m/>
    <m/>
    <m/>
    <m/>
    <m/>
    <m/>
    <m/>
    <m/>
    <m/>
    <m/>
    <m/>
    <m/>
    <m/>
    <m/>
    <m/>
    <m/>
    <m/>
    <m/>
    <m/>
    <m/>
    <m/>
    <m/>
    <m/>
    <m/>
    <m/>
    <m/>
    <m/>
    <m/>
    <m/>
    <m/>
    <m/>
    <m/>
    <m/>
    <m/>
    <m/>
    <m/>
    <m/>
    <m/>
    <m/>
    <m/>
    <m/>
    <m/>
    <m/>
    <m/>
    <m/>
    <m/>
    <m/>
    <m/>
    <m/>
    <m/>
    <m/>
    <m/>
    <m/>
    <m/>
    <m/>
    <m/>
    <m/>
    <m/>
    <m/>
    <m/>
    <m/>
    <m/>
    <m/>
    <m/>
    <m/>
    <m/>
    <m/>
    <m/>
    <m/>
    <m/>
    <m/>
    <m/>
    <m/>
    <m/>
    <x v="0"/>
    <m/>
    <m/>
    <m/>
    <m/>
    <m/>
    <s v="GESTIONADO"/>
    <m/>
    <d v="2024-01-11T00:00:00"/>
    <m/>
    <m/>
    <x v="54"/>
    <x v="0"/>
    <x v="0"/>
    <x v="0"/>
    <x v="0"/>
    <n v="1"/>
    <n v="1"/>
    <n v="1"/>
    <n v="1"/>
    <x v="0"/>
    <n v="1"/>
    <s v="3232236498ALIANZA FOLLOW UP S.A.S."/>
    <x v="2"/>
    <d v="2024-01-11T00:00:00"/>
    <x v="1248"/>
    <d v="1899-12-30T00:00:00"/>
    <d v="2024-01-11T11:40:00"/>
    <s v="11:40"/>
    <d v="1899-12-30T05:57:27"/>
    <x v="1"/>
    <x v="1"/>
    <x v="4"/>
    <x v="1"/>
    <n v="8193"/>
  </r>
  <r>
    <n v="1266"/>
    <d v="2024-01-11T17:37:09"/>
    <d v="2024-01-11T17:38:02"/>
    <s v="46044959@ventasyservicios.com.co"/>
    <s v="Brayan Enrique Cuida Castillo"/>
    <m/>
    <d v="2024-01-11T00:00:00"/>
    <s v="2:27 p. m"/>
    <x v="4"/>
    <m/>
    <m/>
    <m/>
    <m/>
    <m/>
    <m/>
    <m/>
    <m/>
    <s v="jairomarin@adsm.com.co"/>
    <s v="Solicitud de Ingreso ADSM -  CUN.IND Ecoeficiencia"/>
    <s v="0"/>
    <s v="0"/>
    <s v="NO DETERMINADO"/>
    <s v="CLIENTE CLARO"/>
    <x v="0"/>
    <m/>
    <s v="FIJO"/>
    <s v="HFC"/>
    <s v="PRODUCTO"/>
    <m/>
    <m/>
    <m/>
    <m/>
    <m/>
    <m/>
    <m/>
    <m/>
    <m/>
    <m/>
    <m/>
    <m/>
    <m/>
    <m/>
    <m/>
    <m/>
    <m/>
    <m/>
    <m/>
    <m/>
    <m/>
    <m/>
    <m/>
    <m/>
    <m/>
    <m/>
    <m/>
    <m/>
    <m/>
    <m/>
    <m/>
    <m/>
    <m/>
    <m/>
    <m/>
    <m/>
    <m/>
    <m/>
    <s v="OTROS PRODUCTOS (VENTAS)"/>
    <m/>
    <m/>
    <m/>
    <m/>
    <m/>
    <m/>
    <m/>
    <m/>
    <m/>
    <m/>
    <m/>
    <m/>
    <m/>
    <m/>
    <m/>
    <m/>
    <m/>
    <m/>
    <m/>
    <m/>
    <m/>
    <m/>
    <m/>
    <m/>
    <m/>
    <m/>
    <m/>
    <m/>
    <m/>
    <m/>
    <m/>
    <m/>
    <m/>
    <m/>
    <m/>
    <m/>
    <m/>
    <m/>
    <m/>
    <m/>
    <m/>
    <m/>
    <m/>
    <m/>
    <m/>
    <m/>
    <m/>
    <m/>
    <m/>
    <m/>
    <m/>
    <m/>
    <m/>
    <m/>
    <m/>
    <m/>
    <m/>
    <m/>
    <m/>
    <m/>
    <m/>
    <m/>
    <m/>
    <m/>
    <m/>
    <m/>
    <m/>
    <m/>
    <m/>
    <m/>
    <x v="0"/>
    <m/>
    <m/>
    <m/>
    <m/>
    <m/>
    <s v="GESTIONADO"/>
    <m/>
    <d v="2024-01-11T00:00:00"/>
    <s v="NN"/>
    <m/>
    <x v="16"/>
    <x v="0"/>
    <x v="0"/>
    <x v="0"/>
    <x v="0"/>
    <n v="1"/>
    <n v="1"/>
    <n v="1"/>
    <n v="1"/>
    <x v="0"/>
    <n v="1"/>
    <s v="00"/>
    <x v="0"/>
    <d v="2024-01-11T00:00:00"/>
    <x v="1249"/>
    <d v="1899-12-30T00:00:00"/>
    <d v="2024-01-11T02:27:00"/>
    <s v="2:27"/>
    <d v="1899-12-30T15:11:02"/>
    <x v="3"/>
    <x v="2"/>
    <x v="7"/>
    <x v="0"/>
    <n v="8193"/>
  </r>
  <r>
    <n v="1267"/>
    <d v="2024-01-11T17:40:19"/>
    <d v="2024-01-11T17:41:18"/>
    <s v="45664102@ventasyservicios.com.co"/>
    <s v="Angie Tatiana Tique Cardozo"/>
    <m/>
    <d v="2024-01-11T00:00:00"/>
    <s v="11:37 a. m."/>
    <x v="0"/>
    <m/>
    <m/>
    <m/>
    <m/>
    <m/>
    <m/>
    <m/>
    <m/>
    <s v="gerencia100@obreval.com"/>
    <s v="RV: SOLICITUD CANCELACION SERVICIO REF. 49123629"/>
    <s v="49123629"/>
    <s v="CONSTRUCTO RA;OBREVAL S A "/>
    <s v="MICR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1T00:00:00"/>
    <s v="NO APLICA"/>
    <s v="NO APLICA"/>
    <x v="58"/>
    <x v="0"/>
    <x v="0"/>
    <x v="0"/>
    <x v="0"/>
    <n v="1"/>
    <n v="1"/>
    <n v="1"/>
    <n v="1"/>
    <x v="0"/>
    <n v="1"/>
    <s v="49123629CONSTRUCTO RA;OBREVAL S A "/>
    <x v="1"/>
    <d v="2024-01-11T00:00:00"/>
    <x v="1250"/>
    <d v="1899-12-30T00:00:00"/>
    <d v="2024-01-11T11:37:00"/>
    <s v="11:37"/>
    <d v="1899-12-30T06:04:18"/>
    <x v="2"/>
    <x v="2"/>
    <x v="16"/>
    <x v="1"/>
    <n v="8193"/>
  </r>
  <r>
    <n v="1268"/>
    <d v="2024-01-11T17:41:21"/>
    <d v="2024-01-11T17:42:55"/>
    <s v="46044558@ventasyservicios.com.co"/>
    <s v="Dick Harry Rodriguez Rocha"/>
    <m/>
    <d v="2024-01-10T00:00:00"/>
    <s v="17:51"/>
    <x v="0"/>
    <m/>
    <m/>
    <m/>
    <m/>
    <m/>
    <m/>
    <m/>
    <m/>
    <s v="paola.palmaac@claro.com.co"/>
    <s v="URGENTE CASOS SIN SOLUCION - CLIENTE SPOLETO CULINARIA ITALIANA S.A.S - NIT: 830129394-3 - ID:11916712"/>
    <s v="11916712"/>
    <s v="SPOLETO CULINARIA ITALIAN"/>
    <s v="PYME MEDIANA"/>
    <s v="CLIENTE CLARO"/>
    <x v="0"/>
    <m/>
    <s v="FIJO"/>
    <s v="FO"/>
    <s v="FACTURA"/>
    <m/>
    <m/>
    <m/>
    <m/>
    <m/>
    <m/>
    <m/>
    <m/>
    <m/>
    <m/>
    <m/>
    <m/>
    <m/>
    <m/>
    <m/>
    <m/>
    <m/>
    <m/>
    <s v="ACTIVACIÓN DE FACTURA ELECTRÓNICA"/>
    <m/>
    <m/>
    <m/>
    <m/>
    <m/>
    <m/>
    <m/>
    <m/>
    <m/>
    <m/>
    <m/>
    <m/>
    <m/>
    <m/>
    <m/>
    <m/>
    <m/>
    <m/>
    <m/>
    <m/>
    <m/>
    <m/>
    <m/>
    <m/>
    <m/>
    <m/>
    <m/>
    <m/>
    <m/>
    <m/>
    <m/>
    <m/>
    <m/>
    <m/>
    <m/>
    <m/>
    <m/>
    <m/>
    <m/>
    <m/>
    <m/>
    <m/>
    <m/>
    <m/>
    <m/>
    <m/>
    <m/>
    <m/>
    <m/>
    <m/>
    <m/>
    <m/>
    <m/>
    <m/>
    <m/>
    <m/>
    <m/>
    <m/>
    <m/>
    <m/>
    <m/>
    <m/>
    <m/>
    <m/>
    <m/>
    <m/>
    <m/>
    <m/>
    <m/>
    <m/>
    <m/>
    <m/>
    <m/>
    <m/>
    <m/>
    <m/>
    <m/>
    <m/>
    <m/>
    <m/>
    <m/>
    <m/>
    <m/>
    <m/>
    <m/>
    <m/>
    <m/>
    <m/>
    <m/>
    <m/>
    <x v="0"/>
    <m/>
    <m/>
    <m/>
    <m/>
    <m/>
    <s v="GESTIONADO"/>
    <m/>
    <d v="2024-01-11T00:00:00"/>
    <m/>
    <m/>
    <x v="87"/>
    <x v="0"/>
    <x v="0"/>
    <x v="0"/>
    <x v="0"/>
    <n v="1"/>
    <n v="1"/>
    <n v="1"/>
    <n v="1"/>
    <x v="0"/>
    <n v="1"/>
    <s v="11916712SPOLETO CULINARIA ITALIAN"/>
    <x v="0"/>
    <d v="2024-01-11T00:00:00"/>
    <x v="1251"/>
    <d v="1899-12-30T00:00:00"/>
    <d v="2024-01-10T17:51:00"/>
    <s v="17:51"/>
    <d v="1899-12-30T23:51:55"/>
    <x v="4"/>
    <x v="0"/>
    <x v="20"/>
    <x v="1"/>
    <n v="8193"/>
  </r>
  <r>
    <n v="1269"/>
    <d v="2024-01-11T17:27:04"/>
    <d v="2024-01-11T17:44:24"/>
    <s v="46044978@ventasyservicios.com.co"/>
    <s v="Edward Esteban Roa Ruiz"/>
    <m/>
    <d v="2024-01-11T00:00:00"/>
    <s v="10:53"/>
    <x v="4"/>
    <m/>
    <m/>
    <m/>
    <m/>
    <m/>
    <m/>
    <m/>
    <m/>
    <s v="jdrv08@hotmail.com"/>
    <s v="Suspensión servicio "/>
    <s v="60956667"/>
    <s v="PAULINA CORDOBA GONZALEZ"/>
    <s v="SOH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1T00:00:00"/>
    <m/>
    <m/>
    <x v="58"/>
    <x v="0"/>
    <x v="0"/>
    <x v="0"/>
    <x v="0"/>
    <n v="1"/>
    <n v="1"/>
    <n v="1"/>
    <n v="1"/>
    <x v="0"/>
    <n v="1"/>
    <s v="60956667PAULINA CORDOBA GONZALEZ"/>
    <x v="0"/>
    <d v="2024-01-11T00:00:00"/>
    <x v="1252"/>
    <d v="1899-12-30T00:00:00"/>
    <d v="2024-01-11T10:53:00"/>
    <s v="10:53"/>
    <d v="1899-12-30T06:51:24"/>
    <x v="2"/>
    <x v="2"/>
    <x v="8"/>
    <x v="0"/>
    <n v="8193"/>
  </r>
  <r>
    <n v="1270"/>
    <d v="2024-01-11T17:32:47"/>
    <d v="2024-01-11T17:46:27"/>
    <s v="45113897@ventasyservicios.com.co"/>
    <s v="Diana Carolina Zambrano Cruz"/>
    <m/>
    <d v="2024-01-11T00:00:00"/>
    <s v="14:36"/>
    <x v="4"/>
    <m/>
    <m/>
    <m/>
    <m/>
    <m/>
    <m/>
    <m/>
    <m/>
    <s v="38101184@claro.com.co"/>
    <s v="RE: Cambio de cajas Tv  y controles (Hotel Mercure)"/>
    <s v="36264022"/>
    <s v="ACCORHOTEL S COLOMBIA S.A                  "/>
    <s v="PYME MEDIANA"/>
    <s v="CLIENTE CLARO"/>
    <x v="1"/>
    <s v="Maria Elvira Ochoa Arrieta"/>
    <s v="FIJO"/>
    <s v="HFC"/>
    <s v="SOPORTE TÉCNICO"/>
    <m/>
    <m/>
    <m/>
    <m/>
    <m/>
    <m/>
    <m/>
    <m/>
    <m/>
    <m/>
    <m/>
    <m/>
    <m/>
    <m/>
    <m/>
    <m/>
    <m/>
    <m/>
    <m/>
    <m/>
    <m/>
    <m/>
    <m/>
    <m/>
    <m/>
    <m/>
    <m/>
    <m/>
    <m/>
    <m/>
    <m/>
    <m/>
    <m/>
    <m/>
    <m/>
    <m/>
    <m/>
    <m/>
    <m/>
    <m/>
    <m/>
    <m/>
    <m/>
    <m/>
    <m/>
    <m/>
    <m/>
    <m/>
    <m/>
    <m/>
    <m/>
    <m/>
    <m/>
    <m/>
    <m/>
    <s v="TRANSFERENCIA"/>
    <m/>
    <m/>
    <m/>
    <m/>
    <m/>
    <m/>
    <m/>
    <m/>
    <m/>
    <m/>
    <m/>
    <m/>
    <m/>
    <m/>
    <m/>
    <m/>
    <m/>
    <m/>
    <m/>
    <m/>
    <m/>
    <m/>
    <m/>
    <m/>
    <m/>
    <m/>
    <m/>
    <m/>
    <m/>
    <m/>
    <m/>
    <m/>
    <m/>
    <m/>
    <m/>
    <m/>
    <m/>
    <m/>
    <m/>
    <m/>
    <m/>
    <m/>
    <m/>
    <m/>
    <m/>
    <m/>
    <m/>
    <m/>
    <m/>
    <m/>
    <m/>
    <m/>
    <m/>
    <x v="3"/>
    <s v="54368484"/>
    <s v="JUAN CAMILO DURAN."/>
    <s v="1"/>
    <s v="995836995"/>
    <s v="SANTA MARTA                  "/>
    <s v="GESTIONADO"/>
    <m/>
    <d v="2024-01-11T00:00:00"/>
    <m/>
    <m/>
    <x v="8"/>
    <x v="0"/>
    <x v="0"/>
    <x v="0"/>
    <x v="0"/>
    <n v="1"/>
    <n v="1"/>
    <n v="1"/>
    <n v="1"/>
    <x v="0"/>
    <n v="1"/>
    <s v="36264022ACCORHOTEL S COLOMBIA S.A                  "/>
    <x v="2"/>
    <d v="2024-01-11T00:00:00"/>
    <x v="1253"/>
    <d v="1899-12-30T00:00:00"/>
    <d v="2024-01-11T14:36:00"/>
    <s v="14:36"/>
    <d v="1899-12-30T03:10:27"/>
    <x v="1"/>
    <x v="1"/>
    <x v="30"/>
    <x v="0"/>
    <n v="8193"/>
  </r>
  <r>
    <n v="1271"/>
    <d v="2024-01-11T17:36:24"/>
    <d v="2024-01-11T17:46:45"/>
    <s v="45577874@ventasyservicios.com.co"/>
    <s v="David Andres Pardo Torres"/>
    <m/>
    <d v="2024-01-11T00:00:00"/>
    <s v="10:11"/>
    <x v="4"/>
    <m/>
    <m/>
    <m/>
    <m/>
    <m/>
    <m/>
    <m/>
    <m/>
    <s v="pablo.viloria@claro.com.co"/>
    <s v="RE: PROCESO A CLARO CORPORATIVO - ADAWALL"/>
    <s v="88063165"/>
    <s v="RAMI ARKASAUSSI ABUSZOLOF"/>
    <s v="MICRO"/>
    <s v="CONSULTOR COMERCIAL"/>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1T00:00:00"/>
    <s v="995838697"/>
    <m/>
    <x v="37"/>
    <x v="0"/>
    <x v="0"/>
    <x v="0"/>
    <x v="0"/>
    <n v="1"/>
    <n v="1"/>
    <n v="1"/>
    <n v="1"/>
    <x v="2"/>
    <n v="2"/>
    <s v="88063165RAMI ARKASAUSSI ABUSZOLOF"/>
    <x v="0"/>
    <d v="2024-01-11T00:00:00"/>
    <x v="1254"/>
    <d v="1899-12-30T00:00:00"/>
    <d v="2024-01-11T10:11:00"/>
    <s v="10:11"/>
    <d v="1899-12-30T07:35:45"/>
    <x v="2"/>
    <x v="2"/>
    <x v="14"/>
    <x v="0"/>
    <n v="8193"/>
  </r>
  <r>
    <n v="1272"/>
    <d v="2024-01-11T17:46:13"/>
    <d v="2024-01-11T17:47:02"/>
    <s v="45961452@ventasyservicios.com.co"/>
    <s v="Natalia Buenano Gonzalez"/>
    <m/>
    <d v="2024-01-11T00:00:00"/>
    <s v="11:57"/>
    <x v="3"/>
    <m/>
    <s v="15559309"/>
    <m/>
    <m/>
    <m/>
    <m/>
    <m/>
    <m/>
    <m/>
    <m/>
    <s v="8.21540177"/>
    <s v="I.C. RIBON S.A."/>
    <s v="PYME MEDIANA"/>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11T00:00:00"/>
    <m/>
    <m/>
    <x v="31"/>
    <x v="3"/>
    <x v="0"/>
    <x v="0"/>
    <x v="0"/>
    <n v="1"/>
    <n v="1"/>
    <n v="1"/>
    <n v="1"/>
    <x v="0"/>
    <n v="1"/>
    <s v="8.21540177I.C. RIBON S.A."/>
    <x v="2"/>
    <d v="2024-01-11T00:00:00"/>
    <x v="1255"/>
    <d v="1899-12-30T00:00:00"/>
    <d v="2024-01-11T11:57:00"/>
    <s v="11:57"/>
    <d v="1899-12-30T05:50:02"/>
    <x v="1"/>
    <x v="1"/>
    <x v="5"/>
    <x v="1"/>
    <n v="8193"/>
  </r>
  <r>
    <n v="1273"/>
    <d v="2024-01-11T17:35:15"/>
    <d v="2024-01-11T17:48:02"/>
    <s v="45961543@ventasyservicios.com.co"/>
    <s v="Juan Jose Duque Aguirre"/>
    <m/>
    <d v="2024-01-11T00:00:00"/>
    <s v="11:40"/>
    <x v="1"/>
    <m/>
    <m/>
    <s v="EMICOR COLOMBIA SAS"/>
    <s v="900634842"/>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11T00:00:00"/>
    <m/>
    <m/>
    <x v="5"/>
    <x v="1"/>
    <x v="0"/>
    <x v="0"/>
    <x v="0"/>
    <n v="1"/>
    <n v="1"/>
    <n v="1"/>
    <n v="1"/>
    <x v="0"/>
    <n v="1"/>
    <s v="900634842"/>
    <x v="0"/>
    <d v="2024-01-11T00:00:00"/>
    <x v="1256"/>
    <d v="1899-12-30T00:00:00"/>
    <d v="2024-01-11T11:40:00"/>
    <s v="11:40"/>
    <d v="1899-12-30T06:08:02"/>
    <x v="2"/>
    <x v="2"/>
    <x v="6"/>
    <x v="1"/>
    <n v="8193"/>
  </r>
  <r>
    <n v="1274"/>
    <d v="2024-01-11T17:49:32"/>
    <d v="2024-01-11T17:51:19"/>
    <s v="45961543@ventasyservicios.com.co"/>
    <s v="Juan Jose Duque Aguirre"/>
    <m/>
    <d v="2024-01-11T00:00:00"/>
    <s v="11:57"/>
    <x v="1"/>
    <m/>
    <m/>
    <s v="0"/>
    <s v="0"/>
    <s v="INFORMACIÓN"/>
    <m/>
    <m/>
    <m/>
    <m/>
    <m/>
    <m/>
    <m/>
    <m/>
    <m/>
    <x v="2"/>
    <m/>
    <m/>
    <m/>
    <m/>
    <m/>
    <m/>
    <m/>
    <m/>
    <m/>
    <m/>
    <m/>
    <m/>
    <m/>
    <m/>
    <m/>
    <m/>
    <m/>
    <m/>
    <m/>
    <m/>
    <m/>
    <m/>
    <m/>
    <m/>
    <m/>
    <m/>
    <m/>
    <m/>
    <m/>
    <m/>
    <m/>
    <m/>
    <m/>
    <m/>
    <m/>
    <m/>
    <m/>
    <m/>
    <m/>
    <m/>
    <m/>
    <m/>
    <m/>
    <m/>
    <m/>
    <m/>
    <m/>
    <m/>
    <m/>
    <m/>
    <m/>
    <m/>
    <m/>
    <m/>
    <m/>
    <m/>
    <m/>
    <m/>
    <m/>
    <m/>
    <m/>
    <m/>
    <m/>
    <m/>
    <m/>
    <m/>
    <m/>
    <m/>
    <m/>
    <m/>
    <m/>
    <m/>
    <m/>
    <m/>
    <m/>
    <m/>
    <m/>
    <m/>
    <m/>
    <m/>
    <m/>
    <m/>
    <m/>
    <m/>
    <m/>
    <m/>
    <m/>
    <m/>
    <s v="OTROS TEMAS"/>
    <s v="OTROS TEMAS"/>
    <m/>
    <s v="falta de infor"/>
    <m/>
    <m/>
    <m/>
    <m/>
    <m/>
    <m/>
    <m/>
    <m/>
    <m/>
    <m/>
    <m/>
    <m/>
    <m/>
    <m/>
    <m/>
    <m/>
    <m/>
    <m/>
    <m/>
    <m/>
    <m/>
    <x v="0"/>
    <m/>
    <m/>
    <m/>
    <m/>
    <m/>
    <s v="GESTIONADO"/>
    <m/>
    <d v="2024-01-11T00:00:00"/>
    <m/>
    <m/>
    <x v="56"/>
    <x v="1"/>
    <x v="0"/>
    <x v="0"/>
    <x v="0"/>
    <n v="1"/>
    <n v="1"/>
    <n v="1"/>
    <n v="1"/>
    <x v="0"/>
    <n v="1"/>
    <s v="0"/>
    <x v="2"/>
    <d v="2024-01-11T00:00:00"/>
    <x v="1257"/>
    <d v="1899-12-30T00:00:00"/>
    <d v="2024-01-11T11:57:00"/>
    <s v="11:57"/>
    <d v="1899-12-30T05:54:19"/>
    <x v="1"/>
    <x v="1"/>
    <x v="6"/>
    <x v="1"/>
    <n v="8193"/>
  </r>
  <r>
    <n v="1275"/>
    <d v="2024-01-11T17:50:45"/>
    <d v="2024-01-11T17:51:44"/>
    <s v="46044978@ventasyservicios.com.co"/>
    <s v="Edward Esteban Roa Ruiz"/>
    <m/>
    <d v="2024-01-11T00:00:00"/>
    <s v="11:02"/>
    <x v="4"/>
    <m/>
    <m/>
    <m/>
    <m/>
    <m/>
    <m/>
    <m/>
    <m/>
    <s v="hamilton.viafara@laferia.com.co"/>
    <s v="Cancelacion servicio de internet"/>
    <s v="23274731"/>
    <s v="JULIO CESAR RESTREPO Y CIA S.A "/>
    <s v="PYME PEQUEÑA"/>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1T00:00:00"/>
    <m/>
    <m/>
    <x v="58"/>
    <x v="0"/>
    <x v="0"/>
    <x v="0"/>
    <x v="0"/>
    <n v="1"/>
    <n v="1"/>
    <n v="1"/>
    <n v="1"/>
    <x v="0"/>
    <n v="1"/>
    <s v="23274731JULIO CESAR RESTREPO Y CIA S.A "/>
    <x v="0"/>
    <d v="2024-01-11T00:00:00"/>
    <x v="1258"/>
    <d v="1899-12-30T00:00:00"/>
    <d v="2024-01-11T11:02:00"/>
    <s v="11:02"/>
    <d v="1899-12-30T06:49:44"/>
    <x v="2"/>
    <x v="2"/>
    <x v="8"/>
    <x v="0"/>
    <n v="8193"/>
  </r>
  <r>
    <n v="1276"/>
    <d v="2024-01-11T17:51:29"/>
    <d v="2024-01-11T17:52:29"/>
    <s v="46046817@ventasyservicios.com.co"/>
    <s v="Nicolas Romero Parra"/>
    <m/>
    <d v="2024-01-11T00:00:00"/>
    <s v="11:28"/>
    <x v="0"/>
    <m/>
    <m/>
    <m/>
    <m/>
    <m/>
    <m/>
    <m/>
    <m/>
    <s v="rose.ranauro@claro.com.co"/>
    <s v="Re: CAMBIO PLAN BOOM.xlsx"/>
    <s v="8.22466101"/>
    <s v="BOOM LOGISTICS COLOMBIA S.A.S."/>
    <s v="PYME MEDIANA"/>
    <s v="CONSULTOR COMERCIAL"/>
    <x v="0"/>
    <m/>
    <s v="MÓVIL"/>
    <m/>
    <m/>
    <s v="CAMBIO PLAN TARIFA"/>
    <m/>
    <m/>
    <m/>
    <m/>
    <s v="DOWNGRADE"/>
    <m/>
    <m/>
    <m/>
    <m/>
    <m/>
    <m/>
    <m/>
    <m/>
    <m/>
    <m/>
    <m/>
    <m/>
    <m/>
    <m/>
    <m/>
    <m/>
    <m/>
    <m/>
    <m/>
    <m/>
    <m/>
    <m/>
    <m/>
    <m/>
    <m/>
    <m/>
    <m/>
    <m/>
    <m/>
    <m/>
    <m/>
    <m/>
    <m/>
    <m/>
    <m/>
    <m/>
    <m/>
    <m/>
    <m/>
    <m/>
    <m/>
    <m/>
    <m/>
    <m/>
    <m/>
    <m/>
    <m/>
    <m/>
    <m/>
    <m/>
    <m/>
    <m/>
    <m/>
    <m/>
    <m/>
    <m/>
    <m/>
    <m/>
    <m/>
    <m/>
    <m/>
    <m/>
    <m/>
    <m/>
    <m/>
    <m/>
    <m/>
    <m/>
    <m/>
    <m/>
    <m/>
    <m/>
    <m/>
    <m/>
    <m/>
    <m/>
    <m/>
    <m/>
    <m/>
    <m/>
    <m/>
    <m/>
    <m/>
    <m/>
    <m/>
    <m/>
    <m/>
    <m/>
    <m/>
    <m/>
    <m/>
    <m/>
    <m/>
    <m/>
    <m/>
    <m/>
    <m/>
    <m/>
    <m/>
    <m/>
    <m/>
    <m/>
    <m/>
    <x v="0"/>
    <m/>
    <m/>
    <m/>
    <m/>
    <m/>
    <s v="GESTIONADO"/>
    <m/>
    <d v="2024-01-10T00:00:00"/>
    <s v="N/A"/>
    <s v="0"/>
    <x v="35"/>
    <x v="0"/>
    <x v="0"/>
    <x v="0"/>
    <x v="0"/>
    <n v="1"/>
    <n v="1"/>
    <n v="1"/>
    <n v="1"/>
    <x v="0"/>
    <n v="1"/>
    <s v="8.22466101BOOM LOGISTICS COLOMBIA S.A.S."/>
    <x v="0"/>
    <d v="2024-01-11T00:00:00"/>
    <x v="1259"/>
    <d v="1899-12-30T00:00:00"/>
    <d v="2024-01-11T11:28:00"/>
    <s v="11:28"/>
    <d v="1899-12-30T06:24:29"/>
    <x v="2"/>
    <x v="2"/>
    <x v="3"/>
    <x v="1"/>
    <n v="8193"/>
  </r>
  <r>
    <n v="1277"/>
    <d v="2024-01-11T17:56:02"/>
    <d v="2024-01-11T17:57:06"/>
    <s v="45664102@ventasyservicios.com.co"/>
    <s v="Angie Tatiana Tique Cardozo"/>
    <m/>
    <d v="2024-01-11T00:00:00"/>
    <s v="11:42 a. m."/>
    <x v="0"/>
    <m/>
    <m/>
    <m/>
    <m/>
    <m/>
    <m/>
    <m/>
    <m/>
    <s v="carolina@la2.com.co"/>
    <s v="Inclusión líneas en una sola factura - NIT 900701123"/>
    <s v="8.22187935"/>
    <s v="LA2 AGENCIA BOUTIQUE SAS"/>
    <s v="MICRO"/>
    <s v="CLIENTE EXTERNO"/>
    <x v="0"/>
    <m/>
    <s v="MÓVIL"/>
    <m/>
    <m/>
    <s v="INCLUSIONES - EXCLUSIONES"/>
    <m/>
    <m/>
    <m/>
    <m/>
    <m/>
    <m/>
    <m/>
    <m/>
    <m/>
    <m/>
    <m/>
    <m/>
    <m/>
    <m/>
    <m/>
    <m/>
    <m/>
    <m/>
    <m/>
    <m/>
    <m/>
    <m/>
    <m/>
    <m/>
    <s v="INCLUSIÓN"/>
    <m/>
    <m/>
    <m/>
    <m/>
    <m/>
    <m/>
    <m/>
    <m/>
    <m/>
    <m/>
    <m/>
    <m/>
    <m/>
    <m/>
    <m/>
    <m/>
    <m/>
    <m/>
    <m/>
    <m/>
    <m/>
    <m/>
    <m/>
    <m/>
    <m/>
    <m/>
    <m/>
    <m/>
    <m/>
    <m/>
    <m/>
    <m/>
    <m/>
    <m/>
    <m/>
    <m/>
    <m/>
    <m/>
    <m/>
    <m/>
    <m/>
    <m/>
    <m/>
    <m/>
    <m/>
    <m/>
    <m/>
    <m/>
    <m/>
    <m/>
    <m/>
    <m/>
    <m/>
    <m/>
    <m/>
    <m/>
    <m/>
    <m/>
    <m/>
    <m/>
    <m/>
    <m/>
    <m/>
    <m/>
    <m/>
    <m/>
    <m/>
    <m/>
    <m/>
    <m/>
    <m/>
    <m/>
    <m/>
    <m/>
    <m/>
    <m/>
    <m/>
    <m/>
    <m/>
    <m/>
    <m/>
    <m/>
    <m/>
    <x v="0"/>
    <m/>
    <m/>
    <m/>
    <m/>
    <m/>
    <s v="GESTIONADO"/>
    <m/>
    <d v="2024-01-11T00:00:00"/>
    <s v="NO APLICA"/>
    <s v="NO APLICA"/>
    <x v="54"/>
    <x v="0"/>
    <x v="0"/>
    <x v="0"/>
    <x v="0"/>
    <n v="1"/>
    <n v="1"/>
    <n v="1"/>
    <n v="1"/>
    <x v="0"/>
    <n v="1"/>
    <s v="8.22187935LA2 AGENCIA BOUTIQUE SAS"/>
    <x v="1"/>
    <d v="2024-01-11T00:00:00"/>
    <x v="1260"/>
    <d v="1899-12-30T00:00:00"/>
    <d v="2024-01-11T11:42:00"/>
    <s v="11:42"/>
    <d v="1899-12-30T06:15:06"/>
    <x v="2"/>
    <x v="2"/>
    <x v="16"/>
    <x v="1"/>
    <n v="8193"/>
  </r>
  <r>
    <n v="1278"/>
    <d v="2024-01-11T17:51:21"/>
    <d v="2024-01-11T17:58:37"/>
    <s v="45961543@ventasyservicios.com.co"/>
    <s v="Juan Jose Duque Aguirre"/>
    <m/>
    <d v="2024-01-11T00:00:00"/>
    <s v="11:43"/>
    <x v="1"/>
    <m/>
    <m/>
    <s v="LUIS FERNANDO MONTES POSA"/>
    <s v="10103042"/>
    <s v="INFORMACIÓN"/>
    <m/>
    <m/>
    <m/>
    <m/>
    <m/>
    <m/>
    <m/>
    <m/>
    <m/>
    <x v="2"/>
    <m/>
    <m/>
    <m/>
    <m/>
    <m/>
    <m/>
    <m/>
    <m/>
    <m/>
    <m/>
    <m/>
    <m/>
    <m/>
    <m/>
    <m/>
    <m/>
    <m/>
    <m/>
    <m/>
    <m/>
    <m/>
    <m/>
    <m/>
    <m/>
    <m/>
    <m/>
    <m/>
    <m/>
    <m/>
    <m/>
    <m/>
    <m/>
    <m/>
    <m/>
    <m/>
    <m/>
    <m/>
    <m/>
    <m/>
    <m/>
    <m/>
    <m/>
    <m/>
    <m/>
    <m/>
    <m/>
    <m/>
    <m/>
    <m/>
    <m/>
    <m/>
    <m/>
    <m/>
    <m/>
    <m/>
    <m/>
    <m/>
    <m/>
    <m/>
    <m/>
    <m/>
    <m/>
    <m/>
    <m/>
    <m/>
    <m/>
    <m/>
    <m/>
    <m/>
    <m/>
    <m/>
    <m/>
    <m/>
    <m/>
    <m/>
    <m/>
    <m/>
    <m/>
    <m/>
    <m/>
    <m/>
    <m/>
    <m/>
    <m/>
    <m/>
    <m/>
    <m/>
    <m/>
    <s v="SOLICITUD CREACIÓN - CLIENTE EN GESTIÓN"/>
    <m/>
    <s v="USUARIO YA EXISTE"/>
    <m/>
    <m/>
    <m/>
    <m/>
    <m/>
    <m/>
    <m/>
    <m/>
    <m/>
    <m/>
    <m/>
    <m/>
    <m/>
    <m/>
    <m/>
    <m/>
    <m/>
    <m/>
    <m/>
    <m/>
    <m/>
    <m/>
    <x v="0"/>
    <m/>
    <m/>
    <m/>
    <m/>
    <m/>
    <s v="GESTIONADO"/>
    <m/>
    <d v="2024-01-11T00:00:00"/>
    <m/>
    <m/>
    <x v="7"/>
    <x v="1"/>
    <x v="0"/>
    <x v="0"/>
    <x v="0"/>
    <n v="1"/>
    <n v="1"/>
    <n v="1"/>
    <n v="1"/>
    <x v="1"/>
    <n v="3"/>
    <s v="10103042"/>
    <x v="0"/>
    <d v="2024-01-11T00:00:00"/>
    <x v="1261"/>
    <d v="1899-12-30T00:00:00"/>
    <d v="2024-01-11T11:43:00"/>
    <s v="11:43"/>
    <d v="1899-12-30T06:15:37"/>
    <x v="2"/>
    <x v="2"/>
    <x v="6"/>
    <x v="1"/>
    <n v="8193"/>
  </r>
  <r>
    <n v="1279"/>
    <d v="2024-01-11T17:57:53"/>
    <d v="2024-01-11T17:58:51"/>
    <s v="46044978@ventasyservicios.com.co"/>
    <s v="Edward Esteban Roa Ruiz"/>
    <m/>
    <d v="2024-01-11T00:00:00"/>
    <s v="11:02"/>
    <x v="4"/>
    <m/>
    <m/>
    <m/>
    <m/>
    <m/>
    <m/>
    <m/>
    <m/>
    <s v="contabilidad@greensealcompany.com "/>
    <s v="Fwd: SOLICITUD CANCELACION SERVICIO CLARO PYMES ; CONTRATO No 08950533"/>
    <s v="08950533"/>
    <s v="GREEN SEAL COMPANY LIMITADA"/>
    <s v="MICR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1T00:00:00"/>
    <m/>
    <m/>
    <x v="58"/>
    <x v="0"/>
    <x v="0"/>
    <x v="0"/>
    <x v="0"/>
    <n v="1"/>
    <n v="1"/>
    <n v="1"/>
    <n v="1"/>
    <x v="0"/>
    <n v="1"/>
    <s v="08950533GREEN SEAL COMPANY LIMITADA"/>
    <x v="0"/>
    <d v="2024-01-11T00:00:00"/>
    <x v="1262"/>
    <d v="1899-12-30T00:00:00"/>
    <d v="2024-01-11T11:02:00"/>
    <s v="11:02"/>
    <d v="1899-12-30T06:56:51"/>
    <x v="2"/>
    <x v="2"/>
    <x v="8"/>
    <x v="0"/>
    <n v="8193"/>
  </r>
  <r>
    <n v="1280"/>
    <d v="2024-01-11T17:57:53"/>
    <d v="2024-01-11T18:00:31"/>
    <s v="46046817@ventasyservicios.com.co"/>
    <s v="Nicolas Romero Parra"/>
    <m/>
    <d v="2024-01-10T00:00:00"/>
    <s v="11:28"/>
    <x v="0"/>
    <m/>
    <m/>
    <m/>
    <m/>
    <m/>
    <m/>
    <m/>
    <m/>
    <s v="anacmesa@gmail.com"/>
    <s v="Fwd: RV: derecho de peticion articulo 23 Consitución NACIONAL para ser respondido por PRESIDENTE DE CLARO DOCTOR RODRIGO DE GUSMAO"/>
    <s v="80061571"/>
    <s v="EUDORO FAB VALLEJO CABRERA"/>
    <s v="SOHO"/>
    <s v="CLIENTE CLARO"/>
    <x v="0"/>
    <m/>
    <s v="FIJO"/>
    <s v="FTTX"/>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SOLUCIONADO ESCALADO"/>
    <s v="OTRAS ÁREAS"/>
    <d v="2024-01-11T00:00:00"/>
    <s v="N/A"/>
    <s v="995840944"/>
    <x v="57"/>
    <x v="0"/>
    <x v="4"/>
    <x v="0"/>
    <x v="0"/>
    <n v="1"/>
    <n v="1"/>
    <n v="1"/>
    <n v="1"/>
    <x v="0"/>
    <n v="1"/>
    <s v="80061571EUDORO FAB VALLEJO CABRERA"/>
    <x v="1"/>
    <d v="2024-01-11T00:00:00"/>
    <x v="1263"/>
    <d v="1899-12-30T00:00:00"/>
    <d v="2024-01-10T11:28:00"/>
    <s v="11:28"/>
    <d v="1899-12-31T06:32:31"/>
    <x v="0"/>
    <x v="0"/>
    <x v="3"/>
    <x v="1"/>
    <n v="8193"/>
  </r>
  <r>
    <n v="1281"/>
    <d v="2024-01-11T17:59:13"/>
    <d v="2024-01-11T18:02:40"/>
    <s v="45688293@ventasyservicios.com.co"/>
    <s v="Juan David Mendez"/>
    <m/>
    <d v="2024-01-11T00:00:00"/>
    <s v="12:09"/>
    <x v="0"/>
    <m/>
    <m/>
    <m/>
    <m/>
    <m/>
    <m/>
    <m/>
    <m/>
    <s v="contactopyme.co@claro.com.co"/>
    <s v="Fwd: RV: PASAR A PREPAGO LINEA 3058184944"/>
    <s v="3058184944"/>
    <s v="YAMAKI S.A.S."/>
    <s v="PYME MEDIANA"/>
    <s v="CLIENTE EXTERNO"/>
    <x v="0"/>
    <m/>
    <s v="MÓVIL"/>
    <m/>
    <m/>
    <s v="CANCELACIÓN DE LÍNEA"/>
    <m/>
    <m/>
    <m/>
    <m/>
    <m/>
    <s v="COLOCACIÓN"/>
    <m/>
    <m/>
    <m/>
    <m/>
    <m/>
    <m/>
    <m/>
    <m/>
    <m/>
    <m/>
    <m/>
    <m/>
    <m/>
    <m/>
    <m/>
    <m/>
    <m/>
    <m/>
    <m/>
    <m/>
    <m/>
    <m/>
    <m/>
    <m/>
    <m/>
    <m/>
    <m/>
    <m/>
    <m/>
    <m/>
    <m/>
    <m/>
    <m/>
    <m/>
    <m/>
    <m/>
    <m/>
    <m/>
    <m/>
    <m/>
    <m/>
    <m/>
    <m/>
    <m/>
    <m/>
    <m/>
    <m/>
    <m/>
    <m/>
    <m/>
    <m/>
    <m/>
    <m/>
    <m/>
    <m/>
    <m/>
    <m/>
    <m/>
    <m/>
    <m/>
    <m/>
    <m/>
    <m/>
    <m/>
    <m/>
    <m/>
    <m/>
    <m/>
    <m/>
    <m/>
    <m/>
    <m/>
    <m/>
    <m/>
    <m/>
    <m/>
    <m/>
    <m/>
    <m/>
    <m/>
    <m/>
    <m/>
    <m/>
    <m/>
    <m/>
    <m/>
    <m/>
    <m/>
    <m/>
    <m/>
    <m/>
    <m/>
    <m/>
    <m/>
    <m/>
    <m/>
    <m/>
    <m/>
    <m/>
    <s v="VIAJE FUERA DEL PAÍS"/>
    <m/>
    <m/>
    <x v="1"/>
    <m/>
    <m/>
    <s v="1"/>
    <m/>
    <m/>
    <s v="GESTIONADO"/>
    <m/>
    <d v="2024-01-11T00:00:00"/>
    <m/>
    <m/>
    <x v="25"/>
    <x v="0"/>
    <x v="0"/>
    <x v="0"/>
    <x v="0"/>
    <n v="1"/>
    <n v="1"/>
    <n v="1"/>
    <n v="1"/>
    <x v="0"/>
    <n v="1"/>
    <s v="3058184944YAMAKI S.A.S."/>
    <x v="2"/>
    <d v="2024-01-11T00:00:00"/>
    <x v="1264"/>
    <d v="1899-12-30T00:00:00"/>
    <d v="2024-01-11T12:09:00"/>
    <s v="12:09"/>
    <d v="1899-12-30T05:53:40"/>
    <x v="1"/>
    <x v="1"/>
    <x v="4"/>
    <x v="1"/>
    <n v="8193"/>
  </r>
  <r>
    <n v="1282"/>
    <d v="2024-01-11T17:58:39"/>
    <d v="2024-01-11T18:03:26"/>
    <s v="45961543@ventasyservicios.com.co"/>
    <s v="Juan Jose Duque Aguirre"/>
    <m/>
    <d v="2024-01-11T00:00:00"/>
    <s v="12:18"/>
    <x v="1"/>
    <m/>
    <m/>
    <s v="ESCUELA DE IDIOMAS (HEADW"/>
    <s v="811041215"/>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11T00:00:00"/>
    <m/>
    <m/>
    <x v="5"/>
    <x v="1"/>
    <x v="0"/>
    <x v="0"/>
    <x v="0"/>
    <n v="1"/>
    <n v="1"/>
    <n v="1"/>
    <n v="1"/>
    <x v="0"/>
    <n v="1"/>
    <s v="811041215"/>
    <x v="2"/>
    <d v="2024-01-11T00:00:00"/>
    <x v="1265"/>
    <d v="1899-12-30T00:00:00"/>
    <d v="2024-01-11T12:18:00"/>
    <s v="12:18"/>
    <d v="1899-12-30T05:45:26"/>
    <x v="1"/>
    <x v="1"/>
    <x v="6"/>
    <x v="1"/>
    <n v="8193"/>
  </r>
  <r>
    <n v="1283"/>
    <d v="2024-01-11T18:02:50"/>
    <d v="2024-01-11T18:04:04"/>
    <s v="45961452@ventasyservicios.com.co"/>
    <s v="Natalia Buenano Gonzalez"/>
    <m/>
    <d v="2024-01-11T00:00:00"/>
    <s v="12:06"/>
    <x v="3"/>
    <m/>
    <s v="15559315"/>
    <m/>
    <m/>
    <m/>
    <m/>
    <m/>
    <m/>
    <m/>
    <m/>
    <s v="8.22383187"/>
    <s v="TEGNOCONTROL S.A.S."/>
    <s v="PYME MEDIANA"/>
    <s v="CLIENTE EXTERNO"/>
    <x v="0"/>
    <m/>
    <s v="MÓVIL"/>
    <m/>
    <m/>
    <s v="REPORTES"/>
    <m/>
    <m/>
    <m/>
    <m/>
    <m/>
    <m/>
    <m/>
    <m/>
    <m/>
    <m/>
    <m/>
    <m/>
    <m/>
    <m/>
    <m/>
    <m/>
    <m/>
    <m/>
    <m/>
    <m/>
    <m/>
    <m/>
    <m/>
    <m/>
    <m/>
    <m/>
    <m/>
    <m/>
    <m/>
    <m/>
    <m/>
    <m/>
    <m/>
    <m/>
    <m/>
    <m/>
    <m/>
    <m/>
    <m/>
    <m/>
    <m/>
    <m/>
    <m/>
    <m/>
    <m/>
    <m/>
    <s v="REPORTE CORPORATIVO"/>
    <m/>
    <m/>
    <m/>
    <m/>
    <m/>
    <m/>
    <m/>
    <m/>
    <m/>
    <m/>
    <m/>
    <m/>
    <m/>
    <m/>
    <m/>
    <m/>
    <m/>
    <m/>
    <m/>
    <m/>
    <m/>
    <m/>
    <m/>
    <m/>
    <m/>
    <m/>
    <m/>
    <m/>
    <m/>
    <m/>
    <m/>
    <m/>
    <m/>
    <m/>
    <m/>
    <m/>
    <m/>
    <m/>
    <m/>
    <m/>
    <m/>
    <m/>
    <m/>
    <m/>
    <m/>
    <m/>
    <m/>
    <m/>
    <m/>
    <m/>
    <m/>
    <m/>
    <m/>
    <m/>
    <m/>
    <m/>
    <m/>
    <m/>
    <m/>
    <m/>
    <m/>
    <x v="0"/>
    <m/>
    <m/>
    <m/>
    <m/>
    <m/>
    <s v="GESTIONADO"/>
    <m/>
    <d v="2024-01-11T00:00:00"/>
    <m/>
    <m/>
    <x v="49"/>
    <x v="3"/>
    <x v="0"/>
    <x v="0"/>
    <x v="0"/>
    <n v="1"/>
    <n v="1"/>
    <n v="1"/>
    <n v="1"/>
    <x v="1"/>
    <n v="2"/>
    <s v="8.22383187TEGNOCONTROL S.A.S."/>
    <x v="2"/>
    <d v="2024-01-11T00:00:00"/>
    <x v="1266"/>
    <d v="1899-12-30T00:00:00"/>
    <d v="2024-01-11T12:06:00"/>
    <s v="12:06"/>
    <d v="1899-12-30T05:58:04"/>
    <x v="1"/>
    <x v="1"/>
    <x v="5"/>
    <x v="1"/>
    <n v="8193"/>
  </r>
  <r>
    <n v="1284"/>
    <d v="2024-01-11T17:31:22"/>
    <d v="2024-01-11T18:04:40"/>
    <s v="45981202@ventasyservicios.com.co"/>
    <s v="Candida Mayerli Moyano Casallas"/>
    <m/>
    <d v="2024-01-11T00:00:00"/>
    <s v="1:35"/>
    <x v="8"/>
    <m/>
    <m/>
    <m/>
    <m/>
    <m/>
    <s v="BANCOLOMBIA"/>
    <m/>
    <m/>
    <s v="karueda@bancolombia.com.co"/>
    <s v="RE:  Solicitud de cancelación plan postpago linea 3206561197  Claro "/>
    <s v="3206561197"/>
    <s v="KELLY ANDR RUEDA LASSO"/>
    <s v="SOHO"/>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1T00:00:00"/>
    <m/>
    <m/>
    <x v="61"/>
    <x v="7"/>
    <x v="0"/>
    <x v="0"/>
    <x v="0"/>
    <n v="1"/>
    <n v="1"/>
    <n v="1"/>
    <n v="1"/>
    <x v="0"/>
    <n v="1"/>
    <s v="3206561197KELLY ANDR RUEDA LASSO"/>
    <x v="0"/>
    <d v="2024-01-11T00:00:00"/>
    <x v="1267"/>
    <d v="1899-12-30T00:00:00"/>
    <d v="2024-01-11T01:35:00"/>
    <s v="1:35"/>
    <d v="1899-12-30T16:29:40"/>
    <x v="3"/>
    <x v="2"/>
    <x v="10"/>
    <x v="1"/>
    <n v="8193"/>
  </r>
  <r>
    <n v="1285"/>
    <d v="2024-01-11T18:04:24"/>
    <d v="2024-01-11T18:05:57"/>
    <s v="46046817@ventasyservicios.com.co"/>
    <s v="Nicolas Romero Parra"/>
    <m/>
    <d v="2024-01-10T00:00:00"/>
    <s v="11:31"/>
    <x v="0"/>
    <m/>
    <m/>
    <m/>
    <m/>
    <m/>
    <m/>
    <m/>
    <m/>
    <s v="edificioadmon@hotmail.com"/>
    <s v="Fwd: RV: derecho de peticion articulo 23 Consitución NACIONAL para ser respondido por PRESIDENTE DE CLARO DOCTOR RODRIGO DE GUSMAO"/>
    <s v="80061571"/>
    <s v=" Administraciones Arkkos P.H"/>
    <s v="SOHO"/>
    <s v="CLIENTE CLARO"/>
    <x v="0"/>
    <m/>
    <s v="FIJO"/>
    <s v="FTTX"/>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1T00:00:00"/>
    <s v="N/A"/>
    <s v="0"/>
    <x v="57"/>
    <x v="0"/>
    <x v="0"/>
    <x v="0"/>
    <x v="0"/>
    <n v="1"/>
    <n v="1"/>
    <n v="1"/>
    <n v="1"/>
    <x v="0"/>
    <n v="1"/>
    <s v="80061571 Administraciones Arkkos P.H"/>
    <x v="0"/>
    <d v="2024-01-11T00:00:00"/>
    <x v="1268"/>
    <d v="1899-12-30T00:00:00"/>
    <d v="2024-01-10T11:31:00"/>
    <s v="11:31"/>
    <d v="1899-12-31T06:34:57"/>
    <x v="0"/>
    <x v="0"/>
    <x v="3"/>
    <x v="1"/>
    <n v="8193"/>
  </r>
  <r>
    <n v="1286"/>
    <d v="2024-01-11T18:05:23"/>
    <d v="2024-01-11T18:06:15"/>
    <s v="45664102@ventasyservicios.com.co"/>
    <s v="Angie Tatiana Tique Cardozo"/>
    <m/>
    <d v="2024-01-11T00:00:00"/>
    <s v="12:41 p. m."/>
    <x v="0"/>
    <m/>
    <m/>
    <m/>
    <m/>
    <m/>
    <m/>
    <m/>
    <m/>
    <s v="claropqrmovil-21@millenium.com.co"/>
    <s v="CANCELACION SEGMENTO PYME  1417273"/>
    <s v="03308737  "/>
    <s v="DANIEL JOS ESCOBAR ARCILA "/>
    <s v="SOH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1T00:00:00"/>
    <s v="N APLICA"/>
    <s v="N APLICA"/>
    <x v="58"/>
    <x v="0"/>
    <x v="0"/>
    <x v="0"/>
    <x v="0"/>
    <n v="1"/>
    <n v="1"/>
    <n v="1"/>
    <n v="1"/>
    <x v="0"/>
    <n v="1"/>
    <s v="03308737  DANIEL JOS ESCOBAR ARCILA "/>
    <x v="2"/>
    <d v="2024-01-11T00:00:00"/>
    <x v="1269"/>
    <d v="1899-12-30T00:00:00"/>
    <d v="2024-01-11T12:41:00"/>
    <s v="12:41"/>
    <d v="1899-12-30T05:25:15"/>
    <x v="1"/>
    <x v="1"/>
    <x v="16"/>
    <x v="1"/>
    <n v="8193"/>
  </r>
  <r>
    <n v="1287"/>
    <d v="2024-01-11T18:06:59"/>
    <d v="2024-01-11T18:07:57"/>
    <s v="46044959@ventasyservicios.com.co"/>
    <s v="Brayan Enrique Cuida Castillo"/>
    <m/>
    <d v="2024-01-11T00:00:00"/>
    <s v="1:39 p. m."/>
    <x v="4"/>
    <m/>
    <m/>
    <m/>
    <m/>
    <m/>
    <m/>
    <m/>
    <m/>
    <s v="sisomontacar@gmail.com"/>
    <s v="INCONVENIENTES REPOSICION EQUIPOS"/>
    <s v="8.21665706"/>
    <s v="MONTACARGAS DE CARTAGENA LTDA."/>
    <s v="MICRO"/>
    <s v="CLIENTE CLARO"/>
    <x v="0"/>
    <m/>
    <s v="MÓVIL"/>
    <m/>
    <m/>
    <s v="PRODUCTO"/>
    <m/>
    <m/>
    <m/>
    <m/>
    <m/>
    <m/>
    <m/>
    <m/>
    <m/>
    <m/>
    <m/>
    <m/>
    <m/>
    <m/>
    <m/>
    <m/>
    <m/>
    <m/>
    <m/>
    <m/>
    <m/>
    <m/>
    <m/>
    <m/>
    <m/>
    <m/>
    <m/>
    <m/>
    <m/>
    <m/>
    <m/>
    <m/>
    <m/>
    <m/>
    <m/>
    <m/>
    <m/>
    <m/>
    <s v="OTROS PRODUCTOS (VENTAS)"/>
    <m/>
    <m/>
    <m/>
    <m/>
    <m/>
    <m/>
    <m/>
    <m/>
    <m/>
    <m/>
    <m/>
    <m/>
    <m/>
    <m/>
    <m/>
    <m/>
    <m/>
    <m/>
    <m/>
    <m/>
    <m/>
    <m/>
    <m/>
    <m/>
    <m/>
    <m/>
    <m/>
    <m/>
    <m/>
    <m/>
    <m/>
    <m/>
    <m/>
    <m/>
    <m/>
    <m/>
    <m/>
    <m/>
    <m/>
    <m/>
    <m/>
    <m/>
    <m/>
    <m/>
    <m/>
    <m/>
    <m/>
    <m/>
    <m/>
    <m/>
    <m/>
    <m/>
    <m/>
    <m/>
    <m/>
    <m/>
    <m/>
    <m/>
    <m/>
    <m/>
    <m/>
    <m/>
    <m/>
    <m/>
    <m/>
    <m/>
    <m/>
    <m/>
    <m/>
    <x v="0"/>
    <m/>
    <m/>
    <m/>
    <m/>
    <m/>
    <s v="GESTIONADO"/>
    <m/>
    <d v="2024-01-11T00:00:00"/>
    <s v="NN"/>
    <m/>
    <x v="16"/>
    <x v="0"/>
    <x v="0"/>
    <x v="0"/>
    <x v="0"/>
    <n v="1"/>
    <n v="1"/>
    <n v="1"/>
    <n v="1"/>
    <x v="0"/>
    <n v="1"/>
    <s v="8.21665706MONTACARGAS DE CARTAGENA LTDA."/>
    <x v="0"/>
    <d v="2024-01-11T00:00:00"/>
    <x v="1270"/>
    <d v="1899-12-30T00:00:00"/>
    <d v="2024-01-11T01:39:00"/>
    <s v="1:39"/>
    <d v="1899-12-30T16:28:57"/>
    <x v="3"/>
    <x v="2"/>
    <x v="7"/>
    <x v="0"/>
    <n v="8193"/>
  </r>
  <r>
    <n v="1288"/>
    <d v="2024-01-11T18:08:03"/>
    <d v="2024-01-11T18:08:15"/>
    <s v="46049316@ventasyservicios.com.co"/>
    <s v="Evelin Gicela Diaz Garzon"/>
    <m/>
    <d v="2024-01-11T00:00:00"/>
    <s v="12:38"/>
    <x v="7"/>
    <m/>
    <m/>
    <m/>
    <m/>
    <m/>
    <m/>
    <s v="itagui.servi2017@hotmail.com; "/>
    <s v="Re: petición"/>
    <m/>
    <m/>
    <s v="3206874608"/>
    <s v="SERVIPUNTO ITAGUI S.A.S. -"/>
    <s v="SOHO"/>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1T00:00:00"/>
    <m/>
    <m/>
    <x v="81"/>
    <x v="6"/>
    <x v="0"/>
    <x v="0"/>
    <x v="0"/>
    <n v="1"/>
    <n v="1"/>
    <n v="1"/>
    <n v="1"/>
    <x v="0"/>
    <n v="1"/>
    <s v="3206874608SERVIPUNTO ITAGUI S.A.S. -"/>
    <x v="2"/>
    <d v="2024-01-11T00:00:00"/>
    <x v="1271"/>
    <d v="1899-12-30T00:00:00"/>
    <d v="2024-01-11T12:38:00"/>
    <s v="12:38"/>
    <d v="1899-12-30T05:30:15"/>
    <x v="1"/>
    <x v="1"/>
    <x v="22"/>
    <x v="1"/>
    <n v="8193"/>
  </r>
  <r>
    <n v="1289"/>
    <d v="2024-01-11T18:08:17"/>
    <d v="2024-01-11T18:09:52"/>
    <s v="46049316@ventasyservicios.com.co"/>
    <s v="Evelin Gicela Diaz Garzon"/>
    <m/>
    <d v="2024-01-11T00:00:00"/>
    <s v="12:40"/>
    <x v="7"/>
    <m/>
    <m/>
    <m/>
    <m/>
    <m/>
    <m/>
    <s v="cbeldovio@gmail.com"/>
    <s v="Solicitud de Bomberos El Dovio"/>
    <m/>
    <m/>
    <s v="3104108846"/>
    <s v="CUERPO DE BOMBEROS VOLUNTARIOS EL "/>
    <s v="PYME PEQUEÑ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1T00:00:00"/>
    <m/>
    <m/>
    <x v="78"/>
    <x v="6"/>
    <x v="0"/>
    <x v="0"/>
    <x v="0"/>
    <n v="1"/>
    <n v="1"/>
    <n v="1"/>
    <n v="1"/>
    <x v="0"/>
    <n v="1"/>
    <s v="3104108846CUERPO DE BOMBEROS VOLUNTARIOS EL "/>
    <x v="2"/>
    <d v="2024-01-11T00:00:00"/>
    <x v="1272"/>
    <d v="1899-12-30T00:00:00"/>
    <d v="2024-01-11T12:40:00"/>
    <s v="12:40"/>
    <d v="1899-12-30T05:29:52"/>
    <x v="1"/>
    <x v="1"/>
    <x v="22"/>
    <x v="1"/>
    <n v="8193"/>
  </r>
  <r>
    <n v="1290"/>
    <d v="2024-01-11T18:03:28"/>
    <d v="2024-01-11T18:10:22"/>
    <s v="45961543@ventasyservicios.com.co"/>
    <s v="Juan Jose Duque Aguirre"/>
    <m/>
    <d v="2024-01-11T00:00:00"/>
    <s v="12:19"/>
    <x v="1"/>
    <m/>
    <m/>
    <s v="INSTITUCION EDUCATIVA GIM"/>
    <s v="900018821"/>
    <s v="INFORMACIÓN"/>
    <m/>
    <m/>
    <m/>
    <m/>
    <m/>
    <m/>
    <m/>
    <m/>
    <m/>
    <x v="2"/>
    <m/>
    <m/>
    <m/>
    <m/>
    <m/>
    <m/>
    <m/>
    <m/>
    <m/>
    <m/>
    <m/>
    <m/>
    <m/>
    <m/>
    <m/>
    <m/>
    <m/>
    <m/>
    <m/>
    <m/>
    <m/>
    <m/>
    <m/>
    <m/>
    <m/>
    <m/>
    <m/>
    <m/>
    <m/>
    <m/>
    <m/>
    <m/>
    <m/>
    <m/>
    <m/>
    <m/>
    <m/>
    <m/>
    <m/>
    <m/>
    <m/>
    <m/>
    <m/>
    <m/>
    <m/>
    <m/>
    <m/>
    <m/>
    <m/>
    <m/>
    <m/>
    <m/>
    <m/>
    <m/>
    <m/>
    <m/>
    <m/>
    <m/>
    <m/>
    <m/>
    <m/>
    <m/>
    <m/>
    <m/>
    <m/>
    <m/>
    <m/>
    <m/>
    <m/>
    <m/>
    <m/>
    <m/>
    <m/>
    <m/>
    <m/>
    <m/>
    <m/>
    <m/>
    <m/>
    <m/>
    <m/>
    <m/>
    <m/>
    <m/>
    <m/>
    <m/>
    <m/>
    <m/>
    <s v="SOLICITUD CREACIÓN - CLIENTE EN GESTIÓN"/>
    <m/>
    <s v="USUARIO YA EXISTE"/>
    <m/>
    <m/>
    <m/>
    <m/>
    <m/>
    <m/>
    <m/>
    <m/>
    <m/>
    <m/>
    <m/>
    <m/>
    <m/>
    <m/>
    <m/>
    <m/>
    <m/>
    <m/>
    <m/>
    <m/>
    <m/>
    <m/>
    <x v="0"/>
    <m/>
    <m/>
    <m/>
    <m/>
    <m/>
    <s v="GESTIONADO"/>
    <m/>
    <d v="2024-01-11T00:00:00"/>
    <m/>
    <m/>
    <x v="7"/>
    <x v="1"/>
    <x v="0"/>
    <x v="0"/>
    <x v="0"/>
    <n v="1"/>
    <n v="1"/>
    <n v="1"/>
    <n v="1"/>
    <x v="0"/>
    <n v="1"/>
    <s v="900018821"/>
    <x v="2"/>
    <d v="2024-01-11T00:00:00"/>
    <x v="1273"/>
    <d v="1899-12-30T00:00:00"/>
    <d v="2024-01-11T12:19:00"/>
    <s v="12:19"/>
    <d v="1899-12-30T05:51:22"/>
    <x v="1"/>
    <x v="1"/>
    <x v="6"/>
    <x v="1"/>
    <n v="8193"/>
  </r>
  <r>
    <n v="1291"/>
    <d v="2024-01-11T18:10:25"/>
    <d v="2024-01-11T18:15:24"/>
    <s v="45961543@ventasyservicios.com.co"/>
    <s v="Juan Jose Duque Aguirre"/>
    <m/>
    <d v="2024-01-11T00:00:00"/>
    <s v="12:19"/>
    <x v="1"/>
    <m/>
    <m/>
    <s v="MACRODESK COMUNICACIONES "/>
    <s v="901158023"/>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11T00:00:00"/>
    <m/>
    <m/>
    <x v="5"/>
    <x v="1"/>
    <x v="0"/>
    <x v="0"/>
    <x v="0"/>
    <n v="1"/>
    <n v="1"/>
    <n v="1"/>
    <n v="1"/>
    <x v="1"/>
    <n v="2"/>
    <s v="901158023"/>
    <x v="2"/>
    <d v="2024-01-11T00:00:00"/>
    <x v="1274"/>
    <d v="1899-12-30T00:00:00"/>
    <d v="2024-01-11T12:19:00"/>
    <s v="12:19"/>
    <d v="1899-12-30T05:56:24"/>
    <x v="1"/>
    <x v="1"/>
    <x v="6"/>
    <x v="1"/>
    <n v="8193"/>
  </r>
  <r>
    <n v="1292"/>
    <d v="2024-01-11T18:15:08"/>
    <d v="2024-01-11T18:15:52"/>
    <s v="45961452@ventasyservicios.com.co"/>
    <s v="Natalia Buenano Gonzalez"/>
    <m/>
    <d v="2024-01-11T00:00:00"/>
    <s v="12:24"/>
    <x v="3"/>
    <m/>
    <s v="15559331"/>
    <m/>
    <m/>
    <m/>
    <m/>
    <m/>
    <m/>
    <m/>
    <m/>
    <s v="3233192963"/>
    <s v="INGENIERIA Y TELECOMUNICACIONES SAS"/>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1T00:00:00"/>
    <m/>
    <m/>
    <x v="21"/>
    <x v="3"/>
    <x v="0"/>
    <x v="0"/>
    <x v="0"/>
    <n v="1"/>
    <n v="1"/>
    <n v="1"/>
    <n v="1"/>
    <x v="0"/>
    <n v="1"/>
    <s v="3233192963INGENIERIA Y TELECOMUNICACIONES SAS"/>
    <x v="2"/>
    <d v="2024-01-11T00:00:00"/>
    <x v="1275"/>
    <d v="1899-12-30T00:00:00"/>
    <d v="2024-01-11T12:24:00"/>
    <s v="12:24"/>
    <d v="1899-12-30T05:51:52"/>
    <x v="1"/>
    <x v="1"/>
    <x v="5"/>
    <x v="1"/>
    <n v="8193"/>
  </r>
  <r>
    <n v="1293"/>
    <d v="2024-01-11T17:58:54"/>
    <d v="2024-01-11T18:16:01"/>
    <s v="46044978@ventasyservicios.com.co"/>
    <s v="Edward Esteban Roa Ruiz"/>
    <m/>
    <d v="2024-01-11T00:00:00"/>
    <s v="11:07"/>
    <x v="4"/>
    <m/>
    <m/>
    <m/>
    <m/>
    <m/>
    <m/>
    <m/>
    <m/>
    <s v="solucionesambientales.eu@gmail.com"/>
    <s v="Solicitud revisión valor a pagar"/>
    <s v="96454194"/>
    <s v="SOLUCIONES AMBIENTALES INGENIERIA"/>
    <s v="SOHO"/>
    <s v="CLIENTE CLARO"/>
    <x v="0"/>
    <m/>
    <s v="FIJO"/>
    <s v="HFC"/>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1T00:00:00"/>
    <m/>
    <m/>
    <x v="0"/>
    <x v="0"/>
    <x v="0"/>
    <x v="0"/>
    <x v="0"/>
    <n v="1"/>
    <n v="1"/>
    <n v="1"/>
    <n v="1"/>
    <x v="0"/>
    <n v="1"/>
    <s v="96454194SOLUCIONES AMBIENTALES INGENIERIA"/>
    <x v="0"/>
    <d v="2024-01-11T00:00:00"/>
    <x v="1276"/>
    <d v="1899-12-30T00:00:00"/>
    <d v="2024-01-11T11:07:00"/>
    <s v="11:07"/>
    <d v="1899-12-30T07:09:01"/>
    <x v="2"/>
    <x v="2"/>
    <x v="8"/>
    <x v="0"/>
    <n v="8193"/>
  </r>
  <r>
    <n v="1294"/>
    <d v="2024-01-11T18:12:17"/>
    <d v="2024-01-11T18:16:23"/>
    <s v="45664102@ventasyservicios.com.co"/>
    <s v="Angie Tatiana Tique Cardozo"/>
    <m/>
    <d v="2024-01-11T00:00:00"/>
    <s v=" 12:59 p. m."/>
    <x v="0"/>
    <m/>
    <m/>
    <m/>
    <m/>
    <m/>
    <m/>
    <m/>
    <m/>
    <s v="alexanderdiaz@imsaguas.com"/>
    <s v="INCLUIR LINEA 3168304088 a la cuenta maestra de la empresa."/>
    <s v="8.22501578"/>
    <s v="IMSAGUAS LTDA"/>
    <s v="SOHO"/>
    <s v="CLIENTE EXTERNO"/>
    <x v="0"/>
    <m/>
    <s v="MÓVIL"/>
    <m/>
    <m/>
    <s v="INCLUSIONES - EXCLUSIONES"/>
    <m/>
    <m/>
    <m/>
    <m/>
    <m/>
    <m/>
    <m/>
    <m/>
    <m/>
    <m/>
    <m/>
    <m/>
    <m/>
    <m/>
    <m/>
    <m/>
    <m/>
    <m/>
    <m/>
    <m/>
    <m/>
    <m/>
    <m/>
    <m/>
    <s v="INCLUSIÓN"/>
    <m/>
    <m/>
    <m/>
    <m/>
    <m/>
    <m/>
    <m/>
    <m/>
    <m/>
    <m/>
    <m/>
    <m/>
    <m/>
    <m/>
    <m/>
    <m/>
    <m/>
    <m/>
    <m/>
    <m/>
    <m/>
    <m/>
    <m/>
    <m/>
    <m/>
    <m/>
    <m/>
    <m/>
    <m/>
    <m/>
    <m/>
    <m/>
    <m/>
    <m/>
    <m/>
    <m/>
    <m/>
    <m/>
    <m/>
    <m/>
    <m/>
    <m/>
    <m/>
    <m/>
    <m/>
    <m/>
    <m/>
    <m/>
    <m/>
    <m/>
    <m/>
    <m/>
    <m/>
    <m/>
    <m/>
    <m/>
    <m/>
    <m/>
    <m/>
    <m/>
    <m/>
    <m/>
    <m/>
    <m/>
    <m/>
    <m/>
    <m/>
    <m/>
    <m/>
    <m/>
    <m/>
    <m/>
    <m/>
    <m/>
    <m/>
    <m/>
    <m/>
    <m/>
    <m/>
    <m/>
    <m/>
    <m/>
    <m/>
    <x v="0"/>
    <m/>
    <m/>
    <m/>
    <m/>
    <m/>
    <s v="GESTIONADO"/>
    <m/>
    <d v="2024-01-11T00:00:00"/>
    <s v="NO APLICA"/>
    <s v="NO APLICA"/>
    <x v="54"/>
    <x v="0"/>
    <x v="0"/>
    <x v="0"/>
    <x v="0"/>
    <n v="1"/>
    <n v="1"/>
    <n v="1"/>
    <n v="1"/>
    <x v="0"/>
    <n v="1"/>
    <s v="8.22501578IMSAGUAS LTDA"/>
    <x v="2"/>
    <d v="2024-01-11T00:00:00"/>
    <x v="1277"/>
    <d v="1899-12-30T00:00:00"/>
    <d v="2024-01-11T12:59:00"/>
    <s v=" 12:59"/>
    <d v="1899-12-30T05:17:23"/>
    <x v="1"/>
    <x v="1"/>
    <x v="16"/>
    <x v="1"/>
    <n v="8193"/>
  </r>
  <r>
    <n v="1295"/>
    <d v="2024-01-11T18:16:04"/>
    <d v="2024-01-11T18:16:55"/>
    <s v="46044978@ventasyservicios.com.co"/>
    <s v="Edward Esteban Roa Ruiz"/>
    <m/>
    <d v="2024-01-11T00:00:00"/>
    <s v="11:08"/>
    <x v="4"/>
    <m/>
    <m/>
    <m/>
    <m/>
    <m/>
    <m/>
    <m/>
    <m/>
    <s v="yorgengalvisr@gmail.com"/>
    <s v="Solicitud cancelación de Lineas"/>
    <s v="8.22499078."/>
    <s v="YORGEN ELIECER GALVIS ROMERO"/>
    <s v="SOHO"/>
    <s v="CLIENTE CLAR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1T00:00:00"/>
    <m/>
    <m/>
    <x v="61"/>
    <x v="0"/>
    <x v="0"/>
    <x v="0"/>
    <x v="0"/>
    <n v="1"/>
    <n v="1"/>
    <n v="1"/>
    <n v="1"/>
    <x v="0"/>
    <n v="1"/>
    <s v="8.22499078.YORGEN ELIECER GALVIS ROMERO"/>
    <x v="0"/>
    <d v="2024-01-11T00:00:00"/>
    <x v="1278"/>
    <d v="1899-12-30T00:00:00"/>
    <d v="2024-01-11T11:08:00"/>
    <s v="11:08"/>
    <d v="1899-12-30T07:08:55"/>
    <x v="2"/>
    <x v="2"/>
    <x v="8"/>
    <x v="0"/>
    <n v="8193"/>
  </r>
  <r>
    <n v="1296"/>
    <d v="2024-01-11T18:17:37"/>
    <d v="2024-01-11T18:19:22"/>
    <s v="45577874@ventasyservicios.com.co"/>
    <s v="David Andres Pardo Torres"/>
    <m/>
    <d v="2024-01-11T00:00:00"/>
    <s v="09:07"/>
    <x v="4"/>
    <m/>
    <m/>
    <m/>
    <m/>
    <m/>
    <m/>
    <m/>
    <m/>
    <s v="milena.castaneda@merit.com"/>
    <s v="Cambio de dirección para Modem &amp; envío de facturación - 76550389"/>
    <s v="76550389"/>
    <s v="MERIT MEDICAL COLOMBIA S.A.S"/>
    <s v="MICRO"/>
    <s v="CLIENTE EXTERNO"/>
    <x v="0"/>
    <m/>
    <s v="FIJO"/>
    <s v="HFC"/>
    <s v="TRASLADO SEDE"/>
    <m/>
    <m/>
    <m/>
    <m/>
    <m/>
    <m/>
    <m/>
    <m/>
    <m/>
    <m/>
    <m/>
    <m/>
    <m/>
    <m/>
    <m/>
    <m/>
    <m/>
    <m/>
    <m/>
    <m/>
    <m/>
    <m/>
    <m/>
    <m/>
    <m/>
    <m/>
    <m/>
    <m/>
    <m/>
    <m/>
    <m/>
    <m/>
    <m/>
    <m/>
    <m/>
    <m/>
    <m/>
    <m/>
    <m/>
    <m/>
    <m/>
    <m/>
    <m/>
    <m/>
    <m/>
    <m/>
    <m/>
    <m/>
    <m/>
    <m/>
    <m/>
    <m/>
    <m/>
    <m/>
    <m/>
    <m/>
    <m/>
    <m/>
    <m/>
    <s v="NO FACTIBLE"/>
    <m/>
    <m/>
    <m/>
    <m/>
    <m/>
    <m/>
    <m/>
    <m/>
    <m/>
    <m/>
    <m/>
    <m/>
    <m/>
    <m/>
    <m/>
    <m/>
    <m/>
    <m/>
    <m/>
    <m/>
    <m/>
    <m/>
    <m/>
    <m/>
    <m/>
    <m/>
    <m/>
    <m/>
    <m/>
    <m/>
    <m/>
    <m/>
    <m/>
    <m/>
    <m/>
    <m/>
    <m/>
    <m/>
    <m/>
    <m/>
    <m/>
    <m/>
    <m/>
    <m/>
    <m/>
    <m/>
    <m/>
    <m/>
    <m/>
    <x v="0"/>
    <m/>
    <m/>
    <m/>
    <m/>
    <m/>
    <s v="GESTIONADO"/>
    <m/>
    <d v="2024-01-11T00:00:00"/>
    <s v="995843438"/>
    <m/>
    <x v="96"/>
    <x v="0"/>
    <x v="0"/>
    <x v="0"/>
    <x v="0"/>
    <n v="1"/>
    <n v="1"/>
    <n v="1"/>
    <n v="1"/>
    <x v="1"/>
    <n v="2"/>
    <s v="76550389MERIT MEDICAL COLOMBIA S.A.S"/>
    <x v="0"/>
    <d v="2024-01-11T00:00:00"/>
    <x v="1279"/>
    <d v="1899-12-30T00:00:00"/>
    <d v="2024-01-11T09:07:00"/>
    <s v="09:07"/>
    <d v="1899-12-30T09:12:22"/>
    <x v="2"/>
    <x v="2"/>
    <x v="14"/>
    <x v="0"/>
    <n v="8193"/>
  </r>
  <r>
    <n v="1297"/>
    <d v="2024-01-11T18:10:04"/>
    <d v="2024-01-11T18:21:03"/>
    <s v="46046817@ventasyservicios.com.co"/>
    <s v="Nicolas Romero Parra"/>
    <m/>
    <d v="2024-01-10T00:00:00"/>
    <s v="10:32"/>
    <x v="0"/>
    <m/>
    <m/>
    <m/>
    <m/>
    <m/>
    <m/>
    <m/>
    <m/>
    <s v="tacheremache@gmail.com"/>
    <s v="Fwd: TACHE REMACHE ASIGNACIÓN ASESOR CUENTA"/>
    <s v="13262146"/>
    <s v="TACHE REMACHE S.A.S"/>
    <s v="PYME MEDIANA"/>
    <s v="CLIENTE CLARO"/>
    <x v="0"/>
    <m/>
    <s v="FIJO"/>
    <s v="FO"/>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1T00:00:00"/>
    <s v="N/A"/>
    <s v="20621138"/>
    <x v="57"/>
    <x v="0"/>
    <x v="0"/>
    <x v="0"/>
    <x v="0"/>
    <n v="1"/>
    <n v="1"/>
    <n v="1"/>
    <n v="1"/>
    <x v="0"/>
    <n v="1"/>
    <s v="13262146TACHE REMACHE S.A.S"/>
    <x v="1"/>
    <d v="2024-01-11T00:00:00"/>
    <x v="1280"/>
    <d v="1899-12-30T00:00:00"/>
    <d v="2024-01-10T10:32:00"/>
    <s v="10:32"/>
    <d v="1899-12-31T07:49:03"/>
    <x v="0"/>
    <x v="0"/>
    <x v="3"/>
    <x v="1"/>
    <n v="8193"/>
  </r>
  <r>
    <n v="1298"/>
    <d v="2024-01-11T18:15:26"/>
    <d v="2024-01-11T18:21:07"/>
    <s v="45961543@ventasyservicios.com.co"/>
    <s v="Juan Jose Duque Aguirre"/>
    <m/>
    <d v="2024-01-11T00:00:00"/>
    <s v="12:25"/>
    <x v="1"/>
    <m/>
    <m/>
    <s v="THE CONSUMEER GOODS FORUM"/>
    <s v="84521882"/>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11T00:00:00"/>
    <m/>
    <m/>
    <x v="4"/>
    <x v="1"/>
    <x v="0"/>
    <x v="0"/>
    <x v="0"/>
    <n v="1"/>
    <n v="1"/>
    <n v="1"/>
    <n v="1"/>
    <x v="0"/>
    <n v="1"/>
    <s v="84521882"/>
    <x v="2"/>
    <d v="2024-01-11T00:00:00"/>
    <x v="1281"/>
    <d v="1899-12-30T00:00:00"/>
    <d v="2024-01-11T12:25:00"/>
    <s v="12:25"/>
    <d v="1899-12-30T05:56:07"/>
    <x v="1"/>
    <x v="1"/>
    <x v="6"/>
    <x v="1"/>
    <n v="8193"/>
  </r>
  <r>
    <n v="1299"/>
    <d v="2024-01-11T18:20:55"/>
    <d v="2024-01-11T18:21:33"/>
    <s v="45961452@ventasyservicios.com.co"/>
    <s v="Natalia Buenano Gonzalez"/>
    <m/>
    <d v="2024-01-11T00:00:00"/>
    <s v="12:30"/>
    <x v="3"/>
    <m/>
    <s v="15559333"/>
    <m/>
    <m/>
    <m/>
    <m/>
    <m/>
    <m/>
    <m/>
    <m/>
    <s v="3126488690"/>
    <s v="DIEGO LUIS GONZALEZ LONDOÑO"/>
    <s v="PYME PEQUEÑA"/>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1T00:00:00"/>
    <m/>
    <m/>
    <x v="61"/>
    <x v="3"/>
    <x v="0"/>
    <x v="0"/>
    <x v="0"/>
    <n v="1"/>
    <n v="1"/>
    <n v="1"/>
    <n v="1"/>
    <x v="0"/>
    <n v="1"/>
    <s v="3126488690DIEGO LUIS GONZALEZ LONDOÑO"/>
    <x v="2"/>
    <d v="2024-01-11T00:00:00"/>
    <x v="1282"/>
    <d v="1899-12-30T00:00:00"/>
    <d v="2024-01-11T12:30:00"/>
    <s v="12:30"/>
    <d v="1899-12-30T05:51:33"/>
    <x v="1"/>
    <x v="1"/>
    <x v="5"/>
    <x v="1"/>
    <n v="8193"/>
  </r>
  <r>
    <n v="1300"/>
    <d v="2024-01-11T18:04:52"/>
    <d v="2024-01-11T18:22:41"/>
    <s v="45981202@ventasyservicios.com.co"/>
    <s v="Candida Mayerli Moyano Casallas"/>
    <m/>
    <d v="2024-01-11T00:00:00"/>
    <s v="1:35"/>
    <x v="8"/>
    <m/>
    <m/>
    <m/>
    <m/>
    <m/>
    <s v="BANCOLOMBIA"/>
    <m/>
    <m/>
    <s v="laucorra@bancolombia.com.co"/>
    <s v="RE: AYUDA - Plan Corporativo de celular"/>
    <s v="3105158029"/>
    <s v="LAURA CORRALES CARDONA"/>
    <s v="SOHO"/>
    <s v="CLIENTE EXTERNO"/>
    <x v="0"/>
    <m/>
    <s v="MÓVIL"/>
    <m/>
    <m/>
    <s v="INCLUSIONES - EXCLUSIONES"/>
    <m/>
    <m/>
    <m/>
    <m/>
    <m/>
    <m/>
    <m/>
    <m/>
    <m/>
    <m/>
    <m/>
    <m/>
    <m/>
    <m/>
    <m/>
    <m/>
    <m/>
    <m/>
    <m/>
    <m/>
    <m/>
    <m/>
    <m/>
    <m/>
    <s v="INCLUSIÓN"/>
    <m/>
    <m/>
    <m/>
    <m/>
    <m/>
    <m/>
    <m/>
    <m/>
    <m/>
    <m/>
    <m/>
    <m/>
    <m/>
    <m/>
    <m/>
    <m/>
    <m/>
    <m/>
    <m/>
    <m/>
    <m/>
    <m/>
    <m/>
    <m/>
    <m/>
    <m/>
    <m/>
    <m/>
    <m/>
    <m/>
    <m/>
    <m/>
    <m/>
    <m/>
    <m/>
    <m/>
    <m/>
    <m/>
    <m/>
    <m/>
    <m/>
    <m/>
    <m/>
    <m/>
    <m/>
    <m/>
    <m/>
    <m/>
    <m/>
    <m/>
    <m/>
    <m/>
    <m/>
    <m/>
    <m/>
    <m/>
    <m/>
    <m/>
    <m/>
    <m/>
    <m/>
    <m/>
    <m/>
    <m/>
    <m/>
    <m/>
    <m/>
    <m/>
    <m/>
    <m/>
    <m/>
    <m/>
    <m/>
    <m/>
    <m/>
    <m/>
    <m/>
    <m/>
    <m/>
    <m/>
    <m/>
    <m/>
    <m/>
    <x v="0"/>
    <m/>
    <m/>
    <m/>
    <m/>
    <m/>
    <s v="GESTIONADO"/>
    <m/>
    <d v="2024-01-11T00:00:00"/>
    <m/>
    <m/>
    <x v="54"/>
    <x v="7"/>
    <x v="0"/>
    <x v="0"/>
    <x v="0"/>
    <n v="1"/>
    <n v="1"/>
    <n v="1"/>
    <n v="1"/>
    <x v="1"/>
    <n v="2"/>
    <s v="3105158029LAURA CORRALES CARDONA"/>
    <x v="0"/>
    <d v="2024-01-11T00:00:00"/>
    <x v="1283"/>
    <d v="1899-12-30T00:00:00"/>
    <d v="2024-01-11T01:35:00"/>
    <s v="1:35"/>
    <d v="1899-12-30T16:47:41"/>
    <x v="3"/>
    <x v="2"/>
    <x v="10"/>
    <x v="1"/>
    <n v="8193"/>
  </r>
  <r>
    <n v="1301"/>
    <d v="2024-01-11T18:22:42"/>
    <d v="2024-01-11T18:23:31"/>
    <s v="45664102@ventasyservicios.com.co"/>
    <s v="Angie Tatiana Tique Cardozo"/>
    <m/>
    <d v="2024-01-11T00:00:00"/>
    <s v="4:31 p. m."/>
    <x v="0"/>
    <m/>
    <m/>
    <m/>
    <m/>
    <m/>
    <m/>
    <m/>
    <m/>
    <s v="claropqrmovil-38@millenium.com.co"/>
    <s v="CANCELACION SEGMENTO PYME 1419200"/>
    <s v="04067332"/>
    <s v="ORLAY ERNE BASTIDAS MONTERO  "/>
    <s v="SOH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1T00:00:00"/>
    <s v="NO APLICA"/>
    <s v="NO APLICA"/>
    <x v="58"/>
    <x v="0"/>
    <x v="0"/>
    <x v="0"/>
    <x v="0"/>
    <n v="1"/>
    <n v="1"/>
    <n v="1"/>
    <n v="1"/>
    <x v="0"/>
    <n v="1"/>
    <s v="04067332ORLAY ERNE BASTIDAS MONTERO  "/>
    <x v="1"/>
    <d v="2024-01-11T00:00:00"/>
    <x v="1284"/>
    <d v="1899-12-30T00:00:00"/>
    <d v="2024-01-11T04:31:00"/>
    <s v="4:31"/>
    <d v="1899-12-30T13:52:31"/>
    <x v="3"/>
    <x v="2"/>
    <x v="16"/>
    <x v="1"/>
    <n v="8193"/>
  </r>
  <r>
    <n v="1302"/>
    <d v="2024-01-11T18:24:46"/>
    <d v="2024-01-11T18:25:58"/>
    <s v="46044558@ventasyservicios.com.co"/>
    <s v="Dick Harry Rodriguez Rocha"/>
    <m/>
    <d v="2024-01-11T00:00:00"/>
    <s v="17:50"/>
    <x v="0"/>
    <m/>
    <m/>
    <m/>
    <m/>
    <m/>
    <m/>
    <m/>
    <m/>
    <s v="brenda.luna@claro.com.co"/>
    <s v="RV: CAMBIO DE SIM CARD //   SACOTTO SAS // NIT 901006683 – 6"/>
    <s v="3182063903"/>
    <s v="SACOTTO S.A.S"/>
    <s v="PYME MEDIANA"/>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1T00:00:00"/>
    <m/>
    <m/>
    <x v="21"/>
    <x v="0"/>
    <x v="0"/>
    <x v="0"/>
    <x v="0"/>
    <n v="1"/>
    <n v="1"/>
    <n v="1"/>
    <n v="1"/>
    <x v="0"/>
    <n v="1"/>
    <s v="3182063903SACOTTO S.A.S"/>
    <x v="2"/>
    <d v="2024-01-11T00:00:00"/>
    <x v="1285"/>
    <d v="1899-12-30T00:00:00"/>
    <d v="2024-01-11T17:50:00"/>
    <s v="17:50"/>
    <d v="1899-12-30T00:35:58"/>
    <x v="1"/>
    <x v="1"/>
    <x v="20"/>
    <x v="1"/>
    <n v="8193"/>
  </r>
  <r>
    <n v="1303"/>
    <d v="2024-01-11T18:21:09"/>
    <d v="2024-01-11T18:26:00"/>
    <s v="45961543@ventasyservicios.com.co"/>
    <s v="Juan Jose Duque Aguirre"/>
    <m/>
    <d v="2024-01-11T00:00:00"/>
    <s v="12:29"/>
    <x v="1"/>
    <m/>
    <m/>
    <s v="QUIMICA M.G. S.A.S."/>
    <s v="891412195"/>
    <s v="HABILITACIÓN"/>
    <m/>
    <m/>
    <m/>
    <m/>
    <m/>
    <m/>
    <m/>
    <m/>
    <m/>
    <x v="2"/>
    <m/>
    <m/>
    <m/>
    <m/>
    <m/>
    <m/>
    <m/>
    <m/>
    <m/>
    <m/>
    <m/>
    <m/>
    <m/>
    <m/>
    <m/>
    <m/>
    <m/>
    <m/>
    <m/>
    <m/>
    <m/>
    <m/>
    <m/>
    <m/>
    <m/>
    <m/>
    <m/>
    <m/>
    <m/>
    <m/>
    <m/>
    <m/>
    <m/>
    <m/>
    <m/>
    <m/>
    <m/>
    <m/>
    <m/>
    <m/>
    <m/>
    <m/>
    <m/>
    <m/>
    <m/>
    <m/>
    <m/>
    <m/>
    <m/>
    <m/>
    <m/>
    <m/>
    <m/>
    <m/>
    <m/>
    <m/>
    <m/>
    <m/>
    <m/>
    <m/>
    <m/>
    <m/>
    <m/>
    <m/>
    <m/>
    <m/>
    <m/>
    <m/>
    <m/>
    <m/>
    <m/>
    <m/>
    <m/>
    <m/>
    <m/>
    <m/>
    <m/>
    <m/>
    <m/>
    <m/>
    <m/>
    <m/>
    <m/>
    <m/>
    <m/>
    <m/>
    <m/>
    <m/>
    <m/>
    <m/>
    <m/>
    <m/>
    <s v="HABILITACIÓN DE CORREO(S)"/>
    <m/>
    <s v="imunoz@quimicamg.com"/>
    <m/>
    <m/>
    <m/>
    <m/>
    <m/>
    <m/>
    <m/>
    <m/>
    <m/>
    <m/>
    <m/>
    <m/>
    <m/>
    <m/>
    <m/>
    <m/>
    <m/>
    <m/>
    <x v="0"/>
    <m/>
    <m/>
    <m/>
    <m/>
    <m/>
    <m/>
    <m/>
    <d v="2024-01-11T00:00:00"/>
    <m/>
    <m/>
    <x v="55"/>
    <x v="1"/>
    <x v="0"/>
    <x v="0"/>
    <x v="0"/>
    <n v="1"/>
    <n v="1"/>
    <n v="1"/>
    <n v="1"/>
    <x v="0"/>
    <n v="1"/>
    <s v="891412195"/>
    <x v="2"/>
    <d v="2024-01-11T00:00:00"/>
    <x v="1286"/>
    <d v="1899-12-30T00:00:00"/>
    <d v="2024-01-11T12:29:00"/>
    <s v="12:29"/>
    <d v="1899-12-30T05:57:00"/>
    <x v="1"/>
    <x v="1"/>
    <x v="6"/>
    <x v="1"/>
    <n v="8193"/>
  </r>
  <r>
    <n v="1304"/>
    <d v="2024-01-11T18:25:46"/>
    <d v="2024-01-11T18:26:52"/>
    <s v="46044959@ventasyservicios.com.co"/>
    <s v="Brayan Enrique Cuida Castillo"/>
    <m/>
    <d v="2024-01-11T00:00:00"/>
    <s v="1:02 p. m."/>
    <x v="4"/>
    <m/>
    <m/>
    <m/>
    <m/>
    <m/>
    <m/>
    <m/>
    <m/>
    <s v="karenmendez@galqui.com"/>
    <s v="Solicitud cancelación de servicios Moviles GALQUI SAS NIT 900127437-6"/>
    <s v="3132285589"/>
    <s v="GUAYAZAN ALQUILERES LIMITADA"/>
    <s v="MICRO"/>
    <s v="CLIENTE CLARO"/>
    <x v="0"/>
    <m/>
    <s v="MÓVIL"/>
    <m/>
    <m/>
    <s v="CANCELACIÓN DE LÍNEA"/>
    <m/>
    <m/>
    <m/>
    <m/>
    <m/>
    <s v="COLOCACIÓN"/>
    <m/>
    <m/>
    <m/>
    <m/>
    <m/>
    <m/>
    <m/>
    <m/>
    <m/>
    <m/>
    <m/>
    <m/>
    <m/>
    <m/>
    <m/>
    <m/>
    <m/>
    <m/>
    <m/>
    <m/>
    <m/>
    <m/>
    <m/>
    <m/>
    <m/>
    <m/>
    <m/>
    <m/>
    <m/>
    <m/>
    <m/>
    <m/>
    <m/>
    <m/>
    <m/>
    <m/>
    <m/>
    <m/>
    <m/>
    <m/>
    <m/>
    <m/>
    <m/>
    <m/>
    <m/>
    <m/>
    <m/>
    <m/>
    <m/>
    <m/>
    <m/>
    <m/>
    <m/>
    <m/>
    <m/>
    <m/>
    <m/>
    <m/>
    <m/>
    <m/>
    <m/>
    <m/>
    <m/>
    <m/>
    <m/>
    <m/>
    <m/>
    <m/>
    <m/>
    <m/>
    <m/>
    <m/>
    <m/>
    <m/>
    <m/>
    <m/>
    <m/>
    <m/>
    <m/>
    <m/>
    <m/>
    <m/>
    <m/>
    <m/>
    <m/>
    <m/>
    <m/>
    <m/>
    <m/>
    <m/>
    <m/>
    <m/>
    <m/>
    <m/>
    <m/>
    <m/>
    <m/>
    <m/>
    <m/>
    <s v="NO INDICA MOTIVO"/>
    <m/>
    <m/>
    <x v="1"/>
    <m/>
    <m/>
    <s v="2"/>
    <m/>
    <m/>
    <s v="GESTIONADO"/>
    <m/>
    <d v="2024-01-11T00:00:00"/>
    <s v="NN"/>
    <m/>
    <x v="25"/>
    <x v="0"/>
    <x v="0"/>
    <x v="0"/>
    <x v="0"/>
    <n v="1"/>
    <n v="1"/>
    <n v="1"/>
    <n v="1"/>
    <x v="0"/>
    <n v="1"/>
    <s v="3132285589GUAYAZAN ALQUILERES LIMITADA"/>
    <x v="0"/>
    <d v="2024-01-11T00:00:00"/>
    <x v="1287"/>
    <d v="1899-12-30T00:00:00"/>
    <d v="2024-01-11T01:02:00"/>
    <s v="1:02"/>
    <d v="1899-12-30T17:24:52"/>
    <x v="3"/>
    <x v="2"/>
    <x v="7"/>
    <x v="0"/>
    <n v="8193"/>
  </r>
  <r>
    <n v="1305"/>
    <d v="2024-01-11T18:26:00"/>
    <d v="2024-01-11T18:27:47"/>
    <s v="46049316@ventasyservicios.com.co"/>
    <s v="Evelin Gicela Diaz Garzon"/>
    <m/>
    <d v="2024-01-11T00:00:00"/>
    <s v="12:50"/>
    <x v="4"/>
    <m/>
    <m/>
    <m/>
    <m/>
    <m/>
    <m/>
    <m/>
    <m/>
    <s v="ivan.perilla@hotmail.com"/>
    <s v="Fwd: Cancelación contrato VAR&amp;AR SAS"/>
    <s v="3203642539"/>
    <s v="VARIADORES DE VELOCIDAD &amp; ARRANCADORES S"/>
    <s v="SOHO"/>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1T00:00:00"/>
    <m/>
    <m/>
    <x v="0"/>
    <x v="0"/>
    <x v="0"/>
    <x v="0"/>
    <x v="0"/>
    <n v="1"/>
    <n v="1"/>
    <n v="1"/>
    <n v="1"/>
    <x v="0"/>
    <n v="1"/>
    <s v="3203642539VARIADORES DE VELOCIDAD &amp; ARRANCADORES S"/>
    <x v="2"/>
    <d v="2024-01-11T00:00:00"/>
    <x v="1288"/>
    <d v="1899-12-30T00:00:00"/>
    <d v="2024-01-11T12:50:00"/>
    <s v="12:50"/>
    <d v="1899-12-30T05:37:47"/>
    <x v="1"/>
    <x v="1"/>
    <x v="22"/>
    <x v="1"/>
    <n v="8193"/>
  </r>
  <r>
    <n v="1306"/>
    <d v="2024-01-11T18:17:45"/>
    <d v="2024-01-11T18:29:54"/>
    <s v="45632550@ventasyservicios.com.co"/>
    <s v="Alejandra Rodriguez Cajamarca"/>
    <m/>
    <d v="2024-01-11T00:00:00"/>
    <s v="1:00 p. m."/>
    <x v="4"/>
    <m/>
    <m/>
    <m/>
    <m/>
    <m/>
    <m/>
    <m/>
    <m/>
    <s v="asisadministrativa@reg.com.co"/>
    <s v="RV: 800153993;COMCEL S.A.;5762361056;01;CLARO;MÓVIL"/>
    <s v="1.39208924"/>
    <s v="RAFAEL ESPINOSA G Y CIA S.A.S."/>
    <s v="PYME MEDIANA"/>
    <s v="CLIENTE EXTERNO"/>
    <x v="0"/>
    <m/>
    <s v="MÓVIL"/>
    <m/>
    <m/>
    <s v="SALDO"/>
    <m/>
    <m/>
    <m/>
    <m/>
    <m/>
    <m/>
    <m/>
    <m/>
    <m/>
    <m/>
    <m/>
    <m/>
    <m/>
    <m/>
    <m/>
    <m/>
    <m/>
    <m/>
    <m/>
    <m/>
    <m/>
    <m/>
    <m/>
    <m/>
    <m/>
    <m/>
    <m/>
    <m/>
    <m/>
    <m/>
    <m/>
    <m/>
    <m/>
    <m/>
    <m/>
    <m/>
    <m/>
    <m/>
    <m/>
    <m/>
    <m/>
    <m/>
    <m/>
    <m/>
    <m/>
    <m/>
    <m/>
    <m/>
    <s v="INFORMACIÓN - ACLARACIÓN"/>
    <m/>
    <m/>
    <m/>
    <m/>
    <m/>
    <m/>
    <m/>
    <m/>
    <m/>
    <m/>
    <m/>
    <m/>
    <m/>
    <m/>
    <m/>
    <m/>
    <m/>
    <m/>
    <m/>
    <m/>
    <m/>
    <m/>
    <m/>
    <m/>
    <m/>
    <m/>
    <m/>
    <m/>
    <m/>
    <m/>
    <m/>
    <m/>
    <m/>
    <m/>
    <m/>
    <m/>
    <m/>
    <m/>
    <m/>
    <m/>
    <m/>
    <m/>
    <m/>
    <m/>
    <m/>
    <m/>
    <m/>
    <m/>
    <m/>
    <m/>
    <m/>
    <m/>
    <m/>
    <m/>
    <m/>
    <m/>
    <m/>
    <m/>
    <m/>
    <x v="0"/>
    <m/>
    <m/>
    <m/>
    <m/>
    <m/>
    <s v="GESTIONADO"/>
    <m/>
    <d v="2024-01-11T00:00:00"/>
    <m/>
    <m/>
    <x v="39"/>
    <x v="0"/>
    <x v="0"/>
    <x v="0"/>
    <x v="0"/>
    <n v="1"/>
    <n v="1"/>
    <n v="1"/>
    <n v="1"/>
    <x v="0"/>
    <n v="1"/>
    <s v="1.39208924RAFAEL ESPINOSA G Y CIA S.A.S."/>
    <x v="0"/>
    <d v="2024-01-11T00:00:00"/>
    <x v="1289"/>
    <d v="1899-12-30T00:00:00"/>
    <d v="2024-01-11T01:00:00"/>
    <s v="1:00"/>
    <d v="1899-12-30T17:29:54"/>
    <x v="3"/>
    <x v="2"/>
    <x v="24"/>
    <x v="0"/>
    <n v="8193"/>
  </r>
  <r>
    <n v="1307"/>
    <d v="2024-01-11T18:21:36"/>
    <d v="2024-01-11T18:32:59"/>
    <s v="45961452@ventasyservicios.com.co"/>
    <s v="Natalia Buenano Gonzalez"/>
    <m/>
    <d v="2024-01-11T00:00:00"/>
    <s v="12:40"/>
    <x v="3"/>
    <m/>
    <s v="15559338"/>
    <m/>
    <m/>
    <m/>
    <m/>
    <m/>
    <m/>
    <m/>
    <m/>
    <s v="3218590317 "/>
    <s v="LEXA PROVEEDORA HOSPITALARIA SAS"/>
    <s v="PYME PEQUEÑA"/>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1T00:00:00"/>
    <m/>
    <m/>
    <x v="61"/>
    <x v="3"/>
    <x v="0"/>
    <x v="0"/>
    <x v="0"/>
    <n v="1"/>
    <n v="1"/>
    <n v="1"/>
    <n v="1"/>
    <x v="0"/>
    <n v="1"/>
    <s v="3218590317 LEXA PROVEEDORA HOSPITALARIA SAS"/>
    <x v="2"/>
    <d v="2024-01-11T00:00:00"/>
    <x v="1290"/>
    <d v="1899-12-30T00:00:00"/>
    <d v="2024-01-11T12:40:00"/>
    <s v="12:40"/>
    <d v="1899-12-30T05:52:59"/>
    <x v="1"/>
    <x v="1"/>
    <x v="5"/>
    <x v="1"/>
    <n v="8193"/>
  </r>
  <r>
    <n v="1308"/>
    <d v="2024-01-11T18:27:54"/>
    <d v="2024-01-11T18:33:36"/>
    <s v="46044978@ventasyservicios.com.co"/>
    <s v="Edward Esteban Roa Ruiz"/>
    <m/>
    <d v="2024-01-11T00:00:00"/>
    <s v="12:01"/>
    <x v="4"/>
    <m/>
    <m/>
    <m/>
    <m/>
    <m/>
    <m/>
    <m/>
    <m/>
    <s v="emontoya@porcicarnes.com"/>
    <s v="!Urgente! solicitud notas créditos - servicios cancelados nit 811019880"/>
    <s v="11966493"/>
    <s v="ANTIOQUEÑA DE PORCINOS LTDA"/>
    <s v="EMPRESAS"/>
    <s v="CLIENTE CLARO"/>
    <x v="1"/>
    <s v="NORMA CECILIA VELASQUEZ CARDENAS"/>
    <s v="FIJO"/>
    <s v="FO"/>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1T00:00:00"/>
    <m/>
    <m/>
    <x v="47"/>
    <x v="0"/>
    <x v="0"/>
    <x v="0"/>
    <x v="0"/>
    <n v="1"/>
    <n v="1"/>
    <n v="1"/>
    <n v="1"/>
    <x v="1"/>
    <n v="2"/>
    <s v="11966493ANTIOQUEÑA DE PORCINOS LTDA"/>
    <x v="0"/>
    <d v="2024-01-11T00:00:00"/>
    <x v="1291"/>
    <d v="1899-12-30T00:00:00"/>
    <d v="2024-01-11T12:01:00"/>
    <s v="12:01"/>
    <d v="1899-12-30T06:32:36"/>
    <x v="2"/>
    <x v="2"/>
    <x v="8"/>
    <x v="0"/>
    <n v="8193"/>
  </r>
  <r>
    <n v="1309"/>
    <d v="2024-01-11T18:24:56"/>
    <d v="2024-01-11T18:34:20"/>
    <s v="45577874@ventasyservicios.com.co"/>
    <s v="David Andres Pardo Torres"/>
    <m/>
    <d v="2024-01-11T00:00:00"/>
    <s v="10:14"/>
    <x v="4"/>
    <m/>
    <m/>
    <m/>
    <m/>
    <m/>
    <m/>
    <m/>
    <m/>
    <s v="sistemas@puntoazul.com.co"/>
    <s v="Re: Traslado Servicio Claro pyme"/>
    <s v="82932286"/>
    <s v="CORPORACIO PUNTO AZUL"/>
    <s v="PYME PEQUEÑA"/>
    <s v="CLIENTE EXTERNO"/>
    <x v="0"/>
    <m/>
    <s v="FIJO"/>
    <s v="HFC"/>
    <s v="TRASLADO SEDE"/>
    <m/>
    <m/>
    <m/>
    <m/>
    <m/>
    <m/>
    <m/>
    <m/>
    <m/>
    <m/>
    <m/>
    <m/>
    <m/>
    <m/>
    <m/>
    <m/>
    <m/>
    <m/>
    <m/>
    <m/>
    <m/>
    <m/>
    <m/>
    <m/>
    <m/>
    <m/>
    <m/>
    <m/>
    <m/>
    <m/>
    <m/>
    <m/>
    <m/>
    <m/>
    <m/>
    <m/>
    <m/>
    <m/>
    <m/>
    <m/>
    <m/>
    <m/>
    <m/>
    <m/>
    <m/>
    <m/>
    <m/>
    <m/>
    <m/>
    <m/>
    <m/>
    <m/>
    <m/>
    <m/>
    <m/>
    <m/>
    <m/>
    <m/>
    <m/>
    <s v="GESTIONADO"/>
    <m/>
    <m/>
    <m/>
    <m/>
    <m/>
    <m/>
    <m/>
    <m/>
    <m/>
    <m/>
    <m/>
    <m/>
    <m/>
    <m/>
    <m/>
    <m/>
    <m/>
    <m/>
    <m/>
    <m/>
    <m/>
    <m/>
    <m/>
    <m/>
    <m/>
    <m/>
    <m/>
    <m/>
    <m/>
    <m/>
    <m/>
    <m/>
    <m/>
    <m/>
    <m/>
    <m/>
    <m/>
    <m/>
    <m/>
    <m/>
    <m/>
    <m/>
    <m/>
    <m/>
    <m/>
    <m/>
    <m/>
    <m/>
    <m/>
    <x v="0"/>
    <m/>
    <m/>
    <m/>
    <m/>
    <m/>
    <s v="GESTIONADO"/>
    <m/>
    <d v="2024-01-11T00:00:00"/>
    <s v="995845814"/>
    <m/>
    <x v="138"/>
    <x v="0"/>
    <x v="0"/>
    <x v="0"/>
    <x v="0"/>
    <n v="1"/>
    <n v="1"/>
    <n v="1"/>
    <n v="1"/>
    <x v="2"/>
    <n v="2"/>
    <s v="82932286CORPORACIO PUNTO AZUL"/>
    <x v="0"/>
    <d v="2024-01-11T00:00:00"/>
    <x v="1292"/>
    <d v="1899-12-30T00:00:00"/>
    <d v="2024-01-11T10:14:00"/>
    <s v="10:14"/>
    <d v="1899-12-30T08:20:20"/>
    <x v="2"/>
    <x v="2"/>
    <x v="14"/>
    <x v="0"/>
    <n v="8193"/>
  </r>
  <r>
    <n v="1310"/>
    <d v="2024-01-11T18:26:15"/>
    <d v="2024-01-11T18:36:03"/>
    <s v="45981202@ventasyservicios.com.co"/>
    <s v="Candida Mayerli Moyano Casallas"/>
    <m/>
    <d v="2024-01-11T00:00:00"/>
    <s v="4:14 p.m"/>
    <x v="8"/>
    <m/>
    <m/>
    <m/>
    <m/>
    <m/>
    <s v="BANCOLOMBIA"/>
    <m/>
    <m/>
    <s v="Daniel.Arboleda.ext@claro.com.co"/>
    <s v="RV:  Inclusión Linea Plan Corporativo CLARO // KAREN SANDOVAL ORTIZ CC 1129515501"/>
    <s v="3185147158"/>
    <s v="KAREN JOHANA SANDOVAL ORTIZ"/>
    <s v="MASIVO"/>
    <s v="CLIENTE EXTERNO"/>
    <x v="1"/>
    <s v="DANIEL STYVEN BUSTAMANTE ARBOLEDA"/>
    <s v="MÓVIL"/>
    <m/>
    <m/>
    <s v="INCLUSIONES - EXCLUSIONES"/>
    <m/>
    <m/>
    <m/>
    <m/>
    <m/>
    <m/>
    <m/>
    <m/>
    <m/>
    <m/>
    <m/>
    <m/>
    <m/>
    <m/>
    <m/>
    <m/>
    <m/>
    <m/>
    <m/>
    <m/>
    <m/>
    <m/>
    <m/>
    <m/>
    <s v="INCLUSIÓN"/>
    <m/>
    <m/>
    <m/>
    <m/>
    <m/>
    <m/>
    <m/>
    <m/>
    <m/>
    <m/>
    <m/>
    <m/>
    <m/>
    <m/>
    <m/>
    <m/>
    <m/>
    <m/>
    <m/>
    <m/>
    <m/>
    <m/>
    <m/>
    <m/>
    <m/>
    <m/>
    <m/>
    <m/>
    <m/>
    <m/>
    <m/>
    <m/>
    <m/>
    <m/>
    <m/>
    <m/>
    <m/>
    <m/>
    <m/>
    <m/>
    <m/>
    <m/>
    <m/>
    <m/>
    <m/>
    <m/>
    <m/>
    <m/>
    <m/>
    <m/>
    <m/>
    <m/>
    <m/>
    <m/>
    <m/>
    <m/>
    <m/>
    <m/>
    <m/>
    <m/>
    <m/>
    <m/>
    <m/>
    <m/>
    <m/>
    <m/>
    <m/>
    <m/>
    <m/>
    <m/>
    <m/>
    <m/>
    <m/>
    <m/>
    <m/>
    <m/>
    <m/>
    <m/>
    <m/>
    <m/>
    <m/>
    <m/>
    <m/>
    <x v="0"/>
    <m/>
    <m/>
    <m/>
    <m/>
    <m/>
    <s v="GESTIONADO"/>
    <m/>
    <d v="2024-01-11T00:00:00"/>
    <m/>
    <m/>
    <x v="54"/>
    <x v="7"/>
    <x v="0"/>
    <x v="0"/>
    <x v="0"/>
    <n v="1"/>
    <n v="1"/>
    <n v="1"/>
    <n v="1"/>
    <x v="0"/>
    <n v="1"/>
    <s v="3185147158KAREN JOHANA SANDOVAL ORTIZ"/>
    <x v="0"/>
    <d v="2024-01-11T00:00:00"/>
    <x v="1293"/>
    <d v="1899-12-30T00:00:00"/>
    <d v="2024-01-11T04:14:00"/>
    <s v="4:14"/>
    <d v="1899-12-30T14:22:03"/>
    <x v="3"/>
    <x v="2"/>
    <x v="10"/>
    <x v="1"/>
    <n v="8193"/>
  </r>
  <r>
    <n v="1311"/>
    <d v="2024-01-11T18:31:39"/>
    <d v="2024-01-11T18:37:50"/>
    <s v="46049316@ventasyservicios.com.co"/>
    <s v="Evelin Gicela Diaz Garzon"/>
    <m/>
    <d v="2024-01-11T00:00:00"/>
    <s v="12:50"/>
    <x v="7"/>
    <m/>
    <m/>
    <m/>
    <m/>
    <m/>
    <m/>
    <s v="facturacion.estsoluciones@gmail.com"/>
    <s v="Re: Cesión de Contratos líneas 3112058153 ? 3156125299"/>
    <m/>
    <m/>
    <s v="3112058153 "/>
    <s v="EDWIN SAUL TELLEZ TELLEZ"/>
    <s v="NO DETERMINAD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1T00:00:00"/>
    <m/>
    <m/>
    <x v="78"/>
    <x v="6"/>
    <x v="0"/>
    <x v="0"/>
    <x v="0"/>
    <n v="1"/>
    <n v="1"/>
    <n v="1"/>
    <n v="1"/>
    <x v="0"/>
    <n v="1"/>
    <s v="3112058153 EDWIN SAUL TELLEZ TELLEZ"/>
    <x v="2"/>
    <d v="2024-01-11T00:00:00"/>
    <x v="1294"/>
    <d v="1899-12-30T00:00:00"/>
    <d v="2024-01-11T12:50:00"/>
    <s v="12:50"/>
    <d v="1899-12-30T05:47:50"/>
    <x v="1"/>
    <x v="1"/>
    <x v="22"/>
    <x v="1"/>
    <n v="8193"/>
  </r>
  <r>
    <n v="1312"/>
    <d v="2024-01-11T18:38:09"/>
    <d v="2024-01-11T18:39:17"/>
    <s v="45664102@ventasyservicios.com.co"/>
    <s v="Angie Tatiana Tique Cardozo"/>
    <m/>
    <d v="2024-01-11T00:00:00"/>
    <s v="1:59 p. m"/>
    <x v="0"/>
    <m/>
    <m/>
    <m/>
    <m/>
    <m/>
    <m/>
    <m/>
    <m/>
    <s v="calidad@ipsgenesis.com;"/>
    <s v="Solicitud copia de contrato"/>
    <s v="13875417"/>
    <s v="IPS GENESIS S.A.S"/>
    <s v="PYME PEQUEÑA"/>
    <s v="CLIENTE EXTERNO"/>
    <x v="0"/>
    <m/>
    <s v="FIJO"/>
    <s v="FO"/>
    <s v="PRODUCTO"/>
    <m/>
    <m/>
    <m/>
    <m/>
    <m/>
    <m/>
    <m/>
    <m/>
    <m/>
    <m/>
    <m/>
    <m/>
    <m/>
    <m/>
    <m/>
    <m/>
    <m/>
    <m/>
    <m/>
    <m/>
    <m/>
    <m/>
    <m/>
    <m/>
    <m/>
    <m/>
    <m/>
    <m/>
    <m/>
    <m/>
    <m/>
    <m/>
    <m/>
    <m/>
    <m/>
    <m/>
    <m/>
    <m/>
    <s v="OTROS PRODUCTOS (VENTAS)"/>
    <m/>
    <m/>
    <m/>
    <m/>
    <m/>
    <m/>
    <m/>
    <m/>
    <m/>
    <m/>
    <m/>
    <m/>
    <m/>
    <m/>
    <m/>
    <m/>
    <m/>
    <m/>
    <m/>
    <m/>
    <m/>
    <m/>
    <m/>
    <m/>
    <m/>
    <m/>
    <m/>
    <m/>
    <m/>
    <m/>
    <m/>
    <m/>
    <m/>
    <m/>
    <m/>
    <m/>
    <m/>
    <m/>
    <m/>
    <m/>
    <m/>
    <m/>
    <m/>
    <m/>
    <m/>
    <m/>
    <m/>
    <m/>
    <m/>
    <m/>
    <m/>
    <m/>
    <m/>
    <m/>
    <m/>
    <m/>
    <m/>
    <m/>
    <m/>
    <m/>
    <m/>
    <m/>
    <m/>
    <m/>
    <m/>
    <m/>
    <m/>
    <m/>
    <m/>
    <m/>
    <x v="0"/>
    <m/>
    <m/>
    <m/>
    <m/>
    <m/>
    <s v="GESTIONADO"/>
    <m/>
    <d v="2024-01-11T00:00:00"/>
    <s v="NO APLICA"/>
    <s v="NO APLICA"/>
    <x v="16"/>
    <x v="0"/>
    <x v="0"/>
    <x v="0"/>
    <x v="0"/>
    <n v="1"/>
    <n v="1"/>
    <n v="1"/>
    <n v="1"/>
    <x v="2"/>
    <n v="2"/>
    <s v="13875417IPS GENESIS S.A.S"/>
    <x v="1"/>
    <d v="2024-01-11T00:00:00"/>
    <x v="1295"/>
    <d v="1899-12-30T00:00:00"/>
    <d v="2024-01-11T01:59:00"/>
    <s v="1:59"/>
    <d v="1899-12-30T16:40:17"/>
    <x v="3"/>
    <x v="2"/>
    <x v="16"/>
    <x v="1"/>
    <n v="8193"/>
  </r>
  <r>
    <n v="1313"/>
    <d v="2024-01-11T18:36:51"/>
    <d v="2024-01-11T18:41:24"/>
    <s v="45981202@ventasyservicios.com.co"/>
    <s v="Candida Mayerli Moyano Casallas"/>
    <m/>
    <d v="2024-01-11T00:00:00"/>
    <s v="6:24 p. m."/>
    <x v="8"/>
    <m/>
    <m/>
    <m/>
    <m/>
    <m/>
    <s v="BANCOLOMBIA"/>
    <m/>
    <m/>
    <s v="RE: AYUDA - Plan Corporativo de celular"/>
    <s v="laucorra@bancolombia.com.co"/>
    <s v="3105158029"/>
    <s v="LAURA CORRALES CARDONA"/>
    <s v="SOHO"/>
    <s v="CLIENTE EXTERNO"/>
    <x v="0"/>
    <m/>
    <s v="MÓVIL"/>
    <m/>
    <m/>
    <s v="INCLUSIONES - EXCLUSIONES"/>
    <m/>
    <m/>
    <m/>
    <m/>
    <m/>
    <m/>
    <m/>
    <m/>
    <m/>
    <m/>
    <m/>
    <m/>
    <m/>
    <m/>
    <m/>
    <m/>
    <m/>
    <m/>
    <m/>
    <m/>
    <m/>
    <m/>
    <m/>
    <m/>
    <s v="EXCLUSIÓN"/>
    <m/>
    <m/>
    <m/>
    <m/>
    <m/>
    <m/>
    <m/>
    <m/>
    <m/>
    <m/>
    <m/>
    <m/>
    <m/>
    <m/>
    <m/>
    <m/>
    <m/>
    <m/>
    <m/>
    <m/>
    <m/>
    <m/>
    <m/>
    <m/>
    <m/>
    <m/>
    <m/>
    <m/>
    <m/>
    <m/>
    <m/>
    <m/>
    <m/>
    <m/>
    <m/>
    <m/>
    <m/>
    <m/>
    <m/>
    <m/>
    <m/>
    <m/>
    <m/>
    <m/>
    <m/>
    <m/>
    <m/>
    <m/>
    <m/>
    <m/>
    <m/>
    <m/>
    <m/>
    <m/>
    <m/>
    <m/>
    <m/>
    <m/>
    <m/>
    <m/>
    <m/>
    <m/>
    <m/>
    <m/>
    <m/>
    <m/>
    <m/>
    <m/>
    <m/>
    <m/>
    <m/>
    <m/>
    <m/>
    <m/>
    <m/>
    <m/>
    <m/>
    <m/>
    <m/>
    <m/>
    <m/>
    <m/>
    <m/>
    <x v="0"/>
    <m/>
    <m/>
    <m/>
    <m/>
    <m/>
    <s v="GESTIONADO"/>
    <m/>
    <d v="2024-01-11T00:00:00"/>
    <m/>
    <m/>
    <x v="126"/>
    <x v="7"/>
    <x v="0"/>
    <x v="0"/>
    <x v="0"/>
    <n v="1"/>
    <n v="1"/>
    <n v="1"/>
    <n v="1"/>
    <x v="1"/>
    <n v="2"/>
    <s v="3105158029LAURA CORRALES CARDONA"/>
    <x v="0"/>
    <d v="2024-01-11T00:00:00"/>
    <x v="1296"/>
    <d v="1899-12-30T00:00:00"/>
    <d v="2024-01-11T06:24:00"/>
    <s v="6:24"/>
    <d v="1899-12-30T12:17:24"/>
    <x v="3"/>
    <x v="2"/>
    <x v="10"/>
    <x v="1"/>
    <n v="8193"/>
  </r>
  <r>
    <n v="1314"/>
    <d v="2024-01-11T18:26:04"/>
    <d v="2024-01-11T18:41:36"/>
    <s v="45961543@ventasyservicios.com.co"/>
    <s v="Juan Jose Duque Aguirre"/>
    <m/>
    <d v="2024-01-11T00:00:00"/>
    <s v="13:02"/>
    <x v="1"/>
    <m/>
    <m/>
    <s v="COLOMBIAN UNIFORMS LTDA"/>
    <s v="800204205"/>
    <s v="HABILITACIÓN"/>
    <m/>
    <m/>
    <m/>
    <m/>
    <m/>
    <m/>
    <m/>
    <m/>
    <m/>
    <x v="2"/>
    <m/>
    <m/>
    <m/>
    <m/>
    <m/>
    <m/>
    <m/>
    <m/>
    <m/>
    <m/>
    <m/>
    <m/>
    <m/>
    <m/>
    <m/>
    <m/>
    <m/>
    <m/>
    <m/>
    <m/>
    <m/>
    <m/>
    <m/>
    <m/>
    <m/>
    <m/>
    <m/>
    <m/>
    <m/>
    <m/>
    <m/>
    <m/>
    <m/>
    <m/>
    <m/>
    <m/>
    <m/>
    <m/>
    <m/>
    <m/>
    <m/>
    <m/>
    <m/>
    <m/>
    <m/>
    <m/>
    <m/>
    <m/>
    <m/>
    <m/>
    <m/>
    <m/>
    <m/>
    <m/>
    <m/>
    <m/>
    <m/>
    <m/>
    <m/>
    <m/>
    <m/>
    <m/>
    <m/>
    <m/>
    <m/>
    <m/>
    <m/>
    <m/>
    <m/>
    <m/>
    <m/>
    <m/>
    <m/>
    <m/>
    <m/>
    <m/>
    <m/>
    <m/>
    <m/>
    <m/>
    <m/>
    <m/>
    <m/>
    <m/>
    <m/>
    <m/>
    <m/>
    <m/>
    <m/>
    <m/>
    <m/>
    <m/>
    <s v="HABILITACIÓN DE CORREO(S)"/>
    <m/>
    <s v="carolina@colombianuniforms.com"/>
    <m/>
    <m/>
    <m/>
    <m/>
    <m/>
    <m/>
    <m/>
    <m/>
    <m/>
    <m/>
    <m/>
    <m/>
    <m/>
    <m/>
    <m/>
    <m/>
    <m/>
    <m/>
    <x v="0"/>
    <m/>
    <m/>
    <m/>
    <m/>
    <m/>
    <m/>
    <m/>
    <d v="2024-01-11T00:00:00"/>
    <m/>
    <m/>
    <x v="55"/>
    <x v="1"/>
    <x v="0"/>
    <x v="0"/>
    <x v="0"/>
    <n v="1"/>
    <n v="1"/>
    <n v="1"/>
    <n v="1"/>
    <x v="2"/>
    <n v="3"/>
    <s v="800204205"/>
    <x v="2"/>
    <d v="2024-01-11T00:00:00"/>
    <x v="1297"/>
    <d v="1899-12-30T00:00:00"/>
    <d v="2024-01-11T13:02:00"/>
    <s v="13:02"/>
    <d v="1899-12-30T05:39:36"/>
    <x v="1"/>
    <x v="1"/>
    <x v="6"/>
    <x v="1"/>
    <n v="8193"/>
  </r>
  <r>
    <n v="1315"/>
    <d v="2024-01-11T18:42:31"/>
    <d v="2024-01-11T18:44:07"/>
    <s v="46049316@ventasyservicios.com.co"/>
    <s v="Evelin Gicela Diaz Garzon"/>
    <m/>
    <d v="2024-01-11T00:00:00"/>
    <s v="12:58"/>
    <x v="7"/>
    <m/>
    <m/>
    <m/>
    <m/>
    <m/>
    <m/>
    <s v="wardila@atica.co"/>
    <s v="RV: Solicitud Cesión de Contratos"/>
    <m/>
    <m/>
    <s v="3107134392"/>
    <s v="PowerOil Lubricantes SAS"/>
    <s v="SOHO"/>
    <s v="CLIENTE EXTERNO"/>
    <x v="0"/>
    <m/>
    <m/>
    <m/>
    <m/>
    <m/>
    <m/>
    <m/>
    <m/>
    <m/>
    <m/>
    <m/>
    <m/>
    <m/>
    <m/>
    <m/>
    <m/>
    <m/>
    <m/>
    <m/>
    <m/>
    <m/>
    <m/>
    <m/>
    <m/>
    <m/>
    <m/>
    <m/>
    <m/>
    <m/>
    <m/>
    <m/>
    <m/>
    <m/>
    <m/>
    <m/>
    <m/>
    <m/>
    <m/>
    <m/>
    <m/>
    <m/>
    <m/>
    <m/>
    <m/>
    <m/>
    <m/>
    <m/>
    <m/>
    <m/>
    <m/>
    <m/>
    <m/>
    <m/>
    <m/>
    <m/>
    <m/>
    <m/>
    <m/>
    <m/>
    <m/>
    <m/>
    <m/>
    <m/>
    <m/>
    <m/>
    <m/>
    <m/>
    <m/>
    <m/>
    <m/>
    <m/>
    <m/>
    <m/>
    <s v="MÓVIL"/>
    <m/>
    <s v="CESIÓN RECHAZADA"/>
    <m/>
    <m/>
    <s v="INFORMACIÓN INCOMPLETA"/>
    <m/>
    <m/>
    <m/>
    <m/>
    <m/>
    <m/>
    <m/>
    <m/>
    <m/>
    <m/>
    <m/>
    <m/>
    <m/>
    <m/>
    <m/>
    <m/>
    <m/>
    <m/>
    <m/>
    <m/>
    <m/>
    <m/>
    <m/>
    <m/>
    <m/>
    <m/>
    <m/>
    <m/>
    <m/>
    <m/>
    <m/>
    <m/>
    <m/>
    <m/>
    <x v="0"/>
    <m/>
    <m/>
    <m/>
    <m/>
    <m/>
    <s v="GESTIONADO"/>
    <m/>
    <d v="2024-01-11T00:00:00"/>
    <m/>
    <m/>
    <x v="79"/>
    <x v="6"/>
    <x v="0"/>
    <x v="0"/>
    <x v="0"/>
    <n v="1"/>
    <n v="1"/>
    <n v="1"/>
    <n v="1"/>
    <x v="0"/>
    <n v="1"/>
    <s v="3107134392PowerOil Lubricantes SAS"/>
    <x v="2"/>
    <d v="2024-01-11T00:00:00"/>
    <x v="1298"/>
    <d v="1899-12-30T00:00:00"/>
    <d v="2024-01-11T12:58:00"/>
    <s v="12:58"/>
    <d v="1899-12-30T05:46:07"/>
    <x v="1"/>
    <x v="1"/>
    <x v="22"/>
    <x v="1"/>
    <n v="8193"/>
  </r>
  <r>
    <n v="1316"/>
    <d v="2024-01-11T18:34:07"/>
    <d v="2024-01-11T18:44:52"/>
    <s v="45632550@ventasyservicios.com.co"/>
    <s v="Alejandra Rodriguez Cajamarca"/>
    <m/>
    <d v="2024-01-11T00:00:00"/>
    <s v="12:21 p. m."/>
    <x v="4"/>
    <m/>
    <m/>
    <m/>
    <m/>
    <m/>
    <m/>
    <m/>
    <m/>
    <s v="macvending1@gmail.com"/>
    <s v="Re: Respuesta PQR. 989994595 con No. de Cuenta : 85805466"/>
    <s v="85805466"/>
    <s v="MAC VENDING SAS"/>
    <s v="MICRO"/>
    <s v="CLIENTE EXTERNO"/>
    <x v="0"/>
    <m/>
    <s v="FIJO"/>
    <s v="HFC"/>
    <s v="PQR"/>
    <m/>
    <m/>
    <m/>
    <m/>
    <m/>
    <m/>
    <m/>
    <m/>
    <m/>
    <m/>
    <m/>
    <m/>
    <m/>
    <m/>
    <m/>
    <m/>
    <m/>
    <m/>
    <m/>
    <m/>
    <m/>
    <m/>
    <m/>
    <m/>
    <m/>
    <m/>
    <m/>
    <m/>
    <m/>
    <m/>
    <m/>
    <m/>
    <m/>
    <m/>
    <m/>
    <m/>
    <m/>
    <s v="NO TIENE RESPUESTA"/>
    <m/>
    <m/>
    <m/>
    <m/>
    <m/>
    <m/>
    <m/>
    <m/>
    <m/>
    <m/>
    <m/>
    <m/>
    <m/>
    <m/>
    <m/>
    <m/>
    <m/>
    <m/>
    <m/>
    <m/>
    <m/>
    <m/>
    <m/>
    <m/>
    <m/>
    <m/>
    <m/>
    <m/>
    <m/>
    <m/>
    <m/>
    <m/>
    <m/>
    <m/>
    <m/>
    <m/>
    <m/>
    <m/>
    <m/>
    <m/>
    <m/>
    <m/>
    <m/>
    <m/>
    <m/>
    <m/>
    <m/>
    <m/>
    <m/>
    <m/>
    <m/>
    <m/>
    <m/>
    <m/>
    <m/>
    <m/>
    <m/>
    <m/>
    <m/>
    <m/>
    <m/>
    <m/>
    <m/>
    <m/>
    <m/>
    <m/>
    <m/>
    <m/>
    <m/>
    <m/>
    <m/>
    <x v="0"/>
    <m/>
    <m/>
    <m/>
    <m/>
    <m/>
    <s v="SOLUCIONADO ESCALADO"/>
    <s v="OTRAS ÁREAS"/>
    <d v="2024-01-11T00:00:00"/>
    <m/>
    <m/>
    <x v="12"/>
    <x v="0"/>
    <x v="4"/>
    <x v="0"/>
    <x v="0"/>
    <n v="1"/>
    <n v="1"/>
    <n v="1"/>
    <n v="1"/>
    <x v="0"/>
    <n v="1"/>
    <s v="85805466MAC VENDING SAS"/>
    <x v="1"/>
    <d v="2024-01-11T00:00:00"/>
    <x v="1299"/>
    <d v="1899-12-30T00:00:00"/>
    <d v="2024-01-11T12:21:00"/>
    <s v="12:21"/>
    <d v="1899-12-30T06:23:52"/>
    <x v="2"/>
    <x v="2"/>
    <x v="24"/>
    <x v="0"/>
    <n v="8193"/>
  </r>
  <r>
    <n v="1317"/>
    <d v="2024-01-11T18:45:39"/>
    <d v="2024-01-11T18:45:51"/>
    <s v="45113897@ventasyservicios.com.co"/>
    <s v="Diana Carolina Zambrano Cruz"/>
    <m/>
    <d v="2024-01-11T00:00:00"/>
    <s v="14:53"/>
    <x v="4"/>
    <m/>
    <m/>
    <m/>
    <m/>
    <m/>
    <m/>
    <m/>
    <m/>
    <s v="dayanan@motomart.com.co"/>
    <s v="solicitud traslado INTERNET MOTO MART SA"/>
    <s v="23131"/>
    <s v="MOTO MART S.A."/>
    <s v="PYME MEDIANA"/>
    <s v="CLIENTE EXTERNO"/>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1T00:00:00"/>
    <m/>
    <m/>
    <x v="80"/>
    <x v="0"/>
    <x v="0"/>
    <x v="9"/>
    <x v="1"/>
    <n v="1"/>
    <n v="1"/>
    <n v="1"/>
    <n v="1"/>
    <x v="0"/>
    <n v="1"/>
    <s v="23131MOTO MART S.A."/>
    <x v="2"/>
    <d v="2024-01-11T00:00:00"/>
    <x v="1300"/>
    <d v="1899-12-30T00:00:00"/>
    <d v="2024-01-11T14:53:00"/>
    <s v="14:53"/>
    <d v="1899-12-30T03:52:51"/>
    <x v="1"/>
    <x v="1"/>
    <x v="30"/>
    <x v="0"/>
    <n v="8193"/>
  </r>
  <r>
    <n v="1318"/>
    <d v="2024-01-11T18:33:38"/>
    <d v="2024-01-11T18:46:58"/>
    <s v="46044978@ventasyservicios.com.co"/>
    <s v="Edward Esteban Roa Ruiz"/>
    <m/>
    <d v="2024-01-11T00:00:00"/>
    <s v="12:05"/>
    <x v="4"/>
    <m/>
    <m/>
    <m/>
    <m/>
    <m/>
    <m/>
    <m/>
    <m/>
    <s v="info@agropecuariafarallones.com  "/>
    <s v="Solicitud Plan Empresarial 8110253891"/>
    <s v="3146311836"/>
    <s v="AGROPECUARIA FARALLONES S.A."/>
    <s v="PYME MEDIANA"/>
    <s v="CLIENTE CLAR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1T00:00:00"/>
    <m/>
    <m/>
    <x v="61"/>
    <x v="0"/>
    <x v="0"/>
    <x v="0"/>
    <x v="0"/>
    <n v="1"/>
    <n v="1"/>
    <n v="1"/>
    <n v="1"/>
    <x v="0"/>
    <n v="1"/>
    <s v="3146311836AGROPECUARIA FARALLONES S.A."/>
    <x v="0"/>
    <d v="2024-01-11T00:00:00"/>
    <x v="1301"/>
    <d v="1899-12-30T00:00:00"/>
    <d v="2024-01-11T12:05:00"/>
    <s v="12:05"/>
    <d v="1899-12-30T06:41:58"/>
    <x v="2"/>
    <x v="2"/>
    <x v="8"/>
    <x v="0"/>
    <n v="8193"/>
  </r>
  <r>
    <n v="1319"/>
    <d v="2024-01-11T18:47:20"/>
    <d v="2024-01-11T18:48:13"/>
    <s v="45961452@ventasyservicios.com.co"/>
    <s v="Natalia Buenano Gonzalez"/>
    <m/>
    <d v="2024-01-11T00:00:00"/>
    <s v="12:45"/>
    <x v="3"/>
    <m/>
    <s v="15559340"/>
    <m/>
    <m/>
    <m/>
    <m/>
    <m/>
    <m/>
    <m/>
    <m/>
    <s v="8.22383187"/>
    <s v="TEGNOCONTROL S.A.S."/>
    <s v="PYME MEDIANA"/>
    <s v="CLIENTE EXTERNO"/>
    <x v="0"/>
    <m/>
    <s v="MÓVIL"/>
    <m/>
    <m/>
    <s v="REPORTES"/>
    <m/>
    <m/>
    <m/>
    <m/>
    <m/>
    <m/>
    <m/>
    <m/>
    <m/>
    <m/>
    <m/>
    <m/>
    <m/>
    <m/>
    <m/>
    <m/>
    <m/>
    <m/>
    <m/>
    <m/>
    <m/>
    <m/>
    <m/>
    <m/>
    <m/>
    <m/>
    <m/>
    <m/>
    <m/>
    <m/>
    <m/>
    <m/>
    <m/>
    <m/>
    <m/>
    <m/>
    <m/>
    <m/>
    <m/>
    <m/>
    <m/>
    <m/>
    <m/>
    <m/>
    <m/>
    <m/>
    <s v="REPORTE DE IMEI/ICCID"/>
    <m/>
    <m/>
    <m/>
    <m/>
    <m/>
    <m/>
    <m/>
    <m/>
    <m/>
    <m/>
    <m/>
    <m/>
    <m/>
    <m/>
    <m/>
    <m/>
    <m/>
    <m/>
    <m/>
    <m/>
    <m/>
    <m/>
    <m/>
    <m/>
    <m/>
    <m/>
    <m/>
    <m/>
    <m/>
    <m/>
    <m/>
    <m/>
    <m/>
    <m/>
    <m/>
    <m/>
    <m/>
    <m/>
    <m/>
    <m/>
    <m/>
    <m/>
    <m/>
    <m/>
    <m/>
    <m/>
    <m/>
    <m/>
    <m/>
    <m/>
    <m/>
    <m/>
    <m/>
    <m/>
    <m/>
    <m/>
    <m/>
    <m/>
    <m/>
    <m/>
    <m/>
    <x v="0"/>
    <m/>
    <m/>
    <m/>
    <m/>
    <m/>
    <s v="GESTIONADO"/>
    <m/>
    <d v="2024-01-11T00:00:00"/>
    <m/>
    <m/>
    <x v="151"/>
    <x v="3"/>
    <x v="0"/>
    <x v="0"/>
    <x v="0"/>
    <n v="1"/>
    <n v="1"/>
    <n v="1"/>
    <n v="1"/>
    <x v="2"/>
    <n v="2"/>
    <s v="8.22383187TEGNOCONTROL S.A.S."/>
    <x v="0"/>
    <d v="2024-01-11T00:00:00"/>
    <x v="1302"/>
    <d v="1899-12-30T00:00:00"/>
    <d v="2024-01-11T12:45:00"/>
    <s v="12:45"/>
    <d v="1899-12-30T06:03:13"/>
    <x v="2"/>
    <x v="2"/>
    <x v="5"/>
    <x v="1"/>
    <n v="8193"/>
  </r>
  <r>
    <n v="1320"/>
    <d v="2024-01-11T18:41:51"/>
    <d v="2024-01-11T18:48:21"/>
    <s v="45577874@ventasyservicios.com.co"/>
    <s v="David Andres Pardo Torres"/>
    <m/>
    <d v="2024-01-11T00:00:00"/>
    <s v="10:26"/>
    <x v="4"/>
    <m/>
    <m/>
    <m/>
    <m/>
    <m/>
    <m/>
    <m/>
    <m/>
    <s v="facturacion22jm@gmail.com"/>
    <s v="Re: Respuesta a la solicitud de cesión de contrato Ticket 20010965, ID 13348346"/>
    <s v="13307225"/>
    <s v="HEIDY MARLEN TOVAR RAYO"/>
    <s v="SOHO"/>
    <s v="CLIENTE EXTERNO"/>
    <x v="0"/>
    <m/>
    <s v="FIJO"/>
    <s v="FO"/>
    <s v="FACTURA"/>
    <m/>
    <m/>
    <m/>
    <m/>
    <m/>
    <m/>
    <m/>
    <m/>
    <m/>
    <m/>
    <m/>
    <m/>
    <m/>
    <m/>
    <m/>
    <m/>
    <m/>
    <m/>
    <s v="ACTIVACIÓN DE FACTURA ELECTRÓNICA"/>
    <m/>
    <m/>
    <m/>
    <m/>
    <m/>
    <m/>
    <m/>
    <m/>
    <m/>
    <m/>
    <m/>
    <m/>
    <m/>
    <m/>
    <m/>
    <m/>
    <m/>
    <m/>
    <m/>
    <m/>
    <m/>
    <m/>
    <m/>
    <m/>
    <m/>
    <m/>
    <m/>
    <m/>
    <m/>
    <m/>
    <m/>
    <m/>
    <m/>
    <m/>
    <m/>
    <m/>
    <m/>
    <m/>
    <m/>
    <m/>
    <m/>
    <m/>
    <m/>
    <m/>
    <m/>
    <m/>
    <m/>
    <m/>
    <m/>
    <m/>
    <m/>
    <m/>
    <m/>
    <m/>
    <m/>
    <m/>
    <m/>
    <m/>
    <m/>
    <m/>
    <m/>
    <m/>
    <m/>
    <m/>
    <m/>
    <m/>
    <m/>
    <m/>
    <m/>
    <m/>
    <m/>
    <m/>
    <m/>
    <m/>
    <m/>
    <m/>
    <m/>
    <m/>
    <m/>
    <m/>
    <m/>
    <m/>
    <m/>
    <m/>
    <m/>
    <m/>
    <m/>
    <m/>
    <m/>
    <m/>
    <x v="0"/>
    <m/>
    <m/>
    <m/>
    <m/>
    <m/>
    <s v="GESTIONADO"/>
    <m/>
    <d v="2024-01-11T00:00:00"/>
    <s v="20621184"/>
    <m/>
    <x v="87"/>
    <x v="0"/>
    <x v="0"/>
    <x v="0"/>
    <x v="0"/>
    <n v="1"/>
    <n v="1"/>
    <n v="1"/>
    <n v="1"/>
    <x v="0"/>
    <n v="1"/>
    <s v="13307225HEIDY MARLEN TOVAR RAYO"/>
    <x v="0"/>
    <d v="2024-01-11T00:00:00"/>
    <x v="1303"/>
    <d v="1899-12-30T00:00:00"/>
    <d v="2024-01-11T10:26:00"/>
    <s v="10:26"/>
    <d v="1899-12-30T08:22:21"/>
    <x v="2"/>
    <x v="2"/>
    <x v="14"/>
    <x v="0"/>
    <n v="8193"/>
  </r>
  <r>
    <n v="1321"/>
    <d v="2024-01-11T18:51:04"/>
    <d v="2024-01-11T18:51:59"/>
    <s v="45664102@ventasyservicios.com.co"/>
    <s v="Angie Tatiana Tique Cardozo"/>
    <m/>
    <d v="2024-01-11T00:00:00"/>
    <s v=" 11:58 a. m."/>
    <x v="0"/>
    <m/>
    <m/>
    <m/>
    <m/>
    <m/>
    <m/>
    <m/>
    <m/>
    <s v="maryuri.gallego@claro.com.co"/>
    <s v="CANCELACION CUENTA 72155621"/>
    <s v="72155621"/>
    <s v=" NATALIA BETANCUR BETANCOURT* "/>
    <s v="SOH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1T00:00:00"/>
    <s v="NO APLICA"/>
    <s v="NO APLICA"/>
    <x v="58"/>
    <x v="0"/>
    <x v="0"/>
    <x v="0"/>
    <x v="0"/>
    <n v="1"/>
    <n v="1"/>
    <n v="1"/>
    <n v="1"/>
    <x v="0"/>
    <n v="1"/>
    <s v="72155621 NATALIA BETANCUR BETANCOURT* "/>
    <x v="1"/>
    <d v="2024-01-11T00:00:00"/>
    <x v="1304"/>
    <d v="1899-12-30T00:00:00"/>
    <d v="2024-01-11T11:58:00"/>
    <s v=" 11:58"/>
    <d v="1899-12-30T06:53:59"/>
    <x v="2"/>
    <x v="2"/>
    <x v="16"/>
    <x v="1"/>
    <n v="8193"/>
  </r>
  <r>
    <n v="1322"/>
    <d v="2024-01-11T18:51:56"/>
    <d v="2024-01-11T18:52:27"/>
    <s v="45961452@ventasyservicios.com.co"/>
    <s v="Natalia Buenano Gonzalez"/>
    <m/>
    <d v="2024-01-11T00:00:00"/>
    <s v="13:05"/>
    <x v="3"/>
    <m/>
    <s v="15559346"/>
    <m/>
    <m/>
    <m/>
    <m/>
    <m/>
    <m/>
    <m/>
    <m/>
    <s v="3185328089"/>
    <s v="GUAMITO SAS"/>
    <s v="PYME MEDIANA"/>
    <s v="CLIENTE EXTERN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11T00:00:00"/>
    <m/>
    <m/>
    <x v="73"/>
    <x v="3"/>
    <x v="0"/>
    <x v="0"/>
    <x v="0"/>
    <n v="1"/>
    <n v="1"/>
    <n v="1"/>
    <n v="1"/>
    <x v="0"/>
    <n v="1"/>
    <s v="3185328089GUAMITO SAS"/>
    <x v="2"/>
    <d v="2024-01-11T00:00:00"/>
    <x v="1305"/>
    <d v="1899-12-30T00:00:00"/>
    <d v="2024-01-11T13:05:00"/>
    <s v="13:05"/>
    <d v="1899-12-30T05:47:27"/>
    <x v="1"/>
    <x v="1"/>
    <x v="5"/>
    <x v="1"/>
    <n v="8193"/>
  </r>
  <r>
    <n v="1323"/>
    <d v="2024-01-11T18:41:42"/>
    <d v="2024-01-11T18:55:01"/>
    <s v="45961543@ventasyservicios.com.co"/>
    <s v="Juan Jose Duque Aguirre"/>
    <m/>
    <d v="2024-01-11T00:00:00"/>
    <s v="14:10"/>
    <x v="1"/>
    <m/>
    <m/>
    <s v="RIGARCHEM S A S"/>
    <s v="900197111"/>
    <s v="INFORMACIÓN"/>
    <m/>
    <m/>
    <m/>
    <m/>
    <m/>
    <m/>
    <m/>
    <m/>
    <m/>
    <x v="2"/>
    <m/>
    <m/>
    <m/>
    <m/>
    <m/>
    <m/>
    <m/>
    <m/>
    <m/>
    <m/>
    <m/>
    <m/>
    <m/>
    <m/>
    <m/>
    <m/>
    <m/>
    <m/>
    <m/>
    <m/>
    <m/>
    <m/>
    <m/>
    <m/>
    <m/>
    <m/>
    <m/>
    <m/>
    <m/>
    <m/>
    <m/>
    <m/>
    <m/>
    <m/>
    <m/>
    <m/>
    <m/>
    <m/>
    <m/>
    <m/>
    <m/>
    <m/>
    <m/>
    <m/>
    <m/>
    <m/>
    <m/>
    <m/>
    <m/>
    <m/>
    <m/>
    <m/>
    <m/>
    <m/>
    <m/>
    <m/>
    <m/>
    <m/>
    <m/>
    <m/>
    <m/>
    <m/>
    <m/>
    <m/>
    <m/>
    <m/>
    <m/>
    <m/>
    <m/>
    <m/>
    <m/>
    <m/>
    <m/>
    <m/>
    <m/>
    <m/>
    <m/>
    <m/>
    <m/>
    <m/>
    <m/>
    <m/>
    <m/>
    <m/>
    <m/>
    <m/>
    <m/>
    <m/>
    <s v="SOLICITUD CREACIÓN - CLIENTE EN GESTIÓN"/>
    <m/>
    <s v="USUARIO YA EXISTE"/>
    <m/>
    <m/>
    <m/>
    <m/>
    <m/>
    <m/>
    <m/>
    <m/>
    <m/>
    <m/>
    <m/>
    <m/>
    <m/>
    <m/>
    <m/>
    <m/>
    <m/>
    <m/>
    <m/>
    <m/>
    <m/>
    <m/>
    <x v="0"/>
    <m/>
    <m/>
    <m/>
    <m/>
    <m/>
    <s v="GESTIONADO"/>
    <m/>
    <d v="2024-01-11T00:00:00"/>
    <m/>
    <m/>
    <x v="7"/>
    <x v="1"/>
    <x v="0"/>
    <x v="0"/>
    <x v="0"/>
    <n v="1"/>
    <n v="1"/>
    <n v="1"/>
    <n v="1"/>
    <x v="2"/>
    <n v="2"/>
    <s v="900197111"/>
    <x v="2"/>
    <d v="2024-01-11T00:00:00"/>
    <x v="1306"/>
    <d v="1899-12-30T00:00:00"/>
    <d v="2024-01-11T14:10:00"/>
    <s v="14:10"/>
    <d v="1899-12-30T04:45:01"/>
    <x v="1"/>
    <x v="1"/>
    <x v="6"/>
    <x v="1"/>
    <n v="8193"/>
  </r>
  <r>
    <n v="1324"/>
    <d v="2024-01-11T18:54:18"/>
    <d v="2024-01-11T18:55:08"/>
    <s v="46044978@ventasyservicios.com.co"/>
    <s v="Edward Esteban Roa Ruiz"/>
    <m/>
    <d v="2024-01-11T00:00:00"/>
    <s v="12:06"/>
    <x v="4"/>
    <m/>
    <m/>
    <m/>
    <m/>
    <m/>
    <m/>
    <m/>
    <m/>
    <s v="noper60@hotmail.com"/>
    <s v="Fwd: Activación Sim Card"/>
    <s v="3125130317"/>
    <s v=" NOHEMI PEREZ RODRIGUEZ"/>
    <s v="SOH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1T00:00:00"/>
    <m/>
    <m/>
    <x v="21"/>
    <x v="0"/>
    <x v="0"/>
    <x v="0"/>
    <x v="0"/>
    <n v="1"/>
    <n v="1"/>
    <n v="1"/>
    <n v="1"/>
    <x v="0"/>
    <n v="1"/>
    <s v="3125130317 NOHEMI PEREZ RODRIGUEZ"/>
    <x v="0"/>
    <d v="2024-01-11T00:00:00"/>
    <x v="1307"/>
    <d v="1899-12-30T00:00:00"/>
    <d v="2024-01-11T12:06:00"/>
    <s v="12:06"/>
    <d v="1899-12-30T06:49:08"/>
    <x v="2"/>
    <x v="2"/>
    <x v="8"/>
    <x v="0"/>
    <n v="8193"/>
  </r>
  <r>
    <n v="1325"/>
    <d v="2024-01-11T18:58:56"/>
    <d v="2024-01-11T18:59:42"/>
    <s v="46044959@ventasyservicios.com.co"/>
    <s v="Brayan Enrique Cuida Castillo"/>
    <m/>
    <d v="2024-01-11T00:00:00"/>
    <s v="11:51 a. m."/>
    <x v="4"/>
    <m/>
    <m/>
    <m/>
    <m/>
    <m/>
    <m/>
    <m/>
    <m/>
    <s v="admon.corporativo@lmlogisti.com"/>
    <s v="CANCELACION DEFINITIVA PAQUETE HOSTING LYUI001"/>
    <s v="12334619"/>
    <s v=" LOGISTICA Y TRANSPORTE TERRESTRE SAS"/>
    <s v="SOHO"/>
    <s v="CLIENTE CLARO"/>
    <x v="0"/>
    <m/>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1T00:00:00"/>
    <s v="NN"/>
    <m/>
    <x v="58"/>
    <x v="0"/>
    <x v="0"/>
    <x v="0"/>
    <x v="0"/>
    <n v="1"/>
    <n v="1"/>
    <n v="1"/>
    <n v="1"/>
    <x v="0"/>
    <n v="1"/>
    <s v="12334619 LOGISTICA Y TRANSPORTE TERRESTRE SAS"/>
    <x v="0"/>
    <d v="2024-01-11T00:00:00"/>
    <x v="1308"/>
    <d v="1899-12-30T00:00:00"/>
    <d v="2024-01-11T11:51:00"/>
    <s v="11:51"/>
    <d v="1899-12-30T07:08:42"/>
    <x v="2"/>
    <x v="2"/>
    <x v="7"/>
    <x v="0"/>
    <n v="8193"/>
  </r>
  <r>
    <n v="1326"/>
    <d v="2024-01-11T18:57:47"/>
    <d v="2024-01-11T18:59:51"/>
    <s v="46044558@ventasyservicios.com.co"/>
    <s v="Dick Harry Rodriguez Rocha"/>
    <m/>
    <d v="2024-01-11T00:00:00"/>
    <s v="12:05"/>
    <x v="0"/>
    <m/>
    <m/>
    <m/>
    <m/>
    <m/>
    <m/>
    <m/>
    <m/>
    <s v="insupec@gmail.com"/>
    <s v="Fwd: CamScanner 11-01-2024 11.31 y otros 1 documentos.pdf"/>
    <s v="12340039"/>
    <s v="INSUPEC S.A.S."/>
    <s v="SOHO"/>
    <s v="CLIENTE EXTERNO"/>
    <x v="0"/>
    <m/>
    <s v="FIJO"/>
    <s v="FO"/>
    <s v="PORTAL CORPORATIVO - APP - PERFILAMIENTO"/>
    <m/>
    <m/>
    <m/>
    <m/>
    <m/>
    <m/>
    <m/>
    <m/>
    <m/>
    <m/>
    <m/>
    <m/>
    <m/>
    <m/>
    <m/>
    <m/>
    <m/>
    <m/>
    <m/>
    <m/>
    <m/>
    <m/>
    <m/>
    <m/>
    <m/>
    <m/>
    <m/>
    <m/>
    <m/>
    <m/>
    <m/>
    <m/>
    <m/>
    <m/>
    <m/>
    <m/>
    <s v="INFORMACIÓN - ACLARACIÓN"/>
    <m/>
    <m/>
    <m/>
    <m/>
    <m/>
    <m/>
    <m/>
    <m/>
    <m/>
    <m/>
    <m/>
    <m/>
    <m/>
    <m/>
    <m/>
    <m/>
    <m/>
    <m/>
    <m/>
    <m/>
    <m/>
    <m/>
    <m/>
    <m/>
    <m/>
    <m/>
    <m/>
    <m/>
    <m/>
    <m/>
    <m/>
    <m/>
    <m/>
    <m/>
    <m/>
    <m/>
    <m/>
    <m/>
    <m/>
    <m/>
    <m/>
    <m/>
    <m/>
    <m/>
    <m/>
    <m/>
    <m/>
    <m/>
    <m/>
    <m/>
    <m/>
    <m/>
    <m/>
    <m/>
    <m/>
    <m/>
    <m/>
    <m/>
    <m/>
    <m/>
    <m/>
    <m/>
    <m/>
    <m/>
    <m/>
    <m/>
    <m/>
    <m/>
    <m/>
    <m/>
    <m/>
    <m/>
    <x v="0"/>
    <m/>
    <m/>
    <m/>
    <m/>
    <m/>
    <s v="GESTIONADO"/>
    <m/>
    <d v="2024-01-11T00:00:00"/>
    <m/>
    <m/>
    <x v="65"/>
    <x v="0"/>
    <x v="0"/>
    <x v="0"/>
    <x v="0"/>
    <n v="1"/>
    <n v="1"/>
    <n v="1"/>
    <n v="1"/>
    <x v="0"/>
    <n v="1"/>
    <s v="12340039INSUPEC S.A.S."/>
    <x v="0"/>
    <d v="2024-01-11T00:00:00"/>
    <x v="1309"/>
    <d v="1899-12-30T00:00:00"/>
    <d v="2024-01-11T12:05:00"/>
    <s v="12:05"/>
    <d v="1899-12-30T06:54:51"/>
    <x v="2"/>
    <x v="2"/>
    <x v="20"/>
    <x v="1"/>
    <n v="8193"/>
  </r>
  <r>
    <n v="1327"/>
    <d v="2024-01-11T18:57:45"/>
    <d v="2024-01-11T19:00:22"/>
    <s v="45632550@ventasyservicios.com.co"/>
    <s v="Alejandra Rodriguez Cajamarca"/>
    <m/>
    <d v="2024-01-11T00:00:00"/>
    <s v="12:19 p. m."/>
    <x v="4"/>
    <m/>
    <m/>
    <m/>
    <m/>
    <m/>
    <m/>
    <m/>
    <m/>
    <s v="brayanmoreno4567@gmail.com"/>
    <s v="Fwd: Aplicacion de Pagos"/>
    <s v="13332757"/>
    <s v="ROA SARMIENTO ABOGADOS S.A.S"/>
    <s v="MICRO"/>
    <s v="CLIENTE EXTERNO"/>
    <x v="0"/>
    <m/>
    <s v="FIJO"/>
    <s v="FO"/>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1T00:00:00"/>
    <m/>
    <m/>
    <x v="47"/>
    <x v="0"/>
    <x v="0"/>
    <x v="0"/>
    <x v="0"/>
    <n v="1"/>
    <n v="1"/>
    <n v="1"/>
    <n v="1"/>
    <x v="0"/>
    <n v="1"/>
    <s v="13332757ROA SARMIENTO ABOGADOS S.A.S"/>
    <x v="0"/>
    <d v="2024-01-11T00:00:00"/>
    <x v="1310"/>
    <d v="1899-12-30T00:00:00"/>
    <d v="2024-01-11T12:19:00"/>
    <s v="12:19"/>
    <d v="1899-12-30T06:41:22"/>
    <x v="2"/>
    <x v="2"/>
    <x v="24"/>
    <x v="0"/>
    <n v="8193"/>
  </r>
  <r>
    <n v="1328"/>
    <d v="2024-01-11T19:02:18"/>
    <d v="2024-01-11T19:02:54"/>
    <s v="45961452@ventasyservicios.com.co"/>
    <s v="Natalia Buenano Gonzalez"/>
    <m/>
    <d v="2024-01-11T00:00:00"/>
    <s v="13:10"/>
    <x v="3"/>
    <m/>
    <s v="15559347"/>
    <m/>
    <m/>
    <m/>
    <m/>
    <m/>
    <m/>
    <m/>
    <m/>
    <s v="8.22130615"/>
    <s v="PAVIMENTOS Y CONSTRUCCIONES OMEGA LTDA"/>
    <s v="PYME PEQUEÑA"/>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11T00:00:00"/>
    <m/>
    <m/>
    <x v="50"/>
    <x v="3"/>
    <x v="0"/>
    <x v="0"/>
    <x v="0"/>
    <n v="1"/>
    <n v="1"/>
    <n v="1"/>
    <n v="1"/>
    <x v="0"/>
    <n v="1"/>
    <s v="8.22130615PAVIMENTOS Y CONSTRUCCIONES OMEGA LTDA"/>
    <x v="2"/>
    <d v="2024-01-11T00:00:00"/>
    <x v="1311"/>
    <d v="1899-12-30T00:00:00"/>
    <d v="2024-01-11T13:10:00"/>
    <s v="13:10"/>
    <d v="1899-12-30T05:52:54"/>
    <x v="1"/>
    <x v="1"/>
    <x v="5"/>
    <x v="1"/>
    <n v="8193"/>
  </r>
  <r>
    <n v="1329"/>
    <d v="2024-01-11T18:55:10"/>
    <d v="2024-01-11T19:03:17"/>
    <s v="46044978@ventasyservicios.com.co"/>
    <s v="Edward Esteban Roa Ruiz"/>
    <m/>
    <d v="2024-01-11T00:00:00"/>
    <s v="12:09"/>
    <x v="4"/>
    <m/>
    <m/>
    <m/>
    <m/>
    <m/>
    <m/>
    <m/>
    <m/>
    <s v="distribuidoralaherradura@hotmail.com "/>
    <s v="Solicitud de Desenlistamiento"/>
    <s v="72309222"/>
    <s v="WALTER ALEXANDER GARCIA "/>
    <s v="MICRO"/>
    <s v="CLIENTE CLARO"/>
    <x v="0"/>
    <m/>
    <s v="FIJO"/>
    <s v="HFC"/>
    <s v="SOPORTE TÉCNICO"/>
    <m/>
    <m/>
    <m/>
    <m/>
    <m/>
    <m/>
    <m/>
    <m/>
    <m/>
    <m/>
    <m/>
    <m/>
    <m/>
    <m/>
    <m/>
    <m/>
    <m/>
    <m/>
    <m/>
    <m/>
    <m/>
    <m/>
    <m/>
    <m/>
    <m/>
    <m/>
    <m/>
    <m/>
    <m/>
    <m/>
    <m/>
    <m/>
    <m/>
    <m/>
    <m/>
    <m/>
    <m/>
    <m/>
    <m/>
    <m/>
    <m/>
    <m/>
    <m/>
    <m/>
    <m/>
    <m/>
    <m/>
    <m/>
    <m/>
    <m/>
    <m/>
    <m/>
    <m/>
    <m/>
    <m/>
    <s v="TRANSFERENCIA"/>
    <m/>
    <m/>
    <m/>
    <m/>
    <m/>
    <m/>
    <m/>
    <m/>
    <m/>
    <m/>
    <m/>
    <m/>
    <m/>
    <m/>
    <m/>
    <m/>
    <m/>
    <m/>
    <m/>
    <m/>
    <m/>
    <m/>
    <m/>
    <m/>
    <m/>
    <m/>
    <m/>
    <m/>
    <m/>
    <m/>
    <m/>
    <m/>
    <m/>
    <m/>
    <m/>
    <m/>
    <m/>
    <m/>
    <m/>
    <m/>
    <m/>
    <m/>
    <m/>
    <m/>
    <m/>
    <m/>
    <m/>
    <m/>
    <m/>
    <m/>
    <m/>
    <m/>
    <m/>
    <x v="1"/>
    <m/>
    <m/>
    <s v="1"/>
    <s v="0"/>
    <s v="0"/>
    <s v="GESTIONADO"/>
    <m/>
    <d v="2024-01-11T00:00:00"/>
    <m/>
    <m/>
    <x v="8"/>
    <x v="0"/>
    <x v="0"/>
    <x v="0"/>
    <x v="0"/>
    <n v="1"/>
    <n v="1"/>
    <n v="1"/>
    <n v="1"/>
    <x v="0"/>
    <n v="1"/>
    <s v="72309222WALTER ALEXANDER GARCIA "/>
    <x v="0"/>
    <d v="2024-01-11T00:00:00"/>
    <x v="1312"/>
    <d v="1899-12-30T00:00:00"/>
    <d v="2024-01-11T12:09:00"/>
    <s v="12:09"/>
    <d v="1899-12-30T06:54:17"/>
    <x v="2"/>
    <x v="2"/>
    <x v="8"/>
    <x v="0"/>
    <n v="8193"/>
  </r>
  <r>
    <n v="1330"/>
    <d v="2024-01-11T19:02:36"/>
    <d v="2024-01-11T19:04:21"/>
    <s v="45961543@ventasyservicios.com.co"/>
    <s v="Juan Jose Duque Aguirre"/>
    <m/>
    <d v="2024-01-11T00:00:00"/>
    <s v="15:39"/>
    <x v="1"/>
    <m/>
    <m/>
    <s v="HOTELES EN CASA SA"/>
    <s v="900257377"/>
    <s v="HABILITACIÓN"/>
    <m/>
    <m/>
    <m/>
    <m/>
    <m/>
    <m/>
    <m/>
    <m/>
    <m/>
    <x v="2"/>
    <m/>
    <m/>
    <m/>
    <m/>
    <m/>
    <m/>
    <m/>
    <m/>
    <m/>
    <m/>
    <m/>
    <m/>
    <m/>
    <m/>
    <m/>
    <m/>
    <m/>
    <m/>
    <m/>
    <m/>
    <m/>
    <m/>
    <m/>
    <m/>
    <m/>
    <m/>
    <m/>
    <m/>
    <m/>
    <m/>
    <m/>
    <m/>
    <m/>
    <m/>
    <m/>
    <m/>
    <m/>
    <m/>
    <m/>
    <m/>
    <m/>
    <m/>
    <m/>
    <m/>
    <m/>
    <m/>
    <m/>
    <m/>
    <m/>
    <m/>
    <m/>
    <m/>
    <m/>
    <m/>
    <m/>
    <m/>
    <m/>
    <m/>
    <m/>
    <m/>
    <m/>
    <m/>
    <m/>
    <m/>
    <m/>
    <m/>
    <m/>
    <m/>
    <m/>
    <m/>
    <m/>
    <m/>
    <m/>
    <m/>
    <m/>
    <m/>
    <m/>
    <m/>
    <m/>
    <m/>
    <m/>
    <m/>
    <m/>
    <m/>
    <m/>
    <m/>
    <m/>
    <m/>
    <m/>
    <m/>
    <m/>
    <m/>
    <s v="HABILITACIÓN DE CORREO(S)"/>
    <m/>
    <s v="gerencia@hoteldoradoferial.com"/>
    <m/>
    <m/>
    <m/>
    <m/>
    <m/>
    <m/>
    <m/>
    <m/>
    <m/>
    <m/>
    <m/>
    <m/>
    <m/>
    <m/>
    <m/>
    <m/>
    <m/>
    <m/>
    <x v="0"/>
    <m/>
    <m/>
    <m/>
    <m/>
    <m/>
    <m/>
    <m/>
    <d v="2024-01-11T00:00:00"/>
    <m/>
    <m/>
    <x v="55"/>
    <x v="1"/>
    <x v="0"/>
    <x v="0"/>
    <x v="0"/>
    <n v="1"/>
    <n v="1"/>
    <n v="1"/>
    <n v="1"/>
    <x v="0"/>
    <n v="1"/>
    <s v="900257377"/>
    <x v="2"/>
    <d v="2024-01-11T00:00:00"/>
    <x v="1313"/>
    <d v="1899-12-30T00:00:00"/>
    <d v="2024-01-11T15:39:00"/>
    <s v="15:39"/>
    <d v="1899-12-30T03:25:21"/>
    <x v="1"/>
    <x v="1"/>
    <x v="6"/>
    <x v="1"/>
    <n v="8193"/>
  </r>
  <r>
    <n v="1331"/>
    <d v="2024-01-11T18:56:39"/>
    <d v="2024-01-11T19:04:55"/>
    <s v="45688293@ventasyservicios.com.co"/>
    <s v="Juan David Mendez"/>
    <m/>
    <d v="2024-01-11T00:00:00"/>
    <s v="13:10"/>
    <x v="0"/>
    <m/>
    <m/>
    <m/>
    <m/>
    <m/>
    <m/>
    <m/>
    <m/>
    <s v="contactopyme.co@claro.com.co"/>
    <s v="Fwd: RE: Solicitud de Cruce de saldo a favor CLARO MOVIL -  VELPATI SAS"/>
    <s v="8.224139430"/>
    <s v="VELPATI S.A.S."/>
    <s v="SOHO"/>
    <s v="CLIENTE EXTERNO"/>
    <x v="0"/>
    <m/>
    <s v="MÓVIL"/>
    <m/>
    <m/>
    <s v="SALDO"/>
    <m/>
    <m/>
    <m/>
    <m/>
    <m/>
    <m/>
    <m/>
    <m/>
    <m/>
    <m/>
    <m/>
    <m/>
    <m/>
    <m/>
    <m/>
    <m/>
    <m/>
    <m/>
    <m/>
    <m/>
    <m/>
    <m/>
    <m/>
    <m/>
    <m/>
    <m/>
    <m/>
    <m/>
    <m/>
    <m/>
    <m/>
    <m/>
    <m/>
    <m/>
    <m/>
    <m/>
    <m/>
    <m/>
    <m/>
    <m/>
    <m/>
    <m/>
    <m/>
    <m/>
    <m/>
    <m/>
    <m/>
    <m/>
    <s v="TRASLADO"/>
    <m/>
    <m/>
    <m/>
    <m/>
    <m/>
    <m/>
    <m/>
    <m/>
    <m/>
    <m/>
    <m/>
    <m/>
    <m/>
    <m/>
    <m/>
    <m/>
    <m/>
    <m/>
    <m/>
    <m/>
    <m/>
    <m/>
    <m/>
    <m/>
    <m/>
    <m/>
    <m/>
    <m/>
    <m/>
    <m/>
    <m/>
    <m/>
    <m/>
    <m/>
    <m/>
    <m/>
    <m/>
    <m/>
    <m/>
    <m/>
    <m/>
    <m/>
    <m/>
    <m/>
    <m/>
    <m/>
    <m/>
    <m/>
    <m/>
    <m/>
    <m/>
    <m/>
    <m/>
    <m/>
    <m/>
    <m/>
    <m/>
    <m/>
    <m/>
    <x v="0"/>
    <m/>
    <m/>
    <m/>
    <m/>
    <m/>
    <s v="ESCALADO"/>
    <s v="MYIT"/>
    <d v="2024-01-11T00:00:00"/>
    <m/>
    <m/>
    <x v="23"/>
    <x v="0"/>
    <x v="0"/>
    <x v="0"/>
    <x v="0"/>
    <n v="1"/>
    <n v="1"/>
    <n v="1"/>
    <n v="1"/>
    <x v="1"/>
    <n v="2"/>
    <s v="8.224139430VELPATI S.A.S."/>
    <x v="2"/>
    <d v="2024-01-11T00:00:00"/>
    <x v="1314"/>
    <d v="1899-12-30T00:00:00"/>
    <d v="2024-01-11T13:10:00"/>
    <s v="13:10"/>
    <d v="1899-12-30T05:54:55"/>
    <x v="1"/>
    <x v="1"/>
    <x v="4"/>
    <x v="1"/>
    <n v="8193"/>
  </r>
  <r>
    <n v="1332"/>
    <d v="2024-01-11T19:03:32"/>
    <d v="2024-01-11T19:08:06"/>
    <s v="45664102@ventasyservicios.com.co"/>
    <s v="Angie Tatiana Tique Cardozo"/>
    <m/>
    <d v="2024-01-11T00:00:00"/>
    <s v="4:12 p. m."/>
    <x v="0"/>
    <m/>
    <m/>
    <m/>
    <m/>
    <m/>
    <m/>
    <m/>
    <m/>
    <s v="info@competition.com.co"/>
    <s v="PREPAGO"/>
    <s v="8.21589106"/>
    <s v="COMPETITION S.A"/>
    <s v="MICRO"/>
    <s v="CLIENTE EXTERNO"/>
    <x v="0"/>
    <m/>
    <s v="MÓVIL"/>
    <m/>
    <m/>
    <s v="PRODUCTO"/>
    <m/>
    <m/>
    <m/>
    <m/>
    <m/>
    <m/>
    <m/>
    <m/>
    <m/>
    <m/>
    <m/>
    <m/>
    <m/>
    <m/>
    <m/>
    <m/>
    <m/>
    <m/>
    <m/>
    <m/>
    <m/>
    <m/>
    <m/>
    <m/>
    <m/>
    <m/>
    <m/>
    <m/>
    <m/>
    <m/>
    <m/>
    <m/>
    <m/>
    <m/>
    <m/>
    <m/>
    <m/>
    <m/>
    <s v="INFORMACIÓN DE BENEFICIOS"/>
    <m/>
    <m/>
    <m/>
    <m/>
    <m/>
    <m/>
    <m/>
    <m/>
    <m/>
    <m/>
    <m/>
    <m/>
    <m/>
    <m/>
    <m/>
    <m/>
    <m/>
    <m/>
    <m/>
    <m/>
    <m/>
    <m/>
    <m/>
    <m/>
    <m/>
    <m/>
    <m/>
    <m/>
    <m/>
    <m/>
    <m/>
    <m/>
    <m/>
    <m/>
    <m/>
    <m/>
    <m/>
    <m/>
    <m/>
    <m/>
    <m/>
    <m/>
    <m/>
    <m/>
    <m/>
    <m/>
    <m/>
    <m/>
    <m/>
    <m/>
    <m/>
    <m/>
    <m/>
    <m/>
    <m/>
    <m/>
    <m/>
    <m/>
    <m/>
    <m/>
    <m/>
    <m/>
    <m/>
    <m/>
    <m/>
    <m/>
    <m/>
    <m/>
    <m/>
    <x v="0"/>
    <m/>
    <m/>
    <m/>
    <m/>
    <m/>
    <s v="GESTIONADO"/>
    <m/>
    <d v="2024-01-11T00:00:00"/>
    <s v="NO APLICA"/>
    <s v="NO APLICA"/>
    <x v="26"/>
    <x v="0"/>
    <x v="0"/>
    <x v="0"/>
    <x v="0"/>
    <n v="1"/>
    <n v="1"/>
    <n v="1"/>
    <n v="1"/>
    <x v="0"/>
    <n v="1"/>
    <s v="8.21589106COMPETITION S.A"/>
    <x v="1"/>
    <d v="2024-01-11T00:00:00"/>
    <x v="1315"/>
    <d v="1899-12-30T00:00:00"/>
    <d v="2024-01-11T04:12:00"/>
    <s v="4:12"/>
    <d v="1899-12-30T14:56:06"/>
    <x v="3"/>
    <x v="2"/>
    <x v="16"/>
    <x v="1"/>
    <n v="8193"/>
  </r>
  <r>
    <n v="1333"/>
    <d v="2024-01-11T19:06:15"/>
    <d v="2024-01-11T19:08:58"/>
    <s v="46046817@ventasyservicios.com.co"/>
    <s v="Nicolas Romero Parra"/>
    <m/>
    <d v="2024-01-10T00:00:00"/>
    <s v="7:03"/>
    <x v="0"/>
    <m/>
    <m/>
    <m/>
    <m/>
    <m/>
    <m/>
    <m/>
    <m/>
    <s v="sandra.valencia@claro.com.co"/>
    <s v="corrección nombre titular cuenta 59267803"/>
    <s v="59267803"/>
    <s v="COOPERATIV A NUEVO MILENIU M"/>
    <s v="PYME MEDIANA"/>
    <s v="CONSULTOR COMERCIAL"/>
    <x v="0"/>
    <m/>
    <s v="FIJO"/>
    <s v="HFC"/>
    <s v="DATOS DEMOGRÁFICOS"/>
    <m/>
    <m/>
    <m/>
    <m/>
    <m/>
    <m/>
    <m/>
    <m/>
    <m/>
    <m/>
    <m/>
    <m/>
    <m/>
    <m/>
    <m/>
    <s v="INFORMACIÓN - ACLARACIÓN"/>
    <m/>
    <m/>
    <m/>
    <m/>
    <m/>
    <m/>
    <m/>
    <m/>
    <m/>
    <m/>
    <m/>
    <m/>
    <m/>
    <m/>
    <m/>
    <m/>
    <m/>
    <m/>
    <m/>
    <m/>
    <m/>
    <m/>
    <m/>
    <m/>
    <m/>
    <m/>
    <m/>
    <m/>
    <m/>
    <m/>
    <m/>
    <m/>
    <m/>
    <m/>
    <m/>
    <m/>
    <m/>
    <m/>
    <m/>
    <m/>
    <m/>
    <m/>
    <m/>
    <m/>
    <m/>
    <m/>
    <m/>
    <m/>
    <m/>
    <m/>
    <m/>
    <m/>
    <m/>
    <m/>
    <m/>
    <m/>
    <m/>
    <m/>
    <m/>
    <m/>
    <m/>
    <m/>
    <m/>
    <m/>
    <m/>
    <m/>
    <m/>
    <m/>
    <m/>
    <m/>
    <m/>
    <m/>
    <m/>
    <m/>
    <m/>
    <m/>
    <m/>
    <m/>
    <m/>
    <m/>
    <m/>
    <m/>
    <m/>
    <m/>
    <m/>
    <m/>
    <m/>
    <m/>
    <m/>
    <m/>
    <m/>
    <m/>
    <m/>
    <x v="0"/>
    <m/>
    <m/>
    <m/>
    <m/>
    <m/>
    <s v="GESTIONADO"/>
    <m/>
    <d v="2024-01-11T00:00:00"/>
    <s v="N/A"/>
    <s v="995849937"/>
    <x v="66"/>
    <x v="0"/>
    <x v="0"/>
    <x v="0"/>
    <x v="0"/>
    <n v="1"/>
    <n v="1"/>
    <n v="1"/>
    <n v="1"/>
    <x v="0"/>
    <n v="1"/>
    <s v="59267803COOPERATIV A NUEVO MILENIU M"/>
    <x v="1"/>
    <d v="2024-01-11T00:00:00"/>
    <x v="1316"/>
    <d v="1899-12-30T00:00:00"/>
    <d v="2024-01-10T07:03:00"/>
    <s v="7:03"/>
    <d v="1899-12-31T12:05:58"/>
    <x v="0"/>
    <x v="0"/>
    <x v="3"/>
    <x v="1"/>
    <n v="8193"/>
  </r>
  <r>
    <n v="1334"/>
    <d v="2024-01-11T19:10:49"/>
    <d v="2024-01-11T19:11:49"/>
    <s v="46044959@ventasyservicios.com.co"/>
    <s v="Brayan Enrique Cuida Castillo"/>
    <m/>
    <d v="2024-01-11T00:00:00"/>
    <s v="2:21 p. m."/>
    <x v="4"/>
    <m/>
    <m/>
    <m/>
    <m/>
    <m/>
    <m/>
    <m/>
    <m/>
    <s v="soporte@gnm.com.co"/>
    <s v="Solicitud Reposición SIM- Colprensa  3014790484"/>
    <s v="3014790484"/>
    <s v="COLPRENSA S A"/>
    <s v="MICR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1T00:00:00"/>
    <s v="NN"/>
    <m/>
    <x v="21"/>
    <x v="0"/>
    <x v="0"/>
    <x v="0"/>
    <x v="0"/>
    <n v="1"/>
    <n v="1"/>
    <n v="1"/>
    <n v="1"/>
    <x v="0"/>
    <n v="1"/>
    <s v="3014790484COLPRENSA S A"/>
    <x v="0"/>
    <d v="2024-01-11T00:00:00"/>
    <x v="1317"/>
    <d v="1899-12-30T00:00:00"/>
    <d v="2024-01-11T02:21:00"/>
    <s v="2:21"/>
    <d v="1899-12-30T16:50:49"/>
    <x v="3"/>
    <x v="2"/>
    <x v="7"/>
    <x v="0"/>
    <n v="8193"/>
  </r>
  <r>
    <n v="1335"/>
    <d v="2024-01-11T19:04:24"/>
    <d v="2024-01-11T19:11:50"/>
    <s v="45961543@ventasyservicios.com.co"/>
    <s v="Juan Jose Duque Aguirre"/>
    <m/>
    <d v="2024-01-11T00:00:00"/>
    <s v="15:34"/>
    <x v="1"/>
    <m/>
    <m/>
    <s v="SERVICIOS ESPECIALIZADOS "/>
    <s v="900378435"/>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11T00:00:00"/>
    <m/>
    <m/>
    <x v="4"/>
    <x v="1"/>
    <x v="0"/>
    <x v="0"/>
    <x v="0"/>
    <n v="1"/>
    <n v="1"/>
    <n v="1"/>
    <n v="1"/>
    <x v="0"/>
    <n v="1"/>
    <s v="900378435"/>
    <x v="2"/>
    <d v="2024-01-11T00:00:00"/>
    <x v="1318"/>
    <d v="1899-12-30T00:00:00"/>
    <d v="2024-01-11T15:34:00"/>
    <s v="15:34"/>
    <d v="1899-12-30T03:37:50"/>
    <x v="1"/>
    <x v="1"/>
    <x v="6"/>
    <x v="1"/>
    <n v="8193"/>
  </r>
  <r>
    <n v="1336"/>
    <d v="2024-01-11T19:12:12"/>
    <d v="2024-01-11T19:12:45"/>
    <s v="45961452@ventasyservicios.com.co"/>
    <s v="Natalia Buenano Gonzalez"/>
    <m/>
    <d v="2024-01-11T00:00:00"/>
    <s v="14:30"/>
    <x v="3"/>
    <m/>
    <s v="15559398"/>
    <m/>
    <m/>
    <m/>
    <m/>
    <m/>
    <m/>
    <m/>
    <m/>
    <s v="8.21555804"/>
    <s v="GRUPO SPIRA S A S"/>
    <s v="INTERMEDIAS"/>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11T00:00:00"/>
    <m/>
    <m/>
    <x v="31"/>
    <x v="3"/>
    <x v="0"/>
    <x v="0"/>
    <x v="0"/>
    <n v="1"/>
    <n v="1"/>
    <n v="1"/>
    <n v="1"/>
    <x v="0"/>
    <n v="1"/>
    <s v="8.21555804GRUPO SPIRA S A S"/>
    <x v="2"/>
    <d v="2024-01-11T00:00:00"/>
    <x v="1319"/>
    <d v="1899-12-30T00:00:00"/>
    <d v="2024-01-11T14:30:00"/>
    <s v="14:30"/>
    <d v="1899-12-30T04:42:45"/>
    <x v="1"/>
    <x v="1"/>
    <x v="5"/>
    <x v="1"/>
    <n v="8193"/>
  </r>
  <r>
    <n v="1337"/>
    <d v="2024-01-11T18:48:42"/>
    <d v="2024-01-11T19:13:31"/>
    <s v="45981202@ventasyservicios.com.co"/>
    <s v="Candida Mayerli Moyano Casallas"/>
    <m/>
    <d v="2024-01-11T00:00:00"/>
    <s v="3:28 p. m"/>
    <x v="8"/>
    <m/>
    <m/>
    <m/>
    <m/>
    <m/>
    <s v="FEC BANCOLOMBIA"/>
    <m/>
    <m/>
    <s v="taticafm1@gmail.com"/>
    <s v="Re: Plan celulares Claro"/>
    <s v="3164804555"/>
    <s v="GLORIA TATIANA FRANCO MUÑOZ"/>
    <s v="SOHO"/>
    <s v="CLIENTE EXTERNO"/>
    <x v="1"/>
    <s v="DANIEL STYVEN BUSTAMANTE ARBOLEDA"/>
    <s v="MÓVIL"/>
    <m/>
    <m/>
    <s v="INCLUSIONES - EXCLUSIONES"/>
    <m/>
    <m/>
    <m/>
    <m/>
    <m/>
    <m/>
    <m/>
    <m/>
    <m/>
    <m/>
    <m/>
    <m/>
    <m/>
    <m/>
    <m/>
    <m/>
    <m/>
    <m/>
    <m/>
    <m/>
    <m/>
    <m/>
    <m/>
    <m/>
    <s v="EXCLUSIÓN"/>
    <m/>
    <m/>
    <m/>
    <m/>
    <m/>
    <m/>
    <m/>
    <m/>
    <m/>
    <m/>
    <m/>
    <m/>
    <m/>
    <m/>
    <m/>
    <m/>
    <m/>
    <m/>
    <m/>
    <m/>
    <m/>
    <m/>
    <m/>
    <m/>
    <m/>
    <m/>
    <m/>
    <m/>
    <m/>
    <m/>
    <m/>
    <m/>
    <m/>
    <m/>
    <m/>
    <m/>
    <m/>
    <m/>
    <m/>
    <m/>
    <m/>
    <m/>
    <m/>
    <m/>
    <m/>
    <m/>
    <m/>
    <m/>
    <m/>
    <m/>
    <m/>
    <m/>
    <m/>
    <m/>
    <m/>
    <m/>
    <m/>
    <m/>
    <m/>
    <m/>
    <m/>
    <m/>
    <m/>
    <m/>
    <m/>
    <m/>
    <m/>
    <m/>
    <m/>
    <m/>
    <m/>
    <m/>
    <m/>
    <m/>
    <m/>
    <m/>
    <m/>
    <m/>
    <m/>
    <m/>
    <m/>
    <m/>
    <m/>
    <x v="0"/>
    <m/>
    <m/>
    <m/>
    <m/>
    <m/>
    <s v="GESTIONADO"/>
    <m/>
    <d v="2024-01-11T00:00:00"/>
    <m/>
    <m/>
    <x v="126"/>
    <x v="7"/>
    <x v="0"/>
    <x v="32"/>
    <x v="1"/>
    <n v="1"/>
    <n v="1"/>
    <n v="1"/>
    <n v="1"/>
    <x v="0"/>
    <n v="1"/>
    <s v="3164804555GLORIA TATIANA FRANCO MUÑOZ"/>
    <x v="0"/>
    <d v="2024-01-11T00:00:00"/>
    <x v="1320"/>
    <d v="1899-12-30T00:00:00"/>
    <d v="2024-01-11T03:28:00"/>
    <s v="3:28"/>
    <d v="1899-12-30T15:45:31"/>
    <x v="3"/>
    <x v="2"/>
    <x v="10"/>
    <x v="1"/>
    <n v="8193"/>
  </r>
  <r>
    <n v="1338"/>
    <d v="2024-01-11T19:11:52"/>
    <d v="2024-01-11T19:16:02"/>
    <s v="45961543@ventasyservicios.com.co"/>
    <s v="Juan Jose Duque Aguirre"/>
    <m/>
    <d v="2024-01-11T00:00:00"/>
    <s v="16:08"/>
    <x v="1"/>
    <m/>
    <m/>
    <s v="LUZ ADIELA ARCE"/>
    <s v="995850516"/>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11T00:00:00"/>
    <m/>
    <m/>
    <x v="4"/>
    <x v="1"/>
    <x v="0"/>
    <x v="0"/>
    <x v="0"/>
    <n v="1"/>
    <n v="1"/>
    <n v="1"/>
    <n v="1"/>
    <x v="0"/>
    <n v="1"/>
    <s v="995850516"/>
    <x v="2"/>
    <d v="2024-01-11T00:00:00"/>
    <x v="1321"/>
    <d v="1899-12-30T00:00:00"/>
    <d v="2024-01-11T16:08:00"/>
    <s v="16:08"/>
    <d v="1899-12-30T03:08:02"/>
    <x v="1"/>
    <x v="1"/>
    <x v="6"/>
    <x v="1"/>
    <n v="8193"/>
  </r>
  <r>
    <n v="1339"/>
    <d v="2024-01-11T19:17:34"/>
    <d v="2024-01-11T19:18:19"/>
    <s v="46044959@ventasyservicios.com.co"/>
    <s v="Brayan Enrique Cuida Castillo"/>
    <m/>
    <d v="2024-01-11T00:00:00"/>
    <s v="11:46 a. m."/>
    <x v="4"/>
    <m/>
    <m/>
    <m/>
    <m/>
    <m/>
    <m/>
    <m/>
    <m/>
    <s v="fabricadesonrisascontabilidad@gmail.com"/>
    <s v="Fwd: SOLICITUD DESVINCULACION DE CUENTA"/>
    <s v="3108580811"/>
    <s v=" JAVIER MARQUEZ FABRICA DE SONRISAS SAS"/>
    <s v="MICRO"/>
    <s v="CLIENTE CLARO"/>
    <x v="0"/>
    <m/>
    <s v="MÓVIL"/>
    <m/>
    <m/>
    <s v="CESIÓN DE CONTRATO"/>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11T00:00:00"/>
    <s v="NN"/>
    <m/>
    <x v="111"/>
    <x v="0"/>
    <x v="0"/>
    <x v="0"/>
    <x v="0"/>
    <n v="1"/>
    <n v="1"/>
    <n v="1"/>
    <n v="1"/>
    <x v="0"/>
    <n v="1"/>
    <s v="3108580811 JAVIER MARQUEZ FABRICA DE SONRISAS SAS"/>
    <x v="0"/>
    <d v="2024-01-11T00:00:00"/>
    <x v="1322"/>
    <d v="1899-12-30T00:00:00"/>
    <d v="2024-01-11T11:46:00"/>
    <s v="11:46"/>
    <d v="1899-12-30T07:32:19"/>
    <x v="2"/>
    <x v="2"/>
    <x v="7"/>
    <x v="0"/>
    <n v="8193"/>
  </r>
  <r>
    <n v="1340"/>
    <d v="2024-01-11T19:18:37"/>
    <d v="2024-01-11T19:19:10"/>
    <s v="45961452@ventasyservicios.com.co"/>
    <s v="Natalia Buenano Gonzalez"/>
    <m/>
    <d v="2024-01-11T00:00:00"/>
    <s v="14:42"/>
    <x v="3"/>
    <m/>
    <s v="15559405"/>
    <m/>
    <m/>
    <m/>
    <m/>
    <m/>
    <m/>
    <m/>
    <m/>
    <s v="8.22417103"/>
    <s v="BIOSIDUS COLOMBIA S A S"/>
    <s v="PYME PEQUEÑA"/>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11T00:00:00"/>
    <m/>
    <m/>
    <x v="15"/>
    <x v="3"/>
    <x v="0"/>
    <x v="0"/>
    <x v="0"/>
    <n v="1"/>
    <n v="1"/>
    <n v="1"/>
    <n v="1"/>
    <x v="0"/>
    <n v="1"/>
    <s v="8.22417103BIOSIDUS COLOMBIA S A S"/>
    <x v="2"/>
    <d v="2024-01-11T00:00:00"/>
    <x v="1323"/>
    <d v="1899-12-30T00:00:00"/>
    <d v="2024-01-11T14:42:00"/>
    <s v="14:42"/>
    <d v="1899-12-30T04:37:10"/>
    <x v="1"/>
    <x v="1"/>
    <x v="5"/>
    <x v="1"/>
    <n v="8193"/>
  </r>
  <r>
    <n v="1341"/>
    <d v="2024-01-11T19:16:05"/>
    <d v="2024-01-11T19:19:42"/>
    <s v="45961543@ventasyservicios.com.co"/>
    <s v="Juan Jose Duque Aguirre"/>
    <m/>
    <d v="2024-01-11T00:00:00"/>
    <s v="16:23"/>
    <x v="1"/>
    <m/>
    <m/>
    <s v="GENTE MAYORISTA DE TURISM"/>
    <s v="830035034"/>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11T00:00:00"/>
    <m/>
    <m/>
    <x v="5"/>
    <x v="1"/>
    <x v="0"/>
    <x v="0"/>
    <x v="0"/>
    <n v="1"/>
    <n v="1"/>
    <n v="1"/>
    <n v="1"/>
    <x v="2"/>
    <n v="2"/>
    <s v="830035034"/>
    <x v="2"/>
    <d v="2024-01-11T00:00:00"/>
    <x v="1324"/>
    <d v="1899-12-30T00:00:00"/>
    <d v="2024-01-11T16:23:00"/>
    <s v="16:23"/>
    <d v="1899-12-30T02:56:42"/>
    <x v="1"/>
    <x v="1"/>
    <x v="6"/>
    <x v="1"/>
    <n v="8193"/>
  </r>
  <r>
    <n v="1342"/>
    <d v="2024-01-11T19:21:17"/>
    <d v="2024-01-11T19:22:05"/>
    <s v="46049316@ventasyservicios.com.co"/>
    <s v="Evelin Gicela Diaz Garzon"/>
    <m/>
    <d v="2024-01-11T00:00:00"/>
    <s v="14:00"/>
    <x v="7"/>
    <m/>
    <m/>
    <m/>
    <m/>
    <m/>
    <m/>
    <s v="servitecfs@gmail.com; "/>
    <s v="Re: Fwd: CEDER CONTRATO LINEA MOVIL"/>
    <m/>
    <m/>
    <s v="3148220065"/>
    <s v="FASTSERVICES SAS - -"/>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1T00:00:00"/>
    <m/>
    <m/>
    <x v="78"/>
    <x v="6"/>
    <x v="0"/>
    <x v="0"/>
    <x v="0"/>
    <n v="1"/>
    <n v="1"/>
    <n v="1"/>
    <n v="1"/>
    <x v="0"/>
    <n v="1"/>
    <s v="3148220065FASTSERVICES SAS - -"/>
    <x v="2"/>
    <d v="2024-01-11T00:00:00"/>
    <x v="1325"/>
    <d v="1899-12-30T00:00:00"/>
    <d v="2024-01-11T14:00:00"/>
    <s v="14:00"/>
    <d v="1899-12-30T05:22:05"/>
    <x v="1"/>
    <x v="1"/>
    <x v="22"/>
    <x v="1"/>
    <n v="8193"/>
  </r>
  <r>
    <n v="1343"/>
    <d v="2024-01-11T19:22:01"/>
    <d v="2024-01-11T19:23:49"/>
    <s v="45632550@ventasyservicios.com.co"/>
    <s v="Alejandra Rodriguez Cajamarca"/>
    <m/>
    <d v="2024-01-11T00:00:00"/>
    <s v="11:42 a. m."/>
    <x v="4"/>
    <m/>
    <m/>
    <m/>
    <m/>
    <m/>
    <m/>
    <m/>
    <m/>
    <s v="jmalpica@camarbu.com"/>
    <s v="Re: VERIFICACION DE FACTURAS"/>
    <s v="8.22486192"/>
    <s v="COMERCIALIZADORA CAMARBU SAS"/>
    <s v="PYME PEQUEÑA"/>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1T00:00:00"/>
    <m/>
    <m/>
    <x v="47"/>
    <x v="0"/>
    <x v="0"/>
    <x v="0"/>
    <x v="0"/>
    <n v="1"/>
    <n v="1"/>
    <n v="1"/>
    <n v="1"/>
    <x v="0"/>
    <n v="1"/>
    <s v="8.22486192COMERCIALIZADORA CAMARBU SAS"/>
    <x v="0"/>
    <d v="2024-01-11T00:00:00"/>
    <x v="1326"/>
    <d v="1899-12-30T00:00:00"/>
    <d v="2024-01-11T11:42:00"/>
    <s v="11:42"/>
    <d v="1899-12-30T07:41:49"/>
    <x v="2"/>
    <x v="2"/>
    <x v="24"/>
    <x v="0"/>
    <n v="8193"/>
  </r>
  <r>
    <n v="1344"/>
    <d v="2024-01-11T19:25:06"/>
    <d v="2024-01-11T19:25:58"/>
    <s v="46049316@ventasyservicios.com.co"/>
    <s v="Evelin Gicela Diaz Garzon"/>
    <m/>
    <d v="2024-01-11T00:00:00"/>
    <s v="13:35"/>
    <x v="7"/>
    <m/>
    <m/>
    <m/>
    <m/>
    <m/>
    <m/>
    <s v="ventas@tintehogar.com"/>
    <s v="CESION DE CONTRATO LINEA 3146519872"/>
    <m/>
    <m/>
    <s v="3146519872"/>
    <s v="ARTEXTIL"/>
    <s v="PYME PEQUEÑ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1T00:00:00"/>
    <m/>
    <m/>
    <x v="79"/>
    <x v="6"/>
    <x v="0"/>
    <x v="0"/>
    <x v="0"/>
    <n v="1"/>
    <n v="1"/>
    <n v="1"/>
    <n v="1"/>
    <x v="1"/>
    <n v="2"/>
    <s v="3146519872ARTEXTIL"/>
    <x v="2"/>
    <d v="2024-01-11T00:00:00"/>
    <x v="1327"/>
    <d v="1899-12-30T00:00:00"/>
    <d v="2024-01-11T13:35:00"/>
    <s v="13:35"/>
    <d v="1899-12-30T05:50:58"/>
    <x v="1"/>
    <x v="1"/>
    <x v="22"/>
    <x v="1"/>
    <n v="8193"/>
  </r>
  <r>
    <n v="1345"/>
    <d v="2024-01-11T19:19:44"/>
    <d v="2024-01-11T19:26:32"/>
    <s v="45961543@ventasyservicios.com.co"/>
    <s v="Juan Jose Duque Aguirre"/>
    <m/>
    <d v="2024-01-11T00:00:00"/>
    <s v="17:04"/>
    <x v="1"/>
    <m/>
    <m/>
    <s v="NEUROCOUNTRY CNC S.A.S"/>
    <s v="900617858"/>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11T00:00:00"/>
    <m/>
    <m/>
    <x v="5"/>
    <x v="1"/>
    <x v="0"/>
    <x v="0"/>
    <x v="0"/>
    <n v="1"/>
    <n v="1"/>
    <n v="1"/>
    <n v="1"/>
    <x v="1"/>
    <n v="2"/>
    <s v="900617858"/>
    <x v="2"/>
    <d v="2024-01-11T00:00:00"/>
    <x v="1328"/>
    <d v="1899-12-30T00:00:00"/>
    <d v="2024-01-11T17:04:00"/>
    <s v="17:04"/>
    <d v="1899-12-30T02:22:32"/>
    <x v="1"/>
    <x v="1"/>
    <x v="6"/>
    <x v="1"/>
    <n v="8193"/>
  </r>
  <r>
    <n v="1346"/>
    <d v="2024-01-11T19:24:44"/>
    <d v="2024-01-11T19:26:36"/>
    <s v="45961452@ventasyservicios.com.co"/>
    <s v="Natalia Buenano Gonzalez"/>
    <m/>
    <d v="2024-01-11T00:00:00"/>
    <s v="14:58"/>
    <x v="3"/>
    <m/>
    <s v="15559413"/>
    <m/>
    <m/>
    <m/>
    <m/>
    <m/>
    <m/>
    <m/>
    <m/>
    <s v="8.22495400"/>
    <s v="VIRTUALSOFT SERVICIOS Y SOFTWARE S A S"/>
    <s v="MICRO"/>
    <s v="CLIENTE EXTERN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11T00:00:00"/>
    <m/>
    <m/>
    <x v="73"/>
    <x v="3"/>
    <x v="0"/>
    <x v="0"/>
    <x v="0"/>
    <n v="1"/>
    <n v="1"/>
    <n v="1"/>
    <n v="1"/>
    <x v="2"/>
    <n v="2"/>
    <s v="8.22495400VIRTUALSOFT SERVICIOS Y SOFTWARE S A S"/>
    <x v="2"/>
    <d v="2024-01-11T00:00:00"/>
    <x v="1329"/>
    <d v="1899-12-30T00:00:00"/>
    <d v="2024-01-11T14:58:00"/>
    <s v="14:58"/>
    <d v="1899-12-30T04:28:36"/>
    <x v="1"/>
    <x v="1"/>
    <x v="5"/>
    <x v="1"/>
    <n v="8193"/>
  </r>
  <r>
    <n v="1347"/>
    <d v="2024-01-11T19:32:03"/>
    <d v="2024-01-11T19:32:47"/>
    <s v="46044959@ventasyservicios.com.co"/>
    <s v="Brayan Enrique Cuida Castillo"/>
    <m/>
    <d v="2024-01-11T00:00:00"/>
    <s v="2:31 p. m."/>
    <x v="4"/>
    <m/>
    <m/>
    <m/>
    <m/>
    <m/>
    <m/>
    <m/>
    <m/>
    <s v="tecnologia@disex.com.co"/>
    <s v="Re: RV: activar sim card virtual"/>
    <s v="3137333975"/>
    <s v="DISEÑOS EXCLUSIVOS S.A.S."/>
    <s v="MICR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1T00:00:00"/>
    <s v="NN"/>
    <m/>
    <x v="21"/>
    <x v="0"/>
    <x v="0"/>
    <x v="0"/>
    <x v="0"/>
    <n v="1"/>
    <n v="1"/>
    <n v="1"/>
    <n v="1"/>
    <x v="0"/>
    <n v="1"/>
    <s v="3137333975DISEÑOS EXCLUSIVOS S.A.S."/>
    <x v="0"/>
    <d v="2024-01-11T00:00:00"/>
    <x v="1330"/>
    <d v="1899-12-30T00:00:00"/>
    <d v="2024-01-11T02:31:00"/>
    <s v="2:31"/>
    <d v="1899-12-30T17:01:47"/>
    <x v="3"/>
    <x v="2"/>
    <x v="7"/>
    <x v="0"/>
    <n v="8193"/>
  </r>
  <r>
    <n v="1348"/>
    <d v="2024-01-11T19:26:33"/>
    <d v="2024-01-11T19:32:47"/>
    <s v="45961543@ventasyservicios.com.co"/>
    <s v="Juan Jose Duque Aguirre"/>
    <m/>
    <d v="2024-01-11T00:00:00"/>
    <s v="17:04"/>
    <x v="1"/>
    <m/>
    <m/>
    <s v="NEUROCOUNTRY CNC S.A.S"/>
    <s v="900617858"/>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11T00:00:00"/>
    <m/>
    <m/>
    <x v="4"/>
    <x v="1"/>
    <x v="0"/>
    <x v="0"/>
    <x v="0"/>
    <n v="1"/>
    <n v="1"/>
    <n v="1"/>
    <n v="1"/>
    <x v="2"/>
    <n v="2"/>
    <s v="900617858"/>
    <x v="2"/>
    <d v="2024-01-11T00:00:00"/>
    <x v="1330"/>
    <d v="1899-12-30T00:00:00"/>
    <d v="2024-01-11T17:04:00"/>
    <s v="17:04"/>
    <d v="1899-12-30T02:28:47"/>
    <x v="1"/>
    <x v="1"/>
    <x v="6"/>
    <x v="1"/>
    <n v="8193"/>
  </r>
  <r>
    <n v="1349"/>
    <d v="2024-01-11T19:30:29"/>
    <d v="2024-01-11T19:33:36"/>
    <s v="46044558@ventasyservicios.com.co"/>
    <s v="Dick Harry Rodriguez Rocha"/>
    <m/>
    <d v="2024-01-11T00:00:00"/>
    <s v="14:05"/>
    <x v="0"/>
    <m/>
    <m/>
    <m/>
    <m/>
    <m/>
    <m/>
    <m/>
    <m/>
    <s v="Jhonatan.Macias@claro.com.co"/>
    <s v="RV: Activación Sim Virtual - Reinfe Ltda Nit 800152679"/>
    <s v="3122791104"/>
    <s v="REINFE LTDA"/>
    <s v="PYME PEQUEÑA"/>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1T00:00:00"/>
    <m/>
    <m/>
    <x v="21"/>
    <x v="0"/>
    <x v="0"/>
    <x v="0"/>
    <x v="0"/>
    <n v="1"/>
    <n v="1"/>
    <n v="1"/>
    <n v="1"/>
    <x v="0"/>
    <n v="1"/>
    <s v="3122791104REINFE LTDA"/>
    <x v="2"/>
    <d v="2024-01-11T00:00:00"/>
    <x v="1331"/>
    <d v="1899-12-30T00:00:00"/>
    <d v="2024-01-11T14:05:00"/>
    <s v="14:05"/>
    <d v="1899-12-30T05:28:36"/>
    <x v="1"/>
    <x v="1"/>
    <x v="20"/>
    <x v="1"/>
    <n v="8193"/>
  </r>
  <r>
    <n v="1350"/>
    <d v="2024-01-11T19:33:28"/>
    <d v="2024-01-11T19:34:41"/>
    <s v="45961543@ventasyservicios.com.co"/>
    <s v="Juan Jose Duque Aguirre"/>
    <m/>
    <d v="2024-01-11T00:00:00"/>
    <s v="17:40"/>
    <x v="1"/>
    <m/>
    <m/>
    <s v="0"/>
    <s v="0"/>
    <s v="INFORMACIÓN"/>
    <m/>
    <m/>
    <m/>
    <m/>
    <m/>
    <m/>
    <m/>
    <m/>
    <m/>
    <x v="2"/>
    <m/>
    <m/>
    <m/>
    <m/>
    <m/>
    <m/>
    <m/>
    <m/>
    <m/>
    <m/>
    <m/>
    <m/>
    <m/>
    <m/>
    <m/>
    <m/>
    <m/>
    <m/>
    <m/>
    <m/>
    <m/>
    <m/>
    <m/>
    <m/>
    <m/>
    <m/>
    <m/>
    <m/>
    <m/>
    <m/>
    <m/>
    <m/>
    <m/>
    <m/>
    <m/>
    <m/>
    <m/>
    <m/>
    <m/>
    <m/>
    <m/>
    <m/>
    <m/>
    <m/>
    <m/>
    <m/>
    <m/>
    <m/>
    <m/>
    <m/>
    <m/>
    <m/>
    <m/>
    <m/>
    <m/>
    <m/>
    <m/>
    <m/>
    <m/>
    <m/>
    <m/>
    <m/>
    <m/>
    <m/>
    <m/>
    <m/>
    <m/>
    <m/>
    <m/>
    <m/>
    <m/>
    <m/>
    <m/>
    <m/>
    <m/>
    <m/>
    <m/>
    <m/>
    <m/>
    <m/>
    <m/>
    <m/>
    <m/>
    <m/>
    <m/>
    <m/>
    <m/>
    <m/>
    <s v="OTROS TEMAS"/>
    <s v="OTROS TEMAS"/>
    <m/>
    <s v="falta de informacion"/>
    <m/>
    <m/>
    <m/>
    <m/>
    <m/>
    <m/>
    <m/>
    <m/>
    <m/>
    <m/>
    <m/>
    <m/>
    <m/>
    <m/>
    <m/>
    <m/>
    <m/>
    <m/>
    <m/>
    <m/>
    <m/>
    <x v="0"/>
    <m/>
    <m/>
    <m/>
    <m/>
    <m/>
    <s v="GESTIONADO"/>
    <m/>
    <d v="2024-01-11T00:00:00"/>
    <m/>
    <m/>
    <x v="56"/>
    <x v="1"/>
    <x v="0"/>
    <x v="0"/>
    <x v="0"/>
    <n v="1"/>
    <n v="1"/>
    <n v="1"/>
    <n v="1"/>
    <x v="0"/>
    <n v="1"/>
    <s v="0"/>
    <x v="2"/>
    <d v="2024-01-11T00:00:00"/>
    <x v="1332"/>
    <d v="1899-12-30T00:00:00"/>
    <d v="2024-01-11T17:40:00"/>
    <s v="17:40"/>
    <d v="1899-12-30T01:54:41"/>
    <x v="1"/>
    <x v="1"/>
    <x v="6"/>
    <x v="1"/>
    <n v="8193"/>
  </r>
  <r>
    <n v="1351"/>
    <d v="2024-01-11T19:34:11"/>
    <d v="2024-01-11T19:34:44"/>
    <s v="45961452@ventasyservicios.com.co"/>
    <s v="Natalia Buenano Gonzalez"/>
    <m/>
    <d v="2024-01-11T00:00:00"/>
    <s v="15:10"/>
    <x v="3"/>
    <m/>
    <s v="15559428"/>
    <m/>
    <m/>
    <m/>
    <m/>
    <m/>
    <m/>
    <m/>
    <m/>
    <s v="8.22438264"/>
    <s v="INVERSIONES TINKKO S.A.S."/>
    <s v="PYME MEDIANA"/>
    <s v="CLIENTE EXTERNO"/>
    <x v="0"/>
    <m/>
    <s v="MÓVIL"/>
    <m/>
    <m/>
    <s v="SERVICIOS ADICIONALES"/>
    <m/>
    <m/>
    <m/>
    <m/>
    <m/>
    <m/>
    <m/>
    <m/>
    <m/>
    <m/>
    <m/>
    <m/>
    <m/>
    <m/>
    <m/>
    <m/>
    <m/>
    <m/>
    <m/>
    <m/>
    <m/>
    <m/>
    <m/>
    <m/>
    <m/>
    <m/>
    <m/>
    <m/>
    <m/>
    <m/>
    <m/>
    <m/>
    <m/>
    <m/>
    <m/>
    <m/>
    <m/>
    <m/>
    <m/>
    <m/>
    <m/>
    <m/>
    <m/>
    <m/>
    <m/>
    <m/>
    <m/>
    <m/>
    <m/>
    <m/>
    <m/>
    <m/>
    <s v="DESACTIVACIÓN - BLOQUEO"/>
    <m/>
    <m/>
    <m/>
    <m/>
    <m/>
    <m/>
    <m/>
    <m/>
    <m/>
    <m/>
    <m/>
    <m/>
    <m/>
    <m/>
    <m/>
    <m/>
    <m/>
    <m/>
    <m/>
    <m/>
    <m/>
    <m/>
    <m/>
    <m/>
    <m/>
    <m/>
    <m/>
    <m/>
    <m/>
    <m/>
    <m/>
    <m/>
    <m/>
    <m/>
    <m/>
    <m/>
    <m/>
    <m/>
    <m/>
    <m/>
    <m/>
    <m/>
    <m/>
    <m/>
    <m/>
    <m/>
    <m/>
    <m/>
    <m/>
    <m/>
    <m/>
    <m/>
    <m/>
    <m/>
    <m/>
    <x v="0"/>
    <m/>
    <m/>
    <m/>
    <m/>
    <m/>
    <s v="GESTIONADO"/>
    <m/>
    <d v="2024-01-11T00:00:00"/>
    <m/>
    <m/>
    <x v="59"/>
    <x v="3"/>
    <x v="0"/>
    <x v="0"/>
    <x v="0"/>
    <n v="1"/>
    <n v="1"/>
    <n v="1"/>
    <n v="1"/>
    <x v="2"/>
    <n v="2"/>
    <s v="8.22438264INVERSIONES TINKKO S.A.S."/>
    <x v="2"/>
    <d v="2024-01-11T00:00:00"/>
    <x v="1333"/>
    <d v="1899-12-30T00:00:00"/>
    <d v="2024-01-11T15:10:00"/>
    <s v="15:10"/>
    <d v="1899-12-30T04:24:44"/>
    <x v="1"/>
    <x v="1"/>
    <x v="5"/>
    <x v="1"/>
    <n v="8193"/>
  </r>
  <r>
    <n v="1352"/>
    <d v="2024-01-11T19:30:37"/>
    <d v="2024-01-11T19:40:24"/>
    <s v="45632550@ventasyservicios.com.co"/>
    <s v="Alejandra Rodriguez Cajamarca"/>
    <m/>
    <d v="2024-01-11T00:00:00"/>
    <s v="11:35 a. m."/>
    <x v="4"/>
    <m/>
    <m/>
    <m/>
    <m/>
    <m/>
    <m/>
    <m/>
    <m/>
    <s v="manuellcf26@gmail.com"/>
    <s v="Re: Solicitud de retiro o cancelación"/>
    <s v="84134242"/>
    <s v="MANUEL DAR CASTRO FERRARO"/>
    <s v="SOHO"/>
    <s v="CLIENTE EXTERNO"/>
    <x v="0"/>
    <m/>
    <s v="FIJO"/>
    <s v="HFC"/>
    <s v="CANCELACIÓN DE SERVICIO"/>
    <m/>
    <m/>
    <m/>
    <m/>
    <m/>
    <m/>
    <m/>
    <s v="CANCELACIÓN"/>
    <m/>
    <m/>
    <m/>
    <m/>
    <m/>
    <m/>
    <m/>
    <m/>
    <m/>
    <m/>
    <m/>
    <m/>
    <m/>
    <m/>
    <m/>
    <m/>
    <m/>
    <m/>
    <m/>
    <m/>
    <m/>
    <m/>
    <m/>
    <m/>
    <m/>
    <m/>
    <m/>
    <m/>
    <m/>
    <m/>
    <m/>
    <m/>
    <m/>
    <m/>
    <m/>
    <m/>
    <m/>
    <m/>
    <m/>
    <m/>
    <m/>
    <m/>
    <m/>
    <m/>
    <m/>
    <m/>
    <m/>
    <m/>
    <m/>
    <m/>
    <m/>
    <m/>
    <m/>
    <m/>
    <m/>
    <m/>
    <m/>
    <m/>
    <m/>
    <m/>
    <m/>
    <m/>
    <m/>
    <m/>
    <m/>
    <m/>
    <m/>
    <m/>
    <m/>
    <m/>
    <m/>
    <m/>
    <m/>
    <m/>
    <m/>
    <m/>
    <m/>
    <m/>
    <m/>
    <m/>
    <m/>
    <m/>
    <m/>
    <m/>
    <m/>
    <m/>
    <m/>
    <m/>
    <m/>
    <m/>
    <m/>
    <m/>
    <m/>
    <m/>
    <m/>
    <m/>
    <m/>
    <s v="TOTAL"/>
    <m/>
    <s v="NO INDICA MOTIVO"/>
    <m/>
    <x v="1"/>
    <m/>
    <m/>
    <s v="1"/>
    <m/>
    <m/>
    <s v="GESTIONADO"/>
    <m/>
    <d v="2024-01-11T00:00:00"/>
    <m/>
    <m/>
    <x v="53"/>
    <x v="0"/>
    <x v="0"/>
    <x v="0"/>
    <x v="0"/>
    <n v="1"/>
    <n v="1"/>
    <n v="1"/>
    <n v="1"/>
    <x v="0"/>
    <n v="1"/>
    <s v="84134242MANUEL DAR CASTRO FERRARO"/>
    <x v="0"/>
    <d v="2024-01-11T00:00:00"/>
    <x v="1334"/>
    <d v="1899-12-30T00:00:00"/>
    <d v="2024-01-11T11:35:00"/>
    <s v="11:35"/>
    <d v="1899-12-30T08:05:24"/>
    <x v="2"/>
    <x v="2"/>
    <x v="24"/>
    <x v="0"/>
    <n v="8193"/>
  </r>
  <r>
    <n v="1353"/>
    <d v="2024-01-11T19:40:32"/>
    <d v="2024-01-11T19:40:44"/>
    <s v="46049316@ventasyservicios.com.co"/>
    <s v="Evelin Gicela Diaz Garzon"/>
    <m/>
    <d v="2024-01-11T00:00:00"/>
    <s v="14:03"/>
    <x v="7"/>
    <m/>
    <m/>
    <m/>
    <m/>
    <m/>
    <m/>
    <s v="nataliamedina2830@gmail.com; "/>
    <s v="Re: Solicitud sesi?n de contrato l?neas Claro"/>
    <m/>
    <m/>
    <s v="3112048871"/>
    <s v="SINDY NATALYA"/>
    <s v="NO DETERMINAD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1T00:00:00"/>
    <m/>
    <m/>
    <x v="79"/>
    <x v="6"/>
    <x v="0"/>
    <x v="0"/>
    <x v="0"/>
    <n v="1"/>
    <n v="1"/>
    <n v="1"/>
    <n v="1"/>
    <x v="0"/>
    <n v="1"/>
    <s v="3112048871SINDY NATALYA"/>
    <x v="2"/>
    <d v="2024-01-11T00:00:00"/>
    <x v="1335"/>
    <d v="1899-12-30T00:00:00"/>
    <d v="2024-01-11T14:03:00"/>
    <s v="14:03"/>
    <d v="1899-12-30T05:37:44"/>
    <x v="1"/>
    <x v="1"/>
    <x v="22"/>
    <x v="1"/>
    <n v="8193"/>
  </r>
  <r>
    <n v="1354"/>
    <d v="2024-01-11T19:40:33"/>
    <d v="2024-01-11T19:41:01"/>
    <s v="45961452@ventasyservicios.com.co"/>
    <s v="Natalia Buenano Gonzalez"/>
    <m/>
    <d v="2024-01-11T00:00:00"/>
    <s v="15:11"/>
    <x v="3"/>
    <m/>
    <s v="15559431"/>
    <m/>
    <m/>
    <m/>
    <m/>
    <m/>
    <m/>
    <m/>
    <m/>
    <s v="3116057827"/>
    <s v="PARTEQUIPOS S.A.S"/>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1T00:00:00"/>
    <m/>
    <m/>
    <x v="21"/>
    <x v="3"/>
    <x v="0"/>
    <x v="0"/>
    <x v="0"/>
    <n v="1"/>
    <n v="1"/>
    <n v="1"/>
    <n v="1"/>
    <x v="0"/>
    <n v="1"/>
    <s v="3116057827PARTEQUIPOS S.A.S"/>
    <x v="2"/>
    <d v="2024-01-11T00:00:00"/>
    <x v="1336"/>
    <d v="1899-12-30T00:00:00"/>
    <d v="2024-01-11T15:11:00"/>
    <s v="15:11"/>
    <d v="1899-12-30T04:30:01"/>
    <x v="1"/>
    <x v="1"/>
    <x v="5"/>
    <x v="1"/>
    <n v="8193"/>
  </r>
  <r>
    <n v="1355"/>
    <d v="2024-01-11T19:00:04"/>
    <d v="2024-01-11T19:41:44"/>
    <s v="45577874@ventasyservicios.com.co"/>
    <s v="David Andres Pardo Torres"/>
    <m/>
    <d v="2024-01-11T00:00:00"/>
    <s v="10:36"/>
    <x v="4"/>
    <m/>
    <m/>
    <m/>
    <m/>
    <m/>
    <m/>
    <m/>
    <m/>
    <s v="Yuly.Bolivar.ext@claro.com.co"/>
    <s v="cesion contrato 18035077"/>
    <s v="18035077"/>
    <s v="ILIANA MALAGON GUTIERREZ"/>
    <s v="SOHO"/>
    <s v="CONSULTOR COMERCIAL"/>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1T00:00:00"/>
    <m/>
    <m/>
    <x v="37"/>
    <x v="0"/>
    <x v="0"/>
    <x v="0"/>
    <x v="0"/>
    <n v="1"/>
    <n v="1"/>
    <n v="1"/>
    <n v="1"/>
    <x v="0"/>
    <n v="1"/>
    <s v="18035077ILIANA MALAGON GUTIERREZ"/>
    <x v="0"/>
    <d v="2024-01-11T00:00:00"/>
    <x v="1337"/>
    <d v="1899-12-30T00:00:00"/>
    <d v="2024-01-11T10:36:00"/>
    <s v="10:36"/>
    <d v="1899-12-30T09:05:44"/>
    <x v="2"/>
    <x v="2"/>
    <x v="14"/>
    <x v="0"/>
    <n v="8193"/>
  </r>
  <r>
    <n v="1356"/>
    <d v="2024-01-11T19:42:00"/>
    <d v="2024-01-11T19:42:10"/>
    <s v="46044978@ventasyservicios.com.co"/>
    <s v="Edward Esteban Roa Ruiz"/>
    <m/>
    <d v="2024-01-11T00:00:00"/>
    <s v="12:20"/>
    <x v="4"/>
    <m/>
    <m/>
    <m/>
    <m/>
    <m/>
    <m/>
    <m/>
    <m/>
    <s v="contabilidadsupertiendas@gmail.com "/>
    <s v="CORRECCION DE FACTURACION"/>
    <s v="12154211"/>
    <s v="COMERCIALI SAS MOVA"/>
    <s v="SOHO"/>
    <s v="CLIENTE CLARO"/>
    <x v="0"/>
    <m/>
    <s v="FIJO"/>
    <s v="FO"/>
    <s v="DATOS DEMOGRÁFICOS"/>
    <m/>
    <m/>
    <m/>
    <m/>
    <m/>
    <m/>
    <m/>
    <m/>
    <m/>
    <m/>
    <m/>
    <m/>
    <m/>
    <m/>
    <m/>
    <s v="INFORMACIÓN - ACLARACIÓN"/>
    <m/>
    <m/>
    <m/>
    <m/>
    <m/>
    <m/>
    <m/>
    <m/>
    <m/>
    <m/>
    <m/>
    <m/>
    <m/>
    <m/>
    <m/>
    <m/>
    <m/>
    <m/>
    <m/>
    <m/>
    <m/>
    <m/>
    <m/>
    <m/>
    <m/>
    <m/>
    <m/>
    <m/>
    <m/>
    <m/>
    <m/>
    <m/>
    <m/>
    <m/>
    <m/>
    <m/>
    <m/>
    <m/>
    <m/>
    <m/>
    <m/>
    <m/>
    <m/>
    <m/>
    <m/>
    <m/>
    <m/>
    <m/>
    <m/>
    <m/>
    <m/>
    <m/>
    <m/>
    <m/>
    <m/>
    <m/>
    <m/>
    <m/>
    <m/>
    <m/>
    <m/>
    <m/>
    <m/>
    <m/>
    <m/>
    <m/>
    <m/>
    <m/>
    <m/>
    <m/>
    <m/>
    <m/>
    <m/>
    <m/>
    <m/>
    <m/>
    <m/>
    <m/>
    <m/>
    <m/>
    <m/>
    <m/>
    <m/>
    <m/>
    <m/>
    <m/>
    <m/>
    <m/>
    <m/>
    <m/>
    <m/>
    <m/>
    <m/>
    <x v="0"/>
    <m/>
    <m/>
    <m/>
    <m/>
    <m/>
    <s v="GESTIONADO"/>
    <m/>
    <d v="2024-01-11T00:00:00"/>
    <m/>
    <m/>
    <x v="66"/>
    <x v="0"/>
    <x v="0"/>
    <x v="0"/>
    <x v="0"/>
    <n v="1"/>
    <n v="1"/>
    <n v="1"/>
    <n v="1"/>
    <x v="0"/>
    <n v="1"/>
    <s v="12154211COMERCIALI SAS MOVA"/>
    <x v="0"/>
    <d v="2024-01-11T00:00:00"/>
    <x v="1338"/>
    <d v="1899-12-30T00:00:00"/>
    <d v="2024-01-11T12:20:00"/>
    <s v="12:20"/>
    <d v="1899-12-30T07:22:10"/>
    <x v="2"/>
    <x v="2"/>
    <x v="8"/>
    <x v="0"/>
    <n v="8193"/>
  </r>
  <r>
    <n v="1357"/>
    <d v="2024-01-11T19:41:47"/>
    <d v="2024-01-11T19:43:28"/>
    <s v="45577874@ventasyservicios.com.co"/>
    <s v="David Andres Pardo Torres"/>
    <m/>
    <d v="2024-01-11T00:00:00"/>
    <s v="10:43"/>
    <x v="4"/>
    <m/>
    <m/>
    <m/>
    <m/>
    <m/>
    <m/>
    <m/>
    <m/>
    <s v="aldeacreativa4@gmail.com"/>
    <s v="Fwd: Solicitud Aclaración de cobro la factura con referencia de pago"/>
    <s v="13083390"/>
    <s v="ALDEA CREATIVA SAS"/>
    <s v="MICRO"/>
    <s v="CLIENTE EXTERNO"/>
    <x v="0"/>
    <m/>
    <s v="FIJO"/>
    <s v="FO"/>
    <s v="SALDO"/>
    <m/>
    <m/>
    <m/>
    <m/>
    <m/>
    <m/>
    <m/>
    <m/>
    <m/>
    <m/>
    <m/>
    <m/>
    <m/>
    <m/>
    <m/>
    <m/>
    <m/>
    <m/>
    <m/>
    <m/>
    <m/>
    <m/>
    <m/>
    <m/>
    <m/>
    <m/>
    <m/>
    <m/>
    <m/>
    <m/>
    <m/>
    <m/>
    <m/>
    <m/>
    <m/>
    <m/>
    <m/>
    <m/>
    <m/>
    <m/>
    <m/>
    <m/>
    <m/>
    <m/>
    <m/>
    <m/>
    <m/>
    <m/>
    <m/>
    <s v="INFORMACIÓN - ACLARACIÓN"/>
    <m/>
    <m/>
    <m/>
    <m/>
    <m/>
    <m/>
    <m/>
    <m/>
    <m/>
    <m/>
    <m/>
    <m/>
    <m/>
    <m/>
    <m/>
    <m/>
    <m/>
    <m/>
    <m/>
    <m/>
    <m/>
    <m/>
    <m/>
    <m/>
    <m/>
    <m/>
    <m/>
    <m/>
    <m/>
    <m/>
    <m/>
    <m/>
    <m/>
    <m/>
    <m/>
    <m/>
    <m/>
    <m/>
    <m/>
    <m/>
    <m/>
    <m/>
    <m/>
    <m/>
    <m/>
    <m/>
    <m/>
    <m/>
    <m/>
    <m/>
    <m/>
    <m/>
    <m/>
    <m/>
    <m/>
    <m/>
    <m/>
    <m/>
    <m/>
    <x v="0"/>
    <m/>
    <m/>
    <m/>
    <m/>
    <m/>
    <s v="GESTIONADO"/>
    <m/>
    <d v="2024-01-11T00:00:00"/>
    <s v="20621239"/>
    <m/>
    <x v="39"/>
    <x v="0"/>
    <x v="0"/>
    <x v="0"/>
    <x v="0"/>
    <n v="1"/>
    <n v="1"/>
    <n v="1"/>
    <n v="1"/>
    <x v="0"/>
    <n v="1"/>
    <s v="13083390ALDEA CREATIVA SAS"/>
    <x v="0"/>
    <d v="2024-01-11T00:00:00"/>
    <x v="1339"/>
    <d v="1899-12-30T00:00:00"/>
    <d v="2024-01-11T10:43:00"/>
    <s v="10:43"/>
    <d v="1899-12-30T09:00:28"/>
    <x v="2"/>
    <x v="2"/>
    <x v="14"/>
    <x v="0"/>
    <n v="8193"/>
  </r>
  <r>
    <n v="1358"/>
    <d v="2024-01-11T19:45:00"/>
    <d v="2024-01-11T19:45:53"/>
    <s v="45664102@ventasyservicios.com.co"/>
    <s v="Angie Tatiana Tique Cardozo"/>
    <m/>
    <d v="2024-01-11T00:00:00"/>
    <s v="11:57 a. m."/>
    <x v="0"/>
    <m/>
    <m/>
    <m/>
    <m/>
    <m/>
    <m/>
    <m/>
    <m/>
    <s v="famulatomedellin1921@gmail.com,"/>
    <s v="Fwd: Solicitud cambio de servicio"/>
    <s v="08149083"/>
    <s v="HERMANAS DEL FAMULATO CRISTIANO "/>
    <s v="MICRO"/>
    <s v="CLIENTE EXTERNO"/>
    <x v="0"/>
    <m/>
    <s v="FIJO"/>
    <s v="HFC"/>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1T00:00:00"/>
    <s v="NO APLICA"/>
    <s v="NO APLICA"/>
    <x v="0"/>
    <x v="0"/>
    <x v="0"/>
    <x v="0"/>
    <x v="0"/>
    <n v="1"/>
    <n v="1"/>
    <n v="1"/>
    <n v="1"/>
    <x v="0"/>
    <n v="1"/>
    <s v="08149083HERMANAS DEL FAMULATO CRISTIANO "/>
    <x v="1"/>
    <d v="2024-01-11T00:00:00"/>
    <x v="1340"/>
    <d v="1899-12-30T00:00:00"/>
    <d v="2024-01-11T11:57:00"/>
    <s v="11:57"/>
    <d v="1899-12-30T07:48:53"/>
    <x v="2"/>
    <x v="2"/>
    <x v="16"/>
    <x v="1"/>
    <n v="8193"/>
  </r>
  <r>
    <n v="1359"/>
    <d v="2024-01-11T19:44:41"/>
    <d v="2024-01-11T19:46:05"/>
    <s v="46046817@ventasyservicios.com.co"/>
    <s v="Nicolas Romero Parra"/>
    <m/>
    <d v="2024-01-11T00:00:00"/>
    <s v="8:00"/>
    <x v="0"/>
    <m/>
    <m/>
    <m/>
    <m/>
    <m/>
    <m/>
    <m/>
    <m/>
    <s v="soporte_ti.co@stretto.cl"/>
    <s v="Fwd: RE: Fwd: Solicitud Movimiento interno"/>
    <s v="12053501"/>
    <s v="MOSAICO COLOMBIA S.A.S."/>
    <s v="PYME MEDIANA"/>
    <s v="CLIENTE CLARO"/>
    <x v="0"/>
    <m/>
    <s v="FIJO"/>
    <s v="FO"/>
    <s v="CASO A OTRAS ÁREAS"/>
    <m/>
    <m/>
    <m/>
    <m/>
    <m/>
    <m/>
    <m/>
    <m/>
    <s v="NOVEDADES PYME"/>
    <m/>
    <m/>
    <m/>
    <m/>
    <m/>
    <m/>
    <m/>
    <m/>
    <m/>
    <m/>
    <m/>
    <m/>
    <m/>
    <m/>
    <m/>
    <m/>
    <m/>
    <m/>
    <m/>
    <m/>
    <m/>
    <m/>
    <m/>
    <m/>
    <m/>
    <m/>
    <m/>
    <m/>
    <m/>
    <m/>
    <m/>
    <m/>
    <m/>
    <m/>
    <m/>
    <m/>
    <m/>
    <m/>
    <m/>
    <m/>
    <m/>
    <m/>
    <m/>
    <m/>
    <m/>
    <m/>
    <m/>
    <m/>
    <m/>
    <m/>
    <m/>
    <m/>
    <m/>
    <m/>
    <m/>
    <m/>
    <m/>
    <m/>
    <m/>
    <m/>
    <m/>
    <m/>
    <m/>
    <m/>
    <m/>
    <m/>
    <m/>
    <m/>
    <m/>
    <m/>
    <m/>
    <m/>
    <m/>
    <m/>
    <m/>
    <m/>
    <m/>
    <m/>
    <m/>
    <m/>
    <m/>
    <m/>
    <m/>
    <m/>
    <m/>
    <m/>
    <m/>
    <m/>
    <m/>
    <m/>
    <m/>
    <m/>
    <m/>
    <m/>
    <m/>
    <m/>
    <m/>
    <m/>
    <m/>
    <m/>
    <x v="0"/>
    <m/>
    <m/>
    <m/>
    <m/>
    <m/>
    <s v="GESTIONADO"/>
    <m/>
    <d v="2024-01-11T00:00:00"/>
    <s v="N/A"/>
    <s v="20621229"/>
    <x v="94"/>
    <x v="0"/>
    <x v="0"/>
    <x v="0"/>
    <x v="0"/>
    <n v="1"/>
    <n v="1"/>
    <n v="1"/>
    <n v="1"/>
    <x v="0"/>
    <n v="1"/>
    <s v="12053501MOSAICO COLOMBIA S.A.S."/>
    <x v="1"/>
    <d v="2024-01-11T00:00:00"/>
    <x v="1341"/>
    <d v="1899-12-30T00:00:00"/>
    <d v="2024-01-11T08:00:00"/>
    <s v="8:00"/>
    <d v="1899-12-30T11:46:05"/>
    <x v="2"/>
    <x v="2"/>
    <x v="3"/>
    <x v="1"/>
    <n v="8193"/>
  </r>
  <r>
    <n v="1360"/>
    <d v="2024-01-11T19:49:11"/>
    <d v="2024-01-11T19:51:32"/>
    <s v="45632550@ventasyservicios.com.co"/>
    <s v="Alejandra Rodriguez Cajamarca"/>
    <m/>
    <d v="2024-01-11T00:00:00"/>
    <s v="11:31 a. m."/>
    <x v="4"/>
    <m/>
    <m/>
    <m/>
    <m/>
    <m/>
    <m/>
    <m/>
    <m/>
    <s v="notificaciones@cashtree.com.co"/>
    <s v="SOLICITUD CANCELACION SERVICIO DE INTENET"/>
    <s v="04747424"/>
    <s v="PQR INCONSISTENCIAS "/>
    <s v="NO DETERMINAD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1T00:00:00"/>
    <s v="falta de info"/>
    <m/>
    <x v="58"/>
    <x v="0"/>
    <x v="0"/>
    <x v="0"/>
    <x v="0"/>
    <n v="1"/>
    <n v="1"/>
    <n v="1"/>
    <n v="1"/>
    <x v="0"/>
    <n v="1"/>
    <s v="04747424PQR INCONSISTENCIAS "/>
    <x v="0"/>
    <d v="2024-01-11T00:00:00"/>
    <x v="1342"/>
    <d v="1899-12-30T00:00:00"/>
    <d v="2024-01-11T11:31:00"/>
    <s v="11:31"/>
    <d v="1899-12-30T08:20:32"/>
    <x v="2"/>
    <x v="2"/>
    <x v="24"/>
    <x v="0"/>
    <n v="8193"/>
  </r>
  <r>
    <n v="1361"/>
    <d v="2024-01-11T19:50:57"/>
    <d v="2024-01-11T19:51:45"/>
    <s v="45961452@ventasyservicios.com.co"/>
    <s v="Natalia Buenano Gonzalez"/>
    <m/>
    <d v="2024-01-11T00:00:00"/>
    <s v="15:17"/>
    <x v="3"/>
    <m/>
    <s v="15559439"/>
    <m/>
    <m/>
    <m/>
    <m/>
    <m/>
    <m/>
    <m/>
    <m/>
    <s v="3146816660"/>
    <s v="GRUPO EMPRESARIAL LORCA"/>
    <s v="PYME PEQUEÑA"/>
    <s v="CLIENTE EXTERN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11T00:00:00"/>
    <m/>
    <m/>
    <x v="73"/>
    <x v="3"/>
    <x v="0"/>
    <x v="0"/>
    <x v="0"/>
    <n v="1"/>
    <n v="1"/>
    <n v="1"/>
    <n v="1"/>
    <x v="0"/>
    <n v="1"/>
    <s v="3146816660GRUPO EMPRESARIAL LORCA"/>
    <x v="2"/>
    <d v="2024-01-11T00:00:00"/>
    <x v="1343"/>
    <d v="1899-12-30T00:00:00"/>
    <d v="2024-01-11T15:17:00"/>
    <s v="15:17"/>
    <d v="1899-12-30T04:34:45"/>
    <x v="1"/>
    <x v="1"/>
    <x v="5"/>
    <x v="1"/>
    <n v="8193"/>
  </r>
  <r>
    <n v="1362"/>
    <d v="2024-01-11T19:51:16"/>
    <d v="2024-01-11T19:52:10"/>
    <s v="45664102@ventasyservicios.com.co"/>
    <s v="Angie Tatiana Tique Cardozo"/>
    <m/>
    <d v="2024-01-11T00:00:00"/>
    <s v="11:54 a. m."/>
    <x v="0"/>
    <m/>
    <m/>
    <m/>
    <m/>
    <m/>
    <m/>
    <m/>
    <m/>
    <s v="CANCELACION CUENTA 10535934"/>
    <s v="cqv13@hotmail.com"/>
    <s v="10535934 "/>
    <s v="CLAUDINET QUINTERO VARGAS   "/>
    <s v="SOH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1T00:00:00"/>
    <s v="NO APLICA"/>
    <s v="NO APLICA"/>
    <x v="58"/>
    <x v="0"/>
    <x v="0"/>
    <x v="0"/>
    <x v="0"/>
    <n v="1"/>
    <n v="1"/>
    <n v="1"/>
    <n v="1"/>
    <x v="0"/>
    <n v="1"/>
    <s v="10535934 CLAUDINET QUINTERO VARGAS   "/>
    <x v="1"/>
    <d v="2024-01-11T00:00:00"/>
    <x v="1344"/>
    <d v="1899-12-30T00:00:00"/>
    <d v="2024-01-11T11:54:00"/>
    <s v="11:54"/>
    <d v="1899-12-30T07:58:10"/>
    <x v="2"/>
    <x v="2"/>
    <x v="16"/>
    <x v="1"/>
    <n v="8193"/>
  </r>
  <r>
    <n v="1363"/>
    <d v="2024-01-11T19:51:43"/>
    <d v="2024-01-11T19:53:28"/>
    <s v="46044558@ventasyservicios.com.co"/>
    <s v="Dick Harry Rodriguez Rocha"/>
    <m/>
    <d v="2024-01-11T00:00:00"/>
    <s v="16:53"/>
    <x v="0"/>
    <m/>
    <m/>
    <m/>
    <m/>
    <m/>
    <m/>
    <m/>
    <m/>
    <s v="aura.cruz@claro.com.co"/>
    <s v="RV: COPIA FACTURA VIGENTE CONTRATO 6224983382"/>
    <s v="3176575528"/>
    <s v="PRINCIPIA MEDICA S A S"/>
    <s v="PYME PEQUEÑA"/>
    <s v="CLIENTE CLAR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1T00:00:00"/>
    <m/>
    <m/>
    <x v="9"/>
    <x v="0"/>
    <x v="0"/>
    <x v="0"/>
    <x v="0"/>
    <n v="1"/>
    <n v="1"/>
    <n v="1"/>
    <n v="1"/>
    <x v="0"/>
    <n v="1"/>
    <s v="3176575528PRINCIPIA MEDICA S A S"/>
    <x v="2"/>
    <d v="2024-01-11T00:00:00"/>
    <x v="1345"/>
    <d v="1899-12-30T00:00:00"/>
    <d v="2024-01-11T16:53:00"/>
    <s v="16:53"/>
    <d v="1899-12-30T03:00:28"/>
    <x v="1"/>
    <x v="1"/>
    <x v="20"/>
    <x v="1"/>
    <n v="8193"/>
  </r>
  <r>
    <n v="1364"/>
    <d v="2024-01-11T19:53:41"/>
    <d v="2024-01-11T19:55:14"/>
    <s v="46049316@ventasyservicios.com.co"/>
    <s v="Evelin Gicela Diaz Garzon"/>
    <m/>
    <d v="2024-01-11T00:00:00"/>
    <s v="14:23"/>
    <x v="7"/>
    <m/>
    <m/>
    <m/>
    <m/>
    <m/>
    <m/>
    <s v="compras@aquaintegral.co"/>
    <s v="Re: Fwd: COLOCAR FACTURA A NOMBRE EMPRESA"/>
    <m/>
    <m/>
    <s v="3202095254"/>
    <s v="NESTOR ANDRES REYES BENITEZ"/>
    <s v="NO DETERMINAD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1T00:00:00"/>
    <m/>
    <m/>
    <x v="78"/>
    <x v="6"/>
    <x v="0"/>
    <x v="0"/>
    <x v="0"/>
    <n v="1"/>
    <n v="1"/>
    <n v="1"/>
    <n v="1"/>
    <x v="0"/>
    <n v="1"/>
    <s v="3202095254NESTOR ANDRES REYES BENITEZ"/>
    <x v="2"/>
    <d v="2024-01-11T00:00:00"/>
    <x v="1346"/>
    <d v="1899-12-30T00:00:00"/>
    <d v="2024-01-11T14:23:00"/>
    <s v="14:23"/>
    <d v="1899-12-30T05:32:14"/>
    <x v="1"/>
    <x v="1"/>
    <x v="22"/>
    <x v="1"/>
    <n v="8193"/>
  </r>
  <r>
    <n v="1365"/>
    <d v="2024-01-11T19:56:05"/>
    <d v="2024-01-11T19:56:41"/>
    <s v="45961452@ventasyservicios.com.co"/>
    <s v="Natalia Buenano Gonzalez"/>
    <m/>
    <d v="2024-01-11T00:00:00"/>
    <s v="15:19"/>
    <x v="3"/>
    <m/>
    <s v="15559441"/>
    <m/>
    <m/>
    <m/>
    <m/>
    <m/>
    <m/>
    <m/>
    <m/>
    <s v="8.22489140"/>
    <s v="PLATANILLOS CROCANTES DE PLÁTANO S.A.S."/>
    <s v="PYME MEDIANA"/>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11T00:00:00"/>
    <m/>
    <m/>
    <x v="31"/>
    <x v="3"/>
    <x v="0"/>
    <x v="0"/>
    <x v="0"/>
    <n v="1"/>
    <n v="1"/>
    <n v="1"/>
    <n v="1"/>
    <x v="0"/>
    <n v="1"/>
    <s v="8.22489140PLATANILLOS CROCANTES DE PLÁTANO S.A.S."/>
    <x v="2"/>
    <d v="2024-01-11T00:00:00"/>
    <x v="1347"/>
    <d v="1899-12-30T00:00:00"/>
    <d v="2024-01-11T15:19:00"/>
    <s v="15:19"/>
    <d v="1899-12-30T04:37:41"/>
    <x v="1"/>
    <x v="1"/>
    <x v="5"/>
    <x v="1"/>
    <n v="8193"/>
  </r>
  <r>
    <n v="1366"/>
    <d v="2024-01-11T19:59:07"/>
    <d v="2024-01-11T20:01:31"/>
    <s v="46046817@ventasyservicios.com.co"/>
    <s v="Nicolas Romero Parra"/>
    <m/>
    <d v="2024-01-11T00:00:00"/>
    <s v="9:55"/>
    <x v="0"/>
    <m/>
    <m/>
    <m/>
    <m/>
    <m/>
    <m/>
    <m/>
    <m/>
    <s v="formacionibercollsas@gmail.com"/>
    <s v="Fwd: Re: Fwd: SOLICITUD DE DOCUMENTOS PARA CREACION DE PROVEEDOR"/>
    <s v="12413444"/>
    <s v="IBERCOLL SAS"/>
    <s v="PYME MEDIANA"/>
    <s v="CLIENTE CLARO"/>
    <x v="0"/>
    <m/>
    <s v="FIJO"/>
    <s v="FO"/>
    <s v="PRODUCTO"/>
    <m/>
    <m/>
    <m/>
    <m/>
    <m/>
    <m/>
    <m/>
    <m/>
    <m/>
    <m/>
    <m/>
    <m/>
    <m/>
    <m/>
    <m/>
    <m/>
    <m/>
    <m/>
    <m/>
    <m/>
    <m/>
    <m/>
    <m/>
    <m/>
    <m/>
    <m/>
    <m/>
    <m/>
    <m/>
    <m/>
    <m/>
    <m/>
    <m/>
    <m/>
    <m/>
    <m/>
    <m/>
    <m/>
    <s v="EVALUACIÓN DE PROVEEDORES"/>
    <m/>
    <m/>
    <m/>
    <m/>
    <m/>
    <m/>
    <m/>
    <m/>
    <m/>
    <m/>
    <m/>
    <m/>
    <m/>
    <m/>
    <m/>
    <m/>
    <m/>
    <m/>
    <m/>
    <m/>
    <m/>
    <m/>
    <m/>
    <m/>
    <m/>
    <m/>
    <m/>
    <m/>
    <m/>
    <m/>
    <m/>
    <m/>
    <m/>
    <m/>
    <m/>
    <m/>
    <m/>
    <m/>
    <m/>
    <m/>
    <m/>
    <m/>
    <m/>
    <m/>
    <m/>
    <m/>
    <m/>
    <m/>
    <m/>
    <m/>
    <m/>
    <m/>
    <m/>
    <m/>
    <m/>
    <m/>
    <m/>
    <m/>
    <m/>
    <m/>
    <m/>
    <m/>
    <m/>
    <m/>
    <m/>
    <m/>
    <m/>
    <m/>
    <m/>
    <m/>
    <x v="0"/>
    <m/>
    <m/>
    <m/>
    <m/>
    <m/>
    <s v="GESTIONADO"/>
    <m/>
    <d v="2024-01-11T00:00:00"/>
    <s v="N/A"/>
    <s v="20621229"/>
    <x v="152"/>
    <x v="0"/>
    <x v="0"/>
    <x v="0"/>
    <x v="0"/>
    <n v="1"/>
    <n v="1"/>
    <n v="1"/>
    <n v="1"/>
    <x v="0"/>
    <n v="1"/>
    <s v="12413444IBERCOLL SAS"/>
    <x v="1"/>
    <d v="2024-01-11T00:00:00"/>
    <x v="1348"/>
    <d v="1899-12-30T00:00:00"/>
    <d v="2024-01-11T09:55:00"/>
    <s v="9:55"/>
    <d v="1899-12-30T10:06:31"/>
    <x v="2"/>
    <x v="2"/>
    <x v="3"/>
    <x v="1"/>
    <n v="8193"/>
  </r>
  <r>
    <n v="1367"/>
    <d v="2024-01-11T20:00:54"/>
    <d v="2024-01-11T20:01:37"/>
    <s v="45688293@ventasyservicios.com.co"/>
    <s v="Juan David Mendez"/>
    <m/>
    <d v="2024-01-11T00:00:00"/>
    <s v="13:31"/>
    <x v="0"/>
    <m/>
    <m/>
    <m/>
    <m/>
    <m/>
    <m/>
    <m/>
    <m/>
    <s v="consulperu-leticia@rree.gob.pe"/>
    <s v="NO ES REPOSICION.ES ADQUISICION REALIZADA EL AÑO PASADO.RV: URGENTE: CONSULADO GENERAL DEL PERU EN LETICIA.NO HAN ENVIADO LOS 2 CHIPS AUN"/>
    <s v="8.22502103"/>
    <s v="CONSULADO GENERAL DEL PERU EN LETICIA"/>
    <s v="PYME MEDIANA"/>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11T00:00:00"/>
    <m/>
    <m/>
    <x v="31"/>
    <x v="0"/>
    <x v="0"/>
    <x v="0"/>
    <x v="0"/>
    <n v="1"/>
    <n v="1"/>
    <n v="1"/>
    <n v="1"/>
    <x v="0"/>
    <n v="1"/>
    <s v="8.22502103CONSULADO GENERAL DEL PERU EN LETICIA"/>
    <x v="0"/>
    <d v="2024-01-11T00:00:00"/>
    <x v="1349"/>
    <d v="1899-12-30T00:00:00"/>
    <d v="2024-01-11T13:31:00"/>
    <s v="13:31"/>
    <d v="1899-12-30T06:30:37"/>
    <x v="2"/>
    <x v="2"/>
    <x v="4"/>
    <x v="1"/>
    <n v="8193"/>
  </r>
  <r>
    <n v="1368"/>
    <d v="2024-01-11T20:02:31"/>
    <d v="2024-01-11T20:03:28"/>
    <s v="45664102@ventasyservicios.com.co"/>
    <s v="Angie Tatiana Tique Cardozo"/>
    <m/>
    <d v="2024-01-11T00:00:00"/>
    <s v="1:46 a. m., "/>
    <x v="0"/>
    <m/>
    <m/>
    <m/>
    <m/>
    <m/>
    <m/>
    <m/>
    <m/>
    <s v="provemedicas@hotmail.com; "/>
    <s v="SOLICITUD RECONEXION URGENTE - REF. 55838938"/>
    <s v="55838938"/>
    <s v="PROVEMEDIC AS LTDA   "/>
    <s v="PYME PEQUEÑA"/>
    <s v="CLIENTE EXTERNO"/>
    <x v="0"/>
    <m/>
    <s v="FIJO"/>
    <s v="HFC"/>
    <s v="PRODUCTO"/>
    <m/>
    <m/>
    <m/>
    <m/>
    <m/>
    <m/>
    <m/>
    <m/>
    <m/>
    <m/>
    <m/>
    <m/>
    <m/>
    <m/>
    <m/>
    <m/>
    <m/>
    <m/>
    <m/>
    <m/>
    <m/>
    <m/>
    <m/>
    <m/>
    <m/>
    <m/>
    <m/>
    <m/>
    <m/>
    <m/>
    <m/>
    <m/>
    <m/>
    <m/>
    <m/>
    <m/>
    <m/>
    <m/>
    <s v="INFORMACIÓN DE BENEFICIOS"/>
    <m/>
    <m/>
    <m/>
    <m/>
    <m/>
    <m/>
    <m/>
    <m/>
    <m/>
    <m/>
    <m/>
    <m/>
    <m/>
    <m/>
    <m/>
    <m/>
    <m/>
    <m/>
    <m/>
    <m/>
    <m/>
    <m/>
    <m/>
    <m/>
    <m/>
    <m/>
    <m/>
    <m/>
    <m/>
    <m/>
    <m/>
    <m/>
    <m/>
    <m/>
    <m/>
    <m/>
    <m/>
    <m/>
    <m/>
    <m/>
    <m/>
    <m/>
    <m/>
    <m/>
    <m/>
    <m/>
    <m/>
    <m/>
    <m/>
    <m/>
    <m/>
    <m/>
    <m/>
    <m/>
    <m/>
    <m/>
    <m/>
    <m/>
    <m/>
    <m/>
    <m/>
    <m/>
    <m/>
    <m/>
    <m/>
    <m/>
    <m/>
    <m/>
    <m/>
    <m/>
    <x v="0"/>
    <m/>
    <m/>
    <m/>
    <m/>
    <m/>
    <s v="GESTIONADO"/>
    <m/>
    <d v="2024-01-11T00:00:00"/>
    <s v="NO APLICA"/>
    <s v="NO APLICA"/>
    <x v="26"/>
    <x v="0"/>
    <x v="0"/>
    <x v="0"/>
    <x v="0"/>
    <n v="1"/>
    <n v="1"/>
    <n v="1"/>
    <n v="1"/>
    <x v="0"/>
    <n v="1"/>
    <s v="55838938PROVEMEDIC AS LTDA   "/>
    <x v="1"/>
    <d v="2024-01-11T00:00:00"/>
    <x v="1350"/>
    <d v="1899-12-30T00:00:00"/>
    <d v="2024-01-11T01:46:00"/>
    <s v="1:46"/>
    <d v="1899-12-30T18:17:28"/>
    <x v="4"/>
    <x v="2"/>
    <x v="16"/>
    <x v="1"/>
    <n v="8193"/>
  </r>
  <r>
    <n v="1369"/>
    <d v="2024-01-11T20:03:13"/>
    <d v="2024-01-11T20:03:59"/>
    <s v="46049316@ventasyservicios.com.co"/>
    <s v="Evelin Gicela Diaz Garzon"/>
    <m/>
    <d v="2024-01-11T00:00:00"/>
    <s v="14:30"/>
    <x v="7"/>
    <m/>
    <m/>
    <m/>
    <m/>
    <m/>
    <m/>
    <s v="cpgb14@hotmail.com"/>
    <s v="cesiones de contrato"/>
    <m/>
    <m/>
    <s v="3117808977"/>
    <s v="RAFAEL EDUARDO ANGEL SALD"/>
    <s v="NO DETERMINAD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1T00:00:00"/>
    <m/>
    <m/>
    <x v="78"/>
    <x v="6"/>
    <x v="0"/>
    <x v="0"/>
    <x v="0"/>
    <n v="1"/>
    <n v="1"/>
    <n v="1"/>
    <n v="1"/>
    <x v="0"/>
    <n v="1"/>
    <s v="3117808977RAFAEL EDUARDO ANGEL SALD"/>
    <x v="2"/>
    <d v="2024-01-11T00:00:00"/>
    <x v="1351"/>
    <d v="1899-12-30T00:00:00"/>
    <d v="2024-01-11T14:30:00"/>
    <s v="14:30"/>
    <d v="1899-12-30T05:33:59"/>
    <x v="1"/>
    <x v="1"/>
    <x v="22"/>
    <x v="1"/>
    <n v="8193"/>
  </r>
  <r>
    <n v="1370"/>
    <d v="2024-01-11T19:56:44"/>
    <d v="2024-01-11T20:05:16"/>
    <s v="45961452@ventasyservicios.com.co"/>
    <s v="Natalia Buenano Gonzalez"/>
    <m/>
    <d v="2024-01-11T00:00:00"/>
    <s v="15:25"/>
    <x v="3"/>
    <m/>
    <s v="15559443"/>
    <m/>
    <m/>
    <m/>
    <m/>
    <m/>
    <m/>
    <m/>
    <m/>
    <s v="3137453116"/>
    <s v="PARTEQUIPOS MAQUINARIA S.A.S"/>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1T00:00:00"/>
    <m/>
    <m/>
    <x v="21"/>
    <x v="3"/>
    <x v="0"/>
    <x v="0"/>
    <x v="0"/>
    <n v="1"/>
    <n v="1"/>
    <n v="1"/>
    <n v="1"/>
    <x v="1"/>
    <n v="2"/>
    <s v="3137453116PARTEQUIPOS MAQUINARIA S.A.S"/>
    <x v="2"/>
    <d v="2024-01-11T00:00:00"/>
    <x v="1352"/>
    <d v="1899-12-30T00:00:00"/>
    <d v="2024-01-11T15:25:00"/>
    <s v="15:25"/>
    <d v="1899-12-30T04:40:16"/>
    <x v="1"/>
    <x v="1"/>
    <x v="5"/>
    <x v="1"/>
    <n v="8193"/>
  </r>
  <r>
    <n v="1371"/>
    <d v="2024-01-11T20:09:19"/>
    <d v="2024-01-11T20:10:22"/>
    <s v="46044978@ventasyservicios.com.co"/>
    <s v="Edward Esteban Roa Ruiz"/>
    <m/>
    <d v="2024-01-11T00:00:00"/>
    <s v="12:24"/>
    <x v="4"/>
    <m/>
    <m/>
    <m/>
    <m/>
    <m/>
    <m/>
    <m/>
    <m/>
    <s v="info@summitbucaramanga.com "/>
    <s v="Solicitud de crear factura madre"/>
    <s v="3138715947"/>
    <s v="SUMMIT BUCARAMANGA 1 SAS"/>
    <s v="SOHO"/>
    <s v="CLIENTE CLARO"/>
    <x v="0"/>
    <m/>
    <s v="MÓVIL"/>
    <m/>
    <m/>
    <s v="INCLUSIONES - EXCLUSIONES"/>
    <m/>
    <m/>
    <m/>
    <m/>
    <m/>
    <m/>
    <m/>
    <m/>
    <m/>
    <m/>
    <m/>
    <m/>
    <m/>
    <m/>
    <m/>
    <m/>
    <m/>
    <m/>
    <m/>
    <m/>
    <m/>
    <m/>
    <m/>
    <m/>
    <s v="INCLUSIÓN"/>
    <m/>
    <m/>
    <m/>
    <m/>
    <m/>
    <m/>
    <m/>
    <m/>
    <m/>
    <m/>
    <m/>
    <m/>
    <m/>
    <m/>
    <m/>
    <m/>
    <m/>
    <m/>
    <m/>
    <m/>
    <m/>
    <m/>
    <m/>
    <m/>
    <m/>
    <m/>
    <m/>
    <m/>
    <m/>
    <m/>
    <m/>
    <m/>
    <m/>
    <m/>
    <m/>
    <m/>
    <m/>
    <m/>
    <m/>
    <m/>
    <m/>
    <m/>
    <m/>
    <m/>
    <m/>
    <m/>
    <m/>
    <m/>
    <m/>
    <m/>
    <m/>
    <m/>
    <m/>
    <m/>
    <m/>
    <m/>
    <m/>
    <m/>
    <m/>
    <m/>
    <m/>
    <m/>
    <m/>
    <m/>
    <m/>
    <m/>
    <m/>
    <m/>
    <m/>
    <m/>
    <m/>
    <m/>
    <m/>
    <m/>
    <m/>
    <m/>
    <m/>
    <m/>
    <m/>
    <m/>
    <m/>
    <m/>
    <m/>
    <x v="0"/>
    <m/>
    <m/>
    <m/>
    <m/>
    <m/>
    <s v="GESTIONADO"/>
    <m/>
    <d v="2024-01-11T00:00:00"/>
    <m/>
    <m/>
    <x v="54"/>
    <x v="0"/>
    <x v="0"/>
    <x v="0"/>
    <x v="0"/>
    <n v="1"/>
    <n v="1"/>
    <n v="1"/>
    <n v="1"/>
    <x v="0"/>
    <n v="1"/>
    <s v="3138715947SUMMIT BUCARAMANGA 1 SAS"/>
    <x v="0"/>
    <d v="2024-01-11T00:00:00"/>
    <x v="1353"/>
    <d v="1899-12-30T00:00:00"/>
    <d v="2024-01-11T12:24:00"/>
    <s v="12:24"/>
    <d v="1899-12-30T07:46:22"/>
    <x v="2"/>
    <x v="2"/>
    <x v="8"/>
    <x v="0"/>
    <n v="8193"/>
  </r>
  <r>
    <n v="1372"/>
    <d v="2024-01-11T20:10:29"/>
    <d v="2024-01-11T20:12:55"/>
    <s v="46044978@ventasyservicios.com.co"/>
    <s v="Edward Esteban Roa Ruiz"/>
    <m/>
    <d v="2024-01-11T00:00:00"/>
    <s v="12:26"/>
    <x v="4"/>
    <m/>
    <m/>
    <m/>
    <m/>
    <m/>
    <m/>
    <m/>
    <m/>
    <s v="Despachos@silverskin.com.co"/>
    <s v="Solicitud factura mes de diciembre"/>
    <s v="3112748277 "/>
    <s v="INSTRUMENTOS MEDICOS DE COLOMBIA S.A.S."/>
    <s v="SOHO"/>
    <s v="CLARO TE AYUDA"/>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1T00:00:00"/>
    <m/>
    <m/>
    <x v="9"/>
    <x v="0"/>
    <x v="0"/>
    <x v="0"/>
    <x v="0"/>
    <n v="1"/>
    <n v="1"/>
    <n v="1"/>
    <n v="1"/>
    <x v="0"/>
    <n v="1"/>
    <s v="3112748277 INSTRUMENTOS MEDICOS DE COLOMBIA S.A.S."/>
    <x v="0"/>
    <d v="2024-01-11T00:00:00"/>
    <x v="1354"/>
    <d v="1899-12-30T00:00:00"/>
    <d v="2024-01-11T12:26:00"/>
    <s v="12:26"/>
    <d v="1899-12-30T07:46:55"/>
    <x v="2"/>
    <x v="2"/>
    <x v="8"/>
    <x v="0"/>
    <n v="8193"/>
  </r>
  <r>
    <n v="1373"/>
    <d v="2024-01-11T20:12:25"/>
    <d v="2024-01-11T20:13:00"/>
    <s v="45961452@ventasyservicios.com.co"/>
    <s v="Natalia Buenano Gonzalez"/>
    <m/>
    <d v="2024-01-11T00:00:00"/>
    <s v="15:26"/>
    <x v="3"/>
    <m/>
    <s v="15559444"/>
    <m/>
    <m/>
    <m/>
    <m/>
    <m/>
    <m/>
    <m/>
    <m/>
    <s v="3137453116"/>
    <s v="PARTEQUIPOS MAQUINARIA S.A.S"/>
    <s v="PYME MEDIANA"/>
    <s v="CLIENTE EXTERNO"/>
    <x v="0"/>
    <m/>
    <s v="MÓVIL"/>
    <m/>
    <m/>
    <s v="REPORTES"/>
    <m/>
    <m/>
    <m/>
    <m/>
    <m/>
    <m/>
    <m/>
    <m/>
    <m/>
    <m/>
    <m/>
    <m/>
    <m/>
    <m/>
    <m/>
    <m/>
    <m/>
    <m/>
    <m/>
    <m/>
    <m/>
    <m/>
    <m/>
    <m/>
    <m/>
    <m/>
    <m/>
    <m/>
    <m/>
    <m/>
    <m/>
    <m/>
    <m/>
    <m/>
    <m/>
    <m/>
    <m/>
    <m/>
    <m/>
    <m/>
    <m/>
    <m/>
    <m/>
    <m/>
    <m/>
    <m/>
    <s v="REPORTE DE CONSUMO"/>
    <m/>
    <m/>
    <m/>
    <m/>
    <m/>
    <m/>
    <m/>
    <m/>
    <m/>
    <m/>
    <m/>
    <m/>
    <m/>
    <m/>
    <m/>
    <m/>
    <m/>
    <m/>
    <m/>
    <m/>
    <m/>
    <m/>
    <m/>
    <m/>
    <m/>
    <m/>
    <m/>
    <m/>
    <m/>
    <m/>
    <m/>
    <m/>
    <m/>
    <m/>
    <m/>
    <m/>
    <m/>
    <m/>
    <m/>
    <m/>
    <m/>
    <m/>
    <m/>
    <m/>
    <m/>
    <m/>
    <m/>
    <m/>
    <m/>
    <m/>
    <m/>
    <m/>
    <m/>
    <m/>
    <m/>
    <m/>
    <m/>
    <m/>
    <m/>
    <m/>
    <m/>
    <x v="0"/>
    <m/>
    <m/>
    <m/>
    <m/>
    <m/>
    <s v="GESTIONADO"/>
    <m/>
    <d v="2024-01-11T00:00:00"/>
    <m/>
    <m/>
    <x v="153"/>
    <x v="3"/>
    <x v="0"/>
    <x v="0"/>
    <x v="0"/>
    <n v="1"/>
    <n v="1"/>
    <n v="1"/>
    <n v="1"/>
    <x v="2"/>
    <n v="2"/>
    <s v="3137453116PARTEQUIPOS MAQUINARIA S.A.S"/>
    <x v="2"/>
    <d v="2024-01-11T00:00:00"/>
    <x v="1355"/>
    <d v="1899-12-30T00:00:00"/>
    <d v="2024-01-11T15:26:00"/>
    <s v="15:26"/>
    <d v="1899-12-30T04:47:00"/>
    <x v="1"/>
    <x v="1"/>
    <x v="5"/>
    <x v="1"/>
    <n v="8193"/>
  </r>
  <r>
    <n v="1374"/>
    <d v="2024-01-11T20:12:32"/>
    <d v="2024-01-11T20:13:23"/>
    <s v="46049316@ventasyservicios.com.co"/>
    <s v="Evelin Gicela Diaz Garzon"/>
    <m/>
    <d v="2024-01-11T00:00:00"/>
    <s v="14:31"/>
    <x v="7"/>
    <m/>
    <m/>
    <m/>
    <m/>
    <m/>
    <m/>
    <s v="administracion@esseniaspa.com"/>
    <s v="Re: Fwd: Cesión Contrato"/>
    <m/>
    <m/>
    <s v="3104303592"/>
    <s v="MAURICIO SIERRA RAMOS"/>
    <s v="NO DETERMINADO"/>
    <s v="CLIENTE EXTERNO"/>
    <x v="0"/>
    <m/>
    <m/>
    <m/>
    <m/>
    <m/>
    <m/>
    <m/>
    <m/>
    <m/>
    <m/>
    <m/>
    <m/>
    <m/>
    <m/>
    <m/>
    <m/>
    <m/>
    <m/>
    <m/>
    <m/>
    <m/>
    <m/>
    <m/>
    <m/>
    <m/>
    <m/>
    <m/>
    <m/>
    <m/>
    <m/>
    <m/>
    <m/>
    <m/>
    <m/>
    <m/>
    <m/>
    <m/>
    <m/>
    <m/>
    <m/>
    <m/>
    <m/>
    <m/>
    <m/>
    <m/>
    <m/>
    <m/>
    <m/>
    <m/>
    <m/>
    <m/>
    <m/>
    <m/>
    <m/>
    <m/>
    <m/>
    <m/>
    <m/>
    <m/>
    <m/>
    <m/>
    <m/>
    <m/>
    <m/>
    <m/>
    <m/>
    <m/>
    <m/>
    <m/>
    <m/>
    <m/>
    <m/>
    <m/>
    <s v="MÓVIL"/>
    <m/>
    <s v="CESIÓN RECHAZADA"/>
    <m/>
    <m/>
    <s v="INFORMACIÓN INCOMPLETA"/>
    <m/>
    <m/>
    <m/>
    <m/>
    <m/>
    <m/>
    <m/>
    <m/>
    <m/>
    <m/>
    <m/>
    <m/>
    <m/>
    <m/>
    <m/>
    <m/>
    <m/>
    <m/>
    <m/>
    <m/>
    <m/>
    <m/>
    <m/>
    <m/>
    <m/>
    <m/>
    <m/>
    <m/>
    <m/>
    <m/>
    <m/>
    <m/>
    <m/>
    <m/>
    <x v="0"/>
    <m/>
    <m/>
    <m/>
    <m/>
    <m/>
    <s v="GESTIONADO"/>
    <m/>
    <d v="2024-01-11T00:00:00"/>
    <m/>
    <m/>
    <x v="79"/>
    <x v="6"/>
    <x v="0"/>
    <x v="0"/>
    <x v="0"/>
    <n v="1"/>
    <n v="1"/>
    <n v="1"/>
    <n v="1"/>
    <x v="2"/>
    <n v="2"/>
    <s v="3104303592MAURICIO SIERRA RAMOS"/>
    <x v="2"/>
    <d v="2024-01-11T00:00:00"/>
    <x v="1356"/>
    <d v="1899-12-30T00:00:00"/>
    <d v="2024-01-11T14:31:00"/>
    <s v="14:31"/>
    <d v="1899-12-30T05:42:23"/>
    <x v="1"/>
    <x v="1"/>
    <x v="22"/>
    <x v="1"/>
    <n v="8193"/>
  </r>
  <r>
    <n v="1375"/>
    <d v="2024-01-11T20:01:14"/>
    <d v="2024-01-11T20:13:59"/>
    <s v="45577874@ventasyservicios.com.co"/>
    <s v="David Andres Pardo Torres"/>
    <m/>
    <d v="2024-01-11T00:00:00"/>
    <s v="10:54"/>
    <x v="4"/>
    <m/>
    <m/>
    <m/>
    <m/>
    <m/>
    <m/>
    <m/>
    <m/>
    <s v="secretariagerencia@siettcundinamarca.com.co"/>
    <s v="RV: SOLICITUD CESION DE CONTRATO - CLARO"/>
    <s v="04945754"/>
    <s v="SIETT CUNDINAMARCA"/>
    <s v="MICRO"/>
    <s v="CLIENTE EXTERNO"/>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1T00:00:00"/>
    <s v="995855910"/>
    <m/>
    <x v="37"/>
    <x v="0"/>
    <x v="0"/>
    <x v="0"/>
    <x v="0"/>
    <n v="1"/>
    <n v="1"/>
    <n v="1"/>
    <n v="1"/>
    <x v="1"/>
    <n v="2"/>
    <s v="04945754SIETT CUNDINAMARCA"/>
    <x v="0"/>
    <d v="2024-01-11T00:00:00"/>
    <x v="1357"/>
    <d v="1899-12-30T00:00:00"/>
    <d v="2024-01-11T10:54:00"/>
    <s v="10:54"/>
    <d v="1899-12-30T09:19:59"/>
    <x v="2"/>
    <x v="2"/>
    <x v="14"/>
    <x v="0"/>
    <n v="8193"/>
  </r>
  <r>
    <n v="1376"/>
    <d v="2024-01-11T20:18:00"/>
    <d v="2024-01-11T20:18:09"/>
    <s v="45688293@ventasyservicios.com.co"/>
    <s v="Juan David Mendez"/>
    <m/>
    <d v="2024-01-11T00:00:00"/>
    <s v="13:37"/>
    <x v="0"/>
    <m/>
    <m/>
    <m/>
    <m/>
    <m/>
    <m/>
    <m/>
    <m/>
    <s v="contactopyme.co@claro.com.co"/>
    <s v="Fwd: BAJA DE LINEA 3223828876"/>
    <s v="3223828876"/>
    <s v="JUAN CARLO SERRANO CAMACHO"/>
    <s v="SOHO"/>
    <s v="CLIENTE EXTERNO"/>
    <x v="0"/>
    <m/>
    <s v="MÓVIL"/>
    <m/>
    <m/>
    <s v="CANCELACIÓN DE LÍNEA"/>
    <m/>
    <m/>
    <m/>
    <m/>
    <m/>
    <s v="PROPUESTA CONTENCIÓN"/>
    <m/>
    <m/>
    <m/>
    <m/>
    <m/>
    <m/>
    <m/>
    <m/>
    <m/>
    <m/>
    <m/>
    <m/>
    <m/>
    <m/>
    <m/>
    <m/>
    <m/>
    <m/>
    <m/>
    <m/>
    <m/>
    <m/>
    <m/>
    <m/>
    <m/>
    <m/>
    <m/>
    <m/>
    <m/>
    <m/>
    <m/>
    <m/>
    <m/>
    <m/>
    <m/>
    <m/>
    <m/>
    <m/>
    <m/>
    <m/>
    <m/>
    <m/>
    <m/>
    <m/>
    <m/>
    <m/>
    <m/>
    <m/>
    <m/>
    <m/>
    <m/>
    <m/>
    <m/>
    <m/>
    <m/>
    <m/>
    <m/>
    <m/>
    <m/>
    <m/>
    <m/>
    <m/>
    <m/>
    <m/>
    <m/>
    <m/>
    <m/>
    <m/>
    <m/>
    <m/>
    <m/>
    <m/>
    <m/>
    <m/>
    <m/>
    <m/>
    <m/>
    <m/>
    <m/>
    <m/>
    <m/>
    <m/>
    <m/>
    <m/>
    <m/>
    <m/>
    <m/>
    <m/>
    <m/>
    <m/>
    <m/>
    <m/>
    <m/>
    <m/>
    <m/>
    <m/>
    <m/>
    <m/>
    <m/>
    <m/>
    <m/>
    <m/>
    <x v="0"/>
    <m/>
    <m/>
    <m/>
    <m/>
    <m/>
    <s v="GESTIONADO"/>
    <m/>
    <d v="2024-01-11T00:00:00"/>
    <m/>
    <m/>
    <x v="72"/>
    <x v="0"/>
    <x v="0"/>
    <x v="0"/>
    <x v="0"/>
    <n v="1"/>
    <n v="1"/>
    <n v="1"/>
    <n v="1"/>
    <x v="0"/>
    <n v="1"/>
    <s v="3223828876JUAN CARLO SERRANO CAMACHO"/>
    <x v="0"/>
    <d v="2024-01-11T00:00:00"/>
    <x v="1358"/>
    <d v="1899-12-30T00:00:00"/>
    <d v="2024-01-11T13:37:00"/>
    <s v="13:37"/>
    <d v="1899-12-30T06:41:09"/>
    <x v="2"/>
    <x v="2"/>
    <x v="4"/>
    <x v="1"/>
    <n v="8193"/>
  </r>
  <r>
    <n v="1377"/>
    <d v="2024-01-11T20:15:19"/>
    <d v="2024-01-11T20:18:50"/>
    <s v="46044558@ventasyservicios.com.co"/>
    <s v="Dick Harry Rodriguez Rocha"/>
    <m/>
    <d v="2024-01-10T00:00:00"/>
    <s v="18:55"/>
    <x v="0"/>
    <m/>
    <m/>
    <m/>
    <m/>
    <m/>
    <m/>
    <m/>
    <m/>
    <s v="leidy.salcedo.ext@claro.com.co"/>
    <s v="RE: RV: Fallas con TV"/>
    <s v="84965490"/>
    <s v="GLOBAL OPERADORA HOTELERA"/>
    <s v="EMPRESAS"/>
    <s v="CLIENTE CLARO"/>
    <x v="1"/>
    <s v="RUBY TRIANA TORRES"/>
    <s v="FIJO"/>
    <s v="FO"/>
    <s v="SOPORTE TÉCNICO"/>
    <m/>
    <m/>
    <m/>
    <m/>
    <m/>
    <m/>
    <m/>
    <m/>
    <m/>
    <m/>
    <m/>
    <m/>
    <m/>
    <m/>
    <m/>
    <m/>
    <m/>
    <m/>
    <m/>
    <m/>
    <m/>
    <m/>
    <m/>
    <m/>
    <m/>
    <m/>
    <m/>
    <m/>
    <m/>
    <m/>
    <m/>
    <m/>
    <m/>
    <m/>
    <m/>
    <m/>
    <m/>
    <m/>
    <m/>
    <m/>
    <m/>
    <m/>
    <m/>
    <m/>
    <m/>
    <m/>
    <m/>
    <m/>
    <m/>
    <m/>
    <m/>
    <m/>
    <m/>
    <m/>
    <m/>
    <s v="REINCIDENCIA"/>
    <m/>
    <m/>
    <m/>
    <m/>
    <m/>
    <m/>
    <m/>
    <m/>
    <m/>
    <m/>
    <m/>
    <m/>
    <m/>
    <m/>
    <m/>
    <m/>
    <m/>
    <m/>
    <m/>
    <m/>
    <m/>
    <m/>
    <m/>
    <m/>
    <m/>
    <m/>
    <m/>
    <m/>
    <m/>
    <m/>
    <m/>
    <m/>
    <m/>
    <m/>
    <m/>
    <m/>
    <m/>
    <m/>
    <m/>
    <m/>
    <m/>
    <m/>
    <m/>
    <m/>
    <m/>
    <m/>
    <m/>
    <m/>
    <m/>
    <m/>
    <m/>
    <m/>
    <m/>
    <x v="1"/>
    <m/>
    <m/>
    <s v="1"/>
    <s v="0"/>
    <s v="0"/>
    <s v="GESTIONADO"/>
    <m/>
    <d v="2024-01-11T00:00:00"/>
    <m/>
    <m/>
    <x v="103"/>
    <x v="0"/>
    <x v="0"/>
    <x v="0"/>
    <x v="0"/>
    <n v="1"/>
    <n v="1"/>
    <n v="1"/>
    <n v="1"/>
    <x v="0"/>
    <n v="1"/>
    <s v="84965490GLOBAL OPERADORA HOTELERA"/>
    <x v="0"/>
    <d v="2024-01-11T00:00:00"/>
    <x v="1359"/>
    <d v="1899-12-30T00:00:00"/>
    <d v="2024-01-10T18:55:00"/>
    <s v="18:55"/>
    <d v="1899-12-31T01:23:50"/>
    <x v="0"/>
    <x v="0"/>
    <x v="20"/>
    <x v="1"/>
    <n v="8193"/>
  </r>
  <r>
    <n v="1378"/>
    <d v="2024-01-11T20:20:24"/>
    <d v="2024-01-11T20:21:13"/>
    <s v="45961452@ventasyservicios.com.co"/>
    <s v="Natalia Buenano Gonzalez"/>
    <m/>
    <d v="2024-01-11T00:00:00"/>
    <s v="15:29"/>
    <x v="3"/>
    <m/>
    <s v="15559447"/>
    <m/>
    <m/>
    <m/>
    <m/>
    <m/>
    <m/>
    <m/>
    <m/>
    <s v="8.22464858"/>
    <s v="MEMCO SAS"/>
    <s v="PYME MEDIANA"/>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11T00:00:00"/>
    <m/>
    <m/>
    <x v="50"/>
    <x v="3"/>
    <x v="0"/>
    <x v="0"/>
    <x v="0"/>
    <n v="1"/>
    <n v="1"/>
    <n v="1"/>
    <n v="1"/>
    <x v="1"/>
    <n v="2"/>
    <s v="8.22464858MEMCO SAS"/>
    <x v="2"/>
    <d v="2024-01-11T00:00:00"/>
    <x v="1360"/>
    <d v="1899-12-30T00:00:00"/>
    <d v="2024-01-11T15:29:00"/>
    <s v="15:29"/>
    <d v="1899-12-30T04:52:13"/>
    <x v="1"/>
    <x v="1"/>
    <x v="5"/>
    <x v="1"/>
    <n v="8193"/>
  </r>
  <r>
    <n v="1379"/>
    <d v="2024-01-11T19:58:27"/>
    <d v="2024-01-11T20:21:20"/>
    <s v="45632550@ventasyservicios.com.co"/>
    <s v="Alejandra Rodriguez Cajamarca"/>
    <m/>
    <d v="2024-01-11T00:00:00"/>
    <s v="5:21 p. m."/>
    <x v="4"/>
    <m/>
    <m/>
    <m/>
    <m/>
    <m/>
    <m/>
    <m/>
    <m/>
    <s v="dcarvajal@conhintec.com"/>
    <s v="Solicitud roaming pasaporte america"/>
    <s v="8.22492031"/>
    <s v="CONTROL TECNICO DE HIGIEN"/>
    <s v="PYME PEQUEÑA"/>
    <s v="CLIENTE EXTERNO"/>
    <x v="0"/>
    <m/>
    <s v="MÓVIL"/>
    <m/>
    <m/>
    <s v="ROAMING INTERNACIONAL"/>
    <m/>
    <m/>
    <m/>
    <m/>
    <m/>
    <m/>
    <m/>
    <m/>
    <m/>
    <m/>
    <m/>
    <m/>
    <m/>
    <m/>
    <m/>
    <m/>
    <m/>
    <m/>
    <m/>
    <m/>
    <m/>
    <m/>
    <m/>
    <m/>
    <m/>
    <m/>
    <m/>
    <m/>
    <m/>
    <m/>
    <m/>
    <m/>
    <m/>
    <m/>
    <m/>
    <m/>
    <m/>
    <m/>
    <m/>
    <m/>
    <m/>
    <m/>
    <m/>
    <m/>
    <m/>
    <m/>
    <m/>
    <s v="INFORMACIÓN ACLARACIÓN"/>
    <m/>
    <m/>
    <m/>
    <m/>
    <m/>
    <m/>
    <m/>
    <m/>
    <m/>
    <m/>
    <m/>
    <m/>
    <m/>
    <m/>
    <m/>
    <m/>
    <m/>
    <m/>
    <m/>
    <m/>
    <m/>
    <m/>
    <m/>
    <m/>
    <m/>
    <m/>
    <m/>
    <m/>
    <m/>
    <m/>
    <m/>
    <m/>
    <m/>
    <m/>
    <m/>
    <m/>
    <m/>
    <m/>
    <m/>
    <m/>
    <m/>
    <m/>
    <m/>
    <m/>
    <m/>
    <m/>
    <m/>
    <m/>
    <m/>
    <m/>
    <m/>
    <m/>
    <m/>
    <m/>
    <m/>
    <m/>
    <m/>
    <m/>
    <m/>
    <m/>
    <x v="0"/>
    <m/>
    <m/>
    <m/>
    <m/>
    <m/>
    <s v="GESTIONADO"/>
    <m/>
    <d v="2024-01-11T00:00:00"/>
    <m/>
    <m/>
    <x v="18"/>
    <x v="0"/>
    <x v="0"/>
    <x v="32"/>
    <x v="1"/>
    <n v="1"/>
    <n v="1"/>
    <n v="1"/>
    <n v="1"/>
    <x v="0"/>
    <n v="1"/>
    <s v="8.22492031CONTROL TECNICO DE HIGIEN"/>
    <x v="0"/>
    <d v="2024-01-11T00:00:00"/>
    <x v="1361"/>
    <d v="1899-12-30T00:00:00"/>
    <d v="2024-01-11T05:21:00"/>
    <s v="5:21"/>
    <d v="1899-12-30T15:00:20"/>
    <x v="3"/>
    <x v="2"/>
    <x v="24"/>
    <x v="0"/>
    <n v="8193"/>
  </r>
  <r>
    <n v="1380"/>
    <d v="2024-01-11T20:14:49"/>
    <d v="2024-01-11T20:24:16"/>
    <s v="46046817@ventasyservicios.com.co"/>
    <s v="Nicolas Romero Parra"/>
    <m/>
    <d v="2024-01-10T00:00:00"/>
    <s v="8:09"/>
    <x v="0"/>
    <m/>
    <m/>
    <m/>
    <m/>
    <m/>
    <m/>
    <m/>
    <m/>
    <s v="mpaula.pedraza@nbi.com.co"/>
    <s v="RV: INCUMPLIMIENTO DE CONTRATO INTERNET- RESPUESTA DE MANERA URGENTE / OFICINA NACIONAL DE INVETIGACIONES"/>
    <s v="13019460"/>
    <s v="OFICINA NACIONAL DE INVESTIGACIONES S A S"/>
    <s v="PYME MEDIANA"/>
    <s v="CLARO TE AYUDA"/>
    <x v="0"/>
    <m/>
    <s v="FIJO"/>
    <s v="FO"/>
    <s v="CASO A OTRAS ÁREAS"/>
    <m/>
    <m/>
    <m/>
    <m/>
    <m/>
    <m/>
    <m/>
    <m/>
    <s v="NOVEDADES PYME"/>
    <m/>
    <m/>
    <m/>
    <m/>
    <m/>
    <m/>
    <m/>
    <m/>
    <m/>
    <m/>
    <m/>
    <m/>
    <m/>
    <m/>
    <m/>
    <m/>
    <m/>
    <m/>
    <m/>
    <m/>
    <m/>
    <m/>
    <m/>
    <m/>
    <m/>
    <m/>
    <m/>
    <m/>
    <m/>
    <m/>
    <m/>
    <m/>
    <m/>
    <m/>
    <m/>
    <m/>
    <m/>
    <m/>
    <m/>
    <m/>
    <m/>
    <m/>
    <m/>
    <m/>
    <m/>
    <m/>
    <m/>
    <m/>
    <m/>
    <m/>
    <m/>
    <m/>
    <m/>
    <m/>
    <m/>
    <m/>
    <m/>
    <m/>
    <m/>
    <m/>
    <m/>
    <m/>
    <m/>
    <m/>
    <m/>
    <m/>
    <m/>
    <m/>
    <m/>
    <m/>
    <m/>
    <m/>
    <m/>
    <m/>
    <m/>
    <m/>
    <m/>
    <m/>
    <m/>
    <m/>
    <m/>
    <m/>
    <m/>
    <m/>
    <m/>
    <m/>
    <m/>
    <m/>
    <m/>
    <m/>
    <m/>
    <m/>
    <m/>
    <m/>
    <m/>
    <m/>
    <m/>
    <m/>
    <m/>
    <m/>
    <x v="0"/>
    <m/>
    <m/>
    <m/>
    <m/>
    <m/>
    <s v="GESTIONADO"/>
    <m/>
    <d v="2024-01-11T00:00:00"/>
    <s v="N/A"/>
    <s v="0"/>
    <x v="94"/>
    <x v="0"/>
    <x v="0"/>
    <x v="0"/>
    <x v="0"/>
    <n v="1"/>
    <n v="1"/>
    <n v="1"/>
    <n v="1"/>
    <x v="2"/>
    <n v="2"/>
    <s v="13019460OFICINA NACIONAL DE INVESTIGACIONES S A S"/>
    <x v="0"/>
    <d v="2024-01-11T00:00:00"/>
    <x v="1362"/>
    <d v="1899-12-30T00:00:00"/>
    <d v="2024-01-10T08:09:00"/>
    <s v="8:09"/>
    <d v="1899-12-31T12:15:16"/>
    <x v="0"/>
    <x v="0"/>
    <x v="3"/>
    <x v="1"/>
    <n v="8193"/>
  </r>
  <r>
    <n v="1381"/>
    <d v="2024-01-11T20:27:22"/>
    <d v="2024-01-11T20:28:04"/>
    <s v="45961452@ventasyservicios.com.co"/>
    <s v="Natalia Buenano Gonzalez"/>
    <m/>
    <d v="2024-01-11T00:00:00"/>
    <s v="15:34"/>
    <x v="3"/>
    <m/>
    <s v="15559450"/>
    <m/>
    <m/>
    <m/>
    <m/>
    <m/>
    <m/>
    <m/>
    <m/>
    <s v="3115993351"/>
    <s v="ECODES INGENIERIA SAS"/>
    <s v="PYME PEQUEÑA"/>
    <s v="CLIENTE EXTERNO"/>
    <x v="0"/>
    <m/>
    <s v="MÓVIL"/>
    <m/>
    <m/>
    <s v="ROAMING INTERNACIONAL"/>
    <m/>
    <m/>
    <m/>
    <m/>
    <m/>
    <m/>
    <m/>
    <m/>
    <m/>
    <m/>
    <m/>
    <m/>
    <m/>
    <m/>
    <m/>
    <m/>
    <m/>
    <m/>
    <m/>
    <m/>
    <m/>
    <m/>
    <m/>
    <m/>
    <m/>
    <m/>
    <m/>
    <m/>
    <m/>
    <m/>
    <m/>
    <m/>
    <m/>
    <m/>
    <m/>
    <m/>
    <m/>
    <m/>
    <m/>
    <m/>
    <m/>
    <m/>
    <m/>
    <m/>
    <m/>
    <m/>
    <m/>
    <s v="INFORMACIÓN ACLARACIÓN"/>
    <m/>
    <m/>
    <m/>
    <m/>
    <m/>
    <m/>
    <m/>
    <m/>
    <m/>
    <m/>
    <m/>
    <m/>
    <m/>
    <m/>
    <m/>
    <m/>
    <m/>
    <m/>
    <m/>
    <m/>
    <m/>
    <m/>
    <m/>
    <m/>
    <m/>
    <m/>
    <m/>
    <m/>
    <m/>
    <m/>
    <m/>
    <m/>
    <m/>
    <m/>
    <m/>
    <m/>
    <m/>
    <m/>
    <m/>
    <m/>
    <m/>
    <m/>
    <m/>
    <m/>
    <m/>
    <m/>
    <m/>
    <m/>
    <m/>
    <m/>
    <m/>
    <m/>
    <m/>
    <m/>
    <m/>
    <m/>
    <m/>
    <m/>
    <m/>
    <m/>
    <x v="0"/>
    <m/>
    <m/>
    <m/>
    <m/>
    <m/>
    <s v="GESTIONADO"/>
    <m/>
    <d v="2024-01-11T00:00:00"/>
    <m/>
    <m/>
    <x v="18"/>
    <x v="3"/>
    <x v="0"/>
    <x v="0"/>
    <x v="0"/>
    <n v="1"/>
    <n v="1"/>
    <n v="1"/>
    <n v="1"/>
    <x v="0"/>
    <n v="1"/>
    <s v="3115993351ECODES INGENIERIA SAS"/>
    <x v="2"/>
    <d v="2024-01-11T00:00:00"/>
    <x v="1363"/>
    <d v="1899-12-30T00:00:00"/>
    <d v="2024-01-11T15:34:00"/>
    <s v="15:34"/>
    <d v="1899-12-30T04:54:04"/>
    <x v="1"/>
    <x v="1"/>
    <x v="5"/>
    <x v="1"/>
    <n v="8193"/>
  </r>
  <r>
    <n v="1382"/>
    <d v="2024-01-11T20:29:05"/>
    <d v="2024-01-11T20:30:46"/>
    <s v="45577874@ventasyservicios.com.co"/>
    <s v="David Andres Pardo Torres"/>
    <m/>
    <d v="2024-01-11T00:00:00"/>
    <s v="11:16"/>
    <x v="4"/>
    <m/>
    <m/>
    <m/>
    <m/>
    <m/>
    <m/>
    <m/>
    <m/>
    <s v="Claudia.Garzon@generac.com"/>
    <s v="RV: Solicitud traslado servicios"/>
    <s v="13283687"/>
    <s v="GENERAC COLOMBIA S.A.S"/>
    <s v="PYME MEDIANA"/>
    <s v="CLIENTE EXTERNO"/>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1T00:00:00"/>
    <s v="20621267"/>
    <m/>
    <x v="80"/>
    <x v="0"/>
    <x v="0"/>
    <x v="0"/>
    <x v="0"/>
    <n v="1"/>
    <n v="1"/>
    <n v="1"/>
    <n v="1"/>
    <x v="0"/>
    <n v="1"/>
    <s v="13283687GENERAC COLOMBIA S.A.S"/>
    <x v="0"/>
    <d v="2024-01-11T00:00:00"/>
    <x v="1364"/>
    <d v="1899-12-30T00:00:00"/>
    <d v="2024-01-11T11:16:00"/>
    <s v="11:16"/>
    <d v="1899-12-30T09:14:46"/>
    <x v="2"/>
    <x v="2"/>
    <x v="14"/>
    <x v="0"/>
    <n v="8193"/>
  </r>
  <r>
    <n v="1383"/>
    <d v="2024-01-11T20:31:45"/>
    <d v="2024-01-11T20:32:32"/>
    <s v="46049316@ventasyservicios.com.co"/>
    <s v="Evelin Gicela Diaz Garzon"/>
    <m/>
    <d v="2024-01-11T00:00:00"/>
    <s v="14:49"/>
    <x v="7"/>
    <m/>
    <m/>
    <m/>
    <m/>
    <m/>
    <m/>
    <s v="jessica.mendez@claro.com.co"/>
    <s v="RE: Cesión de Linea Movil 3114915949"/>
    <m/>
    <m/>
    <s v="3114915949"/>
    <s v="LUZ MELIDA BARAJAS GARCIA"/>
    <s v="NO DETERMINADO"/>
    <s v="CLIENTE CLAR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1T00:00:00"/>
    <m/>
    <m/>
    <x v="81"/>
    <x v="6"/>
    <x v="0"/>
    <x v="0"/>
    <x v="0"/>
    <n v="1"/>
    <n v="1"/>
    <n v="1"/>
    <n v="1"/>
    <x v="2"/>
    <n v="2"/>
    <s v="3114915949LUZ MELIDA BARAJAS GARCIA"/>
    <x v="2"/>
    <d v="2024-01-11T00:00:00"/>
    <x v="1365"/>
    <d v="1899-12-30T00:00:00"/>
    <d v="2024-01-11T14:49:00"/>
    <s v="14:49"/>
    <d v="1899-12-30T05:43:32"/>
    <x v="1"/>
    <x v="1"/>
    <x v="22"/>
    <x v="1"/>
    <n v="8193"/>
  </r>
  <r>
    <n v="1384"/>
    <d v="2024-01-11T20:33:52"/>
    <d v="2024-01-11T20:34:34"/>
    <s v="45961452@ventasyservicios.com.co"/>
    <s v="Natalia Buenano Gonzalez"/>
    <m/>
    <d v="2024-01-11T00:00:00"/>
    <s v="15:48"/>
    <x v="3"/>
    <m/>
    <s v="15559460"/>
    <m/>
    <m/>
    <m/>
    <m/>
    <m/>
    <m/>
    <m/>
    <m/>
    <s v="3103308295"/>
    <s v="CORPORACION INFANCIA Y DESARROLLO"/>
    <s v="PYME PEQUEÑA"/>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1T00:00:00"/>
    <m/>
    <m/>
    <x v="19"/>
    <x v="3"/>
    <x v="0"/>
    <x v="0"/>
    <x v="0"/>
    <n v="1"/>
    <n v="1"/>
    <n v="1"/>
    <n v="1"/>
    <x v="0"/>
    <n v="1"/>
    <s v="3103308295CORPORACION INFANCIA Y DESARROLLO"/>
    <x v="2"/>
    <d v="2024-01-11T00:00:00"/>
    <x v="1366"/>
    <d v="1899-12-30T00:00:00"/>
    <d v="2024-01-11T15:48:00"/>
    <s v="15:48"/>
    <d v="1899-12-30T04:46:34"/>
    <x v="1"/>
    <x v="1"/>
    <x v="5"/>
    <x v="1"/>
    <n v="8193"/>
  </r>
  <r>
    <n v="1385"/>
    <d v="2024-01-11T20:29:26"/>
    <d v="2024-01-11T20:35:32"/>
    <s v="46044959@ventasyservicios.com.co"/>
    <s v="Brayan Enrique Cuida Castillo"/>
    <m/>
    <d v="2024-01-11T00:00:00"/>
    <s v="12:28 p. m."/>
    <x v="4"/>
    <m/>
    <m/>
    <m/>
    <m/>
    <m/>
    <m/>
    <m/>
    <m/>
    <s v="variedadesuniversal156sas@gmail.com"/>
    <s v="Retiro de servicios"/>
    <s v="12345480"/>
    <s v="VARIEDADES UNIVERSAL 156 SAS"/>
    <s v="SOHO"/>
    <s v="CLIENTE CLARO"/>
    <x v="0"/>
    <m/>
    <s v="FIJO"/>
    <s v="FO"/>
    <s v="CANCELACIÓN DE SERVICIO"/>
    <m/>
    <m/>
    <m/>
    <m/>
    <m/>
    <m/>
    <m/>
    <s v="COLOCACIÓN"/>
    <m/>
    <m/>
    <m/>
    <m/>
    <m/>
    <m/>
    <m/>
    <m/>
    <m/>
    <m/>
    <m/>
    <m/>
    <m/>
    <m/>
    <m/>
    <m/>
    <m/>
    <m/>
    <m/>
    <m/>
    <m/>
    <m/>
    <m/>
    <m/>
    <m/>
    <m/>
    <m/>
    <m/>
    <m/>
    <m/>
    <m/>
    <m/>
    <m/>
    <m/>
    <m/>
    <m/>
    <m/>
    <m/>
    <m/>
    <m/>
    <m/>
    <m/>
    <m/>
    <m/>
    <m/>
    <m/>
    <m/>
    <m/>
    <m/>
    <m/>
    <m/>
    <m/>
    <m/>
    <m/>
    <m/>
    <m/>
    <m/>
    <m/>
    <m/>
    <m/>
    <m/>
    <m/>
    <m/>
    <m/>
    <m/>
    <m/>
    <m/>
    <m/>
    <m/>
    <m/>
    <m/>
    <m/>
    <m/>
    <m/>
    <m/>
    <m/>
    <m/>
    <m/>
    <m/>
    <m/>
    <m/>
    <m/>
    <m/>
    <m/>
    <m/>
    <m/>
    <m/>
    <m/>
    <m/>
    <m/>
    <m/>
    <m/>
    <m/>
    <m/>
    <m/>
    <m/>
    <m/>
    <s v="TOTAL"/>
    <m/>
    <s v="NO INDICA MOTIVO"/>
    <m/>
    <x v="1"/>
    <m/>
    <m/>
    <s v="12345480"/>
    <m/>
    <m/>
    <s v="GESTIONADO"/>
    <m/>
    <d v="2024-01-11T00:00:00"/>
    <s v="NN"/>
    <m/>
    <x v="74"/>
    <x v="0"/>
    <x v="0"/>
    <x v="0"/>
    <x v="0"/>
    <n v="1"/>
    <n v="1"/>
    <n v="1"/>
    <n v="1"/>
    <x v="0"/>
    <n v="1"/>
    <s v="12345480VARIEDADES UNIVERSAL 156 SAS"/>
    <x v="0"/>
    <d v="2024-01-11T00:00:00"/>
    <x v="1367"/>
    <d v="1899-12-30T00:00:00"/>
    <d v="2024-01-11T12:28:00"/>
    <s v="12:28"/>
    <d v="1899-12-30T08:07:32"/>
    <x v="2"/>
    <x v="2"/>
    <x v="7"/>
    <x v="0"/>
    <n v="8193"/>
  </r>
  <r>
    <n v="1386"/>
    <d v="2024-01-11T20:35:50"/>
    <d v="2024-01-11T20:38:36"/>
    <s v="46046817@ventasyservicios.com.co"/>
    <s v="Nicolas Romero Parra"/>
    <m/>
    <d v="2024-01-11T00:00:00"/>
    <s v="9:11"/>
    <x v="0"/>
    <m/>
    <m/>
    <m/>
    <m/>
    <m/>
    <m/>
    <m/>
    <m/>
    <s v="contabilidad@invoga.com.co"/>
    <s v="Fwd: Solicitud cambio de banda ancha a fibra optica"/>
    <s v="12156589"/>
    <s v="INVOGA  EVENTOS SAS"/>
    <s v="SOHO"/>
    <s v="CLIENTE CLARO"/>
    <x v="0"/>
    <m/>
    <s v="FIJO"/>
    <s v="FO"/>
    <s v="CAMBIO PLAN TARIFA"/>
    <m/>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1T00:00:00"/>
    <s v="N/A"/>
    <s v="0"/>
    <x v="22"/>
    <x v="0"/>
    <x v="0"/>
    <x v="0"/>
    <x v="0"/>
    <n v="1"/>
    <n v="1"/>
    <n v="1"/>
    <n v="1"/>
    <x v="0"/>
    <n v="1"/>
    <s v="12156589INVOGA  EVENTOS SAS"/>
    <x v="0"/>
    <d v="2024-01-11T00:00:00"/>
    <x v="1368"/>
    <d v="1899-12-30T00:00:00"/>
    <d v="2024-01-11T09:11:00"/>
    <s v="9:11"/>
    <d v="1899-12-30T11:27:36"/>
    <x v="2"/>
    <x v="2"/>
    <x v="3"/>
    <x v="1"/>
    <n v="8193"/>
  </r>
  <r>
    <n v="1387"/>
    <d v="2024-01-11T20:20:48"/>
    <d v="2024-01-11T20:38:56"/>
    <s v="45688293@ventasyservicios.com.co"/>
    <s v="Juan David Mendez"/>
    <m/>
    <d v="2024-01-11T00:00:00"/>
    <s v="14:25"/>
    <x v="0"/>
    <m/>
    <m/>
    <m/>
    <m/>
    <m/>
    <m/>
    <m/>
    <m/>
    <s v="activaciones@ache.com.co"/>
    <s v="RE: SOLICITUD CAMBIO DE NUMERO LÍNEA POSPAGO"/>
    <s v="3102601602"/>
    <s v="TORKE"/>
    <s v="MICRO"/>
    <s v="CLIENTE EXTERNO"/>
    <x v="0"/>
    <m/>
    <s v="MÓVIL"/>
    <m/>
    <m/>
    <s v="CAMBIO DE NÚMERO"/>
    <m/>
    <m/>
    <m/>
    <s v="CAMBIO VOLUNTARIO"/>
    <m/>
    <m/>
    <m/>
    <m/>
    <m/>
    <m/>
    <m/>
    <m/>
    <m/>
    <m/>
    <m/>
    <m/>
    <m/>
    <m/>
    <m/>
    <m/>
    <m/>
    <m/>
    <m/>
    <m/>
    <m/>
    <m/>
    <m/>
    <m/>
    <m/>
    <m/>
    <m/>
    <m/>
    <m/>
    <m/>
    <m/>
    <m/>
    <m/>
    <m/>
    <m/>
    <m/>
    <m/>
    <m/>
    <m/>
    <m/>
    <m/>
    <m/>
    <m/>
    <m/>
    <m/>
    <m/>
    <m/>
    <m/>
    <m/>
    <m/>
    <m/>
    <m/>
    <m/>
    <m/>
    <m/>
    <m/>
    <m/>
    <m/>
    <m/>
    <m/>
    <m/>
    <m/>
    <m/>
    <m/>
    <m/>
    <m/>
    <m/>
    <m/>
    <m/>
    <m/>
    <m/>
    <m/>
    <m/>
    <m/>
    <m/>
    <m/>
    <m/>
    <m/>
    <m/>
    <m/>
    <m/>
    <m/>
    <m/>
    <m/>
    <m/>
    <m/>
    <m/>
    <m/>
    <m/>
    <m/>
    <m/>
    <m/>
    <m/>
    <m/>
    <m/>
    <m/>
    <m/>
    <m/>
    <m/>
    <m/>
    <m/>
    <m/>
    <m/>
    <m/>
    <x v="0"/>
    <m/>
    <m/>
    <m/>
    <m/>
    <m/>
    <s v="GESTIONADO"/>
    <m/>
    <d v="2024-01-11T00:00:00"/>
    <m/>
    <m/>
    <x v="124"/>
    <x v="0"/>
    <x v="0"/>
    <x v="0"/>
    <x v="0"/>
    <n v="1"/>
    <n v="1"/>
    <n v="1"/>
    <n v="1"/>
    <x v="0"/>
    <n v="1"/>
    <s v="3102601602TORKE"/>
    <x v="0"/>
    <d v="2024-01-11T00:00:00"/>
    <x v="1369"/>
    <d v="1899-12-30T00:00:00"/>
    <d v="2024-01-11T14:25:00"/>
    <s v="14:25"/>
    <d v="1899-12-30T06:13:56"/>
    <x v="2"/>
    <x v="2"/>
    <x v="4"/>
    <x v="1"/>
    <n v="8193"/>
  </r>
  <r>
    <n v="1388"/>
    <d v="2024-01-11T20:37:53"/>
    <d v="2024-01-11T20:38:57"/>
    <s v="45664102@ventasyservicios.com.co"/>
    <s v="Angie Tatiana Tique Cardozo"/>
    <m/>
    <d v="2024-01-11T00:00:00"/>
    <s v="7:30 p. m."/>
    <x v="0"/>
    <m/>
    <m/>
    <m/>
    <m/>
    <m/>
    <m/>
    <m/>
    <m/>
    <s v="info@bogo.com.co"/>
    <s v="ENLACE VCAV004"/>
    <s v="12126458"/>
    <s v="VERONICA MARIA  AVILA CASTRO"/>
    <s v="SOHO"/>
    <s v="CLIENTE EXTERNO"/>
    <x v="0"/>
    <m/>
    <s v="FIJO"/>
    <s v="FO"/>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SOLUCIONADO ESCALADO"/>
    <s v="OTRAS ÁREAS"/>
    <d v="2024-01-11T00:00:00"/>
    <s v="NO APLICA"/>
    <s v="NO APLICA"/>
    <x v="57"/>
    <x v="0"/>
    <x v="4"/>
    <x v="0"/>
    <x v="0"/>
    <n v="1"/>
    <n v="1"/>
    <n v="1"/>
    <n v="1"/>
    <x v="0"/>
    <n v="1"/>
    <s v="12126458VERONICA MARIA  AVILA CASTRO"/>
    <x v="1"/>
    <d v="2024-01-11T00:00:00"/>
    <x v="1370"/>
    <d v="1899-12-30T00:00:00"/>
    <d v="2024-01-11T07:30:00"/>
    <s v="7:30"/>
    <d v="1899-12-30T13:08:57"/>
    <x v="3"/>
    <x v="2"/>
    <x v="16"/>
    <x v="1"/>
    <n v="8193"/>
  </r>
  <r>
    <n v="1389"/>
    <d v="2024-01-11T20:42:51"/>
    <d v="2024-01-11T20:43:57"/>
    <s v="45664102@ventasyservicios.com.co"/>
    <s v="Angie Tatiana Tique Cardozo"/>
    <m/>
    <d v="2024-01-11T00:00:00"/>
    <s v="7:22 p. m."/>
    <x v="0"/>
    <m/>
    <m/>
    <m/>
    <m/>
    <m/>
    <m/>
    <m/>
    <m/>
    <s v="migueljosetejada@gmail.com"/>
    <s v="Reclamo Servicio Internet"/>
    <s v="49629074"/>
    <s v="JOSE MIGUE TEJADA LOPEZ   "/>
    <s v="MASIVO"/>
    <s v="CLIENTE EXTERNO"/>
    <x v="0"/>
    <m/>
    <s v="FIJO"/>
    <s v="HFC"/>
    <s v="CASO A OTRAS ÁREAS"/>
    <m/>
    <m/>
    <m/>
    <m/>
    <m/>
    <m/>
    <m/>
    <m/>
    <s v="RESIDENCIAL"/>
    <m/>
    <m/>
    <m/>
    <m/>
    <m/>
    <m/>
    <m/>
    <m/>
    <m/>
    <m/>
    <m/>
    <m/>
    <m/>
    <m/>
    <m/>
    <m/>
    <m/>
    <m/>
    <m/>
    <m/>
    <m/>
    <m/>
    <m/>
    <m/>
    <m/>
    <m/>
    <m/>
    <m/>
    <m/>
    <m/>
    <m/>
    <m/>
    <m/>
    <m/>
    <m/>
    <m/>
    <m/>
    <m/>
    <m/>
    <m/>
    <m/>
    <m/>
    <m/>
    <m/>
    <m/>
    <m/>
    <m/>
    <m/>
    <m/>
    <m/>
    <m/>
    <m/>
    <m/>
    <m/>
    <m/>
    <m/>
    <m/>
    <m/>
    <m/>
    <m/>
    <m/>
    <m/>
    <m/>
    <m/>
    <m/>
    <m/>
    <m/>
    <m/>
    <m/>
    <m/>
    <m/>
    <m/>
    <m/>
    <m/>
    <m/>
    <m/>
    <m/>
    <m/>
    <m/>
    <m/>
    <m/>
    <m/>
    <m/>
    <m/>
    <m/>
    <m/>
    <m/>
    <m/>
    <m/>
    <m/>
    <m/>
    <m/>
    <m/>
    <m/>
    <m/>
    <m/>
    <m/>
    <m/>
    <m/>
    <m/>
    <x v="0"/>
    <m/>
    <m/>
    <m/>
    <m/>
    <m/>
    <s v="SOLUCIONADO ESCALADO"/>
    <s v="OTRAS ÁREAS"/>
    <d v="2024-01-11T00:00:00"/>
    <s v="NO APLICA"/>
    <s v="NO APLICA"/>
    <x v="118"/>
    <x v="0"/>
    <x v="4"/>
    <x v="0"/>
    <x v="0"/>
    <n v="1"/>
    <n v="1"/>
    <n v="1"/>
    <n v="1"/>
    <x v="0"/>
    <n v="1"/>
    <s v="49629074JOSE MIGUE TEJADA LOPEZ   "/>
    <x v="1"/>
    <d v="2024-01-11T00:00:00"/>
    <x v="1371"/>
    <d v="1899-12-30T00:00:00"/>
    <d v="2024-01-11T07:22:00"/>
    <s v="7:22"/>
    <d v="1899-12-30T13:21:57"/>
    <x v="3"/>
    <x v="2"/>
    <x v="16"/>
    <x v="1"/>
    <n v="8193"/>
  </r>
  <r>
    <n v="1390"/>
    <d v="2024-01-11T19:34:47"/>
    <d v="2024-01-11T20:47:40"/>
    <s v="45961543@ventasyservicios.com.co"/>
    <s v="Juan Jose Duque Aguirre"/>
    <m/>
    <d v="2024-01-11T00:00:00"/>
    <s v="16:44"/>
    <x v="3"/>
    <m/>
    <s v="15559489"/>
    <m/>
    <m/>
    <m/>
    <m/>
    <m/>
    <m/>
    <m/>
    <m/>
    <s v="3104361364"/>
    <s v="ESTACO LIMITADA ."/>
    <s v="PYME MEDIANA"/>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1T00:00:00"/>
    <m/>
    <m/>
    <x v="19"/>
    <x v="3"/>
    <x v="0"/>
    <x v="0"/>
    <x v="0"/>
    <n v="1"/>
    <n v="1"/>
    <n v="1"/>
    <n v="1"/>
    <x v="0"/>
    <n v="1"/>
    <s v="3104361364ESTACO LIMITADA ."/>
    <x v="2"/>
    <d v="2024-01-11T00:00:00"/>
    <x v="1372"/>
    <d v="1899-12-30T00:00:00"/>
    <d v="2024-01-11T16:44:00"/>
    <s v="16:44"/>
    <d v="1899-12-30T04:03:40"/>
    <x v="1"/>
    <x v="1"/>
    <x v="6"/>
    <x v="1"/>
    <n v="8193"/>
  </r>
  <r>
    <n v="1391"/>
    <d v="2024-01-11T20:47:53"/>
    <d v="2024-01-11T20:48:01"/>
    <s v="46044978@ventasyservicios.com.co"/>
    <s v="Edward Esteban Roa Ruiz"/>
    <m/>
    <d v="2024-01-11T00:00:00"/>
    <s v="12:26"/>
    <x v="4"/>
    <m/>
    <m/>
    <m/>
    <m/>
    <m/>
    <m/>
    <m/>
    <m/>
    <s v="karenmendez@galqui.com "/>
    <s v="Solicitud cancelación de servicios fijos GALQUI SAS NIT 900127437-6"/>
    <s v="98451459"/>
    <s v="GALQUI S.A.S"/>
    <s v="PYME MEDIANA"/>
    <s v="CLARO TE AYUDA"/>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1T00:00:00"/>
    <m/>
    <m/>
    <x v="58"/>
    <x v="0"/>
    <x v="0"/>
    <x v="0"/>
    <x v="0"/>
    <n v="1"/>
    <n v="1"/>
    <n v="1"/>
    <n v="1"/>
    <x v="0"/>
    <n v="1"/>
    <s v="98451459GALQUI S.A.S"/>
    <x v="0"/>
    <d v="2024-01-11T00:00:00"/>
    <x v="1373"/>
    <d v="1899-12-30T00:00:00"/>
    <d v="2024-01-11T12:26:00"/>
    <s v="12:26"/>
    <d v="1899-12-30T08:22:01"/>
    <x v="2"/>
    <x v="2"/>
    <x v="8"/>
    <x v="0"/>
    <n v="8193"/>
  </r>
  <r>
    <n v="1392"/>
    <d v="2024-01-11T20:49:12"/>
    <d v="2024-01-11T20:49:41"/>
    <s v="45961452@ventasyservicios.com.co"/>
    <s v="Natalia Buenano Gonzalez"/>
    <m/>
    <d v="2024-01-11T00:00:00"/>
    <s v="15:48"/>
    <x v="3"/>
    <m/>
    <s v="15559461"/>
    <m/>
    <m/>
    <m/>
    <m/>
    <m/>
    <m/>
    <m/>
    <m/>
    <s v="8.22474832."/>
    <s v="AGENCIA PARA LA GESTION DEL PAISAJE, "/>
    <s v="SOHO"/>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11T00:00:00"/>
    <m/>
    <m/>
    <x v="50"/>
    <x v="3"/>
    <x v="0"/>
    <x v="0"/>
    <x v="0"/>
    <n v="1"/>
    <n v="1"/>
    <n v="1"/>
    <n v="1"/>
    <x v="0"/>
    <n v="1"/>
    <s v="8.22474832.AGENCIA PARA LA GESTION DEL PAISAJE, "/>
    <x v="2"/>
    <d v="2024-01-11T00:00:00"/>
    <x v="1374"/>
    <d v="1899-12-30T00:00:00"/>
    <d v="2024-01-11T15:48:00"/>
    <s v="15:48"/>
    <d v="1899-12-30T05:01:41"/>
    <x v="1"/>
    <x v="1"/>
    <x v="5"/>
    <x v="1"/>
    <n v="8193"/>
  </r>
  <r>
    <n v="1393"/>
    <d v="2024-01-11T20:49:49"/>
    <d v="2024-01-11T20:50:50"/>
    <s v="45688293@ventasyservicios.com.co"/>
    <s v="Juan David Mendez"/>
    <m/>
    <d v="2024-01-11T00:00:00"/>
    <s v="13:40"/>
    <x v="0"/>
    <m/>
    <m/>
    <m/>
    <m/>
    <m/>
    <m/>
    <m/>
    <m/>
    <s v="cindy.medina@claro.com.co"/>
    <s v="Fwd: SOLICITUD SIM CARD EN BLANCO PARA KTM SPORTMOTORCYCLE SUCURSAL COLOMBIA"/>
    <s v="8.22428769"/>
    <s v="KTM SPORTMOTORCYCLE SUCURSAL COLOMBIA"/>
    <s v="MICR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1T00:00:00"/>
    <m/>
    <m/>
    <x v="21"/>
    <x v="0"/>
    <x v="0"/>
    <x v="0"/>
    <x v="0"/>
    <n v="1"/>
    <n v="1"/>
    <n v="1"/>
    <n v="1"/>
    <x v="0"/>
    <n v="1"/>
    <s v="8.22428769KTM SPORTMOTORCYCLE SUCURSAL COLOMBIA"/>
    <x v="0"/>
    <d v="2024-01-11T00:00:00"/>
    <x v="1375"/>
    <d v="1899-12-30T00:00:00"/>
    <d v="2024-01-11T13:40:00"/>
    <s v="13:40"/>
    <d v="1899-12-30T07:10:50"/>
    <x v="2"/>
    <x v="2"/>
    <x v="4"/>
    <x v="1"/>
    <n v="8193"/>
  </r>
  <r>
    <n v="1394"/>
    <d v="2024-01-11T20:47:42"/>
    <d v="2024-01-11T20:52:20"/>
    <s v="45961543@ventasyservicios.com.co"/>
    <s v="Juan Jose Duque Aguirre"/>
    <m/>
    <d v="2024-01-11T00:00:00"/>
    <s v="16:44"/>
    <x v="3"/>
    <m/>
    <s v="15559490"/>
    <m/>
    <m/>
    <m/>
    <m/>
    <m/>
    <m/>
    <m/>
    <m/>
    <s v="2.320640532"/>
    <s v="INGENIERIA EN CONSTRUCCIONES CIVILES S.A"/>
    <s v="NO DETERMINADO"/>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11T00:00:00"/>
    <m/>
    <m/>
    <x v="15"/>
    <x v="3"/>
    <x v="0"/>
    <x v="0"/>
    <x v="0"/>
    <n v="1"/>
    <n v="1"/>
    <n v="1"/>
    <n v="1"/>
    <x v="0"/>
    <n v="1"/>
    <s v="2.320640532INGENIERIA EN CONSTRUCCIONES CIVILES S.A"/>
    <x v="2"/>
    <d v="2024-01-11T00:00:00"/>
    <x v="1376"/>
    <d v="1899-12-30T00:00:00"/>
    <d v="2024-01-11T16:44:00"/>
    <s v="16:44"/>
    <d v="1899-12-30T04:08:20"/>
    <x v="1"/>
    <x v="1"/>
    <x v="6"/>
    <x v="1"/>
    <n v="8193"/>
  </r>
  <r>
    <n v="1395"/>
    <d v="2024-01-11T20:52:24"/>
    <d v="2024-01-11T20:53:20"/>
    <s v="46044978@ventasyservicios.com.co"/>
    <s v="Edward Esteban Roa Ruiz"/>
    <m/>
    <d v="2024-01-10T00:00:00"/>
    <s v="19:04"/>
    <x v="4"/>
    <m/>
    <m/>
    <m/>
    <m/>
    <m/>
    <m/>
    <m/>
    <m/>
    <s v="administrativo@inndecor.co"/>
    <s v="cancelación plan hogar y linea movil"/>
    <s v="3142247064"/>
    <s v="INNDECOR SAS"/>
    <s v="MICRO"/>
    <s v="CLIENTE CLAR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1T00:00:00"/>
    <m/>
    <m/>
    <x v="61"/>
    <x v="0"/>
    <x v="0"/>
    <x v="0"/>
    <x v="0"/>
    <n v="1"/>
    <n v="1"/>
    <n v="1"/>
    <n v="1"/>
    <x v="0"/>
    <n v="1"/>
    <s v="3142247064INNDECOR SAS"/>
    <x v="0"/>
    <d v="2024-01-11T00:00:00"/>
    <x v="1377"/>
    <d v="1899-12-30T00:00:00"/>
    <d v="2024-01-10T19:04:00"/>
    <s v="19:04"/>
    <d v="1899-12-31T01:49:20"/>
    <x v="0"/>
    <x v="0"/>
    <x v="8"/>
    <x v="0"/>
    <n v="8193"/>
  </r>
  <r>
    <n v="1396"/>
    <d v="2024-01-11T20:53:00"/>
    <d v="2024-01-11T20:53:56"/>
    <s v="45664102@ventasyservicios.com.co"/>
    <s v="Angie Tatiana Tique Cardozo"/>
    <m/>
    <d v="2024-01-11T00:00:00"/>
    <s v="6:38 p. m."/>
    <x v="0"/>
    <m/>
    <m/>
    <m/>
    <m/>
    <m/>
    <m/>
    <m/>
    <m/>
    <s v="clasicosmadrigal@yahoo.com"/>
    <s v="Re: Solicitud de factura a éste correo."/>
    <s v="13879065"/>
    <s v="RAIMUNDO RAFAEL BARRIOS BARCELO"/>
    <s v="SOHO"/>
    <s v="CLIENTE EXTERN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1T00:00:00"/>
    <s v="NO APLICA"/>
    <s v="NO APLICA"/>
    <x v="9"/>
    <x v="0"/>
    <x v="0"/>
    <x v="0"/>
    <x v="0"/>
    <n v="1"/>
    <n v="1"/>
    <n v="1"/>
    <n v="1"/>
    <x v="2"/>
    <n v="2"/>
    <s v="13879065RAIMUNDO RAFAEL BARRIOS BARCELO"/>
    <x v="1"/>
    <d v="2024-01-11T00:00:00"/>
    <x v="1378"/>
    <d v="1899-12-30T00:00:00"/>
    <d v="2024-01-11T06:38:00"/>
    <s v="6:38"/>
    <d v="1899-12-30T14:15:56"/>
    <x v="3"/>
    <x v="2"/>
    <x v="16"/>
    <x v="1"/>
    <n v="8193"/>
  </r>
  <r>
    <n v="1397"/>
    <d v="2024-01-11T20:56:24"/>
    <d v="2024-01-11T20:56:57"/>
    <s v="45961452@ventasyservicios.com.co"/>
    <s v="Natalia Buenano Gonzalez"/>
    <m/>
    <d v="2024-01-11T00:00:00"/>
    <s v="16:02"/>
    <x v="3"/>
    <m/>
    <s v="15559469"/>
    <m/>
    <m/>
    <m/>
    <m/>
    <m/>
    <m/>
    <m/>
    <m/>
    <s v="3148279928"/>
    <s v="TRANSPORTES CARGOFRIO SOCIEDAD POR ACCI"/>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1T00:00:00"/>
    <m/>
    <m/>
    <x v="21"/>
    <x v="3"/>
    <x v="0"/>
    <x v="0"/>
    <x v="0"/>
    <n v="1"/>
    <n v="1"/>
    <n v="1"/>
    <n v="1"/>
    <x v="0"/>
    <n v="1"/>
    <s v="3148279928TRANSPORTES CARGOFRIO SOCIEDAD POR ACCI"/>
    <x v="2"/>
    <d v="2024-01-11T00:00:00"/>
    <x v="1379"/>
    <d v="1899-12-30T00:00:00"/>
    <d v="2024-01-11T16:02:00"/>
    <s v="16:02"/>
    <d v="1899-12-30T04:54:57"/>
    <x v="1"/>
    <x v="1"/>
    <x v="5"/>
    <x v="1"/>
    <n v="8193"/>
  </r>
  <r>
    <n v="1398"/>
    <d v="2024-01-11T20:55:56"/>
    <d v="2024-01-11T20:58:00"/>
    <s v="45961543@ventasyservicios.com.co"/>
    <s v="Juan Jose Duque Aguirre"/>
    <m/>
    <d v="2024-01-11T00:00:00"/>
    <s v="16:45"/>
    <x v="3"/>
    <m/>
    <s v="15559491"/>
    <m/>
    <m/>
    <m/>
    <m/>
    <m/>
    <m/>
    <m/>
    <m/>
    <s v="3138744574"/>
    <s v="CASA DE SOFTWARE PROSOF S.A.S"/>
    <s v="NO DETERMINADO"/>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1T00:00:00"/>
    <m/>
    <m/>
    <x v="61"/>
    <x v="3"/>
    <x v="0"/>
    <x v="0"/>
    <x v="0"/>
    <n v="1"/>
    <n v="1"/>
    <n v="1"/>
    <n v="1"/>
    <x v="0"/>
    <n v="1"/>
    <s v="3138744574CASA DE SOFTWARE PROSOF S.A.S"/>
    <x v="2"/>
    <d v="2024-01-11T00:00:00"/>
    <x v="1380"/>
    <d v="1899-12-30T00:00:00"/>
    <d v="2024-01-11T16:45:00"/>
    <s v="16:45"/>
    <d v="1899-12-30T04:13:00"/>
    <x v="1"/>
    <x v="1"/>
    <x v="6"/>
    <x v="1"/>
    <n v="8193"/>
  </r>
  <r>
    <n v="1399"/>
    <d v="2024-01-11T20:53:23"/>
    <d v="2024-01-11T20:59:51"/>
    <s v="46044978@ventasyservicios.com.co"/>
    <s v="Edward Esteban Roa Ruiz"/>
    <m/>
    <d v="2024-01-10T00:00:00"/>
    <s v="19:54"/>
    <x v="4"/>
    <m/>
    <m/>
    <m/>
    <m/>
    <m/>
    <m/>
    <m/>
    <m/>
    <s v="jcontreras@rbsas.co"/>
    <s v="Recaudo Bogotá SAS NIT 900453688-5 - Solicitud validación aprovisionamiento de la línea SIRCI - CLARO: 57101502305524119"/>
    <s v="12002593"/>
    <s v="RECAUDO BOGOTA S.A.S."/>
    <s v="EMPRESAS"/>
    <s v="CLIENTE CLARO"/>
    <x v="1"/>
    <s v="MARIA DEL PILAR RUIZ LADRON"/>
    <s v="FIJO"/>
    <s v="FO"/>
    <s v="PRODUCTO"/>
    <m/>
    <m/>
    <m/>
    <m/>
    <m/>
    <m/>
    <m/>
    <m/>
    <m/>
    <m/>
    <m/>
    <m/>
    <m/>
    <m/>
    <m/>
    <m/>
    <m/>
    <m/>
    <m/>
    <m/>
    <m/>
    <m/>
    <m/>
    <m/>
    <m/>
    <m/>
    <m/>
    <m/>
    <m/>
    <m/>
    <m/>
    <m/>
    <m/>
    <m/>
    <m/>
    <m/>
    <m/>
    <m/>
    <s v="INFORMACIÓN DE BENEFICIOS"/>
    <m/>
    <m/>
    <m/>
    <m/>
    <m/>
    <m/>
    <m/>
    <m/>
    <m/>
    <m/>
    <m/>
    <m/>
    <m/>
    <m/>
    <m/>
    <m/>
    <m/>
    <m/>
    <m/>
    <m/>
    <m/>
    <m/>
    <m/>
    <m/>
    <m/>
    <m/>
    <m/>
    <m/>
    <m/>
    <m/>
    <m/>
    <m/>
    <m/>
    <m/>
    <m/>
    <m/>
    <m/>
    <m/>
    <m/>
    <m/>
    <m/>
    <m/>
    <m/>
    <m/>
    <m/>
    <m/>
    <m/>
    <m/>
    <m/>
    <m/>
    <m/>
    <m/>
    <m/>
    <m/>
    <m/>
    <m/>
    <m/>
    <m/>
    <m/>
    <m/>
    <m/>
    <m/>
    <m/>
    <m/>
    <m/>
    <m/>
    <m/>
    <m/>
    <m/>
    <m/>
    <x v="0"/>
    <m/>
    <m/>
    <m/>
    <m/>
    <m/>
    <s v="GESTIONADO"/>
    <m/>
    <d v="2024-01-11T00:00:00"/>
    <m/>
    <m/>
    <x v="26"/>
    <x v="0"/>
    <x v="0"/>
    <x v="0"/>
    <x v="0"/>
    <n v="1"/>
    <n v="1"/>
    <n v="1"/>
    <n v="1"/>
    <x v="0"/>
    <n v="1"/>
    <s v="12002593RECAUDO BOGOTA S.A.S."/>
    <x v="0"/>
    <d v="2024-01-11T00:00:00"/>
    <x v="1381"/>
    <d v="1899-12-30T00:00:00"/>
    <d v="2024-01-10T19:54:00"/>
    <s v="19:54"/>
    <d v="1899-12-31T01:05:51"/>
    <x v="0"/>
    <x v="0"/>
    <x v="8"/>
    <x v="0"/>
    <n v="8193"/>
  </r>
  <r>
    <n v="1400"/>
    <d v="2024-01-11T20:54:19"/>
    <d v="2024-01-11T21:00:55"/>
    <s v="45577874@ventasyservicios.com.co"/>
    <s v="David Andres Pardo Torres"/>
    <m/>
    <d v="2024-01-10T00:00:00"/>
    <s v="07:48"/>
    <x v="0"/>
    <m/>
    <m/>
    <m/>
    <m/>
    <m/>
    <m/>
    <m/>
    <m/>
    <s v="yenny.salinas@claro.com.co"/>
    <s v="RV: Solicitud cambio de"/>
    <s v="11285212"/>
    <s v="CORNABIS T. I. A."/>
    <s v="PYME PEQUEÑA"/>
    <s v="CONSULTOR COMERCIAL"/>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1T00:00:00"/>
    <s v="20621274"/>
    <m/>
    <x v="80"/>
    <x v="0"/>
    <x v="0"/>
    <x v="0"/>
    <x v="0"/>
    <n v="1"/>
    <n v="1"/>
    <n v="1"/>
    <n v="1"/>
    <x v="0"/>
    <n v="1"/>
    <s v="11285212CORNABIS T. I. A."/>
    <x v="0"/>
    <d v="2024-01-11T00:00:00"/>
    <x v="1382"/>
    <d v="1899-12-30T00:00:00"/>
    <d v="2024-01-10T07:48:00"/>
    <s v="07:48"/>
    <d v="1899-12-31T13:12:55"/>
    <x v="0"/>
    <x v="0"/>
    <x v="14"/>
    <x v="0"/>
    <n v="8193"/>
  </r>
  <r>
    <n v="1401"/>
    <d v="2024-01-11T21:00:50"/>
    <d v="2024-01-11T21:01:20"/>
    <s v="46049316@ventasyservicios.com.co"/>
    <s v="Evelin Gicela Diaz Garzon"/>
    <m/>
    <d v="2024-01-11T00:00:00"/>
    <s v="15:14"/>
    <x v="7"/>
    <m/>
    <m/>
    <m/>
    <m/>
    <m/>
    <m/>
    <s v="hugo-sanchez01@hotmail.com"/>
    <s v="Re: CESION DE CONTRATO"/>
    <m/>
    <m/>
    <s v="3153375927"/>
    <s v="GRANITOS DE LA COSTA CARIBE S.A.S. -"/>
    <s v="SOH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1T00:00:00"/>
    <m/>
    <m/>
    <x v="79"/>
    <x v="6"/>
    <x v="0"/>
    <x v="0"/>
    <x v="0"/>
    <n v="1"/>
    <n v="1"/>
    <n v="1"/>
    <n v="1"/>
    <x v="0"/>
    <n v="1"/>
    <s v="3153375927GRANITOS DE LA COSTA CARIBE S.A.S. -"/>
    <x v="2"/>
    <d v="2024-01-11T00:00:00"/>
    <x v="1383"/>
    <d v="1899-12-30T00:00:00"/>
    <d v="2024-01-11T15:14:00"/>
    <s v="15:14"/>
    <d v="1899-12-30T05:47:20"/>
    <x v="1"/>
    <x v="1"/>
    <x v="22"/>
    <x v="1"/>
    <n v="8193"/>
  </r>
  <r>
    <n v="1402"/>
    <d v="2024-01-11T21:00:23"/>
    <d v="2024-01-11T21:01:45"/>
    <s v="45961543@ventasyservicios.com.co"/>
    <s v="Juan Jose Duque Aguirre"/>
    <m/>
    <d v="2024-01-11T00:00:00"/>
    <s v="16:49"/>
    <x v="3"/>
    <m/>
    <s v="15559495"/>
    <m/>
    <m/>
    <m/>
    <m/>
    <m/>
    <m/>
    <m/>
    <m/>
    <s v="3008216005"/>
    <s v="AGENCIA PARA LA GESTION DEL PAISAJE, EL PATRIMONIO Y LAS ALIANZA"/>
    <s v="NO DETERMINADO"/>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1T00:00:00"/>
    <m/>
    <m/>
    <x v="37"/>
    <x v="3"/>
    <x v="0"/>
    <x v="0"/>
    <x v="0"/>
    <n v="1"/>
    <n v="1"/>
    <n v="1"/>
    <n v="1"/>
    <x v="0"/>
    <n v="1"/>
    <s v="3008216005AGENCIA PARA LA GESTION DEL PAISAJE, EL PATRIMONIO Y LAS ALIANZA"/>
    <x v="2"/>
    <d v="2024-01-11T00:00:00"/>
    <x v="1384"/>
    <d v="1899-12-30T00:00:00"/>
    <d v="2024-01-11T16:49:00"/>
    <s v="16:49"/>
    <d v="1899-12-30T04:12:45"/>
    <x v="1"/>
    <x v="1"/>
    <x v="6"/>
    <x v="1"/>
    <n v="8193"/>
  </r>
  <r>
    <n v="1403"/>
    <d v="2024-01-11T21:01:48"/>
    <d v="2024-01-11T21:03:41"/>
    <s v="46044558@ventasyservicios.com.co"/>
    <s v="Dick Harry Rodriguez Rocha"/>
    <m/>
    <d v="2024-01-11T00:00:00"/>
    <s v="14:02"/>
    <x v="0"/>
    <m/>
    <m/>
    <m/>
    <m/>
    <m/>
    <m/>
    <m/>
    <m/>
    <s v="natalia.pino@claro.com.co"/>
    <s v="RV: RV: Desactivación de líneas // C.I. CONSERBA S.A.S// NIT 800182348"/>
    <s v="3113423634"/>
    <s v="SOCIEDAD DE COMERCIALIZAC"/>
    <s v="PYME MEDIANA"/>
    <s v="CLIENTE CLARO"/>
    <x v="0"/>
    <m/>
    <s v="MÓVIL"/>
    <m/>
    <m/>
    <s v="CANCELACIÓN DE LÍNEA"/>
    <m/>
    <m/>
    <m/>
    <m/>
    <m/>
    <s v="COLOCACIÓN"/>
    <m/>
    <m/>
    <m/>
    <m/>
    <m/>
    <m/>
    <m/>
    <m/>
    <m/>
    <m/>
    <m/>
    <m/>
    <m/>
    <m/>
    <m/>
    <m/>
    <m/>
    <m/>
    <m/>
    <m/>
    <m/>
    <m/>
    <m/>
    <m/>
    <m/>
    <m/>
    <m/>
    <m/>
    <m/>
    <m/>
    <m/>
    <m/>
    <m/>
    <m/>
    <m/>
    <m/>
    <m/>
    <m/>
    <m/>
    <m/>
    <m/>
    <m/>
    <m/>
    <m/>
    <m/>
    <m/>
    <m/>
    <m/>
    <m/>
    <m/>
    <m/>
    <m/>
    <m/>
    <m/>
    <m/>
    <m/>
    <m/>
    <m/>
    <m/>
    <m/>
    <m/>
    <m/>
    <m/>
    <m/>
    <m/>
    <m/>
    <m/>
    <m/>
    <m/>
    <m/>
    <m/>
    <m/>
    <m/>
    <m/>
    <m/>
    <m/>
    <m/>
    <m/>
    <m/>
    <m/>
    <m/>
    <m/>
    <m/>
    <m/>
    <m/>
    <m/>
    <m/>
    <m/>
    <m/>
    <m/>
    <m/>
    <m/>
    <m/>
    <m/>
    <m/>
    <m/>
    <m/>
    <m/>
    <m/>
    <s v="NO USA EL SERVICIO"/>
    <m/>
    <m/>
    <x v="1"/>
    <m/>
    <m/>
    <s v="2"/>
    <m/>
    <m/>
    <s v="GESTIONADO"/>
    <m/>
    <d v="2024-01-11T00:00:00"/>
    <m/>
    <m/>
    <x v="25"/>
    <x v="0"/>
    <x v="0"/>
    <x v="0"/>
    <x v="0"/>
    <n v="1"/>
    <n v="1"/>
    <n v="1"/>
    <n v="1"/>
    <x v="0"/>
    <n v="1"/>
    <s v="3113423634SOCIEDAD DE COMERCIALIZAC"/>
    <x v="0"/>
    <d v="2024-01-11T00:00:00"/>
    <x v="1385"/>
    <d v="1899-12-30T00:00:00"/>
    <d v="2024-01-11T14:02:00"/>
    <s v="14:02"/>
    <d v="1899-12-30T07:01:41"/>
    <x v="2"/>
    <x v="2"/>
    <x v="20"/>
    <x v="1"/>
    <n v="8193"/>
  </r>
  <r>
    <n v="1404"/>
    <d v="2024-01-11T21:01:50"/>
    <d v="2024-01-11T21:04:10"/>
    <s v="45961543@ventasyservicios.com.co"/>
    <s v="Juan Jose Duque Aguirre"/>
    <m/>
    <d v="2024-01-11T00:00:00"/>
    <s v="16:54"/>
    <x v="3"/>
    <m/>
    <s v="15559499"/>
    <m/>
    <m/>
    <m/>
    <m/>
    <m/>
    <m/>
    <m/>
    <m/>
    <s v="3002560654"/>
    <s v="AGENCIA PARA LA GESTION DEL PAISAJE, EL PATRIMONIO Y LAS ALIANZA"/>
    <s v="NO DETERMINADO"/>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1T00:00:00"/>
    <m/>
    <m/>
    <x v="37"/>
    <x v="3"/>
    <x v="0"/>
    <x v="0"/>
    <x v="0"/>
    <n v="1"/>
    <n v="1"/>
    <n v="1"/>
    <n v="1"/>
    <x v="0"/>
    <n v="1"/>
    <s v="3002560654AGENCIA PARA LA GESTION DEL PAISAJE, EL PATRIMONIO Y LAS ALIANZA"/>
    <x v="2"/>
    <d v="2024-01-11T00:00:00"/>
    <x v="1386"/>
    <d v="1899-12-30T00:00:00"/>
    <d v="2024-01-11T16:54:00"/>
    <s v="16:54"/>
    <d v="1899-12-30T04:10:10"/>
    <x v="1"/>
    <x v="1"/>
    <x v="6"/>
    <x v="1"/>
    <n v="8193"/>
  </r>
  <r>
    <n v="1405"/>
    <d v="2024-01-11T21:03:57"/>
    <d v="2024-01-11T21:04:28"/>
    <s v="45961452@ventasyservicios.com.co"/>
    <s v="Natalia Buenano Gonzalez"/>
    <m/>
    <d v="2024-01-11T00:00:00"/>
    <s v="16:03"/>
    <x v="3"/>
    <m/>
    <s v="15559471"/>
    <m/>
    <m/>
    <m/>
    <m/>
    <m/>
    <m/>
    <m/>
    <m/>
    <s v="3117641417"/>
    <s v="ARCA DEL INGENIERO Y EL CONSTRUCTOR ARC"/>
    <s v="MICRO"/>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1T00:00:00"/>
    <m/>
    <m/>
    <x v="47"/>
    <x v="3"/>
    <x v="0"/>
    <x v="0"/>
    <x v="0"/>
    <n v="1"/>
    <n v="1"/>
    <n v="1"/>
    <n v="1"/>
    <x v="0"/>
    <n v="1"/>
    <s v="3117641417ARCA DEL INGENIERO Y EL CONSTRUCTOR ARC"/>
    <x v="2"/>
    <d v="2024-01-11T00:00:00"/>
    <x v="1387"/>
    <d v="1899-12-30T00:00:00"/>
    <d v="2024-01-11T16:03:00"/>
    <s v="16:03"/>
    <d v="1899-12-30T05:01:28"/>
    <x v="1"/>
    <x v="1"/>
    <x v="5"/>
    <x v="1"/>
    <n v="8193"/>
  </r>
  <r>
    <n v="1406"/>
    <d v="2024-01-11T21:01:49"/>
    <d v="2024-01-11T21:06:26"/>
    <s v="46049316@ventasyservicios.com.co"/>
    <s v="Evelin Gicela Diaz Garzon"/>
    <m/>
    <d v="2024-01-11T00:00:00"/>
    <s v="13:40"/>
    <x v="7"/>
    <m/>
    <m/>
    <m/>
    <m/>
    <m/>
    <m/>
    <s v="caty.hernandez@claro.com.co"/>
    <s v="RV: formato de cesion de contrato claro"/>
    <m/>
    <m/>
    <s v="3205425820"/>
    <s v="AUTOCENTRO SUPER CAR LIMITADA"/>
    <s v="EMPRESAS"/>
    <s v="CLIENTE CLAR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1T00:00:00"/>
    <m/>
    <m/>
    <x v="78"/>
    <x v="6"/>
    <x v="0"/>
    <x v="0"/>
    <x v="0"/>
    <n v="1"/>
    <n v="1"/>
    <n v="1"/>
    <n v="1"/>
    <x v="0"/>
    <n v="1"/>
    <s v="3205425820AUTOCENTRO SUPER CAR LIMITADA"/>
    <x v="0"/>
    <d v="2024-01-11T00:00:00"/>
    <x v="1388"/>
    <d v="1899-12-30T00:00:00"/>
    <d v="2024-01-11T13:40:00"/>
    <s v="13:40"/>
    <d v="1899-12-30T07:26:26"/>
    <x v="2"/>
    <x v="2"/>
    <x v="22"/>
    <x v="1"/>
    <n v="8193"/>
  </r>
  <r>
    <n v="1407"/>
    <d v="2024-01-11T21:06:13"/>
    <d v="2024-01-11T21:07:09"/>
    <s v="45664102@ventasyservicios.com.co"/>
    <s v="Angie Tatiana Tique Cardozo"/>
    <m/>
    <d v="2024-01-11T00:00:00"/>
    <s v="6:16 p. m."/>
    <x v="0"/>
    <m/>
    <m/>
    <m/>
    <m/>
    <m/>
    <m/>
    <m/>
    <m/>
    <s v="juanalzate73@hotmail.com"/>
    <s v="Solicitud de cancelacion del servivio"/>
    <s v="99558538  "/>
    <s v="JUAN CARLO ALZATE HENAO "/>
    <s v="SOH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1T00:00:00"/>
    <s v="NO APLICA"/>
    <s v="NO APLICA"/>
    <x v="58"/>
    <x v="0"/>
    <x v="0"/>
    <x v="0"/>
    <x v="0"/>
    <n v="1"/>
    <n v="1"/>
    <n v="1"/>
    <n v="1"/>
    <x v="0"/>
    <n v="1"/>
    <s v="99558538  JUAN CARLO ALZATE HENAO "/>
    <x v="1"/>
    <d v="2024-01-11T00:00:00"/>
    <x v="1389"/>
    <d v="1899-12-30T00:00:00"/>
    <d v="2024-01-11T06:16:00"/>
    <s v="6:16"/>
    <d v="1899-12-30T14:51:09"/>
    <x v="3"/>
    <x v="2"/>
    <x v="16"/>
    <x v="1"/>
    <n v="8193"/>
  </r>
  <r>
    <n v="1408"/>
    <d v="2024-01-11T21:05:54"/>
    <d v="2024-01-11T21:07:29"/>
    <s v="45961543@ventasyservicios.com.co"/>
    <s v="Juan Jose Duque Aguirre"/>
    <m/>
    <d v="2024-01-11T00:00:00"/>
    <s v="16:54"/>
    <x v="3"/>
    <m/>
    <s v="15559501"/>
    <m/>
    <m/>
    <m/>
    <m/>
    <m/>
    <m/>
    <m/>
    <m/>
    <s v="8.22358227"/>
    <s v="INSTACOL DIGITAL SAS"/>
    <s v="PYME MEDIANA"/>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1T00:00:00"/>
    <m/>
    <m/>
    <x v="61"/>
    <x v="3"/>
    <x v="0"/>
    <x v="0"/>
    <x v="0"/>
    <n v="1"/>
    <n v="1"/>
    <n v="1"/>
    <n v="1"/>
    <x v="1"/>
    <n v="2"/>
    <s v="8.22358227INSTACOL DIGITAL SAS"/>
    <x v="2"/>
    <d v="2024-01-11T00:00:00"/>
    <x v="1390"/>
    <d v="1899-12-30T00:00:00"/>
    <d v="2024-01-11T16:54:00"/>
    <s v="16:54"/>
    <d v="1899-12-30T04:13:29"/>
    <x v="1"/>
    <x v="1"/>
    <x v="6"/>
    <x v="1"/>
    <n v="8193"/>
  </r>
  <r>
    <n v="1409"/>
    <d v="2024-01-11T21:06:29"/>
    <d v="2024-01-11T21:08:32"/>
    <s v="46044978@ventasyservicios.com.co"/>
    <s v="Edward Esteban Roa Ruiz"/>
    <m/>
    <d v="2024-01-10T00:00:00"/>
    <s v="20:04"/>
    <x v="4"/>
    <m/>
    <m/>
    <m/>
    <m/>
    <m/>
    <m/>
    <m/>
    <m/>
    <s v="javier.alzate@claro.com.co"/>
    <s v="APOYO SOPORTE TECNICO INTERNET ENLACE: JSR0002 CELUACCESORIOS DE COLOMBIA S.A.S."/>
    <s v="12067314"/>
    <s v="CELUACCESORIOS DE COLOMBIA S.A.S."/>
    <s v="MICRO"/>
    <s v="CLIENTE CLARO"/>
    <x v="0"/>
    <m/>
    <s v="FIJO"/>
    <s v="FO"/>
    <s v="SOPORTE TÉCNICO"/>
    <m/>
    <m/>
    <m/>
    <m/>
    <m/>
    <m/>
    <m/>
    <m/>
    <m/>
    <m/>
    <m/>
    <m/>
    <m/>
    <m/>
    <m/>
    <m/>
    <m/>
    <m/>
    <m/>
    <m/>
    <m/>
    <m/>
    <m/>
    <m/>
    <m/>
    <m/>
    <m/>
    <m/>
    <m/>
    <m/>
    <m/>
    <m/>
    <m/>
    <m/>
    <m/>
    <m/>
    <m/>
    <m/>
    <m/>
    <m/>
    <m/>
    <m/>
    <m/>
    <m/>
    <m/>
    <m/>
    <m/>
    <m/>
    <m/>
    <m/>
    <m/>
    <m/>
    <m/>
    <m/>
    <m/>
    <s v="SOLUCIÓN EN PRIMER NIVEL"/>
    <m/>
    <m/>
    <m/>
    <m/>
    <m/>
    <m/>
    <m/>
    <m/>
    <m/>
    <m/>
    <m/>
    <m/>
    <m/>
    <m/>
    <m/>
    <m/>
    <m/>
    <m/>
    <m/>
    <m/>
    <m/>
    <m/>
    <m/>
    <m/>
    <m/>
    <m/>
    <m/>
    <m/>
    <m/>
    <m/>
    <m/>
    <m/>
    <m/>
    <m/>
    <m/>
    <m/>
    <m/>
    <m/>
    <m/>
    <m/>
    <m/>
    <m/>
    <m/>
    <m/>
    <m/>
    <m/>
    <m/>
    <m/>
    <m/>
    <m/>
    <m/>
    <m/>
    <m/>
    <x v="1"/>
    <m/>
    <m/>
    <s v="1"/>
    <s v="0"/>
    <s v="0"/>
    <s v="GESTIONADO"/>
    <m/>
    <d v="2024-01-11T00:00:00"/>
    <m/>
    <m/>
    <x v="154"/>
    <x v="0"/>
    <x v="0"/>
    <x v="0"/>
    <x v="0"/>
    <n v="1"/>
    <n v="1"/>
    <n v="1"/>
    <n v="1"/>
    <x v="0"/>
    <n v="1"/>
    <s v="12067314CELUACCESORIOS DE COLOMBIA S.A.S."/>
    <x v="0"/>
    <d v="2024-01-11T00:00:00"/>
    <x v="1391"/>
    <d v="1899-12-30T00:00:00"/>
    <d v="2024-01-10T20:04:00"/>
    <s v="20:04"/>
    <d v="1899-12-31T01:04:32"/>
    <x v="0"/>
    <x v="0"/>
    <x v="8"/>
    <x v="0"/>
    <n v="8193"/>
  </r>
  <r>
    <n v="1410"/>
    <d v="2024-01-11T21:08:00"/>
    <d v="2024-01-11T21:08:54"/>
    <s v="46044959@ventasyservicios.com.co"/>
    <s v="Brayan Enrique Cuida Castillo"/>
    <m/>
    <d v="2024-01-11T00:00:00"/>
    <s v="12:03 p. m."/>
    <x v="4"/>
    <m/>
    <m/>
    <m/>
    <m/>
    <m/>
    <m/>
    <m/>
    <m/>
    <s v="secretariadehacienda@totoro-cauca.gov.co"/>
    <s v="SOLICITUD DE CNCELACION Y ACTIVACIÓN DE LINEAS TELEFÓNICAS MUNICIPIO DE TOTORO"/>
    <s v="8.21578325"/>
    <s v="MUNICIPIO DE TOTORO"/>
    <s v="SOHO"/>
    <s v="CLIENTE CLAR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1T00:00:00"/>
    <s v="NN"/>
    <m/>
    <x v="61"/>
    <x v="0"/>
    <x v="0"/>
    <x v="0"/>
    <x v="0"/>
    <n v="1"/>
    <n v="1"/>
    <n v="1"/>
    <n v="1"/>
    <x v="2"/>
    <n v="2"/>
    <s v="8.21578325MUNICIPIO DE TOTORO"/>
    <x v="0"/>
    <d v="2024-01-11T00:00:00"/>
    <x v="1392"/>
    <d v="1899-12-30T00:00:00"/>
    <d v="2024-01-11T12:03:00"/>
    <s v="12:03"/>
    <d v="1899-12-30T09:05:54"/>
    <x v="2"/>
    <x v="2"/>
    <x v="7"/>
    <x v="0"/>
    <n v="8193"/>
  </r>
  <r>
    <n v="1411"/>
    <d v="2024-01-11T21:10:45"/>
    <d v="2024-01-11T21:11:59"/>
    <s v="45664102@ventasyservicios.com.co"/>
    <s v="Angie Tatiana Tique Cardozo"/>
    <m/>
    <d v="2024-01-11T00:00:00"/>
    <s v="3:02 p. m."/>
    <x v="0"/>
    <m/>
    <m/>
    <m/>
    <m/>
    <m/>
    <m/>
    <m/>
    <m/>
    <s v="soportesCAVPQR@claro.com.co"/>
    <s v="RE: PQR CAMPAÑAS"/>
    <s v="66750239"/>
    <s v="NULMER JOS ORDONEZ LOZANO   "/>
    <s v="SOHO"/>
    <s v="CLIENTE EXTERNO"/>
    <x v="0"/>
    <m/>
    <s v="FIJO"/>
    <s v="HFC"/>
    <s v="PQR"/>
    <m/>
    <m/>
    <m/>
    <m/>
    <m/>
    <m/>
    <m/>
    <m/>
    <m/>
    <m/>
    <m/>
    <m/>
    <m/>
    <m/>
    <m/>
    <m/>
    <m/>
    <m/>
    <m/>
    <m/>
    <m/>
    <m/>
    <m/>
    <m/>
    <m/>
    <m/>
    <m/>
    <m/>
    <m/>
    <m/>
    <m/>
    <m/>
    <m/>
    <m/>
    <m/>
    <m/>
    <m/>
    <s v="INFORMACIÓN - ACLARACIÓN"/>
    <s v="INFORMACIÓN DE BENEFICIOS"/>
    <m/>
    <m/>
    <m/>
    <m/>
    <m/>
    <m/>
    <m/>
    <m/>
    <m/>
    <m/>
    <m/>
    <m/>
    <m/>
    <m/>
    <m/>
    <m/>
    <m/>
    <m/>
    <m/>
    <m/>
    <m/>
    <m/>
    <m/>
    <m/>
    <m/>
    <m/>
    <m/>
    <m/>
    <m/>
    <m/>
    <m/>
    <m/>
    <m/>
    <m/>
    <m/>
    <m/>
    <m/>
    <m/>
    <m/>
    <m/>
    <m/>
    <m/>
    <m/>
    <m/>
    <m/>
    <m/>
    <m/>
    <m/>
    <m/>
    <m/>
    <m/>
    <m/>
    <m/>
    <m/>
    <m/>
    <m/>
    <m/>
    <m/>
    <m/>
    <m/>
    <m/>
    <m/>
    <m/>
    <m/>
    <m/>
    <m/>
    <m/>
    <m/>
    <m/>
    <m/>
    <x v="0"/>
    <m/>
    <m/>
    <m/>
    <m/>
    <m/>
    <s v="GESTIONADO"/>
    <m/>
    <d v="2024-01-11T00:00:00"/>
    <s v="NO APLICA"/>
    <s v="NO APLICA"/>
    <x v="97"/>
    <x v="0"/>
    <x v="0"/>
    <x v="0"/>
    <x v="0"/>
    <n v="1"/>
    <n v="1"/>
    <n v="1"/>
    <n v="1"/>
    <x v="0"/>
    <n v="1"/>
    <s v="66750239NULMER JOS ORDONEZ LOZANO   "/>
    <x v="1"/>
    <d v="2024-01-11T00:00:00"/>
    <x v="1393"/>
    <d v="1899-12-30T00:00:00"/>
    <d v="2024-01-11T03:02:00"/>
    <s v="3:02"/>
    <d v="1899-12-30T18:09:59"/>
    <x v="4"/>
    <x v="2"/>
    <x v="16"/>
    <x v="1"/>
    <n v="8193"/>
  </r>
  <r>
    <n v="1412"/>
    <d v="2024-01-11T21:10:30"/>
    <d v="2024-01-11T21:15:46"/>
    <s v="45961543@ventasyservicios.com.co"/>
    <s v="Juan Jose Duque Aguirre"/>
    <m/>
    <d v="2024-01-11T00:00:00"/>
    <s v="17:03"/>
    <x v="3"/>
    <m/>
    <s v="15559510"/>
    <m/>
    <m/>
    <m/>
    <m/>
    <m/>
    <m/>
    <m/>
    <m/>
    <s v="3108495329"/>
    <s v="SOPORTES Y -"/>
    <s v="PYME MEDIANA"/>
    <s v="CLIENTE EXTERN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11T00:00:00"/>
    <m/>
    <m/>
    <x v="27"/>
    <x v="3"/>
    <x v="0"/>
    <x v="0"/>
    <x v="0"/>
    <n v="1"/>
    <n v="1"/>
    <n v="1"/>
    <n v="1"/>
    <x v="0"/>
    <n v="1"/>
    <s v="3108495329SOPORTES Y -"/>
    <x v="2"/>
    <d v="2024-01-11T00:00:00"/>
    <x v="1394"/>
    <d v="1899-12-30T00:00:00"/>
    <d v="2024-01-11T17:03:00"/>
    <s v="17:03"/>
    <d v="1899-12-30T04:12:46"/>
    <x v="1"/>
    <x v="1"/>
    <x v="6"/>
    <x v="1"/>
    <n v="8193"/>
  </r>
  <r>
    <n v="1413"/>
    <d v="2024-01-11T21:16:38"/>
    <d v="2024-01-11T21:17:41"/>
    <s v="46049316@ventasyservicios.com.co"/>
    <s v="Evelin Gicela Diaz Garzon"/>
    <m/>
    <d v="2024-01-11T00:00:00"/>
    <s v="16:53"/>
    <x v="7"/>
    <m/>
    <m/>
    <m/>
    <m/>
    <m/>
    <m/>
    <s v="boespecial@claro.com.co; "/>
    <s v="Re: RV: Cesión de contrato a persona natural"/>
    <m/>
    <m/>
    <s v="3134190707"/>
    <s v="TIBADUIZA HERRERA SAS"/>
    <s v="SOHO"/>
    <s v="CONSULTOR COMERCIAL"/>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1T00:00:00"/>
    <m/>
    <m/>
    <x v="78"/>
    <x v="6"/>
    <x v="0"/>
    <x v="0"/>
    <x v="0"/>
    <n v="1"/>
    <n v="1"/>
    <n v="1"/>
    <n v="1"/>
    <x v="0"/>
    <n v="1"/>
    <s v="3134190707TIBADUIZA HERRERA SAS"/>
    <x v="2"/>
    <d v="2024-01-11T00:00:00"/>
    <x v="1395"/>
    <d v="1899-12-30T00:00:00"/>
    <d v="2024-01-11T16:53:00"/>
    <s v="16:53"/>
    <d v="1899-12-30T04:24:41"/>
    <x v="1"/>
    <x v="1"/>
    <x v="22"/>
    <x v="1"/>
    <n v="8193"/>
  </r>
  <r>
    <n v="1414"/>
    <d v="2024-01-11T21:18:50"/>
    <d v="2024-01-11T21:19:21"/>
    <s v="45961452@ventasyservicios.com.co"/>
    <s v="Natalia Buenano Gonzalez"/>
    <m/>
    <d v="2024-01-11T00:00:00"/>
    <s v="16:22"/>
    <x v="3"/>
    <m/>
    <s v="15559478"/>
    <m/>
    <m/>
    <m/>
    <m/>
    <m/>
    <m/>
    <m/>
    <m/>
    <s v="3125795815"/>
    <s v="DISTRITECH COLOMBIA S.A.S."/>
    <s v="MICRO"/>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1T00:00:00"/>
    <m/>
    <m/>
    <x v="9"/>
    <x v="3"/>
    <x v="0"/>
    <x v="0"/>
    <x v="0"/>
    <n v="1"/>
    <n v="1"/>
    <n v="1"/>
    <n v="1"/>
    <x v="0"/>
    <n v="1"/>
    <s v="3125795815DISTRITECH COLOMBIA S.A.S."/>
    <x v="2"/>
    <d v="2024-01-11T00:00:00"/>
    <x v="1396"/>
    <d v="1899-12-30T00:00:00"/>
    <d v="2024-01-11T16:22:00"/>
    <s v="16:22"/>
    <d v="1899-12-30T04:57:21"/>
    <x v="1"/>
    <x v="1"/>
    <x v="5"/>
    <x v="1"/>
    <n v="8193"/>
  </r>
  <r>
    <n v="1415"/>
    <d v="2024-01-11T21:10:22"/>
    <d v="2024-01-11T21:19:50"/>
    <s v="45577874@ventasyservicios.com.co"/>
    <s v="David Andres Pardo Torres"/>
    <m/>
    <d v="2024-01-10T00:00:00"/>
    <s v="14:04"/>
    <x v="4"/>
    <m/>
    <m/>
    <m/>
    <m/>
    <m/>
    <m/>
    <m/>
    <m/>
    <s v="contactopyme.co@claro.com.co"/>
    <s v="Fwd: Correccion de direccion y de titular"/>
    <s v="18760641"/>
    <s v="GIOVANNY CARREÑO CAMACHO"/>
    <s v="MICRO"/>
    <s v="SOPORTE TÉCNICO NEGOCIOS"/>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1T00:00:00"/>
    <s v="995860123"/>
    <m/>
    <x v="37"/>
    <x v="0"/>
    <x v="0"/>
    <x v="0"/>
    <x v="0"/>
    <n v="1"/>
    <n v="1"/>
    <n v="1"/>
    <n v="1"/>
    <x v="0"/>
    <n v="1"/>
    <s v="18760641GIOVANNY CARREÑO CAMACHO"/>
    <x v="0"/>
    <d v="2024-01-11T00:00:00"/>
    <x v="1397"/>
    <d v="1899-12-30T00:00:00"/>
    <d v="2024-01-10T14:04:00"/>
    <s v="14:04"/>
    <d v="1899-12-31T07:15:50"/>
    <x v="0"/>
    <x v="0"/>
    <x v="14"/>
    <x v="0"/>
    <n v="8193"/>
  </r>
  <r>
    <n v="1416"/>
    <d v="2024-01-11T21:19:25"/>
    <d v="2024-01-11T21:22:00"/>
    <s v="45961543@ventasyservicios.com.co"/>
    <s v="Juan Jose Duque Aguirre"/>
    <m/>
    <d v="2024-01-11T00:00:00"/>
    <s v="17:09"/>
    <x v="3"/>
    <m/>
    <s v="15559516"/>
    <m/>
    <m/>
    <m/>
    <m/>
    <m/>
    <m/>
    <m/>
    <m/>
    <s v="8.22484419"/>
    <s v="CENTRO COMERCIAL GRAN PLAZA - PROPIEDAD"/>
    <s v="SOHO"/>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11T00:00:00"/>
    <m/>
    <m/>
    <x v="15"/>
    <x v="3"/>
    <x v="0"/>
    <x v="0"/>
    <x v="0"/>
    <n v="1"/>
    <n v="1"/>
    <n v="1"/>
    <n v="1"/>
    <x v="0"/>
    <n v="1"/>
    <s v="8.22484419CENTRO COMERCIAL GRAN PLAZA - PROPIEDAD"/>
    <x v="2"/>
    <d v="2024-01-11T00:00:00"/>
    <x v="1398"/>
    <d v="1899-12-30T00:00:00"/>
    <d v="2024-01-11T17:09:00"/>
    <s v="17:09"/>
    <d v="1899-12-30T04:13:00"/>
    <x v="1"/>
    <x v="1"/>
    <x v="6"/>
    <x v="1"/>
    <n v="8193"/>
  </r>
  <r>
    <n v="1417"/>
    <d v="2024-01-11T21:21:07"/>
    <d v="2024-01-11T21:22:00"/>
    <s v="46044978@ventasyservicios.com.co"/>
    <s v="Edward Esteban Roa Ruiz"/>
    <m/>
    <d v="2024-01-11T00:00:00"/>
    <s v="8:35"/>
    <x v="4"/>
    <m/>
    <m/>
    <m/>
    <m/>
    <m/>
    <m/>
    <m/>
    <m/>
    <s v="auxiliarcontable@grupocre.com "/>
    <s v="Aplicacion del pago mes diciembre 2023"/>
    <s v="12421448"/>
    <s v="GRUPO CRE ARIAS S EN C"/>
    <s v="PYME MEDIANA"/>
    <s v="CLIENTE CLARO"/>
    <x v="0"/>
    <m/>
    <s v="FIJO"/>
    <s v="FO"/>
    <s v="PAGO NO ABONADO"/>
    <m/>
    <m/>
    <m/>
    <m/>
    <m/>
    <m/>
    <m/>
    <m/>
    <m/>
    <m/>
    <m/>
    <m/>
    <m/>
    <m/>
    <m/>
    <m/>
    <m/>
    <m/>
    <m/>
    <m/>
    <m/>
    <m/>
    <m/>
    <m/>
    <m/>
    <m/>
    <m/>
    <m/>
    <m/>
    <m/>
    <m/>
    <m/>
    <m/>
    <s v="INFORMACIÓN - ACLARACIÓN"/>
    <m/>
    <m/>
    <m/>
    <m/>
    <m/>
    <m/>
    <m/>
    <m/>
    <m/>
    <m/>
    <m/>
    <m/>
    <m/>
    <m/>
    <m/>
    <m/>
    <m/>
    <m/>
    <m/>
    <m/>
    <m/>
    <m/>
    <m/>
    <m/>
    <m/>
    <m/>
    <m/>
    <m/>
    <m/>
    <m/>
    <m/>
    <m/>
    <m/>
    <m/>
    <m/>
    <m/>
    <m/>
    <m/>
    <m/>
    <m/>
    <m/>
    <m/>
    <m/>
    <m/>
    <m/>
    <m/>
    <m/>
    <m/>
    <m/>
    <m/>
    <m/>
    <m/>
    <m/>
    <m/>
    <m/>
    <m/>
    <m/>
    <m/>
    <m/>
    <m/>
    <m/>
    <m/>
    <m/>
    <m/>
    <m/>
    <m/>
    <m/>
    <m/>
    <m/>
    <m/>
    <m/>
    <m/>
    <m/>
    <m/>
    <m/>
    <x v="0"/>
    <m/>
    <m/>
    <m/>
    <m/>
    <m/>
    <s v="GESTIONADO"/>
    <m/>
    <d v="2024-01-11T00:00:00"/>
    <m/>
    <m/>
    <x v="28"/>
    <x v="0"/>
    <x v="0"/>
    <x v="30"/>
    <x v="1"/>
    <n v="1"/>
    <n v="1"/>
    <n v="1"/>
    <n v="1"/>
    <x v="0"/>
    <n v="1"/>
    <s v="12421448GRUPO CRE ARIAS S EN C"/>
    <x v="0"/>
    <d v="2024-01-11T00:00:00"/>
    <x v="1398"/>
    <d v="1899-12-30T00:00:00"/>
    <d v="2024-01-11T08:35:00"/>
    <s v="8:35"/>
    <d v="1899-12-30T12:47:00"/>
    <x v="3"/>
    <x v="2"/>
    <x v="8"/>
    <x v="0"/>
    <n v="8193"/>
  </r>
  <r>
    <n v="1418"/>
    <d v="2024-01-11T21:21:36"/>
    <d v="2024-01-11T21:22:56"/>
    <s v="45664102@ventasyservicios.com.co"/>
    <s v="Angie Tatiana Tique Cardozo"/>
    <m/>
    <d v="2024-01-11T00:00:00"/>
    <s v="8:37 p. m., "/>
    <x v="0"/>
    <m/>
    <m/>
    <m/>
    <m/>
    <m/>
    <m/>
    <m/>
    <m/>
    <s v="importacionesbemom@gmail.com"/>
    <s v="buenas noches señores empresa de telecomunicaciones claro"/>
    <s v="89779835"/>
    <s v=" MARY GRACI QUIROGA ALMANZA       "/>
    <s v="MICRO"/>
    <s v="CLIENTE EXTERNO"/>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SOLUCIONADO ESCALADO"/>
    <s v="OTRAS ÁREAS"/>
    <d v="2024-01-11T00:00:00"/>
    <s v="NO APLICA"/>
    <s v="NO APLICA"/>
    <x v="57"/>
    <x v="0"/>
    <x v="4"/>
    <x v="0"/>
    <x v="0"/>
    <n v="1"/>
    <n v="1"/>
    <n v="1"/>
    <n v="1"/>
    <x v="0"/>
    <n v="1"/>
    <s v="89779835 MARY GRACI QUIROGA ALMANZA       "/>
    <x v="1"/>
    <d v="2024-01-11T00:00:00"/>
    <x v="1399"/>
    <d v="1899-12-30T00:00:00"/>
    <d v="2024-01-11T08:37:00"/>
    <s v="8:37"/>
    <d v="1899-12-30T12:45:56"/>
    <x v="3"/>
    <x v="2"/>
    <x v="16"/>
    <x v="1"/>
    <n v="8193"/>
  </r>
  <r>
    <n v="1419"/>
    <d v="2024-01-11T21:22:55"/>
    <d v="2024-01-11T21:23:38"/>
    <s v="45961452@ventasyservicios.com.co"/>
    <s v="Natalia Buenano Gonzalez"/>
    <m/>
    <d v="2024-01-11T00:00:00"/>
    <s v="16:39"/>
    <x v="3"/>
    <m/>
    <s v="15559485"/>
    <m/>
    <m/>
    <m/>
    <m/>
    <m/>
    <m/>
    <m/>
    <m/>
    <s v="8.22486510"/>
    <s v="LEIDY JOHANNA   TABORDA LOPEZ"/>
    <s v="SOHO"/>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1T00:00:00"/>
    <m/>
    <m/>
    <x v="61"/>
    <x v="3"/>
    <x v="0"/>
    <x v="0"/>
    <x v="0"/>
    <n v="1"/>
    <n v="1"/>
    <n v="1"/>
    <n v="1"/>
    <x v="0"/>
    <n v="1"/>
    <s v="8.22486510LEIDY JOHANNA   TABORDA LOPEZ"/>
    <x v="2"/>
    <d v="2024-01-11T00:00:00"/>
    <x v="1400"/>
    <d v="1899-12-30T00:00:00"/>
    <d v="2024-01-11T16:39:00"/>
    <s v="16:39"/>
    <d v="1899-12-30T04:44:38"/>
    <x v="1"/>
    <x v="1"/>
    <x v="5"/>
    <x v="1"/>
    <n v="8193"/>
  </r>
  <r>
    <n v="1420"/>
    <d v="2024-01-11T21:22:08"/>
    <d v="2024-01-11T21:23:56"/>
    <s v="46044558@ventasyservicios.com.co"/>
    <s v="Dick Harry Rodriguez Rocha"/>
    <m/>
    <d v="2024-01-11T00:00:00"/>
    <s v="13:57"/>
    <x v="0"/>
    <m/>
    <m/>
    <m/>
    <m/>
    <m/>
    <m/>
    <m/>
    <m/>
    <s v="linaossaelgaitero@gmail.com"/>
    <s v="Fwd: PISCICOLA EL GAITERO NIT 900237256"/>
    <s v="3186296844"/>
    <s v="PISCICOLA EL GAITERO S.A."/>
    <s v="PYME PEQUEÑA"/>
    <s v="CLIENTE EXTERNO"/>
    <x v="0"/>
    <m/>
    <s v="MÓVIL"/>
    <m/>
    <m/>
    <s v="CANCELACIÓN DE LÍNEA"/>
    <m/>
    <m/>
    <m/>
    <m/>
    <m/>
    <s v="COLOCACIÓN"/>
    <m/>
    <m/>
    <m/>
    <m/>
    <m/>
    <m/>
    <m/>
    <m/>
    <m/>
    <m/>
    <m/>
    <m/>
    <m/>
    <m/>
    <m/>
    <m/>
    <m/>
    <m/>
    <m/>
    <m/>
    <m/>
    <m/>
    <m/>
    <m/>
    <m/>
    <m/>
    <m/>
    <m/>
    <m/>
    <m/>
    <m/>
    <m/>
    <m/>
    <m/>
    <m/>
    <m/>
    <m/>
    <m/>
    <m/>
    <m/>
    <m/>
    <m/>
    <m/>
    <m/>
    <m/>
    <m/>
    <m/>
    <m/>
    <m/>
    <m/>
    <m/>
    <m/>
    <m/>
    <m/>
    <m/>
    <m/>
    <m/>
    <m/>
    <m/>
    <m/>
    <m/>
    <m/>
    <m/>
    <m/>
    <m/>
    <m/>
    <m/>
    <m/>
    <m/>
    <m/>
    <m/>
    <m/>
    <m/>
    <m/>
    <m/>
    <m/>
    <m/>
    <m/>
    <m/>
    <m/>
    <m/>
    <m/>
    <m/>
    <m/>
    <m/>
    <m/>
    <m/>
    <m/>
    <m/>
    <m/>
    <m/>
    <m/>
    <m/>
    <m/>
    <m/>
    <m/>
    <m/>
    <m/>
    <m/>
    <s v="NO USA EL SERVICIO"/>
    <m/>
    <m/>
    <x v="1"/>
    <m/>
    <m/>
    <s v="1"/>
    <m/>
    <m/>
    <s v="GESTIONADO"/>
    <m/>
    <d v="2024-01-11T00:00:00"/>
    <m/>
    <m/>
    <x v="25"/>
    <x v="0"/>
    <x v="0"/>
    <x v="0"/>
    <x v="0"/>
    <n v="1"/>
    <n v="1"/>
    <n v="1"/>
    <n v="1"/>
    <x v="0"/>
    <n v="1"/>
    <s v="3186296844PISCICOLA EL GAITERO S.A."/>
    <x v="0"/>
    <d v="2024-01-11T00:00:00"/>
    <x v="1401"/>
    <d v="1899-12-30T00:00:00"/>
    <d v="2024-01-11T13:57:00"/>
    <s v="13:57"/>
    <d v="1899-12-30T07:26:56"/>
    <x v="2"/>
    <x v="2"/>
    <x v="20"/>
    <x v="1"/>
    <n v="8193"/>
  </r>
  <r>
    <n v="1421"/>
    <d v="2024-01-11T21:21:34"/>
    <d v="2024-01-11T21:24:10"/>
    <s v="46049316@ventasyservicios.com.co"/>
    <s v="Evelin Gicela Diaz Garzon"/>
    <m/>
    <d v="2024-01-11T00:00:00"/>
    <s v="16:22"/>
    <x v="7"/>
    <m/>
    <m/>
    <m/>
    <m/>
    <m/>
    <m/>
    <s v="enfermeradeldrmiery@outlook.com"/>
    <s v="RV: RV: RV: CESION CONTRATO INVERSIONES FMVH A CENTRO OTORRINO FACTURA COMCEL"/>
    <m/>
    <m/>
    <s v="3184592162"/>
    <s v="INVERSIONES F.M.V.H S.A.S"/>
    <s v="PYME PEQUEÑ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1T00:00:00"/>
    <m/>
    <m/>
    <x v="78"/>
    <x v="6"/>
    <x v="0"/>
    <x v="0"/>
    <x v="0"/>
    <n v="1"/>
    <n v="1"/>
    <n v="1"/>
    <n v="1"/>
    <x v="0"/>
    <n v="1"/>
    <s v="3184592162INVERSIONES F.M.V.H S.A.S"/>
    <x v="2"/>
    <d v="2024-01-11T00:00:00"/>
    <x v="1402"/>
    <d v="1899-12-30T00:00:00"/>
    <d v="2024-01-11T16:22:00"/>
    <s v="16:22"/>
    <d v="1899-12-30T05:02:10"/>
    <x v="1"/>
    <x v="1"/>
    <x v="22"/>
    <x v="1"/>
    <n v="8193"/>
  </r>
  <r>
    <n v="1422"/>
    <d v="2024-01-11T21:23:31"/>
    <d v="2024-01-11T21:26:43"/>
    <s v="45688293@ventasyservicios.com.co"/>
    <s v="Juan David Mendez"/>
    <m/>
    <d v="2024-01-11T00:00:00"/>
    <s v="15:57"/>
    <x v="0"/>
    <m/>
    <m/>
    <m/>
    <m/>
    <m/>
    <m/>
    <m/>
    <m/>
    <s v="38102338@claro.com.co"/>
    <s v="Fwd: Enerfin - Tarjeta eSim"/>
    <s v="3228861360"/>
    <s v="ENERFIN SERVICIOS S.A.S."/>
    <s v="NO DETERMINAD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1T00:00:00"/>
    <m/>
    <m/>
    <x v="21"/>
    <x v="0"/>
    <x v="0"/>
    <x v="0"/>
    <x v="0"/>
    <n v="1"/>
    <n v="1"/>
    <n v="1"/>
    <n v="1"/>
    <x v="0"/>
    <n v="1"/>
    <s v="3228861360ENERFIN SERVICIOS S.A.S."/>
    <x v="2"/>
    <d v="2024-01-11T00:00:00"/>
    <x v="1403"/>
    <d v="1899-12-30T00:00:00"/>
    <d v="2024-01-11T15:57:00"/>
    <s v="15:57"/>
    <d v="1899-12-30T05:29:43"/>
    <x v="1"/>
    <x v="1"/>
    <x v="4"/>
    <x v="1"/>
    <n v="8193"/>
  </r>
  <r>
    <n v="1423"/>
    <d v="2024-01-11T21:28:26"/>
    <d v="2024-01-11T21:29:31"/>
    <s v="46044959@ventasyservicios.com.co"/>
    <s v="Brayan Enrique Cuida Castillo"/>
    <m/>
    <d v="2024-01-11T00:00:00"/>
    <s v="11:58 a. m."/>
    <x v="4"/>
    <m/>
    <m/>
    <m/>
    <m/>
    <m/>
    <m/>
    <m/>
    <m/>
    <s v="asistente.comercial@alianzatsa.com"/>
    <s v="CANCELACION TOTAL LINEAS GRUPO EMPRESARIAL ALIANZA T"/>
    <s v="8.21685407"/>
    <s v="GRUPO EMPRESARIAL ALIANZA T S.A."/>
    <s v="EMPRESAS"/>
    <s v="CLIENTE CLAR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SOLUCIONADO ESCALADO"/>
    <s v="CSM"/>
    <d v="2024-01-11T00:00:00"/>
    <s v="NN"/>
    <m/>
    <x v="61"/>
    <x v="0"/>
    <x v="4"/>
    <x v="0"/>
    <x v="0"/>
    <n v="1"/>
    <n v="1"/>
    <n v="1"/>
    <n v="1"/>
    <x v="0"/>
    <n v="1"/>
    <s v="8.21685407GRUPO EMPRESARIAL ALIANZA T S.A."/>
    <x v="1"/>
    <d v="2024-01-11T00:00:00"/>
    <x v="1404"/>
    <d v="1899-12-30T00:00:00"/>
    <d v="2024-01-11T11:58:00"/>
    <s v="11:58"/>
    <d v="1899-12-30T09:31:31"/>
    <x v="2"/>
    <x v="2"/>
    <x v="7"/>
    <x v="0"/>
    <n v="8193"/>
  </r>
  <r>
    <n v="1424"/>
    <d v="2024-01-11T21:31:03"/>
    <d v="2024-01-11T21:32:04"/>
    <s v="46049316@ventasyservicios.com.co"/>
    <s v="Evelin Gicela Diaz Garzon"/>
    <m/>
    <d v="2024-01-11T00:00:00"/>
    <s v="16:00"/>
    <x v="7"/>
    <m/>
    <m/>
    <m/>
    <m/>
    <m/>
    <m/>
    <s v="m.hoyossierra@gmail.com; "/>
    <s v="Re: Solicitud de autorización de cesión de contrato lineal celular empresarial"/>
    <m/>
    <m/>
    <s v="3104509421"/>
    <s v="POSTEQUIPOS S. A. -"/>
    <s v="PYME PEQUEÑ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1T00:00:00"/>
    <m/>
    <m/>
    <x v="78"/>
    <x v="6"/>
    <x v="0"/>
    <x v="0"/>
    <x v="0"/>
    <n v="1"/>
    <n v="1"/>
    <n v="1"/>
    <n v="1"/>
    <x v="0"/>
    <n v="1"/>
    <s v="3104509421POSTEQUIPOS S. A. -"/>
    <x v="2"/>
    <d v="2024-01-11T00:00:00"/>
    <x v="1405"/>
    <d v="1899-12-30T00:00:00"/>
    <d v="2024-01-11T16:00:00"/>
    <s v="16:00"/>
    <d v="1899-12-30T05:32:04"/>
    <x v="1"/>
    <x v="1"/>
    <x v="22"/>
    <x v="1"/>
    <n v="8193"/>
  </r>
  <r>
    <n v="1425"/>
    <d v="2024-01-11T21:29:28"/>
    <d v="2024-01-11T21:32:45"/>
    <s v="45688293@ventasyservicios.com.co"/>
    <s v="Juan David Mendez"/>
    <m/>
    <d v="2024-01-11T00:00:00"/>
    <s v="16:12"/>
    <x v="0"/>
    <m/>
    <m/>
    <m/>
    <m/>
    <m/>
    <m/>
    <m/>
    <m/>
    <s v="activacionesptoasis@colmoviles.com.co"/>
    <s v="REPOSICION MIN 3233843141"/>
    <s v="3148302925"/>
    <s v="ASOCIACION DE BIENESTAR DEL CLERO"/>
    <s v="EMPRESAS"/>
    <s v="CONSULTOR COMERCIAL"/>
    <x v="1"/>
    <s v="CLAUDIA MARCELA RUEDA CARMONA"/>
    <s v="MÓVIL"/>
    <m/>
    <m/>
    <s v="SIMCARD"/>
    <m/>
    <m/>
    <m/>
    <m/>
    <m/>
    <m/>
    <m/>
    <m/>
    <m/>
    <m/>
    <m/>
    <m/>
    <m/>
    <m/>
    <m/>
    <m/>
    <m/>
    <m/>
    <m/>
    <m/>
    <m/>
    <m/>
    <m/>
    <m/>
    <m/>
    <m/>
    <m/>
    <m/>
    <m/>
    <m/>
    <m/>
    <m/>
    <m/>
    <m/>
    <m/>
    <m/>
    <m/>
    <m/>
    <m/>
    <m/>
    <m/>
    <m/>
    <m/>
    <m/>
    <m/>
    <m/>
    <m/>
    <m/>
    <m/>
    <m/>
    <m/>
    <m/>
    <m/>
    <s v="CAMBIO DE SIMCARD"/>
    <m/>
    <m/>
    <m/>
    <m/>
    <m/>
    <m/>
    <m/>
    <m/>
    <m/>
    <m/>
    <m/>
    <m/>
    <m/>
    <m/>
    <m/>
    <m/>
    <m/>
    <m/>
    <m/>
    <m/>
    <m/>
    <m/>
    <m/>
    <m/>
    <m/>
    <m/>
    <m/>
    <m/>
    <m/>
    <m/>
    <m/>
    <m/>
    <m/>
    <m/>
    <m/>
    <m/>
    <m/>
    <m/>
    <m/>
    <m/>
    <m/>
    <m/>
    <m/>
    <m/>
    <m/>
    <m/>
    <m/>
    <m/>
    <m/>
    <m/>
    <m/>
    <m/>
    <m/>
    <m/>
    <x v="0"/>
    <m/>
    <m/>
    <m/>
    <m/>
    <m/>
    <s v="SOLUCIONADO ESCALADO"/>
    <s v="CSM"/>
    <d v="2024-01-11T00:00:00"/>
    <m/>
    <m/>
    <x v="21"/>
    <x v="0"/>
    <x v="4"/>
    <x v="0"/>
    <x v="0"/>
    <n v="1"/>
    <n v="1"/>
    <n v="1"/>
    <n v="1"/>
    <x v="0"/>
    <n v="1"/>
    <s v="3148302925ASOCIACION DE BIENESTAR DEL CLERO"/>
    <x v="2"/>
    <d v="2024-01-11T00:00:00"/>
    <x v="1406"/>
    <d v="1899-12-30T00:00:00"/>
    <d v="2024-01-11T16:12:00"/>
    <s v="16:12"/>
    <d v="1899-12-30T05:20:45"/>
    <x v="1"/>
    <x v="1"/>
    <x v="4"/>
    <x v="1"/>
    <n v="8193"/>
  </r>
  <r>
    <n v="1426"/>
    <d v="2024-01-11T21:27:52"/>
    <d v="2024-01-11T21:34:39"/>
    <s v="45577874@ventasyservicios.com.co"/>
    <s v="David Andres Pardo Torres"/>
    <m/>
    <d v="2024-01-10T00:00:00"/>
    <s v="16:03"/>
    <x v="0"/>
    <m/>
    <m/>
    <m/>
    <m/>
    <m/>
    <m/>
    <m/>
    <m/>
    <s v="contactopyme.co@claro.com.co"/>
    <s v="Fwd: cambio de persona natural a persona juridica"/>
    <s v="75744199"/>
    <s v="LEIDY JHOJ GONGORA OSORIO"/>
    <s v="MASIVO"/>
    <s v="SOPORTE TÉCNICO NEGOCIOS"/>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1T00:00:00"/>
    <s v="995860676"/>
    <m/>
    <x v="37"/>
    <x v="0"/>
    <x v="0"/>
    <x v="0"/>
    <x v="0"/>
    <n v="1"/>
    <n v="1"/>
    <n v="1"/>
    <n v="1"/>
    <x v="0"/>
    <n v="1"/>
    <s v="75744199LEIDY JHOJ GONGORA OSORIO"/>
    <x v="0"/>
    <d v="2024-01-11T00:00:00"/>
    <x v="1407"/>
    <d v="1899-12-30T00:00:00"/>
    <d v="2024-01-10T16:03:00"/>
    <s v="16:03"/>
    <d v="1899-12-31T05:31:39"/>
    <x v="0"/>
    <x v="0"/>
    <x v="14"/>
    <x v="0"/>
    <n v="8193"/>
  </r>
  <r>
    <n v="1427"/>
    <d v="2024-01-11T21:34:06"/>
    <d v="2024-01-11T21:34:42"/>
    <s v="45961452@ventasyservicios.com.co"/>
    <s v="Natalia Buenano Gonzalez"/>
    <m/>
    <d v="2024-01-11T00:00:00"/>
    <s v="16:42"/>
    <x v="3"/>
    <m/>
    <s v="15559488"/>
    <m/>
    <m/>
    <m/>
    <m/>
    <m/>
    <m/>
    <m/>
    <m/>
    <s v="8.22358227"/>
    <s v="INSTACOL DIGITAL SAS"/>
    <s v="PYME MEDIANA"/>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11T00:00:00"/>
    <m/>
    <m/>
    <x v="31"/>
    <x v="3"/>
    <x v="0"/>
    <x v="33"/>
    <x v="1"/>
    <n v="1"/>
    <n v="1"/>
    <n v="1"/>
    <n v="1"/>
    <x v="1"/>
    <n v="2"/>
    <s v="8.22358227INSTACOL DIGITAL SAS"/>
    <x v="2"/>
    <d v="2024-01-11T00:00:00"/>
    <x v="1408"/>
    <d v="1899-12-30T00:00:00"/>
    <d v="2024-01-11T16:42:00"/>
    <s v="16:42"/>
    <d v="1899-12-30T04:52:42"/>
    <x v="1"/>
    <x v="1"/>
    <x v="5"/>
    <x v="1"/>
    <n v="8193"/>
  </r>
  <r>
    <n v="1428"/>
    <d v="2024-01-11T21:37:14"/>
    <d v="2024-01-11T21:38:47"/>
    <s v="46046817@ventasyservicios.com.co"/>
    <s v="Nicolas Romero Parra"/>
    <m/>
    <d v="2024-01-11T00:00:00"/>
    <s v="19:22"/>
    <x v="0"/>
    <m/>
    <m/>
    <m/>
    <m/>
    <m/>
    <m/>
    <m/>
    <m/>
    <s v="auditoria@deas.com.co; "/>
    <s v="Re: Fwd: Re: Fwd: Nueva Referencia cuenta claro Fibra ??ptica (Urgente)"/>
    <s v="5450"/>
    <s v="ATLANTA CIA. DE VIGILANCIA PRIVADA LTDA"/>
    <s v="EMPRESAS"/>
    <s v="CLIENTE CLARO"/>
    <x v="1"/>
    <s v="ANGELA PATRICIA VANEGAS SABOGAL"/>
    <s v="FIJO"/>
    <s v="FO"/>
    <s v="CASO A OTRAS ÁREAS"/>
    <m/>
    <m/>
    <m/>
    <m/>
    <m/>
    <m/>
    <m/>
    <m/>
    <s v="CSM"/>
    <m/>
    <m/>
    <m/>
    <m/>
    <m/>
    <m/>
    <m/>
    <m/>
    <m/>
    <m/>
    <m/>
    <m/>
    <m/>
    <m/>
    <m/>
    <m/>
    <m/>
    <m/>
    <m/>
    <m/>
    <m/>
    <m/>
    <m/>
    <m/>
    <m/>
    <m/>
    <m/>
    <m/>
    <m/>
    <m/>
    <m/>
    <m/>
    <m/>
    <m/>
    <m/>
    <m/>
    <m/>
    <m/>
    <m/>
    <m/>
    <m/>
    <m/>
    <m/>
    <m/>
    <m/>
    <m/>
    <m/>
    <m/>
    <m/>
    <m/>
    <m/>
    <m/>
    <m/>
    <m/>
    <m/>
    <m/>
    <m/>
    <m/>
    <m/>
    <m/>
    <m/>
    <m/>
    <m/>
    <m/>
    <m/>
    <m/>
    <m/>
    <m/>
    <m/>
    <m/>
    <m/>
    <m/>
    <m/>
    <m/>
    <m/>
    <m/>
    <m/>
    <m/>
    <m/>
    <m/>
    <m/>
    <m/>
    <m/>
    <m/>
    <m/>
    <m/>
    <m/>
    <m/>
    <m/>
    <m/>
    <m/>
    <m/>
    <m/>
    <m/>
    <m/>
    <m/>
    <m/>
    <m/>
    <m/>
    <m/>
    <x v="0"/>
    <m/>
    <m/>
    <m/>
    <m/>
    <m/>
    <s v="GESTIONADO"/>
    <m/>
    <d v="2024-01-11T00:00:00"/>
    <s v="N/A"/>
    <s v="0"/>
    <x v="2"/>
    <x v="0"/>
    <x v="0"/>
    <x v="10"/>
    <x v="1"/>
    <n v="1"/>
    <n v="1"/>
    <n v="1"/>
    <n v="1"/>
    <x v="2"/>
    <n v="3"/>
    <s v="5450ATLANTA CIA. DE VIGILANCIA PRIVADA LTDA"/>
    <x v="2"/>
    <d v="2024-01-11T00:00:00"/>
    <x v="1409"/>
    <d v="1899-12-30T00:00:00"/>
    <d v="2024-01-11T19:22:00"/>
    <s v="19:22"/>
    <d v="1899-12-30T02:16:47"/>
    <x v="1"/>
    <x v="1"/>
    <x v="3"/>
    <x v="1"/>
    <n v="8193"/>
  </r>
  <r>
    <n v="1429"/>
    <d v="2024-01-11T21:39:14"/>
    <d v="2024-01-11T21:40:24"/>
    <s v="45664102@ventasyservicios.com.co"/>
    <s v="Angie Tatiana Tique Cardozo"/>
    <m/>
    <d v="2024-01-11T00:00:00"/>
    <s v="8:16 p. m."/>
    <x v="0"/>
    <m/>
    <m/>
    <m/>
    <m/>
    <m/>
    <m/>
    <m/>
    <m/>
    <s v="ramirezjairoivan@gmail.com"/>
    <s v="Re: INCLUSION DE CUENTAS"/>
    <s v="8.21573168"/>
    <s v="INSTITUTO DE FORMACION E INVESTIGACION T"/>
    <s v="PYME MEDIANA"/>
    <s v="CLIENTE EXTERNO"/>
    <x v="0"/>
    <m/>
    <s v="MÓVIL"/>
    <m/>
    <m/>
    <s v="INCLUSIONES - EXCLUSIONES"/>
    <m/>
    <m/>
    <m/>
    <m/>
    <m/>
    <m/>
    <m/>
    <m/>
    <m/>
    <m/>
    <m/>
    <m/>
    <m/>
    <m/>
    <m/>
    <m/>
    <m/>
    <m/>
    <m/>
    <m/>
    <m/>
    <m/>
    <m/>
    <m/>
    <s v="INCLUSIÓN"/>
    <m/>
    <m/>
    <m/>
    <m/>
    <m/>
    <m/>
    <m/>
    <m/>
    <m/>
    <m/>
    <m/>
    <m/>
    <m/>
    <m/>
    <m/>
    <m/>
    <m/>
    <m/>
    <m/>
    <m/>
    <m/>
    <m/>
    <m/>
    <m/>
    <m/>
    <m/>
    <m/>
    <m/>
    <m/>
    <m/>
    <m/>
    <m/>
    <m/>
    <m/>
    <m/>
    <m/>
    <m/>
    <m/>
    <m/>
    <m/>
    <m/>
    <m/>
    <m/>
    <m/>
    <m/>
    <m/>
    <m/>
    <m/>
    <m/>
    <m/>
    <m/>
    <m/>
    <m/>
    <m/>
    <m/>
    <m/>
    <m/>
    <m/>
    <m/>
    <m/>
    <m/>
    <m/>
    <m/>
    <m/>
    <m/>
    <m/>
    <m/>
    <m/>
    <m/>
    <m/>
    <m/>
    <m/>
    <m/>
    <m/>
    <m/>
    <m/>
    <m/>
    <m/>
    <m/>
    <m/>
    <m/>
    <m/>
    <m/>
    <x v="0"/>
    <m/>
    <m/>
    <m/>
    <m/>
    <m/>
    <s v="GESTIONADO"/>
    <m/>
    <d v="2024-01-11T00:00:00"/>
    <s v="NO APLICA"/>
    <s v="NO APLICA"/>
    <x v="54"/>
    <x v="0"/>
    <x v="0"/>
    <x v="0"/>
    <x v="0"/>
    <n v="1"/>
    <n v="1"/>
    <n v="1"/>
    <n v="1"/>
    <x v="0"/>
    <n v="1"/>
    <s v="8.21573168INSTITUTO DE FORMACION E INVESTIGACION T"/>
    <x v="1"/>
    <d v="2024-01-11T00:00:00"/>
    <x v="1410"/>
    <d v="1899-12-30T00:00:00"/>
    <d v="2024-01-11T08:16:00"/>
    <s v="8:16"/>
    <d v="1899-12-30T13:24:24"/>
    <x v="3"/>
    <x v="2"/>
    <x v="16"/>
    <x v="1"/>
    <n v="8193"/>
  </r>
  <r>
    <n v="1430"/>
    <d v="2024-01-11T21:40:50"/>
    <d v="2024-01-11T21:41:40"/>
    <s v="45961543@ventasyservicios.com.co"/>
    <s v="Juan Jose Duque Aguirre"/>
    <m/>
    <d v="2024-01-11T00:00:00"/>
    <s v="17:21"/>
    <x v="3"/>
    <m/>
    <s v="15559524"/>
    <m/>
    <m/>
    <m/>
    <m/>
    <m/>
    <m/>
    <m/>
    <m/>
    <s v="8.22497131.00.00.100005"/>
    <s v="CONDUCCIONES PALENQUE ROBLEDAL S.A."/>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1T00:00:00"/>
    <m/>
    <m/>
    <x v="21"/>
    <x v="3"/>
    <x v="0"/>
    <x v="0"/>
    <x v="0"/>
    <n v="1"/>
    <n v="1"/>
    <n v="1"/>
    <n v="1"/>
    <x v="0"/>
    <n v="1"/>
    <s v="8.22497131.00.00.100005CONDUCCIONES PALENQUE ROBLEDAL S.A."/>
    <x v="2"/>
    <d v="2024-01-11T00:00:00"/>
    <x v="1411"/>
    <d v="1899-12-30T00:00:00"/>
    <d v="2024-01-11T17:21:00"/>
    <s v="17:21"/>
    <d v="1899-12-30T04:20:40"/>
    <x v="1"/>
    <x v="1"/>
    <x v="6"/>
    <x v="1"/>
    <n v="8193"/>
  </r>
  <r>
    <n v="1431"/>
    <d v="2024-01-11T21:42:23"/>
    <d v="2024-01-11T21:43:23"/>
    <s v="46044959@ventasyservicios.com.co"/>
    <s v="Brayan Enrique Cuida Castillo"/>
    <m/>
    <d v="2024-01-11T00:00:00"/>
    <s v="11:27 a. m."/>
    <x v="4"/>
    <m/>
    <m/>
    <m/>
    <m/>
    <m/>
    <m/>
    <m/>
    <m/>
    <s v="zaguandelasflores@gmail.com"/>
    <s v="Re: CANCELACIÓN DE PLAN POST PAGO Y PASAR A PREPAGO"/>
    <s v="3104244662"/>
    <s v="CONJUNTO RESIDENCIAL ZAGUAN DE LAS FLORE"/>
    <s v="MICRO"/>
    <s v="CLIENTE CLARO"/>
    <x v="0"/>
    <m/>
    <s v="MÓVIL"/>
    <m/>
    <m/>
    <s v="CANCELACIÓN DE LÍNEA"/>
    <m/>
    <m/>
    <m/>
    <m/>
    <m/>
    <s v="COLOCACIÓN"/>
    <m/>
    <m/>
    <m/>
    <m/>
    <m/>
    <m/>
    <m/>
    <m/>
    <m/>
    <m/>
    <m/>
    <m/>
    <m/>
    <m/>
    <m/>
    <m/>
    <m/>
    <m/>
    <m/>
    <m/>
    <m/>
    <m/>
    <m/>
    <m/>
    <m/>
    <m/>
    <m/>
    <m/>
    <m/>
    <m/>
    <m/>
    <m/>
    <m/>
    <m/>
    <m/>
    <m/>
    <m/>
    <m/>
    <m/>
    <m/>
    <m/>
    <m/>
    <m/>
    <m/>
    <m/>
    <m/>
    <m/>
    <m/>
    <m/>
    <m/>
    <m/>
    <m/>
    <m/>
    <m/>
    <m/>
    <m/>
    <m/>
    <m/>
    <m/>
    <m/>
    <m/>
    <m/>
    <m/>
    <m/>
    <m/>
    <m/>
    <m/>
    <m/>
    <m/>
    <m/>
    <m/>
    <m/>
    <m/>
    <m/>
    <m/>
    <m/>
    <m/>
    <m/>
    <m/>
    <m/>
    <m/>
    <m/>
    <m/>
    <m/>
    <m/>
    <m/>
    <m/>
    <m/>
    <m/>
    <m/>
    <m/>
    <m/>
    <m/>
    <m/>
    <m/>
    <m/>
    <m/>
    <m/>
    <m/>
    <s v="NO INDICA MOTIVO"/>
    <m/>
    <m/>
    <x v="1"/>
    <m/>
    <m/>
    <s v="1"/>
    <m/>
    <m/>
    <s v="GESTIONADO"/>
    <m/>
    <d v="2024-01-11T00:00:00"/>
    <s v="NN"/>
    <m/>
    <x v="25"/>
    <x v="0"/>
    <x v="0"/>
    <x v="5"/>
    <x v="1"/>
    <n v="1"/>
    <n v="1"/>
    <n v="1"/>
    <n v="1"/>
    <x v="0"/>
    <n v="1"/>
    <s v="3104244662CONJUNTO RESIDENCIAL ZAGUAN DE LAS FLORE"/>
    <x v="0"/>
    <d v="2024-01-11T00:00:00"/>
    <x v="1412"/>
    <d v="1899-12-30T00:00:00"/>
    <d v="2024-01-11T11:27:00"/>
    <s v="11:27"/>
    <d v="1899-12-30T10:16:23"/>
    <x v="2"/>
    <x v="2"/>
    <x v="7"/>
    <x v="0"/>
    <n v="8193"/>
  </r>
  <r>
    <n v="1432"/>
    <d v="2024-01-11T21:44:38"/>
    <d v="2024-01-11T21:45:36"/>
    <s v="45961543@ventasyservicios.com.co"/>
    <s v="Juan Jose Duque Aguirre"/>
    <m/>
    <d v="2024-01-11T00:00:00"/>
    <s v="17:28"/>
    <x v="3"/>
    <m/>
    <s v="15559528"/>
    <m/>
    <m/>
    <m/>
    <m/>
    <m/>
    <m/>
    <m/>
    <m/>
    <s v="8.22488634"/>
    <s v="AED CONSTRUCTORES SAS"/>
    <s v="PYME PEQUEÑA"/>
    <s v="CLIENTE EXTERNO"/>
    <x v="0"/>
    <m/>
    <s v="MÓVIL"/>
    <m/>
    <m/>
    <s v="INCLUSIONES - EXCLUSIONES"/>
    <m/>
    <m/>
    <m/>
    <m/>
    <m/>
    <m/>
    <m/>
    <m/>
    <m/>
    <m/>
    <m/>
    <m/>
    <m/>
    <m/>
    <m/>
    <m/>
    <m/>
    <m/>
    <m/>
    <m/>
    <m/>
    <m/>
    <m/>
    <m/>
    <s v="INFORMACIÓN - ACLARACIÓN"/>
    <m/>
    <m/>
    <m/>
    <m/>
    <m/>
    <m/>
    <m/>
    <m/>
    <m/>
    <m/>
    <m/>
    <m/>
    <m/>
    <m/>
    <m/>
    <m/>
    <m/>
    <m/>
    <m/>
    <m/>
    <m/>
    <m/>
    <m/>
    <m/>
    <m/>
    <m/>
    <m/>
    <m/>
    <m/>
    <m/>
    <m/>
    <m/>
    <m/>
    <m/>
    <m/>
    <m/>
    <m/>
    <m/>
    <m/>
    <m/>
    <m/>
    <m/>
    <m/>
    <m/>
    <m/>
    <m/>
    <m/>
    <m/>
    <m/>
    <m/>
    <m/>
    <m/>
    <m/>
    <m/>
    <m/>
    <m/>
    <m/>
    <m/>
    <m/>
    <m/>
    <m/>
    <m/>
    <m/>
    <m/>
    <m/>
    <m/>
    <m/>
    <m/>
    <m/>
    <m/>
    <m/>
    <m/>
    <m/>
    <m/>
    <m/>
    <m/>
    <m/>
    <m/>
    <m/>
    <m/>
    <m/>
    <m/>
    <m/>
    <x v="0"/>
    <m/>
    <m/>
    <m/>
    <m/>
    <m/>
    <s v="GESTIONADO"/>
    <m/>
    <d v="2024-01-11T00:00:00"/>
    <m/>
    <m/>
    <x v="98"/>
    <x v="3"/>
    <x v="0"/>
    <x v="0"/>
    <x v="0"/>
    <n v="1"/>
    <n v="1"/>
    <n v="1"/>
    <n v="1"/>
    <x v="1"/>
    <n v="2"/>
    <s v="8.22488634AED CONSTRUCTORES SAS"/>
    <x v="2"/>
    <d v="2024-01-11T00:00:00"/>
    <x v="1413"/>
    <d v="1899-12-30T00:00:00"/>
    <d v="2024-01-11T17:28:00"/>
    <s v="17:28"/>
    <d v="1899-12-30T04:17:36"/>
    <x v="1"/>
    <x v="1"/>
    <x v="6"/>
    <x v="1"/>
    <n v="8193"/>
  </r>
  <r>
    <n v="1433"/>
    <d v="2024-01-11T21:46:15"/>
    <d v="2024-01-11T21:47:08"/>
    <s v="45664102@ventasyservicios.com.co"/>
    <s v="Angie Tatiana Tique Cardozo"/>
    <m/>
    <d v="2024-01-11T00:00:00"/>
    <s v="9:26 p. m."/>
    <x v="0"/>
    <m/>
    <m/>
    <m/>
    <m/>
    <m/>
    <m/>
    <m/>
    <m/>
    <s v="fdicelis@genevacall.org"/>
    <s v="SOLICITUD/ CLARO"/>
    <s v="08116515"/>
    <s v="GENEVA CALL   "/>
    <s v="MICRO"/>
    <s v="CLIENTE EXTERNO"/>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1T00:00:00"/>
    <s v="NO APLICA"/>
    <s v="NO APLICA"/>
    <x v="9"/>
    <x v="0"/>
    <x v="0"/>
    <x v="34"/>
    <x v="1"/>
    <n v="1"/>
    <n v="1"/>
    <n v="1"/>
    <n v="1"/>
    <x v="0"/>
    <n v="1"/>
    <s v="08116515GENEVA CALL   "/>
    <x v="1"/>
    <d v="2024-01-11T00:00:00"/>
    <x v="1414"/>
    <d v="1899-12-30T00:00:00"/>
    <d v="2024-01-11T09:26:00"/>
    <s v="9:26"/>
    <d v="1899-12-30T12:21:08"/>
    <x v="3"/>
    <x v="2"/>
    <x v="16"/>
    <x v="1"/>
    <n v="8193"/>
  </r>
  <r>
    <n v="1434"/>
    <d v="2024-01-11T21:46:48"/>
    <d v="2024-01-11T21:49:08"/>
    <s v="45961543@ventasyservicios.com.co"/>
    <s v="Juan Jose Duque Aguirre"/>
    <m/>
    <d v="2024-01-11T00:00:00"/>
    <s v="17:31"/>
    <x v="3"/>
    <m/>
    <s v="15559529"/>
    <m/>
    <m/>
    <m/>
    <m/>
    <m/>
    <m/>
    <m/>
    <m/>
    <s v="8.22488634"/>
    <s v="AED CONSTRUCTORES SAS"/>
    <s v="PYME PEQUEÑA"/>
    <s v="CLIENTE EXTERNO"/>
    <x v="0"/>
    <m/>
    <s v="MÓVIL"/>
    <m/>
    <m/>
    <s v="REPORTES"/>
    <m/>
    <m/>
    <m/>
    <m/>
    <m/>
    <m/>
    <m/>
    <m/>
    <m/>
    <m/>
    <m/>
    <m/>
    <m/>
    <m/>
    <m/>
    <m/>
    <m/>
    <m/>
    <m/>
    <m/>
    <m/>
    <m/>
    <m/>
    <m/>
    <m/>
    <m/>
    <m/>
    <m/>
    <m/>
    <m/>
    <m/>
    <m/>
    <m/>
    <m/>
    <m/>
    <m/>
    <m/>
    <m/>
    <m/>
    <m/>
    <m/>
    <m/>
    <m/>
    <m/>
    <m/>
    <m/>
    <s v="REPORTE CORPORATIVO"/>
    <m/>
    <m/>
    <m/>
    <m/>
    <m/>
    <m/>
    <m/>
    <m/>
    <m/>
    <m/>
    <m/>
    <m/>
    <m/>
    <m/>
    <m/>
    <m/>
    <m/>
    <m/>
    <m/>
    <m/>
    <m/>
    <m/>
    <m/>
    <m/>
    <m/>
    <m/>
    <m/>
    <m/>
    <m/>
    <m/>
    <m/>
    <m/>
    <m/>
    <m/>
    <m/>
    <m/>
    <m/>
    <m/>
    <m/>
    <m/>
    <m/>
    <m/>
    <m/>
    <m/>
    <m/>
    <m/>
    <m/>
    <m/>
    <m/>
    <m/>
    <m/>
    <m/>
    <m/>
    <m/>
    <m/>
    <m/>
    <m/>
    <m/>
    <m/>
    <m/>
    <m/>
    <x v="0"/>
    <m/>
    <m/>
    <m/>
    <m/>
    <m/>
    <s v="GESTIONADO"/>
    <m/>
    <d v="2024-01-11T00:00:00"/>
    <m/>
    <m/>
    <x v="49"/>
    <x v="3"/>
    <x v="0"/>
    <x v="0"/>
    <x v="0"/>
    <n v="1"/>
    <n v="1"/>
    <n v="1"/>
    <n v="1"/>
    <x v="1"/>
    <n v="2"/>
    <s v="8.22488634AED CONSTRUCTORES SAS"/>
    <x v="2"/>
    <d v="2024-01-11T00:00:00"/>
    <x v="1415"/>
    <d v="1899-12-30T00:00:00"/>
    <d v="2024-01-11T17:31:00"/>
    <s v="17:31"/>
    <d v="1899-12-30T04:18:08"/>
    <x v="1"/>
    <x v="1"/>
    <x v="6"/>
    <x v="1"/>
    <n v="8193"/>
  </r>
  <r>
    <n v="1435"/>
    <d v="2024-01-11T21:43:33"/>
    <d v="2024-01-11T21:53:46"/>
    <s v="45577874@ventasyservicios.com.co"/>
    <s v="David Andres Pardo Torres"/>
    <m/>
    <d v="2024-01-10T00:00:00"/>
    <s v="16:14"/>
    <x v="7"/>
    <m/>
    <m/>
    <m/>
    <m/>
    <m/>
    <m/>
    <s v="lady.zamudio@claro.com.co"/>
    <s v="RV: Solicitud cesión de contrato Servicios Banda Ancha"/>
    <m/>
    <m/>
    <s v="11251764"/>
    <s v="SINGULAR COMUNICACIONES S A SINGULARCOM SA"/>
    <s v="PYME MEDIANA"/>
    <s v="CONSULTOR COMERCIAL"/>
    <x v="0"/>
    <m/>
    <m/>
    <m/>
    <m/>
    <m/>
    <m/>
    <m/>
    <m/>
    <m/>
    <m/>
    <m/>
    <m/>
    <m/>
    <m/>
    <m/>
    <m/>
    <m/>
    <m/>
    <m/>
    <m/>
    <m/>
    <m/>
    <m/>
    <m/>
    <m/>
    <m/>
    <m/>
    <m/>
    <m/>
    <m/>
    <m/>
    <m/>
    <m/>
    <m/>
    <m/>
    <m/>
    <m/>
    <m/>
    <m/>
    <m/>
    <m/>
    <m/>
    <m/>
    <m/>
    <m/>
    <m/>
    <m/>
    <m/>
    <m/>
    <m/>
    <m/>
    <m/>
    <m/>
    <m/>
    <m/>
    <m/>
    <m/>
    <m/>
    <m/>
    <m/>
    <m/>
    <m/>
    <m/>
    <m/>
    <m/>
    <m/>
    <m/>
    <m/>
    <m/>
    <m/>
    <m/>
    <m/>
    <m/>
    <s v="FIJO"/>
    <s v="FO"/>
    <m/>
    <s v="INFORMACIÓN"/>
    <s v="REQUISITOS"/>
    <m/>
    <m/>
    <m/>
    <m/>
    <m/>
    <m/>
    <m/>
    <m/>
    <m/>
    <m/>
    <m/>
    <m/>
    <m/>
    <m/>
    <m/>
    <m/>
    <m/>
    <m/>
    <m/>
    <m/>
    <m/>
    <m/>
    <m/>
    <m/>
    <m/>
    <m/>
    <m/>
    <m/>
    <m/>
    <m/>
    <m/>
    <m/>
    <m/>
    <m/>
    <m/>
    <x v="0"/>
    <m/>
    <m/>
    <m/>
    <m/>
    <m/>
    <s v="GESTIONADO"/>
    <m/>
    <d v="2024-01-11T00:00:00"/>
    <s v="20621290"/>
    <m/>
    <x v="137"/>
    <x v="6"/>
    <x v="0"/>
    <x v="0"/>
    <x v="0"/>
    <n v="1"/>
    <n v="1"/>
    <n v="1"/>
    <n v="1"/>
    <x v="0"/>
    <n v="1"/>
    <s v="11251764SINGULAR COMUNICACIONES S A SINGULARCOM SA"/>
    <x v="0"/>
    <d v="2024-01-11T00:00:00"/>
    <x v="1416"/>
    <d v="1899-12-30T00:00:00"/>
    <d v="2024-01-10T16:14:00"/>
    <s v="16:14"/>
    <d v="1899-12-31T05:39:46"/>
    <x v="0"/>
    <x v="0"/>
    <x v="14"/>
    <x v="0"/>
    <n v="8193"/>
  </r>
  <r>
    <n v="1436"/>
    <d v="2024-01-11T21:52:13"/>
    <d v="2024-01-11T21:53:48"/>
    <s v="46044558@ventasyservicios.com.co"/>
    <s v="Dick Harry Rodriguez Rocha"/>
    <m/>
    <d v="2024-01-11T00:00:00"/>
    <s v="13:49"/>
    <x v="0"/>
    <m/>
    <m/>
    <m/>
    <m/>
    <m/>
    <m/>
    <m/>
    <m/>
    <s v="adriana_herrera@toyota-tsusho.com.co"/>
    <s v="Fwd: Solicitud registro de IMEI línea 3105664645"/>
    <s v="3105664645"/>
    <s v="C I TOYOTA TSUSHO DE COLO"/>
    <s v="PYME MEDIANA"/>
    <s v="CLIENTE EXTERNO"/>
    <x v="0"/>
    <m/>
    <s v="MÓVIL"/>
    <m/>
    <m/>
    <s v="GESTIÓN DE IMEI"/>
    <m/>
    <m/>
    <m/>
    <m/>
    <m/>
    <m/>
    <m/>
    <m/>
    <m/>
    <m/>
    <m/>
    <m/>
    <m/>
    <m/>
    <m/>
    <m/>
    <m/>
    <m/>
    <m/>
    <m/>
    <m/>
    <m/>
    <s v="IMEI CAMBIO"/>
    <m/>
    <m/>
    <m/>
    <m/>
    <m/>
    <m/>
    <m/>
    <m/>
    <m/>
    <m/>
    <m/>
    <m/>
    <m/>
    <m/>
    <m/>
    <m/>
    <m/>
    <m/>
    <m/>
    <m/>
    <m/>
    <m/>
    <m/>
    <m/>
    <m/>
    <m/>
    <m/>
    <m/>
    <m/>
    <m/>
    <m/>
    <m/>
    <m/>
    <m/>
    <m/>
    <m/>
    <m/>
    <m/>
    <m/>
    <m/>
    <m/>
    <m/>
    <m/>
    <m/>
    <m/>
    <m/>
    <m/>
    <m/>
    <m/>
    <m/>
    <m/>
    <m/>
    <m/>
    <m/>
    <m/>
    <m/>
    <m/>
    <m/>
    <m/>
    <m/>
    <m/>
    <m/>
    <m/>
    <m/>
    <m/>
    <m/>
    <m/>
    <m/>
    <m/>
    <m/>
    <m/>
    <m/>
    <m/>
    <m/>
    <m/>
    <m/>
    <m/>
    <m/>
    <m/>
    <m/>
    <m/>
    <m/>
    <m/>
    <m/>
    <m/>
    <x v="0"/>
    <m/>
    <m/>
    <m/>
    <m/>
    <m/>
    <s v="GESTIONADO"/>
    <m/>
    <d v="2024-01-11T00:00:00"/>
    <m/>
    <m/>
    <x v="155"/>
    <x v="0"/>
    <x v="0"/>
    <x v="9"/>
    <x v="1"/>
    <n v="1"/>
    <n v="1"/>
    <n v="1"/>
    <n v="1"/>
    <x v="0"/>
    <n v="1"/>
    <s v="3105664645C I TOYOTA TSUSHO DE COLO"/>
    <x v="0"/>
    <d v="2024-01-11T00:00:00"/>
    <x v="1417"/>
    <d v="1899-12-30T00:00:00"/>
    <d v="2024-01-11T13:49:00"/>
    <s v="13:49"/>
    <d v="1899-12-30T08:04:48"/>
    <x v="2"/>
    <x v="2"/>
    <x v="20"/>
    <x v="1"/>
    <n v="8193"/>
  </r>
  <r>
    <n v="1437"/>
    <d v="2024-01-11T21:54:01"/>
    <d v="2024-01-11T21:54:50"/>
    <s v="46049316@ventasyservicios.com.co"/>
    <s v="Evelin Gicela Diaz Garzon"/>
    <m/>
    <d v="2024-01-11T00:00:00"/>
    <s v="18:00"/>
    <x v="7"/>
    <m/>
    <m/>
    <m/>
    <m/>
    <m/>
    <m/>
    <s v="administracion@primaverarrpp.com"/>
    <s v="CESIÓN CONTRATO"/>
    <m/>
    <m/>
    <s v="3147174057"/>
    <s v="SARITA SANCHEZ TABARES"/>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1T00:00:00"/>
    <m/>
    <m/>
    <x v="78"/>
    <x v="6"/>
    <x v="0"/>
    <x v="0"/>
    <x v="0"/>
    <n v="1"/>
    <n v="1"/>
    <n v="1"/>
    <n v="1"/>
    <x v="0"/>
    <n v="1"/>
    <s v="3147174057SARITA SANCHEZ TABARES"/>
    <x v="2"/>
    <d v="2024-01-11T00:00:00"/>
    <x v="1418"/>
    <d v="1899-12-30T00:00:00"/>
    <d v="2024-01-11T18:00:00"/>
    <s v="18:00"/>
    <d v="1899-12-30T03:54:50"/>
    <x v="1"/>
    <x v="1"/>
    <x v="22"/>
    <x v="1"/>
    <n v="8193"/>
  </r>
  <r>
    <n v="1438"/>
    <d v="2024-01-11T21:54:15"/>
    <d v="2024-01-11T21:55:14"/>
    <s v="45688293@ventasyservicios.com.co"/>
    <s v="Juan David Mendez"/>
    <m/>
    <d v="2024-01-11T00:00:00"/>
    <s v="15:59"/>
    <x v="0"/>
    <m/>
    <m/>
    <m/>
    <m/>
    <m/>
    <m/>
    <m/>
    <m/>
    <s v="yury.florido@claro.com.co"/>
    <s v="Solicitud aplicación campaña Caja de Herramientas - HV Services Supply"/>
    <s v="8.22501428"/>
    <s v="HV SERVICES SUPPLY"/>
    <s v="EMPRESAS"/>
    <s v="CLIENTE CLARO"/>
    <x v="0"/>
    <m/>
    <s v="MÓVIL"/>
    <m/>
    <m/>
    <s v="FIDELIZACIÓN - RETENCIÓN"/>
    <m/>
    <m/>
    <m/>
    <m/>
    <m/>
    <m/>
    <m/>
    <m/>
    <m/>
    <m/>
    <m/>
    <m/>
    <m/>
    <m/>
    <m/>
    <m/>
    <m/>
    <m/>
    <m/>
    <m/>
    <s v="APLICACIÓN CAMPAÑA DE DESCUENTO"/>
    <m/>
    <m/>
    <m/>
    <m/>
    <m/>
    <m/>
    <m/>
    <m/>
    <m/>
    <m/>
    <m/>
    <m/>
    <m/>
    <m/>
    <m/>
    <m/>
    <m/>
    <m/>
    <m/>
    <m/>
    <m/>
    <m/>
    <m/>
    <m/>
    <m/>
    <m/>
    <m/>
    <m/>
    <m/>
    <m/>
    <m/>
    <m/>
    <m/>
    <m/>
    <m/>
    <m/>
    <m/>
    <m/>
    <m/>
    <m/>
    <m/>
    <m/>
    <m/>
    <m/>
    <m/>
    <m/>
    <m/>
    <m/>
    <m/>
    <m/>
    <m/>
    <m/>
    <m/>
    <m/>
    <m/>
    <m/>
    <m/>
    <m/>
    <m/>
    <m/>
    <m/>
    <m/>
    <m/>
    <m/>
    <m/>
    <m/>
    <m/>
    <m/>
    <m/>
    <m/>
    <m/>
    <m/>
    <m/>
    <m/>
    <m/>
    <m/>
    <m/>
    <m/>
    <m/>
    <m/>
    <m/>
    <m/>
    <m/>
    <m/>
    <m/>
    <m/>
    <m/>
    <x v="0"/>
    <m/>
    <m/>
    <m/>
    <m/>
    <m/>
    <s v="GESTIONADO"/>
    <m/>
    <d v="2024-01-11T00:00:00"/>
    <m/>
    <m/>
    <x v="109"/>
    <x v="0"/>
    <x v="0"/>
    <x v="0"/>
    <x v="0"/>
    <n v="1"/>
    <n v="1"/>
    <n v="1"/>
    <n v="1"/>
    <x v="0"/>
    <n v="1"/>
    <s v="8.22501428HV SERVICES SUPPLY"/>
    <x v="2"/>
    <d v="2024-01-11T00:00:00"/>
    <x v="1419"/>
    <d v="1899-12-30T00:00:00"/>
    <d v="2024-01-11T15:59:00"/>
    <s v="15:59"/>
    <d v="1899-12-30T05:56:14"/>
    <x v="1"/>
    <x v="1"/>
    <x v="4"/>
    <x v="1"/>
    <n v="8193"/>
  </r>
  <r>
    <n v="1439"/>
    <d v="2024-01-11T21:49:19"/>
    <d v="2024-01-11T21:57:05"/>
    <s v="45961543@ventasyservicios.com.co"/>
    <s v="Juan Jose Duque Aguirre"/>
    <m/>
    <d v="2024-01-11T00:00:00"/>
    <s v="17:33"/>
    <x v="3"/>
    <m/>
    <s v="15559530"/>
    <m/>
    <m/>
    <m/>
    <m/>
    <m/>
    <m/>
    <m/>
    <m/>
    <s v="8.22453936"/>
    <s v="PROMOTORA BARLOVENTODEL MAR SAS"/>
    <s v="MICRO"/>
    <s v="CLIENTE EXTERNO"/>
    <x v="0"/>
    <m/>
    <s v="MÓVIL"/>
    <m/>
    <m/>
    <s v="REPORTES"/>
    <m/>
    <m/>
    <m/>
    <m/>
    <m/>
    <m/>
    <m/>
    <m/>
    <m/>
    <m/>
    <m/>
    <m/>
    <m/>
    <m/>
    <m/>
    <m/>
    <m/>
    <m/>
    <m/>
    <m/>
    <m/>
    <m/>
    <m/>
    <m/>
    <m/>
    <m/>
    <m/>
    <m/>
    <m/>
    <m/>
    <m/>
    <m/>
    <m/>
    <m/>
    <m/>
    <m/>
    <m/>
    <m/>
    <m/>
    <m/>
    <m/>
    <m/>
    <m/>
    <m/>
    <m/>
    <m/>
    <s v="REPORTE CORPORATIVO"/>
    <m/>
    <m/>
    <m/>
    <m/>
    <m/>
    <m/>
    <m/>
    <m/>
    <m/>
    <m/>
    <m/>
    <m/>
    <m/>
    <m/>
    <m/>
    <m/>
    <m/>
    <m/>
    <m/>
    <m/>
    <m/>
    <m/>
    <m/>
    <m/>
    <m/>
    <m/>
    <m/>
    <m/>
    <m/>
    <m/>
    <m/>
    <m/>
    <m/>
    <m/>
    <m/>
    <m/>
    <m/>
    <m/>
    <m/>
    <m/>
    <m/>
    <m/>
    <m/>
    <m/>
    <m/>
    <m/>
    <m/>
    <m/>
    <m/>
    <m/>
    <m/>
    <m/>
    <m/>
    <m/>
    <m/>
    <m/>
    <m/>
    <m/>
    <m/>
    <m/>
    <m/>
    <x v="0"/>
    <m/>
    <m/>
    <m/>
    <m/>
    <m/>
    <s v="GESTIONADO"/>
    <m/>
    <d v="2024-01-11T00:00:00"/>
    <m/>
    <m/>
    <x v="49"/>
    <x v="3"/>
    <x v="0"/>
    <x v="18"/>
    <x v="1"/>
    <n v="1"/>
    <n v="1"/>
    <n v="1"/>
    <n v="1"/>
    <x v="0"/>
    <n v="1"/>
    <s v="8.22453936PROMOTORA BARLOVENTODEL MAR SAS"/>
    <x v="2"/>
    <d v="2024-01-11T00:00:00"/>
    <x v="1420"/>
    <d v="1899-12-30T00:00:00"/>
    <d v="2024-01-11T17:33:00"/>
    <s v="17:33"/>
    <d v="1899-12-30T04:24:05"/>
    <x v="1"/>
    <x v="1"/>
    <x v="6"/>
    <x v="1"/>
    <n v="8193"/>
  </r>
  <r>
    <n v="1440"/>
    <d v="2024-01-11T22:02:34"/>
    <d v="2024-01-11T22:02:54"/>
    <s v="46049316@ventasyservicios.com.co"/>
    <s v="Evelin Gicela Diaz Garzon"/>
    <m/>
    <d v="2024-01-11T00:00:00"/>
    <s v="16:41"/>
    <x v="7"/>
    <m/>
    <m/>
    <m/>
    <m/>
    <m/>
    <m/>
    <s v="inversioneshdposas@gmail.com; "/>
    <s v="Re: CamScanner 11-01-2024 16.38.pdf"/>
    <m/>
    <m/>
    <s v="Re: CamScanner 11-01-2024 16.38.pdf"/>
    <s v="INVERSIONES HDPO SAS"/>
    <s v="MICR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SEGUIMIENTO"/>
    <m/>
    <d v="2024-01-11T00:00:00"/>
    <m/>
    <m/>
    <x v="79"/>
    <x v="6"/>
    <x v="3"/>
    <x v="0"/>
    <x v="0"/>
    <n v="1"/>
    <n v="1"/>
    <n v="1"/>
    <n v="1"/>
    <x v="0"/>
    <n v="1"/>
    <s v="Re: CamScanner 11-01-2024 16.38.pdfINVERSIONES HDPO SAS"/>
    <x v="2"/>
    <d v="2024-01-11T00:00:00"/>
    <x v="1421"/>
    <d v="1899-12-30T00:00:00"/>
    <d v="2024-01-11T16:41:00"/>
    <s v="16:41"/>
    <d v="1899-12-30T05:21:54"/>
    <x v="1"/>
    <x v="1"/>
    <x v="22"/>
    <x v="1"/>
    <n v="8193"/>
  </r>
  <r>
    <n v="1441"/>
    <d v="2024-01-11T22:03:23"/>
    <d v="2024-01-11T22:06:58"/>
    <s v="45688293@ventasyservicios.com.co"/>
    <s v="Juan David Mendez"/>
    <m/>
    <d v="2024-01-11T00:00:00"/>
    <s v="18:07"/>
    <x v="0"/>
    <m/>
    <m/>
    <m/>
    <m/>
    <m/>
    <m/>
    <m/>
    <m/>
    <s v="mauricio.pino@claro.com.co"/>
    <s v="APLICAR CAJA DE HERRAMIENTAS /VIRTUALSOFT SERVICIOS   SOFTWARE S.A.S. // 901307208"/>
    <s v="3233899468"/>
    <s v="VIRTUALSOFT SERVICIOS &amp; SOFTWARE S.A.S."/>
    <s v="NO DETERMINADO"/>
    <s v="CLIENTE CLARO"/>
    <x v="0"/>
    <m/>
    <s v="MÓVIL"/>
    <m/>
    <m/>
    <s v="FIDELIZACIÓN - RETENCIÓN"/>
    <m/>
    <m/>
    <m/>
    <m/>
    <m/>
    <m/>
    <m/>
    <m/>
    <m/>
    <m/>
    <m/>
    <m/>
    <m/>
    <m/>
    <m/>
    <m/>
    <m/>
    <m/>
    <m/>
    <m/>
    <s v="APLICACIÓN CAMPAÑA DE DESCUENTO"/>
    <m/>
    <m/>
    <m/>
    <m/>
    <m/>
    <m/>
    <m/>
    <m/>
    <m/>
    <m/>
    <m/>
    <m/>
    <m/>
    <m/>
    <m/>
    <m/>
    <m/>
    <m/>
    <m/>
    <m/>
    <m/>
    <m/>
    <m/>
    <m/>
    <m/>
    <m/>
    <m/>
    <m/>
    <m/>
    <m/>
    <m/>
    <m/>
    <m/>
    <m/>
    <m/>
    <m/>
    <m/>
    <m/>
    <m/>
    <m/>
    <m/>
    <m/>
    <m/>
    <m/>
    <m/>
    <m/>
    <m/>
    <m/>
    <m/>
    <m/>
    <m/>
    <m/>
    <m/>
    <m/>
    <m/>
    <m/>
    <m/>
    <m/>
    <m/>
    <m/>
    <m/>
    <m/>
    <m/>
    <m/>
    <m/>
    <m/>
    <m/>
    <m/>
    <m/>
    <m/>
    <m/>
    <m/>
    <m/>
    <m/>
    <m/>
    <m/>
    <m/>
    <m/>
    <m/>
    <m/>
    <m/>
    <m/>
    <m/>
    <m/>
    <m/>
    <m/>
    <m/>
    <x v="0"/>
    <m/>
    <m/>
    <m/>
    <m/>
    <m/>
    <s v="GESTIONADO"/>
    <m/>
    <d v="2024-01-11T00:00:00"/>
    <m/>
    <m/>
    <x v="109"/>
    <x v="0"/>
    <x v="0"/>
    <x v="0"/>
    <x v="0"/>
    <n v="1"/>
    <n v="1"/>
    <n v="1"/>
    <n v="1"/>
    <x v="0"/>
    <n v="1"/>
    <s v="3233899468VIRTUALSOFT SERVICIOS &amp; SOFTWARE S.A.S."/>
    <x v="2"/>
    <d v="2024-01-11T00:00:00"/>
    <x v="1422"/>
    <d v="1899-12-30T00:00:00"/>
    <d v="2024-01-11T18:07:00"/>
    <s v="18:07"/>
    <d v="1899-12-30T03:59:58"/>
    <x v="1"/>
    <x v="1"/>
    <x v="4"/>
    <x v="1"/>
    <n v="8193"/>
  </r>
  <r>
    <n v="1442"/>
    <d v="2024-01-11T22:03:49"/>
    <d v="2024-01-11T22:14:44"/>
    <s v="45577874@ventasyservicios.com.co"/>
    <s v="David Andres Pardo Torres"/>
    <m/>
    <d v="2024-01-11T00:00:00"/>
    <s v="10:57"/>
    <x v="4"/>
    <m/>
    <m/>
    <m/>
    <m/>
    <m/>
    <m/>
    <m/>
    <m/>
    <s v="backoffice@confehogar.com"/>
    <s v="SOLICITUD GARANTIA CT 67015038"/>
    <s v="67015038"/>
    <s v="EDIFICIO T ORRE MAGNA PI"/>
    <s v="MICRO"/>
    <s v="CLIENTE EXTERNO"/>
    <x v="0"/>
    <m/>
    <s v="FIJO"/>
    <s v="FTTX"/>
    <s v="SOPORTE TÉCNICO"/>
    <m/>
    <m/>
    <m/>
    <m/>
    <m/>
    <m/>
    <m/>
    <m/>
    <m/>
    <m/>
    <m/>
    <m/>
    <m/>
    <m/>
    <m/>
    <m/>
    <m/>
    <m/>
    <m/>
    <m/>
    <m/>
    <m/>
    <m/>
    <m/>
    <m/>
    <m/>
    <m/>
    <m/>
    <m/>
    <m/>
    <m/>
    <m/>
    <m/>
    <m/>
    <m/>
    <m/>
    <m/>
    <m/>
    <m/>
    <m/>
    <m/>
    <m/>
    <m/>
    <m/>
    <m/>
    <m/>
    <m/>
    <m/>
    <m/>
    <m/>
    <m/>
    <m/>
    <m/>
    <m/>
    <m/>
    <s v="SOLUCIÓN EN PRIMER NIVEL"/>
    <m/>
    <m/>
    <m/>
    <m/>
    <m/>
    <m/>
    <m/>
    <m/>
    <m/>
    <m/>
    <m/>
    <m/>
    <m/>
    <m/>
    <m/>
    <m/>
    <m/>
    <m/>
    <m/>
    <m/>
    <m/>
    <m/>
    <m/>
    <m/>
    <m/>
    <m/>
    <m/>
    <m/>
    <m/>
    <m/>
    <m/>
    <m/>
    <m/>
    <m/>
    <m/>
    <m/>
    <m/>
    <m/>
    <m/>
    <m/>
    <m/>
    <m/>
    <m/>
    <m/>
    <m/>
    <m/>
    <m/>
    <m/>
    <m/>
    <m/>
    <m/>
    <m/>
    <m/>
    <x v="4"/>
    <s v="0"/>
    <s v="0"/>
    <s v="1"/>
    <s v="995861742"/>
    <s v="BOGOTA"/>
    <s v="GESTIONADO"/>
    <m/>
    <d v="2024-01-11T00:00:00"/>
    <m/>
    <m/>
    <x v="154"/>
    <x v="0"/>
    <x v="0"/>
    <x v="0"/>
    <x v="0"/>
    <n v="1"/>
    <n v="1"/>
    <n v="1"/>
    <n v="1"/>
    <x v="0"/>
    <n v="1"/>
    <s v="67015038EDIFICIO T ORRE MAGNA PI"/>
    <x v="0"/>
    <d v="2024-01-11T00:00:00"/>
    <x v="1423"/>
    <d v="1899-12-30T00:00:00"/>
    <d v="2024-01-11T10:57:00"/>
    <s v="10:57"/>
    <d v="1899-12-30T11:17:44"/>
    <x v="2"/>
    <x v="2"/>
    <x v="14"/>
    <x v="0"/>
    <n v="8193"/>
  </r>
  <r>
    <n v="1443"/>
    <d v="2024-01-11T22:16:27"/>
    <d v="2024-01-11T22:17:32"/>
    <s v="46049316@ventasyservicios.com.co"/>
    <s v="Evelin Gicela Diaz Garzon"/>
    <m/>
    <d v="2024-01-11T00:00:00"/>
    <s v="04:55"/>
    <x v="7"/>
    <m/>
    <m/>
    <m/>
    <m/>
    <m/>
    <m/>
    <s v="sistemas@trendyshop.com.co; "/>
    <s v="Re: Cesion de contrato de 3 lineas Moviles"/>
    <m/>
    <m/>
    <s v="3114289263"/>
    <s v="ROOSH COLOMBIA SAS -"/>
    <s v="MICRO"/>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1T00:00:00"/>
    <m/>
    <m/>
    <x v="81"/>
    <x v="6"/>
    <x v="0"/>
    <x v="35"/>
    <x v="1"/>
    <n v="1"/>
    <n v="1"/>
    <n v="1"/>
    <n v="1"/>
    <x v="0"/>
    <n v="1"/>
    <s v="3114289263ROOSH COLOMBIA SAS -"/>
    <x v="0"/>
    <d v="2024-01-11T00:00:00"/>
    <x v="1424"/>
    <d v="1899-12-30T00:00:00"/>
    <d v="2024-01-11T04:55:00"/>
    <s v="04:55"/>
    <d v="1899-12-30T17:22:32"/>
    <x v="3"/>
    <x v="2"/>
    <x v="22"/>
    <x v="1"/>
    <n v="8193"/>
  </r>
  <r>
    <n v="1444"/>
    <d v="2024-01-11T22:27:57"/>
    <d v="2024-01-11T22:28:09"/>
    <s v="45688293@ventasyservicios.com.co"/>
    <s v="Juan David Mendez"/>
    <m/>
    <d v="2024-01-11T00:00:00"/>
    <s v="18:20"/>
    <x v="0"/>
    <m/>
    <m/>
    <m/>
    <m/>
    <m/>
    <m/>
    <m/>
    <m/>
    <s v="milena.rodriguez@claro.com.co"/>
    <s v="RV: APLICAR DESCUENTO CAMPAÑA  EMPRESA: SU BOTTICA DROGUERIA  SAS - NIT: 901041748-4 - DITCOM - VENTA CONVENCIONAL"/>
    <s v="8.22502677"/>
    <s v="SU BOTTICA DROGUERIA S.A.S. "/>
    <s v="MICRO"/>
    <s v="CLIENTE CLARO"/>
    <x v="0"/>
    <m/>
    <s v="MÓVIL"/>
    <m/>
    <m/>
    <s v="FIDELIZACIÓN - RETENCIÓN"/>
    <m/>
    <m/>
    <m/>
    <m/>
    <m/>
    <m/>
    <m/>
    <m/>
    <m/>
    <m/>
    <m/>
    <m/>
    <m/>
    <m/>
    <m/>
    <m/>
    <m/>
    <m/>
    <m/>
    <m/>
    <s v="APLICACIÓN CAMPAÑA DE DESCUENTO"/>
    <m/>
    <m/>
    <m/>
    <m/>
    <m/>
    <m/>
    <m/>
    <m/>
    <m/>
    <m/>
    <m/>
    <m/>
    <m/>
    <m/>
    <m/>
    <m/>
    <m/>
    <m/>
    <m/>
    <m/>
    <m/>
    <m/>
    <m/>
    <m/>
    <m/>
    <m/>
    <m/>
    <m/>
    <m/>
    <m/>
    <m/>
    <m/>
    <m/>
    <m/>
    <m/>
    <m/>
    <m/>
    <m/>
    <m/>
    <m/>
    <m/>
    <m/>
    <m/>
    <m/>
    <m/>
    <m/>
    <m/>
    <m/>
    <m/>
    <m/>
    <m/>
    <m/>
    <m/>
    <m/>
    <m/>
    <m/>
    <m/>
    <m/>
    <m/>
    <m/>
    <m/>
    <m/>
    <m/>
    <m/>
    <m/>
    <m/>
    <m/>
    <m/>
    <m/>
    <m/>
    <m/>
    <m/>
    <m/>
    <m/>
    <m/>
    <m/>
    <m/>
    <m/>
    <m/>
    <m/>
    <m/>
    <m/>
    <m/>
    <m/>
    <m/>
    <m/>
    <m/>
    <x v="0"/>
    <m/>
    <m/>
    <m/>
    <m/>
    <m/>
    <s v="GESTIONADO"/>
    <m/>
    <d v="2024-01-11T00:00:00"/>
    <m/>
    <m/>
    <x v="109"/>
    <x v="0"/>
    <x v="0"/>
    <x v="0"/>
    <x v="0"/>
    <n v="1"/>
    <n v="1"/>
    <n v="1"/>
    <n v="1"/>
    <x v="0"/>
    <n v="1"/>
    <s v="8.22502677SU BOTTICA DROGUERIA S.A.S. "/>
    <x v="2"/>
    <d v="2024-01-11T00:00:00"/>
    <x v="1425"/>
    <d v="1899-12-30T00:00:00"/>
    <d v="2024-01-11T18:20:00"/>
    <s v="18:20"/>
    <d v="1899-12-30T04:08:09"/>
    <x v="1"/>
    <x v="1"/>
    <x v="4"/>
    <x v="1"/>
    <n v="8193"/>
  </r>
  <r>
    <n v="1445"/>
    <d v="2024-01-11T22:25:05"/>
    <d v="2024-01-11T22:28:58"/>
    <s v="45577874@ventasyservicios.com.co"/>
    <s v="David Andres Pardo Torres"/>
    <m/>
    <d v="2024-01-11T00:00:00"/>
    <s v="11:00"/>
    <x v="4"/>
    <m/>
    <m/>
    <m/>
    <m/>
    <m/>
    <m/>
    <m/>
    <m/>
    <s v="dieselrepuestosjo@gmail.com"/>
    <s v="Muy buenos días para solicitar el cambio de tercero en la facturación, de persona natural a empresa quedamos atentos a su repuesta muchas gracias"/>
    <s v="04747424"/>
    <s v="PQR INCONSISTENCIAS"/>
    <s v="NO DETERMINADO"/>
    <s v="CLIENTE EXTERNO"/>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1T00:00:00"/>
    <s v="995861916"/>
    <m/>
    <x v="37"/>
    <x v="0"/>
    <x v="0"/>
    <x v="0"/>
    <x v="0"/>
    <n v="1"/>
    <n v="1"/>
    <n v="1"/>
    <n v="1"/>
    <x v="1"/>
    <n v="9"/>
    <s v="04747424PQR INCONSISTENCIAS"/>
    <x v="0"/>
    <d v="2024-01-11T00:00:00"/>
    <x v="1426"/>
    <d v="1899-12-30T00:00:00"/>
    <d v="2024-01-11T11:00:00"/>
    <s v="11:00"/>
    <d v="1899-12-30T11:28:58"/>
    <x v="2"/>
    <x v="2"/>
    <x v="14"/>
    <x v="0"/>
    <n v="8193"/>
  </r>
  <r>
    <n v="1446"/>
    <d v="2024-01-11T22:41:20"/>
    <d v="2024-01-11T22:42:38"/>
    <s v="45688293@ventasyservicios.com.co"/>
    <s v="Juan David Mendez"/>
    <m/>
    <d v="2024-01-11T00:00:00"/>
    <s v="16:46"/>
    <x v="0"/>
    <m/>
    <m/>
    <m/>
    <m/>
    <m/>
    <m/>
    <m/>
    <m/>
    <s v="contactopyme.co@claro.com.co"/>
    <s v="Fwd: Bloqueos de whatsapp a la linea 3102336986 - ESCUELA LIVING NIT. 901128654-6"/>
    <s v="3102336986"/>
    <s v="ESCUELA LIVING"/>
    <s v="MICRO"/>
    <s v="CLIENTE EXTERNO"/>
    <x v="0"/>
    <m/>
    <s v="MÓVIL"/>
    <m/>
    <m/>
    <s v="FALLAS TÉCNICAS"/>
    <m/>
    <m/>
    <m/>
    <m/>
    <m/>
    <m/>
    <m/>
    <m/>
    <m/>
    <m/>
    <m/>
    <m/>
    <m/>
    <m/>
    <m/>
    <m/>
    <m/>
    <m/>
    <m/>
    <s v="FALLA APLICACIONES"/>
    <m/>
    <m/>
    <m/>
    <m/>
    <m/>
    <m/>
    <m/>
    <m/>
    <m/>
    <m/>
    <m/>
    <m/>
    <m/>
    <m/>
    <m/>
    <m/>
    <m/>
    <m/>
    <m/>
    <m/>
    <m/>
    <m/>
    <m/>
    <m/>
    <m/>
    <m/>
    <m/>
    <m/>
    <m/>
    <m/>
    <m/>
    <m/>
    <m/>
    <m/>
    <m/>
    <m/>
    <m/>
    <m/>
    <m/>
    <m/>
    <m/>
    <m/>
    <m/>
    <m/>
    <m/>
    <m/>
    <m/>
    <m/>
    <m/>
    <m/>
    <m/>
    <m/>
    <m/>
    <m/>
    <m/>
    <m/>
    <m/>
    <m/>
    <m/>
    <m/>
    <m/>
    <m/>
    <m/>
    <m/>
    <m/>
    <m/>
    <m/>
    <m/>
    <m/>
    <m/>
    <m/>
    <m/>
    <m/>
    <m/>
    <m/>
    <m/>
    <m/>
    <m/>
    <m/>
    <m/>
    <m/>
    <m/>
    <m/>
    <m/>
    <m/>
    <m/>
    <m/>
    <m/>
    <x v="1"/>
    <m/>
    <m/>
    <s v="1"/>
    <s v="24"/>
    <s v="MANIZALES"/>
    <s v="GESTIONADO"/>
    <m/>
    <d v="2024-01-11T00:00:00"/>
    <m/>
    <m/>
    <x v="156"/>
    <x v="0"/>
    <x v="0"/>
    <x v="0"/>
    <x v="0"/>
    <n v="1"/>
    <n v="1"/>
    <n v="1"/>
    <n v="1"/>
    <x v="0"/>
    <n v="1"/>
    <s v="3102336986ESCUELA LIVING"/>
    <x v="2"/>
    <d v="2024-01-11T00:00:00"/>
    <x v="1427"/>
    <d v="1899-12-30T00:00:00"/>
    <d v="2024-01-11T16:46:00"/>
    <s v="16:46"/>
    <d v="1899-12-30T05:56:38"/>
    <x v="1"/>
    <x v="1"/>
    <x v="4"/>
    <x v="1"/>
    <n v="8193"/>
  </r>
  <r>
    <n v="1447"/>
    <d v="2024-01-11T22:38:10"/>
    <d v="2024-01-11T22:45:16"/>
    <s v="45577874@ventasyservicios.com.co"/>
    <s v="David Andres Pardo Torres"/>
    <m/>
    <d v="2024-01-11T00:00:00"/>
    <s v="11:05"/>
    <x v="4"/>
    <m/>
    <m/>
    <m/>
    <m/>
    <m/>
    <m/>
    <m/>
    <m/>
    <s v="secretariagerencia@siettcundinamarca.com.co"/>
    <s v="REITERACION  SOLICITUD CESION DE CONTRATO - CLARO"/>
    <s v="04945754"/>
    <s v="SIETT CUNDINAMARCA"/>
    <s v="MICRO"/>
    <s v="CLIENTE EXTERNO"/>
    <x v="0"/>
    <m/>
    <s v="FIJO"/>
    <s v="HFC"/>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11T00:00:00"/>
    <s v="995862069"/>
    <m/>
    <x v="111"/>
    <x v="0"/>
    <x v="0"/>
    <x v="0"/>
    <x v="0"/>
    <n v="1"/>
    <n v="1"/>
    <n v="1"/>
    <n v="1"/>
    <x v="2"/>
    <n v="2"/>
    <s v="04945754SIETT CUNDINAMARCA"/>
    <x v="0"/>
    <d v="2024-01-11T00:00:00"/>
    <x v="1428"/>
    <d v="1899-12-30T00:00:00"/>
    <d v="2024-01-11T11:05:00"/>
    <s v="11:05"/>
    <d v="1899-12-30T11:40:16"/>
    <x v="2"/>
    <x v="2"/>
    <x v="14"/>
    <x v="0"/>
    <n v="8193"/>
  </r>
  <r>
    <n v="1448"/>
    <d v="2024-01-11T22:56:45"/>
    <d v="2024-01-11T22:59:44"/>
    <s v="45688293@ventasyservicios.com.co"/>
    <s v="Juan David Mendez"/>
    <m/>
    <d v="2024-01-11T00:00:00"/>
    <s v="17:15"/>
    <x v="0"/>
    <m/>
    <m/>
    <m/>
    <m/>
    <m/>
    <m/>
    <m/>
    <m/>
    <s v="angie.ortizv@claro.com.co"/>
    <s v="RE: Fidelización líneas móviles"/>
    <s v="8.22116950"/>
    <s v="ZEBRA TECHNOLOGIES COLOMBIA S.A.S."/>
    <s v="PYME MEDIANA"/>
    <s v="CLIENTE CLARO"/>
    <x v="0"/>
    <m/>
    <s v="MÓVIL"/>
    <m/>
    <m/>
    <s v="ROAMING INTERNACIONAL"/>
    <m/>
    <m/>
    <m/>
    <m/>
    <m/>
    <m/>
    <m/>
    <m/>
    <m/>
    <m/>
    <m/>
    <m/>
    <m/>
    <m/>
    <m/>
    <m/>
    <m/>
    <m/>
    <m/>
    <m/>
    <m/>
    <m/>
    <m/>
    <m/>
    <m/>
    <m/>
    <m/>
    <m/>
    <m/>
    <m/>
    <m/>
    <m/>
    <m/>
    <m/>
    <m/>
    <m/>
    <m/>
    <m/>
    <m/>
    <m/>
    <m/>
    <m/>
    <m/>
    <m/>
    <m/>
    <m/>
    <m/>
    <s v="INFORMACIÓN ACLARACIÓN"/>
    <m/>
    <m/>
    <m/>
    <m/>
    <m/>
    <m/>
    <m/>
    <m/>
    <m/>
    <m/>
    <m/>
    <m/>
    <m/>
    <m/>
    <m/>
    <m/>
    <m/>
    <m/>
    <m/>
    <m/>
    <m/>
    <m/>
    <m/>
    <m/>
    <m/>
    <m/>
    <m/>
    <m/>
    <m/>
    <m/>
    <m/>
    <m/>
    <m/>
    <m/>
    <m/>
    <m/>
    <m/>
    <m/>
    <m/>
    <m/>
    <m/>
    <m/>
    <m/>
    <m/>
    <m/>
    <m/>
    <m/>
    <m/>
    <m/>
    <m/>
    <m/>
    <m/>
    <m/>
    <m/>
    <m/>
    <m/>
    <m/>
    <m/>
    <m/>
    <m/>
    <x v="0"/>
    <m/>
    <m/>
    <m/>
    <m/>
    <m/>
    <s v="GESTIONADO"/>
    <m/>
    <d v="2024-01-11T00:00:00"/>
    <m/>
    <m/>
    <x v="18"/>
    <x v="0"/>
    <x v="0"/>
    <x v="0"/>
    <x v="0"/>
    <n v="1"/>
    <n v="1"/>
    <n v="1"/>
    <n v="1"/>
    <x v="0"/>
    <n v="1"/>
    <s v="8.22116950ZEBRA TECHNOLOGIES COLOMBIA S.A.S."/>
    <x v="2"/>
    <d v="2024-01-11T00:00:00"/>
    <x v="1429"/>
    <d v="1899-12-30T00:00:00"/>
    <d v="2024-01-11T17:15:00"/>
    <s v="17:15"/>
    <d v="1899-12-30T05:44:44"/>
    <x v="1"/>
    <x v="1"/>
    <x v="4"/>
    <x v="1"/>
    <n v="8193"/>
  </r>
  <r>
    <n v="1449"/>
    <d v="2024-01-11T22:59:30"/>
    <d v="2024-01-11T23:07:29"/>
    <s v="45577874@ventasyservicios.com.co"/>
    <s v="David Andres Pardo Torres"/>
    <m/>
    <d v="2024-01-11T00:00:00"/>
    <s v="15:45"/>
    <x v="4"/>
    <m/>
    <m/>
    <m/>
    <m/>
    <m/>
    <m/>
    <m/>
    <m/>
    <s v="yentty18@hotmail.com"/>
    <s v="11/01/2024 3:45 p. m."/>
    <s v="13331240"/>
    <s v="LABORATORIO SATOSHI S.A.S."/>
    <s v="PYME MEDIANA"/>
    <s v="CLIENTE EXTERNO"/>
    <x v="0"/>
    <m/>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1T00:00:00"/>
    <s v="20621298"/>
    <m/>
    <x v="58"/>
    <x v="0"/>
    <x v="0"/>
    <x v="14"/>
    <x v="1"/>
    <n v="1"/>
    <n v="1"/>
    <n v="1"/>
    <n v="1"/>
    <x v="0"/>
    <n v="1"/>
    <s v="13331240LABORATORIO SATOSHI S.A.S."/>
    <x v="0"/>
    <d v="2024-01-11T00:00:00"/>
    <x v="1430"/>
    <d v="1899-12-30T00:00:00"/>
    <d v="2024-01-11T15:45:00"/>
    <s v="15:45"/>
    <d v="1899-12-30T07:22:29"/>
    <x v="2"/>
    <x v="2"/>
    <x v="14"/>
    <x v="0"/>
    <n v="8193"/>
  </r>
  <r>
    <n v="1450"/>
    <d v="2024-01-11T23:07:20"/>
    <d v="2024-01-11T23:09:56"/>
    <s v="45688293@ventasyservicios.com.co"/>
    <s v="Juan David Mendez"/>
    <m/>
    <d v="2024-01-11T00:00:00"/>
    <s v="17:19"/>
    <x v="0"/>
    <m/>
    <m/>
    <m/>
    <m/>
    <m/>
    <m/>
    <m/>
    <m/>
    <s v="Andres.Diaz@claro.com.co"/>
    <s v="INCLUSION O CREACION DE CUENTA MAESTRA"/>
    <s v="8.22476373"/>
    <s v="DISTRIGARCIA S.A.S."/>
    <s v="MICRO"/>
    <s v="CLIENTE CLARO"/>
    <x v="0"/>
    <m/>
    <s v="MÓVIL"/>
    <m/>
    <m/>
    <s v="INCLUSIONES - EXCLUSIONES"/>
    <m/>
    <m/>
    <m/>
    <m/>
    <m/>
    <m/>
    <m/>
    <m/>
    <m/>
    <m/>
    <m/>
    <m/>
    <m/>
    <m/>
    <m/>
    <m/>
    <m/>
    <m/>
    <m/>
    <m/>
    <m/>
    <m/>
    <m/>
    <m/>
    <s v="INFORMACIÓN - ACLARACIÓN"/>
    <m/>
    <m/>
    <m/>
    <m/>
    <m/>
    <m/>
    <m/>
    <m/>
    <m/>
    <m/>
    <m/>
    <m/>
    <m/>
    <m/>
    <m/>
    <m/>
    <m/>
    <m/>
    <m/>
    <m/>
    <m/>
    <m/>
    <m/>
    <m/>
    <m/>
    <m/>
    <m/>
    <m/>
    <m/>
    <m/>
    <m/>
    <m/>
    <m/>
    <m/>
    <m/>
    <m/>
    <m/>
    <m/>
    <m/>
    <m/>
    <m/>
    <m/>
    <m/>
    <m/>
    <m/>
    <m/>
    <m/>
    <m/>
    <m/>
    <m/>
    <m/>
    <m/>
    <m/>
    <m/>
    <m/>
    <m/>
    <m/>
    <m/>
    <m/>
    <m/>
    <m/>
    <m/>
    <m/>
    <m/>
    <m/>
    <m/>
    <m/>
    <m/>
    <m/>
    <m/>
    <m/>
    <m/>
    <m/>
    <m/>
    <m/>
    <m/>
    <m/>
    <m/>
    <m/>
    <m/>
    <m/>
    <m/>
    <m/>
    <x v="0"/>
    <m/>
    <m/>
    <m/>
    <m/>
    <m/>
    <s v="GESTIONADO"/>
    <m/>
    <d v="2024-01-11T00:00:00"/>
    <m/>
    <m/>
    <x v="98"/>
    <x v="0"/>
    <x v="0"/>
    <x v="32"/>
    <x v="1"/>
    <n v="1"/>
    <n v="1"/>
    <n v="1"/>
    <n v="1"/>
    <x v="0"/>
    <n v="1"/>
    <s v="8.22476373DISTRIGARCIA S.A.S."/>
    <x v="2"/>
    <d v="2024-01-11T00:00:00"/>
    <x v="1431"/>
    <d v="1899-12-30T00:00:00"/>
    <d v="2024-01-11T17:19:00"/>
    <s v="17:19"/>
    <d v="1899-12-30T05:50:56"/>
    <x v="1"/>
    <x v="1"/>
    <x v="4"/>
    <x v="1"/>
    <n v="8193"/>
  </r>
  <r>
    <n v="1451"/>
    <d v="2024-01-12T06:08:39"/>
    <d v="2024-01-12T06:56:12"/>
    <s v="46044953@ventasyservicios.com.co"/>
    <s v="Jonnatan Steven Hernandez Gonzalez"/>
    <m/>
    <d v="2024-01-11T00:00:00"/>
    <s v="1:20"/>
    <x v="4"/>
    <m/>
    <m/>
    <m/>
    <m/>
    <m/>
    <m/>
    <m/>
    <m/>
    <s v="noc@wom.co"/>
    <s v="RE: INC-20240104-00000008 || CAR AGR Aeropuerto-RT3H1/Eth-Trunk1.1100 CLARO   HTRG001 ||  ALTO PLR%"/>
    <s v="12524882"/>
    <s v="PARTNERS TELECOM COLOMBIA SAS"/>
    <s v="EMPRESAS"/>
    <s v="CLIENTE CLARO"/>
    <x v="1"/>
    <s v="MARY INGRID ESMERALDA REYES FUENTES"/>
    <s v="FIJO"/>
    <s v="FO"/>
    <s v="SOPORTE TÉCNICO"/>
    <m/>
    <m/>
    <m/>
    <m/>
    <m/>
    <m/>
    <m/>
    <m/>
    <m/>
    <m/>
    <m/>
    <m/>
    <m/>
    <m/>
    <m/>
    <m/>
    <m/>
    <m/>
    <m/>
    <m/>
    <m/>
    <m/>
    <m/>
    <m/>
    <m/>
    <m/>
    <m/>
    <m/>
    <m/>
    <m/>
    <m/>
    <m/>
    <m/>
    <m/>
    <m/>
    <m/>
    <m/>
    <m/>
    <m/>
    <m/>
    <m/>
    <m/>
    <m/>
    <m/>
    <m/>
    <m/>
    <m/>
    <m/>
    <m/>
    <m/>
    <m/>
    <m/>
    <m/>
    <m/>
    <m/>
    <s v="TRANSFERENCIA"/>
    <m/>
    <m/>
    <m/>
    <m/>
    <m/>
    <m/>
    <m/>
    <m/>
    <m/>
    <m/>
    <m/>
    <m/>
    <m/>
    <m/>
    <m/>
    <m/>
    <m/>
    <m/>
    <m/>
    <m/>
    <m/>
    <m/>
    <m/>
    <m/>
    <m/>
    <m/>
    <m/>
    <m/>
    <m/>
    <m/>
    <m/>
    <m/>
    <m/>
    <m/>
    <m/>
    <m/>
    <m/>
    <m/>
    <m/>
    <m/>
    <m/>
    <m/>
    <m/>
    <m/>
    <m/>
    <m/>
    <m/>
    <m/>
    <m/>
    <m/>
    <m/>
    <m/>
    <m/>
    <x v="1"/>
    <m/>
    <m/>
    <s v="1"/>
    <s v="20240104"/>
    <s v="BOGOTA"/>
    <s v="SOLUCIONADO ESCALADO"/>
    <s v="CSM"/>
    <d v="2024-01-12T00:00:00"/>
    <s v="N/A"/>
    <s v="N/A"/>
    <x v="8"/>
    <x v="0"/>
    <x v="4"/>
    <x v="0"/>
    <x v="0"/>
    <n v="1"/>
    <n v="1"/>
    <n v="1"/>
    <n v="1"/>
    <x v="0"/>
    <n v="1"/>
    <s v="12524882PARTNERS TELECOM COLOMBIA SAS"/>
    <x v="1"/>
    <d v="2024-01-12T00:00:00"/>
    <x v="1432"/>
    <d v="1899-12-30T00:00:00"/>
    <d v="2024-01-11T01:20:00"/>
    <s v="1:20"/>
    <d v="1899-12-31T05:36:12"/>
    <x v="0"/>
    <x v="0"/>
    <x v="15"/>
    <x v="0"/>
    <n v="8193"/>
  </r>
  <r>
    <n v="1452"/>
    <d v="2024-01-12T07:14:05"/>
    <d v="2024-01-12T07:17:42"/>
    <s v="46046406@ventasyservicios.com.co"/>
    <s v="Angela Pilar Garces Quintero"/>
    <m/>
    <d v="2024-01-11T00:00:00"/>
    <s v="15:36"/>
    <x v="0"/>
    <m/>
    <m/>
    <m/>
    <m/>
    <m/>
    <m/>
    <m/>
    <m/>
    <s v="contactopyme.co@claro.com.co"/>
    <s v="Fwd: APLICACION DE CAMPAÑA/GLORIA SANTIESTEBA"/>
    <s v="62405044"/>
    <s v="SANTIESTEBAN, GLORIA STE LOPEZ  "/>
    <s v="PYME MEDIANA"/>
    <s v="CLIENTE EXTERNO"/>
    <x v="0"/>
    <m/>
    <s v="FIJO"/>
    <s v="HFC"/>
    <s v="CREACIÓN DE PQR"/>
    <m/>
    <m/>
    <m/>
    <m/>
    <m/>
    <m/>
    <m/>
    <m/>
    <m/>
    <m/>
    <m/>
    <m/>
    <m/>
    <m/>
    <s v="INCONFORMIDAD COBRO DE SERVICIOS SUPLEMENTARIOS Y/O ADICIONALES"/>
    <m/>
    <m/>
    <m/>
    <m/>
    <m/>
    <m/>
    <m/>
    <m/>
    <m/>
    <m/>
    <m/>
    <m/>
    <m/>
    <m/>
    <m/>
    <m/>
    <m/>
    <m/>
    <m/>
    <m/>
    <m/>
    <m/>
    <m/>
    <m/>
    <m/>
    <m/>
    <m/>
    <m/>
    <m/>
    <m/>
    <m/>
    <m/>
    <m/>
    <m/>
    <m/>
    <m/>
    <m/>
    <m/>
    <m/>
    <m/>
    <m/>
    <m/>
    <m/>
    <m/>
    <m/>
    <m/>
    <m/>
    <m/>
    <m/>
    <m/>
    <m/>
    <m/>
    <m/>
    <m/>
    <m/>
    <m/>
    <m/>
    <m/>
    <m/>
    <m/>
    <m/>
    <m/>
    <m/>
    <m/>
    <m/>
    <m/>
    <m/>
    <m/>
    <m/>
    <m/>
    <m/>
    <m/>
    <m/>
    <m/>
    <m/>
    <m/>
    <m/>
    <m/>
    <m/>
    <m/>
    <m/>
    <m/>
    <m/>
    <m/>
    <m/>
    <m/>
    <m/>
    <m/>
    <m/>
    <m/>
    <m/>
    <m/>
    <m/>
    <m/>
    <x v="0"/>
    <m/>
    <m/>
    <m/>
    <m/>
    <m/>
    <s v="ESCALADO"/>
    <s v="OTRAS ÁREAS"/>
    <d v="2024-01-12T00:00:00"/>
    <s v="To: contactopyme.co@claro.com.co; , From: diractivacionesceluclick@gmail.com,Date 11/01/2024 2:59 p. m., Cc: juan.rodriguez@claro.com.co; celuclickcom@gmail.com; ,Subject: APLICACION DE CAMPAÑA/GLORIA SANTIESTEBA_x000a__x000a_Buenas Tardes!_x000a_Sirva el presente para solicitar su apoyo en validar y corregir la cuenta de la Cliente a quien se le instaló en fecha 05/12/23 e indica que no le están aplicando la campaña ofrecida de 50% de Descuento hasta el mes de Marzo por lo que nos presentó la queja._x000a__x000a__x000a__x000a_NOMBRE: GLORIA STELLA SANTIESTEBA LOPEZ_x000a__x000a_CC/Nit 60398517_x000a__x000a_CORREO: santiesteban411@hotmail.com _x000a__x000a_DIRECCIÓN: DG 25 PARQUEDEBOLIVAR TORRE 13 25-100 402_x000a__x000a_PARQUES DE BOLIVAR_x000a__x000a_CTA MATRIZ: 255037 FTTX_x000a__x000a_ESTRATO: NR_x000a__x000a_PAQUETE: TRIPLE DIGITAL PLUS+INTERNET 200MG_x000a__x000a_PYT: 2023-63_x000a__x000a_Renta: $ 99.900_x000a__x000a_INSTALACIÓN: 25000_x000a__x000a_Cod Tarifa: PF90_x000a__x000a_CAMPAÑA:  50% DESCUENTO HASTA Marzo_x000a__x000a_Cta: 62405044_x000a_Ot: 391833915"/>
    <m/>
    <x v="157"/>
    <x v="0"/>
    <x v="1"/>
    <x v="0"/>
    <x v="0"/>
    <n v="1"/>
    <n v="1"/>
    <n v="1"/>
    <n v="1"/>
    <x v="0"/>
    <n v="1"/>
    <s v="62405044SANTIESTEBAN, GLORIA STE LOPEZ  "/>
    <x v="1"/>
    <d v="2024-01-12T00:00:00"/>
    <x v="1433"/>
    <d v="1899-12-30T00:00:00"/>
    <d v="2024-01-11T15:36:00"/>
    <s v="15:36"/>
    <d v="1899-12-30T15:41:42"/>
    <x v="3"/>
    <x v="0"/>
    <x v="26"/>
    <x v="1"/>
    <n v="8193"/>
  </r>
  <r>
    <n v="1453"/>
    <d v="2024-01-12T07:39:03"/>
    <d v="2024-01-12T07:42:09"/>
    <s v="46046406@ventasyservicios.com.co"/>
    <s v="Angela Pilar Garces Quintero"/>
    <m/>
    <d v="2024-01-11T00:00:00"/>
    <s v="11:07"/>
    <x v="0"/>
    <m/>
    <m/>
    <m/>
    <m/>
    <m/>
    <m/>
    <m/>
    <m/>
    <s v="HelpFile@claro.com.co"/>
    <s v="RE: RE: Fwd: SOLICITUD COPIA CONTRATO - BETHANY CHRISTIAN SERVICES"/>
    <s v="20089633"/>
    <s v=" CHRISTIAN, BETHANY SERVICES INTERN  "/>
    <s v="PYME MEDIANA"/>
    <s v="CLIENTE EXTERNO"/>
    <x v="0"/>
    <m/>
    <s v="FIJO"/>
    <s v="HFC"/>
    <s v="CERTIFICACIONES"/>
    <m/>
    <m/>
    <m/>
    <m/>
    <m/>
    <m/>
    <m/>
    <m/>
    <m/>
    <m/>
    <s v="PRESTACIÓN DEL SERVICIO"/>
    <m/>
    <m/>
    <m/>
    <m/>
    <m/>
    <m/>
    <m/>
    <m/>
    <m/>
    <m/>
    <m/>
    <m/>
    <m/>
    <m/>
    <m/>
    <m/>
    <m/>
    <m/>
    <m/>
    <m/>
    <m/>
    <m/>
    <m/>
    <m/>
    <m/>
    <m/>
    <m/>
    <m/>
    <m/>
    <m/>
    <m/>
    <m/>
    <m/>
    <m/>
    <m/>
    <m/>
    <m/>
    <m/>
    <m/>
    <m/>
    <m/>
    <m/>
    <m/>
    <m/>
    <m/>
    <m/>
    <m/>
    <m/>
    <m/>
    <m/>
    <m/>
    <m/>
    <m/>
    <m/>
    <m/>
    <m/>
    <m/>
    <m/>
    <m/>
    <m/>
    <m/>
    <m/>
    <m/>
    <m/>
    <m/>
    <m/>
    <m/>
    <m/>
    <m/>
    <m/>
    <m/>
    <m/>
    <m/>
    <m/>
    <m/>
    <m/>
    <m/>
    <m/>
    <m/>
    <m/>
    <m/>
    <m/>
    <m/>
    <m/>
    <m/>
    <m/>
    <m/>
    <m/>
    <m/>
    <m/>
    <m/>
    <m/>
    <m/>
    <m/>
    <m/>
    <m/>
    <m/>
    <m/>
    <x v="0"/>
    <m/>
    <m/>
    <m/>
    <m/>
    <m/>
    <s v="GESTIONADO"/>
    <m/>
    <d v="2024-01-12T00:00:00"/>
    <s v="Buen Día. _x000a__x000a_ _x000a__x000a_Adjunto grabación encontrada._x000a__x000a_ _x000a__x000a_Quedo atento a sus comentarios_x000a__x000a_ _x000a__x000a_Cordial Saludo._x000a__x000a_ _x000a__x000a_ _x000a__x000a_ _x000a__x000a_Auxiliar Gestion Documental_x000a_HelpFile_x000a_Celular / Ext: 3559_x000a_HELPFILE@comcel.com.co_x000a__x000a__x000a_Conmutador: Bogotá: 6017480000 - 6017500300, Cali: 6024880000, Medellín: 6046041000, B/quilla: 6053870000_x000a__x000a_AVISO DE CONFIDENCIALIDAD:_x000a_Este correo electrónico, incluyendo en su caso, los archivos adjuntos al mismo, pueden contener información de carácter confidencial y/o privilegiada, y se envían a la atención única y exclusivamente de la persona y/o entidad a quien va dirigido. La copia, revisión, uso, revelación y/o distribución de dicha información confidencial sin la autorización por escrito de Comunicación Celular S.A Comcel S.A está prohibida. Si usted no es el destinatario a quien se dirige el presente correo, favor de contactar al remitente respondiendo al presente correo y eliminar el correo original incluyendo sus archivos, así como cualquiera copia del mismo. Mediante la recepción del presente correo usted reconoce y acepta que en caso de incumplimiento de su parte y/o de sus representantes a los términos antes mencionados, Comunicación Celular S.A Comcel S.A tendrá derecho a los daños y perjuicios que esto le cause. Consulta nuestra política de desconexión laboral._x000a__x000a_CONFIDENTIALITY NOTICE:_x000a_This e-mail, including, if applicable, the files attached to it, may contain information of a confidential and/or privileged nature, and are sent to the sole and exclusive attention of the person and/or entity to whom it is addressed. Copying, review, use, disclosure and/or distribution of such confidential information without the written authorization of Comunicación Celular S.A Comcel S.A is prohibited. If you are not the intended recipient of this email, please contact the sender by replying to this email and delete the original email including your files, as well as any copy of it. By receiving this email you acknowledge and agree that in case of breach by you and/or your representatives of the above terms, Comunicación Celular S.A. Comcel S.A. will be entitled to the damages that this causes you. See our work disconnection policy._x000a__x000a_De: Soporteclientepyme &lt;Soporteclientepyme@claro.com.co&gt;_x000a_Enviado el: jueves, 11 de enero de 2024 10:34 a. m._x000a_Para: HelpFile &lt;HelpFile@claro.com.co&gt;_x000a_Asunto: Fwd: RE: Fwd: SOLICITUD COPIA CONTRATO - BETHANY CHRISTIAN SERVICES_x000a__x000a_ _x000a__x000a__x000a__x000a_ _x000a__x000a_ _x000a__x000a_Remitimos correo con la finalidad que sea atendid  _x000a__x000a_a la cuenta_x000a__x000a_ _x000a__x000a_De antemano gracias por comunicarse con nosotros y le recordamos que con App Mi Claro sección Empresas, puede realizar consultas, gestionar y personalizar sus cuentas, hacer pagos, verificar sus consumos y mucho más, desde cualquier lugar._x000a__x000a_ _x000a__x000a__x000a__x000a_46046878_x000a__x000a__x000a_To: contactopyme.co@claro.com.co; , From: jgalindo@bethany.org,Date 10/01/2024 1:52 p. m., Cc: aidacontreras@bethany.org; ,Subject: RE: Fwd: SOLICITUD COPIA CONTRATO - BETHANY CHRISTIAN SERVICES_x000a__x000a_Buen día adjunto documentación indicada para envió de copia de contrato._x000a__x000a_ _x000a__x000a_Atento a comentarios_x000a__x000a_Gracias_x000a__x000a_Cordialmente_x000a__x000a_ _x000a__x000a_  _x000a__x000a_Jeisson Camilo González Galindo _x000a_Analista de compras &amp; Logistica Sede Nacional, Bogotá._x000a_Bethany Christian Services_x000a_Calle 57A - 35 02_x000a_C: +57 (316) 026 3238  | Bethany.org _x000a__x000a_ _x000a__x000a_ _x000a__x000a_De: Contacto Pyme &lt;contactopyme.co@claro.com.co&gt;_x000a_Enviado: miércoles, 10 de enero de 2024 9:34_x000a_Para: Jeisson Galindo &lt;jgalindo@bethany.org&gt;_x000a_Asunto: Re: Fwd: SOLICITUD COPIA CONTRATO - BETHANY CHRISTIAN SERVICES_x000a__x000a_ _x000a__x000a_ _x000a__x000a_ _x000a__x000a_Por eso, nos permitimos informarle que en el archivo adjunto se encuentra la respuesta a su requerimiento_x000a__x000a_ _x000a__x000a_ _x000a__x000a_De antemano gracias por comunicarse con nosotros y le recordamos que con App Mi Claro sección Empresas, puede realizar consultas, gestionar y personalizar sus cuentas, hacer pagos, verificar sus consumos y mucho más, desde cualquier lugar._x000a__x000a_ _x000a__x000a_  _x000a__x000a_46046878_x000a__x000a_ _x000a__x000a_ _x000a__x000a_ _x000a__x000a_ _x000a__x000a_ _x000a__x000a_ _x000a__x000a__x000a_To: contactopyme.co@claro.com.co; , From: jgalindo@bethany.org,Date 9/01/2024 12:06 p. m., Cc: aidacontreras@bethany.org; ,Subject: SOLICITUD COPIA CONTRATO - BETHANY"/>
    <m/>
    <x v="40"/>
    <x v="0"/>
    <x v="0"/>
    <x v="0"/>
    <x v="0"/>
    <n v="1"/>
    <n v="1"/>
    <n v="1"/>
    <n v="1"/>
    <x v="0"/>
    <n v="1"/>
    <s v="20089633 CHRISTIAN, BETHANY SERVICES INTERN  "/>
    <x v="0"/>
    <d v="2024-01-12T00:00:00"/>
    <x v="1434"/>
    <d v="1899-12-30T00:00:00"/>
    <d v="2024-01-11T11:07:00"/>
    <s v="11:07"/>
    <d v="1899-12-30T20:35:09"/>
    <x v="4"/>
    <x v="0"/>
    <x v="26"/>
    <x v="1"/>
    <n v="8193"/>
  </r>
  <r>
    <n v="1454"/>
    <d v="2024-01-12T07:51:14"/>
    <d v="2024-01-12T07:55:04"/>
    <s v="46046406@ventasyservicios.com.co"/>
    <s v="Angela Pilar Garces Quintero"/>
    <m/>
    <d v="2024-01-11T00:00:00"/>
    <s v="15:36"/>
    <x v="0"/>
    <m/>
    <m/>
    <m/>
    <m/>
    <m/>
    <m/>
    <m/>
    <m/>
    <s v="a.beltrank@icloud.com"/>
    <s v="Fwd: Solicitud CENTRA INGENIERIA Y CONSTRUCCION SAS"/>
    <s v=" 60324882"/>
    <s v="CENTRA INGENIERIA Y CONSTRUCCION SA"/>
    <s v="PYME MEDIANA"/>
    <s v="CLIENTE EXTERNO"/>
    <x v="0"/>
    <m/>
    <s v="FIJO"/>
    <s v="HFC"/>
    <s v="SOPORTE TÉCNICO"/>
    <m/>
    <m/>
    <m/>
    <m/>
    <m/>
    <m/>
    <m/>
    <m/>
    <m/>
    <m/>
    <m/>
    <m/>
    <m/>
    <m/>
    <m/>
    <m/>
    <m/>
    <m/>
    <m/>
    <m/>
    <m/>
    <m/>
    <m/>
    <m/>
    <m/>
    <m/>
    <m/>
    <m/>
    <m/>
    <m/>
    <m/>
    <m/>
    <m/>
    <m/>
    <m/>
    <m/>
    <m/>
    <m/>
    <m/>
    <m/>
    <m/>
    <m/>
    <m/>
    <m/>
    <m/>
    <m/>
    <m/>
    <m/>
    <m/>
    <m/>
    <m/>
    <m/>
    <m/>
    <m/>
    <m/>
    <s v="FALLA CABLE / MODEM"/>
    <m/>
    <m/>
    <m/>
    <m/>
    <m/>
    <m/>
    <m/>
    <m/>
    <m/>
    <m/>
    <m/>
    <m/>
    <m/>
    <m/>
    <m/>
    <m/>
    <m/>
    <m/>
    <m/>
    <m/>
    <m/>
    <m/>
    <m/>
    <m/>
    <m/>
    <m/>
    <m/>
    <m/>
    <m/>
    <m/>
    <m/>
    <m/>
    <m/>
    <m/>
    <m/>
    <m/>
    <m/>
    <m/>
    <m/>
    <m/>
    <m/>
    <m/>
    <m/>
    <m/>
    <m/>
    <m/>
    <m/>
    <m/>
    <m/>
    <m/>
    <m/>
    <m/>
    <m/>
    <x v="2"/>
    <s v="3158456698"/>
    <s v="CENTRA INGENIERIA Y CONSTRUCCION SA"/>
    <s v="1"/>
    <s v="0"/>
    <s v="VALLE "/>
    <s v="ESCALADO"/>
    <s v="OTRAS ÁREAS"/>
    <d v="2024-01-12T00:00:00"/>
    <s v="Buen día equipo soporte_x000a__x000a__x000a__x000a_Cordial saludo,_x000a__x000a__x000a__x000a_Solicito de su colaboración con comunicación con cliente ya que tiene un inconveniente con el ingreso de la IP al router para realizar enlace externo, según información el el historial de este correo _x000a__x000a__x000a__x000a__x000a__x000a_Agradezco de su colaboración _x000a__x000a_Enviado desde mi iPhone_x000a__x000a__x000a_Inicio de mensaje reenviado_x000a__x000a__x000a__x000a_De: Lorena Cerquera &lt;lcerquera@centra.co&gt;_x000a_Fecha: 5 de enero de 2024, 12:08:44 p. m. COT_x000a_Para: a.beltrank@icloud.com_x000a_Cc: Henry Peñaranda &lt;henrry.lisundia@vozipcolombia.net.co&gt;_x000a_Asunto: Solicitud CENTRA INGENIERIA Y CONSTRUCCION SAS_x000a__x000a__x000a_﻿_x000a__x000a_Buenos días,_x000a__x000a_ _x000a__x000a_El presente para solicitar el usuario y la clave del router asignado a Centra Ingenieria y Construcción SAS, con nit: 900.496.980-6. Del servicio ubicado en la dirección Cra100B No. 11ª-19 ofc 407 Torre Pance, Holguines Trade Center, Cali._x000a__x000a_ _x000a__x000a_ _x000a__x000a_Adjunto camara de comercio y cedula del representante Legal._x000a__x000a_ _x000a__x000a_ _x000a__x000a_Quedo atenta a cualquier duda o información adicional que requiera,_x000a__x000a_ _x000a__x000a_Slds,_x000a__x000a_ _x000a__x000a_ _x000a__x000a_ _x000a__x000a_ _x000a__x000a_ _x000a__x000a_El contenido de este mensaje y sus anexos son propiedad exclusiva de CENTRA INGENIERÍA Y CONSTRUCCIÓN S.A.S. Su contenido es únicamente para el uso del destinatario y contiene información que no es de carácter público, y su uso es privilegiado y confidencial. Si usted no es el destinatario intencional, se le informa que cualquier uso, difusión, distribución o copiado de esta comunicación está terminantemente prohibido. Cualquier revisión, retransmisión, diseminación o uso del mismo, así como cualquier acción que se tome respecto a la información contenida por personas o entidades diferentes al propósito original de la misma, es ilegal._x000a__x000a_The content of this message and its attachments are exclusive property of CENTRA INGENIERÍA Y CONSTRUCCIÓN S.A.S. Its content is solely for the use of the intended recipient and contains non-public information, and its use is privileged and confidential. If you are not the intended recipient, you are hereby informed that any use, dissemination, distribution, or copying of this communication is strictly prohibited. Any review, retransmission, dissemination, or use of the same, as well as any action taken with respect to the information contained by persons or entities other than the original purpose thereof, is illegal._x000a__x000a_ _x000a__x000a_ _x000a__x000a_ _x000a__x000a_ "/>
    <m/>
    <x v="82"/>
    <x v="0"/>
    <x v="1"/>
    <x v="0"/>
    <x v="0"/>
    <n v="1"/>
    <n v="1"/>
    <n v="1"/>
    <n v="1"/>
    <x v="0"/>
    <n v="1"/>
    <s v=" 60324882CENTRA INGENIERIA Y CONSTRUCCION SA"/>
    <x v="1"/>
    <d v="2024-01-12T00:00:00"/>
    <x v="1435"/>
    <d v="1899-12-30T00:00:00"/>
    <d v="2024-01-11T15:36:00"/>
    <s v="15:36"/>
    <d v="1899-12-30T16:19:04"/>
    <x v="3"/>
    <x v="0"/>
    <x v="26"/>
    <x v="1"/>
    <n v="8193"/>
  </r>
  <r>
    <n v="1455"/>
    <d v="2024-01-12T06:56:17"/>
    <d v="2024-01-12T08:04:50"/>
    <s v="46044953@ventasyservicios.com.co"/>
    <s v="Jonnatan Steven Hernandez Gonzalez"/>
    <m/>
    <d v="2024-01-11T00:00:00"/>
    <s v="6:54"/>
    <x v="4"/>
    <m/>
    <m/>
    <m/>
    <m/>
    <m/>
    <m/>
    <m/>
    <m/>
    <s v="Sesamo765@gmail.com"/>
    <s v="Acuerdo de pago"/>
    <s v="13376787"/>
    <s v="NELSON STICH BALLESTEROS VACA"/>
    <s v="NO DETERMINADO"/>
    <s v="CLIENTE CLARO"/>
    <x v="0"/>
    <m/>
    <s v="FIJO"/>
    <s v="FO"/>
    <s v="RECAUDO"/>
    <m/>
    <m/>
    <m/>
    <m/>
    <m/>
    <m/>
    <m/>
    <m/>
    <m/>
    <m/>
    <m/>
    <m/>
    <m/>
    <m/>
    <m/>
    <m/>
    <m/>
    <m/>
    <m/>
    <m/>
    <m/>
    <m/>
    <m/>
    <m/>
    <m/>
    <m/>
    <m/>
    <m/>
    <m/>
    <m/>
    <m/>
    <m/>
    <m/>
    <m/>
    <m/>
    <m/>
    <m/>
    <m/>
    <m/>
    <m/>
    <s v="FORMAS Y MEDIOS DE PAGO"/>
    <m/>
    <m/>
    <m/>
    <m/>
    <m/>
    <m/>
    <m/>
    <m/>
    <m/>
    <m/>
    <m/>
    <m/>
    <m/>
    <m/>
    <m/>
    <m/>
    <m/>
    <m/>
    <m/>
    <m/>
    <m/>
    <m/>
    <m/>
    <m/>
    <m/>
    <m/>
    <m/>
    <m/>
    <m/>
    <m/>
    <m/>
    <m/>
    <m/>
    <m/>
    <m/>
    <m/>
    <m/>
    <m/>
    <m/>
    <m/>
    <m/>
    <m/>
    <m/>
    <m/>
    <m/>
    <m/>
    <m/>
    <m/>
    <m/>
    <m/>
    <m/>
    <m/>
    <m/>
    <m/>
    <m/>
    <m/>
    <m/>
    <m/>
    <m/>
    <m/>
    <m/>
    <m/>
    <m/>
    <m/>
    <m/>
    <m/>
    <m/>
    <m/>
    <x v="0"/>
    <m/>
    <m/>
    <m/>
    <m/>
    <m/>
    <s v="GESTIONADO"/>
    <m/>
    <d v="2024-01-12T00:00:00"/>
    <s v="N/A"/>
    <s v="N/A"/>
    <x v="158"/>
    <x v="0"/>
    <x v="0"/>
    <x v="0"/>
    <x v="0"/>
    <n v="1"/>
    <n v="1"/>
    <n v="1"/>
    <n v="1"/>
    <x v="0"/>
    <n v="1"/>
    <s v="13376787NELSON STICH BALLESTEROS VACA"/>
    <x v="0"/>
    <d v="2024-01-12T00:00:00"/>
    <x v="1436"/>
    <d v="1899-12-30T00:00:00"/>
    <d v="2024-01-11T06:54:00"/>
    <s v="6:54"/>
    <d v="1899-12-31T01:10:50"/>
    <x v="0"/>
    <x v="0"/>
    <x v="15"/>
    <x v="0"/>
    <n v="8193"/>
  </r>
  <r>
    <n v="1456"/>
    <d v="2024-01-12T08:11:36"/>
    <d v="2024-01-12T08:12:55"/>
    <s v="46046878@ventasyservicios.com.co"/>
    <s v="Laura Alejandra Romero Roa"/>
    <m/>
    <d v="2024-01-12T00:00:00"/>
    <s v=" 8:07"/>
    <x v="0"/>
    <m/>
    <m/>
    <m/>
    <m/>
    <m/>
    <m/>
    <m/>
    <m/>
    <s v="francisca.rodriguez@claro.com.co; "/>
    <s v="Re: Solicitud cancelación plan líneas corporativas NIT 890983728"/>
    <s v="890983728"/>
    <s v="MUNICIPIO DE GRANADA"/>
    <s v="NO DETERMINADO"/>
    <s v="CLIENTE CLAR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2T00:00:00"/>
    <s v="0"/>
    <s v="0"/>
    <x v="0"/>
    <x v="0"/>
    <x v="0"/>
    <x v="0"/>
    <x v="0"/>
    <n v="1"/>
    <n v="1"/>
    <n v="1"/>
    <n v="1"/>
    <x v="0"/>
    <n v="1"/>
    <s v="890983728MUNICIPIO DE GRANADA"/>
    <x v="2"/>
    <d v="2024-01-12T00:00:00"/>
    <x v="1437"/>
    <d v="1899-12-30T00:00:00"/>
    <d v="2024-01-12T08:07:00"/>
    <s v=" 8:07"/>
    <d v="1899-12-30T00:05:55"/>
    <x v="1"/>
    <x v="1"/>
    <x v="27"/>
    <x v="1"/>
    <n v="8193"/>
  </r>
  <r>
    <n v="1457"/>
    <d v="2024-01-12T08:13:44"/>
    <d v="2024-01-12T08:17:03"/>
    <s v="46046406@ventasyservicios.com.co"/>
    <s v="Angela Pilar Garces Quintero"/>
    <m/>
    <d v="2024-01-11T00:00:00"/>
    <s v="15:13"/>
    <x v="0"/>
    <m/>
    <m/>
    <m/>
    <m/>
    <m/>
    <m/>
    <m/>
    <m/>
    <s v="alexander.lopez.ext@claro.com.co"/>
    <s v="Soporte CLUOD"/>
    <s v="27278848"/>
    <s v="ANGELA MARIA URBANO"/>
    <s v="PYME MEDIANA"/>
    <s v="CLIENTE EXTERNO"/>
    <x v="0"/>
    <m/>
    <s v="FIJO"/>
    <s v="FO"/>
    <s v="SOPORTE TÉCNICO"/>
    <m/>
    <m/>
    <m/>
    <m/>
    <m/>
    <m/>
    <m/>
    <m/>
    <m/>
    <m/>
    <m/>
    <m/>
    <m/>
    <m/>
    <m/>
    <m/>
    <m/>
    <m/>
    <m/>
    <m/>
    <m/>
    <m/>
    <m/>
    <m/>
    <m/>
    <m/>
    <m/>
    <m/>
    <m/>
    <m/>
    <m/>
    <m/>
    <m/>
    <m/>
    <m/>
    <m/>
    <m/>
    <m/>
    <m/>
    <m/>
    <m/>
    <m/>
    <m/>
    <m/>
    <m/>
    <m/>
    <m/>
    <m/>
    <m/>
    <m/>
    <m/>
    <m/>
    <m/>
    <m/>
    <m/>
    <s v="PROGRAMACIÓN O MANEJO DE EQUIPOS"/>
    <m/>
    <m/>
    <m/>
    <m/>
    <m/>
    <m/>
    <m/>
    <m/>
    <m/>
    <m/>
    <m/>
    <m/>
    <m/>
    <m/>
    <m/>
    <m/>
    <m/>
    <m/>
    <m/>
    <m/>
    <m/>
    <m/>
    <m/>
    <m/>
    <m/>
    <m/>
    <m/>
    <m/>
    <m/>
    <m/>
    <m/>
    <m/>
    <m/>
    <m/>
    <m/>
    <m/>
    <m/>
    <m/>
    <m/>
    <m/>
    <m/>
    <m/>
    <m/>
    <m/>
    <m/>
    <m/>
    <m/>
    <m/>
    <m/>
    <m/>
    <m/>
    <m/>
    <m/>
    <x v="1"/>
    <m/>
    <m/>
    <s v="1"/>
    <s v="0"/>
    <s v="BOGOTA"/>
    <s v="ESCALADO"/>
    <s v="OTRAS ÁREAS"/>
    <d v="2024-01-12T00:00:00"/>
    <s v="Buen día,_x000a__x000a__x000a__x000a_Solicito de su colaboración se brinde soporte para el cliente con Nit 27278848-o a nombre de María Angela Urbano, puesto que tiene un servicio de &quot;Software Claro Cloud Premium&quot; pero no ha podido ser operativo y esta sin funcionar._x000a__x000a__x000a__x000a_ANGELA MARIA URBANO_x000a__x000a_CEL: 3164213373_x000a__x000a_CORREO: angelaurbano1699@gmail.com_x000a__x000a_Dirección: Cr 22 No13a-39_x000a__x000a__x000a__x000a_Gracias._x000a__x000a_"/>
    <m/>
    <x v="159"/>
    <x v="0"/>
    <x v="1"/>
    <x v="0"/>
    <x v="0"/>
    <n v="1"/>
    <n v="1"/>
    <n v="1"/>
    <n v="1"/>
    <x v="0"/>
    <n v="1"/>
    <s v="27278848ANGELA MARIA URBANO"/>
    <x v="1"/>
    <d v="2024-01-12T00:00:00"/>
    <x v="1438"/>
    <d v="1899-12-30T00:00:00"/>
    <d v="2024-01-11T15:13:00"/>
    <s v="15:13"/>
    <d v="1899-12-30T17:04:03"/>
    <x v="3"/>
    <x v="0"/>
    <x v="26"/>
    <x v="1"/>
    <n v="8193"/>
  </r>
  <r>
    <n v="1458"/>
    <d v="2024-01-12T04:16:12"/>
    <d v="2024-01-12T08:36:50"/>
    <s v="45984160@ventasyservicios.com.co"/>
    <s v="Dana Sofia Giraldo Avila"/>
    <m/>
    <d v="2024-01-12T00:00:00"/>
    <s v="7:59:05 a. m."/>
    <x v="3"/>
    <m/>
    <s v="15559576"/>
    <m/>
    <m/>
    <m/>
    <m/>
    <m/>
    <m/>
    <m/>
    <m/>
    <s v="3122254865"/>
    <s v="ORGANIZACION VIHONCO IPS SOCIEDAD POR AC -"/>
    <s v="PYME MEDIANA"/>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2T00:00:00"/>
    <m/>
    <s v="N/A"/>
    <x v="37"/>
    <x v="3"/>
    <x v="0"/>
    <x v="0"/>
    <x v="0"/>
    <n v="1"/>
    <n v="1"/>
    <n v="1"/>
    <n v="1"/>
    <x v="0"/>
    <n v="1"/>
    <s v="3122254865ORGANIZACION VIHONCO IPS SOCIEDAD POR AC -"/>
    <x v="2"/>
    <d v="2024-01-12T00:00:00"/>
    <x v="1439"/>
    <d v="1899-12-30T00:00:00"/>
    <d v="2024-01-12T07:59:00"/>
    <s v="7:59"/>
    <d v="1899-12-30T00:37:50"/>
    <x v="1"/>
    <x v="1"/>
    <x v="13"/>
    <x v="1"/>
    <n v="8193"/>
  </r>
  <r>
    <n v="1459"/>
    <d v="2024-01-12T07:44:35"/>
    <d v="2024-01-12T08:46:01"/>
    <s v="45113897@ventasyservicios.com.co"/>
    <s v="Diana Carolina Zambrano Cruz"/>
    <m/>
    <d v="2024-01-11T00:00:00"/>
    <s v="16:04"/>
    <x v="4"/>
    <m/>
    <m/>
    <m/>
    <m/>
    <m/>
    <m/>
    <m/>
    <m/>
    <s v="gestioninfraestructura@singularcom.com"/>
    <s v="Fwd: Solicitud Cesion Servicios con codigo No. SCG0045 y SCG0049"/>
    <s v="11251764"/>
    <s v="SINGULAR COMUNICACIONES S A SINGULARCOM SA"/>
    <s v="PYME MEDIANA"/>
    <s v="CLIENTE EXTERNO"/>
    <x v="1"/>
    <s v="lady zamudio"/>
    <s v="FIJO"/>
    <s v="FO"/>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12T00:00:00"/>
    <m/>
    <m/>
    <x v="111"/>
    <x v="0"/>
    <x v="0"/>
    <x v="0"/>
    <x v="0"/>
    <n v="1"/>
    <n v="1"/>
    <n v="1"/>
    <n v="1"/>
    <x v="1"/>
    <n v="3"/>
    <s v="11251764SINGULAR COMUNICACIONES S A SINGULARCOM SA"/>
    <x v="0"/>
    <d v="2024-01-12T00:00:00"/>
    <x v="1440"/>
    <d v="1899-12-30T00:00:00"/>
    <d v="2024-01-11T16:04:00"/>
    <s v="16:04"/>
    <d v="1899-12-30T16:42:01"/>
    <x v="3"/>
    <x v="0"/>
    <x v="30"/>
    <x v="0"/>
    <n v="8193"/>
  </r>
  <r>
    <n v="1460"/>
    <d v="2024-01-12T08:13:14"/>
    <d v="2024-01-12T08:55:24"/>
    <s v="46046878@ventasyservicios.com.co"/>
    <s v="Laura Alejandra Romero Roa"/>
    <m/>
    <d v="2024-01-12T00:00:00"/>
    <s v=" 8:51"/>
    <x v="0"/>
    <m/>
    <m/>
    <m/>
    <m/>
    <m/>
    <m/>
    <m/>
    <m/>
    <s v="contabilidad@previsional.co; "/>
    <s v="Fwd: Re: Fwd: Aviso notificación de reporte ante las centrales de riesgo"/>
    <s v="900707243"/>
    <s v="PREVISIONAL LTDA"/>
    <s v="SOHO"/>
    <s v="CLIENTE EXTERNO"/>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2T00:00:00"/>
    <s v="0"/>
    <s v="0"/>
    <x v="9"/>
    <x v="0"/>
    <x v="0"/>
    <x v="0"/>
    <x v="0"/>
    <n v="1"/>
    <n v="1"/>
    <n v="1"/>
    <n v="1"/>
    <x v="0"/>
    <n v="1"/>
    <s v="900707243PREVISIONAL LTDA"/>
    <x v="2"/>
    <d v="2024-01-12T00:00:00"/>
    <x v="1441"/>
    <d v="1899-12-30T00:00:00"/>
    <d v="2024-01-12T08:51:00"/>
    <s v=" 8:51"/>
    <d v="1899-12-30T00:04:24"/>
    <x v="1"/>
    <x v="1"/>
    <x v="27"/>
    <x v="1"/>
    <n v="8193"/>
  </r>
  <r>
    <n v="1461"/>
    <d v="2024-01-12T07:46:43"/>
    <d v="2024-01-12T08:56:35"/>
    <s v="45632550@ventasyservicios.com.co"/>
    <s v="Alejandra Rodriguez Cajamarca"/>
    <m/>
    <d v="2024-01-09T00:00:00"/>
    <s v="8:31 p. m."/>
    <x v="4"/>
    <m/>
    <m/>
    <m/>
    <m/>
    <m/>
    <m/>
    <m/>
    <m/>
    <s v="always.clean0811@gmail.com"/>
    <s v="SOLICITUD CRUCE DE SALDOS"/>
    <s v="70878786"/>
    <s v="DIANA CARO MARTINEZ LOPEZ"/>
    <s v="SOHO"/>
    <s v="CLIENTE EXTERN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2T00:00:00"/>
    <s v="caso represado"/>
    <m/>
    <x v="47"/>
    <x v="0"/>
    <x v="0"/>
    <x v="0"/>
    <x v="0"/>
    <n v="1"/>
    <n v="1"/>
    <n v="1"/>
    <n v="1"/>
    <x v="0"/>
    <n v="1"/>
    <s v="70878786DIANA CARO MARTINEZ LOPEZ"/>
    <x v="0"/>
    <d v="2024-01-12T00:00:00"/>
    <x v="1442"/>
    <d v="1899-12-30T00:00:00"/>
    <d v="2024-01-09T08:31:00"/>
    <s v="8:31"/>
    <d v="1900-01-02T00:25:35"/>
    <x v="0"/>
    <x v="0"/>
    <x v="24"/>
    <x v="0"/>
    <n v="8193"/>
  </r>
  <r>
    <n v="1462"/>
    <d v="2024-01-12T07:54:33"/>
    <d v="2024-01-12T08:57:20"/>
    <s v="46046813@ventasyservicios.com.co"/>
    <s v="Leidy Dayan Bautista Villamil"/>
    <m/>
    <d v="2024-01-11T00:00:00"/>
    <s v="14:47"/>
    <x v="0"/>
    <m/>
    <m/>
    <m/>
    <m/>
    <m/>
    <m/>
    <m/>
    <m/>
    <s v="contactopyme.co@claro.com.co"/>
    <s v="Fwd: SOLICITUD CLAUSURA 04181331"/>
    <s v="04181331"/>
    <s v="INVERSIONE Y COMERCIALIZAD JEMD S.A.S"/>
    <s v="SOHO"/>
    <s v="CLIENTE CLARO"/>
    <x v="0"/>
    <m/>
    <s v="FIJO"/>
    <s v="HFC"/>
    <s v="CANCELACIÓN DE SERVICIO"/>
    <m/>
    <m/>
    <m/>
    <m/>
    <m/>
    <m/>
    <m/>
    <s v="PROPUESTA CONTENCIÓN"/>
    <m/>
    <m/>
    <m/>
    <m/>
    <m/>
    <m/>
    <m/>
    <m/>
    <m/>
    <m/>
    <m/>
    <m/>
    <m/>
    <m/>
    <m/>
    <m/>
    <m/>
    <m/>
    <m/>
    <m/>
    <m/>
    <m/>
    <m/>
    <m/>
    <m/>
    <m/>
    <m/>
    <m/>
    <m/>
    <m/>
    <m/>
    <m/>
    <m/>
    <m/>
    <m/>
    <m/>
    <m/>
    <m/>
    <m/>
    <m/>
    <m/>
    <m/>
    <m/>
    <m/>
    <m/>
    <m/>
    <m/>
    <m/>
    <m/>
    <m/>
    <m/>
    <m/>
    <m/>
    <m/>
    <m/>
    <m/>
    <m/>
    <m/>
    <m/>
    <m/>
    <m/>
    <m/>
    <m/>
    <m/>
    <m/>
    <m/>
    <m/>
    <m/>
    <m/>
    <m/>
    <m/>
    <m/>
    <m/>
    <m/>
    <m/>
    <m/>
    <m/>
    <m/>
    <m/>
    <m/>
    <m/>
    <m/>
    <m/>
    <m/>
    <m/>
    <m/>
    <m/>
    <m/>
    <m/>
    <m/>
    <m/>
    <m/>
    <m/>
    <m/>
    <m/>
    <m/>
    <m/>
    <s v="TOTAL"/>
    <m/>
    <s v="NO INDICA MOTIVO"/>
    <m/>
    <x v="1"/>
    <m/>
    <m/>
    <s v="4181331"/>
    <m/>
    <m/>
    <s v="GESTIONADO"/>
    <m/>
    <d v="2024-01-12T00:00:00"/>
    <s v="NA"/>
    <m/>
    <x v="11"/>
    <x v="0"/>
    <x v="0"/>
    <x v="0"/>
    <x v="0"/>
    <n v="1"/>
    <n v="1"/>
    <n v="1"/>
    <n v="1"/>
    <x v="0"/>
    <n v="1"/>
    <s v="04181331INVERSIONE Y COMERCIALIZAD JEMD S.A.S"/>
    <x v="0"/>
    <d v="2024-01-12T00:00:00"/>
    <x v="1443"/>
    <d v="1899-12-30T00:00:00"/>
    <d v="2024-01-11T14:47:00"/>
    <s v="14:47"/>
    <d v="1899-12-30T18:10:20"/>
    <x v="4"/>
    <x v="0"/>
    <x v="2"/>
    <x v="1"/>
    <n v="8193"/>
  </r>
  <r>
    <n v="1463"/>
    <d v="2024-01-12T08:04:53"/>
    <d v="2024-01-12T08:58:32"/>
    <s v="46044953@ventasyservicios.com.co"/>
    <s v="Jonnatan Steven Hernandez Gonzalez"/>
    <m/>
    <d v="2024-01-11T00:00:00"/>
    <s v="7:24"/>
    <x v="4"/>
    <m/>
    <m/>
    <m/>
    <m/>
    <m/>
    <m/>
    <m/>
    <m/>
    <s v="Awaldo@altavistaed.com"/>
    <s v="RE: Devolución Saldo a Favor"/>
    <s v="8.22491805"/>
    <s v="ALTAVISTA EDITORES S.A.S"/>
    <s v="PYME PEQUEÑA"/>
    <s v="CLIENTE CLARO"/>
    <x v="0"/>
    <m/>
    <s v="MÓVIL"/>
    <m/>
    <m/>
    <s v="SALDO"/>
    <m/>
    <m/>
    <m/>
    <m/>
    <m/>
    <m/>
    <m/>
    <m/>
    <m/>
    <m/>
    <m/>
    <m/>
    <m/>
    <m/>
    <m/>
    <m/>
    <m/>
    <m/>
    <m/>
    <m/>
    <m/>
    <m/>
    <m/>
    <m/>
    <m/>
    <m/>
    <m/>
    <m/>
    <m/>
    <m/>
    <m/>
    <m/>
    <m/>
    <m/>
    <m/>
    <m/>
    <m/>
    <m/>
    <m/>
    <m/>
    <m/>
    <m/>
    <m/>
    <m/>
    <m/>
    <m/>
    <m/>
    <m/>
    <s v="DEVOLUCIÓN DE SALDO"/>
    <m/>
    <m/>
    <m/>
    <m/>
    <m/>
    <m/>
    <m/>
    <m/>
    <m/>
    <m/>
    <m/>
    <m/>
    <m/>
    <m/>
    <m/>
    <m/>
    <m/>
    <m/>
    <m/>
    <m/>
    <m/>
    <m/>
    <m/>
    <m/>
    <m/>
    <m/>
    <m/>
    <m/>
    <m/>
    <m/>
    <m/>
    <m/>
    <m/>
    <m/>
    <m/>
    <m/>
    <m/>
    <m/>
    <m/>
    <m/>
    <m/>
    <m/>
    <m/>
    <m/>
    <m/>
    <m/>
    <m/>
    <m/>
    <m/>
    <m/>
    <m/>
    <m/>
    <m/>
    <m/>
    <m/>
    <m/>
    <m/>
    <m/>
    <m/>
    <x v="0"/>
    <m/>
    <m/>
    <m/>
    <m/>
    <m/>
    <s v="GESTIONADO"/>
    <m/>
    <d v="2024-01-12T00:00:00"/>
    <s v="N/A"/>
    <s v="N/A"/>
    <x v="10"/>
    <x v="0"/>
    <x v="0"/>
    <x v="0"/>
    <x v="0"/>
    <n v="1"/>
    <n v="1"/>
    <n v="1"/>
    <n v="1"/>
    <x v="0"/>
    <n v="1"/>
    <s v="8.22491805ALTAVISTA EDITORES S.A.S"/>
    <x v="0"/>
    <d v="2024-01-12T00:00:00"/>
    <x v="1444"/>
    <d v="1899-12-30T00:00:00"/>
    <d v="2024-01-11T07:24:00"/>
    <s v="7:24"/>
    <d v="1899-12-31T01:34:32"/>
    <x v="0"/>
    <x v="0"/>
    <x v="15"/>
    <x v="0"/>
    <n v="8193"/>
  </r>
  <r>
    <n v="1464"/>
    <d v="2024-01-12T08:46:05"/>
    <d v="2024-01-12T09:00:42"/>
    <s v="45113897@ventasyservicios.com.co"/>
    <s v="Diana Carolina Zambrano Cruz"/>
    <m/>
    <d v="2024-01-11T00:00:00"/>
    <s v="16:08"/>
    <x v="4"/>
    <m/>
    <m/>
    <m/>
    <m/>
    <m/>
    <m/>
    <m/>
    <m/>
    <s v="gestioninfraestructura@singularcom.com"/>
    <s v="Fwd: Solicitud cesión de contrato Servicios Banda Ancha"/>
    <s v="11251764"/>
    <s v="830093850"/>
    <s v="PYME MEDIANA"/>
    <s v="CLIENTE EXTERNO"/>
    <x v="1"/>
    <s v="lady zamudio"/>
    <s v="FIJO"/>
    <s v="FO"/>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12T00:00:00"/>
    <m/>
    <m/>
    <x v="111"/>
    <x v="0"/>
    <x v="0"/>
    <x v="0"/>
    <x v="0"/>
    <n v="1"/>
    <n v="1"/>
    <n v="1"/>
    <n v="1"/>
    <x v="0"/>
    <n v="1"/>
    <s v="11251764830093850"/>
    <x v="0"/>
    <d v="2024-01-12T00:00:00"/>
    <x v="1445"/>
    <d v="1899-12-30T00:00:00"/>
    <d v="2024-01-11T16:08:00"/>
    <s v="16:08"/>
    <d v="1899-12-30T16:52:42"/>
    <x v="3"/>
    <x v="0"/>
    <x v="30"/>
    <x v="0"/>
    <n v="8193"/>
  </r>
  <r>
    <n v="1465"/>
    <d v="2024-01-12T09:03:08"/>
    <d v="2024-01-12T09:13:30"/>
    <s v="45113897@ventasyservicios.com.co"/>
    <s v="Diana Carolina Zambrano Cruz"/>
    <m/>
    <d v="2024-01-11T00:00:00"/>
    <s v="16:08"/>
    <x v="4"/>
    <m/>
    <m/>
    <m/>
    <m/>
    <m/>
    <m/>
    <m/>
    <m/>
    <s v="gestioninfraestructura@singularcom.com"/>
    <s v="Fwd: Solicitud Cesión Contratos Internet códigos No. . SCG0012 y SCG0044"/>
    <s v="11251764"/>
    <s v="SINGULAR COMUNICACIONES S A SINGULARCOM SA"/>
    <s v="PYME MEDIANA"/>
    <s v="CLIENTE EXTERNO"/>
    <x v="1"/>
    <s v="lady zamudio"/>
    <s v="FIJO"/>
    <s v="FO"/>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12T00:00:00"/>
    <m/>
    <m/>
    <x v="111"/>
    <x v="0"/>
    <x v="0"/>
    <x v="0"/>
    <x v="0"/>
    <n v="1"/>
    <n v="1"/>
    <n v="1"/>
    <n v="1"/>
    <x v="1"/>
    <n v="3"/>
    <s v="11251764SINGULAR COMUNICACIONES S A SINGULARCOM SA"/>
    <x v="0"/>
    <d v="2024-01-12T00:00:00"/>
    <x v="1446"/>
    <d v="1899-12-30T00:00:00"/>
    <d v="2024-01-11T16:08:00"/>
    <s v="16:08"/>
    <d v="1899-12-30T17:05:30"/>
    <x v="3"/>
    <x v="0"/>
    <x v="30"/>
    <x v="0"/>
    <n v="8193"/>
  </r>
  <r>
    <n v="1466"/>
    <d v="2024-01-12T08:58:36"/>
    <d v="2024-01-12T09:22:16"/>
    <s v="46044953@ventasyservicios.com.co"/>
    <s v="Jonnatan Steven Hernandez Gonzalez"/>
    <m/>
    <d v="2024-01-11T00:00:00"/>
    <s v="7:25"/>
    <x v="4"/>
    <m/>
    <m/>
    <m/>
    <m/>
    <m/>
    <m/>
    <m/>
    <m/>
    <s v="Equiserviciossas@equindustriales.com"/>
    <s v="Solicitud cancelación de línea móvil"/>
    <s v="3103394405"/>
    <s v="EQUISERVICIOS INDUSTRIALES SAS"/>
    <s v="PYME PEQUEÑA"/>
    <s v="CLIENTE CLARO"/>
    <x v="0"/>
    <m/>
    <s v="MÓVIL"/>
    <m/>
    <m/>
    <s v="CANCELACIÓN DE LÍNEA"/>
    <m/>
    <m/>
    <m/>
    <m/>
    <m/>
    <s v="COLOCACIÓN"/>
    <m/>
    <m/>
    <m/>
    <m/>
    <m/>
    <m/>
    <m/>
    <m/>
    <m/>
    <m/>
    <m/>
    <m/>
    <m/>
    <m/>
    <m/>
    <m/>
    <m/>
    <m/>
    <m/>
    <m/>
    <m/>
    <m/>
    <m/>
    <m/>
    <m/>
    <m/>
    <m/>
    <m/>
    <m/>
    <m/>
    <m/>
    <m/>
    <m/>
    <m/>
    <m/>
    <m/>
    <m/>
    <m/>
    <m/>
    <m/>
    <m/>
    <m/>
    <m/>
    <m/>
    <m/>
    <m/>
    <m/>
    <m/>
    <m/>
    <m/>
    <m/>
    <m/>
    <m/>
    <m/>
    <m/>
    <m/>
    <m/>
    <m/>
    <m/>
    <m/>
    <m/>
    <m/>
    <m/>
    <m/>
    <m/>
    <m/>
    <m/>
    <m/>
    <m/>
    <m/>
    <m/>
    <m/>
    <m/>
    <m/>
    <m/>
    <m/>
    <m/>
    <m/>
    <m/>
    <m/>
    <m/>
    <m/>
    <m/>
    <m/>
    <m/>
    <m/>
    <m/>
    <m/>
    <m/>
    <m/>
    <m/>
    <m/>
    <m/>
    <m/>
    <m/>
    <m/>
    <m/>
    <m/>
    <m/>
    <s v="NO USA EL SERVICIO"/>
    <m/>
    <m/>
    <x v="1"/>
    <m/>
    <m/>
    <s v="1"/>
    <m/>
    <m/>
    <s v="GESTIONADO"/>
    <m/>
    <d v="2024-01-12T00:00:00"/>
    <s v="N/A"/>
    <s v="N/A"/>
    <x v="25"/>
    <x v="0"/>
    <x v="0"/>
    <x v="0"/>
    <x v="0"/>
    <n v="1"/>
    <n v="1"/>
    <n v="1"/>
    <n v="1"/>
    <x v="0"/>
    <n v="1"/>
    <s v="3103394405EQUISERVICIOS INDUSTRIALES SAS"/>
    <x v="0"/>
    <d v="2024-01-12T00:00:00"/>
    <x v="1447"/>
    <d v="1899-12-30T00:00:00"/>
    <d v="2024-01-11T07:25:00"/>
    <s v="7:25"/>
    <d v="1899-12-31T01:57:16"/>
    <x v="0"/>
    <x v="0"/>
    <x v="15"/>
    <x v="0"/>
    <n v="8193"/>
  </r>
  <r>
    <n v="1467"/>
    <d v="2024-01-12T08:38:40"/>
    <d v="2024-01-12T09:34:49"/>
    <s v="45984160@ventasyservicios.com.co"/>
    <s v="Dana Sofia Giraldo Avila"/>
    <m/>
    <d v="2024-01-12T00:00:00"/>
    <s v="8:28:25 a. m."/>
    <x v="3"/>
    <m/>
    <s v="15559599"/>
    <m/>
    <m/>
    <m/>
    <m/>
    <m/>
    <m/>
    <m/>
    <m/>
    <s v="811010525"/>
    <s v="RUTAS VERDE Y BLANCO LIMITADA"/>
    <s v="PYME MEDIANA"/>
    <s v="CLIENTE EXTERNO"/>
    <x v="0"/>
    <m/>
    <s v="MÓVIL"/>
    <m/>
    <m/>
    <s v="PRODUCTO"/>
    <m/>
    <m/>
    <m/>
    <m/>
    <m/>
    <m/>
    <m/>
    <m/>
    <m/>
    <m/>
    <m/>
    <m/>
    <m/>
    <m/>
    <m/>
    <m/>
    <m/>
    <m/>
    <m/>
    <m/>
    <m/>
    <m/>
    <m/>
    <m/>
    <m/>
    <m/>
    <m/>
    <m/>
    <m/>
    <m/>
    <m/>
    <m/>
    <m/>
    <m/>
    <m/>
    <m/>
    <m/>
    <m/>
    <s v="OTROS PRODUCTOS (VENTAS)"/>
    <m/>
    <m/>
    <m/>
    <m/>
    <m/>
    <m/>
    <m/>
    <m/>
    <m/>
    <m/>
    <m/>
    <m/>
    <m/>
    <m/>
    <m/>
    <m/>
    <m/>
    <m/>
    <m/>
    <m/>
    <m/>
    <m/>
    <m/>
    <m/>
    <m/>
    <m/>
    <m/>
    <m/>
    <m/>
    <m/>
    <m/>
    <m/>
    <m/>
    <m/>
    <m/>
    <m/>
    <m/>
    <m/>
    <m/>
    <m/>
    <m/>
    <m/>
    <m/>
    <m/>
    <m/>
    <m/>
    <m/>
    <m/>
    <m/>
    <m/>
    <m/>
    <m/>
    <m/>
    <m/>
    <m/>
    <m/>
    <m/>
    <m/>
    <m/>
    <m/>
    <m/>
    <m/>
    <m/>
    <m/>
    <m/>
    <m/>
    <m/>
    <m/>
    <m/>
    <x v="0"/>
    <m/>
    <m/>
    <m/>
    <m/>
    <m/>
    <s v="GESTIONADO"/>
    <m/>
    <d v="2024-01-12T00:00:00"/>
    <m/>
    <s v="N/A"/>
    <x v="16"/>
    <x v="3"/>
    <x v="0"/>
    <x v="0"/>
    <x v="0"/>
    <n v="1"/>
    <n v="1"/>
    <n v="1"/>
    <n v="1"/>
    <x v="1"/>
    <n v="2"/>
    <s v="811010525RUTAS VERDE Y BLANCO LIMITADA"/>
    <x v="2"/>
    <d v="2024-01-12T00:00:00"/>
    <x v="1448"/>
    <d v="1899-12-30T00:00:00"/>
    <d v="2024-01-12T08:28:00"/>
    <s v="8:28"/>
    <d v="1899-12-30T01:06:49"/>
    <x v="1"/>
    <x v="1"/>
    <x v="13"/>
    <x v="1"/>
    <n v="8193"/>
  </r>
  <r>
    <n v="1468"/>
    <d v="2024-01-12T09:46:08"/>
    <d v="2024-01-12T09:47:10"/>
    <s v="46046878@ventasyservicios.com.co"/>
    <s v="Laura Alejandra Romero Roa"/>
    <m/>
    <d v="2024-01-12T00:00:00"/>
    <s v="9:41"/>
    <x v="0"/>
    <m/>
    <m/>
    <m/>
    <m/>
    <m/>
    <m/>
    <m/>
    <m/>
    <s v="ingridj.rodriguez@claro.com.co; "/>
    <s v="Re: Cliente solicita aclaración de factura"/>
    <s v="829000791"/>
    <s v="Colegio Real de Mares"/>
    <s v="PYME PEQUEÑA"/>
    <s v="CLIENTE CLAR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2T00:00:00"/>
    <s v="0"/>
    <s v="0"/>
    <x v="47"/>
    <x v="0"/>
    <x v="0"/>
    <x v="0"/>
    <x v="0"/>
    <n v="1"/>
    <n v="1"/>
    <n v="1"/>
    <n v="1"/>
    <x v="0"/>
    <n v="1"/>
    <s v="829000791Colegio Real de Mares"/>
    <x v="2"/>
    <d v="2024-01-12T00:00:00"/>
    <x v="1449"/>
    <d v="1899-12-30T00:00:00"/>
    <d v="2024-01-12T09:41:00"/>
    <s v="9:41"/>
    <d v="1899-12-30T00:06:10"/>
    <x v="1"/>
    <x v="1"/>
    <x v="27"/>
    <x v="1"/>
    <n v="8193"/>
  </r>
  <r>
    <n v="1469"/>
    <d v="2024-01-12T09:56:10"/>
    <d v="2024-01-12T09:57:34"/>
    <s v="46046878@ventasyservicios.com.co"/>
    <s v="Laura Alejandra Romero Roa"/>
    <m/>
    <d v="2024-01-12T00:00:00"/>
    <s v="9:52"/>
    <x v="0"/>
    <m/>
    <m/>
    <m/>
    <m/>
    <m/>
    <m/>
    <m/>
    <m/>
    <s v="a.beltrank@icloud.com"/>
    <s v="Fwd: Solicitud de continuidad clausula Moda Actual Ltda. // Nit 805006745-8"/>
    <s v="805006745"/>
    <s v="Moda Actual Ltda"/>
    <s v="EMPRESAS"/>
    <s v="CLIENTE EXTERN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12T00:00:00"/>
    <s v="0"/>
    <s v="0"/>
    <x v="27"/>
    <x v="0"/>
    <x v="0"/>
    <x v="0"/>
    <x v="0"/>
    <n v="1"/>
    <n v="1"/>
    <n v="1"/>
    <n v="1"/>
    <x v="0"/>
    <n v="1"/>
    <s v="805006745Moda Actual Ltda"/>
    <x v="2"/>
    <d v="2024-01-12T00:00:00"/>
    <x v="1450"/>
    <d v="1899-12-30T00:00:00"/>
    <d v="2024-01-12T09:52:00"/>
    <s v="9:52"/>
    <d v="1899-12-30T00:05:34"/>
    <x v="1"/>
    <x v="1"/>
    <x v="27"/>
    <x v="1"/>
    <n v="8193"/>
  </r>
  <r>
    <n v="1470"/>
    <d v="2024-01-12T09:50:29"/>
    <d v="2024-01-12T09:57:41"/>
    <s v="45984160@ventasyservicios.com.co"/>
    <s v="Dana Sofia Giraldo Avila"/>
    <m/>
    <d v="2024-01-12T00:00:00"/>
    <s v="8:34:33 a. m."/>
    <x v="3"/>
    <m/>
    <s v="15559608"/>
    <m/>
    <m/>
    <m/>
    <m/>
    <m/>
    <m/>
    <m/>
    <m/>
    <s v="3142952806"/>
    <s v="COOPERATIVA DE UROLOGOS DEL META"/>
    <s v="PYME MEDIANA"/>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2T00:00:00"/>
    <m/>
    <s v="N/A"/>
    <x v="19"/>
    <x v="3"/>
    <x v="0"/>
    <x v="0"/>
    <x v="0"/>
    <n v="1"/>
    <n v="1"/>
    <n v="1"/>
    <n v="1"/>
    <x v="0"/>
    <n v="1"/>
    <s v="3142952806COOPERATIVA DE UROLOGOS DEL META"/>
    <x v="2"/>
    <d v="2024-01-12T00:00:00"/>
    <x v="1451"/>
    <d v="1899-12-30T00:00:00"/>
    <d v="2024-01-12T08:34:00"/>
    <s v="8:34"/>
    <d v="1899-12-30T01:23:41"/>
    <x v="1"/>
    <x v="1"/>
    <x v="13"/>
    <x v="1"/>
    <n v="8193"/>
  </r>
  <r>
    <n v="1471"/>
    <d v="2024-01-12T10:05:07"/>
    <d v="2024-01-12T10:05:18"/>
    <s v="45113897@ventasyservicios.com.co"/>
    <s v="Diana Carolina Zambrano Cruz"/>
    <m/>
    <d v="2024-01-11T00:00:00"/>
    <s v="16:10"/>
    <x v="4"/>
    <m/>
    <m/>
    <m/>
    <m/>
    <m/>
    <m/>
    <m/>
    <m/>
    <s v="gestioninfraestructura@singularcom.com"/>
    <s v="Fwd: Solicitud cesión contrato Internet Girardot"/>
    <s v="66852864"/>
    <s v="SINGULAR COMUNICACIONES S A SINGULARCOM SA"/>
    <s v="PYME MEDIANA"/>
    <s v="CLIENTE EXTERNO"/>
    <x v="1"/>
    <s v="lady zamudio"/>
    <s v="FIJO"/>
    <s v="HFC"/>
    <s v="CESIÓN DE CONTRATO"/>
    <m/>
    <m/>
    <m/>
    <m/>
    <m/>
    <m/>
    <m/>
    <m/>
    <m/>
    <m/>
    <m/>
    <m/>
    <s v="ENTREGA DE DOCUMENTOS"/>
    <m/>
    <m/>
    <m/>
    <m/>
    <m/>
    <m/>
    <m/>
    <m/>
    <m/>
    <m/>
    <m/>
    <m/>
    <m/>
    <m/>
    <m/>
    <m/>
    <m/>
    <m/>
    <m/>
    <m/>
    <m/>
    <m/>
    <m/>
    <m/>
    <m/>
    <m/>
    <m/>
    <m/>
    <m/>
    <m/>
    <m/>
    <m/>
    <m/>
    <m/>
    <m/>
    <m/>
    <m/>
    <m/>
    <m/>
    <m/>
    <m/>
    <m/>
    <m/>
    <m/>
    <m/>
    <m/>
    <m/>
    <m/>
    <m/>
    <m/>
    <m/>
    <m/>
    <m/>
    <m/>
    <m/>
    <m/>
    <m/>
    <m/>
    <m/>
    <m/>
    <m/>
    <m/>
    <m/>
    <m/>
    <m/>
    <m/>
    <m/>
    <m/>
    <m/>
    <m/>
    <m/>
    <m/>
    <m/>
    <m/>
    <m/>
    <m/>
    <m/>
    <m/>
    <m/>
    <m/>
    <m/>
    <m/>
    <m/>
    <m/>
    <m/>
    <m/>
    <m/>
    <m/>
    <m/>
    <m/>
    <m/>
    <m/>
    <m/>
    <m/>
    <m/>
    <m/>
    <x v="0"/>
    <m/>
    <m/>
    <m/>
    <m/>
    <m/>
    <s v="GESTIONADO"/>
    <m/>
    <d v="2024-01-12T00:00:00"/>
    <m/>
    <m/>
    <x v="148"/>
    <x v="0"/>
    <x v="0"/>
    <x v="0"/>
    <x v="0"/>
    <n v="1"/>
    <n v="1"/>
    <n v="1"/>
    <n v="1"/>
    <x v="0"/>
    <n v="1"/>
    <s v="66852864SINGULAR COMUNICACIONES S A SINGULARCOM SA"/>
    <x v="0"/>
    <d v="2024-01-12T00:00:00"/>
    <x v="1452"/>
    <d v="1899-12-30T00:00:00"/>
    <d v="2024-01-11T16:10:00"/>
    <s v="16:10"/>
    <d v="1899-12-30T17:55:18"/>
    <x v="3"/>
    <x v="0"/>
    <x v="30"/>
    <x v="0"/>
    <n v="8193"/>
  </r>
  <r>
    <n v="1472"/>
    <d v="2024-01-12T08:56:39"/>
    <d v="2024-01-12T10:06:59"/>
    <s v="45632550@ventasyservicios.com.co"/>
    <s v="Alejandra Rodriguez Cajamarca"/>
    <m/>
    <d v="2024-01-10T00:00:00"/>
    <s v="12:04 p. m."/>
    <x v="4"/>
    <m/>
    <m/>
    <m/>
    <m/>
    <m/>
    <m/>
    <m/>
    <m/>
    <s v="claroteayudanegocios@claro.com.co"/>
    <s v="Fwd: Respuesta PQR 986713597 con No. de Cuenta : 68220386"/>
    <s v="68220386"/>
    <s v="EDIFICIO E PROPIEDAD HORIZONTAL"/>
    <s v="PYME PEQUEÑA"/>
    <s v="CLIENTE CLARO"/>
    <x v="0"/>
    <m/>
    <s v="FIJO"/>
    <s v="HFC"/>
    <s v="SOPORTE TÉCNICO"/>
    <m/>
    <m/>
    <m/>
    <m/>
    <m/>
    <m/>
    <m/>
    <m/>
    <m/>
    <m/>
    <m/>
    <m/>
    <m/>
    <m/>
    <m/>
    <m/>
    <m/>
    <m/>
    <m/>
    <m/>
    <m/>
    <m/>
    <m/>
    <m/>
    <m/>
    <m/>
    <m/>
    <m/>
    <m/>
    <m/>
    <m/>
    <m/>
    <m/>
    <m/>
    <m/>
    <m/>
    <m/>
    <m/>
    <m/>
    <m/>
    <m/>
    <m/>
    <m/>
    <m/>
    <m/>
    <m/>
    <m/>
    <m/>
    <m/>
    <m/>
    <m/>
    <m/>
    <m/>
    <m/>
    <m/>
    <s v="REPROGRAMACIÓN DE VISITA"/>
    <m/>
    <m/>
    <m/>
    <m/>
    <m/>
    <m/>
    <m/>
    <m/>
    <m/>
    <m/>
    <m/>
    <m/>
    <m/>
    <m/>
    <m/>
    <m/>
    <m/>
    <m/>
    <m/>
    <m/>
    <m/>
    <m/>
    <m/>
    <m/>
    <m/>
    <m/>
    <m/>
    <m/>
    <m/>
    <m/>
    <m/>
    <m/>
    <m/>
    <m/>
    <m/>
    <m/>
    <m/>
    <m/>
    <m/>
    <m/>
    <m/>
    <m/>
    <m/>
    <m/>
    <m/>
    <m/>
    <m/>
    <m/>
    <m/>
    <m/>
    <m/>
    <m/>
    <m/>
    <x v="0"/>
    <m/>
    <m/>
    <m/>
    <m/>
    <m/>
    <s v="GESTIONADO"/>
    <m/>
    <d v="2024-01-11T00:00:00"/>
    <m/>
    <m/>
    <x v="130"/>
    <x v="0"/>
    <x v="0"/>
    <x v="0"/>
    <x v="0"/>
    <n v="1"/>
    <n v="1"/>
    <n v="1"/>
    <n v="1"/>
    <x v="0"/>
    <n v="1"/>
    <s v="68220386EDIFICIO E PROPIEDAD HORIZONTAL"/>
    <x v="0"/>
    <d v="2024-01-12T00:00:00"/>
    <x v="1453"/>
    <d v="1899-12-30T00:00:00"/>
    <d v="2024-01-10T12:04:00"/>
    <s v="12:04"/>
    <d v="1899-12-31T22:02:59"/>
    <x v="0"/>
    <x v="0"/>
    <x v="24"/>
    <x v="0"/>
    <n v="8193"/>
  </r>
  <r>
    <n v="1473"/>
    <d v="2024-01-12T09:22:20"/>
    <d v="2024-01-12T10:10:42"/>
    <s v="46044953@ventasyservicios.com.co"/>
    <s v="Jonnatan Steven Hernandez Gonzalez"/>
    <m/>
    <d v="2024-01-11T00:00:00"/>
    <s v="7:28"/>
    <x v="4"/>
    <m/>
    <m/>
    <m/>
    <m/>
    <m/>
    <m/>
    <m/>
    <m/>
    <s v="Paula.mendez@steren.com.co"/>
    <s v="SOLICITUD SOPORTE REINTEGRO CUENTA 8.22422643"/>
    <s v="8.22422643"/>
    <s v="STEREN COLOMBIA SAS"/>
    <s v="PYME MEDIANA"/>
    <s v="CLIENTE CLARO"/>
    <x v="0"/>
    <m/>
    <s v="MÓVIL"/>
    <m/>
    <m/>
    <s v="SALDO"/>
    <m/>
    <m/>
    <m/>
    <m/>
    <m/>
    <m/>
    <m/>
    <m/>
    <m/>
    <m/>
    <m/>
    <m/>
    <m/>
    <m/>
    <m/>
    <m/>
    <m/>
    <m/>
    <m/>
    <m/>
    <m/>
    <m/>
    <m/>
    <m/>
    <m/>
    <m/>
    <m/>
    <m/>
    <m/>
    <m/>
    <m/>
    <m/>
    <m/>
    <m/>
    <m/>
    <m/>
    <m/>
    <m/>
    <m/>
    <m/>
    <m/>
    <m/>
    <m/>
    <m/>
    <m/>
    <m/>
    <m/>
    <m/>
    <s v="DEVOLUCIÓN DE SALDO"/>
    <m/>
    <m/>
    <m/>
    <m/>
    <m/>
    <m/>
    <m/>
    <m/>
    <m/>
    <m/>
    <m/>
    <m/>
    <m/>
    <m/>
    <m/>
    <m/>
    <m/>
    <m/>
    <m/>
    <m/>
    <m/>
    <m/>
    <m/>
    <m/>
    <m/>
    <m/>
    <m/>
    <m/>
    <m/>
    <m/>
    <m/>
    <m/>
    <m/>
    <m/>
    <m/>
    <m/>
    <m/>
    <m/>
    <m/>
    <m/>
    <m/>
    <m/>
    <m/>
    <m/>
    <m/>
    <m/>
    <m/>
    <m/>
    <m/>
    <m/>
    <m/>
    <m/>
    <m/>
    <m/>
    <m/>
    <m/>
    <m/>
    <m/>
    <m/>
    <x v="0"/>
    <m/>
    <m/>
    <m/>
    <m/>
    <m/>
    <s v="GESTIONADO"/>
    <m/>
    <d v="2024-01-12T00:00:00"/>
    <s v="N/A"/>
    <s v="N/A"/>
    <x v="10"/>
    <x v="0"/>
    <x v="0"/>
    <x v="0"/>
    <x v="0"/>
    <n v="1"/>
    <n v="1"/>
    <n v="1"/>
    <n v="1"/>
    <x v="0"/>
    <n v="1"/>
    <s v="8.22422643STEREN COLOMBIA SAS"/>
    <x v="0"/>
    <d v="2024-01-12T00:00:00"/>
    <x v="1454"/>
    <d v="1899-12-30T00:00:00"/>
    <d v="2024-01-11T07:28:00"/>
    <s v="7:28"/>
    <d v="1899-12-31T02:42:42"/>
    <x v="0"/>
    <x v="0"/>
    <x v="15"/>
    <x v="0"/>
    <n v="8193"/>
  </r>
  <r>
    <n v="1474"/>
    <d v="2024-01-12T10:09:03"/>
    <d v="2024-01-12T10:10:53"/>
    <s v="46046813@ventasyservicios.com.co"/>
    <s v="Leidy Dayan Bautista Villamil"/>
    <m/>
    <d v="2024-01-11T00:00:00"/>
    <s v="14:44"/>
    <x v="0"/>
    <m/>
    <m/>
    <m/>
    <m/>
    <m/>
    <m/>
    <m/>
    <m/>
    <s v="contactopyme.co@claro.com.co"/>
    <s v="Fwd: Actualización datos"/>
    <s v="11011361"/>
    <s v="SARA MARIA CORRALES CASTILLO"/>
    <s v="MICRO"/>
    <s v="CLIENTE CLARO"/>
    <x v="0"/>
    <m/>
    <s v="FIJO"/>
    <s v="HFC"/>
    <s v="PRODUCTO"/>
    <m/>
    <m/>
    <m/>
    <m/>
    <m/>
    <m/>
    <m/>
    <m/>
    <m/>
    <m/>
    <m/>
    <m/>
    <m/>
    <m/>
    <m/>
    <m/>
    <m/>
    <m/>
    <m/>
    <m/>
    <m/>
    <m/>
    <m/>
    <m/>
    <m/>
    <m/>
    <m/>
    <m/>
    <m/>
    <m/>
    <m/>
    <m/>
    <m/>
    <m/>
    <m/>
    <m/>
    <m/>
    <m/>
    <s v="OTROS PRODUCTOS (VENTAS)"/>
    <m/>
    <m/>
    <m/>
    <m/>
    <m/>
    <m/>
    <m/>
    <m/>
    <m/>
    <m/>
    <m/>
    <m/>
    <m/>
    <m/>
    <m/>
    <m/>
    <m/>
    <m/>
    <m/>
    <m/>
    <m/>
    <m/>
    <m/>
    <m/>
    <m/>
    <m/>
    <m/>
    <m/>
    <m/>
    <m/>
    <m/>
    <m/>
    <m/>
    <m/>
    <m/>
    <m/>
    <m/>
    <m/>
    <m/>
    <m/>
    <m/>
    <m/>
    <m/>
    <m/>
    <m/>
    <m/>
    <m/>
    <m/>
    <m/>
    <m/>
    <m/>
    <m/>
    <m/>
    <m/>
    <m/>
    <m/>
    <m/>
    <m/>
    <m/>
    <m/>
    <m/>
    <m/>
    <m/>
    <m/>
    <m/>
    <m/>
    <m/>
    <m/>
    <m/>
    <m/>
    <x v="0"/>
    <m/>
    <m/>
    <m/>
    <m/>
    <m/>
    <s v="GESTIONADO"/>
    <m/>
    <d v="2024-01-12T00:00:00"/>
    <s v="NA"/>
    <m/>
    <x v="16"/>
    <x v="0"/>
    <x v="0"/>
    <x v="0"/>
    <x v="0"/>
    <n v="1"/>
    <n v="1"/>
    <n v="1"/>
    <n v="1"/>
    <x v="2"/>
    <n v="2"/>
    <s v="11011361SARA MARIA CORRALES CASTILLO"/>
    <x v="0"/>
    <d v="2024-01-12T00:00:00"/>
    <x v="1455"/>
    <d v="1899-12-30T00:00:00"/>
    <d v="2024-01-11T14:44:00"/>
    <s v="14:44"/>
    <d v="1899-12-30T19:26:53"/>
    <x v="4"/>
    <x v="0"/>
    <x v="2"/>
    <x v="1"/>
    <n v="8193"/>
  </r>
  <r>
    <n v="1475"/>
    <d v="2024-01-12T10:05:21"/>
    <d v="2024-01-12T10:16:10"/>
    <s v="45113897@ventasyservicios.com.co"/>
    <s v="Diana Carolina Zambrano Cruz"/>
    <m/>
    <d v="2024-01-11T00:00:00"/>
    <s v="16:21"/>
    <x v="4"/>
    <m/>
    <m/>
    <m/>
    <m/>
    <m/>
    <m/>
    <m/>
    <m/>
    <s v="MicrosoftExchange329e71ec88ae4615bbc36ab6ce41109e@claro.com.co"/>
    <s v="No se puede entregar: Fwd: sesion contrato"/>
    <s v="75321626"/>
    <s v="DERLY PAOL LOPEZ RODRIGUEZ                 "/>
    <s v="PYME PEQUEÑA"/>
    <s v="CLIENTE EXTERNO"/>
    <x v="0"/>
    <m/>
    <s v="FIJO"/>
    <s v="HFC"/>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12T00:00:00"/>
    <m/>
    <m/>
    <x v="111"/>
    <x v="0"/>
    <x v="0"/>
    <x v="0"/>
    <x v="0"/>
    <n v="1"/>
    <n v="1"/>
    <n v="1"/>
    <n v="1"/>
    <x v="0"/>
    <n v="1"/>
    <s v="75321626DERLY PAOL LOPEZ RODRIGUEZ                 "/>
    <x v="0"/>
    <d v="2024-01-12T00:00:00"/>
    <x v="1456"/>
    <d v="1899-12-30T00:00:00"/>
    <d v="2024-01-11T16:21:00"/>
    <s v="16:21"/>
    <d v="1899-12-30T17:55:10"/>
    <x v="3"/>
    <x v="0"/>
    <x v="30"/>
    <x v="0"/>
    <n v="8193"/>
  </r>
  <r>
    <n v="1476"/>
    <d v="2024-01-12T10:16:15"/>
    <d v="2024-01-12T10:17:02"/>
    <s v="46046878@ventasyservicios.com.co"/>
    <s v="Laura Alejandra Romero Roa"/>
    <m/>
    <d v="2024-01-12T00:00:00"/>
    <s v="10:13"/>
    <x v="0"/>
    <m/>
    <m/>
    <m/>
    <m/>
    <m/>
    <m/>
    <m/>
    <m/>
    <s v="pragainvestmentsas@gmail.com; "/>
    <s v="Re: RV: baja del servicio"/>
    <s v="901486025"/>
    <s v="Praga Investments sas"/>
    <s v="PYME PEQUEÑA"/>
    <s v="CLIENTE EXTERNO"/>
    <x v="0"/>
    <m/>
    <s v="FIJO"/>
    <s v="FO"/>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2T00:00:00"/>
    <s v="0"/>
    <s v="0"/>
    <x v="0"/>
    <x v="0"/>
    <x v="0"/>
    <x v="0"/>
    <x v="0"/>
    <n v="1"/>
    <n v="1"/>
    <n v="1"/>
    <n v="1"/>
    <x v="0"/>
    <n v="1"/>
    <s v="901486025Praga Investments sas"/>
    <x v="2"/>
    <d v="2024-01-12T00:00:00"/>
    <x v="1457"/>
    <d v="1899-12-30T00:00:00"/>
    <d v="2024-01-12T10:13:00"/>
    <s v="10:13"/>
    <d v="1899-12-30T00:04:02"/>
    <x v="1"/>
    <x v="1"/>
    <x v="27"/>
    <x v="1"/>
    <n v="8193"/>
  </r>
  <r>
    <n v="1477"/>
    <d v="2024-01-12T10:14:47"/>
    <d v="2024-01-12T10:26:26"/>
    <s v="45632550@ventasyservicios.com.co"/>
    <s v="Alejandra Rodriguez Cajamarca"/>
    <m/>
    <d v="2024-01-10T00:00:00"/>
    <s v="3:16 p. m."/>
    <x v="4"/>
    <m/>
    <m/>
    <m/>
    <m/>
    <m/>
    <m/>
    <m/>
    <m/>
    <s v="38509367@claro.com.co"/>
    <s v="REENCION"/>
    <s v=" 25051398"/>
    <s v="GERARDO GARCIA"/>
    <s v="MICRO"/>
    <s v="CLIENTE CLARO"/>
    <x v="0"/>
    <m/>
    <s v="FIJO"/>
    <s v="HFC"/>
    <s v="CAMBIO PLAN TARIFA"/>
    <m/>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2T00:00:00"/>
    <m/>
    <m/>
    <x v="22"/>
    <x v="0"/>
    <x v="0"/>
    <x v="0"/>
    <x v="0"/>
    <n v="1"/>
    <n v="1"/>
    <n v="1"/>
    <n v="1"/>
    <x v="0"/>
    <n v="1"/>
    <s v=" 25051398GERARDO GARCIA"/>
    <x v="0"/>
    <d v="2024-01-12T00:00:00"/>
    <x v="1458"/>
    <d v="1899-12-30T00:00:00"/>
    <d v="2024-01-10T03:16:00"/>
    <s v="3:16"/>
    <d v="1900-01-01T07:10:26"/>
    <x v="0"/>
    <x v="0"/>
    <x v="24"/>
    <x v="0"/>
    <n v="8193"/>
  </r>
  <r>
    <n v="1478"/>
    <d v="2024-01-12T10:18:20"/>
    <d v="2024-01-12T10:28:51"/>
    <s v="46046406@ventasyservicios.com.co"/>
    <s v="Angela Pilar Garces Quintero"/>
    <m/>
    <d v="2024-01-11T00:00:00"/>
    <s v="10:35"/>
    <x v="0"/>
    <m/>
    <m/>
    <m/>
    <m/>
    <m/>
    <m/>
    <m/>
    <m/>
    <s v="andre.quintero@claro.com.co"/>
    <s v="CAMARA COLOMBIANA DE LA CONSTRUCCION CAMACOL REGIONAL DE ANTIOQUIA NIT 890900854 // RESUMEN PRODUCTOS ACTIVOS"/>
    <s v="11228433"/>
    <s v="CAMARA COLOMBIANA DE LA CONSTRUCCION CAMACO"/>
    <s v="PYME MEDIANA"/>
    <s v="CLIENTE CLARO"/>
    <x v="0"/>
    <m/>
    <s v="FIJO"/>
    <s v="FO"/>
    <s v="CERTIFICACIONES"/>
    <m/>
    <m/>
    <m/>
    <m/>
    <m/>
    <m/>
    <m/>
    <m/>
    <m/>
    <m/>
    <s v="DETALLE DEL SERVICIO"/>
    <m/>
    <m/>
    <m/>
    <m/>
    <m/>
    <m/>
    <m/>
    <m/>
    <m/>
    <m/>
    <m/>
    <m/>
    <m/>
    <m/>
    <m/>
    <m/>
    <m/>
    <m/>
    <m/>
    <m/>
    <m/>
    <m/>
    <m/>
    <m/>
    <m/>
    <m/>
    <m/>
    <m/>
    <m/>
    <m/>
    <m/>
    <m/>
    <m/>
    <m/>
    <m/>
    <m/>
    <m/>
    <m/>
    <m/>
    <m/>
    <m/>
    <m/>
    <m/>
    <m/>
    <m/>
    <m/>
    <m/>
    <m/>
    <m/>
    <m/>
    <m/>
    <m/>
    <m/>
    <m/>
    <m/>
    <m/>
    <m/>
    <m/>
    <m/>
    <m/>
    <m/>
    <m/>
    <m/>
    <m/>
    <m/>
    <m/>
    <m/>
    <m/>
    <m/>
    <m/>
    <m/>
    <m/>
    <m/>
    <m/>
    <m/>
    <m/>
    <m/>
    <m/>
    <m/>
    <m/>
    <m/>
    <m/>
    <m/>
    <m/>
    <m/>
    <m/>
    <m/>
    <m/>
    <m/>
    <m/>
    <m/>
    <m/>
    <m/>
    <m/>
    <m/>
    <m/>
    <m/>
    <m/>
    <x v="0"/>
    <m/>
    <m/>
    <m/>
    <m/>
    <m/>
    <s v="GESTIONADO"/>
    <m/>
    <d v="2024-01-11T00:00:00"/>
    <s v="Buenos días,_x000a__x000a_ _x000a__x000a_Agradezco de su ayuda para compartirme un estado de todos los productos que tiene activos el cliente a la fecha._x000a__x000a_ _x000a__x000a_Productos móviles_x000a_Productos Fijos_x000a_Productos Corporativos_x000a_Productos Cloud_x000a_ _x000a__x000a_Quedo atento y muchas gracias._x000a__x000a_ _x000a__x000a_Cordialmente,_x000a__x000a_ _x000a__x000a_ _x000a__x000a_ _x000a__x000a_Consultor(a) Negocios_x000a_Andre Johnatan Quintero Estrada_x000a_Celular / Ext: 3223607964_x000a_andre.quintero@claro.com.co_x000a__x000a__x000a_Conmutador: Bogotá: 6017480000 - 6017500300, Cali: 6024880000, Medellín: 6046041000, B/quilla: 6053870000_x000a__x000a_AVISO DE CONFIDENCIALIDAD:_x000a_Este correo electrónico, incluyendo en su caso, los archivos adjuntos al mismo, pueden contener información de carácter confidencial y/o privilegiada, y se envían a la atención única y exclusivamente de la persona y/o entidad a quien va dirigido. La copia, revisión, uso, revelación y/o distribución de dicha información confidencial sin la autorización por escrito de Comunicación Celular S.A Comcel S.A está prohibida. Si usted no es el destinatario a quien se dirige el presente correo, favor de contactar al remitente respondiendo al presente correo y eliminar el correo original incluyendo sus archivos, así como cualquiera copia del mismo. Mediante la recepción del presente correo usted reconoce y acepta que en caso de incumplimiento de su parte y/o de sus representantes a los términos antes mencionados, Comunicación Celular S.A Comcel S.A tendrá derecho a los daños y perjuicios que esto le cause. Consulta nuestra política de desconexión laboral._x000a__x000a_CONFIDENTIALITY NOTICE:_x000a_This e-mail, including, if applicable, the files attached to it, may contain information of a confidential and/or privileged nature, and are sent to the sole and exclusive attention of the person and/or entity to whom it is addressed. Copying, review, use, disclosure and/or distribution of such confidential information without the written authorization of Comunicación Celular S.A Comcel S.A is prohibited. If you are not the intended recipient of this email, please contact the sender by replying to this email and delete the original email including your files, as well as any copy of it. By receiving this email you acknowledge and agree that in case of breach by you and/or your representatives of the above terms, Comunicación Celular S.A. Comcel S.A. will be entitled to the damages that this causes you. See our work disconnection policy."/>
    <m/>
    <x v="116"/>
    <x v="0"/>
    <x v="0"/>
    <x v="0"/>
    <x v="0"/>
    <n v="1"/>
    <n v="1"/>
    <n v="1"/>
    <n v="1"/>
    <x v="0"/>
    <n v="1"/>
    <s v="11228433CAMARA COLOMBIANA DE LA CONSTRUCCION CAMACO"/>
    <x v="0"/>
    <d v="2024-01-12T00:00:00"/>
    <x v="1459"/>
    <d v="1899-12-30T00:00:00"/>
    <d v="2024-01-11T10:35:00"/>
    <s v="10:35"/>
    <d v="1899-12-30T23:53:51"/>
    <x v="4"/>
    <x v="2"/>
    <x v="26"/>
    <x v="1"/>
    <n v="8193"/>
  </r>
  <r>
    <n v="1479"/>
    <d v="2024-01-12T10:10:47"/>
    <d v="2024-01-12T10:33:04"/>
    <s v="46044953@ventasyservicios.com.co"/>
    <s v="Jonnatan Steven Hernandez Gonzalez"/>
    <m/>
    <d v="2024-01-11T00:00:00"/>
    <s v="7:42"/>
    <x v="4"/>
    <m/>
    <m/>
    <m/>
    <m/>
    <m/>
    <m/>
    <m/>
    <m/>
    <s v="Daniel.mendoza@wearemo.com"/>
    <s v="RE: CASO FIBRA OPTICA ID 1418119"/>
    <s v="12456279"/>
    <s v="MO TECNOLOGIAS COLOMBIA SAS"/>
    <s v="MICRO"/>
    <s v="CLIENTE CLARO"/>
    <x v="0"/>
    <m/>
    <s v="FIJO"/>
    <s v="FO"/>
    <s v="PAGO NO ABONADO"/>
    <m/>
    <m/>
    <m/>
    <m/>
    <m/>
    <m/>
    <m/>
    <m/>
    <m/>
    <m/>
    <m/>
    <m/>
    <m/>
    <m/>
    <m/>
    <m/>
    <m/>
    <m/>
    <m/>
    <m/>
    <m/>
    <m/>
    <m/>
    <m/>
    <m/>
    <m/>
    <m/>
    <m/>
    <m/>
    <m/>
    <m/>
    <m/>
    <m/>
    <s v="CREACIÓN DE PQR"/>
    <m/>
    <m/>
    <m/>
    <m/>
    <m/>
    <m/>
    <m/>
    <m/>
    <m/>
    <m/>
    <m/>
    <m/>
    <m/>
    <m/>
    <m/>
    <m/>
    <m/>
    <m/>
    <m/>
    <m/>
    <m/>
    <m/>
    <m/>
    <m/>
    <m/>
    <m/>
    <m/>
    <m/>
    <m/>
    <m/>
    <m/>
    <m/>
    <m/>
    <m/>
    <m/>
    <m/>
    <m/>
    <m/>
    <m/>
    <m/>
    <m/>
    <m/>
    <m/>
    <m/>
    <m/>
    <m/>
    <m/>
    <m/>
    <m/>
    <m/>
    <m/>
    <m/>
    <m/>
    <m/>
    <m/>
    <m/>
    <m/>
    <m/>
    <m/>
    <m/>
    <m/>
    <m/>
    <m/>
    <m/>
    <m/>
    <m/>
    <m/>
    <m/>
    <m/>
    <m/>
    <m/>
    <m/>
    <m/>
    <m/>
    <m/>
    <x v="0"/>
    <m/>
    <m/>
    <m/>
    <m/>
    <m/>
    <s v="SOLUCIONADO ESCALADO"/>
    <s v="MYIT"/>
    <d v="2024-01-12T00:00:00"/>
    <s v="N/A"/>
    <s v="N/A"/>
    <x v="108"/>
    <x v="0"/>
    <x v="4"/>
    <x v="0"/>
    <x v="0"/>
    <n v="1"/>
    <n v="1"/>
    <n v="1"/>
    <n v="1"/>
    <x v="0"/>
    <n v="1"/>
    <s v="12456279MO TECNOLOGIAS COLOMBIA SAS"/>
    <x v="1"/>
    <d v="2024-01-12T00:00:00"/>
    <x v="1460"/>
    <d v="1899-12-30T00:00:00"/>
    <d v="2024-01-11T07:42:00"/>
    <s v="7:42"/>
    <d v="1899-12-31T02:51:04"/>
    <x v="0"/>
    <x v="0"/>
    <x v="15"/>
    <x v="0"/>
    <n v="8193"/>
  </r>
  <r>
    <n v="1480"/>
    <d v="2024-01-12T10:31:48"/>
    <d v="2024-01-12T10:34:54"/>
    <s v="45632550@ventasyservicios.com.co"/>
    <s v="Alejandra Rodriguez Cajamarca"/>
    <m/>
    <d v="2024-01-10T00:00:00"/>
    <s v="5:20 p. m."/>
    <x v="4"/>
    <m/>
    <m/>
    <m/>
    <m/>
    <m/>
    <m/>
    <m/>
    <m/>
    <s v="guiotmontoya@hotmail.com"/>
    <s v="RE: Fwd: SOLICITUD PARA  MEJORAR EL INTERNET"/>
    <s v="49734425 "/>
    <s v="GUIOT MONTOYA CIA LTDA"/>
    <s v="MICRO"/>
    <s v="CLIENTE EXTERNO"/>
    <x v="0"/>
    <m/>
    <s v="FIJO"/>
    <s v="HFC"/>
    <s v="CAMBIO PLAN TARIFA"/>
    <m/>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1T00:00:00"/>
    <m/>
    <m/>
    <x v="22"/>
    <x v="0"/>
    <x v="0"/>
    <x v="0"/>
    <x v="0"/>
    <n v="1"/>
    <n v="1"/>
    <n v="1"/>
    <n v="1"/>
    <x v="0"/>
    <n v="1"/>
    <s v="49734425 GUIOT MONTOYA CIA LTDA"/>
    <x v="0"/>
    <d v="2024-01-12T00:00:00"/>
    <x v="1461"/>
    <d v="1899-12-30T00:00:00"/>
    <d v="2024-01-10T05:20:00"/>
    <s v="5:20"/>
    <d v="1900-01-01T05:14:54"/>
    <x v="0"/>
    <x v="0"/>
    <x v="24"/>
    <x v="0"/>
    <n v="8193"/>
  </r>
  <r>
    <n v="1481"/>
    <d v="2024-01-12T10:16:50"/>
    <d v="2024-01-12T10:36:34"/>
    <s v="45113897@ventasyservicios.com.co"/>
    <s v="Diana Carolina Zambrano Cruz"/>
    <m/>
    <d v="2024-01-12T00:00:00"/>
    <s v="7:13"/>
    <x v="4"/>
    <m/>
    <m/>
    <m/>
    <m/>
    <m/>
    <m/>
    <m/>
    <m/>
    <s v="henry.beltran@hotmail.com"/>
    <s v="Cesión de Contrato Claro no. 28480685"/>
    <s v="28480685"/>
    <s v="HENRY DANILO BELTRAN PEREZ                 "/>
    <s v="SOHO"/>
    <s v="CLIENTE EXTERNO"/>
    <x v="0"/>
    <m/>
    <s v="FIJO"/>
    <s v="HFC"/>
    <s v="CESIÓN DE CONTRATO"/>
    <m/>
    <m/>
    <m/>
    <m/>
    <m/>
    <m/>
    <m/>
    <m/>
    <m/>
    <m/>
    <m/>
    <m/>
    <s v="ENTREGA DE DOCUMENTOS"/>
    <m/>
    <m/>
    <m/>
    <m/>
    <m/>
    <m/>
    <m/>
    <m/>
    <m/>
    <m/>
    <m/>
    <m/>
    <m/>
    <m/>
    <m/>
    <m/>
    <m/>
    <m/>
    <m/>
    <m/>
    <m/>
    <m/>
    <m/>
    <m/>
    <m/>
    <m/>
    <m/>
    <m/>
    <m/>
    <m/>
    <m/>
    <m/>
    <m/>
    <m/>
    <m/>
    <m/>
    <m/>
    <m/>
    <m/>
    <m/>
    <m/>
    <m/>
    <m/>
    <m/>
    <m/>
    <m/>
    <m/>
    <m/>
    <m/>
    <m/>
    <m/>
    <m/>
    <m/>
    <m/>
    <m/>
    <m/>
    <m/>
    <m/>
    <m/>
    <m/>
    <m/>
    <m/>
    <m/>
    <m/>
    <m/>
    <m/>
    <m/>
    <m/>
    <m/>
    <m/>
    <m/>
    <m/>
    <m/>
    <m/>
    <m/>
    <m/>
    <m/>
    <m/>
    <m/>
    <m/>
    <m/>
    <m/>
    <m/>
    <m/>
    <m/>
    <m/>
    <m/>
    <m/>
    <m/>
    <m/>
    <m/>
    <m/>
    <m/>
    <m/>
    <m/>
    <m/>
    <x v="0"/>
    <m/>
    <m/>
    <m/>
    <m/>
    <m/>
    <s v="GESTIONADO"/>
    <m/>
    <d v="2024-01-12T00:00:00"/>
    <m/>
    <m/>
    <x v="148"/>
    <x v="0"/>
    <x v="0"/>
    <x v="0"/>
    <x v="0"/>
    <n v="1"/>
    <n v="1"/>
    <n v="1"/>
    <n v="1"/>
    <x v="1"/>
    <n v="2"/>
    <s v="28480685HENRY DANILO BELTRAN PEREZ                 "/>
    <x v="2"/>
    <d v="2024-01-12T00:00:00"/>
    <x v="1462"/>
    <d v="1899-12-30T00:00:00"/>
    <d v="2024-01-12T07:13:00"/>
    <s v="7:13"/>
    <d v="1899-12-30T03:23:34"/>
    <x v="1"/>
    <x v="1"/>
    <x v="30"/>
    <x v="0"/>
    <n v="8193"/>
  </r>
  <r>
    <n v="1482"/>
    <d v="2024-01-12T10:35:40"/>
    <d v="2024-01-12T10:36:44"/>
    <s v="45984160@ventasyservicios.com.co"/>
    <s v="Dana Sofia Giraldo Avila"/>
    <m/>
    <d v="2024-01-12T00:00:00"/>
    <s v="8:44:01 a. m."/>
    <x v="3"/>
    <m/>
    <s v="15559616"/>
    <m/>
    <m/>
    <m/>
    <m/>
    <m/>
    <m/>
    <m/>
    <m/>
    <s v="900292302"/>
    <s v="ECOSEMBRAR S.A.S."/>
    <s v="PYME MEDIANA"/>
    <s v="CLIENTE EXTERNO"/>
    <x v="0"/>
    <m/>
    <s v="MÓVIL"/>
    <m/>
    <m/>
    <s v="CAMBIO DE NÚMERO"/>
    <m/>
    <m/>
    <m/>
    <s v="CAMBIO VOLUNTARIO"/>
    <m/>
    <m/>
    <m/>
    <m/>
    <m/>
    <m/>
    <m/>
    <m/>
    <m/>
    <m/>
    <m/>
    <m/>
    <m/>
    <m/>
    <m/>
    <m/>
    <m/>
    <m/>
    <m/>
    <m/>
    <m/>
    <m/>
    <m/>
    <m/>
    <m/>
    <m/>
    <m/>
    <m/>
    <m/>
    <m/>
    <m/>
    <m/>
    <m/>
    <m/>
    <m/>
    <m/>
    <m/>
    <m/>
    <m/>
    <m/>
    <m/>
    <m/>
    <m/>
    <m/>
    <m/>
    <m/>
    <m/>
    <m/>
    <m/>
    <m/>
    <m/>
    <m/>
    <m/>
    <m/>
    <m/>
    <m/>
    <m/>
    <m/>
    <m/>
    <m/>
    <m/>
    <m/>
    <m/>
    <m/>
    <m/>
    <m/>
    <m/>
    <m/>
    <m/>
    <m/>
    <m/>
    <m/>
    <m/>
    <m/>
    <m/>
    <m/>
    <m/>
    <m/>
    <m/>
    <m/>
    <m/>
    <m/>
    <m/>
    <m/>
    <m/>
    <m/>
    <m/>
    <m/>
    <m/>
    <m/>
    <m/>
    <m/>
    <m/>
    <m/>
    <m/>
    <m/>
    <m/>
    <m/>
    <m/>
    <m/>
    <m/>
    <m/>
    <m/>
    <m/>
    <x v="0"/>
    <m/>
    <m/>
    <m/>
    <m/>
    <m/>
    <s v="GESTIONADO"/>
    <m/>
    <d v="2024-01-12T00:00:00"/>
    <m/>
    <s v="N/A"/>
    <x v="124"/>
    <x v="3"/>
    <x v="0"/>
    <x v="0"/>
    <x v="0"/>
    <n v="1"/>
    <n v="1"/>
    <n v="1"/>
    <n v="1"/>
    <x v="0"/>
    <n v="1"/>
    <s v="900292302ECOSEMBRAR S.A.S."/>
    <x v="2"/>
    <d v="2024-01-12T00:00:00"/>
    <x v="1463"/>
    <d v="1899-12-30T00:00:00"/>
    <d v="2024-01-12T08:44:00"/>
    <s v="8:44"/>
    <d v="1899-12-30T01:52:44"/>
    <x v="1"/>
    <x v="1"/>
    <x v="13"/>
    <x v="1"/>
    <n v="8193"/>
  </r>
  <r>
    <n v="1483"/>
    <d v="2024-01-12T10:36:52"/>
    <d v="2024-01-12T10:37:51"/>
    <s v="45984160@ventasyservicios.com.co"/>
    <s v="Dana Sofia Giraldo Avila"/>
    <m/>
    <d v="2024-01-12T00:00:00"/>
    <s v="8:52:17 a. m."/>
    <x v="3"/>
    <m/>
    <s v="15559623"/>
    <m/>
    <m/>
    <m/>
    <m/>
    <m/>
    <m/>
    <m/>
    <m/>
    <s v="811010525"/>
    <s v="RUTAS VERDE Y BLANCO LIMITADA"/>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2T00:00:00"/>
    <m/>
    <s v="N/A"/>
    <x v="21"/>
    <x v="3"/>
    <x v="0"/>
    <x v="0"/>
    <x v="0"/>
    <n v="1"/>
    <n v="1"/>
    <n v="1"/>
    <n v="1"/>
    <x v="2"/>
    <n v="2"/>
    <s v="811010525RUTAS VERDE Y BLANCO LIMITADA"/>
    <x v="2"/>
    <d v="2024-01-12T00:00:00"/>
    <x v="1464"/>
    <d v="1899-12-30T00:00:00"/>
    <d v="2024-01-12T08:52:00"/>
    <s v="8:52"/>
    <d v="1899-12-30T01:45:51"/>
    <x v="1"/>
    <x v="1"/>
    <x v="13"/>
    <x v="1"/>
    <n v="8193"/>
  </r>
  <r>
    <n v="1484"/>
    <d v="2024-01-12T10:37:53"/>
    <d v="2024-01-12T10:38:51"/>
    <s v="45984160@ventasyservicios.com.co"/>
    <s v="Dana Sofia Giraldo Avila"/>
    <m/>
    <d v="2024-01-12T00:00:00"/>
    <s v="8:56:33 a. m."/>
    <x v="3"/>
    <m/>
    <s v="15559628"/>
    <m/>
    <m/>
    <m/>
    <m/>
    <m/>
    <m/>
    <m/>
    <m/>
    <s v="310 4036351"/>
    <s v="VIRTUS PARTNERS SPA - SUCURSAL COLOMBIA"/>
    <s v="PYME MEDIANA"/>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2T00:00:00"/>
    <m/>
    <s v="N/A"/>
    <x v="37"/>
    <x v="3"/>
    <x v="0"/>
    <x v="0"/>
    <x v="0"/>
    <n v="1"/>
    <n v="1"/>
    <n v="1"/>
    <n v="1"/>
    <x v="0"/>
    <n v="1"/>
    <s v="310 4036351VIRTUS PARTNERS SPA - SUCURSAL COLOMBIA"/>
    <x v="2"/>
    <d v="2024-01-12T00:00:00"/>
    <x v="1465"/>
    <d v="1899-12-30T00:00:00"/>
    <d v="2024-01-12T08:56:00"/>
    <s v="8:56"/>
    <d v="1899-12-30T01:42:51"/>
    <x v="1"/>
    <x v="1"/>
    <x v="13"/>
    <x v="1"/>
    <n v="8193"/>
  </r>
  <r>
    <n v="1485"/>
    <d v="2024-01-12T10:46:41"/>
    <d v="2024-01-12T10:49:14"/>
    <s v="46044558@ventasyservicios.com.co"/>
    <s v="Dick Harry Rodriguez Rocha"/>
    <m/>
    <d v="2024-01-11T00:00:00"/>
    <s v="13:32"/>
    <x v="0"/>
    <m/>
    <m/>
    <m/>
    <m/>
    <m/>
    <m/>
    <m/>
    <m/>
    <s v="padremarkof@hotmail.com"/>
    <s v="Fwd: RE: Fwd: RE: Solicitar repetidores wifi"/>
    <s v="891480072"/>
    <s v="Nuestra Señora del Perpet"/>
    <s v="SOHO"/>
    <s v="CLIENTE EXTERNO"/>
    <x v="0"/>
    <m/>
    <s v="FIJO"/>
    <s v="HFC"/>
    <s v="PRODUCTO"/>
    <m/>
    <m/>
    <m/>
    <m/>
    <m/>
    <m/>
    <m/>
    <m/>
    <m/>
    <m/>
    <m/>
    <m/>
    <m/>
    <m/>
    <m/>
    <m/>
    <m/>
    <m/>
    <m/>
    <m/>
    <m/>
    <m/>
    <m/>
    <m/>
    <m/>
    <m/>
    <m/>
    <m/>
    <m/>
    <m/>
    <m/>
    <m/>
    <m/>
    <m/>
    <m/>
    <m/>
    <m/>
    <m/>
    <s v="OTROS PRODUCTOS (VENTAS)"/>
    <m/>
    <m/>
    <m/>
    <m/>
    <m/>
    <m/>
    <m/>
    <m/>
    <m/>
    <m/>
    <m/>
    <m/>
    <m/>
    <m/>
    <m/>
    <m/>
    <m/>
    <m/>
    <m/>
    <m/>
    <m/>
    <m/>
    <m/>
    <m/>
    <m/>
    <m/>
    <m/>
    <m/>
    <m/>
    <m/>
    <m/>
    <m/>
    <m/>
    <m/>
    <m/>
    <m/>
    <m/>
    <m/>
    <m/>
    <m/>
    <m/>
    <m/>
    <m/>
    <m/>
    <m/>
    <m/>
    <m/>
    <m/>
    <m/>
    <m/>
    <m/>
    <m/>
    <m/>
    <m/>
    <m/>
    <m/>
    <m/>
    <m/>
    <m/>
    <m/>
    <m/>
    <m/>
    <m/>
    <m/>
    <m/>
    <m/>
    <m/>
    <m/>
    <m/>
    <m/>
    <x v="0"/>
    <m/>
    <m/>
    <m/>
    <m/>
    <m/>
    <s v="GESTIONADO"/>
    <m/>
    <d v="2024-01-12T00:00:00"/>
    <m/>
    <m/>
    <x v="16"/>
    <x v="0"/>
    <x v="0"/>
    <x v="0"/>
    <x v="0"/>
    <n v="1"/>
    <n v="1"/>
    <n v="1"/>
    <n v="1"/>
    <x v="0"/>
    <n v="1"/>
    <s v="891480072Nuestra Señora del Perpet"/>
    <x v="0"/>
    <d v="2024-01-12T00:00:00"/>
    <x v="1466"/>
    <d v="1899-12-30T00:00:00"/>
    <d v="2024-01-11T13:32:00"/>
    <s v="13:32"/>
    <d v="1899-12-30T21:17:14"/>
    <x v="4"/>
    <x v="0"/>
    <x v="20"/>
    <x v="1"/>
    <n v="8193"/>
  </r>
  <r>
    <n v="1486"/>
    <d v="2024-01-12T10:38:55"/>
    <d v="2024-01-12T10:57:12"/>
    <s v="45984160@ventasyservicios.com.co"/>
    <s v="Dana Sofia Giraldo Avila"/>
    <m/>
    <d v="2024-01-12T00:00:00"/>
    <s v="9:14:02 a. m."/>
    <x v="3"/>
    <m/>
    <s v="15559636"/>
    <m/>
    <m/>
    <m/>
    <m/>
    <m/>
    <m/>
    <m/>
    <m/>
    <s v="3117064358"/>
    <s v="SAN NICOLAS CASA DE FUNERALES Y SERVICIO"/>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2T00:00:00"/>
    <m/>
    <s v="N/A"/>
    <x v="21"/>
    <x v="3"/>
    <x v="0"/>
    <x v="0"/>
    <x v="0"/>
    <n v="1"/>
    <n v="1"/>
    <n v="1"/>
    <n v="1"/>
    <x v="0"/>
    <n v="1"/>
    <s v="3117064358SAN NICOLAS CASA DE FUNERALES Y SERVICIO"/>
    <x v="2"/>
    <d v="2024-01-12T00:00:00"/>
    <x v="1467"/>
    <d v="1899-12-30T00:00:00"/>
    <d v="2024-01-12T09:14:00"/>
    <s v="9:14"/>
    <d v="1899-12-30T01:43:12"/>
    <x v="1"/>
    <x v="1"/>
    <x v="13"/>
    <x v="1"/>
    <n v="8193"/>
  </r>
  <r>
    <n v="1487"/>
    <d v="2024-01-12T11:08:07"/>
    <d v="2024-01-12T11:09:06"/>
    <s v="46046878@ventasyservicios.com.co"/>
    <s v="Laura Alejandra Romero Roa"/>
    <m/>
    <d v="2024-01-12T00:00:00"/>
    <s v="11:03"/>
    <x v="0"/>
    <m/>
    <m/>
    <m/>
    <m/>
    <m/>
    <m/>
    <m/>
    <m/>
    <s v="Maria.BernalM@claro.com.co; "/>
    <s v="Re: SOLICITUD INFORMACION ESTADO DE SERVICIOS Y PORTAFOLIO CLIENTE ALITAS COLOMBIANAS"/>
    <s v="900908028"/>
    <s v="ALITAS COLOMBIANAS SAS"/>
    <s v="NO DETERMINADO"/>
    <s v="CLIENTE CLARO"/>
    <x v="0"/>
    <m/>
    <s v="FIJO"/>
    <s v="FO"/>
    <s v="PRODUCTO"/>
    <m/>
    <m/>
    <m/>
    <m/>
    <m/>
    <m/>
    <m/>
    <m/>
    <m/>
    <m/>
    <m/>
    <m/>
    <m/>
    <m/>
    <m/>
    <m/>
    <m/>
    <m/>
    <m/>
    <m/>
    <m/>
    <m/>
    <m/>
    <m/>
    <m/>
    <m/>
    <m/>
    <m/>
    <m/>
    <m/>
    <m/>
    <m/>
    <m/>
    <m/>
    <m/>
    <m/>
    <m/>
    <m/>
    <s v="INFORMACIÓN DE BENEFICIOS"/>
    <m/>
    <m/>
    <m/>
    <m/>
    <m/>
    <m/>
    <m/>
    <m/>
    <m/>
    <m/>
    <m/>
    <m/>
    <m/>
    <m/>
    <m/>
    <m/>
    <m/>
    <m/>
    <m/>
    <m/>
    <m/>
    <m/>
    <m/>
    <m/>
    <m/>
    <m/>
    <m/>
    <m/>
    <m/>
    <m/>
    <m/>
    <m/>
    <m/>
    <m/>
    <m/>
    <m/>
    <m/>
    <m/>
    <m/>
    <m/>
    <m/>
    <m/>
    <m/>
    <m/>
    <m/>
    <m/>
    <m/>
    <m/>
    <m/>
    <m/>
    <m/>
    <m/>
    <m/>
    <m/>
    <m/>
    <m/>
    <m/>
    <m/>
    <m/>
    <m/>
    <m/>
    <m/>
    <m/>
    <m/>
    <m/>
    <m/>
    <m/>
    <m/>
    <m/>
    <m/>
    <x v="0"/>
    <m/>
    <m/>
    <m/>
    <m/>
    <m/>
    <s v="GESTIONADO"/>
    <m/>
    <d v="2024-01-12T00:00:00"/>
    <s v="0"/>
    <s v="0"/>
    <x v="26"/>
    <x v="0"/>
    <x v="0"/>
    <x v="0"/>
    <x v="0"/>
    <n v="1"/>
    <n v="1"/>
    <n v="1"/>
    <n v="1"/>
    <x v="0"/>
    <n v="1"/>
    <s v="900908028ALITAS COLOMBIANAS SAS"/>
    <x v="2"/>
    <d v="2024-01-12T00:00:00"/>
    <x v="1468"/>
    <d v="1899-12-30T00:00:00"/>
    <d v="2024-01-12T11:03:00"/>
    <s v="11:03"/>
    <d v="1899-12-30T00:06:06"/>
    <x v="1"/>
    <x v="1"/>
    <x v="27"/>
    <x v="1"/>
    <n v="8193"/>
  </r>
  <r>
    <n v="1488"/>
    <d v="2024-01-12T11:09:43"/>
    <d v="2024-01-12T11:15:43"/>
    <s v="46046878@ventasyservicios.com.co"/>
    <s v="Laura Alejandra Romero Roa"/>
    <m/>
    <d v="2024-01-12T00:00:00"/>
    <s v="11:10"/>
    <x v="0"/>
    <m/>
    <m/>
    <m/>
    <m/>
    <m/>
    <m/>
    <m/>
    <m/>
    <s v="ingridj.rodriguez@claro.com.co  "/>
    <s v="Fwd: Cliente con fallas en el internet"/>
    <s v="13893996  "/>
    <s v="PEDRO FERN ROMERO GAYON"/>
    <s v="NO DETERMINADO"/>
    <s v="CLIENTE EXTERNO"/>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2T00:00:00"/>
    <s v="0"/>
    <s v="0"/>
    <x v="57"/>
    <x v="0"/>
    <x v="0"/>
    <x v="0"/>
    <x v="0"/>
    <n v="1"/>
    <n v="1"/>
    <n v="1"/>
    <n v="1"/>
    <x v="0"/>
    <n v="1"/>
    <s v="13893996  PEDRO FERN ROMERO GAYON"/>
    <x v="2"/>
    <d v="2024-01-12T00:00:00"/>
    <x v="1469"/>
    <d v="1899-12-30T00:00:00"/>
    <d v="2024-01-12T11:10:00"/>
    <s v="11:10"/>
    <d v="1899-12-30T00:05:43"/>
    <x v="1"/>
    <x v="1"/>
    <x v="27"/>
    <x v="1"/>
    <n v="8193"/>
  </r>
  <r>
    <n v="1489"/>
    <d v="2024-01-12T11:18:06"/>
    <d v="2024-01-12T11:25:39"/>
    <s v="45077024@ventasyservicios.com.co"/>
    <s v="Leidy Tatiana Pinzon Calderon"/>
    <m/>
    <d v="2024-01-11T00:00:00"/>
    <s v="08:22"/>
    <x v="7"/>
    <m/>
    <m/>
    <m/>
    <m/>
    <m/>
    <m/>
    <s v="rvargas@tvnovedadescolombia.com"/>
    <s v="RE: RV: CESION CONTRATO CUENTA 8224139159"/>
    <m/>
    <m/>
    <s v="3112231691"/>
    <s v="JADASH S A S -"/>
    <s v="PYME MEDIAN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2T00:00:00"/>
    <m/>
    <m/>
    <x v="81"/>
    <x v="6"/>
    <x v="0"/>
    <x v="0"/>
    <x v="0"/>
    <n v="1"/>
    <n v="1"/>
    <n v="1"/>
    <n v="1"/>
    <x v="0"/>
    <n v="1"/>
    <s v="3112231691JADASH S A S -"/>
    <x v="0"/>
    <d v="2024-01-12T00:00:00"/>
    <x v="1470"/>
    <d v="1899-12-30T00:00:00"/>
    <d v="2024-01-11T08:22:00"/>
    <s v="08:22"/>
    <d v="1899-12-31T03:03:39"/>
    <x v="0"/>
    <x v="0"/>
    <x v="12"/>
    <x v="1"/>
    <n v="8193"/>
  </r>
  <r>
    <n v="1490"/>
    <d v="2024-01-12T11:36:16"/>
    <d v="2024-01-12T11:37:37"/>
    <s v="46046813@ventasyservicios.com.co"/>
    <s v="Leidy Dayan Bautista Villamil"/>
    <m/>
    <d v="2024-01-11T00:00:00"/>
    <s v="14:51"/>
    <x v="0"/>
    <m/>
    <m/>
    <m/>
    <m/>
    <m/>
    <m/>
    <m/>
    <m/>
    <s v="contactopyme.co@claro.com.co"/>
    <s v="Fwd: HAY ACCESO A LA CUENTA, PERO NO HAY ACCESO PARA VER LAS PELICULAS DE CLARO VIDEO"/>
    <s v="3208541699 "/>
    <s v=" HECTOR HERISINDO GOMEZ MORALES"/>
    <s v="SOHO"/>
    <s v="CLIENTE CLAR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12T00:00:00"/>
    <s v="NA"/>
    <m/>
    <x v="50"/>
    <x v="0"/>
    <x v="0"/>
    <x v="0"/>
    <x v="0"/>
    <n v="1"/>
    <n v="1"/>
    <n v="1"/>
    <n v="1"/>
    <x v="0"/>
    <n v="1"/>
    <s v="3208541699  HECTOR HERISINDO GOMEZ MORALES"/>
    <x v="0"/>
    <d v="2024-01-12T00:00:00"/>
    <x v="1471"/>
    <d v="1899-12-30T00:00:00"/>
    <d v="2024-01-11T14:51:00"/>
    <s v="14:51"/>
    <d v="1899-12-30T20:46:37"/>
    <x v="4"/>
    <x v="0"/>
    <x v="2"/>
    <x v="1"/>
    <n v="8193"/>
  </r>
  <r>
    <n v="1491"/>
    <d v="2024-01-12T10:33:07"/>
    <d v="2024-01-12T11:41:11"/>
    <s v="46044953@ventasyservicios.com.co"/>
    <s v="Jonnatan Steven Hernandez Gonzalez"/>
    <m/>
    <d v="2024-01-11T00:00:00"/>
    <s v="8:08"/>
    <x v="4"/>
    <m/>
    <m/>
    <m/>
    <m/>
    <m/>
    <m/>
    <m/>
    <m/>
    <s v="Director.admon@mks.edu.co"/>
    <s v="Re: RV: Solicitud 2 eSim"/>
    <s v="3188275931"/>
    <s v="FUNDACION MELANIE KLEIN"/>
    <s v="PYME MEDIANA"/>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2T00:00:00"/>
    <s v="N/A"/>
    <s v="N/A"/>
    <x v="21"/>
    <x v="0"/>
    <x v="0"/>
    <x v="0"/>
    <x v="0"/>
    <n v="1"/>
    <n v="1"/>
    <n v="1"/>
    <n v="1"/>
    <x v="0"/>
    <n v="1"/>
    <s v="3188275931FUNDACION MELANIE KLEIN"/>
    <x v="0"/>
    <d v="2024-01-12T00:00:00"/>
    <x v="1472"/>
    <d v="1899-12-30T00:00:00"/>
    <d v="2024-01-11T08:08:00"/>
    <s v="8:08"/>
    <d v="1899-12-31T03:33:11"/>
    <x v="0"/>
    <x v="0"/>
    <x v="15"/>
    <x v="0"/>
    <n v="8193"/>
  </r>
  <r>
    <n v="1492"/>
    <d v="2024-01-12T11:41:26"/>
    <d v="2024-01-12T11:42:48"/>
    <s v="46044953@ventasyservicios.com.co"/>
    <s v="Jonnatan Steven Hernandez Gonzalez"/>
    <m/>
    <d v="2024-01-11T00:00:00"/>
    <s v="8:08"/>
    <x v="4"/>
    <m/>
    <m/>
    <m/>
    <m/>
    <m/>
    <m/>
    <m/>
    <m/>
    <s v="Director.admon@mks.edu.co"/>
    <s v="Re: RV: Solicitud 2 eSim"/>
    <s v="3204528954"/>
    <s v="FUNDACION MELANIE KLEIN"/>
    <s v="PYME MEDIANA"/>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2T00:00:00"/>
    <s v="N/A"/>
    <s v="N/A"/>
    <x v="21"/>
    <x v="0"/>
    <x v="0"/>
    <x v="0"/>
    <x v="0"/>
    <n v="1"/>
    <n v="1"/>
    <n v="1"/>
    <n v="1"/>
    <x v="0"/>
    <n v="1"/>
    <s v="3204528954FUNDACION MELANIE KLEIN"/>
    <x v="0"/>
    <d v="2024-01-12T00:00:00"/>
    <x v="1473"/>
    <d v="1899-12-30T00:00:00"/>
    <d v="2024-01-11T08:08:00"/>
    <s v="8:08"/>
    <d v="1899-12-31T03:34:48"/>
    <x v="0"/>
    <x v="0"/>
    <x v="15"/>
    <x v="0"/>
    <n v="8193"/>
  </r>
  <r>
    <n v="1493"/>
    <d v="2024-01-12T11:44:17"/>
    <d v="2024-01-12T11:44:28"/>
    <s v="45113897@ventasyservicios.com.co"/>
    <s v="Diana Carolina Zambrano Cruz"/>
    <m/>
    <d v="2024-01-11T00:00:00"/>
    <s v="16:41"/>
    <x v="4"/>
    <m/>
    <m/>
    <m/>
    <m/>
    <m/>
    <m/>
    <m/>
    <m/>
    <s v="info@atomo.com.co"/>
    <s v="Re: Solicitud Traslado Fibra Óptica CI ATOMO DESIGN SAS CIUDAD: BOGOTA NIT: 900550300-9"/>
    <s v="12387931"/>
    <s v="CI ATOMO DESIGN SAS"/>
    <s v="SOHO"/>
    <s v="CLIENTE EXTERNO"/>
    <x v="0"/>
    <m/>
    <s v="FIJO"/>
    <s v="FO"/>
    <s v="TRASLADO SEDE"/>
    <m/>
    <m/>
    <m/>
    <m/>
    <m/>
    <m/>
    <m/>
    <m/>
    <m/>
    <m/>
    <m/>
    <m/>
    <m/>
    <m/>
    <m/>
    <m/>
    <m/>
    <m/>
    <m/>
    <m/>
    <m/>
    <m/>
    <m/>
    <m/>
    <m/>
    <m/>
    <m/>
    <m/>
    <m/>
    <m/>
    <m/>
    <m/>
    <m/>
    <m/>
    <m/>
    <m/>
    <m/>
    <m/>
    <m/>
    <m/>
    <m/>
    <m/>
    <m/>
    <m/>
    <m/>
    <m/>
    <m/>
    <m/>
    <m/>
    <m/>
    <m/>
    <m/>
    <m/>
    <m/>
    <m/>
    <m/>
    <m/>
    <m/>
    <m/>
    <s v="NO FACTIBLE"/>
    <m/>
    <m/>
    <m/>
    <m/>
    <m/>
    <m/>
    <m/>
    <m/>
    <m/>
    <m/>
    <m/>
    <m/>
    <m/>
    <m/>
    <m/>
    <m/>
    <m/>
    <m/>
    <m/>
    <m/>
    <m/>
    <m/>
    <m/>
    <m/>
    <m/>
    <m/>
    <m/>
    <m/>
    <m/>
    <m/>
    <m/>
    <m/>
    <m/>
    <m/>
    <m/>
    <m/>
    <m/>
    <m/>
    <m/>
    <m/>
    <m/>
    <m/>
    <m/>
    <m/>
    <m/>
    <m/>
    <m/>
    <m/>
    <m/>
    <x v="0"/>
    <m/>
    <m/>
    <m/>
    <m/>
    <m/>
    <s v="GESTIONADO"/>
    <m/>
    <d v="2024-01-12T00:00:00"/>
    <m/>
    <m/>
    <x v="96"/>
    <x v="0"/>
    <x v="0"/>
    <x v="0"/>
    <x v="0"/>
    <n v="1"/>
    <n v="1"/>
    <n v="1"/>
    <n v="1"/>
    <x v="0"/>
    <n v="1"/>
    <s v="12387931CI ATOMO DESIGN SAS"/>
    <x v="0"/>
    <d v="2024-01-12T00:00:00"/>
    <x v="1474"/>
    <d v="1899-12-30T00:00:00"/>
    <d v="2024-01-11T16:41:00"/>
    <s v="16:41"/>
    <d v="1899-12-30T19:03:28"/>
    <x v="4"/>
    <x v="0"/>
    <x v="30"/>
    <x v="0"/>
    <n v="8193"/>
  </r>
  <r>
    <n v="1494"/>
    <d v="2024-01-12T11:46:42"/>
    <d v="2024-01-12T11:48:38"/>
    <s v="45077024@ventasyservicios.com.co"/>
    <s v="Leidy Tatiana Pinzon Calderon"/>
    <m/>
    <d v="2024-01-11T00:00:00"/>
    <s v="08:23"/>
    <x v="7"/>
    <m/>
    <m/>
    <m/>
    <m/>
    <m/>
    <m/>
    <s v="rvargas@tvnovedadescolombia.com "/>
    <s v="Re: CESION DE CONTRATO"/>
    <m/>
    <m/>
    <s v="3102678508"/>
    <s v="FRANQUICIAS DIRECT TV SAS"/>
    <s v="PYME MEDIAN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2T00:00:00"/>
    <m/>
    <m/>
    <x v="81"/>
    <x v="6"/>
    <x v="0"/>
    <x v="0"/>
    <x v="0"/>
    <n v="1"/>
    <n v="1"/>
    <n v="1"/>
    <n v="1"/>
    <x v="0"/>
    <n v="1"/>
    <s v="3102678508FRANQUICIAS DIRECT TV SAS"/>
    <x v="0"/>
    <d v="2024-01-12T00:00:00"/>
    <x v="1475"/>
    <d v="1899-12-30T00:00:00"/>
    <d v="2024-01-11T08:23:00"/>
    <s v="08:23"/>
    <d v="1899-12-31T03:25:38"/>
    <x v="0"/>
    <x v="0"/>
    <x v="12"/>
    <x v="1"/>
    <n v="8193"/>
  </r>
  <r>
    <n v="1495"/>
    <d v="2024-01-12T11:15:46"/>
    <d v="2024-01-12T11:53:09"/>
    <s v="46046878@ventasyservicios.com.co"/>
    <s v="Laura Alejandra Romero Roa"/>
    <m/>
    <d v="2024-01-12T00:00:00"/>
    <s v="11:48"/>
    <x v="0"/>
    <m/>
    <m/>
    <m/>
    <m/>
    <m/>
    <m/>
    <m/>
    <m/>
    <s v="aceneth.duartec.ext@claro.com.co  "/>
    <s v="Fwd: RE:  Escalamiento 2 urgente CLIENTE KYDOS SAS CAIDA TOTAL SERVICIO CUENTA 85387413 desde el 17 de diciembre"/>
    <s v="805017555  "/>
    <s v=" KYDOS SA"/>
    <s v="NO DETERMINADO"/>
    <s v="CLIENTE CLARO"/>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2T00:00:00"/>
    <s v="0"/>
    <s v="0"/>
    <x v="57"/>
    <x v="0"/>
    <x v="0"/>
    <x v="0"/>
    <x v="0"/>
    <n v="1"/>
    <n v="1"/>
    <n v="1"/>
    <n v="1"/>
    <x v="0"/>
    <n v="1"/>
    <s v="805017555   KYDOS SA"/>
    <x v="2"/>
    <d v="2024-01-12T00:00:00"/>
    <x v="1476"/>
    <d v="1899-12-30T00:00:00"/>
    <d v="2024-01-12T11:48:00"/>
    <s v="11:48"/>
    <d v="1899-12-30T00:05:09"/>
    <x v="1"/>
    <x v="1"/>
    <x v="27"/>
    <x v="1"/>
    <n v="8193"/>
  </r>
  <r>
    <n v="1496"/>
    <d v="2024-01-12T11:52:19"/>
    <d v="2024-01-12T11:53:30"/>
    <s v="45077024@ventasyservicios.com.co"/>
    <s v="Leidy Tatiana Pinzon Calderon"/>
    <m/>
    <d v="2024-01-11T00:00:00"/>
    <s v="08:22"/>
    <x v="7"/>
    <m/>
    <m/>
    <m/>
    <m/>
    <m/>
    <m/>
    <s v="AYARID@gmail.COM"/>
    <s v="Re: cesiones a persona"/>
    <m/>
    <m/>
    <s v="585055"/>
    <s v="AYARID COROMOTO"/>
    <s v="MASIV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2T00:00:00"/>
    <m/>
    <m/>
    <x v="78"/>
    <x v="6"/>
    <x v="0"/>
    <x v="0"/>
    <x v="0"/>
    <n v="1"/>
    <n v="1"/>
    <n v="1"/>
    <n v="1"/>
    <x v="0"/>
    <n v="1"/>
    <s v="585055AYARID COROMOTO"/>
    <x v="0"/>
    <d v="2024-01-12T00:00:00"/>
    <x v="1477"/>
    <d v="1899-12-30T00:00:00"/>
    <d v="2024-01-11T08:22:00"/>
    <s v="08:22"/>
    <d v="1899-12-31T03:31:30"/>
    <x v="0"/>
    <x v="0"/>
    <x v="12"/>
    <x v="1"/>
    <n v="8193"/>
  </r>
  <r>
    <n v="1497"/>
    <d v="2024-01-12T09:58:55"/>
    <d v="2024-01-12T11:56:11"/>
    <s v="45981202@ventasyservicios.com.co"/>
    <s v="Candida Mayerli Moyano Casallas"/>
    <m/>
    <d v="2024-01-12T00:00:00"/>
    <s v="8:39 a. m"/>
    <x v="8"/>
    <m/>
    <m/>
    <m/>
    <m/>
    <m/>
    <s v="BANCOLOMBIA"/>
    <m/>
    <m/>
    <s v="abartolo@bancolombia.com.co"/>
    <s v="Información Plan Activo CC 30414570"/>
    <s v="3128417914"/>
    <s v="ANGELA MARIA BARTOLO BARRERA"/>
    <s v="SOHO"/>
    <s v="CLIENTE EXTERNO"/>
    <x v="0"/>
    <m/>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2T00:00:00"/>
    <m/>
    <m/>
    <x v="22"/>
    <x v="7"/>
    <x v="0"/>
    <x v="0"/>
    <x v="0"/>
    <n v="1"/>
    <n v="1"/>
    <n v="1"/>
    <n v="1"/>
    <x v="1"/>
    <n v="2"/>
    <s v="3128417914ANGELA MARIA BARTOLO BARRERA"/>
    <x v="2"/>
    <d v="2024-01-12T00:00:00"/>
    <x v="1478"/>
    <d v="1899-12-30T00:00:00"/>
    <d v="2024-01-12T08:39:00"/>
    <s v="8:39"/>
    <d v="1899-12-30T03:17:11"/>
    <x v="1"/>
    <x v="1"/>
    <x v="10"/>
    <x v="1"/>
    <n v="8193"/>
  </r>
  <r>
    <n v="1498"/>
    <d v="2024-01-12T11:54:53"/>
    <d v="2024-01-12T11:57:55"/>
    <s v="45077024@ventasyservicios.com.co"/>
    <s v="Leidy Tatiana Pinzon Calderon"/>
    <m/>
    <d v="2024-01-11T00:00:00"/>
    <s v="08:28"/>
    <x v="7"/>
    <m/>
    <m/>
    <m/>
    <m/>
    <m/>
    <m/>
    <s v="rocioc@teleaccion.com"/>
    <s v="Re: Solicitud cesión contrato o línea"/>
    <m/>
    <m/>
    <s v="3124405370"/>
    <s v="TELEACCION S.A.S"/>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2T00:00:00"/>
    <m/>
    <m/>
    <x v="78"/>
    <x v="6"/>
    <x v="0"/>
    <x v="0"/>
    <x v="0"/>
    <n v="1"/>
    <n v="1"/>
    <n v="1"/>
    <n v="1"/>
    <x v="1"/>
    <n v="2"/>
    <s v="3124405370TELEACCION S.A.S"/>
    <x v="0"/>
    <d v="2024-01-12T00:00:00"/>
    <x v="1479"/>
    <d v="1899-12-30T00:00:00"/>
    <d v="2024-01-11T08:28:00"/>
    <s v="08:28"/>
    <d v="1899-12-31T03:29:55"/>
    <x v="0"/>
    <x v="0"/>
    <x v="12"/>
    <x v="1"/>
    <n v="8193"/>
  </r>
  <r>
    <n v="1499"/>
    <d v="2024-01-12T10:35:04"/>
    <d v="2024-01-12T11:59:26"/>
    <s v="45632550@ventasyservicios.com.co"/>
    <s v="Alejandra Rodriguez Cajamarca"/>
    <m/>
    <d v="2024-01-11T00:00:00"/>
    <s v="3:14 p. m."/>
    <x v="4"/>
    <m/>
    <m/>
    <m/>
    <m/>
    <m/>
    <m/>
    <m/>
    <m/>
    <s v="contabilidad@megaobras.com"/>
    <s v="RE: Rembolso por pago equivocado"/>
    <s v="1.42503315"/>
    <s v="MEGAOBRAS INGENIEROS DE COLOMBIA LTDA"/>
    <s v="MICRO"/>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1T00:00:00"/>
    <m/>
    <m/>
    <x v="47"/>
    <x v="0"/>
    <x v="0"/>
    <x v="0"/>
    <x v="0"/>
    <n v="1"/>
    <n v="1"/>
    <n v="1"/>
    <n v="1"/>
    <x v="0"/>
    <n v="1"/>
    <s v="1.42503315MEGAOBRAS INGENIEROS DE COLOMBIA LTDA"/>
    <x v="0"/>
    <d v="2024-01-12T00:00:00"/>
    <x v="1480"/>
    <d v="1899-12-30T00:00:00"/>
    <d v="2024-01-11T03:14:00"/>
    <s v="3:14"/>
    <d v="1899-12-31T08:45:26"/>
    <x v="0"/>
    <x v="2"/>
    <x v="24"/>
    <x v="0"/>
    <n v="8193"/>
  </r>
  <r>
    <n v="1500"/>
    <d v="2024-01-12T11:21:14"/>
    <d v="2024-01-12T12:01:10"/>
    <s v="46044978@ventasyservicios.com.co"/>
    <s v="Edward Esteban Roa Ruiz"/>
    <m/>
    <d v="2024-01-12T00:00:00"/>
    <s v="07:04"/>
    <x v="4"/>
    <m/>
    <m/>
    <m/>
    <m/>
    <m/>
    <m/>
    <m/>
    <m/>
    <s v="comunicaciones@hospitaldeandes.gov.co "/>
    <s v="Re: Cancelar planes urgentes"/>
    <s v="3113838578 "/>
    <s v="HOSPITAL SAN RAFAEL DEL MUNICIPIO DE AND "/>
    <s v="PYME PEQUEÑA"/>
    <s v="CLIENTE CLAR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2T00:00:00"/>
    <m/>
    <m/>
    <x v="61"/>
    <x v="0"/>
    <x v="0"/>
    <x v="0"/>
    <x v="0"/>
    <n v="1"/>
    <n v="1"/>
    <n v="1"/>
    <n v="1"/>
    <x v="0"/>
    <n v="1"/>
    <s v="3113838578 HOSPITAL SAN RAFAEL DEL MUNICIPIO DE AND "/>
    <x v="2"/>
    <d v="2024-01-12T00:00:00"/>
    <x v="1481"/>
    <d v="1899-12-30T00:00:00"/>
    <d v="2024-01-12T07:04:00"/>
    <s v="07:04"/>
    <d v="1899-12-30T04:57:10"/>
    <x v="1"/>
    <x v="1"/>
    <x v="8"/>
    <x v="0"/>
    <n v="8193"/>
  </r>
  <r>
    <n v="1501"/>
    <d v="2024-01-12T12:03:06"/>
    <d v="2024-01-12T12:05:22"/>
    <s v="45632550@ventasyservicios.com.co"/>
    <s v="Alejandra Rodriguez Cajamarca"/>
    <m/>
    <d v="2024-01-11T00:00:00"/>
    <s v="3:20 p. m"/>
    <x v="4"/>
    <m/>
    <m/>
    <m/>
    <m/>
    <m/>
    <m/>
    <m/>
    <m/>
    <s v="incostrunorte@gmail.com"/>
    <s v="Aclarar factura de cobro que según uds debemos"/>
    <s v="94893571"/>
    <s v="INMOBILIAR IA &amp; CONSTRUCTORA DE"/>
    <s v="SOHO"/>
    <s v="CLIENTE EXTERN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1T00:00:00"/>
    <m/>
    <m/>
    <x v="47"/>
    <x v="0"/>
    <x v="0"/>
    <x v="0"/>
    <x v="0"/>
    <n v="1"/>
    <n v="1"/>
    <n v="1"/>
    <n v="1"/>
    <x v="0"/>
    <n v="1"/>
    <s v="94893571INMOBILIAR IA &amp; CONSTRUCTORA DE"/>
    <x v="0"/>
    <d v="2024-01-12T00:00:00"/>
    <x v="1482"/>
    <d v="1899-12-30T00:00:00"/>
    <d v="2024-01-11T03:20:00"/>
    <s v="3:20"/>
    <d v="1899-12-31T08:45:22"/>
    <x v="0"/>
    <x v="2"/>
    <x v="24"/>
    <x v="0"/>
    <n v="8193"/>
  </r>
  <r>
    <n v="1502"/>
    <d v="2024-01-12T12:14:47"/>
    <d v="2024-01-12T12:18:09"/>
    <s v="45632550@ventasyservicios.com.co"/>
    <s v="Alejandra Rodriguez Cajamarca"/>
    <m/>
    <d v="2024-01-11T00:00:00"/>
    <s v="4:31 p. m."/>
    <x v="4"/>
    <m/>
    <m/>
    <m/>
    <m/>
    <m/>
    <m/>
    <m/>
    <m/>
    <s v="yarboleda@Coretech.com.co"/>
    <s v="SOLICITUD DE SIM CARD"/>
    <s v="8.22276528"/>
    <s v="CORE TECH COLOMBIA SAS"/>
    <s v="PYME PEQUEÑA"/>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ESCALADO"/>
    <s v="SUPERVISOR NEGOCIOS"/>
    <d v="2024-01-12T00:00:00"/>
    <m/>
    <m/>
    <x v="15"/>
    <x v="0"/>
    <x v="1"/>
    <x v="0"/>
    <x v="0"/>
    <n v="1"/>
    <n v="1"/>
    <n v="1"/>
    <n v="1"/>
    <x v="0"/>
    <n v="1"/>
    <s v="8.22276528CORE TECH COLOMBIA SAS"/>
    <x v="1"/>
    <d v="2024-01-12T00:00:00"/>
    <x v="1483"/>
    <d v="1899-12-30T00:00:00"/>
    <d v="2024-01-11T04:31:00"/>
    <s v="4:31"/>
    <d v="1899-12-31T07:47:09"/>
    <x v="0"/>
    <x v="0"/>
    <x v="24"/>
    <x v="0"/>
    <n v="8193"/>
  </r>
  <r>
    <n v="1503"/>
    <d v="2024-01-12T12:04:03"/>
    <d v="2024-01-12T12:21:47"/>
    <s v="45077024@ventasyservicios.com.co"/>
    <s v="Leidy Tatiana Pinzon Calderon"/>
    <m/>
    <d v="2024-01-11T00:00:00"/>
    <s v="08:29"/>
    <x v="7"/>
    <m/>
    <m/>
    <m/>
    <m/>
    <m/>
    <m/>
    <s v="rocioc@teleaccion.com"/>
    <s v="Re: Solicitud cesión contrato o línea"/>
    <m/>
    <m/>
    <s v="3124405370"/>
    <s v="TELEACCION S.A.S"/>
    <s v="SOHO"/>
    <s v="CLIENTE EXTERNO"/>
    <x v="0"/>
    <m/>
    <m/>
    <m/>
    <m/>
    <m/>
    <m/>
    <m/>
    <m/>
    <m/>
    <m/>
    <m/>
    <m/>
    <m/>
    <m/>
    <m/>
    <m/>
    <m/>
    <m/>
    <m/>
    <m/>
    <m/>
    <m/>
    <m/>
    <m/>
    <m/>
    <m/>
    <m/>
    <m/>
    <m/>
    <m/>
    <m/>
    <m/>
    <m/>
    <m/>
    <m/>
    <m/>
    <m/>
    <m/>
    <m/>
    <m/>
    <m/>
    <m/>
    <m/>
    <m/>
    <m/>
    <m/>
    <m/>
    <m/>
    <m/>
    <m/>
    <m/>
    <m/>
    <m/>
    <m/>
    <m/>
    <m/>
    <m/>
    <m/>
    <m/>
    <m/>
    <m/>
    <m/>
    <m/>
    <m/>
    <m/>
    <m/>
    <m/>
    <m/>
    <m/>
    <m/>
    <m/>
    <m/>
    <m/>
    <s v="MÓVIL"/>
    <m/>
    <s v="CESIÓN RECHAZADA"/>
    <m/>
    <m/>
    <s v="INFORMACIÓN INCOMPLETA"/>
    <m/>
    <m/>
    <m/>
    <m/>
    <m/>
    <m/>
    <m/>
    <m/>
    <m/>
    <m/>
    <m/>
    <m/>
    <m/>
    <m/>
    <m/>
    <m/>
    <m/>
    <m/>
    <m/>
    <m/>
    <m/>
    <m/>
    <m/>
    <m/>
    <m/>
    <m/>
    <m/>
    <m/>
    <m/>
    <m/>
    <m/>
    <m/>
    <m/>
    <m/>
    <x v="0"/>
    <m/>
    <m/>
    <m/>
    <m/>
    <m/>
    <s v="GESTIONADO"/>
    <m/>
    <d v="2024-01-12T00:00:00"/>
    <m/>
    <m/>
    <x v="79"/>
    <x v="6"/>
    <x v="0"/>
    <x v="0"/>
    <x v="0"/>
    <n v="1"/>
    <n v="1"/>
    <n v="1"/>
    <n v="1"/>
    <x v="2"/>
    <n v="2"/>
    <s v="3124405370TELEACCION S.A.S"/>
    <x v="0"/>
    <d v="2024-01-12T00:00:00"/>
    <x v="1484"/>
    <d v="1899-12-30T00:00:00"/>
    <d v="2024-01-11T08:29:00"/>
    <s v="08:29"/>
    <d v="1899-12-31T03:52:47"/>
    <x v="0"/>
    <x v="0"/>
    <x v="12"/>
    <x v="1"/>
    <n v="8193"/>
  </r>
  <r>
    <n v="1504"/>
    <d v="2024-01-12T12:20:27"/>
    <d v="2024-01-12T12:22:11"/>
    <s v="46044558@ventasyservicios.com.co"/>
    <s v="Dick Harry Rodriguez Rocha"/>
    <m/>
    <d v="2024-01-11T00:00:00"/>
    <s v="14:00"/>
    <x v="0"/>
    <m/>
    <m/>
    <m/>
    <m/>
    <m/>
    <m/>
    <m/>
    <m/>
    <s v="contabilidad@utrans.com.co"/>
    <s v="Fwd: Re: Solicitud de informacion"/>
    <s v="12465271"/>
    <s v="CORPORACION UNION DE TRAN"/>
    <s v="SOHO"/>
    <s v="CLIENTE EXTERNO"/>
    <x v="0"/>
    <m/>
    <s v="FIJO"/>
    <s v="FO"/>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2T00:00:00"/>
    <m/>
    <m/>
    <x v="47"/>
    <x v="0"/>
    <x v="0"/>
    <x v="0"/>
    <x v="0"/>
    <n v="1"/>
    <n v="1"/>
    <n v="1"/>
    <n v="1"/>
    <x v="0"/>
    <n v="1"/>
    <s v="12465271CORPORACION UNION DE TRAN"/>
    <x v="0"/>
    <d v="2024-01-12T00:00:00"/>
    <x v="1485"/>
    <d v="1899-12-30T00:00:00"/>
    <d v="2024-01-11T14:00:00"/>
    <s v="14:00"/>
    <d v="1899-12-30T22:22:11"/>
    <x v="4"/>
    <x v="0"/>
    <x v="20"/>
    <x v="1"/>
    <n v="8193"/>
  </r>
  <r>
    <n v="1505"/>
    <d v="2024-01-12T12:21:51"/>
    <d v="2024-01-12T12:23:06"/>
    <s v="45077024@ventasyservicios.com.co"/>
    <s v="Leidy Tatiana Pinzon Calderon"/>
    <m/>
    <d v="2024-01-11T00:00:00"/>
    <s v="08:43"/>
    <x v="7"/>
    <m/>
    <m/>
    <m/>
    <m/>
    <m/>
    <m/>
    <s v="n/a"/>
    <s v="Re: TRASLADO DE LÍNEAS."/>
    <m/>
    <m/>
    <s v="901775224"/>
    <s v="DYM IMPORTACIONES S.A.S "/>
    <s v="PYME MEDIANA"/>
    <s v="CLIENTE EXTERNO"/>
    <x v="0"/>
    <m/>
    <m/>
    <m/>
    <m/>
    <m/>
    <m/>
    <m/>
    <m/>
    <m/>
    <m/>
    <m/>
    <m/>
    <m/>
    <m/>
    <m/>
    <m/>
    <m/>
    <m/>
    <m/>
    <m/>
    <m/>
    <m/>
    <m/>
    <m/>
    <m/>
    <m/>
    <m/>
    <m/>
    <m/>
    <m/>
    <m/>
    <m/>
    <m/>
    <m/>
    <m/>
    <m/>
    <m/>
    <m/>
    <m/>
    <m/>
    <m/>
    <m/>
    <m/>
    <m/>
    <m/>
    <m/>
    <m/>
    <m/>
    <m/>
    <m/>
    <m/>
    <m/>
    <m/>
    <m/>
    <m/>
    <m/>
    <m/>
    <m/>
    <m/>
    <m/>
    <m/>
    <m/>
    <m/>
    <m/>
    <m/>
    <m/>
    <m/>
    <m/>
    <m/>
    <m/>
    <m/>
    <m/>
    <m/>
    <s v="MÓVIL"/>
    <m/>
    <s v="CESIÓN RECHAZADA"/>
    <m/>
    <m/>
    <s v="INFORMACIÓN INCOMPLETA"/>
    <m/>
    <m/>
    <m/>
    <m/>
    <m/>
    <m/>
    <m/>
    <m/>
    <m/>
    <m/>
    <m/>
    <m/>
    <m/>
    <m/>
    <m/>
    <m/>
    <m/>
    <m/>
    <m/>
    <m/>
    <m/>
    <m/>
    <m/>
    <m/>
    <m/>
    <m/>
    <m/>
    <m/>
    <m/>
    <m/>
    <m/>
    <m/>
    <m/>
    <m/>
    <x v="0"/>
    <m/>
    <m/>
    <m/>
    <m/>
    <m/>
    <s v="GESTIONADO"/>
    <m/>
    <d v="2024-01-12T00:00:00"/>
    <m/>
    <m/>
    <x v="79"/>
    <x v="6"/>
    <x v="0"/>
    <x v="0"/>
    <x v="0"/>
    <n v="1"/>
    <n v="1"/>
    <n v="1"/>
    <n v="1"/>
    <x v="0"/>
    <n v="1"/>
    <s v="901775224DYM IMPORTACIONES S.A.S "/>
    <x v="0"/>
    <d v="2024-01-12T00:00:00"/>
    <x v="1486"/>
    <d v="1899-12-30T00:00:00"/>
    <d v="2024-01-11T08:43:00"/>
    <s v="08:43"/>
    <d v="1899-12-31T03:40:06"/>
    <x v="0"/>
    <x v="0"/>
    <x v="12"/>
    <x v="1"/>
    <n v="8193"/>
  </r>
  <r>
    <n v="1506"/>
    <d v="2024-01-12T12:25:19"/>
    <d v="2024-01-12T12:26:58"/>
    <s v="45077024@ventasyservicios.com.co"/>
    <s v="Leidy Tatiana Pinzon Calderon"/>
    <m/>
    <d v="2024-01-11T00:00:00"/>
    <s v="09:29"/>
    <x v="7"/>
    <m/>
    <m/>
    <m/>
    <m/>
    <m/>
    <m/>
    <s v="contabilidad@orsomarsosc.co"/>
    <s v="Re: SOLICITUD CAMBIO DE LINEA"/>
    <m/>
    <m/>
    <s v="3227440782"/>
    <s v="ORSOMARSO SPORT CLUB S.A."/>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2T00:00:00"/>
    <m/>
    <m/>
    <x v="78"/>
    <x v="6"/>
    <x v="0"/>
    <x v="0"/>
    <x v="0"/>
    <n v="1"/>
    <n v="1"/>
    <n v="1"/>
    <n v="1"/>
    <x v="1"/>
    <n v="2"/>
    <s v="3227440782ORSOMARSO SPORT CLUB S.A."/>
    <x v="0"/>
    <d v="2024-01-12T00:00:00"/>
    <x v="1487"/>
    <d v="1899-12-30T00:00:00"/>
    <d v="2024-01-11T09:29:00"/>
    <s v="09:29"/>
    <d v="1899-12-31T02:57:58"/>
    <x v="0"/>
    <x v="0"/>
    <x v="12"/>
    <x v="1"/>
    <n v="8193"/>
  </r>
  <r>
    <n v="1507"/>
    <d v="2024-01-12T12:23:21"/>
    <d v="2024-01-12T12:30:55"/>
    <s v="45632550@ventasyservicios.com.co"/>
    <s v="Alejandra Rodriguez Cajamarca"/>
    <m/>
    <d v="2024-01-12T00:00:00"/>
    <s v="11:22 a. m."/>
    <x v="4"/>
    <m/>
    <m/>
    <m/>
    <m/>
    <m/>
    <m/>
    <m/>
    <m/>
    <s v="j02cmpalsoledad@cendoj.ramajudicial.gov.co"/>
    <s v="NOTIFICA FALLO TUTELA RAD. 647 - 23"/>
    <s v="04747424"/>
    <s v="PQR INCONSISTENCIAS"/>
    <s v="NO DETERMINADO"/>
    <s v="ÁREA LEGAL Y SIC"/>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ESCALADO"/>
    <s v="OTRAS ÁREAS"/>
    <d v="2024-01-12T00:00:00"/>
    <m/>
    <m/>
    <x v="57"/>
    <x v="0"/>
    <x v="0"/>
    <x v="0"/>
    <x v="0"/>
    <n v="1"/>
    <n v="1"/>
    <n v="1"/>
    <n v="1"/>
    <x v="1"/>
    <n v="10"/>
    <s v="04747424PQR INCONSISTENCIAS"/>
    <x v="2"/>
    <d v="2024-01-12T00:00:00"/>
    <x v="1488"/>
    <d v="1899-12-30T00:00:00"/>
    <d v="2024-01-12T11:22:00"/>
    <s v="11:22"/>
    <d v="1899-12-30T01:08:55"/>
    <x v="1"/>
    <x v="1"/>
    <x v="24"/>
    <x v="0"/>
    <n v="8193"/>
  </r>
  <r>
    <n v="1508"/>
    <d v="2024-01-12T12:01:16"/>
    <d v="2024-01-12T12:31:28"/>
    <s v="46044978@ventasyservicios.com.co"/>
    <s v="Edward Esteban Roa Ruiz"/>
    <m/>
    <d v="2024-01-12T00:00:00"/>
    <s v="07:24"/>
    <x v="4"/>
    <m/>
    <m/>
    <m/>
    <m/>
    <m/>
    <m/>
    <m/>
    <m/>
    <s v="heiner.florez@bambubpo.com "/>
    <s v="Re: Cancelación de plan de Datos - Linea 3117611547"/>
    <s v="3117611547"/>
    <s v="SOLUCIONES EN CARTERA S.A"/>
    <s v="PYME PEQUEÑA"/>
    <s v="CLIENTE CLAR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2T00:00:00"/>
    <m/>
    <m/>
    <x v="61"/>
    <x v="0"/>
    <x v="0"/>
    <x v="0"/>
    <x v="0"/>
    <n v="1"/>
    <n v="1"/>
    <n v="1"/>
    <n v="1"/>
    <x v="0"/>
    <n v="1"/>
    <s v="3117611547SOLUCIONES EN CARTERA S.A"/>
    <x v="2"/>
    <d v="2024-01-12T00:00:00"/>
    <x v="1489"/>
    <d v="1899-12-30T00:00:00"/>
    <d v="2024-01-12T07:24:00"/>
    <s v="07:24"/>
    <d v="1899-12-30T05:07:28"/>
    <x v="1"/>
    <x v="1"/>
    <x v="8"/>
    <x v="0"/>
    <n v="8193"/>
  </r>
  <r>
    <n v="1509"/>
    <d v="2024-01-12T12:29:25"/>
    <d v="2024-01-12T12:31:30"/>
    <s v="45077040@ventasyservicios.com.co"/>
    <s v="Kimberly Tatiana Sorza Moya"/>
    <m/>
    <d v="2024-01-12T00:00:00"/>
    <s v="10:21"/>
    <x v="7"/>
    <m/>
    <m/>
    <m/>
    <m/>
    <m/>
    <m/>
    <s v="agutierrez@nexus.com.co"/>
    <s v="NEXUS CAPITAL PARTNERS S A //  900041739-4  Plan Corporativo - VERA CAPITAL"/>
    <m/>
    <m/>
    <s v="3203048782"/>
    <s v="NEXUX CAPITAL PARTNERS"/>
    <s v="SOHO"/>
    <s v="CLIENTE CLAR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2T00:00:00"/>
    <s v="n/a"/>
    <s v="n/a"/>
    <x v="78"/>
    <x v="6"/>
    <x v="0"/>
    <x v="4"/>
    <x v="1"/>
    <n v="1"/>
    <n v="1"/>
    <n v="1"/>
    <n v="1"/>
    <x v="1"/>
    <n v="4"/>
    <s v="3203048782NEXUX CAPITAL PARTNERS"/>
    <x v="2"/>
    <d v="2024-01-12T00:00:00"/>
    <x v="1490"/>
    <d v="1899-12-30T00:00:00"/>
    <d v="2024-01-12T10:21:00"/>
    <s v="10:21"/>
    <d v="1899-12-30T02:10:30"/>
    <x v="1"/>
    <x v="1"/>
    <x v="31"/>
    <x v="1"/>
    <n v="8193"/>
  </r>
  <r>
    <n v="1510"/>
    <d v="2024-01-12T12:31:29"/>
    <d v="2024-01-12T12:33:00"/>
    <s v="45113897@ventasyservicios.com.co"/>
    <s v="Diana Carolina Zambrano Cruz"/>
    <m/>
    <d v="2024-01-12T00:00:00"/>
    <s v="7:21"/>
    <x v="4"/>
    <m/>
    <m/>
    <m/>
    <m/>
    <m/>
    <m/>
    <m/>
    <m/>
    <s v="administracion@hotelbachue.com"/>
    <s v="URGENTE SOLICITUD REPOSICIÓN DECODIFICADORES HOTEL BACHUE"/>
    <s v="49848969"/>
    <s v="ADRIANA MA VELEZ RODRIGUEZ                 "/>
    <s v="PYME PEQUEÑA"/>
    <s v="CLIENTE EXTERNO"/>
    <x v="0"/>
    <m/>
    <s v="FIJO"/>
    <s v="HFC"/>
    <s v="DEVOLUCIÓN DE EQUIPO"/>
    <m/>
    <m/>
    <m/>
    <m/>
    <m/>
    <m/>
    <m/>
    <m/>
    <m/>
    <m/>
    <m/>
    <m/>
    <m/>
    <m/>
    <m/>
    <m/>
    <m/>
    <s v="INFORMACIÓN - ACLARACIÓN"/>
    <m/>
    <m/>
    <m/>
    <m/>
    <m/>
    <m/>
    <m/>
    <m/>
    <m/>
    <m/>
    <m/>
    <m/>
    <m/>
    <m/>
    <m/>
    <m/>
    <m/>
    <m/>
    <m/>
    <m/>
    <m/>
    <m/>
    <m/>
    <m/>
    <m/>
    <m/>
    <m/>
    <m/>
    <m/>
    <m/>
    <m/>
    <m/>
    <m/>
    <m/>
    <m/>
    <m/>
    <m/>
    <m/>
    <m/>
    <m/>
    <m/>
    <m/>
    <m/>
    <m/>
    <m/>
    <m/>
    <m/>
    <m/>
    <m/>
    <m/>
    <m/>
    <m/>
    <m/>
    <m/>
    <m/>
    <m/>
    <m/>
    <m/>
    <m/>
    <m/>
    <m/>
    <m/>
    <m/>
    <m/>
    <m/>
    <m/>
    <m/>
    <m/>
    <m/>
    <m/>
    <m/>
    <m/>
    <m/>
    <m/>
    <m/>
    <m/>
    <m/>
    <m/>
    <m/>
    <m/>
    <m/>
    <m/>
    <m/>
    <m/>
    <m/>
    <m/>
    <m/>
    <m/>
    <m/>
    <m/>
    <m/>
    <x v="0"/>
    <m/>
    <m/>
    <m/>
    <m/>
    <m/>
    <s v="GESTIONADO"/>
    <m/>
    <d v="2024-01-12T00:00:00"/>
    <m/>
    <m/>
    <x v="160"/>
    <x v="0"/>
    <x v="0"/>
    <x v="0"/>
    <x v="0"/>
    <n v="1"/>
    <n v="1"/>
    <n v="1"/>
    <n v="1"/>
    <x v="0"/>
    <n v="1"/>
    <s v="49848969ADRIANA MA VELEZ RODRIGUEZ                 "/>
    <x v="2"/>
    <d v="2024-01-12T00:00:00"/>
    <x v="1491"/>
    <d v="1899-12-30T00:00:00"/>
    <d v="2024-01-12T07:21:00"/>
    <s v="7:21"/>
    <d v="1899-12-30T05:12:00"/>
    <x v="1"/>
    <x v="1"/>
    <x v="30"/>
    <x v="0"/>
    <n v="8193"/>
  </r>
  <r>
    <n v="1511"/>
    <d v="2024-01-12T12:37:34"/>
    <d v="2024-01-12T12:38:27"/>
    <s v="45077024@ventasyservicios.com.co"/>
    <s v="Leidy Tatiana Pinzon Calderon"/>
    <m/>
    <d v="2024-01-11T00:00:00"/>
    <s v="09:29"/>
    <x v="7"/>
    <m/>
    <m/>
    <m/>
    <m/>
    <m/>
    <m/>
    <s v="contabilidad@orsomarsosc.co"/>
    <s v="Re: SOLICITUD CAMBIO DE LINEA"/>
    <m/>
    <m/>
    <s v="3227440782"/>
    <s v="ORSOMARSO SPORT CLUB S.A."/>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2T00:00:00"/>
    <m/>
    <m/>
    <x v="78"/>
    <x v="6"/>
    <x v="0"/>
    <x v="0"/>
    <x v="0"/>
    <n v="1"/>
    <n v="1"/>
    <n v="1"/>
    <n v="1"/>
    <x v="2"/>
    <n v="2"/>
    <s v="3227440782ORSOMARSO SPORT CLUB S.A."/>
    <x v="0"/>
    <d v="2024-01-12T00:00:00"/>
    <x v="1492"/>
    <d v="1899-12-30T00:00:00"/>
    <d v="2024-01-11T09:29:00"/>
    <s v="09:29"/>
    <d v="1899-12-31T03:09:27"/>
    <x v="0"/>
    <x v="0"/>
    <x v="12"/>
    <x v="1"/>
    <n v="8193"/>
  </r>
  <r>
    <n v="1512"/>
    <d v="2024-01-12T11:42:50"/>
    <d v="2024-01-12T12:40:08"/>
    <s v="46044953@ventasyservicios.com.co"/>
    <s v="Jonnatan Steven Hernandez Gonzalez"/>
    <m/>
    <d v="2024-01-11T00:00:00"/>
    <s v="8:22"/>
    <x v="4"/>
    <m/>
    <m/>
    <m/>
    <m/>
    <m/>
    <m/>
    <m/>
    <m/>
    <s v="monikmonik321@gmail.com"/>
    <s v="PAGOS NO ABONADOS"/>
    <s v="13315296"/>
    <s v="ORLANDO PARADA CONTRERAS"/>
    <s v="SOHO"/>
    <s v="CLIENTE CLARO"/>
    <x v="0"/>
    <m/>
    <s v="FIJO"/>
    <s v="FO"/>
    <s v="PAGO NO ABONADO"/>
    <m/>
    <m/>
    <m/>
    <m/>
    <m/>
    <m/>
    <m/>
    <m/>
    <m/>
    <m/>
    <m/>
    <m/>
    <m/>
    <m/>
    <m/>
    <m/>
    <m/>
    <m/>
    <m/>
    <m/>
    <m/>
    <m/>
    <m/>
    <m/>
    <m/>
    <m/>
    <m/>
    <m/>
    <m/>
    <m/>
    <m/>
    <m/>
    <m/>
    <s v="CREACIÓN DE PQR"/>
    <m/>
    <m/>
    <m/>
    <m/>
    <m/>
    <m/>
    <m/>
    <m/>
    <m/>
    <m/>
    <m/>
    <m/>
    <m/>
    <m/>
    <m/>
    <m/>
    <m/>
    <m/>
    <m/>
    <m/>
    <m/>
    <m/>
    <m/>
    <m/>
    <m/>
    <m/>
    <m/>
    <m/>
    <m/>
    <m/>
    <m/>
    <m/>
    <m/>
    <m/>
    <m/>
    <m/>
    <m/>
    <m/>
    <m/>
    <m/>
    <m/>
    <m/>
    <m/>
    <m/>
    <m/>
    <m/>
    <m/>
    <m/>
    <m/>
    <m/>
    <m/>
    <m/>
    <m/>
    <m/>
    <m/>
    <m/>
    <m/>
    <m/>
    <m/>
    <m/>
    <m/>
    <m/>
    <m/>
    <m/>
    <m/>
    <m/>
    <m/>
    <m/>
    <m/>
    <m/>
    <m/>
    <m/>
    <m/>
    <m/>
    <m/>
    <x v="0"/>
    <m/>
    <m/>
    <m/>
    <m/>
    <m/>
    <s v="ESCALADO"/>
    <s v="MYIT"/>
    <d v="2024-01-12T00:00:00"/>
    <s v="N/A"/>
    <s v="N/A"/>
    <x v="108"/>
    <x v="0"/>
    <x v="1"/>
    <x v="0"/>
    <x v="0"/>
    <n v="1"/>
    <n v="1"/>
    <n v="1"/>
    <n v="1"/>
    <x v="0"/>
    <n v="1"/>
    <s v="13315296ORLANDO PARADA CONTRERAS"/>
    <x v="1"/>
    <d v="2024-01-12T00:00:00"/>
    <x v="1493"/>
    <d v="1899-12-30T00:00:00"/>
    <d v="2024-01-11T08:22:00"/>
    <s v="8:22"/>
    <d v="1899-12-31T04:18:08"/>
    <x v="0"/>
    <x v="0"/>
    <x v="15"/>
    <x v="0"/>
    <n v="8193"/>
  </r>
  <r>
    <n v="1513"/>
    <d v="2024-01-12T12:31:32"/>
    <d v="2024-01-12T12:42:32"/>
    <s v="46044978@ventasyservicios.com.co"/>
    <s v="Edward Esteban Roa Ruiz"/>
    <m/>
    <d v="2024-01-12T00:00:00"/>
    <d v="1899-12-30T07:51:00"/>
    <x v="4"/>
    <m/>
    <m/>
    <m/>
    <m/>
    <m/>
    <m/>
    <m/>
    <m/>
    <s v="tesoreria@iomas.com.co  "/>
    <s v="Solicitud cancelacion plan postpago linea celular 3144007609"/>
    <s v="3144007609"/>
    <s v="IOMAS SAS"/>
    <s v="MICRO"/>
    <s v="CLIENTE CLAR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2T00:00:00"/>
    <m/>
    <m/>
    <x v="61"/>
    <x v="0"/>
    <x v="0"/>
    <x v="0"/>
    <x v="0"/>
    <n v="1"/>
    <n v="1"/>
    <n v="1"/>
    <n v="1"/>
    <x v="0"/>
    <n v="1"/>
    <s v="3144007609IOMAS SAS"/>
    <x v="2"/>
    <d v="2024-01-12T00:00:00"/>
    <x v="1494"/>
    <d v="1899-12-30T00:00:00"/>
    <d v="2024-01-12T07:51:00"/>
    <s v="Hora mal diligenciada."/>
    <d v="1899-12-30T04:51:32"/>
    <x v="1"/>
    <x v="1"/>
    <x v="8"/>
    <x v="0"/>
    <n v="8193"/>
  </r>
  <r>
    <n v="1514"/>
    <d v="2024-01-12T10:57:18"/>
    <d v="2024-01-12T12:42:33"/>
    <s v="45984160@ventasyservicios.com.co"/>
    <s v="Dana Sofia Giraldo Avila"/>
    <m/>
    <d v="2024-01-12T00:00:00"/>
    <s v="9:17:29 a. m."/>
    <x v="3"/>
    <m/>
    <s v="15559639"/>
    <m/>
    <m/>
    <m/>
    <m/>
    <m/>
    <m/>
    <m/>
    <m/>
    <s v="815000624"/>
    <s v="DEL ALBA S.A."/>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2T00:00:00"/>
    <m/>
    <s v="N/A"/>
    <x v="21"/>
    <x v="3"/>
    <x v="0"/>
    <x v="0"/>
    <x v="0"/>
    <n v="1"/>
    <n v="1"/>
    <n v="1"/>
    <n v="1"/>
    <x v="0"/>
    <n v="1"/>
    <s v="815000624DEL ALBA S.A."/>
    <x v="2"/>
    <d v="2024-01-12T00:00:00"/>
    <x v="1495"/>
    <d v="1899-12-30T00:00:00"/>
    <d v="2024-01-12T09:17:00"/>
    <s v="9:17"/>
    <d v="1899-12-30T03:25:33"/>
    <x v="1"/>
    <x v="1"/>
    <x v="13"/>
    <x v="1"/>
    <n v="8193"/>
  </r>
  <r>
    <n v="1515"/>
    <d v="2024-01-12T12:41:38"/>
    <d v="2024-01-12T12:42:38"/>
    <s v="46046878@ventasyservicios.com.co"/>
    <s v="Laura Alejandra Romero Roa"/>
    <m/>
    <d v="2024-01-12T00:00:00"/>
    <s v="12:39"/>
    <x v="0"/>
    <m/>
    <m/>
    <m/>
    <m/>
    <m/>
    <m/>
    <m/>
    <m/>
    <s v="wriano@equitel.com.co  "/>
    <s v="Re: Fwd: Urgente Revisión internet de la cuenta 12184173"/>
    <s v="900140082"/>
    <s v="INGENERGIA COLOMBIA S.A."/>
    <s v="NO DETERMINADO"/>
    <s v="CLIENTE EXTERNO"/>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2T00:00:00"/>
    <s v="0"/>
    <s v="0"/>
    <x v="57"/>
    <x v="0"/>
    <x v="0"/>
    <x v="0"/>
    <x v="0"/>
    <n v="1"/>
    <n v="1"/>
    <n v="1"/>
    <n v="1"/>
    <x v="0"/>
    <n v="1"/>
    <s v="900140082INGENERGIA COLOMBIA S.A."/>
    <x v="2"/>
    <d v="2024-01-12T00:00:00"/>
    <x v="1496"/>
    <d v="1899-12-30T00:00:00"/>
    <d v="2024-01-12T12:39:00"/>
    <s v="12:39"/>
    <d v="1899-12-30T00:03:38"/>
    <x v="1"/>
    <x v="1"/>
    <x v="27"/>
    <x v="1"/>
    <n v="8193"/>
  </r>
  <r>
    <n v="1516"/>
    <d v="2024-01-12T12:42:15"/>
    <d v="2024-01-12T12:43:09"/>
    <s v="46049316@ventasyservicios.com.co"/>
    <s v="Evelin Gicela Diaz Garzon"/>
    <m/>
    <d v="2024-01-12T00:00:00"/>
    <s v="11:10"/>
    <x v="7"/>
    <m/>
    <m/>
    <m/>
    <m/>
    <m/>
    <m/>
    <s v="auxiliar@elciclista.com.co"/>
    <s v="ENVIAMOS NUEVAMENTE TODO FIRMADO ANTE NOTARIA.  .....  SOLCITUD CAMBIO DE PROPIETARIO SERVICIO DE CELULAR   EL CICLISTA DE COLOMBIA S.AS. NIT 900.932.789-6"/>
    <m/>
    <m/>
    <s v="3133939503"/>
    <s v="EL CICLISTA DE COLOMBIA S.A.S - EL CICLI"/>
    <s v="MICRO"/>
    <s v="CLIENTE EXTERNO"/>
    <x v="0"/>
    <m/>
    <m/>
    <m/>
    <m/>
    <m/>
    <m/>
    <m/>
    <m/>
    <m/>
    <m/>
    <m/>
    <m/>
    <m/>
    <m/>
    <m/>
    <m/>
    <m/>
    <m/>
    <m/>
    <m/>
    <m/>
    <m/>
    <m/>
    <m/>
    <m/>
    <m/>
    <m/>
    <m/>
    <m/>
    <m/>
    <m/>
    <m/>
    <m/>
    <m/>
    <m/>
    <m/>
    <m/>
    <m/>
    <m/>
    <m/>
    <m/>
    <m/>
    <m/>
    <m/>
    <m/>
    <m/>
    <m/>
    <m/>
    <m/>
    <m/>
    <m/>
    <m/>
    <m/>
    <m/>
    <m/>
    <m/>
    <m/>
    <m/>
    <m/>
    <m/>
    <m/>
    <m/>
    <m/>
    <m/>
    <m/>
    <m/>
    <m/>
    <m/>
    <m/>
    <m/>
    <m/>
    <m/>
    <m/>
    <s v="MÓVIL"/>
    <m/>
    <s v="CESIÓN LEGALIZADA"/>
    <m/>
    <m/>
    <m/>
    <s v="NO"/>
    <m/>
    <m/>
    <m/>
    <m/>
    <m/>
    <m/>
    <m/>
    <m/>
    <m/>
    <m/>
    <m/>
    <m/>
    <m/>
    <m/>
    <m/>
    <m/>
    <m/>
    <m/>
    <m/>
    <m/>
    <m/>
    <m/>
    <m/>
    <m/>
    <m/>
    <m/>
    <m/>
    <m/>
    <m/>
    <m/>
    <m/>
    <m/>
    <m/>
    <x v="0"/>
    <m/>
    <m/>
    <m/>
    <m/>
    <m/>
    <s v="GESTIONADO"/>
    <m/>
    <d v="2024-01-12T00:00:00"/>
    <m/>
    <m/>
    <x v="136"/>
    <x v="6"/>
    <x v="0"/>
    <x v="0"/>
    <x v="0"/>
    <n v="1"/>
    <n v="1"/>
    <n v="1"/>
    <n v="1"/>
    <x v="0"/>
    <n v="1"/>
    <s v="3133939503EL CICLISTA DE COLOMBIA S.A.S - EL CICLI"/>
    <x v="2"/>
    <d v="2024-01-12T00:00:00"/>
    <x v="1497"/>
    <d v="1899-12-30T00:00:00"/>
    <d v="2024-01-12T11:10:00"/>
    <s v="11:10"/>
    <d v="1899-12-30T01:33:09"/>
    <x v="1"/>
    <x v="1"/>
    <x v="22"/>
    <x v="1"/>
    <n v="8193"/>
  </r>
  <r>
    <n v="1517"/>
    <d v="2024-01-12T12:42:35"/>
    <d v="2024-01-12T12:43:29"/>
    <s v="45984160@ventasyservicios.com.co"/>
    <s v="Dana Sofia Giraldo Avila"/>
    <m/>
    <d v="2024-01-12T00:00:00"/>
    <s v="9:21:04 a. m."/>
    <x v="3"/>
    <m/>
    <s v="15559644"/>
    <m/>
    <m/>
    <m/>
    <m/>
    <m/>
    <m/>
    <m/>
    <m/>
    <s v="15559644"/>
    <s v="SPIRAX SARCO COLOMBIA SAS"/>
    <s v="PYME MEDIANA"/>
    <s v="CLIENTE EXTERNO"/>
    <x v="0"/>
    <m/>
    <s v="MÓVIL"/>
    <m/>
    <m/>
    <s v="ROAMING INTERNACIONAL"/>
    <m/>
    <m/>
    <m/>
    <m/>
    <m/>
    <m/>
    <m/>
    <m/>
    <m/>
    <m/>
    <m/>
    <m/>
    <m/>
    <m/>
    <m/>
    <m/>
    <m/>
    <m/>
    <m/>
    <m/>
    <m/>
    <m/>
    <m/>
    <m/>
    <m/>
    <m/>
    <m/>
    <m/>
    <m/>
    <m/>
    <m/>
    <m/>
    <m/>
    <m/>
    <m/>
    <m/>
    <m/>
    <m/>
    <m/>
    <m/>
    <m/>
    <m/>
    <m/>
    <m/>
    <m/>
    <m/>
    <m/>
    <s v="INFORMACIÓN ACLARACIÓN"/>
    <m/>
    <m/>
    <m/>
    <m/>
    <m/>
    <m/>
    <m/>
    <m/>
    <m/>
    <m/>
    <m/>
    <m/>
    <m/>
    <m/>
    <m/>
    <m/>
    <m/>
    <m/>
    <m/>
    <m/>
    <m/>
    <m/>
    <m/>
    <m/>
    <m/>
    <m/>
    <m/>
    <m/>
    <m/>
    <m/>
    <m/>
    <m/>
    <m/>
    <m/>
    <m/>
    <m/>
    <m/>
    <m/>
    <m/>
    <m/>
    <m/>
    <m/>
    <m/>
    <m/>
    <m/>
    <m/>
    <m/>
    <m/>
    <m/>
    <m/>
    <m/>
    <m/>
    <m/>
    <m/>
    <m/>
    <m/>
    <m/>
    <m/>
    <m/>
    <m/>
    <x v="0"/>
    <m/>
    <m/>
    <m/>
    <m/>
    <m/>
    <s v="GESTIONADO"/>
    <m/>
    <d v="2024-01-12T00:00:00"/>
    <m/>
    <s v="N/A"/>
    <x v="18"/>
    <x v="3"/>
    <x v="0"/>
    <x v="0"/>
    <x v="0"/>
    <n v="1"/>
    <n v="1"/>
    <n v="1"/>
    <n v="1"/>
    <x v="0"/>
    <n v="1"/>
    <s v="15559644SPIRAX SARCO COLOMBIA SAS"/>
    <x v="2"/>
    <d v="2024-01-12T00:00:00"/>
    <x v="1498"/>
    <d v="1899-12-30T00:00:00"/>
    <d v="2024-01-12T09:21:00"/>
    <s v="9:21"/>
    <d v="1899-12-30T03:22:29"/>
    <x v="1"/>
    <x v="1"/>
    <x v="13"/>
    <x v="1"/>
    <n v="8193"/>
  </r>
  <r>
    <n v="1518"/>
    <d v="2024-01-12T12:42:53"/>
    <d v="2024-01-12T12:45:11"/>
    <s v="45981202@ventasyservicios.com.co"/>
    <s v="Candida Mayerli Moyano Casallas"/>
    <m/>
    <d v="2024-01-12T00:00:00"/>
    <s v="8:39 a. m."/>
    <x v="8"/>
    <m/>
    <m/>
    <m/>
    <m/>
    <m/>
    <s v="FEC BANCOLOMBIA"/>
    <m/>
    <m/>
    <s v="0"/>
    <s v="Información Plan Activo CC 30414570"/>
    <s v="3128417914"/>
    <s v="FEC BANCOLOMBIA"/>
    <s v="SOHO"/>
    <s v="CLIENTE EXTERNO"/>
    <x v="1"/>
    <s v="DANIEL STYVEN BUSTAMANTE ARBOLEDA"/>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2T00:00:00"/>
    <s v="12/01/2024 11:56 a. m. _x000a_caso corregido_x000a_"/>
    <m/>
    <x v="22"/>
    <x v="7"/>
    <x v="0"/>
    <x v="0"/>
    <x v="0"/>
    <n v="1"/>
    <n v="1"/>
    <n v="1"/>
    <n v="1"/>
    <x v="0"/>
    <n v="1"/>
    <s v="3128417914FEC BANCOLOMBIA"/>
    <x v="2"/>
    <d v="2024-01-12T00:00:00"/>
    <x v="1499"/>
    <d v="1899-12-30T00:00:00"/>
    <d v="2024-01-12T08:39:00"/>
    <s v="8:39"/>
    <d v="1899-12-30T04:06:11"/>
    <x v="1"/>
    <x v="1"/>
    <x v="10"/>
    <x v="1"/>
    <n v="8193"/>
  </r>
  <r>
    <n v="1519"/>
    <d v="2024-01-12T12:43:37"/>
    <d v="2024-01-12T12:45:55"/>
    <s v="45984160@ventasyservicios.com.co"/>
    <s v="Dana Sofia Giraldo Avila"/>
    <m/>
    <d v="2024-01-12T00:00:00"/>
    <s v="9:26:39 a. m."/>
    <x v="3"/>
    <m/>
    <s v="15559648"/>
    <m/>
    <m/>
    <m/>
    <m/>
    <m/>
    <m/>
    <m/>
    <m/>
    <s v="3114067962"/>
    <s v="ADAJOF SAS"/>
    <s v="MICR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2T00:00:00"/>
    <m/>
    <s v="N/A"/>
    <x v="21"/>
    <x v="3"/>
    <x v="0"/>
    <x v="0"/>
    <x v="0"/>
    <n v="1"/>
    <n v="1"/>
    <n v="1"/>
    <n v="1"/>
    <x v="0"/>
    <n v="1"/>
    <s v="3114067962ADAJOF SAS"/>
    <x v="2"/>
    <d v="2024-01-12T00:00:00"/>
    <x v="1500"/>
    <d v="1899-12-30T00:00:00"/>
    <d v="2024-01-12T09:26:00"/>
    <s v="9:26"/>
    <d v="1899-12-30T03:19:55"/>
    <x v="1"/>
    <x v="1"/>
    <x v="13"/>
    <x v="1"/>
    <n v="8193"/>
  </r>
  <r>
    <n v="1520"/>
    <d v="2024-01-12T12:45:24"/>
    <d v="2024-01-12T12:47:21"/>
    <s v="45981202@ventasyservicios.com.co"/>
    <s v="Candida Mayerli Moyano Casallas"/>
    <m/>
    <d v="2024-01-12T00:00:00"/>
    <s v="12:43 p. m."/>
    <x v="8"/>
    <m/>
    <m/>
    <m/>
    <m/>
    <m/>
    <s v="CONFAMILIA"/>
    <m/>
    <m/>
    <s v="Willian.Dario.Mesa@essity.com"/>
    <s v="RE: Planes de Celular"/>
    <s v="3136852956"/>
    <s v="WILLIAN DARIO MESA BETANCUR"/>
    <s v="SOHO"/>
    <s v="CLIENTE EXTERNO"/>
    <x v="1"/>
    <s v="IVY AMANDA TORRES"/>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2T00:00:00"/>
    <m/>
    <m/>
    <x v="22"/>
    <x v="7"/>
    <x v="0"/>
    <x v="0"/>
    <x v="0"/>
    <n v="1"/>
    <n v="1"/>
    <n v="1"/>
    <n v="1"/>
    <x v="0"/>
    <n v="1"/>
    <s v="3136852956WILLIAN DARIO MESA BETANCUR"/>
    <x v="2"/>
    <d v="2024-01-12T00:00:00"/>
    <x v="1501"/>
    <d v="1899-12-30T00:00:00"/>
    <d v="2024-01-12T12:43:00"/>
    <s v="12:43"/>
    <d v="1899-12-30T00:04:21"/>
    <x v="1"/>
    <x v="1"/>
    <x v="10"/>
    <x v="1"/>
    <n v="8193"/>
  </r>
  <r>
    <n v="1521"/>
    <d v="2024-01-12T12:46:22"/>
    <d v="2024-01-12T12:49:06"/>
    <s v="45077024@ventasyservicios.com.co"/>
    <s v="Leidy Tatiana Pinzon Calderon"/>
    <m/>
    <d v="2024-01-11T00:00:00"/>
    <s v="09:36"/>
    <x v="7"/>
    <m/>
    <m/>
    <m/>
    <m/>
    <m/>
    <m/>
    <s v="cartera@grupowtg.com.co"/>
    <s v="Re: RV: RV: RV: RV: Solicitud"/>
    <m/>
    <m/>
    <s v="3148243738"/>
    <s v="JAIME ALBERTO GOMEZ ROBLEDO"/>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2T00:00:00"/>
    <m/>
    <m/>
    <x v="78"/>
    <x v="6"/>
    <x v="0"/>
    <x v="0"/>
    <x v="0"/>
    <n v="1"/>
    <n v="1"/>
    <n v="1"/>
    <n v="1"/>
    <x v="0"/>
    <n v="1"/>
    <s v="3148243738JAIME ALBERTO GOMEZ ROBLEDO"/>
    <x v="0"/>
    <d v="2024-01-12T00:00:00"/>
    <x v="1502"/>
    <d v="1899-12-30T00:00:00"/>
    <d v="2024-01-11T09:36:00"/>
    <s v="09:36"/>
    <d v="1899-12-31T03:13:06"/>
    <x v="0"/>
    <x v="0"/>
    <x v="12"/>
    <x v="1"/>
    <n v="8193"/>
  </r>
  <r>
    <n v="1522"/>
    <d v="2024-01-12T12:42:41"/>
    <d v="2024-01-12T12:50:05"/>
    <s v="46046878@ventasyservicios.com.co"/>
    <s v="Laura Alejandra Romero Roa"/>
    <m/>
    <d v="2024-01-12T00:00:00"/>
    <s v="12:46"/>
    <x v="0"/>
    <m/>
    <m/>
    <m/>
    <m/>
    <m/>
    <m/>
    <m/>
    <m/>
    <s v="dhurtado@equitel.com.co"/>
    <s v="Re: Fwd: Fwd: Urgente Revisión internet de la cuenta 12184173"/>
    <s v="900140082"/>
    <s v="NGENERGIA COLOMBIA S.A."/>
    <s v="NO DETERMINADO"/>
    <s v="CLIENTE EXTERNO"/>
    <x v="1"/>
    <s v="MARIBEL CASTRO SANCHEZ"/>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2T00:00:00"/>
    <s v="0"/>
    <s v="0"/>
    <x v="57"/>
    <x v="0"/>
    <x v="0"/>
    <x v="0"/>
    <x v="0"/>
    <n v="1"/>
    <n v="1"/>
    <n v="1"/>
    <n v="1"/>
    <x v="0"/>
    <n v="1"/>
    <s v="900140082NGENERGIA COLOMBIA S.A."/>
    <x v="2"/>
    <d v="2024-01-12T00:00:00"/>
    <x v="1503"/>
    <d v="1899-12-30T00:00:00"/>
    <d v="2024-01-12T12:46:00"/>
    <s v="12:46"/>
    <d v="1899-12-30T00:04:05"/>
    <x v="1"/>
    <x v="1"/>
    <x v="27"/>
    <x v="1"/>
    <n v="8193"/>
  </r>
  <r>
    <n v="1523"/>
    <d v="2024-01-12T12:49:27"/>
    <d v="2024-01-12T12:50:46"/>
    <s v="46044978@ventasyservicios.com.co"/>
    <s v="Edward Esteban Roa Ruiz"/>
    <m/>
    <d v="2024-01-12T00:00:00"/>
    <s v="08:21"/>
    <x v="4"/>
    <m/>
    <m/>
    <m/>
    <m/>
    <m/>
    <m/>
    <m/>
    <m/>
    <s v="notificacionesiexporsas@iexpor.com "/>
    <s v="SOLICTUD DESACTIVACION LINEA 3176422167"/>
    <s v="3176422167 "/>
    <s v="IEXPOR SAS "/>
    <s v="PYME MEDIANA"/>
    <s v="CLIENTE CLAR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2T00:00:00"/>
    <m/>
    <m/>
    <x v="61"/>
    <x v="0"/>
    <x v="0"/>
    <x v="0"/>
    <x v="0"/>
    <n v="1"/>
    <n v="1"/>
    <n v="1"/>
    <n v="1"/>
    <x v="0"/>
    <n v="1"/>
    <s v="3176422167 IEXPOR SAS "/>
    <x v="2"/>
    <d v="2024-01-12T00:00:00"/>
    <x v="1504"/>
    <d v="1899-12-30T00:00:00"/>
    <d v="2024-01-12T08:21:00"/>
    <s v="08:21"/>
    <d v="1899-12-30T04:29:46"/>
    <x v="1"/>
    <x v="1"/>
    <x v="8"/>
    <x v="0"/>
    <n v="8193"/>
  </r>
  <r>
    <n v="1524"/>
    <d v="2024-01-12T12:46:59"/>
    <d v="2024-01-12T12:52:40"/>
    <s v="45632550@ventasyservicios.com.co"/>
    <s v="Alejandra Rodriguez Cajamarca"/>
    <m/>
    <d v="2024-01-12T00:00:00"/>
    <s v="10:52 a. m."/>
    <x v="4"/>
    <m/>
    <m/>
    <m/>
    <m/>
    <m/>
    <m/>
    <m/>
    <m/>
    <s v="margarita.fierro@proyns.com"/>
    <s v="RV: PAGO NO APLICADO FACTURA NOVIEMBRE"/>
    <s v="11245459"/>
    <s v="PROYNS S.A"/>
    <s v="PYME PEQUEÑA"/>
    <s v="CLIENTE EXTERNO"/>
    <x v="0"/>
    <m/>
    <s v="FIJO"/>
    <s v="FO"/>
    <s v="FACTURA"/>
    <m/>
    <m/>
    <m/>
    <m/>
    <m/>
    <m/>
    <m/>
    <m/>
    <m/>
    <m/>
    <m/>
    <m/>
    <m/>
    <m/>
    <m/>
    <m/>
    <m/>
    <m/>
    <s v="ACLARACIÓN DE SALDO"/>
    <m/>
    <m/>
    <m/>
    <m/>
    <m/>
    <m/>
    <m/>
    <m/>
    <m/>
    <m/>
    <m/>
    <m/>
    <m/>
    <m/>
    <m/>
    <m/>
    <m/>
    <m/>
    <m/>
    <m/>
    <m/>
    <m/>
    <m/>
    <m/>
    <m/>
    <m/>
    <m/>
    <m/>
    <m/>
    <m/>
    <m/>
    <m/>
    <m/>
    <m/>
    <m/>
    <m/>
    <m/>
    <m/>
    <m/>
    <m/>
    <m/>
    <m/>
    <m/>
    <m/>
    <m/>
    <m/>
    <m/>
    <m/>
    <m/>
    <m/>
    <m/>
    <m/>
    <m/>
    <m/>
    <m/>
    <m/>
    <m/>
    <m/>
    <m/>
    <m/>
    <m/>
    <m/>
    <m/>
    <m/>
    <m/>
    <m/>
    <m/>
    <m/>
    <m/>
    <m/>
    <m/>
    <m/>
    <m/>
    <m/>
    <m/>
    <m/>
    <m/>
    <m/>
    <m/>
    <m/>
    <m/>
    <m/>
    <m/>
    <m/>
    <m/>
    <m/>
    <m/>
    <m/>
    <m/>
    <m/>
    <x v="0"/>
    <m/>
    <m/>
    <m/>
    <m/>
    <m/>
    <s v="SOLUCIONADO ESCALADO"/>
    <s v="MYIT"/>
    <d v="2024-01-12T00:00:00"/>
    <m/>
    <m/>
    <x v="47"/>
    <x v="0"/>
    <x v="4"/>
    <x v="0"/>
    <x v="0"/>
    <n v="1"/>
    <n v="1"/>
    <n v="1"/>
    <n v="1"/>
    <x v="0"/>
    <n v="1"/>
    <s v="11245459PROYNS S.A"/>
    <x v="2"/>
    <d v="2024-01-12T00:00:00"/>
    <x v="1505"/>
    <d v="1899-12-30T00:00:00"/>
    <d v="2024-01-12T10:52:00"/>
    <s v="10:52"/>
    <d v="1899-12-30T02:00:40"/>
    <x v="1"/>
    <x v="1"/>
    <x v="24"/>
    <x v="0"/>
    <n v="8193"/>
  </r>
  <r>
    <n v="1525"/>
    <d v="2024-01-12T12:52:45"/>
    <d v="2024-01-12T12:55:39"/>
    <s v="45632550@ventasyservicios.com.co"/>
    <s v="Alejandra Rodriguez Cajamarca"/>
    <m/>
    <d v="2024-01-12T00:00:00"/>
    <s v="10:15 a. m."/>
    <x v="4"/>
    <m/>
    <m/>
    <m/>
    <m/>
    <m/>
    <m/>
    <m/>
    <m/>
    <s v="Diego.Villarragagu@claro.com.co"/>
    <s v="Campaña Venta No Aplicada Cuenta 61751216 Ticket 995877516"/>
    <s v="61751216"/>
    <s v="DANIELA CARMONA SALAZAR"/>
    <s v="SOHO"/>
    <s v="CLIENTE CLARO"/>
    <x v="0"/>
    <m/>
    <s v="FIJO"/>
    <s v="HFC"/>
    <s v="PQR"/>
    <m/>
    <m/>
    <m/>
    <m/>
    <m/>
    <m/>
    <m/>
    <m/>
    <m/>
    <m/>
    <m/>
    <m/>
    <m/>
    <m/>
    <m/>
    <m/>
    <m/>
    <m/>
    <m/>
    <m/>
    <m/>
    <m/>
    <m/>
    <m/>
    <m/>
    <m/>
    <m/>
    <m/>
    <m/>
    <m/>
    <m/>
    <m/>
    <m/>
    <m/>
    <m/>
    <m/>
    <m/>
    <s v="INFORMACIÓN - ACLARACIÓN"/>
    <s v="INFORMACIÓN PLANES - TARIFAS"/>
    <m/>
    <m/>
    <m/>
    <m/>
    <m/>
    <m/>
    <m/>
    <m/>
    <m/>
    <m/>
    <m/>
    <m/>
    <m/>
    <m/>
    <m/>
    <m/>
    <m/>
    <m/>
    <m/>
    <m/>
    <m/>
    <m/>
    <m/>
    <m/>
    <m/>
    <m/>
    <m/>
    <m/>
    <m/>
    <m/>
    <m/>
    <m/>
    <m/>
    <m/>
    <m/>
    <m/>
    <m/>
    <m/>
    <m/>
    <m/>
    <m/>
    <m/>
    <m/>
    <m/>
    <m/>
    <m/>
    <m/>
    <m/>
    <m/>
    <m/>
    <m/>
    <m/>
    <m/>
    <m/>
    <m/>
    <m/>
    <m/>
    <m/>
    <m/>
    <m/>
    <m/>
    <m/>
    <m/>
    <m/>
    <m/>
    <m/>
    <m/>
    <m/>
    <m/>
    <m/>
    <x v="0"/>
    <m/>
    <m/>
    <m/>
    <m/>
    <m/>
    <s v="ESCALADO"/>
    <s v="OTRAS ÁREAS"/>
    <d v="2024-01-12T00:00:00"/>
    <m/>
    <m/>
    <x v="101"/>
    <x v="0"/>
    <x v="1"/>
    <x v="0"/>
    <x v="0"/>
    <n v="1"/>
    <n v="1"/>
    <n v="1"/>
    <n v="1"/>
    <x v="0"/>
    <n v="1"/>
    <s v="61751216DANIELA CARMONA SALAZAR"/>
    <x v="2"/>
    <d v="2024-01-12T00:00:00"/>
    <x v="1506"/>
    <d v="1899-12-30T00:00:00"/>
    <d v="2024-01-12T10:15:00"/>
    <s v="10:15"/>
    <d v="1899-12-30T02:40:39"/>
    <x v="1"/>
    <x v="1"/>
    <x v="24"/>
    <x v="0"/>
    <n v="8193"/>
  </r>
  <r>
    <n v="1526"/>
    <d v="2024-01-12T12:56:52"/>
    <d v="2024-01-12T12:58:14"/>
    <s v="46046813@ventasyservicios.com.co"/>
    <s v="Leidy Dayan Bautista Villamil"/>
    <m/>
    <d v="2024-01-11T00:00:00"/>
    <s v="14:58"/>
    <x v="0"/>
    <m/>
    <m/>
    <m/>
    <m/>
    <m/>
    <m/>
    <m/>
    <m/>
    <s v="(contactopyme.co@claro.com.co)"/>
    <s v="Fwd: Re: Fwd: Reducción costos planes empresariales"/>
    <s v="8.21789862"/>
    <s v="SOLUCIONES SAN MARTIN S.A"/>
    <s v="PYME MEDIANA"/>
    <s v="CLIENTE CLARO"/>
    <x v="0"/>
    <m/>
    <s v="MÓVIL"/>
    <m/>
    <m/>
    <s v="FIDELIZACIÓN - RETENCIÓN"/>
    <m/>
    <m/>
    <m/>
    <m/>
    <m/>
    <m/>
    <m/>
    <m/>
    <m/>
    <m/>
    <m/>
    <m/>
    <m/>
    <m/>
    <m/>
    <m/>
    <m/>
    <m/>
    <m/>
    <m/>
    <s v="ACEPTACIÓN PROPUESTA"/>
    <m/>
    <m/>
    <m/>
    <m/>
    <m/>
    <m/>
    <m/>
    <m/>
    <m/>
    <m/>
    <m/>
    <m/>
    <m/>
    <m/>
    <m/>
    <m/>
    <m/>
    <m/>
    <m/>
    <m/>
    <m/>
    <m/>
    <m/>
    <m/>
    <m/>
    <m/>
    <m/>
    <m/>
    <m/>
    <m/>
    <m/>
    <m/>
    <m/>
    <m/>
    <m/>
    <m/>
    <m/>
    <m/>
    <m/>
    <m/>
    <m/>
    <m/>
    <m/>
    <m/>
    <m/>
    <m/>
    <m/>
    <m/>
    <m/>
    <m/>
    <m/>
    <m/>
    <m/>
    <m/>
    <m/>
    <m/>
    <m/>
    <m/>
    <m/>
    <m/>
    <m/>
    <m/>
    <m/>
    <m/>
    <m/>
    <m/>
    <m/>
    <m/>
    <m/>
    <m/>
    <m/>
    <m/>
    <m/>
    <m/>
    <m/>
    <m/>
    <m/>
    <m/>
    <m/>
    <m/>
    <m/>
    <m/>
    <m/>
    <m/>
    <m/>
    <m/>
    <m/>
    <x v="0"/>
    <m/>
    <m/>
    <m/>
    <m/>
    <m/>
    <s v="GESTIONADO"/>
    <m/>
    <d v="2024-01-12T00:00:00"/>
    <s v="NA"/>
    <m/>
    <x v="113"/>
    <x v="0"/>
    <x v="0"/>
    <x v="0"/>
    <x v="0"/>
    <n v="1"/>
    <n v="1"/>
    <n v="1"/>
    <n v="1"/>
    <x v="0"/>
    <n v="1"/>
    <s v="8.21789862SOLUCIONES SAN MARTIN S.A"/>
    <x v="0"/>
    <d v="2024-01-12T00:00:00"/>
    <x v="1507"/>
    <d v="1899-12-30T00:00:00"/>
    <d v="2024-01-11T14:58:00"/>
    <s v="14:58"/>
    <d v="1899-12-30T22:00:14"/>
    <x v="4"/>
    <x v="0"/>
    <x v="2"/>
    <x v="1"/>
    <n v="8193"/>
  </r>
  <r>
    <n v="1527"/>
    <d v="2024-01-12T12:58:46"/>
    <d v="2024-01-12T12:59:03"/>
    <s v="45113897@ventasyservicios.com.co"/>
    <s v="Diana Carolina Zambrano Cruz"/>
    <m/>
    <d v="2024-01-11T00:00:00"/>
    <s v="17:03"/>
    <x v="4"/>
    <m/>
    <m/>
    <m/>
    <m/>
    <m/>
    <m/>
    <m/>
    <m/>
    <s v="hector.castillo@claro.com.co"/>
    <s v="TRASLADO DE CUENTA 59763223"/>
    <s v="59763223"/>
    <s v="PEDRO ALEJ RODRIGUEZZ GOMEZ "/>
    <s v="MASIVO"/>
    <s v="CLIENTE CLARO"/>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ESCALADO"/>
    <s v="SUPERVISOR NEGOCIOS"/>
    <d v="2024-01-12T00:00:00"/>
    <m/>
    <m/>
    <x v="37"/>
    <x v="0"/>
    <x v="1"/>
    <x v="0"/>
    <x v="0"/>
    <n v="1"/>
    <n v="1"/>
    <n v="1"/>
    <n v="1"/>
    <x v="0"/>
    <n v="1"/>
    <s v="59763223PEDRO ALEJ RODRIGUEZZ GOMEZ "/>
    <x v="1"/>
    <d v="2024-01-12T00:00:00"/>
    <x v="1508"/>
    <d v="1899-12-30T00:00:00"/>
    <d v="2024-01-11T17:03:00"/>
    <s v="17:03"/>
    <d v="1899-12-30T19:56:03"/>
    <x v="4"/>
    <x v="0"/>
    <x v="30"/>
    <x v="0"/>
    <n v="8193"/>
  </r>
  <r>
    <n v="1528"/>
    <d v="2024-01-12T11:40:54"/>
    <d v="2024-01-12T13:00:09"/>
    <s v="45664102@ventasyservicios.com.co"/>
    <s v="Angie Tatiana Tique Cardozo"/>
    <m/>
    <d v="2024-01-12T00:00:00"/>
    <s v="11:50 a. m"/>
    <x v="0"/>
    <m/>
    <m/>
    <m/>
    <m/>
    <m/>
    <m/>
    <m/>
    <m/>
    <s v="maribel.castro@claro.com.co; "/>
    <s v="Urgente Revisión internet de la cuenta 12184173"/>
    <s v="12184173"/>
    <s v="INGENERGIA COLOMBIA S.A."/>
    <s v="INTERMEDIAS"/>
    <s v="CLIENTE CLARO"/>
    <x v="0"/>
    <m/>
    <s v="FIJO"/>
    <s v="FO"/>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2T00:00:00"/>
    <s v="NO APLICA"/>
    <s v="NO APLICA"/>
    <x v="57"/>
    <x v="0"/>
    <x v="0"/>
    <x v="0"/>
    <x v="0"/>
    <n v="1"/>
    <n v="1"/>
    <n v="1"/>
    <n v="1"/>
    <x v="1"/>
    <n v="2"/>
    <s v="12184173INGENERGIA COLOMBIA S.A."/>
    <x v="2"/>
    <d v="2024-01-12T00:00:00"/>
    <x v="1509"/>
    <d v="1899-12-30T00:00:00"/>
    <d v="2024-01-12T11:50:00"/>
    <s v="11:50"/>
    <d v="1899-12-30T01:10:09"/>
    <x v="1"/>
    <x v="1"/>
    <x v="16"/>
    <x v="1"/>
    <n v="8193"/>
  </r>
  <r>
    <n v="1529"/>
    <d v="2024-01-12T12:40:12"/>
    <d v="2024-01-12T13:02:29"/>
    <s v="46044953@ventasyservicios.com.co"/>
    <s v="Jonnatan Steven Hernandez Gonzalez"/>
    <m/>
    <d v="2024-01-11T00:00:00"/>
    <s v="4:30"/>
    <x v="4"/>
    <m/>
    <m/>
    <m/>
    <m/>
    <m/>
    <m/>
    <m/>
    <m/>
    <s v="cabrerabog@hotmail.com"/>
    <s v="RV: ID 812040, 812020"/>
    <s v="12482374"/>
    <s v="CABRERA E HIJOS ASOCIADOS SAS"/>
    <s v="SOHO"/>
    <s v="CLIENTE CLARO"/>
    <x v="0"/>
    <m/>
    <s v="FIJO"/>
    <s v="FO"/>
    <s v="PAGO NO ABONADO"/>
    <m/>
    <m/>
    <m/>
    <m/>
    <m/>
    <m/>
    <m/>
    <m/>
    <m/>
    <m/>
    <m/>
    <m/>
    <m/>
    <m/>
    <m/>
    <m/>
    <m/>
    <m/>
    <m/>
    <m/>
    <m/>
    <m/>
    <m/>
    <m/>
    <m/>
    <m/>
    <m/>
    <m/>
    <m/>
    <m/>
    <m/>
    <m/>
    <m/>
    <s v="CREACIÓN DE PQR"/>
    <m/>
    <m/>
    <m/>
    <m/>
    <m/>
    <m/>
    <m/>
    <m/>
    <m/>
    <m/>
    <m/>
    <m/>
    <m/>
    <m/>
    <m/>
    <m/>
    <m/>
    <m/>
    <m/>
    <m/>
    <m/>
    <m/>
    <m/>
    <m/>
    <m/>
    <m/>
    <m/>
    <m/>
    <m/>
    <m/>
    <m/>
    <m/>
    <m/>
    <m/>
    <m/>
    <m/>
    <m/>
    <m/>
    <m/>
    <m/>
    <m/>
    <m/>
    <m/>
    <m/>
    <m/>
    <m/>
    <m/>
    <m/>
    <m/>
    <m/>
    <m/>
    <m/>
    <m/>
    <m/>
    <m/>
    <m/>
    <m/>
    <m/>
    <m/>
    <m/>
    <m/>
    <m/>
    <m/>
    <m/>
    <m/>
    <m/>
    <m/>
    <m/>
    <m/>
    <m/>
    <m/>
    <m/>
    <m/>
    <m/>
    <m/>
    <x v="0"/>
    <m/>
    <m/>
    <m/>
    <m/>
    <m/>
    <s v="ESCALADO"/>
    <s v="MYIT"/>
    <d v="2024-01-12T00:00:00"/>
    <s v="N/A"/>
    <s v="N/A"/>
    <x v="108"/>
    <x v="0"/>
    <x v="1"/>
    <x v="0"/>
    <x v="0"/>
    <n v="1"/>
    <n v="1"/>
    <n v="1"/>
    <n v="1"/>
    <x v="0"/>
    <n v="1"/>
    <s v="12482374CABRERA E HIJOS ASOCIADOS SAS"/>
    <x v="1"/>
    <d v="2024-01-12T00:00:00"/>
    <x v="1510"/>
    <d v="1899-12-30T00:00:00"/>
    <d v="2024-01-11T04:30:00"/>
    <s v="4:30"/>
    <d v="1899-12-31T08:32:29"/>
    <x v="0"/>
    <x v="0"/>
    <x v="15"/>
    <x v="0"/>
    <n v="8193"/>
  </r>
  <r>
    <n v="1530"/>
    <d v="2024-01-12T12:54:18"/>
    <d v="2024-01-12T13:02:46"/>
    <s v="45715302@ventasyservicios.com.co"/>
    <s v="Gina Julieth Rojas Rodriguez"/>
    <m/>
    <d v="2024-01-10T00:00:00"/>
    <s v="15:26 "/>
    <x v="0"/>
    <m/>
    <m/>
    <m/>
    <m/>
    <m/>
    <m/>
    <m/>
    <m/>
    <s v="admon@ccmetropolis.com.co"/>
    <s v="RV: Devolución saldo a favor 6224440765-Metropolis + Centro Comercial"/>
    <s v="8.22444076"/>
    <s v="METRÓPOLIS CENTRO COMERCIAL Y EMPRESAR"/>
    <s v="PYME MEDIANA"/>
    <s v="CLIENTE EXTERNO"/>
    <x v="0"/>
    <m/>
    <s v="MÓVIL"/>
    <m/>
    <m/>
    <s v="SALDO"/>
    <m/>
    <m/>
    <m/>
    <m/>
    <m/>
    <m/>
    <m/>
    <m/>
    <m/>
    <m/>
    <m/>
    <m/>
    <m/>
    <m/>
    <m/>
    <m/>
    <m/>
    <m/>
    <m/>
    <m/>
    <m/>
    <m/>
    <m/>
    <m/>
    <m/>
    <m/>
    <m/>
    <m/>
    <m/>
    <m/>
    <m/>
    <m/>
    <m/>
    <m/>
    <m/>
    <m/>
    <m/>
    <m/>
    <m/>
    <m/>
    <m/>
    <m/>
    <m/>
    <m/>
    <m/>
    <m/>
    <m/>
    <m/>
    <s v="DEVOLUCIÓN DE SALDO"/>
    <m/>
    <m/>
    <m/>
    <m/>
    <m/>
    <m/>
    <m/>
    <m/>
    <m/>
    <m/>
    <m/>
    <m/>
    <m/>
    <m/>
    <m/>
    <m/>
    <m/>
    <m/>
    <m/>
    <m/>
    <m/>
    <m/>
    <m/>
    <m/>
    <m/>
    <m/>
    <m/>
    <m/>
    <m/>
    <m/>
    <m/>
    <m/>
    <m/>
    <m/>
    <m/>
    <m/>
    <m/>
    <m/>
    <m/>
    <m/>
    <m/>
    <m/>
    <m/>
    <m/>
    <m/>
    <m/>
    <m/>
    <m/>
    <m/>
    <m/>
    <m/>
    <m/>
    <m/>
    <m/>
    <m/>
    <m/>
    <m/>
    <m/>
    <m/>
    <x v="0"/>
    <m/>
    <m/>
    <m/>
    <m/>
    <m/>
    <s v="GESTIONADO"/>
    <m/>
    <d v="2024-01-10T00:00:00"/>
    <s v="se escala el dia 10 aval con supervisor negocios dia 12 se da repuesta al cliente"/>
    <s v="0"/>
    <x v="10"/>
    <x v="0"/>
    <x v="0"/>
    <x v="0"/>
    <x v="0"/>
    <n v="1"/>
    <n v="1"/>
    <n v="1"/>
    <n v="1"/>
    <x v="0"/>
    <n v="1"/>
    <s v="8.22444076METRÓPOLIS CENTRO COMERCIAL Y EMPRESAR"/>
    <x v="0"/>
    <d v="2024-01-12T00:00:00"/>
    <x v="1511"/>
    <d v="1899-12-30T00:00:00"/>
    <d v="2024-01-10T15:26:00"/>
    <s v="15:26"/>
    <d v="1899-12-31T21:36:46"/>
    <x v="0"/>
    <x v="2"/>
    <x v="23"/>
    <x v="0"/>
    <n v="8193"/>
  </r>
  <r>
    <n v="1531"/>
    <d v="2024-01-12T13:02:55"/>
    <d v="2024-01-12T13:04:15"/>
    <s v="45077024@ventasyservicios.com.co"/>
    <s v="Leidy Tatiana Pinzon Calderon"/>
    <m/>
    <d v="2024-01-11T00:00:00"/>
    <s v="09:53"/>
    <x v="7"/>
    <m/>
    <m/>
    <m/>
    <m/>
    <m/>
    <m/>
    <s v="asistente.adm@andali.co"/>
    <s v="Re: SOLICITUD CESION LINEA MOVIL 3104931953"/>
    <m/>
    <m/>
    <s v="3104931953"/>
    <s v="ANDALI INVERSIONES S A S"/>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2T00:00:00"/>
    <m/>
    <m/>
    <x v="79"/>
    <x v="6"/>
    <x v="0"/>
    <x v="0"/>
    <x v="0"/>
    <n v="1"/>
    <n v="1"/>
    <n v="1"/>
    <n v="1"/>
    <x v="0"/>
    <n v="1"/>
    <s v="3104931953ANDALI INVERSIONES S A S"/>
    <x v="0"/>
    <d v="2024-01-12T00:00:00"/>
    <x v="1512"/>
    <d v="1899-12-30T00:00:00"/>
    <d v="2024-01-11T09:53:00"/>
    <s v="09:53"/>
    <d v="1899-12-31T03:11:15"/>
    <x v="0"/>
    <x v="0"/>
    <x v="12"/>
    <x v="1"/>
    <n v="8193"/>
  </r>
  <r>
    <n v="1532"/>
    <d v="2024-01-12T12:49:20"/>
    <d v="2024-01-12T13:04:30"/>
    <s v="45981202@ventasyservicios.com.co"/>
    <s v="Candida Mayerli Moyano Casallas"/>
    <m/>
    <d v="2024-01-12T00:00:00"/>
    <s v="8:03 a. m."/>
    <x v="8"/>
    <m/>
    <m/>
    <m/>
    <m/>
    <m/>
    <s v="FONDEARGOS"/>
    <m/>
    <m/>
    <s v="ajalvin@argos.com.co"/>
    <s v="Linea 3147908724"/>
    <s v="3147908724"/>
    <s v="MARIA DEL PILAR MARMOLEJO RENGIFO"/>
    <s v="SOHO"/>
    <s v="CLIENTE EXTERNO"/>
    <x v="1"/>
    <s v="PAULA MARCELA MOLINA JARAMILLO"/>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2T00:00:00"/>
    <m/>
    <m/>
    <x v="47"/>
    <x v="7"/>
    <x v="0"/>
    <x v="0"/>
    <x v="0"/>
    <n v="1"/>
    <n v="1"/>
    <n v="1"/>
    <n v="1"/>
    <x v="0"/>
    <n v="1"/>
    <s v="3147908724MARIA DEL PILAR MARMOLEJO RENGIFO"/>
    <x v="2"/>
    <d v="2024-01-12T00:00:00"/>
    <x v="1513"/>
    <d v="1899-12-30T00:00:00"/>
    <d v="2024-01-12T08:03:00"/>
    <s v="8:03"/>
    <d v="1899-12-30T05:01:30"/>
    <x v="1"/>
    <x v="1"/>
    <x v="10"/>
    <x v="1"/>
    <n v="8193"/>
  </r>
  <r>
    <n v="1533"/>
    <d v="2024-01-12T13:02:49"/>
    <d v="2024-01-12T13:05:46"/>
    <s v="45715302@ventasyservicios.com.co"/>
    <s v="Gina Julieth Rojas Rodriguez"/>
    <m/>
    <d v="2024-01-10T00:00:00"/>
    <s v="16:12"/>
    <x v="0"/>
    <m/>
    <m/>
    <m/>
    <m/>
    <m/>
    <m/>
    <m/>
    <m/>
    <s v="ingridj.rodriguez@claro.com.co"/>
    <s v="solicitud de contrato cuenta: 31268754"/>
    <s v="31268754"/>
    <s v=" ALFONSO RODRIGUEZ ORDOÑEZ "/>
    <s v="SOHO"/>
    <s v="CLIENTE EXTERNO"/>
    <x v="0"/>
    <m/>
    <s v="FIJO"/>
    <s v="HFC"/>
    <s v="CERTIFICACIONES"/>
    <m/>
    <m/>
    <m/>
    <m/>
    <m/>
    <m/>
    <m/>
    <m/>
    <m/>
    <m/>
    <s v="DETALLE DEL SERVICIO"/>
    <m/>
    <m/>
    <m/>
    <m/>
    <m/>
    <m/>
    <m/>
    <m/>
    <m/>
    <m/>
    <m/>
    <m/>
    <m/>
    <m/>
    <m/>
    <m/>
    <m/>
    <m/>
    <m/>
    <m/>
    <m/>
    <m/>
    <m/>
    <m/>
    <m/>
    <m/>
    <m/>
    <m/>
    <m/>
    <m/>
    <m/>
    <m/>
    <m/>
    <m/>
    <m/>
    <m/>
    <m/>
    <m/>
    <m/>
    <m/>
    <m/>
    <m/>
    <m/>
    <m/>
    <m/>
    <m/>
    <m/>
    <m/>
    <m/>
    <m/>
    <m/>
    <m/>
    <m/>
    <m/>
    <m/>
    <m/>
    <m/>
    <m/>
    <m/>
    <m/>
    <m/>
    <m/>
    <m/>
    <m/>
    <m/>
    <m/>
    <m/>
    <m/>
    <m/>
    <m/>
    <m/>
    <m/>
    <m/>
    <m/>
    <m/>
    <m/>
    <m/>
    <m/>
    <m/>
    <m/>
    <m/>
    <m/>
    <m/>
    <m/>
    <m/>
    <m/>
    <m/>
    <m/>
    <m/>
    <m/>
    <m/>
    <m/>
    <m/>
    <m/>
    <m/>
    <m/>
    <m/>
    <m/>
    <x v="0"/>
    <m/>
    <m/>
    <m/>
    <m/>
    <m/>
    <s v="GESTIONADO"/>
    <m/>
    <d v="2024-01-10T00:00:00"/>
    <s v="el dia 10 se escala para copia de contrato dia 12 se envia"/>
    <s v="0"/>
    <x v="116"/>
    <x v="0"/>
    <x v="0"/>
    <x v="0"/>
    <x v="0"/>
    <n v="1"/>
    <n v="1"/>
    <n v="1"/>
    <n v="1"/>
    <x v="0"/>
    <n v="1"/>
    <s v="31268754 ALFONSO RODRIGUEZ ORDOÑEZ "/>
    <x v="0"/>
    <d v="2024-01-12T00:00:00"/>
    <x v="1514"/>
    <d v="1899-12-30T00:00:00"/>
    <d v="2024-01-10T16:12:00"/>
    <s v="16:12"/>
    <d v="1899-12-31T20:53:46"/>
    <x v="0"/>
    <x v="2"/>
    <x v="23"/>
    <x v="0"/>
    <n v="8193"/>
  </r>
  <r>
    <n v="1534"/>
    <d v="2024-01-12T12:46:23"/>
    <d v="2024-01-12T13:05:57"/>
    <s v="45984160@ventasyservicios.com.co"/>
    <s v="Dana Sofia Giraldo Avila"/>
    <m/>
    <d v="2024-01-12T00:00:00"/>
    <s v="9:36:42 a. m"/>
    <x v="3"/>
    <m/>
    <s v="15559657"/>
    <m/>
    <m/>
    <m/>
    <m/>
    <m/>
    <m/>
    <m/>
    <m/>
    <s v="8.21449163"/>
    <s v="TOPTEX S.A -"/>
    <s v="INTERMEDIAS"/>
    <s v="CLIENTE EXTERNO"/>
    <x v="0"/>
    <m/>
    <s v="MÓVIL"/>
    <m/>
    <m/>
    <s v="SALDO"/>
    <m/>
    <m/>
    <m/>
    <m/>
    <m/>
    <m/>
    <m/>
    <m/>
    <m/>
    <m/>
    <m/>
    <m/>
    <m/>
    <m/>
    <m/>
    <m/>
    <m/>
    <m/>
    <m/>
    <m/>
    <m/>
    <m/>
    <m/>
    <m/>
    <m/>
    <m/>
    <m/>
    <m/>
    <m/>
    <m/>
    <m/>
    <m/>
    <m/>
    <m/>
    <m/>
    <m/>
    <m/>
    <m/>
    <m/>
    <m/>
    <m/>
    <m/>
    <m/>
    <m/>
    <m/>
    <m/>
    <m/>
    <m/>
    <s v="INFORMACIÓN - ACLARACIÓN"/>
    <m/>
    <m/>
    <m/>
    <m/>
    <m/>
    <m/>
    <m/>
    <m/>
    <m/>
    <m/>
    <m/>
    <m/>
    <m/>
    <m/>
    <m/>
    <m/>
    <m/>
    <m/>
    <m/>
    <m/>
    <m/>
    <m/>
    <m/>
    <m/>
    <m/>
    <m/>
    <m/>
    <m/>
    <m/>
    <m/>
    <m/>
    <m/>
    <m/>
    <m/>
    <m/>
    <m/>
    <m/>
    <m/>
    <m/>
    <m/>
    <m/>
    <m/>
    <m/>
    <m/>
    <m/>
    <m/>
    <m/>
    <m/>
    <m/>
    <m/>
    <m/>
    <m/>
    <m/>
    <m/>
    <m/>
    <m/>
    <m/>
    <m/>
    <m/>
    <x v="0"/>
    <m/>
    <m/>
    <m/>
    <m/>
    <m/>
    <s v="GESTIONADO"/>
    <m/>
    <d v="2024-01-12T00:00:00"/>
    <m/>
    <s v="N/A"/>
    <x v="39"/>
    <x v="3"/>
    <x v="0"/>
    <x v="0"/>
    <x v="0"/>
    <n v="1"/>
    <n v="1"/>
    <n v="1"/>
    <n v="1"/>
    <x v="0"/>
    <n v="1"/>
    <s v="8.21449163TOPTEX S.A -"/>
    <x v="2"/>
    <d v="2024-01-12T00:00:00"/>
    <x v="1515"/>
    <d v="1899-12-30T00:00:00"/>
    <d v="2024-01-12T09:36:00"/>
    <s v="9:36"/>
    <d v="1899-12-30T03:29:57"/>
    <x v="1"/>
    <x v="1"/>
    <x v="13"/>
    <x v="1"/>
    <n v="8193"/>
  </r>
  <r>
    <n v="1535"/>
    <d v="2024-01-12T13:05:23"/>
    <d v="2024-01-12T13:06:20"/>
    <s v="46044978@ventasyservicios.com.co"/>
    <s v="Edward Esteban Roa Ruiz"/>
    <m/>
    <d v="2024-01-12T00:00:00"/>
    <s v="07:33"/>
    <x v="4"/>
    <m/>
    <m/>
    <m/>
    <m/>
    <m/>
    <m/>
    <m/>
    <m/>
    <s v="figarof@icloud.com "/>
    <s v="Re: CANCELACIÓN DE SERVICIOS "/>
    <s v="17014347"/>
    <s v="ANIBAL ROMERO TORRES"/>
    <s v="MICR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2T00:00:00"/>
    <m/>
    <m/>
    <x v="58"/>
    <x v="0"/>
    <x v="0"/>
    <x v="0"/>
    <x v="0"/>
    <n v="1"/>
    <n v="1"/>
    <n v="1"/>
    <n v="1"/>
    <x v="0"/>
    <n v="1"/>
    <s v="17014347ANIBAL ROMERO TORRES"/>
    <x v="2"/>
    <d v="2024-01-12T00:00:00"/>
    <x v="1516"/>
    <d v="1899-12-30T00:00:00"/>
    <d v="2024-01-12T07:33:00"/>
    <s v="07:33"/>
    <d v="1899-12-30T05:33:20"/>
    <x v="1"/>
    <x v="1"/>
    <x v="8"/>
    <x v="0"/>
    <n v="8193"/>
  </r>
  <r>
    <n v="1536"/>
    <d v="2024-01-12T13:11:05"/>
    <d v="2024-01-12T13:12:27"/>
    <s v="45664102@ventasyservicios.com.co"/>
    <s v="Angie Tatiana Tique Cardozo"/>
    <m/>
    <d v="2024-01-12T00:00:00"/>
    <s v="10:25 a. m."/>
    <x v="0"/>
    <m/>
    <m/>
    <m/>
    <m/>
    <m/>
    <m/>
    <m/>
    <m/>
    <s v="olgaas@claro.com.co"/>
    <s v="RE: RECLAMACION - FALTA DE SERVICIO CLARO"/>
    <s v="12009073"/>
    <s v="SS COLOMBIA SAS"/>
    <s v="EMPRESAS"/>
    <s v="CLIENTE CLARO"/>
    <x v="1"/>
    <s v="CAROLINA GARCIA GUZMAN"/>
    <s v="FIJO"/>
    <s v="FO"/>
    <s v="CASO A OTRAS ÁREAS"/>
    <m/>
    <m/>
    <m/>
    <m/>
    <m/>
    <m/>
    <m/>
    <m/>
    <s v="CSM"/>
    <m/>
    <m/>
    <m/>
    <m/>
    <m/>
    <m/>
    <m/>
    <m/>
    <m/>
    <m/>
    <m/>
    <m/>
    <m/>
    <m/>
    <m/>
    <m/>
    <m/>
    <m/>
    <m/>
    <m/>
    <m/>
    <m/>
    <m/>
    <m/>
    <m/>
    <m/>
    <m/>
    <m/>
    <m/>
    <m/>
    <m/>
    <m/>
    <m/>
    <m/>
    <m/>
    <m/>
    <m/>
    <m/>
    <m/>
    <m/>
    <m/>
    <m/>
    <m/>
    <m/>
    <m/>
    <m/>
    <m/>
    <m/>
    <m/>
    <m/>
    <m/>
    <m/>
    <m/>
    <m/>
    <m/>
    <m/>
    <m/>
    <m/>
    <m/>
    <m/>
    <m/>
    <m/>
    <m/>
    <m/>
    <m/>
    <m/>
    <m/>
    <m/>
    <m/>
    <m/>
    <m/>
    <m/>
    <m/>
    <m/>
    <m/>
    <m/>
    <m/>
    <m/>
    <m/>
    <m/>
    <m/>
    <m/>
    <m/>
    <m/>
    <m/>
    <m/>
    <m/>
    <m/>
    <m/>
    <m/>
    <m/>
    <m/>
    <m/>
    <m/>
    <m/>
    <m/>
    <m/>
    <m/>
    <m/>
    <m/>
    <x v="0"/>
    <m/>
    <m/>
    <m/>
    <m/>
    <m/>
    <s v="SOLUCIONADO ESCALADO"/>
    <s v="CSM"/>
    <d v="2024-01-12T00:00:00"/>
    <s v="NO APLICA"/>
    <s v="NO APLICA"/>
    <x v="2"/>
    <x v="0"/>
    <x v="4"/>
    <x v="0"/>
    <x v="0"/>
    <n v="1"/>
    <n v="1"/>
    <n v="1"/>
    <n v="1"/>
    <x v="0"/>
    <n v="1"/>
    <s v="12009073SS COLOMBIA SAS"/>
    <x v="2"/>
    <d v="2024-01-12T00:00:00"/>
    <x v="1517"/>
    <d v="1899-12-30T00:00:00"/>
    <d v="2024-01-12T10:25:00"/>
    <s v="10:25"/>
    <d v="1899-12-30T02:47:27"/>
    <x v="1"/>
    <x v="1"/>
    <x v="16"/>
    <x v="1"/>
    <n v="8193"/>
  </r>
  <r>
    <n v="1537"/>
    <d v="2024-01-12T13:06:00"/>
    <d v="2024-01-12T13:12:39"/>
    <s v="45984160@ventasyservicios.com.co"/>
    <s v="Dana Sofia Giraldo Avila"/>
    <m/>
    <d v="2024-01-12T00:00:00"/>
    <s v="9:39:19 a. m."/>
    <x v="3"/>
    <m/>
    <s v="15559658"/>
    <m/>
    <m/>
    <m/>
    <m/>
    <m/>
    <m/>
    <m/>
    <m/>
    <s v="8.21449163"/>
    <s v="TOPTEX S.A"/>
    <s v="INTERMEDIAS"/>
    <s v="CLIENTE EXTERNO"/>
    <x v="0"/>
    <m/>
    <s v="MÓVIL"/>
    <m/>
    <m/>
    <s v="SALDO"/>
    <m/>
    <m/>
    <m/>
    <m/>
    <m/>
    <m/>
    <m/>
    <m/>
    <m/>
    <m/>
    <m/>
    <m/>
    <m/>
    <m/>
    <m/>
    <m/>
    <m/>
    <m/>
    <m/>
    <m/>
    <m/>
    <m/>
    <m/>
    <m/>
    <m/>
    <m/>
    <m/>
    <m/>
    <m/>
    <m/>
    <m/>
    <m/>
    <m/>
    <m/>
    <m/>
    <m/>
    <m/>
    <m/>
    <m/>
    <m/>
    <m/>
    <m/>
    <m/>
    <m/>
    <m/>
    <m/>
    <m/>
    <m/>
    <s v="INFORMACIÓN - ACLARACIÓN"/>
    <m/>
    <m/>
    <m/>
    <m/>
    <m/>
    <m/>
    <m/>
    <m/>
    <m/>
    <m/>
    <m/>
    <m/>
    <m/>
    <m/>
    <m/>
    <m/>
    <m/>
    <m/>
    <m/>
    <m/>
    <m/>
    <m/>
    <m/>
    <m/>
    <m/>
    <m/>
    <m/>
    <m/>
    <m/>
    <m/>
    <m/>
    <m/>
    <m/>
    <m/>
    <m/>
    <m/>
    <m/>
    <m/>
    <m/>
    <m/>
    <m/>
    <m/>
    <m/>
    <m/>
    <m/>
    <m/>
    <m/>
    <m/>
    <m/>
    <m/>
    <m/>
    <m/>
    <m/>
    <m/>
    <m/>
    <m/>
    <m/>
    <m/>
    <m/>
    <x v="0"/>
    <m/>
    <m/>
    <m/>
    <m/>
    <m/>
    <s v="GESTIONADO"/>
    <m/>
    <d v="2024-01-12T00:00:00"/>
    <m/>
    <s v="N/A"/>
    <x v="39"/>
    <x v="3"/>
    <x v="0"/>
    <x v="0"/>
    <x v="0"/>
    <n v="1"/>
    <n v="1"/>
    <n v="1"/>
    <n v="1"/>
    <x v="2"/>
    <n v="2"/>
    <s v="8.21449163TOPTEX S.A"/>
    <x v="2"/>
    <d v="2024-01-12T00:00:00"/>
    <x v="1518"/>
    <d v="1899-12-30T00:00:00"/>
    <d v="2024-01-12T09:39:00"/>
    <s v="9:39"/>
    <d v="1899-12-30T03:33:39"/>
    <x v="1"/>
    <x v="1"/>
    <x v="13"/>
    <x v="1"/>
    <n v="8193"/>
  </r>
  <r>
    <n v="1538"/>
    <d v="2024-01-12T12:17:51"/>
    <d v="2024-01-12T13:12:54"/>
    <s v="45577874@ventasyservicios.com.co"/>
    <s v="David Andres Pardo Torres"/>
    <m/>
    <d v="2024-01-11T00:00:00"/>
    <s v="10:54"/>
    <x v="4"/>
    <m/>
    <m/>
    <m/>
    <m/>
    <m/>
    <m/>
    <m/>
    <m/>
    <s v="sgestion@clctransportes.com"/>
    <s v="SOLICITUD  URGENTE DE ERROR DE USTEDES PAGO FACTURAS"/>
    <s v="12242357"/>
    <s v="CARGA Y LOGISTICA DE COLOMBIA S.A."/>
    <s v="MICRO"/>
    <s v="CLIENTE EXTERNO"/>
    <x v="0"/>
    <m/>
    <s v="FIJO"/>
    <s v="FO"/>
    <s v="PAGO NO ABONADO"/>
    <m/>
    <m/>
    <m/>
    <m/>
    <m/>
    <m/>
    <m/>
    <m/>
    <m/>
    <m/>
    <m/>
    <m/>
    <m/>
    <m/>
    <m/>
    <m/>
    <m/>
    <m/>
    <m/>
    <m/>
    <m/>
    <m/>
    <m/>
    <m/>
    <m/>
    <m/>
    <m/>
    <m/>
    <m/>
    <m/>
    <m/>
    <m/>
    <m/>
    <s v="INFORMACIÓN - ACLARACIÓN"/>
    <m/>
    <m/>
    <m/>
    <m/>
    <m/>
    <m/>
    <m/>
    <m/>
    <m/>
    <m/>
    <m/>
    <m/>
    <m/>
    <m/>
    <m/>
    <m/>
    <m/>
    <m/>
    <m/>
    <m/>
    <m/>
    <m/>
    <m/>
    <m/>
    <m/>
    <m/>
    <m/>
    <m/>
    <m/>
    <m/>
    <m/>
    <m/>
    <m/>
    <m/>
    <m/>
    <m/>
    <m/>
    <m/>
    <m/>
    <m/>
    <m/>
    <m/>
    <m/>
    <m/>
    <m/>
    <m/>
    <m/>
    <m/>
    <m/>
    <m/>
    <m/>
    <m/>
    <m/>
    <m/>
    <m/>
    <m/>
    <m/>
    <m/>
    <m/>
    <m/>
    <m/>
    <m/>
    <m/>
    <m/>
    <m/>
    <m/>
    <m/>
    <m/>
    <m/>
    <m/>
    <m/>
    <m/>
    <m/>
    <m/>
    <m/>
    <x v="0"/>
    <m/>
    <m/>
    <m/>
    <m/>
    <m/>
    <s v="GESTIONADO"/>
    <m/>
    <d v="2024-01-12T00:00:00"/>
    <s v="20622731"/>
    <m/>
    <x v="28"/>
    <x v="0"/>
    <x v="0"/>
    <x v="0"/>
    <x v="0"/>
    <n v="1"/>
    <n v="1"/>
    <n v="1"/>
    <n v="1"/>
    <x v="2"/>
    <n v="2"/>
    <s v="12242357CARGA Y LOGISTICA DE COLOMBIA S.A."/>
    <x v="0"/>
    <d v="2024-01-12T00:00:00"/>
    <x v="1519"/>
    <d v="1899-12-30T00:00:00"/>
    <d v="2024-01-11T10:54:00"/>
    <s v="10:54"/>
    <d v="1899-12-31T02:18:54"/>
    <x v="0"/>
    <x v="0"/>
    <x v="14"/>
    <x v="0"/>
    <n v="8193"/>
  </r>
  <r>
    <n v="1539"/>
    <d v="2024-01-12T13:15:44"/>
    <d v="2024-01-12T13:16:56"/>
    <s v="46044978@ventasyservicios.com.co"/>
    <s v="Edward Esteban Roa Ruiz"/>
    <m/>
    <d v="2024-01-12T00:00:00"/>
    <s v="08:35"/>
    <x v="4"/>
    <m/>
    <m/>
    <m/>
    <m/>
    <m/>
    <m/>
    <m/>
    <m/>
    <s v="fabricadesonrisascontabilidad@gmail.com "/>
    <s v="Re: Fwd: SOLICITUD DESVINCULACION DE CUENTA"/>
    <s v="3108580811"/>
    <s v="JAVIER MARQUEZ FABRICA DE SONRISAS SAS "/>
    <s v="SOHO"/>
    <s v="CLIENTE CLAR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2T00:00:00"/>
    <m/>
    <m/>
    <x v="61"/>
    <x v="0"/>
    <x v="0"/>
    <x v="0"/>
    <x v="0"/>
    <n v="1"/>
    <n v="1"/>
    <n v="1"/>
    <n v="1"/>
    <x v="0"/>
    <n v="1"/>
    <s v="3108580811JAVIER MARQUEZ FABRICA DE SONRISAS SAS "/>
    <x v="2"/>
    <d v="2024-01-12T00:00:00"/>
    <x v="1520"/>
    <d v="1899-12-30T00:00:00"/>
    <d v="2024-01-12T08:35:00"/>
    <s v="08:35"/>
    <d v="1899-12-30T04:41:56"/>
    <x v="1"/>
    <x v="1"/>
    <x v="8"/>
    <x v="0"/>
    <n v="8193"/>
  </r>
  <r>
    <n v="1540"/>
    <d v="2024-01-12T13:18:07"/>
    <d v="2024-01-12T13:19:05"/>
    <s v="45664102@ventasyservicios.com.co"/>
    <s v="Angie Tatiana Tique Cardozo"/>
    <m/>
    <d v="2024-01-12T00:00:00"/>
    <s v="3:37 p. m."/>
    <x v="0"/>
    <m/>
    <m/>
    <m/>
    <m/>
    <m/>
    <m/>
    <m/>
    <m/>
    <s v="claroteayudanegocios@claro.com.co"/>
    <s v="SOLICITUD RETIRO Y CANCELACION SERVICIO CUENTA 12084675 INTERNET FIBRA OPTICA"/>
    <s v="12084675"/>
    <s v="ESPECTACULOS PIROTECNICOS MARIPOSA S.A.S"/>
    <s v="SOHO"/>
    <s v="CLARO TE AYUDA"/>
    <x v="0"/>
    <m/>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2T00:00:00"/>
    <s v="NO APLICA"/>
    <s v="NO APLICA"/>
    <x v="58"/>
    <x v="0"/>
    <x v="0"/>
    <x v="0"/>
    <x v="0"/>
    <n v="1"/>
    <n v="1"/>
    <n v="1"/>
    <n v="1"/>
    <x v="1"/>
    <n v="2"/>
    <s v="12084675ESPECTACULOS PIROTECNICOS MARIPOSA S.A.S"/>
    <x v="1"/>
    <d v="2024-01-12T00:00:00"/>
    <x v="1521"/>
    <d v="1899-12-30T00:00:00"/>
    <d v="2024-01-12T03:37:00"/>
    <s v="3:37"/>
    <d v="1899-12-30T09:42:05"/>
    <x v="2"/>
    <x v="2"/>
    <x v="16"/>
    <x v="1"/>
    <n v="8193"/>
  </r>
  <r>
    <n v="1541"/>
    <d v="2024-01-12T13:19:36"/>
    <d v="2024-01-12T13:20:58"/>
    <s v="45077024@ventasyservicios.com.co"/>
    <s v="Leidy Tatiana Pinzon Calderon"/>
    <m/>
    <d v="2024-01-11T00:00:00"/>
    <s v="17:19"/>
    <x v="7"/>
    <m/>
    <m/>
    <m/>
    <m/>
    <m/>
    <m/>
    <s v="parkcaribehotel@gmail.com"/>
    <s v="Re: Seccion decontrato soluciones fijas por medio de presente solicitamos él cambio de titularidad de los siguiente servicios"/>
    <m/>
    <m/>
    <s v="3235774962 "/>
    <s v="PARK CARIBE HOTEL "/>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2T00:00:00"/>
    <m/>
    <m/>
    <x v="78"/>
    <x v="6"/>
    <x v="0"/>
    <x v="0"/>
    <x v="0"/>
    <n v="1"/>
    <n v="1"/>
    <n v="1"/>
    <n v="1"/>
    <x v="0"/>
    <n v="1"/>
    <s v="3235774962 PARK CARIBE HOTEL "/>
    <x v="0"/>
    <d v="2024-01-12T00:00:00"/>
    <x v="1522"/>
    <d v="1899-12-30T00:00:00"/>
    <d v="2024-01-11T17:19:00"/>
    <s v="17:19"/>
    <d v="1899-12-30T20:01:58"/>
    <x v="4"/>
    <x v="0"/>
    <x v="12"/>
    <x v="1"/>
    <n v="8193"/>
  </r>
  <r>
    <n v="1542"/>
    <d v="2024-01-12T12:59:05"/>
    <d v="2024-01-12T13:27:43"/>
    <s v="45113897@ventasyservicios.com.co"/>
    <s v="Diana Carolina Zambrano Cruz"/>
    <m/>
    <d v="2024-01-12T00:00:00"/>
    <s v="7:29"/>
    <x v="4"/>
    <m/>
    <m/>
    <m/>
    <m/>
    <m/>
    <m/>
    <m/>
    <m/>
    <s v="diana.claronegocios@gmail.com"/>
    <s v="Re: TRASLADO SERVICIOS// HFC // INVERSIONES Y REPRESENTACIONES DIGITALES"/>
    <s v="47136417"/>
    <s v="INVERSIONE Y REPRESENTACIO DIGITALES SAS   "/>
    <s v="MICRO"/>
    <s v="CLIENTE EXTERNO"/>
    <x v="0"/>
    <m/>
    <s v="FIJO"/>
    <s v="HFC"/>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2T00:00:00"/>
    <m/>
    <m/>
    <x v="80"/>
    <x v="0"/>
    <x v="0"/>
    <x v="0"/>
    <x v="0"/>
    <n v="1"/>
    <n v="1"/>
    <n v="1"/>
    <n v="1"/>
    <x v="0"/>
    <n v="1"/>
    <s v="47136417INVERSIONE Y REPRESENTACIO DIGITALES SAS   "/>
    <x v="2"/>
    <d v="2024-01-12T00:00:00"/>
    <x v="1523"/>
    <d v="1899-12-30T00:00:00"/>
    <d v="2024-01-12T07:29:00"/>
    <s v="7:29"/>
    <d v="1899-12-30T05:58:43"/>
    <x v="1"/>
    <x v="1"/>
    <x v="30"/>
    <x v="0"/>
    <n v="8193"/>
  </r>
  <r>
    <n v="1543"/>
    <d v="2024-01-12T13:05:45"/>
    <d v="2024-01-12T13:28:11"/>
    <s v="45981202@ventasyservicios.com.co"/>
    <s v="Candida Mayerli Moyano Casallas"/>
    <m/>
    <d v="2024-01-12T00:00:00"/>
    <s v="12:12 p. m."/>
    <x v="8"/>
    <m/>
    <m/>
    <m/>
    <m/>
    <m/>
    <s v="FEC BANCOLOMBIA"/>
    <m/>
    <m/>
    <s v="abartolo@bancolombia.com.co"/>
    <s v="RE: Información Plan Activo CC 30414570"/>
    <s v="3128417914"/>
    <s v="ANGELA MARIA BARTOLO BARRERA"/>
    <s v="SOHO"/>
    <s v="CLIENTE EXTERNO"/>
    <x v="1"/>
    <s v="DANIEL STYVEN BUSTAMANTE ARBOLEDA"/>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2T00:00:00"/>
    <m/>
    <m/>
    <x v="22"/>
    <x v="7"/>
    <x v="0"/>
    <x v="0"/>
    <x v="0"/>
    <n v="1"/>
    <n v="1"/>
    <n v="1"/>
    <n v="1"/>
    <x v="2"/>
    <n v="2"/>
    <s v="3128417914ANGELA MARIA BARTOLO BARRERA"/>
    <x v="2"/>
    <d v="2024-01-12T00:00:00"/>
    <x v="1524"/>
    <d v="1899-12-30T00:00:00"/>
    <d v="2024-01-12T12:12:00"/>
    <s v="12:12"/>
    <d v="1899-12-30T01:16:11"/>
    <x v="1"/>
    <x v="1"/>
    <x v="10"/>
    <x v="1"/>
    <n v="8193"/>
  </r>
  <r>
    <n v="1544"/>
    <d v="2024-01-12T13:05:49"/>
    <d v="2024-01-12T13:32:22"/>
    <s v="45715302@ventasyservicios.com.co"/>
    <s v="Gina Julieth Rojas Rodriguez"/>
    <m/>
    <d v="2024-01-12T00:00:00"/>
    <s v="11:21"/>
    <x v="4"/>
    <m/>
    <m/>
    <m/>
    <m/>
    <m/>
    <m/>
    <m/>
    <m/>
    <s v="corsa.s.a.s@gmail.com"/>
    <s v=" Re: SOLICITUD APLICACION DESCUENTO X RETENCION"/>
    <s v="3106971462"/>
    <s v="INVERSIONES CORREA SALAZAR S A S"/>
    <s v="PYME MEDIANA"/>
    <s v="CLIENTE EXTERNO"/>
    <x v="0"/>
    <m/>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2T00:00:00"/>
    <s v="0"/>
    <s v="0"/>
    <x v="22"/>
    <x v="0"/>
    <x v="0"/>
    <x v="0"/>
    <x v="0"/>
    <n v="1"/>
    <n v="1"/>
    <n v="1"/>
    <n v="1"/>
    <x v="0"/>
    <n v="1"/>
    <s v="3106971462INVERSIONES CORREA SALAZAR S A S"/>
    <x v="2"/>
    <d v="2024-01-12T00:00:00"/>
    <x v="1525"/>
    <d v="1899-12-30T00:00:00"/>
    <d v="2024-01-12T11:21:00"/>
    <s v="11:21"/>
    <d v="1899-12-30T02:11:22"/>
    <x v="1"/>
    <x v="1"/>
    <x v="23"/>
    <x v="0"/>
    <n v="8193"/>
  </r>
  <r>
    <n v="1545"/>
    <d v="2024-01-12T13:31:29"/>
    <d v="2024-01-12T13:33:41"/>
    <s v="45577874@ventasyservicios.com.co"/>
    <s v="David Andres Pardo Torres"/>
    <m/>
    <d v="2024-01-11T00:00:00"/>
    <s v="11:29"/>
    <x v="0"/>
    <m/>
    <m/>
    <m/>
    <m/>
    <m/>
    <m/>
    <m/>
    <m/>
    <s v="contactopyme.co@claro.com.co"/>
    <s v="Fwd: RV: Matriz 19919 Edificio Ladera"/>
    <s v="04747424"/>
    <s v="PQR INCONSISTENCIAS"/>
    <s v="NO DETERMINADO"/>
    <s v="SOPORTE TÉCNICO NEGOCIOS"/>
    <x v="0"/>
    <m/>
    <s v="FIJO"/>
    <s v="HFC"/>
    <s v="CASO A OTRAS ÁREAS"/>
    <m/>
    <m/>
    <m/>
    <m/>
    <m/>
    <m/>
    <m/>
    <m/>
    <s v="RESIDENCIAL"/>
    <m/>
    <m/>
    <m/>
    <m/>
    <m/>
    <m/>
    <m/>
    <m/>
    <m/>
    <m/>
    <m/>
    <m/>
    <m/>
    <m/>
    <m/>
    <m/>
    <m/>
    <m/>
    <m/>
    <m/>
    <m/>
    <m/>
    <m/>
    <m/>
    <m/>
    <m/>
    <m/>
    <m/>
    <m/>
    <m/>
    <m/>
    <m/>
    <m/>
    <m/>
    <m/>
    <m/>
    <m/>
    <m/>
    <m/>
    <m/>
    <m/>
    <m/>
    <m/>
    <m/>
    <m/>
    <m/>
    <m/>
    <m/>
    <m/>
    <m/>
    <m/>
    <m/>
    <m/>
    <m/>
    <m/>
    <m/>
    <m/>
    <m/>
    <m/>
    <m/>
    <m/>
    <m/>
    <m/>
    <m/>
    <m/>
    <m/>
    <m/>
    <m/>
    <m/>
    <m/>
    <m/>
    <m/>
    <m/>
    <m/>
    <m/>
    <m/>
    <m/>
    <m/>
    <m/>
    <m/>
    <m/>
    <m/>
    <m/>
    <m/>
    <m/>
    <m/>
    <m/>
    <m/>
    <m/>
    <m/>
    <m/>
    <m/>
    <m/>
    <m/>
    <m/>
    <m/>
    <m/>
    <m/>
    <m/>
    <m/>
    <x v="0"/>
    <m/>
    <m/>
    <m/>
    <m/>
    <m/>
    <s v="GESTIONADO"/>
    <m/>
    <d v="2024-01-12T00:00:00"/>
    <s v="995931216"/>
    <m/>
    <x v="118"/>
    <x v="0"/>
    <x v="0"/>
    <x v="0"/>
    <x v="0"/>
    <n v="1"/>
    <n v="1"/>
    <n v="1"/>
    <n v="1"/>
    <x v="1"/>
    <n v="9"/>
    <s v="04747424PQR INCONSISTENCIAS"/>
    <x v="0"/>
    <d v="2024-01-12T00:00:00"/>
    <x v="1526"/>
    <d v="1899-12-30T00:00:00"/>
    <d v="2024-01-11T11:29:00"/>
    <s v="11:29"/>
    <d v="1899-12-31T02:04:41"/>
    <x v="0"/>
    <x v="0"/>
    <x v="14"/>
    <x v="0"/>
    <n v="8193"/>
  </r>
  <r>
    <n v="1546"/>
    <d v="2024-01-12T13:29:04"/>
    <d v="2024-01-12T13:33:54"/>
    <s v="45113897@ventasyservicios.com.co"/>
    <s v="Diana Carolina Zambrano Cruz"/>
    <m/>
    <d v="2024-01-12T00:00:00"/>
    <s v="7:30"/>
    <x v="4"/>
    <m/>
    <m/>
    <m/>
    <m/>
    <m/>
    <m/>
    <m/>
    <m/>
    <s v="jose.rubio.10@hotmail.com"/>
    <s v="Re: solicitud dectranslado de domicilio barrio CENTRO ACEPTO PAGO TRANSLADO Y ENVÍO TELEFONKS "/>
    <s v="59721759"/>
    <s v="JOSE RUBEL ARIAS RODRIGUEZ"/>
    <s v="MICRO"/>
    <s v="CLIENTE EXTERNO"/>
    <x v="0"/>
    <m/>
    <s v="FIJO"/>
    <s v="HFC"/>
    <s v="TRASLADO SEDE"/>
    <m/>
    <m/>
    <m/>
    <m/>
    <m/>
    <m/>
    <m/>
    <m/>
    <m/>
    <m/>
    <m/>
    <m/>
    <m/>
    <m/>
    <m/>
    <m/>
    <m/>
    <m/>
    <m/>
    <m/>
    <m/>
    <m/>
    <m/>
    <m/>
    <m/>
    <m/>
    <m/>
    <m/>
    <m/>
    <m/>
    <m/>
    <m/>
    <m/>
    <m/>
    <m/>
    <m/>
    <m/>
    <m/>
    <m/>
    <m/>
    <m/>
    <m/>
    <m/>
    <m/>
    <m/>
    <m/>
    <m/>
    <m/>
    <m/>
    <m/>
    <m/>
    <m/>
    <m/>
    <m/>
    <m/>
    <m/>
    <m/>
    <m/>
    <m/>
    <s v="GESTIONADO"/>
    <m/>
    <m/>
    <m/>
    <m/>
    <m/>
    <m/>
    <m/>
    <m/>
    <m/>
    <m/>
    <m/>
    <m/>
    <m/>
    <m/>
    <m/>
    <m/>
    <m/>
    <m/>
    <m/>
    <m/>
    <m/>
    <m/>
    <m/>
    <m/>
    <m/>
    <m/>
    <m/>
    <m/>
    <m/>
    <m/>
    <m/>
    <m/>
    <m/>
    <m/>
    <m/>
    <m/>
    <m/>
    <m/>
    <m/>
    <m/>
    <m/>
    <m/>
    <m/>
    <m/>
    <m/>
    <m/>
    <m/>
    <m/>
    <m/>
    <x v="0"/>
    <m/>
    <m/>
    <m/>
    <m/>
    <m/>
    <s v="GESTIONADO"/>
    <m/>
    <d v="2024-01-12T00:00:00"/>
    <m/>
    <m/>
    <x v="138"/>
    <x v="0"/>
    <x v="0"/>
    <x v="0"/>
    <x v="0"/>
    <n v="1"/>
    <n v="1"/>
    <n v="1"/>
    <n v="1"/>
    <x v="2"/>
    <n v="2"/>
    <s v="59721759JOSE RUBEL ARIAS RODRIGUEZ"/>
    <x v="0"/>
    <d v="2024-01-12T00:00:00"/>
    <x v="1527"/>
    <d v="1899-12-30T00:00:00"/>
    <d v="2024-01-12T07:30:00"/>
    <s v="7:30"/>
    <d v="1899-12-30T06:03:54"/>
    <x v="2"/>
    <x v="2"/>
    <x v="30"/>
    <x v="0"/>
    <n v="8193"/>
  </r>
  <r>
    <n v="1547"/>
    <d v="2024-01-12T12:59:11"/>
    <d v="2024-01-12T13:36:27"/>
    <s v="45632550@ventasyservicios.com.co"/>
    <s v="Alejandra Rodriguez Cajamarca"/>
    <m/>
    <d v="2024-01-12T00:00:00"/>
    <s v="10:50 a. m."/>
    <x v="4"/>
    <m/>
    <m/>
    <m/>
    <m/>
    <m/>
    <m/>
    <m/>
    <m/>
    <s v="recursoshumanos@civel.com.co"/>
    <s v="RV: URGENTE! INCONSISTENCIA FACTURA SERVICIO CLARO MOVIL ENERO 2024"/>
    <s v="8.22263056"/>
    <s v="CIVEL SAS"/>
    <s v="PYME PEQUEÑA"/>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ESCALADO"/>
    <s v="SUPERVISOR NEGOCIOS"/>
    <d v="2024-01-12T00:00:00"/>
    <m/>
    <m/>
    <x v="47"/>
    <x v="0"/>
    <x v="1"/>
    <x v="0"/>
    <x v="0"/>
    <n v="1"/>
    <n v="1"/>
    <n v="1"/>
    <n v="1"/>
    <x v="0"/>
    <n v="1"/>
    <s v="8.22263056CIVEL SAS"/>
    <x v="2"/>
    <d v="2024-01-12T00:00:00"/>
    <x v="1528"/>
    <d v="1899-12-30T00:00:00"/>
    <d v="2024-01-12T10:50:00"/>
    <s v="10:50"/>
    <d v="1899-12-30T02:46:27"/>
    <x v="1"/>
    <x v="1"/>
    <x v="24"/>
    <x v="0"/>
    <n v="8193"/>
  </r>
  <r>
    <n v="1548"/>
    <d v="2024-01-12T13:31:16"/>
    <d v="2024-01-12T13:37:03"/>
    <s v="46044558@ventasyservicios.com.co"/>
    <s v="Dick Harry Rodriguez Rocha"/>
    <m/>
    <d v="2024-01-11T00:00:00"/>
    <s v="12:57"/>
    <x v="0"/>
    <m/>
    <m/>
    <m/>
    <m/>
    <m/>
    <m/>
    <m/>
    <m/>
    <s v="ana.leon@claro.com.co"/>
    <s v="RV:  Solicitud certificación LUBECK SECURITY LTDA NIT  : 900208203/////Blime"/>
    <s v="3183837303"/>
    <s v="LUBECK SECURITY LTDA"/>
    <s v="PYME PEQUEÑA"/>
    <s v="CLIENTE EXTERNO"/>
    <x v="0"/>
    <m/>
    <s v="MÓVIL"/>
    <m/>
    <m/>
    <s v="REPORTES"/>
    <m/>
    <m/>
    <m/>
    <m/>
    <m/>
    <m/>
    <m/>
    <m/>
    <m/>
    <m/>
    <m/>
    <m/>
    <m/>
    <m/>
    <m/>
    <m/>
    <m/>
    <m/>
    <m/>
    <m/>
    <m/>
    <m/>
    <m/>
    <m/>
    <m/>
    <m/>
    <m/>
    <m/>
    <m/>
    <m/>
    <m/>
    <m/>
    <m/>
    <m/>
    <m/>
    <m/>
    <m/>
    <m/>
    <m/>
    <m/>
    <m/>
    <m/>
    <m/>
    <m/>
    <m/>
    <m/>
    <s v="REPORTE CORPORATIVO"/>
    <m/>
    <m/>
    <m/>
    <m/>
    <m/>
    <m/>
    <m/>
    <m/>
    <m/>
    <m/>
    <m/>
    <m/>
    <m/>
    <m/>
    <m/>
    <m/>
    <m/>
    <m/>
    <m/>
    <m/>
    <m/>
    <m/>
    <m/>
    <m/>
    <m/>
    <m/>
    <m/>
    <m/>
    <m/>
    <m/>
    <m/>
    <m/>
    <m/>
    <m/>
    <m/>
    <m/>
    <m/>
    <m/>
    <m/>
    <m/>
    <m/>
    <m/>
    <m/>
    <m/>
    <m/>
    <m/>
    <m/>
    <m/>
    <m/>
    <m/>
    <m/>
    <m/>
    <m/>
    <m/>
    <m/>
    <m/>
    <m/>
    <m/>
    <m/>
    <m/>
    <m/>
    <x v="0"/>
    <m/>
    <m/>
    <m/>
    <m/>
    <m/>
    <s v="GESTIONADO"/>
    <m/>
    <d v="2024-01-12T00:00:00"/>
    <m/>
    <m/>
    <x v="49"/>
    <x v="0"/>
    <x v="0"/>
    <x v="0"/>
    <x v="0"/>
    <n v="1"/>
    <n v="1"/>
    <n v="1"/>
    <n v="1"/>
    <x v="0"/>
    <n v="1"/>
    <s v="3183837303LUBECK SECURITY LTDA"/>
    <x v="0"/>
    <d v="2024-01-12T00:00:00"/>
    <x v="1529"/>
    <d v="1899-12-30T00:00:00"/>
    <d v="2024-01-11T12:57:00"/>
    <s v="12:57"/>
    <d v="1899-12-31T00:40:03"/>
    <x v="0"/>
    <x v="0"/>
    <x v="20"/>
    <x v="1"/>
    <n v="8193"/>
  </r>
  <r>
    <n v="1549"/>
    <d v="2024-01-12T13:02:31"/>
    <d v="2024-01-12T13:45:27"/>
    <s v="46044953@ventasyservicios.com.co"/>
    <s v="Jonnatan Steven Hernandez Gonzalez"/>
    <m/>
    <d v="2024-01-11T00:00:00"/>
    <s v="4:08"/>
    <x v="4"/>
    <m/>
    <m/>
    <m/>
    <m/>
    <m/>
    <m/>
    <m/>
    <m/>
    <s v="Luis.de@claro.com.co"/>
    <s v=" RE: RV: retiro de servicio por no cobertura CTA 26061099"/>
    <s v="26061099"/>
    <s v="MARCO ANTONIO BLANCO JALLER"/>
    <s v="MICR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2T00:00:00"/>
    <s v="N/A"/>
    <s v="N/A"/>
    <x v="58"/>
    <x v="0"/>
    <x v="0"/>
    <x v="9"/>
    <x v="1"/>
    <n v="1"/>
    <n v="1"/>
    <n v="1"/>
    <n v="1"/>
    <x v="0"/>
    <n v="1"/>
    <s v="26061099MARCO ANTONIO BLANCO JALLER"/>
    <x v="0"/>
    <d v="2024-01-12T00:00:00"/>
    <x v="1530"/>
    <d v="1899-12-30T00:00:00"/>
    <d v="2024-01-11T04:08:00"/>
    <s v="4:08"/>
    <d v="1899-12-31T09:37:27"/>
    <x v="0"/>
    <x v="0"/>
    <x v="15"/>
    <x v="0"/>
    <n v="8193"/>
  </r>
  <r>
    <n v="1550"/>
    <d v="2024-01-12T13:42:20"/>
    <d v="2024-01-12T13:46:52"/>
    <s v="46046406@ventasyservicios.com.co"/>
    <s v="Angela Pilar Garces Quintero"/>
    <m/>
    <d v="2024-01-11T00:00:00"/>
    <s v="15:41"/>
    <x v="0"/>
    <m/>
    <m/>
    <m/>
    <m/>
    <m/>
    <m/>
    <m/>
    <m/>
    <s v="INTENCIONES DE BAJA ROWELL"/>
    <s v="INTENCIONES DE BAJA ROWELL"/>
    <s v="3104670304"/>
    <s v="ROWELL SAS"/>
    <s v="PYME MEDIANA"/>
    <s v="CLIENTE EXTERNO"/>
    <x v="0"/>
    <m/>
    <s v="MÓVIL"/>
    <m/>
    <m/>
    <s v="SALDO"/>
    <m/>
    <m/>
    <m/>
    <m/>
    <m/>
    <m/>
    <m/>
    <m/>
    <m/>
    <m/>
    <m/>
    <m/>
    <m/>
    <m/>
    <m/>
    <m/>
    <m/>
    <m/>
    <m/>
    <m/>
    <m/>
    <m/>
    <m/>
    <m/>
    <m/>
    <m/>
    <m/>
    <m/>
    <m/>
    <m/>
    <m/>
    <m/>
    <m/>
    <m/>
    <m/>
    <m/>
    <m/>
    <m/>
    <m/>
    <m/>
    <m/>
    <m/>
    <m/>
    <m/>
    <m/>
    <m/>
    <m/>
    <m/>
    <s v="INFORMACIÓN - ACLARACIÓN"/>
    <m/>
    <m/>
    <m/>
    <m/>
    <m/>
    <m/>
    <m/>
    <m/>
    <m/>
    <m/>
    <m/>
    <m/>
    <m/>
    <m/>
    <m/>
    <m/>
    <m/>
    <m/>
    <m/>
    <m/>
    <m/>
    <m/>
    <m/>
    <m/>
    <m/>
    <m/>
    <m/>
    <m/>
    <m/>
    <m/>
    <m/>
    <m/>
    <m/>
    <m/>
    <m/>
    <m/>
    <m/>
    <m/>
    <m/>
    <m/>
    <m/>
    <m/>
    <m/>
    <m/>
    <m/>
    <m/>
    <m/>
    <m/>
    <m/>
    <m/>
    <m/>
    <m/>
    <m/>
    <m/>
    <m/>
    <m/>
    <m/>
    <m/>
    <m/>
    <x v="0"/>
    <m/>
    <m/>
    <m/>
    <m/>
    <m/>
    <s v="GESTIONADO"/>
    <m/>
    <d v="2024-01-12T00:00:00"/>
    <s v="Buenas tardes,_x000a__x000a_ _x000a__x000a_Su ayuda por favor con el cliente en mención, manifiesta recibir mas de 5 llamadas para  realizar cobro y los pagos ya están hechos._x000a__x000a_ _x000a__x000a_El cliente tiene intenciones de baja por este motivo, realizar las validaciones pertinentes y tener en cuenta la ley nueva de no contactar al cliente varias veces al día._x000a__x000a_ _x000a__x000a_ _x000a__x000a_NOMBRE o RAZÓN SOCIAL: ROWELL S.A.S_x000a__x000a_CATEGORÍA : PERSONA JURÍDICA PRINCIPAL_x000a__x000a_NIT : 900300047-8_x000a__x000a_ _x000a__x000a_ _x000a__x000a__x000a__x000a_ _x000a__x000a_Gracias._x000a__x000a_ _x000a__x000a_ _x000a__x000a_Consultor(a) Negocios_x000a_YENY ALEXANDRA SALINAS MARTINEZ_x000a_Celular / Ext: 3134942036_x000a_yenny.salinas@claro.com.co_x000a__x000a__x000a_Conmutador: Bogotá: 6017480000 - 6017500300, Cali: 6024880000, Medellín: 6046041000, B/quilla: 6053870000_x000a__x000a_AVISO DE CONFIDENCIALIDAD:_x000a_Este correo electrónico, incluyendo en su caso, los archivos adjuntos al mismo, pueden contener información de carácter confidencial y/o privilegiada, y se envían a la atención única y exclusivamente de la persona y/o entidad a quien va dirigido. La copia, revisión, uso, revelación y/o distribución de dicha información confidencial sin la autorización por escrito de Comunicación Celular S.A Comcel S.A está prohibida. Si usted no es el destinatario a quien se dirige el presente correo, favor de contactar al remitente respondiendo al presente correo y eliminar el correo original incluyendo sus archivos, así como cualquiera copia del mismo. Mediante la recepción del presente correo usted reconoce y acepta que en caso de incumplimiento de su parte y/o de sus representantes a los términos antes mencionados, Comunicación Celular S.A Comcel S.A tendrá derecho a los daños y perjuicios que esto le cause. Consulta nuestra política de desconexión laboral._x000a__x000a_CONFIDENTIALITY NOTICE:_x000a_This e-mail, including, if applicable, the files attached to it, may contain information of a confidential and/or privileged nature, and are sent to the sole and exclusive attention of the person and/or entity to whom it is addressed. Copying, review, use, disclosure and/or distribution of such confidential information without the written authorization of Comunicación Celular S.A Comcel S.A is prohibited. If you are not the intended recipient of this email, please contact the sender by replying to this email and delete the original email including your files, as well as any copy of it. By receiving this email you acknowledge and agree that in case of breach by you and/or your representatives of the above terms, Comunicación Celular S.A. Comcel S.A. will be entitled to the damages that this causes you. See our work disconnection policy."/>
    <m/>
    <x v="39"/>
    <x v="0"/>
    <x v="0"/>
    <x v="0"/>
    <x v="0"/>
    <n v="1"/>
    <n v="1"/>
    <n v="1"/>
    <n v="1"/>
    <x v="0"/>
    <n v="1"/>
    <s v="3104670304ROWELL SAS"/>
    <x v="0"/>
    <d v="2024-01-12T00:00:00"/>
    <x v="1531"/>
    <d v="1899-12-30T00:00:00"/>
    <d v="2024-01-11T15:41:00"/>
    <s v="15:41"/>
    <d v="1899-12-30T22:05:52"/>
    <x v="4"/>
    <x v="0"/>
    <x v="26"/>
    <x v="1"/>
    <n v="8193"/>
  </r>
  <r>
    <n v="1551"/>
    <d v="2024-01-12T13:42:47"/>
    <d v="2024-01-12T13:47:08"/>
    <s v="45632550@ventasyservicios.com.co"/>
    <s v="Alejandra Rodriguez Cajamarca"/>
    <m/>
    <d v="2024-01-11T00:00:00"/>
    <s v="5:53 a. m."/>
    <x v="4"/>
    <m/>
    <m/>
    <m/>
    <m/>
    <m/>
    <m/>
    <m/>
    <m/>
    <s v="procomin1@gmail.com"/>
    <s v="Re: NO APLICACION DESCUENTO PACTADO TICKET 20449594"/>
    <s v="11816601"/>
    <s v="PROCOMIN LIMITADA"/>
    <s v="PYME PEQUEÑA"/>
    <s v="CLIENTE EXTERNO"/>
    <x v="0"/>
    <m/>
    <s v="FIJO"/>
    <s v="FO"/>
    <s v="CAMBIO PLAN TARIFA"/>
    <m/>
    <m/>
    <m/>
    <m/>
    <m/>
    <s v="DOWNGRADE"/>
    <m/>
    <m/>
    <m/>
    <m/>
    <m/>
    <m/>
    <m/>
    <m/>
    <m/>
    <m/>
    <m/>
    <m/>
    <m/>
    <m/>
    <m/>
    <m/>
    <m/>
    <m/>
    <m/>
    <m/>
    <m/>
    <m/>
    <m/>
    <m/>
    <m/>
    <m/>
    <m/>
    <m/>
    <m/>
    <m/>
    <m/>
    <m/>
    <m/>
    <m/>
    <m/>
    <m/>
    <m/>
    <m/>
    <m/>
    <m/>
    <m/>
    <m/>
    <m/>
    <m/>
    <m/>
    <m/>
    <m/>
    <m/>
    <m/>
    <m/>
    <m/>
    <m/>
    <m/>
    <m/>
    <m/>
    <m/>
    <m/>
    <m/>
    <m/>
    <m/>
    <m/>
    <m/>
    <m/>
    <m/>
    <m/>
    <m/>
    <m/>
    <m/>
    <m/>
    <m/>
    <m/>
    <m/>
    <m/>
    <m/>
    <m/>
    <m/>
    <m/>
    <m/>
    <m/>
    <m/>
    <m/>
    <m/>
    <m/>
    <m/>
    <m/>
    <m/>
    <m/>
    <m/>
    <m/>
    <m/>
    <m/>
    <m/>
    <m/>
    <m/>
    <m/>
    <m/>
    <m/>
    <m/>
    <m/>
    <m/>
    <m/>
    <m/>
    <m/>
    <x v="0"/>
    <m/>
    <m/>
    <m/>
    <m/>
    <m/>
    <s v="GESTIONADO"/>
    <m/>
    <d v="2024-01-12T00:00:00"/>
    <m/>
    <m/>
    <x v="35"/>
    <x v="0"/>
    <x v="0"/>
    <x v="0"/>
    <x v="0"/>
    <n v="1"/>
    <n v="1"/>
    <n v="1"/>
    <n v="1"/>
    <x v="0"/>
    <n v="1"/>
    <s v="11816601PROCOMIN LIMITADA"/>
    <x v="0"/>
    <d v="2024-01-12T00:00:00"/>
    <x v="1532"/>
    <d v="1899-12-30T00:00:00"/>
    <d v="2024-01-11T05:53:00"/>
    <s v="5:53"/>
    <d v="1899-12-31T07:54:08"/>
    <x v="0"/>
    <x v="0"/>
    <x v="24"/>
    <x v="0"/>
    <n v="8193"/>
  </r>
  <r>
    <n v="1552"/>
    <d v="2024-01-12T13:47:16"/>
    <d v="2024-01-12T13:47:57"/>
    <s v="45961452@ventasyservicios.com.co"/>
    <s v="Natalia Buenano Gonzalez"/>
    <m/>
    <d v="2024-01-12T00:00:00"/>
    <s v="10:41"/>
    <x v="3"/>
    <m/>
    <s v="15559718"/>
    <m/>
    <m/>
    <m/>
    <m/>
    <m/>
    <m/>
    <m/>
    <m/>
    <s v="3102135567"/>
    <s v="EMPRESA DE SERVICIOS PUBLICOS DE VALLEDU"/>
    <s v="PYME MEDIANA"/>
    <s v="CLIENTE EXTERN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12T00:00:00"/>
    <m/>
    <m/>
    <x v="27"/>
    <x v="3"/>
    <x v="0"/>
    <x v="0"/>
    <x v="0"/>
    <n v="1"/>
    <n v="1"/>
    <n v="1"/>
    <n v="1"/>
    <x v="0"/>
    <n v="1"/>
    <s v="3102135567EMPRESA DE SERVICIOS PUBLICOS DE VALLEDU"/>
    <x v="2"/>
    <d v="2024-01-12T00:00:00"/>
    <x v="1533"/>
    <d v="1899-12-30T00:00:00"/>
    <d v="2024-01-12T10:41:00"/>
    <s v="10:41"/>
    <d v="1899-12-30T03:06:57"/>
    <x v="1"/>
    <x v="1"/>
    <x v="5"/>
    <x v="1"/>
    <n v="8193"/>
  </r>
  <r>
    <n v="1553"/>
    <d v="2024-01-12T13:17:01"/>
    <d v="2024-01-12T13:49:39"/>
    <s v="46044978@ventasyservicios.com.co"/>
    <s v="Edward Esteban Roa Ruiz"/>
    <m/>
    <d v="2024-01-12T00:00:00"/>
    <s v="08:37"/>
    <x v="4"/>
    <m/>
    <m/>
    <m/>
    <m/>
    <m/>
    <m/>
    <m/>
    <m/>
    <s v="molpansas@gmail.com"/>
    <s v="Re: SOLICITUD LA MOLIENDA DEL PAN SAS - NIT 901389908 "/>
    <s v="03393978"/>
    <s v="LA MOLIENDA DEL PAN S.A.S"/>
    <s v="PYME PEQUEÑA"/>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2T00:00:00"/>
    <m/>
    <m/>
    <x v="58"/>
    <x v="0"/>
    <x v="0"/>
    <x v="0"/>
    <x v="0"/>
    <n v="1"/>
    <n v="1"/>
    <n v="1"/>
    <n v="1"/>
    <x v="0"/>
    <n v="1"/>
    <s v="03393978LA MOLIENDA DEL PAN S.A.S"/>
    <x v="2"/>
    <d v="2024-01-12T00:00:00"/>
    <x v="1534"/>
    <d v="1899-12-30T00:00:00"/>
    <d v="2024-01-12T08:37:00"/>
    <s v="08:37"/>
    <d v="1899-12-30T05:12:39"/>
    <x v="1"/>
    <x v="1"/>
    <x v="8"/>
    <x v="0"/>
    <n v="8193"/>
  </r>
  <r>
    <n v="1554"/>
    <d v="2024-01-12T13:44:06"/>
    <d v="2024-01-12T13:50:51"/>
    <s v="45981202@ventasyservicios.com.co"/>
    <s v="Candida Mayerli Moyano Casallas"/>
    <m/>
    <d v="2024-01-12T00:00:00"/>
    <s v="7:50 a. m."/>
    <x v="8"/>
    <m/>
    <m/>
    <m/>
    <m/>
    <m/>
    <s v="BANCOLOMBIA"/>
    <m/>
    <m/>
    <s v="vihenao@bancolombia.com.co"/>
    <s v="RV: AYUDA - Plan Corporativo de celular"/>
    <s v="3105158029"/>
    <s v="LAURA CORRALES CARDONA"/>
    <s v="SOHO"/>
    <s v="CLIENTE EXTERNO"/>
    <x v="1"/>
    <s v="DANIEL STYVEN BUSTAMANTE ARBOLEDA"/>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2T00:00:00"/>
    <m/>
    <m/>
    <x v="47"/>
    <x v="7"/>
    <x v="0"/>
    <x v="0"/>
    <x v="0"/>
    <n v="1"/>
    <n v="1"/>
    <n v="1"/>
    <n v="1"/>
    <x v="1"/>
    <n v="4"/>
    <s v="3105158029LAURA CORRALES CARDONA"/>
    <x v="0"/>
    <d v="2024-01-12T00:00:00"/>
    <x v="1535"/>
    <d v="1899-12-30T00:00:00"/>
    <d v="2024-01-12T07:50:00"/>
    <s v="7:50"/>
    <d v="1899-12-30T06:00:51"/>
    <x v="2"/>
    <x v="2"/>
    <x v="10"/>
    <x v="1"/>
    <n v="8193"/>
  </r>
  <r>
    <n v="1555"/>
    <d v="2024-01-12T13:51:31"/>
    <d v="2024-01-12T13:53:34"/>
    <s v="46044558@ventasyservicios.com.co"/>
    <s v="Dick Harry Rodriguez Rocha"/>
    <m/>
    <d v="2024-01-10T00:00:00"/>
    <s v="8:59"/>
    <x v="0"/>
    <m/>
    <m/>
    <m/>
    <m/>
    <m/>
    <m/>
    <m/>
    <m/>
    <s v="franciatherihand@gmail.com"/>
    <s v="Fwd: Re: Fwd: Re: Re: Fwd: Re: Fwd: Re: Re: CARTA DE RETIRO DEL SERVICIO"/>
    <s v="96652359"/>
    <s v="ORLANDO LOZANO ROA "/>
    <s v="MICRO"/>
    <s v="CLIENTE EXTERNO"/>
    <x v="0"/>
    <m/>
    <s v="FIJO"/>
    <s v="HFC"/>
    <s v="FIDELIZACIÓN - RETENCIÓN"/>
    <m/>
    <m/>
    <m/>
    <m/>
    <m/>
    <m/>
    <m/>
    <m/>
    <m/>
    <m/>
    <m/>
    <m/>
    <m/>
    <m/>
    <m/>
    <m/>
    <m/>
    <m/>
    <m/>
    <m/>
    <m/>
    <s v="ACEPTACIÓN PROPUESTA"/>
    <m/>
    <m/>
    <m/>
    <m/>
    <m/>
    <m/>
    <m/>
    <m/>
    <m/>
    <m/>
    <m/>
    <m/>
    <m/>
    <m/>
    <m/>
    <m/>
    <m/>
    <m/>
    <m/>
    <m/>
    <m/>
    <m/>
    <m/>
    <m/>
    <m/>
    <m/>
    <m/>
    <m/>
    <m/>
    <m/>
    <m/>
    <m/>
    <m/>
    <m/>
    <m/>
    <m/>
    <m/>
    <m/>
    <m/>
    <m/>
    <m/>
    <m/>
    <m/>
    <m/>
    <m/>
    <m/>
    <m/>
    <m/>
    <m/>
    <m/>
    <m/>
    <m/>
    <m/>
    <m/>
    <m/>
    <m/>
    <m/>
    <m/>
    <m/>
    <m/>
    <m/>
    <m/>
    <m/>
    <m/>
    <m/>
    <m/>
    <m/>
    <m/>
    <m/>
    <m/>
    <m/>
    <m/>
    <m/>
    <m/>
    <m/>
    <m/>
    <m/>
    <m/>
    <m/>
    <m/>
    <m/>
    <m/>
    <m/>
    <m/>
    <m/>
    <m/>
    <m/>
    <x v="0"/>
    <m/>
    <m/>
    <m/>
    <m/>
    <m/>
    <s v="GESTIONADO"/>
    <m/>
    <d v="2024-01-12T00:00:00"/>
    <m/>
    <m/>
    <x v="113"/>
    <x v="0"/>
    <x v="0"/>
    <x v="0"/>
    <x v="0"/>
    <n v="1"/>
    <n v="1"/>
    <n v="1"/>
    <n v="1"/>
    <x v="0"/>
    <n v="1"/>
    <s v="96652359ORLANDO LOZANO ROA "/>
    <x v="0"/>
    <d v="2024-01-12T00:00:00"/>
    <x v="1536"/>
    <d v="1899-12-30T00:00:00"/>
    <d v="2024-01-10T08:59:00"/>
    <s v="8:59"/>
    <d v="1900-01-01T04:54:34"/>
    <x v="0"/>
    <x v="0"/>
    <x v="20"/>
    <x v="1"/>
    <n v="8193"/>
  </r>
  <r>
    <n v="1556"/>
    <d v="2024-01-12T13:48:00"/>
    <d v="2024-01-12T14:00:00"/>
    <s v="45961452@ventasyservicios.com.co"/>
    <s v="Natalia Buenano Gonzalez"/>
    <m/>
    <d v="2024-01-12T00:00:00"/>
    <s v="10:59"/>
    <x v="3"/>
    <m/>
    <s v="15559726"/>
    <m/>
    <m/>
    <m/>
    <m/>
    <m/>
    <m/>
    <m/>
    <m/>
    <s v="1.05772428"/>
    <s v="TOURPUTUMAYO LIMITADA"/>
    <s v="MICRO"/>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2T00:00:00"/>
    <m/>
    <m/>
    <x v="0"/>
    <x v="3"/>
    <x v="0"/>
    <x v="0"/>
    <x v="0"/>
    <n v="1"/>
    <n v="1"/>
    <n v="1"/>
    <n v="1"/>
    <x v="0"/>
    <n v="1"/>
    <s v="1.05772428TOURPUTUMAYO LIMITADA"/>
    <x v="2"/>
    <d v="2024-01-12T00:00:00"/>
    <x v="1537"/>
    <d v="1899-12-30T00:00:00"/>
    <d v="2024-01-12T10:59:00"/>
    <s v="10:59"/>
    <d v="1899-12-30T03:01:00"/>
    <x v="1"/>
    <x v="1"/>
    <x v="5"/>
    <x v="1"/>
    <n v="8193"/>
  </r>
  <r>
    <n v="1557"/>
    <d v="2024-01-12T13:57:14"/>
    <d v="2024-01-12T14:00:27"/>
    <s v="45577874@ventasyservicios.com.co"/>
    <s v="David Andres Pardo Torres"/>
    <m/>
    <d v="2024-01-11T00:00:00"/>
    <s v="11:35"/>
    <x v="0"/>
    <m/>
    <m/>
    <m/>
    <m/>
    <m/>
    <m/>
    <m/>
    <m/>
    <s v="carolina.rueda@claro.com.co"/>
    <s v="IP publica Dragon Colombia"/>
    <s v="04747424"/>
    <s v="PQR INCONSISTENCIAS"/>
    <s v="NO DETERMINADO"/>
    <s v="CONSULTOR COMERCIAL"/>
    <x v="0"/>
    <m/>
    <s v="FIJO"/>
    <s v="HFC"/>
    <s v="CERTIFICACIONES"/>
    <m/>
    <m/>
    <m/>
    <m/>
    <m/>
    <m/>
    <m/>
    <m/>
    <m/>
    <m/>
    <s v="IP"/>
    <m/>
    <m/>
    <m/>
    <m/>
    <m/>
    <m/>
    <m/>
    <m/>
    <m/>
    <m/>
    <m/>
    <m/>
    <m/>
    <m/>
    <m/>
    <m/>
    <m/>
    <m/>
    <m/>
    <m/>
    <m/>
    <m/>
    <m/>
    <m/>
    <m/>
    <m/>
    <m/>
    <m/>
    <m/>
    <m/>
    <m/>
    <m/>
    <m/>
    <m/>
    <m/>
    <m/>
    <m/>
    <m/>
    <m/>
    <m/>
    <m/>
    <m/>
    <m/>
    <m/>
    <m/>
    <m/>
    <m/>
    <m/>
    <m/>
    <m/>
    <m/>
    <m/>
    <m/>
    <m/>
    <m/>
    <m/>
    <m/>
    <m/>
    <m/>
    <m/>
    <m/>
    <m/>
    <m/>
    <m/>
    <m/>
    <m/>
    <m/>
    <m/>
    <m/>
    <m/>
    <m/>
    <m/>
    <m/>
    <m/>
    <m/>
    <m/>
    <m/>
    <m/>
    <m/>
    <m/>
    <m/>
    <m/>
    <m/>
    <m/>
    <m/>
    <m/>
    <m/>
    <m/>
    <m/>
    <m/>
    <m/>
    <m/>
    <m/>
    <m/>
    <m/>
    <m/>
    <m/>
    <m/>
    <x v="0"/>
    <m/>
    <m/>
    <m/>
    <m/>
    <m/>
    <s v="GESTIONADO"/>
    <m/>
    <d v="2024-01-12T00:00:00"/>
    <s v="995936329"/>
    <m/>
    <x v="161"/>
    <x v="0"/>
    <x v="0"/>
    <x v="0"/>
    <x v="0"/>
    <n v="1"/>
    <n v="1"/>
    <n v="1"/>
    <n v="1"/>
    <x v="1"/>
    <n v="9"/>
    <s v="04747424PQR INCONSISTENCIAS"/>
    <x v="0"/>
    <d v="2024-01-12T00:00:00"/>
    <x v="1538"/>
    <d v="1899-12-30T00:00:00"/>
    <d v="2024-01-11T11:35:00"/>
    <s v="11:35"/>
    <d v="1899-12-31T02:25:27"/>
    <x v="0"/>
    <x v="0"/>
    <x v="14"/>
    <x v="0"/>
    <n v="8193"/>
  </r>
  <r>
    <n v="1558"/>
    <d v="2024-01-12T13:28:05"/>
    <d v="2024-01-12T14:01:46"/>
    <s v="45077024@ventasyservicios.com.co"/>
    <s v="Leidy Tatiana Pinzon Calderon"/>
    <m/>
    <d v="2024-01-12T00:00:00"/>
    <s v="07:38"/>
    <x v="7"/>
    <m/>
    <m/>
    <m/>
    <m/>
    <m/>
    <m/>
    <s v="cpgb14@hotmail.com"/>
    <s v="Re: cesión de contrato"/>
    <m/>
    <m/>
    <s v="3117808977"/>
    <s v="RAFAEL EDUARDO ANGEL SALDARRIAGA"/>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2T00:00:00"/>
    <m/>
    <m/>
    <x v="78"/>
    <x v="6"/>
    <x v="0"/>
    <x v="0"/>
    <x v="0"/>
    <n v="1"/>
    <n v="1"/>
    <n v="1"/>
    <n v="1"/>
    <x v="0"/>
    <n v="1"/>
    <s v="3117808977RAFAEL EDUARDO ANGEL SALDARRIAGA"/>
    <x v="0"/>
    <d v="2024-01-12T00:00:00"/>
    <x v="1539"/>
    <d v="1899-12-30T00:00:00"/>
    <d v="2024-01-12T07:38:00"/>
    <s v="07:38"/>
    <d v="1899-12-30T06:23:46"/>
    <x v="2"/>
    <x v="2"/>
    <x v="12"/>
    <x v="1"/>
    <n v="8193"/>
  </r>
  <r>
    <n v="1559"/>
    <d v="2024-01-12T14:03:08"/>
    <d v="2024-01-12T14:03:57"/>
    <s v="46049316@ventasyservicios.com.co"/>
    <s v="Evelin Gicela Diaz Garzon"/>
    <m/>
    <d v="2024-01-12T00:00:00"/>
    <s v="11:50"/>
    <x v="7"/>
    <m/>
    <m/>
    <m/>
    <m/>
    <m/>
    <m/>
    <s v="clinicadeendodonciajav@gmail.com"/>
    <s v="Re: CESIÓN DE LÍNEAS MÓVILES"/>
    <m/>
    <m/>
    <s v="8.21755817"/>
    <s v="AZUL IMAGENOLOGIA Y DIAGN"/>
    <s v="PYME PEQUEÑ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2T00:00:00"/>
    <m/>
    <m/>
    <x v="81"/>
    <x v="6"/>
    <x v="0"/>
    <x v="0"/>
    <x v="0"/>
    <n v="1"/>
    <n v="1"/>
    <n v="1"/>
    <n v="1"/>
    <x v="0"/>
    <n v="1"/>
    <s v="8.21755817AZUL IMAGENOLOGIA Y DIAGN"/>
    <x v="2"/>
    <d v="2024-01-12T00:00:00"/>
    <x v="1540"/>
    <d v="1899-12-30T00:00:00"/>
    <d v="2024-01-12T11:50:00"/>
    <s v="11:50"/>
    <d v="1899-12-30T02:13:57"/>
    <x v="1"/>
    <x v="1"/>
    <x v="22"/>
    <x v="1"/>
    <n v="8193"/>
  </r>
  <r>
    <n v="1560"/>
    <d v="2024-01-12T14:00:08"/>
    <d v="2024-01-12T14:09:27"/>
    <s v="45961452@ventasyservicios.com.co"/>
    <s v="Natalia Buenano Gonzalez"/>
    <m/>
    <d v="2024-01-12T00:00:00"/>
    <s v="11:01"/>
    <x v="3"/>
    <m/>
    <s v="15559731"/>
    <m/>
    <m/>
    <m/>
    <m/>
    <m/>
    <m/>
    <m/>
    <m/>
    <s v="8.22269530"/>
    <s v="SERFIN EDUCATIVO S.A."/>
    <s v="PYME PEQUEÑA"/>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2T00:00:00"/>
    <m/>
    <m/>
    <x v="47"/>
    <x v="3"/>
    <x v="0"/>
    <x v="0"/>
    <x v="0"/>
    <n v="1"/>
    <n v="1"/>
    <n v="1"/>
    <n v="1"/>
    <x v="1"/>
    <n v="2"/>
    <s v="8.22269530SERFIN EDUCATIVO S.A."/>
    <x v="2"/>
    <d v="2024-01-12T00:00:00"/>
    <x v="1541"/>
    <d v="1899-12-30T00:00:00"/>
    <d v="2024-01-12T11:01:00"/>
    <s v="11:01"/>
    <d v="1899-12-30T03:08:27"/>
    <x v="1"/>
    <x v="1"/>
    <x v="5"/>
    <x v="1"/>
    <n v="8193"/>
  </r>
  <r>
    <n v="1561"/>
    <d v="2024-01-12T12:50:10"/>
    <d v="2024-01-12T14:10:16"/>
    <s v="46046878@ventasyservicios.com.co"/>
    <s v="Laura Alejandra Romero Roa"/>
    <m/>
    <d v="2024-01-12T00:00:00"/>
    <s v="14:06"/>
    <x v="0"/>
    <m/>
    <m/>
    <m/>
    <m/>
    <m/>
    <m/>
    <m/>
    <m/>
    <s v="daniela.p@transportesportilla.com; "/>
    <s v="Fwd: RE: CASO FIBRA OPTICA ID 1409312 1409355"/>
    <s v="900033633"/>
    <s v="TRANSPORTES PORTILLA SAS"/>
    <s v="NO DETERMINADO"/>
    <s v="CLIENTE EXTERNO"/>
    <x v="0"/>
    <m/>
    <s v="FIJO"/>
    <s v="FO"/>
    <s v="FIDELIZACIÓN - RETENCIÓN"/>
    <m/>
    <m/>
    <m/>
    <m/>
    <m/>
    <m/>
    <m/>
    <m/>
    <m/>
    <m/>
    <m/>
    <m/>
    <m/>
    <m/>
    <m/>
    <m/>
    <m/>
    <m/>
    <m/>
    <m/>
    <m/>
    <s v="APLICACIÓN CAMPAÑA DE DESCUENTO"/>
    <m/>
    <m/>
    <m/>
    <m/>
    <m/>
    <m/>
    <m/>
    <m/>
    <m/>
    <m/>
    <m/>
    <m/>
    <m/>
    <m/>
    <m/>
    <m/>
    <m/>
    <m/>
    <m/>
    <m/>
    <m/>
    <m/>
    <m/>
    <m/>
    <m/>
    <m/>
    <m/>
    <m/>
    <m/>
    <m/>
    <m/>
    <m/>
    <m/>
    <m/>
    <m/>
    <m/>
    <m/>
    <m/>
    <m/>
    <m/>
    <m/>
    <m/>
    <m/>
    <m/>
    <m/>
    <m/>
    <m/>
    <m/>
    <m/>
    <m/>
    <m/>
    <m/>
    <m/>
    <m/>
    <m/>
    <m/>
    <m/>
    <m/>
    <m/>
    <m/>
    <m/>
    <m/>
    <m/>
    <m/>
    <m/>
    <m/>
    <m/>
    <m/>
    <m/>
    <m/>
    <m/>
    <m/>
    <m/>
    <m/>
    <m/>
    <m/>
    <m/>
    <m/>
    <m/>
    <m/>
    <m/>
    <m/>
    <m/>
    <m/>
    <m/>
    <m/>
    <m/>
    <x v="0"/>
    <m/>
    <m/>
    <m/>
    <m/>
    <m/>
    <s v="GESTIONADO"/>
    <m/>
    <d v="2024-01-12T00:00:00"/>
    <s v="0"/>
    <s v="0"/>
    <x v="109"/>
    <x v="0"/>
    <x v="0"/>
    <x v="0"/>
    <x v="0"/>
    <n v="1"/>
    <n v="1"/>
    <n v="1"/>
    <n v="1"/>
    <x v="0"/>
    <n v="1"/>
    <s v="900033633TRANSPORTES PORTILLA SAS"/>
    <x v="2"/>
    <d v="2024-01-12T00:00:00"/>
    <x v="1542"/>
    <d v="1899-12-30T00:00:00"/>
    <d v="2024-01-12T14:06:00"/>
    <s v="14:06"/>
    <d v="1899-12-30T00:04:16"/>
    <x v="1"/>
    <x v="1"/>
    <x v="27"/>
    <x v="1"/>
    <n v="8193"/>
  </r>
  <r>
    <n v="1562"/>
    <d v="2024-01-12T14:10:24"/>
    <d v="2024-01-12T14:10:37"/>
    <s v="45113897@ventasyservicios.com.co"/>
    <s v="Diana Carolina Zambrano Cruz"/>
    <m/>
    <d v="2024-01-12T00:00:00"/>
    <s v="7:54"/>
    <x v="4"/>
    <m/>
    <m/>
    <m/>
    <m/>
    <m/>
    <m/>
    <m/>
    <m/>
    <s v="nelly.rodriguez.ext@claro.com.co"/>
    <s v="RE: soporte  técnico  DAÑO EN LINEA  FIJA  ADARE CUENTA 39520104"/>
    <s v="39520104"/>
    <s v="ADARE INTERNATIONAL S A S                  "/>
    <s v="EMPRESAS"/>
    <s v="CLIENTE CLARO"/>
    <x v="1"/>
    <s v="NELLY SOFIA RODRIGUEZ CORTES"/>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SOLUCIONADO ESCALADO"/>
    <s v="OTRAS ÁREAS"/>
    <d v="2024-01-12T00:00:00"/>
    <m/>
    <m/>
    <x v="57"/>
    <x v="0"/>
    <x v="4"/>
    <x v="0"/>
    <x v="0"/>
    <n v="1"/>
    <n v="1"/>
    <n v="1"/>
    <n v="1"/>
    <x v="0"/>
    <n v="1"/>
    <s v="39520104ADARE INTERNATIONAL S A S                  "/>
    <x v="1"/>
    <d v="2024-01-12T00:00:00"/>
    <x v="1543"/>
    <d v="1899-12-30T00:00:00"/>
    <d v="2024-01-12T07:54:00"/>
    <s v="7:54"/>
    <d v="1899-12-30T06:16:37"/>
    <x v="2"/>
    <x v="2"/>
    <x v="30"/>
    <x v="0"/>
    <n v="8193"/>
  </r>
  <r>
    <n v="1563"/>
    <d v="2024-01-12T14:10:40"/>
    <d v="2024-01-12T14:11:56"/>
    <s v="45113897@ventasyservicios.com.co"/>
    <s v="Diana Carolina Zambrano Cruz"/>
    <m/>
    <d v="2024-01-12T00:00:00"/>
    <s v="8:24"/>
    <x v="4"/>
    <m/>
    <m/>
    <m/>
    <m/>
    <m/>
    <m/>
    <m/>
    <m/>
    <s v="nelly.rodriguez.ext@claro.com.co"/>
    <s v="RE: soporte  técnico  DAÑO EN LINEA  FIJA  ADARE CUENTA 39520104"/>
    <s v="6793224"/>
    <s v="ERICK DAVI DIAZ QUINTANA                   "/>
    <s v="SOHO"/>
    <s v="CLIENTE EXTERNO"/>
    <x v="0"/>
    <m/>
    <s v="FIJO"/>
    <s v="HFC"/>
    <s v="CASO RECHAZADO"/>
    <m/>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12T00:00:00"/>
    <m/>
    <m/>
    <x v="3"/>
    <x v="0"/>
    <x v="0"/>
    <x v="0"/>
    <x v="0"/>
    <n v="1"/>
    <n v="1"/>
    <n v="1"/>
    <n v="1"/>
    <x v="0"/>
    <n v="1"/>
    <s v="6793224ERICK DAVI DIAZ QUINTANA                   "/>
    <x v="2"/>
    <d v="2024-01-12T00:00:00"/>
    <x v="1544"/>
    <d v="1899-12-30T00:00:00"/>
    <d v="2024-01-12T08:24:00"/>
    <s v="8:24"/>
    <d v="1899-12-30T05:47:56"/>
    <x v="1"/>
    <x v="1"/>
    <x v="30"/>
    <x v="0"/>
    <n v="8193"/>
  </r>
  <r>
    <n v="1564"/>
    <d v="2024-01-12T14:12:34"/>
    <d v="2024-01-12T14:13:34"/>
    <s v="45664102@ventasyservicios.com.co"/>
    <s v="Angie Tatiana Tique Cardozo"/>
    <m/>
    <d v="2024-01-12T00:00:00"/>
    <s v="5:42 p. m."/>
    <x v="0"/>
    <m/>
    <m/>
    <m/>
    <m/>
    <m/>
    <m/>
    <m/>
    <m/>
    <s v="monicapelaezramirez@hotmail.com,"/>
    <s v="Plan quiero bajar"/>
    <s v="29876857   "/>
    <s v="MONICA PELAEZ RAMIREZ     "/>
    <s v="MICRO"/>
    <s v="CLIENTE EXTERNO"/>
    <x v="0"/>
    <m/>
    <s v="FIJO"/>
    <s v="HFC"/>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2T00:00:00"/>
    <s v="NO APLICA"/>
    <s v="NO APLICA"/>
    <x v="0"/>
    <x v="0"/>
    <x v="0"/>
    <x v="0"/>
    <x v="0"/>
    <n v="1"/>
    <n v="1"/>
    <n v="1"/>
    <n v="1"/>
    <x v="0"/>
    <n v="1"/>
    <s v="29876857   MONICA PELAEZ RAMIREZ     "/>
    <x v="1"/>
    <d v="2024-01-12T00:00:00"/>
    <x v="1545"/>
    <d v="1899-12-30T00:00:00"/>
    <d v="2024-01-12T05:42:00"/>
    <s v="5:42"/>
    <d v="1899-12-30T08:31:34"/>
    <x v="2"/>
    <x v="2"/>
    <x v="16"/>
    <x v="1"/>
    <n v="8193"/>
  </r>
  <r>
    <n v="1565"/>
    <d v="2024-01-12T14:16:36"/>
    <d v="2024-01-12T14:18:03"/>
    <s v="45077024@ventasyservicios.com.co"/>
    <s v="Leidy Tatiana Pinzon Calderon"/>
    <m/>
    <d v="2024-01-12T00:00:00"/>
    <s v="08:02"/>
    <x v="7"/>
    <m/>
    <m/>
    <m/>
    <m/>
    <m/>
    <m/>
    <s v="info@sentiretaller.com"/>
    <s v="Cesión línea 3024016260"/>
    <m/>
    <m/>
    <s v="3024016260"/>
    <s v="SENTIRE TALLER S.A.S"/>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2T00:00:00"/>
    <m/>
    <m/>
    <x v="78"/>
    <x v="6"/>
    <x v="0"/>
    <x v="0"/>
    <x v="0"/>
    <n v="1"/>
    <n v="1"/>
    <n v="1"/>
    <n v="1"/>
    <x v="0"/>
    <n v="1"/>
    <s v="3024016260SENTIRE TALLER S.A.S"/>
    <x v="0"/>
    <d v="2024-01-12T00:00:00"/>
    <x v="1546"/>
    <d v="1899-12-30T00:00:00"/>
    <d v="2024-01-12T08:02:00"/>
    <s v="08:02"/>
    <d v="1899-12-30T06:16:03"/>
    <x v="2"/>
    <x v="2"/>
    <x v="12"/>
    <x v="1"/>
    <n v="8193"/>
  </r>
  <r>
    <n v="1566"/>
    <d v="2024-01-12T13:54:11"/>
    <d v="2024-01-12T14:18:13"/>
    <s v="45981202@ventasyservicios.com.co"/>
    <s v="Candida Mayerli Moyano Casallas"/>
    <m/>
    <d v="2024-01-12T00:00:00"/>
    <s v="8:39 a. m"/>
    <x v="8"/>
    <m/>
    <m/>
    <m/>
    <m/>
    <m/>
    <s v="BANCOLOMBIA"/>
    <m/>
    <m/>
    <s v="-"/>
    <s v="RE: Líneas pendientes por aprobación."/>
    <s v="3127823111"/>
    <s v="RAFAEL AGUSTIN RANGEL SANDOVAL"/>
    <s v="MASIVO"/>
    <s v="CLIENTE EXTERNO"/>
    <x v="1"/>
    <s v="DANIEL STYVEN BUSTAMANTE ARBOLEDA"/>
    <s v="MÓVIL"/>
    <m/>
    <m/>
    <s v="INCLUSIONES - EXCLUSIONES"/>
    <m/>
    <m/>
    <m/>
    <m/>
    <m/>
    <m/>
    <m/>
    <m/>
    <m/>
    <m/>
    <m/>
    <m/>
    <m/>
    <m/>
    <m/>
    <m/>
    <m/>
    <m/>
    <m/>
    <m/>
    <m/>
    <m/>
    <m/>
    <m/>
    <s v="INFORMACIÓN - ACLARACIÓN"/>
    <m/>
    <m/>
    <m/>
    <m/>
    <m/>
    <m/>
    <m/>
    <m/>
    <m/>
    <m/>
    <m/>
    <m/>
    <m/>
    <m/>
    <m/>
    <m/>
    <m/>
    <m/>
    <m/>
    <m/>
    <m/>
    <m/>
    <m/>
    <m/>
    <m/>
    <m/>
    <m/>
    <m/>
    <m/>
    <m/>
    <m/>
    <m/>
    <m/>
    <m/>
    <m/>
    <m/>
    <m/>
    <m/>
    <m/>
    <m/>
    <m/>
    <m/>
    <m/>
    <m/>
    <m/>
    <m/>
    <m/>
    <m/>
    <m/>
    <m/>
    <m/>
    <m/>
    <m/>
    <m/>
    <m/>
    <m/>
    <m/>
    <m/>
    <m/>
    <m/>
    <m/>
    <m/>
    <m/>
    <m/>
    <m/>
    <m/>
    <m/>
    <m/>
    <m/>
    <m/>
    <m/>
    <m/>
    <m/>
    <m/>
    <m/>
    <m/>
    <m/>
    <m/>
    <m/>
    <m/>
    <m/>
    <m/>
    <m/>
    <x v="0"/>
    <m/>
    <m/>
    <m/>
    <m/>
    <m/>
    <s v="GESTIONADO"/>
    <m/>
    <d v="2024-01-12T00:00:00"/>
    <m/>
    <m/>
    <x v="98"/>
    <x v="7"/>
    <x v="0"/>
    <x v="0"/>
    <x v="0"/>
    <n v="1"/>
    <n v="1"/>
    <n v="1"/>
    <n v="1"/>
    <x v="0"/>
    <n v="1"/>
    <s v="3127823111RAFAEL AGUSTIN RANGEL SANDOVAL"/>
    <x v="2"/>
    <d v="2024-01-12T00:00:00"/>
    <x v="1547"/>
    <d v="1899-12-30T00:00:00"/>
    <d v="2024-01-12T08:39:00"/>
    <s v="8:39"/>
    <d v="1899-12-30T05:39:13"/>
    <x v="1"/>
    <x v="1"/>
    <x v="10"/>
    <x v="1"/>
    <n v="8193"/>
  </r>
  <r>
    <n v="1567"/>
    <d v="2024-01-12T14:18:15"/>
    <d v="2024-01-12T14:23:18"/>
    <s v="45981202@ventasyservicios.com.co"/>
    <s v="Candida Mayerli Moyano Casallas"/>
    <m/>
    <d v="2024-01-12T00:00:00"/>
    <s v="8:39 a. m"/>
    <x v="8"/>
    <m/>
    <m/>
    <m/>
    <m/>
    <m/>
    <s v="BANCOLOMBIA"/>
    <m/>
    <m/>
    <s v="-"/>
    <s v="RE: Líneas pendientes por aprobación"/>
    <s v="3175015144"/>
    <s v="Nancy Eydy Pineda Cifuentes"/>
    <s v="NO DETERMINADO"/>
    <s v="CLIENTE EXTERNO"/>
    <x v="1"/>
    <s v="DANIEL STYVEN BUSTAMANTE ARBOLEDA"/>
    <s v="MÓVIL"/>
    <m/>
    <m/>
    <s v="INCLUSIONES - EXCLUSIONES"/>
    <m/>
    <m/>
    <m/>
    <m/>
    <m/>
    <m/>
    <m/>
    <m/>
    <m/>
    <m/>
    <m/>
    <m/>
    <m/>
    <m/>
    <m/>
    <m/>
    <m/>
    <m/>
    <m/>
    <m/>
    <m/>
    <m/>
    <m/>
    <m/>
    <s v="INFORMACIÓN - ACLARACIÓN"/>
    <m/>
    <m/>
    <m/>
    <m/>
    <m/>
    <m/>
    <m/>
    <m/>
    <m/>
    <m/>
    <m/>
    <m/>
    <m/>
    <m/>
    <m/>
    <m/>
    <m/>
    <m/>
    <m/>
    <m/>
    <m/>
    <m/>
    <m/>
    <m/>
    <m/>
    <m/>
    <m/>
    <m/>
    <m/>
    <m/>
    <m/>
    <m/>
    <m/>
    <m/>
    <m/>
    <m/>
    <m/>
    <m/>
    <m/>
    <m/>
    <m/>
    <m/>
    <m/>
    <m/>
    <m/>
    <m/>
    <m/>
    <m/>
    <m/>
    <m/>
    <m/>
    <m/>
    <m/>
    <m/>
    <m/>
    <m/>
    <m/>
    <m/>
    <m/>
    <m/>
    <m/>
    <m/>
    <m/>
    <m/>
    <m/>
    <m/>
    <m/>
    <m/>
    <m/>
    <m/>
    <m/>
    <m/>
    <m/>
    <m/>
    <m/>
    <m/>
    <m/>
    <m/>
    <m/>
    <m/>
    <m/>
    <m/>
    <m/>
    <x v="0"/>
    <m/>
    <m/>
    <m/>
    <m/>
    <m/>
    <s v="GESTIONADO"/>
    <m/>
    <d v="2024-01-12T00:00:00"/>
    <m/>
    <m/>
    <x v="98"/>
    <x v="7"/>
    <x v="0"/>
    <x v="0"/>
    <x v="0"/>
    <n v="1"/>
    <n v="1"/>
    <n v="1"/>
    <n v="1"/>
    <x v="0"/>
    <n v="1"/>
    <s v="3175015144Nancy Eydy Pineda Cifuentes"/>
    <x v="2"/>
    <d v="2024-01-12T00:00:00"/>
    <x v="1548"/>
    <d v="1899-12-30T00:00:00"/>
    <d v="2024-01-12T08:39:00"/>
    <s v="8:39"/>
    <d v="1899-12-30T05:44:18"/>
    <x v="1"/>
    <x v="1"/>
    <x v="10"/>
    <x v="1"/>
    <n v="8193"/>
  </r>
  <r>
    <n v="1568"/>
    <d v="2024-01-12T14:21:53"/>
    <d v="2024-01-12T14:23:58"/>
    <s v="46046406@ventasyservicios.com.co"/>
    <s v="Angela Pilar Garces Quintero"/>
    <m/>
    <d v="2024-01-11T00:00:00"/>
    <s v="15:39"/>
    <x v="0"/>
    <m/>
    <m/>
    <m/>
    <m/>
    <m/>
    <m/>
    <m/>
    <m/>
    <s v="contactopyme.co@claro.com.co"/>
    <s v="Fwd: Solicitud de Asesor"/>
    <s v="3108406811"/>
    <s v="Javier Mauricio Laguna Hernández"/>
    <s v="PYME MEDIANA"/>
    <s v="CLIENTE CLARO"/>
    <x v="0"/>
    <m/>
    <s v="MÓVIL"/>
    <m/>
    <m/>
    <s v="CASO RECHAZADO"/>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12T00:00:00"/>
    <s v="o: contactopyme.co@claro.com.co; , From: javier.laguna@unipalma.com,Date 11/01/2024 3:15 p. m., Cc: ,Subject: Solicitud de Asesor_x000a__x000a_Buenas tardes_x000a__x000a__x000a__x000a_por medio del presente solicito de su ayuda con un asesor que pueda solventar algunas necesidades que requerimos en la empresa._x000a__x000a_ _x000a__x000a__x000a__x000a_Cordialmente._x000a__x000a__x000a__x000a_Javier Mauricio Laguna Hernández_x000a__x000a_Gestor Tic_x000a__x000a_Km 25 vía Cumaral - Veracruz_x000a__x000a_3108406811_x000a__x000a_javier.laguna@unipalma.com_x000a__x000a_ _x000a__x000a_CONFIDENCIAL_x000a__x000a_“Si recibe un correo por fuera de la jornada laboral establecida, por favor no se sienta obligado a dar respuesta en ese mismo horario”._x000a__x000a_ _x000a__x000a_AVISO LEGAL: La información contenida en este mensaje electrónico tiene carácter CONFIDENCIAL, está dirigida únicamente al destinatario de la misma y sólo podrá ser usada por el mismo. Si el lector de este mensaje no es el destinatario del mismo, se le notifica que cualquier copia o distribución que se haga de éste se encuentra totalmente prohibida. Si usted ha recibido esta comunicación por error, por favor notifique inmediatamente al remitente telefónicamente o por este medio. Gracias. DISCLAIMER: The information contained in this electronic mail message is CONFIDENTIAL INFORMATION intended only for the use of the individual or entity named below. If the reader of this message is not the intended recipient, you are hereby notified that any dissemination, distribution or copying of this communication is strictly prohibited. If you have received this communication in error, please immediately notify the sender either by telephone or return electronic mail. Thank you. _x000a__x000a_"/>
    <m/>
    <x v="3"/>
    <x v="0"/>
    <x v="0"/>
    <x v="19"/>
    <x v="1"/>
    <n v="1"/>
    <n v="1"/>
    <n v="1"/>
    <n v="1"/>
    <x v="0"/>
    <n v="1"/>
    <s v="3108406811Javier Mauricio Laguna Hernández"/>
    <x v="0"/>
    <d v="2024-01-12T00:00:00"/>
    <x v="1549"/>
    <d v="1899-12-30T00:00:00"/>
    <d v="2024-01-11T15:39:00"/>
    <s v="15:39"/>
    <d v="1899-12-30T22:44:58"/>
    <x v="4"/>
    <x v="0"/>
    <x v="26"/>
    <x v="1"/>
    <n v="8193"/>
  </r>
  <r>
    <n v="1569"/>
    <d v="2024-01-12T14:21:32"/>
    <d v="2024-01-12T14:24:03"/>
    <s v="46046813@ventasyservicios.com.co"/>
    <s v="Leidy Dayan Bautista Villamil"/>
    <m/>
    <d v="2024-01-11T00:00:00"/>
    <s v="15:00"/>
    <x v="0"/>
    <m/>
    <m/>
    <m/>
    <m/>
    <m/>
    <m/>
    <m/>
    <m/>
    <s v="juan.rodriguez@claro.com.co"/>
    <s v="RV: APLICACION DE CAMPAÑA/GLORIA SANTIESTEBA"/>
    <s v="62405044"/>
    <s v="GLORIA STE SANTIESTEBAN LOPEZ"/>
    <s v="SOHO"/>
    <s v="CLIENTE CLARO"/>
    <x v="0"/>
    <m/>
    <s v="FIJO"/>
    <s v="HFC"/>
    <s v="PQR"/>
    <m/>
    <m/>
    <m/>
    <m/>
    <m/>
    <m/>
    <m/>
    <m/>
    <m/>
    <m/>
    <m/>
    <m/>
    <m/>
    <m/>
    <m/>
    <m/>
    <m/>
    <m/>
    <m/>
    <m/>
    <m/>
    <m/>
    <m/>
    <m/>
    <m/>
    <m/>
    <m/>
    <m/>
    <m/>
    <m/>
    <m/>
    <m/>
    <m/>
    <m/>
    <m/>
    <m/>
    <m/>
    <s v="INFORMACIÓN - ACLARACIÓN"/>
    <s v="OTROS PRODUCTOS (VENTAS)"/>
    <m/>
    <m/>
    <m/>
    <m/>
    <m/>
    <m/>
    <m/>
    <m/>
    <m/>
    <m/>
    <m/>
    <m/>
    <m/>
    <m/>
    <m/>
    <m/>
    <m/>
    <m/>
    <m/>
    <m/>
    <m/>
    <m/>
    <m/>
    <m/>
    <m/>
    <m/>
    <m/>
    <m/>
    <m/>
    <m/>
    <m/>
    <m/>
    <m/>
    <m/>
    <m/>
    <m/>
    <m/>
    <m/>
    <m/>
    <m/>
    <m/>
    <m/>
    <m/>
    <m/>
    <m/>
    <m/>
    <m/>
    <m/>
    <m/>
    <m/>
    <m/>
    <m/>
    <m/>
    <m/>
    <m/>
    <m/>
    <m/>
    <m/>
    <m/>
    <m/>
    <m/>
    <m/>
    <m/>
    <m/>
    <m/>
    <m/>
    <m/>
    <m/>
    <m/>
    <m/>
    <x v="0"/>
    <m/>
    <m/>
    <m/>
    <m/>
    <m/>
    <s v="GESTIONADO"/>
    <m/>
    <d v="2024-01-12T00:00:00"/>
    <s v="NA"/>
    <m/>
    <x v="60"/>
    <x v="0"/>
    <x v="0"/>
    <x v="0"/>
    <x v="0"/>
    <n v="1"/>
    <n v="1"/>
    <n v="1"/>
    <n v="1"/>
    <x v="0"/>
    <n v="1"/>
    <s v="62405044GLORIA STE SANTIESTEBAN LOPEZ"/>
    <x v="0"/>
    <d v="2024-01-12T00:00:00"/>
    <x v="1550"/>
    <d v="1899-12-30T00:00:00"/>
    <d v="2024-01-11T15:00:00"/>
    <s v="15:00"/>
    <d v="1899-12-30T23:24:03"/>
    <x v="4"/>
    <x v="0"/>
    <x v="2"/>
    <x v="1"/>
    <n v="8193"/>
  </r>
  <r>
    <n v="1570"/>
    <d v="2024-01-12T14:11:58"/>
    <d v="2024-01-12T14:24:34"/>
    <s v="45113897@ventasyservicios.com.co"/>
    <s v="Diana Carolina Zambrano Cruz"/>
    <m/>
    <d v="2024-01-12T00:00:00"/>
    <s v="8:44"/>
    <x v="4"/>
    <m/>
    <m/>
    <m/>
    <m/>
    <m/>
    <m/>
    <m/>
    <m/>
    <s v="j07pmpalgariba@cendoj.ramajudicial.gov.co"/>
    <s v="TRASLADO IMPUGNACIÓN ACCIÓN DE TUTELA 2023-00297 (DIEGO ALEJANDRO CUENCA CHAVES) "/>
    <s v="04747424"/>
    <s v=" PQR INCONSISTENCIAS                       "/>
    <s v="NO DETERMINADO"/>
    <s v="CLIENTE EXTERNO"/>
    <x v="0"/>
    <m/>
    <s v="FIJO"/>
    <s v="HFC"/>
    <s v="SERVICIO AL CLIENTE"/>
    <m/>
    <m/>
    <m/>
    <m/>
    <m/>
    <m/>
    <m/>
    <m/>
    <m/>
    <m/>
    <m/>
    <m/>
    <m/>
    <m/>
    <m/>
    <m/>
    <m/>
    <m/>
    <m/>
    <m/>
    <m/>
    <m/>
    <m/>
    <m/>
    <m/>
    <m/>
    <m/>
    <m/>
    <m/>
    <m/>
    <m/>
    <m/>
    <m/>
    <m/>
    <m/>
    <m/>
    <m/>
    <m/>
    <m/>
    <m/>
    <m/>
    <m/>
    <m/>
    <m/>
    <m/>
    <m/>
    <m/>
    <m/>
    <m/>
    <m/>
    <m/>
    <m/>
    <s v="QUEJA FUNCIONARIO"/>
    <m/>
    <m/>
    <m/>
    <m/>
    <m/>
    <m/>
    <m/>
    <m/>
    <m/>
    <m/>
    <m/>
    <m/>
    <m/>
    <m/>
    <m/>
    <m/>
    <m/>
    <m/>
    <m/>
    <m/>
    <m/>
    <m/>
    <m/>
    <m/>
    <m/>
    <m/>
    <m/>
    <m/>
    <m/>
    <m/>
    <m/>
    <m/>
    <m/>
    <m/>
    <m/>
    <m/>
    <m/>
    <m/>
    <m/>
    <m/>
    <m/>
    <m/>
    <m/>
    <m/>
    <m/>
    <m/>
    <m/>
    <m/>
    <m/>
    <m/>
    <m/>
    <m/>
    <m/>
    <m/>
    <m/>
    <m/>
    <x v="0"/>
    <m/>
    <m/>
    <m/>
    <m/>
    <m/>
    <s v="SOLUCIONADO ESCALADO"/>
    <s v="OTRAS ÁREAS"/>
    <d v="2024-01-12T00:00:00"/>
    <s v="escalado a tutelas"/>
    <m/>
    <x v="162"/>
    <x v="0"/>
    <x v="4"/>
    <x v="0"/>
    <x v="0"/>
    <n v="1"/>
    <n v="1"/>
    <n v="1"/>
    <n v="1"/>
    <x v="1"/>
    <n v="3"/>
    <s v="04747424 PQR INCONSISTENCIAS                       "/>
    <x v="2"/>
    <d v="2024-01-12T00:00:00"/>
    <x v="1551"/>
    <d v="1899-12-30T00:00:00"/>
    <d v="2024-01-12T08:44:00"/>
    <s v="8:44"/>
    <d v="1899-12-30T05:40:34"/>
    <x v="1"/>
    <x v="1"/>
    <x v="30"/>
    <x v="0"/>
    <n v="8193"/>
  </r>
  <r>
    <n v="1571"/>
    <d v="2024-01-12T14:16:43"/>
    <d v="2024-01-12T14:25:37"/>
    <s v="45577874@ventasyservicios.com.co"/>
    <s v="David Andres Pardo Torres"/>
    <m/>
    <d v="2024-01-11T00:00:00"/>
    <s v="11:45"/>
    <x v="4"/>
    <m/>
    <m/>
    <m/>
    <m/>
    <m/>
    <m/>
    <m/>
    <m/>
    <s v="oscar.fonsecar.ext@claro.com.co"/>
    <s v="RE: Trámite de cambio de titular de persona natural a Inversiones Emanto S.A.S."/>
    <s v="12839067"/>
    <s v="MYRIAM LEO OTALORA DE MONTENEGRO"/>
    <s v="MASIVO"/>
    <s v="CONSULTOR COMERCIAL"/>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2T00:00:00"/>
    <s v="995940922"/>
    <m/>
    <x v="37"/>
    <x v="0"/>
    <x v="0"/>
    <x v="0"/>
    <x v="0"/>
    <n v="1"/>
    <n v="1"/>
    <n v="1"/>
    <n v="1"/>
    <x v="0"/>
    <n v="1"/>
    <s v="12839067MYRIAM LEO OTALORA DE MONTENEGRO"/>
    <x v="0"/>
    <d v="2024-01-12T00:00:00"/>
    <x v="1552"/>
    <d v="1899-12-30T00:00:00"/>
    <d v="2024-01-11T11:45:00"/>
    <s v="11:45"/>
    <d v="1899-12-31T02:40:37"/>
    <x v="0"/>
    <x v="0"/>
    <x v="14"/>
    <x v="0"/>
    <n v="8193"/>
  </r>
  <r>
    <n v="1572"/>
    <d v="2024-01-12T14:25:12"/>
    <d v="2024-01-12T14:25:46"/>
    <s v="45961452@ventasyservicios.com.co"/>
    <s v="Natalia Buenano Gonzalez"/>
    <m/>
    <d v="2024-01-12T00:00:00"/>
    <s v="11:03"/>
    <x v="3"/>
    <m/>
    <s v="15559735"/>
    <m/>
    <m/>
    <m/>
    <m/>
    <m/>
    <m/>
    <m/>
    <m/>
    <s v="3154193986"/>
    <s v="VIRTUALSOFT SERVICIOS Y SOFTWARE S A S"/>
    <s v="MICRO"/>
    <s v="CLIENTE EXTERN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12T00:00:00"/>
    <m/>
    <m/>
    <x v="73"/>
    <x v="3"/>
    <x v="0"/>
    <x v="0"/>
    <x v="0"/>
    <n v="1"/>
    <n v="1"/>
    <n v="1"/>
    <n v="1"/>
    <x v="0"/>
    <n v="1"/>
    <s v="3154193986VIRTUALSOFT SERVICIOS Y SOFTWARE S A S"/>
    <x v="2"/>
    <d v="2024-01-12T00:00:00"/>
    <x v="1553"/>
    <d v="1899-12-30T00:00:00"/>
    <d v="2024-01-12T11:03:00"/>
    <s v="11:03"/>
    <d v="1899-12-30T03:22:46"/>
    <x v="1"/>
    <x v="1"/>
    <x v="5"/>
    <x v="1"/>
    <n v="8193"/>
  </r>
  <r>
    <n v="1573"/>
    <d v="2024-01-12T14:23:23"/>
    <d v="2024-01-12T14:26:18"/>
    <s v="45981202@ventasyservicios.com.co"/>
    <s v="Candida Mayerli Moyano Casallas"/>
    <m/>
    <d v="2024-01-12T00:00:00"/>
    <s v="8:39 a. m."/>
    <x v="8"/>
    <m/>
    <m/>
    <m/>
    <m/>
    <m/>
    <s v="BANCOLOMBIA"/>
    <m/>
    <m/>
    <s v="-"/>
    <s v="RE: Líneas pendientes por aprobación."/>
    <s v="0"/>
    <s v="Santiago Salgado Romero"/>
    <s v="NO DETERMINADO"/>
    <s v="CLIENTE EXTERNO"/>
    <x v="1"/>
    <s v="DANIEL STYVEN BUSTAMANTE ARBOLEDA"/>
    <s v="MÓVIL"/>
    <m/>
    <m/>
    <s v="INCLUSIONES - EXCLUSIONES"/>
    <m/>
    <m/>
    <m/>
    <m/>
    <m/>
    <m/>
    <m/>
    <m/>
    <m/>
    <m/>
    <m/>
    <m/>
    <m/>
    <m/>
    <m/>
    <m/>
    <m/>
    <m/>
    <m/>
    <m/>
    <m/>
    <m/>
    <m/>
    <m/>
    <s v="INFORMACIÓN - ACLARACIÓN"/>
    <m/>
    <m/>
    <m/>
    <m/>
    <m/>
    <m/>
    <m/>
    <m/>
    <m/>
    <m/>
    <m/>
    <m/>
    <m/>
    <m/>
    <m/>
    <m/>
    <m/>
    <m/>
    <m/>
    <m/>
    <m/>
    <m/>
    <m/>
    <m/>
    <m/>
    <m/>
    <m/>
    <m/>
    <m/>
    <m/>
    <m/>
    <m/>
    <m/>
    <m/>
    <m/>
    <m/>
    <m/>
    <m/>
    <m/>
    <m/>
    <m/>
    <m/>
    <m/>
    <m/>
    <m/>
    <m/>
    <m/>
    <m/>
    <m/>
    <m/>
    <m/>
    <m/>
    <m/>
    <m/>
    <m/>
    <m/>
    <m/>
    <m/>
    <m/>
    <m/>
    <m/>
    <m/>
    <m/>
    <m/>
    <m/>
    <m/>
    <m/>
    <m/>
    <m/>
    <m/>
    <m/>
    <m/>
    <m/>
    <m/>
    <m/>
    <m/>
    <m/>
    <m/>
    <m/>
    <m/>
    <m/>
    <m/>
    <m/>
    <x v="0"/>
    <m/>
    <m/>
    <m/>
    <m/>
    <m/>
    <s v="GESTIONADO"/>
    <m/>
    <d v="2024-01-12T00:00:00"/>
    <m/>
    <m/>
    <x v="98"/>
    <x v="7"/>
    <x v="0"/>
    <x v="0"/>
    <x v="0"/>
    <n v="1"/>
    <n v="1"/>
    <n v="1"/>
    <n v="1"/>
    <x v="0"/>
    <n v="1"/>
    <s v="0Santiago Salgado Romero"/>
    <x v="2"/>
    <d v="2024-01-12T00:00:00"/>
    <x v="1554"/>
    <d v="1899-12-30T00:00:00"/>
    <d v="2024-01-12T08:39:00"/>
    <s v="8:39"/>
    <d v="1899-12-30T05:47:18"/>
    <x v="1"/>
    <x v="1"/>
    <x v="10"/>
    <x v="1"/>
    <n v="8193"/>
  </r>
  <r>
    <n v="1574"/>
    <d v="2024-01-12T14:27:04"/>
    <d v="2024-01-12T14:27:54"/>
    <s v="46046878@ventasyservicios.com.co"/>
    <s v="Laura Alejandra Romero Roa"/>
    <m/>
    <d v="2024-01-12T00:00:00"/>
    <s v="14:24"/>
    <x v="0"/>
    <m/>
    <m/>
    <m/>
    <m/>
    <m/>
    <m/>
    <m/>
    <m/>
    <s v="patricia.rodriguezm@claro.com.co; "/>
    <s v="Re: RV: COLABORACION CON ESTADO DE CUENTA Y FACTURA CLIENTE DIGITAL GLOBAL NIT 900996607-9"/>
    <s v="900996607"/>
    <s v="DIGITAL GLOBAL"/>
    <s v="NO DETERMINADO"/>
    <s v="CLIENTE CLARO"/>
    <x v="1"/>
    <s v="MARIA ELVIRA OCHOA ARRIETA"/>
    <s v="FIJO"/>
    <s v="FO"/>
    <s v="CASO A OTRAS ÁREAS"/>
    <m/>
    <m/>
    <m/>
    <m/>
    <m/>
    <m/>
    <m/>
    <m/>
    <s v="CSM"/>
    <m/>
    <m/>
    <m/>
    <m/>
    <m/>
    <m/>
    <m/>
    <m/>
    <m/>
    <m/>
    <m/>
    <m/>
    <m/>
    <m/>
    <m/>
    <m/>
    <m/>
    <m/>
    <m/>
    <m/>
    <m/>
    <m/>
    <m/>
    <m/>
    <m/>
    <m/>
    <m/>
    <m/>
    <m/>
    <m/>
    <m/>
    <m/>
    <m/>
    <m/>
    <m/>
    <m/>
    <m/>
    <m/>
    <m/>
    <m/>
    <m/>
    <m/>
    <m/>
    <m/>
    <m/>
    <m/>
    <m/>
    <m/>
    <m/>
    <m/>
    <m/>
    <m/>
    <m/>
    <m/>
    <m/>
    <m/>
    <m/>
    <m/>
    <m/>
    <m/>
    <m/>
    <m/>
    <m/>
    <m/>
    <m/>
    <m/>
    <m/>
    <m/>
    <m/>
    <m/>
    <m/>
    <m/>
    <m/>
    <m/>
    <m/>
    <m/>
    <m/>
    <m/>
    <m/>
    <m/>
    <m/>
    <m/>
    <m/>
    <m/>
    <m/>
    <m/>
    <m/>
    <m/>
    <m/>
    <m/>
    <m/>
    <m/>
    <m/>
    <m/>
    <m/>
    <m/>
    <m/>
    <m/>
    <m/>
    <m/>
    <x v="0"/>
    <m/>
    <m/>
    <m/>
    <m/>
    <m/>
    <s v="GESTIONADO"/>
    <m/>
    <d v="2024-01-12T00:00:00"/>
    <s v="0"/>
    <s v="0"/>
    <x v="2"/>
    <x v="0"/>
    <x v="0"/>
    <x v="10"/>
    <x v="1"/>
    <n v="1"/>
    <n v="1"/>
    <n v="1"/>
    <n v="1"/>
    <x v="0"/>
    <n v="1"/>
    <s v="900996607DIGITAL GLOBAL"/>
    <x v="2"/>
    <d v="2024-01-12T00:00:00"/>
    <x v="1555"/>
    <d v="1899-12-30T00:00:00"/>
    <d v="2024-01-12T14:24:00"/>
    <s v="14:24"/>
    <d v="1899-12-30T00:03:54"/>
    <x v="1"/>
    <x v="1"/>
    <x v="27"/>
    <x v="1"/>
    <n v="8193"/>
  </r>
  <r>
    <n v="1575"/>
    <d v="2024-01-12T14:29:58"/>
    <d v="2024-01-12T14:31:10"/>
    <s v="45961452@ventasyservicios.com.co"/>
    <s v="Natalia Buenano Gonzalez"/>
    <m/>
    <d v="2024-01-12T00:00:00"/>
    <s v="11:03"/>
    <x v="3"/>
    <m/>
    <s v="15559736"/>
    <m/>
    <m/>
    <m/>
    <m/>
    <m/>
    <m/>
    <m/>
    <m/>
    <s v="8.21535034"/>
    <s v="INDUSTRIAS REBRA LTDA"/>
    <s v="PYME PEQUEÑA"/>
    <s v="CLIENTE EXTERNO"/>
    <x v="0"/>
    <m/>
    <s v="MÓVIL"/>
    <m/>
    <m/>
    <s v="FALLAS TÉCNICAS"/>
    <m/>
    <m/>
    <m/>
    <m/>
    <m/>
    <m/>
    <m/>
    <m/>
    <m/>
    <m/>
    <m/>
    <m/>
    <m/>
    <m/>
    <m/>
    <m/>
    <m/>
    <m/>
    <m/>
    <s v="PROGRAMACIÓN O MANEJO DE EQUIPOS"/>
    <m/>
    <m/>
    <m/>
    <m/>
    <m/>
    <m/>
    <m/>
    <m/>
    <m/>
    <m/>
    <m/>
    <m/>
    <m/>
    <m/>
    <m/>
    <m/>
    <m/>
    <m/>
    <m/>
    <m/>
    <m/>
    <m/>
    <m/>
    <m/>
    <m/>
    <m/>
    <m/>
    <m/>
    <m/>
    <m/>
    <m/>
    <m/>
    <m/>
    <m/>
    <m/>
    <m/>
    <m/>
    <m/>
    <m/>
    <m/>
    <m/>
    <m/>
    <m/>
    <m/>
    <m/>
    <m/>
    <m/>
    <m/>
    <m/>
    <m/>
    <m/>
    <m/>
    <m/>
    <m/>
    <m/>
    <m/>
    <m/>
    <m/>
    <m/>
    <m/>
    <m/>
    <m/>
    <m/>
    <m/>
    <m/>
    <m/>
    <m/>
    <m/>
    <m/>
    <m/>
    <m/>
    <m/>
    <m/>
    <m/>
    <m/>
    <m/>
    <m/>
    <m/>
    <m/>
    <m/>
    <m/>
    <m/>
    <m/>
    <m/>
    <m/>
    <m/>
    <m/>
    <m/>
    <x v="1"/>
    <m/>
    <m/>
    <s v="4"/>
    <s v="15559736"/>
    <s v="Carrera  32A #  10 - 270"/>
    <s v="GESTIONADO"/>
    <m/>
    <d v="2024-01-12T00:00:00"/>
    <m/>
    <m/>
    <x v="134"/>
    <x v="3"/>
    <x v="0"/>
    <x v="0"/>
    <x v="0"/>
    <n v="1"/>
    <n v="1"/>
    <n v="1"/>
    <n v="1"/>
    <x v="0"/>
    <n v="1"/>
    <s v="8.21535034INDUSTRIAS REBRA LTDA"/>
    <x v="2"/>
    <d v="2024-01-12T00:00:00"/>
    <x v="1556"/>
    <d v="1899-12-30T00:00:00"/>
    <d v="2024-01-12T11:03:00"/>
    <s v="11:03"/>
    <d v="1899-12-30T03:28:10"/>
    <x v="1"/>
    <x v="1"/>
    <x v="5"/>
    <x v="1"/>
    <n v="8193"/>
  </r>
  <r>
    <n v="1576"/>
    <d v="2024-01-12T14:32:52"/>
    <d v="2024-01-12T14:33:58"/>
    <s v="45077024@ventasyservicios.com.co"/>
    <s v="Leidy Tatiana Pinzon Calderon"/>
    <m/>
    <d v="2024-01-12T00:00:00"/>
    <s v="08:19"/>
    <x v="7"/>
    <m/>
    <m/>
    <m/>
    <m/>
    <m/>
    <m/>
    <s v="wardila@atica.co"/>
    <s v="RE: RV: Solicitud Cesión de Contratos"/>
    <m/>
    <m/>
    <s v="3107134392"/>
    <s v="PowerOil Lubricantes SAS"/>
    <s v="SOHO"/>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2T00:00:00"/>
    <m/>
    <m/>
    <x v="81"/>
    <x v="6"/>
    <x v="0"/>
    <x v="0"/>
    <x v="0"/>
    <n v="1"/>
    <n v="1"/>
    <n v="1"/>
    <n v="1"/>
    <x v="2"/>
    <n v="2"/>
    <s v="3107134392PowerOil Lubricantes SAS"/>
    <x v="0"/>
    <d v="2024-01-12T00:00:00"/>
    <x v="1557"/>
    <d v="1899-12-30T00:00:00"/>
    <d v="2024-01-12T08:19:00"/>
    <s v="08:19"/>
    <d v="1899-12-30T06:14:58"/>
    <x v="2"/>
    <x v="2"/>
    <x v="12"/>
    <x v="1"/>
    <n v="8193"/>
  </r>
  <r>
    <n v="1577"/>
    <d v="2024-01-12T13:51:51"/>
    <d v="2024-01-12T14:38:45"/>
    <s v="45688293@ventasyservicios.com.co"/>
    <s v="Juan David Mendez"/>
    <m/>
    <d v="2024-01-12T00:00:00"/>
    <s v="14:06"/>
    <x v="0"/>
    <m/>
    <m/>
    <m/>
    <m/>
    <m/>
    <m/>
    <m/>
    <m/>
    <s v="carolina.rueda@claro.com.co"/>
    <s v="NEOGEN - ROAMIG -RV: Solicitud de roaming internacional"/>
    <s v="3228827101"/>
    <s v="NEOGEN COLOMBIA S.A.S."/>
    <s v="MICRO"/>
    <s v="CLIENTE CLAR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2T00:00:00"/>
    <m/>
    <m/>
    <x v="19"/>
    <x v="0"/>
    <x v="0"/>
    <x v="0"/>
    <x v="0"/>
    <n v="1"/>
    <n v="1"/>
    <n v="1"/>
    <n v="1"/>
    <x v="0"/>
    <n v="1"/>
    <s v="3228827101NEOGEN COLOMBIA S.A.S."/>
    <x v="2"/>
    <d v="2024-01-12T00:00:00"/>
    <x v="1558"/>
    <d v="1899-12-30T00:00:00"/>
    <d v="2024-01-12T14:06:00"/>
    <s v="14:06"/>
    <d v="1899-12-30T00:32:45"/>
    <x v="1"/>
    <x v="1"/>
    <x v="4"/>
    <x v="1"/>
    <n v="8193"/>
  </r>
  <r>
    <n v="1578"/>
    <d v="2024-01-12T14:38:12"/>
    <d v="2024-01-12T14:39:11"/>
    <s v="45664102@ventasyservicios.com.co"/>
    <s v="Angie Tatiana Tique Cardozo"/>
    <m/>
    <d v="2024-01-12T00:00:00"/>
    <s v="9:29 a. m"/>
    <x v="0"/>
    <m/>
    <m/>
    <m/>
    <m/>
    <m/>
    <m/>
    <m/>
    <m/>
    <s v="jsistemasgrupo@inserbar.com"/>
    <s v="Problemas de facturación cobro tarifas no acordadas desde enero del 2023"/>
    <s v="11836595"/>
    <s v="INVERSIONES Y SERVICIOS BARRANQUILLA S.A."/>
    <s v="PYME MEDIANA"/>
    <s v="CLIENTE EXTERNO"/>
    <x v="1"/>
    <s v="MARIA ELVIRA OCHOA ARRIETA "/>
    <s v="FIJO"/>
    <s v="FO"/>
    <s v="CASO A OTRAS ÁREAS"/>
    <m/>
    <m/>
    <m/>
    <m/>
    <m/>
    <m/>
    <m/>
    <m/>
    <s v="CSM"/>
    <m/>
    <m/>
    <m/>
    <m/>
    <m/>
    <m/>
    <m/>
    <m/>
    <m/>
    <m/>
    <m/>
    <m/>
    <m/>
    <m/>
    <m/>
    <m/>
    <m/>
    <m/>
    <m/>
    <m/>
    <m/>
    <m/>
    <m/>
    <m/>
    <m/>
    <m/>
    <m/>
    <m/>
    <m/>
    <m/>
    <m/>
    <m/>
    <m/>
    <m/>
    <m/>
    <m/>
    <m/>
    <m/>
    <m/>
    <m/>
    <m/>
    <m/>
    <m/>
    <m/>
    <m/>
    <m/>
    <m/>
    <m/>
    <m/>
    <m/>
    <m/>
    <m/>
    <m/>
    <m/>
    <m/>
    <m/>
    <m/>
    <m/>
    <m/>
    <m/>
    <m/>
    <m/>
    <m/>
    <m/>
    <m/>
    <m/>
    <m/>
    <m/>
    <m/>
    <m/>
    <m/>
    <m/>
    <m/>
    <m/>
    <m/>
    <m/>
    <m/>
    <m/>
    <m/>
    <m/>
    <m/>
    <m/>
    <m/>
    <m/>
    <m/>
    <m/>
    <m/>
    <m/>
    <m/>
    <m/>
    <m/>
    <m/>
    <m/>
    <m/>
    <m/>
    <m/>
    <m/>
    <m/>
    <m/>
    <m/>
    <x v="0"/>
    <m/>
    <m/>
    <m/>
    <m/>
    <m/>
    <s v="GESTIONADO"/>
    <m/>
    <d v="2024-01-12T00:00:00"/>
    <s v="NO APLICA"/>
    <s v="NO APLICA"/>
    <x v="2"/>
    <x v="0"/>
    <x v="0"/>
    <x v="0"/>
    <x v="0"/>
    <n v="1"/>
    <n v="1"/>
    <n v="1"/>
    <n v="1"/>
    <x v="0"/>
    <n v="1"/>
    <s v="11836595INVERSIONES Y SERVICIOS BARRANQUILLA S.A."/>
    <x v="2"/>
    <d v="2024-01-12T00:00:00"/>
    <x v="1559"/>
    <d v="1899-12-30T00:00:00"/>
    <d v="2024-01-12T09:29:00"/>
    <s v="9:29"/>
    <d v="1899-12-30T05:10:11"/>
    <x v="1"/>
    <x v="1"/>
    <x v="16"/>
    <x v="1"/>
    <n v="8193"/>
  </r>
  <r>
    <n v="1579"/>
    <d v="2024-01-12T14:38:17"/>
    <d v="2024-01-12T14:39:12"/>
    <s v="46044978@ventasyservicios.com.co"/>
    <s v="Edward Esteban Roa Ruiz"/>
    <m/>
    <d v="2024-01-12T00:00:00"/>
    <s v="08:36"/>
    <x v="4"/>
    <m/>
    <m/>
    <m/>
    <m/>
    <m/>
    <m/>
    <m/>
    <m/>
    <s v="ricardo_alonsor@yahoo.com  "/>
    <s v="Re: Cancelación"/>
    <s v="36842579"/>
    <s v="RICARDO AL RODRIGUEZ RODRIGUEZ"/>
    <s v="SOHO"/>
    <s v="CLIENTE CLARO"/>
    <x v="0"/>
    <m/>
    <s v="FIJO"/>
    <s v="HFC"/>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2T00:00:00"/>
    <m/>
    <m/>
    <x v="80"/>
    <x v="0"/>
    <x v="0"/>
    <x v="0"/>
    <x v="0"/>
    <n v="1"/>
    <n v="1"/>
    <n v="1"/>
    <n v="1"/>
    <x v="0"/>
    <n v="1"/>
    <s v="36842579RICARDO AL RODRIGUEZ RODRIGUEZ"/>
    <x v="0"/>
    <d v="2024-01-12T00:00:00"/>
    <x v="1560"/>
    <d v="1899-12-30T00:00:00"/>
    <d v="2024-01-12T08:36:00"/>
    <s v="08:36"/>
    <d v="1899-12-30T06:03:12"/>
    <x v="2"/>
    <x v="2"/>
    <x v="8"/>
    <x v="0"/>
    <n v="8193"/>
  </r>
  <r>
    <n v="1580"/>
    <d v="2024-01-12T13:12:48"/>
    <d v="2024-01-12T14:39:25"/>
    <s v="45984160@ventasyservicios.com.co"/>
    <s v="Dana Sofia Giraldo Avila"/>
    <m/>
    <d v="2024-01-12T00:00:00"/>
    <s v="9:48:04 a. m."/>
    <x v="3"/>
    <m/>
    <s v="15559669"/>
    <m/>
    <m/>
    <m/>
    <m/>
    <m/>
    <m/>
    <m/>
    <m/>
    <s v="900678627"/>
    <s v="DAVISAN LTDA"/>
    <s v="MICRO"/>
    <s v="CLIENTE EXTERNO"/>
    <x v="0"/>
    <m/>
    <s v="MÓVIL"/>
    <m/>
    <m/>
    <s v="CAMBIO PLAN TARIFA"/>
    <m/>
    <m/>
    <m/>
    <m/>
    <s v="DOWNGRADE"/>
    <m/>
    <m/>
    <m/>
    <m/>
    <m/>
    <m/>
    <m/>
    <m/>
    <m/>
    <m/>
    <m/>
    <m/>
    <m/>
    <m/>
    <m/>
    <m/>
    <m/>
    <m/>
    <m/>
    <m/>
    <m/>
    <m/>
    <m/>
    <m/>
    <m/>
    <m/>
    <m/>
    <m/>
    <m/>
    <m/>
    <m/>
    <m/>
    <m/>
    <m/>
    <m/>
    <m/>
    <m/>
    <m/>
    <m/>
    <m/>
    <m/>
    <m/>
    <m/>
    <m/>
    <m/>
    <m/>
    <m/>
    <m/>
    <m/>
    <m/>
    <m/>
    <m/>
    <m/>
    <m/>
    <m/>
    <m/>
    <m/>
    <m/>
    <m/>
    <m/>
    <m/>
    <m/>
    <m/>
    <m/>
    <m/>
    <m/>
    <m/>
    <m/>
    <m/>
    <m/>
    <m/>
    <m/>
    <m/>
    <m/>
    <m/>
    <m/>
    <m/>
    <m/>
    <m/>
    <m/>
    <m/>
    <m/>
    <m/>
    <m/>
    <m/>
    <m/>
    <m/>
    <m/>
    <m/>
    <m/>
    <m/>
    <m/>
    <m/>
    <m/>
    <m/>
    <m/>
    <m/>
    <m/>
    <m/>
    <m/>
    <m/>
    <m/>
    <m/>
    <x v="0"/>
    <m/>
    <m/>
    <m/>
    <m/>
    <m/>
    <s v="GESTIONADO"/>
    <m/>
    <d v="2024-01-12T00:00:00"/>
    <m/>
    <s v="n/a"/>
    <x v="35"/>
    <x v="3"/>
    <x v="0"/>
    <x v="0"/>
    <x v="0"/>
    <n v="1"/>
    <n v="1"/>
    <n v="1"/>
    <n v="1"/>
    <x v="0"/>
    <n v="1"/>
    <s v="900678627DAVISAN LTDA"/>
    <x v="2"/>
    <d v="2024-01-12T00:00:00"/>
    <x v="1561"/>
    <d v="1899-12-30T00:00:00"/>
    <d v="2024-01-12T09:48:00"/>
    <s v="9:48"/>
    <d v="1899-12-30T04:51:25"/>
    <x v="1"/>
    <x v="1"/>
    <x v="13"/>
    <x v="1"/>
    <n v="8193"/>
  </r>
  <r>
    <n v="1581"/>
    <d v="2024-01-12T14:31:14"/>
    <d v="2024-01-12T14:40:28"/>
    <s v="45961452@ventasyservicios.com.co"/>
    <s v="Natalia Buenano Gonzalez"/>
    <m/>
    <d v="2024-01-12T00:00:00"/>
    <s v="11:04"/>
    <x v="3"/>
    <m/>
    <s v="15559737"/>
    <m/>
    <m/>
    <m/>
    <m/>
    <m/>
    <m/>
    <m/>
    <m/>
    <s v="3137807465"/>
    <s v="INGENIERIA EN CONSTRUCCIONES CIVILES S.A"/>
    <s v="NO DETERMINADO"/>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12T00:00:00"/>
    <m/>
    <m/>
    <x v="15"/>
    <x v="3"/>
    <x v="0"/>
    <x v="0"/>
    <x v="0"/>
    <n v="1"/>
    <n v="1"/>
    <n v="1"/>
    <n v="1"/>
    <x v="0"/>
    <n v="1"/>
    <s v="3137807465INGENIERIA EN CONSTRUCCIONES CIVILES S.A"/>
    <x v="2"/>
    <d v="2024-01-12T00:00:00"/>
    <x v="1562"/>
    <d v="1899-12-30T00:00:00"/>
    <d v="2024-01-12T11:04:00"/>
    <s v="11:04"/>
    <d v="1899-12-30T03:36:28"/>
    <x v="1"/>
    <x v="1"/>
    <x v="5"/>
    <x v="1"/>
    <n v="8193"/>
  </r>
  <r>
    <n v="1582"/>
    <d v="2024-01-12T14:39:28"/>
    <d v="2024-01-12T14:40:34"/>
    <s v="45984160@ventasyservicios.com.co"/>
    <s v="Dana Sofia Giraldo Avila"/>
    <m/>
    <d v="2024-01-12T00:00:00"/>
    <s v="9:59:10 a. m."/>
    <x v="3"/>
    <m/>
    <s v="15559675"/>
    <m/>
    <m/>
    <m/>
    <m/>
    <m/>
    <m/>
    <m/>
    <m/>
    <s v="3015780072"/>
    <s v="LABORATORIO DENTAL LUIS MILANES SAS LAB -"/>
    <s v="PYME PEQUEÑA"/>
    <s v="CLIENTE EXTERN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12T00:00:00"/>
    <m/>
    <s v="n/a"/>
    <x v="27"/>
    <x v="3"/>
    <x v="0"/>
    <x v="0"/>
    <x v="0"/>
    <n v="1"/>
    <n v="1"/>
    <n v="1"/>
    <n v="1"/>
    <x v="0"/>
    <n v="1"/>
    <s v="3015780072LABORATORIO DENTAL LUIS MILANES SAS LAB -"/>
    <x v="2"/>
    <d v="2024-01-12T00:00:00"/>
    <x v="1563"/>
    <d v="1899-12-30T00:00:00"/>
    <d v="2024-01-12T09:59:00"/>
    <s v="9:59"/>
    <d v="1899-12-30T04:41:34"/>
    <x v="1"/>
    <x v="1"/>
    <x v="13"/>
    <x v="1"/>
    <n v="8193"/>
  </r>
  <r>
    <n v="1583"/>
    <d v="2024-01-12T14:39:32"/>
    <d v="2024-01-12T14:43:07"/>
    <s v="45577874@ventasyservicios.com.co"/>
    <s v="David Andres Pardo Torres"/>
    <m/>
    <d v="2024-01-11T00:00:00"/>
    <s v="11:45"/>
    <x v="4"/>
    <m/>
    <m/>
    <m/>
    <m/>
    <m/>
    <m/>
    <m/>
    <m/>
    <s v="edsan920@hotmail.com"/>
    <s v="RV: CAMBIO TITULAR CONTRATO"/>
    <s v="64036789"/>
    <s v="EDGAR AUGU SANDOVAL* APARICIO"/>
    <s v="MASIVO"/>
    <s v="CLIENTE EXTERNO"/>
    <x v="0"/>
    <m/>
    <s v="FIJO"/>
    <s v="DTH"/>
    <s v="CESIÓN DE CONTRATO"/>
    <m/>
    <m/>
    <m/>
    <m/>
    <m/>
    <m/>
    <m/>
    <m/>
    <m/>
    <m/>
    <m/>
    <m/>
    <s v="INFORMACIÓN"/>
    <m/>
    <m/>
    <m/>
    <m/>
    <m/>
    <m/>
    <m/>
    <m/>
    <m/>
    <m/>
    <m/>
    <m/>
    <m/>
    <m/>
    <m/>
    <m/>
    <m/>
    <m/>
    <m/>
    <m/>
    <m/>
    <m/>
    <m/>
    <m/>
    <m/>
    <m/>
    <m/>
    <m/>
    <m/>
    <m/>
    <m/>
    <m/>
    <m/>
    <m/>
    <m/>
    <m/>
    <m/>
    <m/>
    <m/>
    <m/>
    <m/>
    <m/>
    <m/>
    <m/>
    <m/>
    <m/>
    <m/>
    <m/>
    <m/>
    <m/>
    <m/>
    <m/>
    <m/>
    <m/>
    <m/>
    <m/>
    <m/>
    <m/>
    <m/>
    <m/>
    <m/>
    <m/>
    <m/>
    <m/>
    <m/>
    <m/>
    <m/>
    <m/>
    <m/>
    <m/>
    <m/>
    <m/>
    <m/>
    <m/>
    <m/>
    <m/>
    <m/>
    <m/>
    <m/>
    <m/>
    <m/>
    <m/>
    <m/>
    <m/>
    <m/>
    <m/>
    <m/>
    <m/>
    <m/>
    <m/>
    <m/>
    <m/>
    <m/>
    <m/>
    <m/>
    <m/>
    <x v="0"/>
    <m/>
    <m/>
    <m/>
    <m/>
    <m/>
    <s v="SOLUCIONADO ESCALADO"/>
    <s v="SUPERVISOR NEGOCIOS"/>
    <d v="2024-01-12T00:00:00"/>
    <s v="995944690"/>
    <m/>
    <x v="37"/>
    <x v="0"/>
    <x v="4"/>
    <x v="0"/>
    <x v="0"/>
    <n v="1"/>
    <n v="1"/>
    <n v="1"/>
    <n v="1"/>
    <x v="0"/>
    <n v="1"/>
    <s v="64036789EDGAR AUGU SANDOVAL* APARICIO"/>
    <x v="1"/>
    <d v="2024-01-12T00:00:00"/>
    <x v="1564"/>
    <d v="1899-12-30T00:00:00"/>
    <d v="2024-01-11T11:45:00"/>
    <s v="11:45"/>
    <d v="1899-12-31T02:58:07"/>
    <x v="0"/>
    <x v="0"/>
    <x v="14"/>
    <x v="0"/>
    <n v="8193"/>
  </r>
  <r>
    <n v="1584"/>
    <d v="2024-01-12T14:40:30"/>
    <d v="2024-01-12T14:43:58"/>
    <s v="45961452@ventasyservicios.com.co"/>
    <s v="Natalia Buenano Gonzalez"/>
    <m/>
    <d v="2024-01-12T00:00:00"/>
    <s v="11:02"/>
    <x v="3"/>
    <m/>
    <s v="15559733"/>
    <m/>
    <m/>
    <m/>
    <m/>
    <m/>
    <m/>
    <m/>
    <m/>
    <s v="3113814822"/>
    <s v="TRANSPORTADORA OCCIDENTAL DE CARGA S.A.S"/>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2T00:00:00"/>
    <m/>
    <m/>
    <x v="21"/>
    <x v="3"/>
    <x v="0"/>
    <x v="0"/>
    <x v="0"/>
    <n v="1"/>
    <n v="1"/>
    <n v="1"/>
    <n v="1"/>
    <x v="0"/>
    <n v="1"/>
    <s v="3113814822TRANSPORTADORA OCCIDENTAL DE CARGA S.A.S"/>
    <x v="2"/>
    <d v="2024-01-12T00:00:00"/>
    <x v="1565"/>
    <d v="1899-12-30T00:00:00"/>
    <d v="2024-01-12T11:02:00"/>
    <s v="11:02"/>
    <d v="1899-12-30T03:41:58"/>
    <x v="1"/>
    <x v="1"/>
    <x v="5"/>
    <x v="1"/>
    <n v="8193"/>
  </r>
  <r>
    <n v="1585"/>
    <d v="2024-01-12T14:43:18"/>
    <d v="2024-01-12T14:44:34"/>
    <s v="45077024@ventasyservicios.com.co"/>
    <s v="Leidy Tatiana Pinzon Calderon"/>
    <m/>
    <d v="2024-01-12T00:00:00"/>
    <s v="08:20"/>
    <x v="7"/>
    <m/>
    <m/>
    <m/>
    <m/>
    <m/>
    <m/>
    <s v="N/A"/>
    <s v="Re: RV: CESION CONTRATO EMPRESA ESTACION DE SERVICIO EL ALTO SAS"/>
    <m/>
    <m/>
    <s v="3176358411"/>
    <s v="LUIS GERARDO VARGAS ARGUELLO"/>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2T00:00:00"/>
    <m/>
    <m/>
    <x v="78"/>
    <x v="6"/>
    <x v="0"/>
    <x v="0"/>
    <x v="0"/>
    <n v="1"/>
    <n v="1"/>
    <n v="1"/>
    <n v="1"/>
    <x v="0"/>
    <n v="1"/>
    <s v="3176358411LUIS GERARDO VARGAS ARGUELLO"/>
    <x v="0"/>
    <d v="2024-01-12T00:00:00"/>
    <x v="1566"/>
    <d v="1899-12-30T00:00:00"/>
    <d v="2024-01-12T08:20:00"/>
    <s v="08:20"/>
    <d v="1899-12-30T06:24:34"/>
    <x v="2"/>
    <x v="2"/>
    <x v="12"/>
    <x v="1"/>
    <n v="8193"/>
  </r>
  <r>
    <n v="1586"/>
    <d v="2024-01-12T14:45:39"/>
    <d v="2024-01-12T14:46:25"/>
    <s v="46044978@ventasyservicios.com.co"/>
    <s v="Edward Esteban Roa Ruiz"/>
    <m/>
    <d v="2024-01-12T00:00:00"/>
    <s v="08:47"/>
    <x v="4"/>
    <m/>
    <m/>
    <m/>
    <m/>
    <m/>
    <m/>
    <m/>
    <m/>
    <s v="saidy.martinez@bon-gas.com "/>
    <s v="SOLICITUD DE SIM VIRTUAL  ( E-SIM) LINEA 311 4067962 ADAJOF SAS NIT 901.251.109-9"/>
    <s v="3114067962 "/>
    <s v="ADAJOF SAS"/>
    <s v="MICR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2T00:00:00"/>
    <m/>
    <m/>
    <x v="21"/>
    <x v="0"/>
    <x v="0"/>
    <x v="0"/>
    <x v="0"/>
    <n v="1"/>
    <n v="1"/>
    <n v="1"/>
    <n v="1"/>
    <x v="0"/>
    <n v="1"/>
    <s v="3114067962 ADAJOF SAS"/>
    <x v="2"/>
    <d v="2024-01-12T00:00:00"/>
    <x v="1567"/>
    <d v="1899-12-30T00:00:00"/>
    <d v="2024-01-12T08:47:00"/>
    <s v="08:47"/>
    <d v="1899-12-30T05:59:25"/>
    <x v="1"/>
    <x v="1"/>
    <x v="8"/>
    <x v="0"/>
    <n v="8193"/>
  </r>
  <r>
    <n v="1587"/>
    <d v="2024-01-12T14:44:49"/>
    <d v="2024-01-12T14:46:41"/>
    <s v="46046813@ventasyservicios.com.co"/>
    <s v="Leidy Dayan Bautista Villamil"/>
    <m/>
    <d v="2024-01-12T00:00:00"/>
    <s v="14:22"/>
    <x v="0"/>
    <m/>
    <m/>
    <m/>
    <m/>
    <m/>
    <m/>
    <m/>
    <m/>
    <s v="claroteayudanegocios@claro.com.co"/>
    <s v="Fwd: Agéndate para la ejecución de Obra Civil - Conexión Redes - Entrega Servicio"/>
    <s v="12326290"/>
    <s v="DURAN &amp; CHARRIS ARQUITECTOS ASOCIADOS SAS"/>
    <s v="SOHO"/>
    <s v="CLARO TE AYUDA"/>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2T00:00:00"/>
    <s v="NA"/>
    <m/>
    <x v="80"/>
    <x v="0"/>
    <x v="0"/>
    <x v="6"/>
    <x v="1"/>
    <n v="1"/>
    <n v="1"/>
    <n v="1"/>
    <n v="1"/>
    <x v="2"/>
    <n v="4"/>
    <s v="12326290DURAN &amp; CHARRIS ARQUITECTOS ASOCIADOS SAS"/>
    <x v="2"/>
    <d v="2024-01-12T00:00:00"/>
    <x v="1568"/>
    <d v="1899-12-30T00:00:00"/>
    <d v="2024-01-12T14:22:00"/>
    <s v="14:22"/>
    <d v="1899-12-30T00:24:41"/>
    <x v="1"/>
    <x v="1"/>
    <x v="2"/>
    <x v="1"/>
    <n v="8193"/>
  </r>
  <r>
    <n v="1588"/>
    <d v="2024-01-12T14:44:05"/>
    <d v="2024-01-12T14:49:40"/>
    <s v="45961452@ventasyservicios.com.co"/>
    <s v="Natalia Buenano Gonzalez"/>
    <m/>
    <d v="2024-01-12T00:00:00"/>
    <s v="11:06"/>
    <x v="3"/>
    <m/>
    <s v="15559741"/>
    <m/>
    <m/>
    <m/>
    <m/>
    <m/>
    <m/>
    <m/>
    <m/>
    <s v="3103171376"/>
    <s v="COMERCIALIZADORA DE PRODUCTOS INDUSTRIAL"/>
    <s v="PYME PEQUEÑA"/>
    <s v="CLIENTE EXTERNO"/>
    <x v="0"/>
    <m/>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2T00:00:00"/>
    <m/>
    <m/>
    <x v="22"/>
    <x v="3"/>
    <x v="0"/>
    <x v="0"/>
    <x v="0"/>
    <n v="1"/>
    <n v="1"/>
    <n v="1"/>
    <n v="1"/>
    <x v="0"/>
    <n v="1"/>
    <s v="3103171376COMERCIALIZADORA DE PRODUCTOS INDUSTRIAL"/>
    <x v="2"/>
    <d v="2024-01-12T00:00:00"/>
    <x v="1569"/>
    <d v="1899-12-30T00:00:00"/>
    <d v="2024-01-12T11:06:00"/>
    <s v="11:06"/>
    <d v="1899-12-30T03:43:40"/>
    <x v="1"/>
    <x v="1"/>
    <x v="5"/>
    <x v="1"/>
    <n v="8193"/>
  </r>
  <r>
    <n v="1589"/>
    <d v="2024-01-12T14:52:11"/>
    <d v="2024-01-12T14:53:00"/>
    <s v="45664102@ventasyservicios.com.co"/>
    <s v="Angie Tatiana Tique Cardozo"/>
    <m/>
    <d v="2024-01-12T00:00:00"/>
    <s v="9:31 a. m."/>
    <x v="0"/>
    <m/>
    <m/>
    <m/>
    <m/>
    <m/>
    <m/>
    <m/>
    <m/>
    <s v="gerencia@respiremossas.com"/>
    <s v="CANCELACION LINEA TELEFONICA 3205343398"/>
    <s v="3205343398"/>
    <s v="RESPIREMOS UNIDAD DE NEUMOLOGIA Y ENDOSC"/>
    <s v="PYME MEDIANA"/>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2T00:00:00"/>
    <s v="NO APLICA"/>
    <s v="NO APLICA"/>
    <x v="61"/>
    <x v="0"/>
    <x v="0"/>
    <x v="0"/>
    <x v="0"/>
    <n v="1"/>
    <n v="1"/>
    <n v="1"/>
    <n v="1"/>
    <x v="0"/>
    <n v="1"/>
    <s v="3205343398RESPIREMOS UNIDAD DE NEUMOLOGIA Y ENDOSC"/>
    <x v="2"/>
    <d v="2024-01-12T00:00:00"/>
    <x v="1570"/>
    <d v="1899-12-30T00:00:00"/>
    <d v="2024-01-12T09:31:00"/>
    <s v="9:31"/>
    <d v="1899-12-30T05:22:00"/>
    <x v="1"/>
    <x v="1"/>
    <x v="16"/>
    <x v="1"/>
    <n v="8193"/>
  </r>
  <r>
    <n v="1590"/>
    <d v="2024-01-12T14:51:01"/>
    <d v="2024-01-12T14:54:04"/>
    <s v="45077024@ventasyservicios.com.co"/>
    <s v="Leidy Tatiana Pinzon Calderon"/>
    <m/>
    <d v="2024-01-12T00:00:00"/>
    <s v="03:30"/>
    <x v="7"/>
    <m/>
    <m/>
    <m/>
    <m/>
    <m/>
    <m/>
    <s v="administracion@primaverarrpp.com"/>
    <s v="Re: CESIÓN CONTRATO"/>
    <m/>
    <m/>
    <s v="3147174057"/>
    <s v="SARITA SANCHEZ TABARES"/>
    <s v="PYME MEDIAN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2T00:00:00"/>
    <m/>
    <m/>
    <x v="81"/>
    <x v="6"/>
    <x v="0"/>
    <x v="0"/>
    <x v="0"/>
    <n v="1"/>
    <n v="1"/>
    <n v="1"/>
    <n v="1"/>
    <x v="1"/>
    <n v="2"/>
    <s v="3147174057SARITA SANCHEZ TABARES"/>
    <x v="0"/>
    <d v="2024-01-12T00:00:00"/>
    <x v="1571"/>
    <d v="1899-12-30T00:00:00"/>
    <d v="2024-01-12T03:30:00"/>
    <s v="03:30"/>
    <d v="1899-12-30T11:24:04"/>
    <x v="2"/>
    <x v="2"/>
    <x v="12"/>
    <x v="1"/>
    <n v="8193"/>
  </r>
  <r>
    <n v="1591"/>
    <d v="2024-01-12T14:27:11"/>
    <d v="2024-01-12T14:54:28"/>
    <s v="45981202@ventasyservicios.com.co"/>
    <s v="Candida Mayerli Moyano Casallas"/>
    <m/>
    <d v="2024-01-12T00:00:00"/>
    <s v="10:24 a. m."/>
    <x v="8"/>
    <m/>
    <m/>
    <m/>
    <m/>
    <m/>
    <s v="BANCOLOMBIA"/>
    <m/>
    <m/>
    <s v="laugomez@bancolombia.com.co"/>
    <s v="RE: CONSULTA PLAN CORPORATIVO "/>
    <s v="3213340205"/>
    <s v="LAURA MARGARITA GOMEZ VANEGAS"/>
    <s v="MASIVO"/>
    <s v="CLIENTE EXTERNO"/>
    <x v="1"/>
    <s v="DANIEL STYVEN BUSTAMANTE ARBOLEDA"/>
    <s v="MÓVIL"/>
    <m/>
    <m/>
    <s v="INCLUSIONES - EXCLUSIONES"/>
    <m/>
    <m/>
    <m/>
    <m/>
    <m/>
    <m/>
    <m/>
    <m/>
    <m/>
    <m/>
    <m/>
    <m/>
    <m/>
    <m/>
    <m/>
    <m/>
    <m/>
    <m/>
    <m/>
    <m/>
    <m/>
    <m/>
    <m/>
    <m/>
    <s v="INFORMACIÓN - ACLARACIÓN"/>
    <m/>
    <m/>
    <m/>
    <m/>
    <m/>
    <m/>
    <m/>
    <m/>
    <m/>
    <m/>
    <m/>
    <m/>
    <m/>
    <m/>
    <m/>
    <m/>
    <m/>
    <m/>
    <m/>
    <m/>
    <m/>
    <m/>
    <m/>
    <m/>
    <m/>
    <m/>
    <m/>
    <m/>
    <m/>
    <m/>
    <m/>
    <m/>
    <m/>
    <m/>
    <m/>
    <m/>
    <m/>
    <m/>
    <m/>
    <m/>
    <m/>
    <m/>
    <m/>
    <m/>
    <m/>
    <m/>
    <m/>
    <m/>
    <m/>
    <m/>
    <m/>
    <m/>
    <m/>
    <m/>
    <m/>
    <m/>
    <m/>
    <m/>
    <m/>
    <m/>
    <m/>
    <m/>
    <m/>
    <m/>
    <m/>
    <m/>
    <m/>
    <m/>
    <m/>
    <m/>
    <m/>
    <m/>
    <m/>
    <m/>
    <m/>
    <m/>
    <m/>
    <m/>
    <m/>
    <m/>
    <m/>
    <m/>
    <m/>
    <x v="0"/>
    <m/>
    <m/>
    <m/>
    <m/>
    <m/>
    <s v="GESTIONADO"/>
    <m/>
    <d v="2024-01-12T00:00:00"/>
    <m/>
    <m/>
    <x v="98"/>
    <x v="7"/>
    <x v="0"/>
    <x v="0"/>
    <x v="0"/>
    <n v="1"/>
    <n v="1"/>
    <n v="1"/>
    <n v="1"/>
    <x v="0"/>
    <n v="1"/>
    <s v="3213340205LAURA MARGARITA GOMEZ VANEGAS"/>
    <x v="2"/>
    <d v="2024-01-12T00:00:00"/>
    <x v="1572"/>
    <d v="1899-12-30T00:00:00"/>
    <d v="2024-01-12T10:24:00"/>
    <s v="10:24"/>
    <d v="1899-12-30T04:30:28"/>
    <x v="1"/>
    <x v="1"/>
    <x v="10"/>
    <x v="1"/>
    <n v="8193"/>
  </r>
  <r>
    <n v="1592"/>
    <d v="2024-01-12T14:54:46"/>
    <d v="2024-01-12T14:55:44"/>
    <s v="46044978@ventasyservicios.com.co"/>
    <s v="Edward Esteban Roa Ruiz"/>
    <m/>
    <d v="2024-01-12T00:00:00"/>
    <s v="08:47"/>
    <x v="4"/>
    <m/>
    <m/>
    <m/>
    <m/>
    <m/>
    <m/>
    <m/>
    <m/>
    <s v="alejandra.banda@srislawyer.com"/>
    <s v="Re: Envío de factura "/>
    <s v="13338771"/>
    <s v="ATCHUTHAN SRISKANDARAJAH"/>
    <s v="SOHO"/>
    <s v="CLIENTE CLAR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2T00:00:00"/>
    <m/>
    <m/>
    <x v="9"/>
    <x v="0"/>
    <x v="0"/>
    <x v="0"/>
    <x v="0"/>
    <n v="1"/>
    <n v="1"/>
    <n v="1"/>
    <n v="1"/>
    <x v="0"/>
    <n v="1"/>
    <s v="13338771ATCHUTHAN SRISKANDARAJAH"/>
    <x v="0"/>
    <d v="2024-01-12T00:00:00"/>
    <x v="1573"/>
    <d v="1899-12-30T00:00:00"/>
    <d v="2024-01-12T08:47:00"/>
    <s v="08:47"/>
    <d v="1899-12-30T06:08:44"/>
    <x v="2"/>
    <x v="2"/>
    <x v="8"/>
    <x v="0"/>
    <n v="8193"/>
  </r>
  <r>
    <n v="1593"/>
    <d v="2024-01-12T14:54:37"/>
    <d v="2024-01-12T14:56:08"/>
    <s v="46046817@ventasyservicios.com.co"/>
    <s v="Nicolas Romero Parra"/>
    <m/>
    <d v="2024-01-11T00:00:00"/>
    <s v="9:21"/>
    <x v="0"/>
    <m/>
    <m/>
    <m/>
    <m/>
    <m/>
    <m/>
    <m/>
    <m/>
    <s v="parquedelosalmendros@hotmail.com"/>
    <s v="Fwd: Solicitud Actualizaci??n Plan"/>
    <s v="82965120"/>
    <s v="CONJUNTO RESIDENCIAL PARQUE DE LOS"/>
    <s v="PYME MEDIANA"/>
    <s v="CLIENTE CLARO"/>
    <x v="0"/>
    <m/>
    <s v="FIJO"/>
    <s v="HFC"/>
    <s v="CAMBIO PLAN TARIFA"/>
    <m/>
    <m/>
    <m/>
    <m/>
    <m/>
    <s v="UPGRADE - PARALELO"/>
    <m/>
    <m/>
    <m/>
    <m/>
    <m/>
    <m/>
    <m/>
    <m/>
    <m/>
    <m/>
    <m/>
    <m/>
    <m/>
    <m/>
    <m/>
    <m/>
    <m/>
    <m/>
    <m/>
    <m/>
    <m/>
    <m/>
    <m/>
    <m/>
    <m/>
    <m/>
    <m/>
    <m/>
    <m/>
    <m/>
    <m/>
    <m/>
    <m/>
    <m/>
    <m/>
    <m/>
    <m/>
    <m/>
    <m/>
    <m/>
    <m/>
    <m/>
    <m/>
    <m/>
    <m/>
    <m/>
    <m/>
    <m/>
    <m/>
    <m/>
    <m/>
    <m/>
    <m/>
    <m/>
    <m/>
    <m/>
    <m/>
    <m/>
    <m/>
    <m/>
    <m/>
    <m/>
    <m/>
    <m/>
    <m/>
    <m/>
    <m/>
    <m/>
    <m/>
    <m/>
    <m/>
    <m/>
    <m/>
    <m/>
    <m/>
    <m/>
    <m/>
    <m/>
    <m/>
    <m/>
    <m/>
    <m/>
    <m/>
    <m/>
    <m/>
    <m/>
    <m/>
    <m/>
    <m/>
    <m/>
    <m/>
    <m/>
    <m/>
    <m/>
    <m/>
    <m/>
    <m/>
    <m/>
    <m/>
    <m/>
    <m/>
    <m/>
    <m/>
    <x v="0"/>
    <m/>
    <m/>
    <m/>
    <m/>
    <m/>
    <s v="GESTIONADO"/>
    <m/>
    <d v="2024-01-12T00:00:00"/>
    <s v="N/A"/>
    <s v="995861416"/>
    <x v="62"/>
    <x v="0"/>
    <x v="0"/>
    <x v="0"/>
    <x v="0"/>
    <n v="1"/>
    <n v="1"/>
    <n v="1"/>
    <n v="1"/>
    <x v="0"/>
    <n v="1"/>
    <s v="82965120CONJUNTO RESIDENCIAL PARQUE DE LOS"/>
    <x v="1"/>
    <d v="2024-01-12T00:00:00"/>
    <x v="1574"/>
    <d v="1899-12-30T00:00:00"/>
    <d v="2024-01-11T09:21:00"/>
    <s v="9:21"/>
    <d v="1899-12-31T05:35:08"/>
    <x v="0"/>
    <x v="0"/>
    <x v="3"/>
    <x v="1"/>
    <n v="8193"/>
  </r>
  <r>
    <n v="1594"/>
    <d v="2024-01-12T14:55:15"/>
    <d v="2024-01-12T14:56:08"/>
    <s v="46044959@ventasyservicios.com.co"/>
    <s v="Brayan Enrique Cuida Castillo"/>
    <m/>
    <d v="2024-01-09T00:00:00"/>
    <s v="4:56 p. m."/>
    <x v="4"/>
    <m/>
    <m/>
    <m/>
    <m/>
    <m/>
    <m/>
    <m/>
    <m/>
    <s v="ritapirela07@gmail.com"/>
    <s v=" Pagina internet"/>
    <s v="0"/>
    <s v="0"/>
    <s v="NO DETERMINADO"/>
    <s v="CLIENTE CLARO"/>
    <x v="0"/>
    <m/>
    <s v="FIJO"/>
    <s v="FO"/>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2T00:00:00"/>
    <s v="nn"/>
    <m/>
    <x v="47"/>
    <x v="0"/>
    <x v="0"/>
    <x v="0"/>
    <x v="0"/>
    <n v="1"/>
    <n v="1"/>
    <n v="1"/>
    <n v="1"/>
    <x v="0"/>
    <n v="1"/>
    <s v="00"/>
    <x v="0"/>
    <d v="2024-01-12T00:00:00"/>
    <x v="1574"/>
    <d v="1899-12-30T00:00:00"/>
    <d v="2024-01-09T04:56:00"/>
    <s v="4:56"/>
    <d v="1900-01-02T10:00:08"/>
    <x v="0"/>
    <x v="0"/>
    <x v="7"/>
    <x v="0"/>
    <n v="8193"/>
  </r>
  <r>
    <n v="1595"/>
    <d v="2024-01-12T14:49:44"/>
    <d v="2024-01-12T14:56:49"/>
    <s v="45961452@ventasyservicios.com.co"/>
    <s v="Natalia Buenano Gonzalez"/>
    <m/>
    <d v="2024-01-12T00:00:00"/>
    <s v="11:07"/>
    <x v="3"/>
    <m/>
    <s v="15559745"/>
    <m/>
    <m/>
    <m/>
    <m/>
    <m/>
    <m/>
    <m/>
    <m/>
    <s v="3004761151"/>
    <s v="VIRTUALSOFT SERVICIOS Y SOFTWARE S A S"/>
    <s v="MICRO"/>
    <s v="CLIENTE EXTERN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12T00:00:00"/>
    <m/>
    <m/>
    <x v="73"/>
    <x v="3"/>
    <x v="0"/>
    <x v="0"/>
    <x v="0"/>
    <n v="1"/>
    <n v="1"/>
    <n v="1"/>
    <n v="1"/>
    <x v="0"/>
    <n v="1"/>
    <s v="3004761151VIRTUALSOFT SERVICIOS Y SOFTWARE S A S"/>
    <x v="2"/>
    <d v="2024-01-12T00:00:00"/>
    <x v="1575"/>
    <d v="1899-12-30T00:00:00"/>
    <d v="2024-01-12T11:07:00"/>
    <s v="11:07"/>
    <d v="1899-12-30T03:49:49"/>
    <x v="1"/>
    <x v="1"/>
    <x v="5"/>
    <x v="1"/>
    <n v="8193"/>
  </r>
  <r>
    <n v="1596"/>
    <d v="2024-01-12T14:56:25"/>
    <d v="2024-01-12T14:57:52"/>
    <s v="45688293@ventasyservicios.com.co"/>
    <s v="Juan David Mendez"/>
    <m/>
    <d v="2024-01-12T00:00:00"/>
    <s v="14:25"/>
    <x v="0"/>
    <m/>
    <m/>
    <m/>
    <m/>
    <m/>
    <m/>
    <m/>
    <m/>
    <s v="clarofijocomunieficaz@outlook.com"/>
    <s v="SOLICITUD FACTURACION CLIENTE LABORATORIO ÓPTICO MIRACLE SAS // _x0009_901633609-1"/>
    <s v="13591733"/>
    <s v="LABORATORIO ÓPTICO MIRACLE S.A.S. "/>
    <s v="NO DETERMINADO"/>
    <s v="CONSULTOR COMERCIAL"/>
    <x v="0"/>
    <m/>
    <s v="FIJO"/>
    <s v="HFC"/>
    <s v="FACTURA"/>
    <m/>
    <m/>
    <m/>
    <m/>
    <m/>
    <m/>
    <m/>
    <m/>
    <m/>
    <m/>
    <m/>
    <m/>
    <m/>
    <m/>
    <m/>
    <m/>
    <m/>
    <m/>
    <s v="ACTIVACIÓN DE FACTURA ELECTRÓNICA"/>
    <m/>
    <m/>
    <m/>
    <m/>
    <m/>
    <m/>
    <m/>
    <m/>
    <m/>
    <m/>
    <m/>
    <m/>
    <m/>
    <m/>
    <m/>
    <m/>
    <m/>
    <m/>
    <m/>
    <m/>
    <m/>
    <m/>
    <m/>
    <m/>
    <m/>
    <m/>
    <m/>
    <m/>
    <m/>
    <m/>
    <m/>
    <m/>
    <m/>
    <m/>
    <m/>
    <m/>
    <m/>
    <m/>
    <m/>
    <m/>
    <m/>
    <m/>
    <m/>
    <m/>
    <m/>
    <m/>
    <m/>
    <m/>
    <m/>
    <m/>
    <m/>
    <m/>
    <m/>
    <m/>
    <m/>
    <m/>
    <m/>
    <m/>
    <m/>
    <m/>
    <m/>
    <m/>
    <m/>
    <m/>
    <m/>
    <m/>
    <m/>
    <m/>
    <m/>
    <m/>
    <m/>
    <m/>
    <m/>
    <m/>
    <m/>
    <m/>
    <m/>
    <m/>
    <m/>
    <m/>
    <m/>
    <m/>
    <m/>
    <m/>
    <m/>
    <m/>
    <m/>
    <m/>
    <m/>
    <m/>
    <x v="0"/>
    <m/>
    <m/>
    <m/>
    <m/>
    <m/>
    <s v="GESTIONADO"/>
    <m/>
    <d v="2024-01-12T00:00:00"/>
    <m/>
    <m/>
    <x v="87"/>
    <x v="0"/>
    <x v="0"/>
    <x v="0"/>
    <x v="0"/>
    <n v="1"/>
    <n v="1"/>
    <n v="1"/>
    <n v="1"/>
    <x v="0"/>
    <n v="1"/>
    <s v="13591733LABORATORIO ÓPTICO MIRACLE S.A.S. "/>
    <x v="2"/>
    <d v="2024-01-12T00:00:00"/>
    <x v="1576"/>
    <d v="1899-12-30T00:00:00"/>
    <d v="2024-01-12T14:25:00"/>
    <s v="14:25"/>
    <d v="1899-12-30T00:32:52"/>
    <x v="1"/>
    <x v="1"/>
    <x v="4"/>
    <x v="1"/>
    <n v="8193"/>
  </r>
  <r>
    <n v="1597"/>
    <d v="2024-01-12T14:56:21"/>
    <d v="2024-01-12T14:58:13"/>
    <s v="46049316@ventasyservicios.com.co"/>
    <s v="Evelin Gicela Diaz Garzon"/>
    <m/>
    <d v="2024-01-12T00:00:00"/>
    <s v="12:21"/>
    <x v="7"/>
    <m/>
    <m/>
    <m/>
    <m/>
    <m/>
    <m/>
    <s v="admin@athenas.com.co; "/>
    <s v="Re: CESION LINEA TELEFONICA MOVIL 3118950017"/>
    <m/>
    <m/>
    <s v="3118950017"/>
    <s v="ATHENAS SERVICIOS S A S"/>
    <s v="MICRO"/>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2T00:00:00"/>
    <m/>
    <m/>
    <x v="81"/>
    <x v="6"/>
    <x v="0"/>
    <x v="0"/>
    <x v="0"/>
    <n v="1"/>
    <n v="1"/>
    <n v="1"/>
    <n v="1"/>
    <x v="1"/>
    <n v="3"/>
    <s v="3118950017ATHENAS SERVICIOS S A S"/>
    <x v="2"/>
    <d v="2024-01-12T00:00:00"/>
    <x v="1577"/>
    <d v="1899-12-30T00:00:00"/>
    <d v="2024-01-12T12:21:00"/>
    <s v="12:21"/>
    <d v="1899-12-30T02:37:13"/>
    <x v="1"/>
    <x v="1"/>
    <x v="22"/>
    <x v="1"/>
    <n v="8193"/>
  </r>
  <r>
    <n v="1598"/>
    <d v="2024-01-12T14:58:28"/>
    <d v="2024-01-12T14:59:39"/>
    <s v="45984160@ventasyservicios.com.co"/>
    <s v="Dana Sofia Giraldo Avila"/>
    <m/>
    <d v="2024-01-12T00:00:00"/>
    <s v="10:03:05 a. m."/>
    <x v="3"/>
    <m/>
    <s v="15559680"/>
    <m/>
    <m/>
    <m/>
    <m/>
    <m/>
    <m/>
    <m/>
    <m/>
    <s v="3218516856"/>
    <s v="RUTAS VERDE Y BLANCO   SAS"/>
    <s v="PYME PEQUEÑA"/>
    <s v="CLIENTE EXTERNO"/>
    <x v="0"/>
    <m/>
    <s v="MÓVIL"/>
    <m/>
    <m/>
    <s v="FALLAS TÉCNICAS"/>
    <m/>
    <m/>
    <m/>
    <m/>
    <m/>
    <m/>
    <m/>
    <m/>
    <m/>
    <m/>
    <m/>
    <m/>
    <m/>
    <m/>
    <m/>
    <m/>
    <m/>
    <m/>
    <m/>
    <s v="CONCILIACIÓN DE LÍNEA(S)"/>
    <m/>
    <m/>
    <m/>
    <m/>
    <m/>
    <m/>
    <m/>
    <m/>
    <m/>
    <m/>
    <m/>
    <m/>
    <m/>
    <m/>
    <m/>
    <m/>
    <m/>
    <m/>
    <m/>
    <m/>
    <m/>
    <m/>
    <m/>
    <m/>
    <m/>
    <m/>
    <m/>
    <m/>
    <m/>
    <m/>
    <m/>
    <m/>
    <m/>
    <m/>
    <m/>
    <m/>
    <m/>
    <m/>
    <m/>
    <m/>
    <m/>
    <m/>
    <m/>
    <m/>
    <m/>
    <m/>
    <m/>
    <m/>
    <m/>
    <m/>
    <m/>
    <m/>
    <m/>
    <m/>
    <m/>
    <m/>
    <m/>
    <m/>
    <m/>
    <m/>
    <m/>
    <m/>
    <m/>
    <m/>
    <m/>
    <m/>
    <m/>
    <m/>
    <m/>
    <m/>
    <m/>
    <m/>
    <m/>
    <m/>
    <m/>
    <m/>
    <m/>
    <m/>
    <m/>
    <m/>
    <m/>
    <m/>
    <m/>
    <m/>
    <m/>
    <m/>
    <m/>
    <m/>
    <x v="0"/>
    <m/>
    <m/>
    <m/>
    <m/>
    <m/>
    <s v="GESTIONADO"/>
    <m/>
    <d v="2024-01-12T00:00:00"/>
    <m/>
    <s v="n/a"/>
    <x v="67"/>
    <x v="3"/>
    <x v="0"/>
    <x v="0"/>
    <x v="0"/>
    <n v="1"/>
    <n v="1"/>
    <n v="1"/>
    <n v="1"/>
    <x v="2"/>
    <n v="3"/>
    <s v="3218516856RUTAS VERDE Y BLANCO   SAS"/>
    <x v="2"/>
    <d v="2024-01-12T00:00:00"/>
    <x v="1578"/>
    <d v="1899-12-30T00:00:00"/>
    <d v="2024-01-12T10:03:00"/>
    <s v="10:03"/>
    <d v="1899-12-30T04:56:39"/>
    <x v="1"/>
    <x v="1"/>
    <x v="13"/>
    <x v="1"/>
    <n v="8193"/>
  </r>
  <r>
    <n v="1599"/>
    <d v="2024-01-12T14:56:51"/>
    <d v="2024-01-12T15:00:22"/>
    <s v="45961452@ventasyservicios.com.co"/>
    <s v="Natalia Buenano Gonzalez"/>
    <m/>
    <d v="2024-01-12T00:00:00"/>
    <s v="11:10"/>
    <x v="3"/>
    <m/>
    <s v="15559747"/>
    <m/>
    <m/>
    <m/>
    <m/>
    <m/>
    <m/>
    <m/>
    <m/>
    <s v="3128736255"/>
    <s v="PROMOTORA NIVEL S.A.S."/>
    <s v="MICRO"/>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12T00:00:00"/>
    <m/>
    <m/>
    <x v="50"/>
    <x v="3"/>
    <x v="0"/>
    <x v="0"/>
    <x v="0"/>
    <n v="1"/>
    <n v="1"/>
    <n v="1"/>
    <n v="1"/>
    <x v="0"/>
    <n v="1"/>
    <s v="3128736255PROMOTORA NIVEL S.A.S."/>
    <x v="2"/>
    <d v="2024-01-12T00:00:00"/>
    <x v="1579"/>
    <d v="1899-12-30T00:00:00"/>
    <d v="2024-01-12T11:10:00"/>
    <s v="11:10"/>
    <d v="1899-12-30T03:50:22"/>
    <x v="1"/>
    <x v="1"/>
    <x v="5"/>
    <x v="1"/>
    <n v="8193"/>
  </r>
  <r>
    <n v="1600"/>
    <d v="2024-01-12T15:01:21"/>
    <d v="2024-01-12T15:02:14"/>
    <s v="45664102@ventasyservicios.com.co"/>
    <s v="Angie Tatiana Tique Cardozo"/>
    <m/>
    <d v="2024-01-12T00:00:00"/>
    <s v="9:36 a. m."/>
    <x v="0"/>
    <m/>
    <m/>
    <m/>
    <m/>
    <m/>
    <m/>
    <m/>
    <m/>
    <s v="admon@star-group.co"/>
    <s v="Solicitud de cambio Nombre en servcio de internet"/>
    <s v="92028535"/>
    <s v=" FRANCISCO CORTES CORREA  "/>
    <s v="MICRO"/>
    <s v="CLIENTE EXTERNO"/>
    <x v="0"/>
    <m/>
    <s v="FIJO"/>
    <s v="HFC"/>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12T00:00:00"/>
    <s v="NO APLICA"/>
    <s v="NO APLICA"/>
    <x v="111"/>
    <x v="0"/>
    <x v="0"/>
    <x v="0"/>
    <x v="0"/>
    <n v="1"/>
    <n v="1"/>
    <n v="1"/>
    <n v="1"/>
    <x v="0"/>
    <n v="1"/>
    <s v="92028535 FRANCISCO CORTES CORREA  "/>
    <x v="2"/>
    <d v="2024-01-12T00:00:00"/>
    <x v="1580"/>
    <d v="1899-12-30T00:00:00"/>
    <d v="2024-01-12T09:36:00"/>
    <s v="9:36"/>
    <d v="1899-12-30T05:26:14"/>
    <x v="1"/>
    <x v="1"/>
    <x v="16"/>
    <x v="1"/>
    <n v="8193"/>
  </r>
  <r>
    <n v="1601"/>
    <d v="2024-01-12T14:59:42"/>
    <d v="2024-01-12T15:02:58"/>
    <s v="45981202@ventasyservicios.com.co"/>
    <s v="Candida Mayerli Moyano Casallas"/>
    <m/>
    <d v="2024-01-12T00:00:00"/>
    <s v="13:59"/>
    <x v="8"/>
    <m/>
    <m/>
    <m/>
    <m/>
    <m/>
    <s v="BANCOLOMBIA"/>
    <m/>
    <m/>
    <s v="laucorra@bancolombia.com.co"/>
    <s v="RE: AYUDA - Plan Corporativo de celular"/>
    <s v="3105158029"/>
    <s v="LAURA CORRALES CARDONA"/>
    <s v="MASIVO"/>
    <s v="CLIENTE EXTERNO"/>
    <x v="1"/>
    <s v="DANIEL STYVEN BUSTAMANTE ARBOLEDA"/>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2T00:00:00"/>
    <m/>
    <m/>
    <x v="47"/>
    <x v="7"/>
    <x v="0"/>
    <x v="0"/>
    <x v="0"/>
    <n v="1"/>
    <n v="1"/>
    <n v="1"/>
    <n v="1"/>
    <x v="2"/>
    <n v="4"/>
    <s v="3105158029LAURA CORRALES CARDONA"/>
    <x v="2"/>
    <d v="2024-01-12T00:00:00"/>
    <x v="1581"/>
    <d v="1899-12-30T00:00:00"/>
    <d v="2024-01-12T13:59:00"/>
    <s v="13:59"/>
    <d v="1899-12-30T01:03:58"/>
    <x v="1"/>
    <x v="1"/>
    <x v="10"/>
    <x v="1"/>
    <n v="8193"/>
  </r>
  <r>
    <n v="1602"/>
    <d v="2024-01-12T14:42:14"/>
    <d v="2024-01-12T15:05:57"/>
    <s v="45961588@ventasyservicios.com.co"/>
    <s v="Brian Fernando Camacho Hernandez"/>
    <m/>
    <d v="2024-01-11T00:00:00"/>
    <s v="22:09"/>
    <x v="4"/>
    <m/>
    <m/>
    <m/>
    <m/>
    <m/>
    <m/>
    <m/>
    <m/>
    <s v="guillermovalenciavillamil@gmail.com;"/>
    <s v="Re: QUEJA/RECLAMO Facturacion Claro"/>
    <s v="25442696"/>
    <s v="GUILLERMO VALENCIA VILLAM"/>
    <s v="PYME MEDIANA"/>
    <s v="CLIENTE EXTERN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2T00:00:00"/>
    <s v="na"/>
    <s v="na"/>
    <x v="47"/>
    <x v="0"/>
    <x v="0"/>
    <x v="0"/>
    <x v="0"/>
    <n v="1"/>
    <n v="1"/>
    <n v="1"/>
    <n v="1"/>
    <x v="0"/>
    <n v="1"/>
    <s v="25442696GUILLERMO VALENCIA VILLAM"/>
    <x v="0"/>
    <d v="2024-01-12T00:00:00"/>
    <x v="1582"/>
    <d v="1899-12-30T00:00:00"/>
    <d v="2024-01-11T22:09:00"/>
    <s v="22:09"/>
    <d v="1899-12-30T16:56:57"/>
    <x v="3"/>
    <x v="0"/>
    <x v="21"/>
    <x v="0"/>
    <n v="8193"/>
  </r>
  <r>
    <n v="1603"/>
    <d v="2024-01-12T15:07:40"/>
    <d v="2024-01-12T15:08:40"/>
    <s v="45077024@ventasyservicios.com.co"/>
    <s v="Leidy Tatiana Pinzon Calderon"/>
    <m/>
    <d v="2024-01-12T00:00:00"/>
    <s v="08:38"/>
    <x v="7"/>
    <m/>
    <m/>
    <m/>
    <m/>
    <m/>
    <m/>
    <s v="compras@aquaintegral.co"/>
    <s v="RE: Fwd: COLOCAR FACTURA A NOMBRE EMPRESA"/>
    <m/>
    <m/>
    <s v="3202095254"/>
    <s v="NESTOR ANDRES REYES BENITEZ"/>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2T00:00:00"/>
    <m/>
    <m/>
    <x v="78"/>
    <x v="6"/>
    <x v="0"/>
    <x v="0"/>
    <x v="0"/>
    <n v="1"/>
    <n v="1"/>
    <n v="1"/>
    <n v="1"/>
    <x v="2"/>
    <n v="2"/>
    <s v="3202095254NESTOR ANDRES REYES BENITEZ"/>
    <x v="0"/>
    <d v="2024-01-12T00:00:00"/>
    <x v="1583"/>
    <d v="1899-12-30T00:00:00"/>
    <d v="2024-01-12T08:38:00"/>
    <s v="08:38"/>
    <d v="1899-12-30T06:30:40"/>
    <x v="2"/>
    <x v="2"/>
    <x v="12"/>
    <x v="1"/>
    <n v="8193"/>
  </r>
  <r>
    <n v="1604"/>
    <d v="2024-01-12T14:55:47"/>
    <d v="2024-01-12T15:08:43"/>
    <s v="46044978@ventasyservicios.com.co"/>
    <s v="Edward Esteban Roa Ruiz"/>
    <m/>
    <d v="2024-01-12T00:00:00"/>
    <s v="08:52"/>
    <x v="4"/>
    <m/>
    <m/>
    <m/>
    <m/>
    <m/>
    <m/>
    <m/>
    <m/>
    <s v="aux.administrativo@asesoriasrg.com "/>
    <s v="SOLICITUD FACTURA CLARO MOVILES 900.420.799 ASESORIAS RG SAS ENERO 2024"/>
    <s v="8.22414898."/>
    <s v="ASESORIAS RG S.A.S."/>
    <s v="MICRO"/>
    <s v="CLIENTE CLAR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2T00:00:00"/>
    <m/>
    <m/>
    <x v="9"/>
    <x v="0"/>
    <x v="0"/>
    <x v="0"/>
    <x v="0"/>
    <n v="1"/>
    <n v="1"/>
    <n v="1"/>
    <n v="1"/>
    <x v="0"/>
    <n v="1"/>
    <s v="8.22414898.ASESORIAS RG S.A.S."/>
    <x v="0"/>
    <d v="2024-01-12T00:00:00"/>
    <x v="1584"/>
    <d v="1899-12-30T00:00:00"/>
    <d v="2024-01-12T08:52:00"/>
    <s v="08:52"/>
    <d v="1899-12-30T06:16:43"/>
    <x v="2"/>
    <x v="2"/>
    <x v="8"/>
    <x v="0"/>
    <n v="8193"/>
  </r>
  <r>
    <n v="1605"/>
    <d v="2024-01-12T15:10:00"/>
    <d v="2024-01-12T15:10:52"/>
    <s v="46049316@ventasyservicios.com.co"/>
    <s v="Evelin Gicela Diaz Garzon"/>
    <m/>
    <d v="2024-01-12T00:00:00"/>
    <s v="12:50"/>
    <x v="7"/>
    <m/>
    <m/>
    <m/>
    <m/>
    <m/>
    <m/>
    <s v="cz.co@allcot.com"/>
    <s v="Cesión de línea_3133227648_RONAL CUBEO"/>
    <m/>
    <m/>
    <s v="3133227648"/>
    <s v="ALLCOT COLOMBIA SAS"/>
    <s v="MICRO"/>
    <s v="CLIENTE EXTERNO"/>
    <x v="0"/>
    <m/>
    <m/>
    <m/>
    <m/>
    <m/>
    <m/>
    <m/>
    <m/>
    <m/>
    <m/>
    <m/>
    <m/>
    <m/>
    <m/>
    <m/>
    <m/>
    <m/>
    <m/>
    <m/>
    <m/>
    <m/>
    <m/>
    <m/>
    <m/>
    <m/>
    <m/>
    <m/>
    <m/>
    <m/>
    <m/>
    <m/>
    <m/>
    <m/>
    <m/>
    <m/>
    <m/>
    <m/>
    <m/>
    <m/>
    <m/>
    <m/>
    <m/>
    <m/>
    <m/>
    <m/>
    <m/>
    <m/>
    <m/>
    <m/>
    <m/>
    <m/>
    <m/>
    <m/>
    <m/>
    <m/>
    <m/>
    <m/>
    <m/>
    <m/>
    <m/>
    <m/>
    <m/>
    <m/>
    <m/>
    <m/>
    <m/>
    <m/>
    <m/>
    <m/>
    <m/>
    <m/>
    <m/>
    <m/>
    <s v="MÓVIL"/>
    <m/>
    <s v="CESIÓN LEGALIZADA"/>
    <m/>
    <m/>
    <m/>
    <s v="NO"/>
    <m/>
    <m/>
    <m/>
    <m/>
    <m/>
    <m/>
    <m/>
    <m/>
    <m/>
    <m/>
    <m/>
    <m/>
    <m/>
    <m/>
    <m/>
    <m/>
    <m/>
    <m/>
    <m/>
    <m/>
    <m/>
    <m/>
    <m/>
    <m/>
    <m/>
    <m/>
    <m/>
    <m/>
    <m/>
    <m/>
    <m/>
    <m/>
    <m/>
    <x v="0"/>
    <m/>
    <m/>
    <m/>
    <m/>
    <m/>
    <s v="GESTIONADO"/>
    <m/>
    <d v="2024-01-12T00:00:00"/>
    <m/>
    <m/>
    <x v="136"/>
    <x v="6"/>
    <x v="0"/>
    <x v="0"/>
    <x v="0"/>
    <n v="1"/>
    <n v="1"/>
    <n v="1"/>
    <n v="1"/>
    <x v="0"/>
    <n v="1"/>
    <s v="3133227648ALLCOT COLOMBIA SAS"/>
    <x v="2"/>
    <d v="2024-01-12T00:00:00"/>
    <x v="1585"/>
    <d v="1899-12-30T00:00:00"/>
    <d v="2024-01-12T12:50:00"/>
    <s v="12:50"/>
    <d v="1899-12-30T02:20:52"/>
    <x v="1"/>
    <x v="1"/>
    <x v="22"/>
    <x v="1"/>
    <n v="8193"/>
  </r>
  <r>
    <n v="1606"/>
    <d v="2024-01-12T14:55:41"/>
    <d v="2024-01-12T15:11:00"/>
    <s v="45577874@ventasyservicios.com.co"/>
    <s v="David Andres Pardo Torres"/>
    <m/>
    <d v="2024-01-11T00:00:00"/>
    <s v="12:08"/>
    <x v="4"/>
    <m/>
    <m/>
    <m/>
    <m/>
    <m/>
    <m/>
    <m/>
    <m/>
    <s v="ochavez@comfinagro.com.co"/>
    <s v="RE: Cancelación del servicio de internet"/>
    <s v="11849046"/>
    <s v="COMISIONISTAS FINANCIEROS AGROPECUARIOS S.A."/>
    <s v="PYME PEQUEÑA"/>
    <s v="CLIENTE EXTERNO"/>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2T00:00:00"/>
    <s v="20623060"/>
    <m/>
    <x v="80"/>
    <x v="0"/>
    <x v="0"/>
    <x v="0"/>
    <x v="0"/>
    <n v="1"/>
    <n v="1"/>
    <n v="1"/>
    <n v="1"/>
    <x v="0"/>
    <n v="1"/>
    <s v="11849046COMISIONISTAS FINANCIEROS AGROPECUARIOS S.A."/>
    <x v="0"/>
    <d v="2024-01-12T00:00:00"/>
    <x v="1586"/>
    <d v="1899-12-30T00:00:00"/>
    <d v="2024-01-11T12:08:00"/>
    <s v="12:08"/>
    <d v="1899-12-31T03:03:00"/>
    <x v="0"/>
    <x v="0"/>
    <x v="14"/>
    <x v="0"/>
    <n v="8193"/>
  </r>
  <r>
    <n v="1607"/>
    <d v="2024-01-12T15:02:20"/>
    <d v="2024-01-12T15:11:55"/>
    <s v="45664102@ventasyservicios.com.co"/>
    <s v="Angie Tatiana Tique Cardozo"/>
    <m/>
    <d v="2024-01-12T00:00:00"/>
    <s v="9:38 a. m., "/>
    <x v="0"/>
    <m/>
    <m/>
    <m/>
    <m/>
    <m/>
    <m/>
    <m/>
    <m/>
    <s v="construredespyp@gmail.com"/>
    <s v="AJUSTE EN LA FACTURA"/>
    <s v="55982074  "/>
    <s v="PERFORACIO Y REDES PYP SAS   "/>
    <s v="MICRO"/>
    <s v="CLIENTE EXTERNO"/>
    <x v="0"/>
    <m/>
    <s v="FIJO"/>
    <s v="HFC"/>
    <s v="PQR"/>
    <m/>
    <m/>
    <m/>
    <m/>
    <m/>
    <m/>
    <m/>
    <m/>
    <m/>
    <m/>
    <m/>
    <m/>
    <m/>
    <m/>
    <m/>
    <m/>
    <m/>
    <m/>
    <m/>
    <m/>
    <m/>
    <m/>
    <m/>
    <m/>
    <m/>
    <m/>
    <m/>
    <m/>
    <m/>
    <m/>
    <m/>
    <m/>
    <m/>
    <m/>
    <m/>
    <m/>
    <m/>
    <s v="INFORMACIÓN - ACLARACIÓN"/>
    <s v="INFORMACIÓN DE BENEFICIOS"/>
    <m/>
    <m/>
    <m/>
    <m/>
    <m/>
    <m/>
    <m/>
    <m/>
    <m/>
    <m/>
    <m/>
    <m/>
    <m/>
    <m/>
    <m/>
    <m/>
    <m/>
    <m/>
    <m/>
    <m/>
    <m/>
    <m/>
    <m/>
    <m/>
    <m/>
    <m/>
    <m/>
    <m/>
    <m/>
    <m/>
    <m/>
    <m/>
    <m/>
    <m/>
    <m/>
    <m/>
    <m/>
    <m/>
    <m/>
    <m/>
    <m/>
    <m/>
    <m/>
    <m/>
    <m/>
    <m/>
    <m/>
    <m/>
    <m/>
    <m/>
    <m/>
    <m/>
    <m/>
    <m/>
    <m/>
    <m/>
    <m/>
    <m/>
    <m/>
    <m/>
    <m/>
    <m/>
    <m/>
    <m/>
    <m/>
    <m/>
    <m/>
    <m/>
    <m/>
    <m/>
    <x v="0"/>
    <m/>
    <m/>
    <m/>
    <m/>
    <m/>
    <s v="GESTIONADO"/>
    <m/>
    <d v="2024-01-12T00:00:00"/>
    <s v="NO APLICA"/>
    <s v="NO APLICA"/>
    <x v="97"/>
    <x v="0"/>
    <x v="0"/>
    <x v="0"/>
    <x v="0"/>
    <n v="1"/>
    <n v="1"/>
    <n v="1"/>
    <n v="1"/>
    <x v="0"/>
    <n v="1"/>
    <s v="55982074  PERFORACIO Y REDES PYP SAS   "/>
    <x v="2"/>
    <d v="2024-01-12T00:00:00"/>
    <x v="1587"/>
    <d v="1899-12-30T00:00:00"/>
    <d v="2024-01-12T09:38:00"/>
    <s v="9:38"/>
    <d v="1899-12-30T05:33:55"/>
    <x v="1"/>
    <x v="1"/>
    <x v="16"/>
    <x v="1"/>
    <n v="8193"/>
  </r>
  <r>
    <n v="1608"/>
    <d v="2024-01-12T15:11:59"/>
    <d v="2024-01-12T15:15:32"/>
    <s v="46046817@ventasyservicios.com.co"/>
    <s v="Nicolas Romero Parra"/>
    <m/>
    <d v="2024-01-11T00:00:00"/>
    <s v="9:43"/>
    <x v="0"/>
    <m/>
    <m/>
    <m/>
    <m/>
    <m/>
    <m/>
    <m/>
    <m/>
    <s v="drogueriafarmicentro@gmail.com"/>
    <s v="drogueriafarmicentro@gmail.com"/>
    <s v="8.22042237"/>
    <s v="CARLOS ANDRES ARIAS OROZCO"/>
    <s v="PYME MEDIANA"/>
    <s v="CLIENTE CLARO"/>
    <x v="0"/>
    <m/>
    <s v="MÓVIL"/>
    <m/>
    <m/>
    <s v="REPORTES"/>
    <m/>
    <m/>
    <m/>
    <m/>
    <m/>
    <m/>
    <m/>
    <m/>
    <m/>
    <m/>
    <m/>
    <m/>
    <m/>
    <m/>
    <m/>
    <m/>
    <m/>
    <m/>
    <m/>
    <m/>
    <m/>
    <m/>
    <m/>
    <m/>
    <m/>
    <m/>
    <m/>
    <m/>
    <m/>
    <m/>
    <m/>
    <m/>
    <m/>
    <m/>
    <m/>
    <m/>
    <m/>
    <m/>
    <m/>
    <m/>
    <m/>
    <m/>
    <m/>
    <m/>
    <m/>
    <m/>
    <s v="REPORTE CORPORATIVO"/>
    <m/>
    <m/>
    <m/>
    <m/>
    <m/>
    <m/>
    <m/>
    <m/>
    <m/>
    <m/>
    <m/>
    <m/>
    <m/>
    <m/>
    <m/>
    <m/>
    <m/>
    <m/>
    <m/>
    <m/>
    <m/>
    <m/>
    <m/>
    <m/>
    <m/>
    <m/>
    <m/>
    <m/>
    <m/>
    <m/>
    <m/>
    <m/>
    <m/>
    <m/>
    <m/>
    <m/>
    <m/>
    <m/>
    <m/>
    <m/>
    <m/>
    <m/>
    <m/>
    <m/>
    <m/>
    <m/>
    <m/>
    <m/>
    <m/>
    <m/>
    <m/>
    <m/>
    <m/>
    <m/>
    <m/>
    <m/>
    <m/>
    <m/>
    <m/>
    <m/>
    <m/>
    <x v="0"/>
    <m/>
    <m/>
    <m/>
    <m/>
    <m/>
    <s v="GESTIONADO"/>
    <m/>
    <d v="2024-01-12T00:00:00"/>
    <s v="N/A"/>
    <s v="0"/>
    <x v="49"/>
    <x v="0"/>
    <x v="0"/>
    <x v="0"/>
    <x v="0"/>
    <n v="1"/>
    <n v="1"/>
    <n v="1"/>
    <n v="1"/>
    <x v="0"/>
    <n v="1"/>
    <s v="8.22042237CARLOS ANDRES ARIAS OROZCO"/>
    <x v="0"/>
    <d v="2024-01-12T00:00:00"/>
    <x v="1588"/>
    <d v="1899-12-30T00:00:00"/>
    <d v="2024-01-11T09:43:00"/>
    <s v="9:43"/>
    <d v="1899-12-31T05:32:32"/>
    <x v="0"/>
    <x v="0"/>
    <x v="3"/>
    <x v="1"/>
    <n v="8193"/>
  </r>
  <r>
    <n v="1609"/>
    <d v="2024-01-12T15:16:43"/>
    <d v="2024-01-12T15:17:50"/>
    <s v="46044959@ventasyservicios.com.co"/>
    <s v="Brayan Enrique Cuida Castillo"/>
    <m/>
    <d v="2024-01-10T00:00:00"/>
    <s v="12:25 p. m."/>
    <x v="4"/>
    <m/>
    <m/>
    <m/>
    <m/>
    <m/>
    <m/>
    <m/>
    <m/>
    <s v="jheslopez@utp.edu.co"/>
    <s v="Cobros inusuales en la factura"/>
    <s v="8.22467299"/>
    <s v="JHON ESTEBAN LOPEZ VELASQUEZ"/>
    <s v="SOHO"/>
    <s v="CLIENTE CLAR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0T00:00:00"/>
    <s v="NN"/>
    <m/>
    <x v="47"/>
    <x v="0"/>
    <x v="0"/>
    <x v="0"/>
    <x v="0"/>
    <n v="1"/>
    <n v="1"/>
    <n v="1"/>
    <n v="1"/>
    <x v="0"/>
    <n v="1"/>
    <s v="8.22467299JHON ESTEBAN LOPEZ VELASQUEZ"/>
    <x v="0"/>
    <d v="2024-01-12T00:00:00"/>
    <x v="1589"/>
    <d v="1899-12-30T00:00:00"/>
    <d v="2024-01-10T12:25:00"/>
    <s v="12:25"/>
    <d v="1900-01-01T02:52:50"/>
    <x v="0"/>
    <x v="2"/>
    <x v="7"/>
    <x v="0"/>
    <n v="8193"/>
  </r>
  <r>
    <n v="1610"/>
    <d v="2024-01-12T15:17:42"/>
    <d v="2024-01-12T15:19:38"/>
    <s v="46044558@ventasyservicios.com.co"/>
    <s v="Dick Harry Rodriguez Rocha"/>
    <m/>
    <d v="2024-01-11T00:00:00"/>
    <s v="16:04"/>
    <x v="0"/>
    <m/>
    <m/>
    <m/>
    <m/>
    <m/>
    <m/>
    <m/>
    <m/>
    <s v="gabriel.romero@claro.com.co"/>
    <s v="Fwd: Información de productos"/>
    <s v="3106976620"/>
    <s v="ALONSO FRIAS HERNANDEZ"/>
    <s v="SOHO"/>
    <s v="CLIENTE CLARO"/>
    <x v="0"/>
    <m/>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2T00:00:00"/>
    <m/>
    <m/>
    <x v="22"/>
    <x v="0"/>
    <x v="0"/>
    <x v="0"/>
    <x v="0"/>
    <n v="1"/>
    <n v="1"/>
    <n v="1"/>
    <n v="1"/>
    <x v="0"/>
    <n v="1"/>
    <s v="3106976620ALONSO FRIAS HERNANDEZ"/>
    <x v="0"/>
    <d v="2024-01-12T00:00:00"/>
    <x v="1590"/>
    <d v="1899-12-30T00:00:00"/>
    <d v="2024-01-11T16:04:00"/>
    <s v="16:04"/>
    <d v="1899-12-30T23:15:38"/>
    <x v="4"/>
    <x v="0"/>
    <x v="20"/>
    <x v="1"/>
    <n v="8193"/>
  </r>
  <r>
    <n v="1611"/>
    <d v="2024-01-12T15:19:31"/>
    <d v="2024-01-12T15:19:40"/>
    <s v="45113897@ventasyservicios.com.co"/>
    <s v="Diana Carolina Zambrano Cruz"/>
    <m/>
    <d v="2024-01-11T00:00:00"/>
    <s v="17:07"/>
    <x v="4"/>
    <m/>
    <m/>
    <m/>
    <m/>
    <m/>
    <m/>
    <m/>
    <m/>
    <s v="julian.tarquino.ext@claro.com.co"/>
    <s v="cuenta 33186511"/>
    <s v="33186511"/>
    <s v="ESPACIOLEV INGENIERIA LTD "/>
    <s v="PYME PEQUEÑA"/>
    <s v="CLIENTE EXTERNO"/>
    <x v="0"/>
    <m/>
    <s v="FIJO"/>
    <s v="HFC"/>
    <s v="PQR"/>
    <m/>
    <m/>
    <m/>
    <m/>
    <m/>
    <m/>
    <m/>
    <m/>
    <m/>
    <m/>
    <m/>
    <m/>
    <m/>
    <m/>
    <m/>
    <m/>
    <m/>
    <m/>
    <m/>
    <m/>
    <m/>
    <m/>
    <m/>
    <m/>
    <m/>
    <m/>
    <m/>
    <m/>
    <m/>
    <m/>
    <m/>
    <m/>
    <m/>
    <m/>
    <m/>
    <m/>
    <m/>
    <s v="NO TIENE RESPUESTA"/>
    <m/>
    <m/>
    <m/>
    <m/>
    <m/>
    <m/>
    <m/>
    <m/>
    <m/>
    <m/>
    <m/>
    <m/>
    <m/>
    <m/>
    <m/>
    <m/>
    <m/>
    <m/>
    <m/>
    <m/>
    <m/>
    <m/>
    <m/>
    <m/>
    <m/>
    <m/>
    <m/>
    <m/>
    <m/>
    <m/>
    <m/>
    <m/>
    <m/>
    <m/>
    <m/>
    <m/>
    <m/>
    <m/>
    <m/>
    <m/>
    <m/>
    <m/>
    <m/>
    <m/>
    <m/>
    <m/>
    <m/>
    <m/>
    <m/>
    <m/>
    <m/>
    <m/>
    <m/>
    <m/>
    <m/>
    <m/>
    <m/>
    <m/>
    <m/>
    <m/>
    <m/>
    <m/>
    <m/>
    <m/>
    <m/>
    <m/>
    <m/>
    <m/>
    <m/>
    <m/>
    <m/>
    <x v="0"/>
    <m/>
    <m/>
    <m/>
    <m/>
    <m/>
    <s v="GESTIONADO"/>
    <m/>
    <d v="2024-01-12T00:00:00"/>
    <m/>
    <m/>
    <x v="12"/>
    <x v="0"/>
    <x v="0"/>
    <x v="0"/>
    <x v="0"/>
    <n v="1"/>
    <n v="1"/>
    <n v="1"/>
    <n v="1"/>
    <x v="0"/>
    <n v="1"/>
    <s v="33186511ESPACIOLEV INGENIERIA LTD "/>
    <x v="0"/>
    <d v="2024-01-12T00:00:00"/>
    <x v="1591"/>
    <d v="1899-12-30T00:00:00"/>
    <d v="2024-01-11T17:07:00"/>
    <s v="17:07"/>
    <d v="1899-12-30T22:12:40"/>
    <x v="4"/>
    <x v="0"/>
    <x v="30"/>
    <x v="0"/>
    <n v="8193"/>
  </r>
  <r>
    <n v="1612"/>
    <d v="2024-01-12T15:17:40"/>
    <d v="2024-01-12T15:20:11"/>
    <s v="45077024@ventasyservicios.com.co"/>
    <s v="Leidy Tatiana Pinzon Calderon"/>
    <m/>
    <d v="2024-01-12T00:00:00"/>
    <s v="08:58"/>
    <x v="7"/>
    <m/>
    <m/>
    <m/>
    <m/>
    <m/>
    <m/>
    <s v="controlinterno@anza-antioquia.gov.co"/>
    <s v="Re: Fwd: Actualización información Municipio de Anzá, NIT 890.983.824-9"/>
    <m/>
    <m/>
    <s v="3108431089"/>
    <s v="MUNICIPIO DE ANZA"/>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2T00:00:00"/>
    <m/>
    <m/>
    <x v="78"/>
    <x v="6"/>
    <x v="0"/>
    <x v="0"/>
    <x v="0"/>
    <n v="1"/>
    <n v="1"/>
    <n v="1"/>
    <n v="1"/>
    <x v="1"/>
    <n v="4"/>
    <s v="3108431089MUNICIPIO DE ANZA"/>
    <x v="0"/>
    <d v="2024-01-12T00:00:00"/>
    <x v="1592"/>
    <d v="1899-12-30T00:00:00"/>
    <d v="2024-01-12T08:58:00"/>
    <s v="08:58"/>
    <d v="1899-12-30T06:22:11"/>
    <x v="2"/>
    <x v="2"/>
    <x v="12"/>
    <x v="1"/>
    <n v="8193"/>
  </r>
  <r>
    <n v="1613"/>
    <d v="2024-01-12T15:21:12"/>
    <d v="2024-01-12T15:22:08"/>
    <s v="45984160@ventasyservicios.com.co"/>
    <s v="Dana Sofia Giraldo Avila"/>
    <m/>
    <d v="2024-01-12T00:00:00"/>
    <s v="9:54:45 a. m."/>
    <x v="3"/>
    <m/>
    <s v="15559674"/>
    <m/>
    <m/>
    <m/>
    <m/>
    <m/>
    <m/>
    <m/>
    <m/>
    <s v="3158376953"/>
    <s v="RIGHA SOCIEDAD POR ACCIONES SIMPLIFICADA -"/>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2T00:00:00"/>
    <m/>
    <s v="n/a"/>
    <x v="21"/>
    <x v="3"/>
    <x v="0"/>
    <x v="0"/>
    <x v="0"/>
    <n v="1"/>
    <n v="1"/>
    <n v="1"/>
    <n v="1"/>
    <x v="0"/>
    <n v="1"/>
    <s v="3158376953RIGHA SOCIEDAD POR ACCIONES SIMPLIFICADA -"/>
    <x v="2"/>
    <d v="2024-01-12T00:00:00"/>
    <x v="1593"/>
    <d v="1899-12-30T00:00:00"/>
    <d v="2024-01-12T09:54:00"/>
    <s v="9:54"/>
    <d v="1899-12-30T05:28:08"/>
    <x v="1"/>
    <x v="1"/>
    <x v="13"/>
    <x v="1"/>
    <n v="8193"/>
  </r>
  <r>
    <n v="1614"/>
    <d v="2024-01-12T15:22:09"/>
    <d v="2024-01-12T15:23:07"/>
    <s v="45961588@ventasyservicios.com.co"/>
    <s v="Brian Fernando Camacho Hernandez"/>
    <m/>
    <d v="2024-01-11T00:00:00"/>
    <s v="07:52"/>
    <x v="4"/>
    <m/>
    <m/>
    <m/>
    <m/>
    <m/>
    <m/>
    <m/>
    <m/>
    <s v="lynda.gomez@hotmail.com"/>
    <s v="Re: SERVICIO INTERNET"/>
    <s v="64202266"/>
    <s v="Lynda  gomez"/>
    <s v="SOHO"/>
    <s v="CLIENTE EXTERN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2T00:00:00"/>
    <s v="na"/>
    <s v="na "/>
    <x v="47"/>
    <x v="0"/>
    <x v="0"/>
    <x v="0"/>
    <x v="0"/>
    <n v="1"/>
    <n v="1"/>
    <n v="1"/>
    <n v="1"/>
    <x v="0"/>
    <n v="1"/>
    <s v="64202266Lynda  gomez"/>
    <x v="0"/>
    <d v="2024-01-12T00:00:00"/>
    <x v="1594"/>
    <d v="1899-12-30T00:00:00"/>
    <d v="2024-01-11T07:52:00"/>
    <s v="07:52"/>
    <d v="1899-12-31T07:31:07"/>
    <x v="0"/>
    <x v="0"/>
    <x v="21"/>
    <x v="0"/>
    <n v="8193"/>
  </r>
  <r>
    <n v="1615"/>
    <d v="2024-01-12T15:24:16"/>
    <d v="2024-01-12T15:24:46"/>
    <s v="45961452@ventasyservicios.com.co"/>
    <s v="Natalia Buenano Gonzalez"/>
    <m/>
    <d v="2024-01-12T00:00:00"/>
    <s v="13:36"/>
    <x v="3"/>
    <m/>
    <s v="15559835"/>
    <m/>
    <m/>
    <m/>
    <m/>
    <m/>
    <m/>
    <m/>
    <m/>
    <s v="11223492"/>
    <s v="NICOLUKAS S A"/>
    <s v="PYME PEQUEÑA"/>
    <s v="CLIENTE EXTERNO"/>
    <x v="0"/>
    <m/>
    <s v="FIJO"/>
    <s v="FO"/>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2T00:00:00"/>
    <m/>
    <m/>
    <x v="47"/>
    <x v="3"/>
    <x v="0"/>
    <x v="0"/>
    <x v="0"/>
    <n v="1"/>
    <n v="1"/>
    <n v="1"/>
    <n v="1"/>
    <x v="1"/>
    <n v="3"/>
    <s v="11223492NICOLUKAS S A"/>
    <x v="2"/>
    <d v="2024-01-12T00:00:00"/>
    <x v="1595"/>
    <d v="1899-12-30T00:00:00"/>
    <d v="2024-01-12T13:36:00"/>
    <s v="13:36"/>
    <d v="1899-12-30T01:48:46"/>
    <x v="1"/>
    <x v="1"/>
    <x v="5"/>
    <x v="1"/>
    <n v="8193"/>
  </r>
  <r>
    <n v="1616"/>
    <d v="2024-01-12T15:26:27"/>
    <d v="2024-01-12T15:27:22"/>
    <s v="46049316@ventasyservicios.com.co"/>
    <s v="Evelin Gicela Diaz Garzon"/>
    <m/>
    <d v="2024-01-12T00:00:00"/>
    <s v="12:20"/>
    <x v="7"/>
    <m/>
    <m/>
    <m/>
    <m/>
    <m/>
    <m/>
    <s v="raulcb0704@hotmail.com; "/>
    <s v="Re: SOLICITUD CESION DE LINEA TELEFONICA Y PLAN DE TELEFONIA"/>
    <m/>
    <m/>
    <s v="3124249449"/>
    <s v="RAUL ALBEIRO CESPEDES BEC"/>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2T00:00:00"/>
    <m/>
    <m/>
    <x v="78"/>
    <x v="6"/>
    <x v="0"/>
    <x v="0"/>
    <x v="0"/>
    <n v="1"/>
    <n v="1"/>
    <n v="1"/>
    <n v="1"/>
    <x v="0"/>
    <n v="1"/>
    <s v="3124249449RAUL ALBEIRO CESPEDES BEC"/>
    <x v="2"/>
    <d v="2024-01-12T00:00:00"/>
    <x v="1596"/>
    <d v="1899-12-30T00:00:00"/>
    <d v="2024-01-12T12:20:00"/>
    <s v="12:20"/>
    <d v="1899-12-30T03:07:22"/>
    <x v="1"/>
    <x v="1"/>
    <x v="22"/>
    <x v="1"/>
    <n v="8193"/>
  </r>
  <r>
    <n v="1617"/>
    <d v="2024-01-12T15:31:00"/>
    <d v="2024-01-12T15:31:29"/>
    <s v="45961452@ventasyservicios.com.co"/>
    <s v="Natalia Buenano Gonzalez"/>
    <m/>
    <d v="2024-01-12T00:00:00"/>
    <s v="14:04"/>
    <x v="3"/>
    <m/>
    <s v="15559842"/>
    <m/>
    <m/>
    <m/>
    <m/>
    <m/>
    <m/>
    <m/>
    <m/>
    <s v="3145966588"/>
    <s v="INDUSTRIAS CRUZ CANON LIMITADA"/>
    <s v="PYME PEQUEÑA"/>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2T00:00:00"/>
    <m/>
    <m/>
    <x v="61"/>
    <x v="3"/>
    <x v="0"/>
    <x v="0"/>
    <x v="0"/>
    <n v="1"/>
    <n v="1"/>
    <n v="1"/>
    <n v="1"/>
    <x v="1"/>
    <n v="2"/>
    <s v="3145966588INDUSTRIAS CRUZ CANON LIMITADA"/>
    <x v="2"/>
    <d v="2024-01-12T00:00:00"/>
    <x v="1597"/>
    <d v="1899-12-30T00:00:00"/>
    <d v="2024-01-12T14:04:00"/>
    <s v="14:04"/>
    <d v="1899-12-30T01:27:29"/>
    <x v="1"/>
    <x v="1"/>
    <x v="5"/>
    <x v="1"/>
    <n v="8193"/>
  </r>
  <r>
    <n v="1618"/>
    <d v="2024-01-12T15:30:46"/>
    <d v="2024-01-12T15:31:59"/>
    <s v="46044978@ventasyservicios.com.co"/>
    <s v="Edward Esteban Roa Ruiz"/>
    <m/>
    <d v="2024-01-12T00:00:00"/>
    <s v="08:53"/>
    <x v="4"/>
    <m/>
    <m/>
    <m/>
    <m/>
    <m/>
    <m/>
    <m/>
    <m/>
    <s v="auditoria@yamaki.com.co"/>
    <s v="RE: RV: YAMAKI-SOLICITUD PASAR A PREPAGO LINEAS"/>
    <s v="8.22445715"/>
    <s v="800179308"/>
    <s v="PYME MEDIANA"/>
    <s v="CLIENTE CLAR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2T00:00:00"/>
    <m/>
    <m/>
    <x v="61"/>
    <x v="0"/>
    <x v="0"/>
    <x v="0"/>
    <x v="0"/>
    <n v="1"/>
    <n v="1"/>
    <n v="1"/>
    <n v="1"/>
    <x v="0"/>
    <n v="1"/>
    <s v="8.22445715800179308"/>
    <x v="0"/>
    <d v="2024-01-12T00:00:00"/>
    <x v="1598"/>
    <d v="1899-12-30T00:00:00"/>
    <d v="2024-01-12T08:53:00"/>
    <s v="08:53"/>
    <d v="1899-12-30T06:38:59"/>
    <x v="2"/>
    <x v="2"/>
    <x v="8"/>
    <x v="0"/>
    <n v="8193"/>
  </r>
  <r>
    <n v="1619"/>
    <d v="2024-01-12T15:31:19"/>
    <d v="2024-01-12T15:32:24"/>
    <s v="46049316@ventasyservicios.com.co"/>
    <s v="Evelin Gicela Diaz Garzon"/>
    <m/>
    <d v="2024-01-12T00:00:00"/>
    <s v="9:52"/>
    <x v="7"/>
    <m/>
    <m/>
    <m/>
    <m/>
    <m/>
    <m/>
    <s v="notificacionesiexporsas@iexpor.com"/>
    <s v="CESION DE CONTRATO"/>
    <m/>
    <m/>
    <s v="3176422170"/>
    <s v="IEXPOR SAS"/>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2T00:00:00"/>
    <m/>
    <m/>
    <x v="78"/>
    <x v="6"/>
    <x v="0"/>
    <x v="0"/>
    <x v="0"/>
    <n v="1"/>
    <n v="1"/>
    <n v="1"/>
    <n v="1"/>
    <x v="0"/>
    <n v="1"/>
    <s v="3176422170IEXPOR SAS"/>
    <x v="2"/>
    <d v="2024-01-12T00:00:00"/>
    <x v="1599"/>
    <d v="1899-12-30T00:00:00"/>
    <d v="2024-01-12T09:52:00"/>
    <s v="9:52"/>
    <d v="1899-12-30T05:40:24"/>
    <x v="1"/>
    <x v="1"/>
    <x v="22"/>
    <x v="1"/>
    <n v="8193"/>
  </r>
  <r>
    <n v="1620"/>
    <d v="2024-01-12T15:32:41"/>
    <d v="2024-01-12T15:34:09"/>
    <s v="45077024@ventasyservicios.com.co"/>
    <s v="Leidy Tatiana Pinzon Calderon"/>
    <m/>
    <d v="2024-01-12T00:00:00"/>
    <s v="09:11"/>
    <x v="7"/>
    <m/>
    <m/>
    <m/>
    <m/>
    <m/>
    <m/>
    <s v="inversioneshdposas@gmail.com"/>
    <s v="CamScanner 12-01-2024 09.08.pdf"/>
    <m/>
    <m/>
    <s v="0"/>
    <s v="INVERSIONES HDDPO SAS"/>
    <s v="NO DETERMINAD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2T00:00:00"/>
    <m/>
    <m/>
    <x v="78"/>
    <x v="6"/>
    <x v="0"/>
    <x v="0"/>
    <x v="0"/>
    <n v="1"/>
    <n v="1"/>
    <n v="1"/>
    <n v="1"/>
    <x v="0"/>
    <n v="1"/>
    <s v="0INVERSIONES HDDPO SAS"/>
    <x v="0"/>
    <d v="2024-01-12T00:00:00"/>
    <x v="1600"/>
    <d v="1899-12-30T00:00:00"/>
    <d v="2024-01-12T09:11:00"/>
    <s v="09:11"/>
    <d v="1899-12-30T06:23:09"/>
    <x v="2"/>
    <x v="2"/>
    <x v="12"/>
    <x v="1"/>
    <n v="8193"/>
  </r>
  <r>
    <n v="1621"/>
    <d v="2024-01-12T15:19:44"/>
    <d v="2024-01-12T15:36:38"/>
    <s v="45113897@ventasyservicios.com.co"/>
    <s v="Diana Carolina Zambrano Cruz"/>
    <m/>
    <d v="2024-01-11T00:00:00"/>
    <s v="17:09"/>
    <x v="4"/>
    <m/>
    <m/>
    <m/>
    <m/>
    <m/>
    <m/>
    <m/>
    <m/>
    <s v="ccc@ccc.com.co"/>
    <s v="Solicitud traslado externo fibra óptica "/>
    <s v="12493629"/>
    <s v="CONSORCIO GERENCIA TUNEL DEL TOYO"/>
    <s v="PYME MEDIANA"/>
    <s v="CLIENTE EXTERNO"/>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2T00:00:00"/>
    <m/>
    <m/>
    <x v="80"/>
    <x v="0"/>
    <x v="0"/>
    <x v="0"/>
    <x v="0"/>
    <n v="1"/>
    <n v="1"/>
    <n v="1"/>
    <n v="1"/>
    <x v="0"/>
    <n v="1"/>
    <s v="12493629CONSORCIO GERENCIA TUNEL DEL TOYO"/>
    <x v="0"/>
    <d v="2024-01-12T00:00:00"/>
    <x v="1601"/>
    <d v="1899-12-30T00:00:00"/>
    <d v="2024-01-11T17:09:00"/>
    <s v="17:09"/>
    <d v="1899-12-30T22:27:38"/>
    <x v="4"/>
    <x v="0"/>
    <x v="30"/>
    <x v="0"/>
    <n v="8193"/>
  </r>
  <r>
    <n v="1622"/>
    <d v="2024-01-12T15:15:12"/>
    <d v="2024-01-12T15:38:50"/>
    <s v="45664102@ventasyservicios.com.co"/>
    <s v="Angie Tatiana Tique Cardozo"/>
    <m/>
    <d v="2024-01-12T00:00:00"/>
    <s v="9:50 a. m."/>
    <x v="0"/>
    <m/>
    <m/>
    <m/>
    <m/>
    <m/>
    <m/>
    <m/>
    <m/>
    <s v="adtelecomcb@gmail.com"/>
    <s v="Unificación de líneas"/>
    <s v="8.22226605"/>
    <s v="JOSE ALBERTO"/>
    <s v="MICRO"/>
    <s v="CLIENTE EXTERNO"/>
    <x v="0"/>
    <m/>
    <s v="MÓVIL"/>
    <m/>
    <m/>
    <s v="INCLUSIONES - EXCLUSIONES"/>
    <m/>
    <m/>
    <m/>
    <m/>
    <m/>
    <m/>
    <m/>
    <m/>
    <m/>
    <m/>
    <m/>
    <m/>
    <m/>
    <m/>
    <m/>
    <m/>
    <m/>
    <m/>
    <m/>
    <m/>
    <m/>
    <m/>
    <m/>
    <m/>
    <s v="INCLUSIÓN"/>
    <m/>
    <m/>
    <m/>
    <m/>
    <m/>
    <m/>
    <m/>
    <m/>
    <m/>
    <m/>
    <m/>
    <m/>
    <m/>
    <m/>
    <m/>
    <m/>
    <m/>
    <m/>
    <m/>
    <m/>
    <m/>
    <m/>
    <m/>
    <m/>
    <m/>
    <m/>
    <m/>
    <m/>
    <m/>
    <m/>
    <m/>
    <m/>
    <m/>
    <m/>
    <m/>
    <m/>
    <m/>
    <m/>
    <m/>
    <m/>
    <m/>
    <m/>
    <m/>
    <m/>
    <m/>
    <m/>
    <m/>
    <m/>
    <m/>
    <m/>
    <m/>
    <m/>
    <m/>
    <m/>
    <m/>
    <m/>
    <m/>
    <m/>
    <m/>
    <m/>
    <m/>
    <m/>
    <m/>
    <m/>
    <m/>
    <m/>
    <m/>
    <m/>
    <m/>
    <m/>
    <m/>
    <m/>
    <m/>
    <m/>
    <m/>
    <m/>
    <m/>
    <m/>
    <m/>
    <m/>
    <m/>
    <m/>
    <m/>
    <x v="0"/>
    <m/>
    <m/>
    <m/>
    <m/>
    <m/>
    <s v="GESTIONADO"/>
    <m/>
    <d v="2024-01-12T00:00:00"/>
    <s v="NO APLICA"/>
    <s v="NO APLICA"/>
    <x v="54"/>
    <x v="0"/>
    <x v="0"/>
    <x v="0"/>
    <x v="0"/>
    <n v="1"/>
    <n v="1"/>
    <n v="1"/>
    <n v="1"/>
    <x v="0"/>
    <n v="1"/>
    <s v="8.22226605JOSE ALBERTO"/>
    <x v="2"/>
    <d v="2024-01-12T00:00:00"/>
    <x v="1602"/>
    <d v="1899-12-30T00:00:00"/>
    <d v="2024-01-12T09:50:00"/>
    <s v="9:50"/>
    <d v="1899-12-30T05:48:50"/>
    <x v="1"/>
    <x v="1"/>
    <x v="16"/>
    <x v="1"/>
    <n v="8193"/>
  </r>
  <r>
    <n v="1623"/>
    <d v="2024-01-12T15:38:54"/>
    <d v="2024-01-12T15:39:45"/>
    <s v="45664102@ventasyservicios.com.co"/>
    <s v="Angie Tatiana Tique Cardozo"/>
    <m/>
    <d v="2024-01-12T00:00:00"/>
    <s v="9:51 a. m."/>
    <x v="0"/>
    <m/>
    <m/>
    <m/>
    <m/>
    <m/>
    <m/>
    <m/>
    <m/>
    <s v="marilyncardona71@gmail.com"/>
    <s v="Fwd: Solicitud cancelación servicio claro hogar REFERENCIA DE PAGO 87024168"/>
    <s v="87024168 "/>
    <s v="MARILYN CARDONA RAVE  "/>
    <s v="SOH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2T00:00:00"/>
    <s v="NO APLICA"/>
    <s v="NO APLICA"/>
    <x v="58"/>
    <x v="0"/>
    <x v="0"/>
    <x v="0"/>
    <x v="0"/>
    <n v="1"/>
    <n v="1"/>
    <n v="1"/>
    <n v="1"/>
    <x v="0"/>
    <n v="1"/>
    <s v="87024168 MARILYN CARDONA RAVE  "/>
    <x v="2"/>
    <d v="2024-01-12T00:00:00"/>
    <x v="1603"/>
    <d v="1899-12-30T00:00:00"/>
    <d v="2024-01-12T09:51:00"/>
    <s v="9:51"/>
    <d v="1899-12-30T05:48:45"/>
    <x v="1"/>
    <x v="1"/>
    <x v="16"/>
    <x v="1"/>
    <n v="8193"/>
  </r>
  <r>
    <n v="1624"/>
    <d v="2024-01-12T15:33:33"/>
    <d v="2024-01-12T15:40:26"/>
    <s v="46049316@ventasyservicios.com.co"/>
    <s v="Evelin Gicela Diaz Garzon"/>
    <m/>
    <d v="2024-01-12T00:00:00"/>
    <s v="10:29"/>
    <x v="7"/>
    <m/>
    <m/>
    <m/>
    <m/>
    <m/>
    <m/>
    <s v="deicygarzonartunduaga@gmail.com; "/>
    <s v="Re: cesion de contrato de lineas moviles"/>
    <m/>
    <m/>
    <s v="3212040486"/>
    <s v="DEICY GARZON ARTUNDUAGA"/>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2T00:00:00"/>
    <m/>
    <m/>
    <x v="78"/>
    <x v="6"/>
    <x v="0"/>
    <x v="0"/>
    <x v="0"/>
    <n v="1"/>
    <n v="1"/>
    <n v="1"/>
    <n v="1"/>
    <x v="0"/>
    <n v="1"/>
    <s v="3212040486DEICY GARZON ARTUNDUAGA"/>
    <x v="2"/>
    <d v="2024-01-12T00:00:00"/>
    <x v="1604"/>
    <d v="1899-12-30T00:00:00"/>
    <d v="2024-01-12T10:29:00"/>
    <s v="10:29"/>
    <d v="1899-12-30T05:11:26"/>
    <x v="1"/>
    <x v="1"/>
    <x v="22"/>
    <x v="1"/>
    <n v="8193"/>
  </r>
  <r>
    <n v="1625"/>
    <d v="2024-01-12T15:40:00"/>
    <d v="2024-01-12T15:40:44"/>
    <s v="45688293@ventasyservicios.com.co"/>
    <s v="Juan David Mendez"/>
    <m/>
    <d v="2024-01-12T00:00:00"/>
    <s v="12:52"/>
    <x v="0"/>
    <m/>
    <m/>
    <m/>
    <m/>
    <m/>
    <m/>
    <m/>
    <m/>
    <s v="angie.ortizv@claro.com.co"/>
    <s v="Fwd: Fidelización líneas móviles"/>
    <s v="8.22116950"/>
    <s v="ZEBRA TECHNOLOGIES COLOMBIA S.A.S."/>
    <s v="PYME MEDIANA"/>
    <s v="CLIENTE CLAR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2T00:00:00"/>
    <m/>
    <m/>
    <x v="19"/>
    <x v="0"/>
    <x v="0"/>
    <x v="0"/>
    <x v="0"/>
    <n v="1"/>
    <n v="1"/>
    <n v="1"/>
    <n v="1"/>
    <x v="1"/>
    <n v="2"/>
    <s v="8.22116950ZEBRA TECHNOLOGIES COLOMBIA S.A.S."/>
    <x v="2"/>
    <d v="2024-01-12T00:00:00"/>
    <x v="1605"/>
    <d v="1899-12-30T00:00:00"/>
    <d v="2024-01-12T12:52:00"/>
    <s v="12:52"/>
    <d v="1899-12-30T02:48:44"/>
    <x v="1"/>
    <x v="1"/>
    <x v="4"/>
    <x v="1"/>
    <n v="8193"/>
  </r>
  <r>
    <n v="1626"/>
    <d v="2024-01-12T15:42:49"/>
    <d v="2024-01-12T15:43:19"/>
    <s v="45981202@ventasyservicios.com.co"/>
    <s v="Candida Mayerli Moyano Casallas"/>
    <m/>
    <d v="2024-01-12T00:00:00"/>
    <s v="14:02 "/>
    <x v="8"/>
    <m/>
    <m/>
    <m/>
    <m/>
    <m/>
    <s v="BANCOLOMBIA"/>
    <m/>
    <m/>
    <s v="sjaramil@Bancolombia.com.co"/>
    <s v="RE: NUEVA VIGENCIA CONVENIO COPORATIVO DE CELULAR"/>
    <s v="3144703355"/>
    <s v="STELLA JARAMILLO SERNA"/>
    <s v="MASIVO"/>
    <s v="CLIENTE EXTERNO"/>
    <x v="1"/>
    <s v="DANIEL STYVEN BUSTAMANTE ARBOLEDA"/>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2T00:00:00"/>
    <m/>
    <m/>
    <x v="19"/>
    <x v="7"/>
    <x v="0"/>
    <x v="0"/>
    <x v="0"/>
    <n v="1"/>
    <n v="1"/>
    <n v="1"/>
    <n v="1"/>
    <x v="0"/>
    <n v="1"/>
    <s v="3144703355STELLA JARAMILLO SERNA"/>
    <x v="2"/>
    <d v="2024-01-12T00:00:00"/>
    <x v="1606"/>
    <d v="1899-12-30T00:00:00"/>
    <d v="2024-01-12T14:02:00"/>
    <s v="14:02"/>
    <d v="1899-12-30T01:41:19"/>
    <x v="1"/>
    <x v="1"/>
    <x v="10"/>
    <x v="1"/>
    <n v="8193"/>
  </r>
  <r>
    <n v="1627"/>
    <d v="2024-01-12T15:32:02"/>
    <d v="2024-01-12T15:44:37"/>
    <s v="46044978@ventasyservicios.com.co"/>
    <s v="Edward Esteban Roa Ruiz"/>
    <m/>
    <d v="2024-01-12T00:00:00"/>
    <s v="08:56"/>
    <x v="4"/>
    <m/>
    <m/>
    <m/>
    <m/>
    <m/>
    <m/>
    <m/>
    <m/>
    <s v="diradministrativo@avenirsalud.com"/>
    <s v="CANCELACION LINEA"/>
    <s v="3102177163"/>
    <s v="AVENIR CIA LTDA"/>
    <s v="PYME MEDIANA"/>
    <s v="CLIENTE CLAR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2T00:00:00"/>
    <m/>
    <m/>
    <x v="61"/>
    <x v="0"/>
    <x v="0"/>
    <x v="0"/>
    <x v="0"/>
    <n v="1"/>
    <n v="1"/>
    <n v="1"/>
    <n v="1"/>
    <x v="0"/>
    <n v="1"/>
    <s v="3102177163AVENIR CIA LTDA"/>
    <x v="0"/>
    <d v="2024-01-12T00:00:00"/>
    <x v="1607"/>
    <d v="1899-12-30T00:00:00"/>
    <d v="2024-01-12T08:56:00"/>
    <s v="08:56"/>
    <d v="1899-12-30T06:48:37"/>
    <x v="2"/>
    <x v="2"/>
    <x v="8"/>
    <x v="0"/>
    <n v="8193"/>
  </r>
  <r>
    <n v="1628"/>
    <d v="2024-01-12T15:43:23"/>
    <d v="2024-01-12T15:45:00"/>
    <s v="45981202@ventasyservicios.com.co"/>
    <s v="Candida Mayerli Moyano Casallas"/>
    <m/>
    <d v="2024-01-12T00:00:00"/>
    <s v="2:55 p. m"/>
    <x v="8"/>
    <m/>
    <m/>
    <m/>
    <m/>
    <m/>
    <s v="BANCOLOMBIA"/>
    <m/>
    <m/>
    <s v="laugomez@bancolombia.com.co"/>
    <s v="RE: CONSULTA PLAN CORPORATIVO "/>
    <s v="3213340205"/>
    <s v="BANCOLOMBIA"/>
    <s v="MASIVO"/>
    <s v="CLIENTE EXTERNO"/>
    <x v="1"/>
    <s v="DANIEL STYVEN BUSTAMANTE ARBOLEDA"/>
    <s v="MÓVIL"/>
    <m/>
    <m/>
    <s v="INCLUSIONES - EXCLUSIONES"/>
    <m/>
    <m/>
    <m/>
    <m/>
    <m/>
    <m/>
    <m/>
    <m/>
    <m/>
    <m/>
    <m/>
    <m/>
    <m/>
    <m/>
    <m/>
    <m/>
    <m/>
    <m/>
    <m/>
    <m/>
    <m/>
    <m/>
    <m/>
    <m/>
    <s v="INFORMACIÓN - ACLARACIÓN"/>
    <m/>
    <m/>
    <m/>
    <m/>
    <m/>
    <m/>
    <m/>
    <m/>
    <m/>
    <m/>
    <m/>
    <m/>
    <m/>
    <m/>
    <m/>
    <m/>
    <m/>
    <m/>
    <m/>
    <m/>
    <m/>
    <m/>
    <m/>
    <m/>
    <m/>
    <m/>
    <m/>
    <m/>
    <m/>
    <m/>
    <m/>
    <m/>
    <m/>
    <m/>
    <m/>
    <m/>
    <m/>
    <m/>
    <m/>
    <m/>
    <m/>
    <m/>
    <m/>
    <m/>
    <m/>
    <m/>
    <m/>
    <m/>
    <m/>
    <m/>
    <m/>
    <m/>
    <m/>
    <m/>
    <m/>
    <m/>
    <m/>
    <m/>
    <m/>
    <m/>
    <m/>
    <m/>
    <m/>
    <m/>
    <m/>
    <m/>
    <m/>
    <m/>
    <m/>
    <m/>
    <m/>
    <m/>
    <m/>
    <m/>
    <m/>
    <m/>
    <m/>
    <m/>
    <m/>
    <m/>
    <m/>
    <m/>
    <m/>
    <x v="0"/>
    <m/>
    <m/>
    <m/>
    <m/>
    <m/>
    <s v="GESTIONADO"/>
    <m/>
    <d v="2024-01-12T00:00:00"/>
    <m/>
    <m/>
    <x v="98"/>
    <x v="7"/>
    <x v="0"/>
    <x v="0"/>
    <x v="0"/>
    <n v="1"/>
    <n v="1"/>
    <n v="1"/>
    <n v="1"/>
    <x v="0"/>
    <n v="1"/>
    <s v="3213340205BANCOLOMBIA"/>
    <x v="0"/>
    <d v="2024-01-12T00:00:00"/>
    <x v="1608"/>
    <d v="1899-12-30T00:00:00"/>
    <d v="2024-01-12T02:55:00"/>
    <s v="2:55"/>
    <d v="1899-12-30T12:50:00"/>
    <x v="3"/>
    <x v="2"/>
    <x v="10"/>
    <x v="1"/>
    <n v="8193"/>
  </r>
  <r>
    <n v="1629"/>
    <d v="2024-01-12T15:45:06"/>
    <d v="2024-01-12T15:47:12"/>
    <s v="45981202@ventasyservicios.com.co"/>
    <s v="Candida Mayerli Moyano Casallas"/>
    <m/>
    <d v="2024-01-12T00:00:00"/>
    <s v="3:05 p. m"/>
    <x v="8"/>
    <m/>
    <m/>
    <m/>
    <m/>
    <m/>
    <s v="BANCOLOMBIA"/>
    <m/>
    <m/>
    <s v="BEESPINA@BANCOLOMBIA.COM.CO"/>
    <s v="RE: Inconvenientes con el servicio de desvío de llamadas celular de Servicios de Integración"/>
    <s v="3112075290"/>
    <s v="BANCOLOMBIA"/>
    <s v="EMPRESAS"/>
    <s v="CLIENTE EXTERNO"/>
    <x v="1"/>
    <s v="DANIEL STYVEN BUSTAMANTE ARBOLEDA"/>
    <s v="MÓVIL"/>
    <m/>
    <m/>
    <s v="FALLAS TÉCNICAS"/>
    <m/>
    <m/>
    <m/>
    <m/>
    <m/>
    <m/>
    <m/>
    <m/>
    <m/>
    <m/>
    <m/>
    <m/>
    <m/>
    <m/>
    <m/>
    <m/>
    <m/>
    <m/>
    <m/>
    <s v="CONCILIACIÓN DE LÍNEA(S)"/>
    <m/>
    <m/>
    <m/>
    <m/>
    <m/>
    <m/>
    <m/>
    <m/>
    <m/>
    <m/>
    <m/>
    <m/>
    <m/>
    <m/>
    <m/>
    <m/>
    <m/>
    <m/>
    <m/>
    <m/>
    <m/>
    <m/>
    <m/>
    <m/>
    <m/>
    <m/>
    <m/>
    <m/>
    <m/>
    <m/>
    <m/>
    <m/>
    <m/>
    <m/>
    <m/>
    <m/>
    <m/>
    <m/>
    <m/>
    <m/>
    <m/>
    <m/>
    <m/>
    <m/>
    <m/>
    <m/>
    <m/>
    <m/>
    <m/>
    <m/>
    <m/>
    <m/>
    <m/>
    <m/>
    <m/>
    <m/>
    <m/>
    <m/>
    <m/>
    <m/>
    <m/>
    <m/>
    <m/>
    <m/>
    <m/>
    <m/>
    <m/>
    <m/>
    <m/>
    <m/>
    <m/>
    <m/>
    <m/>
    <m/>
    <m/>
    <m/>
    <m/>
    <m/>
    <m/>
    <m/>
    <m/>
    <m/>
    <m/>
    <m/>
    <m/>
    <m/>
    <m/>
    <m/>
    <x v="0"/>
    <m/>
    <m/>
    <m/>
    <m/>
    <m/>
    <s v="GESTIONADO"/>
    <m/>
    <d v="2024-01-12T00:00:00"/>
    <m/>
    <m/>
    <x v="67"/>
    <x v="7"/>
    <x v="0"/>
    <x v="0"/>
    <x v="0"/>
    <n v="1"/>
    <n v="1"/>
    <n v="1"/>
    <n v="1"/>
    <x v="0"/>
    <n v="1"/>
    <s v="3112075290BANCOLOMBIA"/>
    <x v="0"/>
    <d v="2024-01-12T00:00:00"/>
    <x v="1609"/>
    <d v="1899-12-30T00:00:00"/>
    <d v="2024-01-12T03:05:00"/>
    <s v="3:05"/>
    <d v="1899-12-30T12:42:12"/>
    <x v="3"/>
    <x v="2"/>
    <x v="10"/>
    <x v="1"/>
    <n v="8193"/>
  </r>
  <r>
    <n v="1630"/>
    <d v="2024-01-12T15:46:54"/>
    <d v="2024-01-12T15:48:05"/>
    <s v="45984160@ventasyservicios.com.co"/>
    <s v="Dana Sofia Giraldo Avila"/>
    <m/>
    <d v="2024-01-12T00:00:00"/>
    <s v="10:06:26 a. m"/>
    <x v="3"/>
    <m/>
    <s v="15559685"/>
    <m/>
    <m/>
    <m/>
    <m/>
    <m/>
    <m/>
    <m/>
    <m/>
    <s v="03672409"/>
    <s v="HELMERICH Y PAYNE COLOMBI DRILLING CO"/>
    <s v="INTERMEDIAS"/>
    <s v="CLIENTE EXTERNO"/>
    <x v="0"/>
    <m/>
    <s v="FIJO"/>
    <s v="HFC"/>
    <s v="CREACIÓN DE PQR"/>
    <m/>
    <m/>
    <m/>
    <m/>
    <m/>
    <m/>
    <m/>
    <m/>
    <m/>
    <m/>
    <m/>
    <m/>
    <m/>
    <m/>
    <s v="AJUSTES POR FALLAS DE SERVICIO"/>
    <m/>
    <m/>
    <m/>
    <m/>
    <m/>
    <m/>
    <m/>
    <m/>
    <m/>
    <m/>
    <m/>
    <m/>
    <m/>
    <m/>
    <m/>
    <m/>
    <m/>
    <m/>
    <m/>
    <m/>
    <m/>
    <m/>
    <m/>
    <m/>
    <m/>
    <m/>
    <m/>
    <m/>
    <m/>
    <m/>
    <m/>
    <m/>
    <m/>
    <m/>
    <m/>
    <m/>
    <m/>
    <m/>
    <m/>
    <m/>
    <m/>
    <m/>
    <m/>
    <m/>
    <m/>
    <m/>
    <m/>
    <m/>
    <m/>
    <m/>
    <m/>
    <m/>
    <m/>
    <m/>
    <m/>
    <m/>
    <m/>
    <m/>
    <m/>
    <m/>
    <m/>
    <m/>
    <m/>
    <m/>
    <m/>
    <m/>
    <m/>
    <m/>
    <m/>
    <m/>
    <m/>
    <m/>
    <m/>
    <m/>
    <m/>
    <m/>
    <m/>
    <m/>
    <m/>
    <m/>
    <m/>
    <m/>
    <m/>
    <m/>
    <m/>
    <m/>
    <m/>
    <m/>
    <m/>
    <m/>
    <m/>
    <m/>
    <m/>
    <m/>
    <x v="0"/>
    <m/>
    <m/>
    <m/>
    <m/>
    <m/>
    <s v="GESTIONADO"/>
    <m/>
    <d v="2024-01-12T00:00:00"/>
    <m/>
    <s v="N/A"/>
    <x v="163"/>
    <x v="3"/>
    <x v="0"/>
    <x v="0"/>
    <x v="0"/>
    <n v="1"/>
    <n v="1"/>
    <n v="1"/>
    <n v="1"/>
    <x v="0"/>
    <n v="1"/>
    <s v="03672409HELMERICH Y PAYNE COLOMBI DRILLING CO"/>
    <x v="2"/>
    <d v="2024-01-12T00:00:00"/>
    <x v="1610"/>
    <d v="1899-12-30T00:00:00"/>
    <d v="2024-01-12T10:06:00"/>
    <s v="10:06"/>
    <d v="1899-12-30T05:42:05"/>
    <x v="1"/>
    <x v="1"/>
    <x v="13"/>
    <x v="1"/>
    <n v="8193"/>
  </r>
  <r>
    <n v="1631"/>
    <d v="2024-01-12T15:47:24"/>
    <d v="2024-01-12T15:48:22"/>
    <s v="45077024@ventasyservicios.com.co"/>
    <s v="Leidy Tatiana Pinzon Calderon"/>
    <m/>
    <d v="2024-01-12T00:00:00"/>
    <s v="09:12"/>
    <x v="7"/>
    <m/>
    <m/>
    <m/>
    <m/>
    <m/>
    <m/>
    <s v="aadministrativa@polymerscrop.co"/>
    <s v="RE: RV: ACEPTACIÓN CESIÓN DE CONTRATO"/>
    <m/>
    <m/>
    <s v="3206924391  "/>
    <s v="ISABEL RODRIGUEZ GUEVARA"/>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2T00:00:00"/>
    <m/>
    <m/>
    <x v="79"/>
    <x v="6"/>
    <x v="0"/>
    <x v="0"/>
    <x v="0"/>
    <n v="1"/>
    <n v="1"/>
    <n v="1"/>
    <n v="1"/>
    <x v="0"/>
    <n v="1"/>
    <s v="3206924391  ISABEL RODRIGUEZ GUEVARA"/>
    <x v="0"/>
    <d v="2024-01-12T00:00:00"/>
    <x v="1611"/>
    <d v="1899-12-30T00:00:00"/>
    <d v="2024-01-12T09:12:00"/>
    <s v="09:12"/>
    <d v="1899-12-30T06:36:22"/>
    <x v="2"/>
    <x v="2"/>
    <x v="12"/>
    <x v="1"/>
    <n v="8193"/>
  </r>
  <r>
    <n v="1632"/>
    <d v="2024-01-12T15:47:16"/>
    <d v="2024-01-12T15:48:32"/>
    <s v="46046817@ventasyservicios.com.co"/>
    <s v="Nicolas Romero Parra"/>
    <m/>
    <d v="2024-01-11T00:00:00"/>
    <s v="11:44"/>
    <x v="0"/>
    <m/>
    <m/>
    <m/>
    <m/>
    <m/>
    <m/>
    <m/>
    <m/>
    <s v="fernando.benjumea@claro.com.co"/>
    <s v="RV: TICKETS GENERADOS PARA FALLA SERINSA - NIT 815005012-8 - ID: 11309096 - CVCLI13"/>
    <s v="11309096"/>
    <s v="SERVICIOS INTEGRADOS DE SALUD S.A.S"/>
    <s v="EMPRESAS"/>
    <s v="CONSULTOR COMERCIAL"/>
    <x v="1"/>
    <s v="ATENCION ESPECIAL C_R3"/>
    <s v="FIJO"/>
    <s v="FO"/>
    <s v="CASO A OTRAS ÁREAS"/>
    <m/>
    <m/>
    <m/>
    <m/>
    <m/>
    <m/>
    <m/>
    <m/>
    <s v="CSM"/>
    <m/>
    <m/>
    <m/>
    <m/>
    <m/>
    <m/>
    <m/>
    <m/>
    <m/>
    <m/>
    <m/>
    <m/>
    <m/>
    <m/>
    <m/>
    <m/>
    <m/>
    <m/>
    <m/>
    <m/>
    <m/>
    <m/>
    <m/>
    <m/>
    <m/>
    <m/>
    <m/>
    <m/>
    <m/>
    <m/>
    <m/>
    <m/>
    <m/>
    <m/>
    <m/>
    <m/>
    <m/>
    <m/>
    <m/>
    <m/>
    <m/>
    <m/>
    <m/>
    <m/>
    <m/>
    <m/>
    <m/>
    <m/>
    <m/>
    <m/>
    <m/>
    <m/>
    <m/>
    <m/>
    <m/>
    <m/>
    <m/>
    <m/>
    <m/>
    <m/>
    <m/>
    <m/>
    <m/>
    <m/>
    <m/>
    <m/>
    <m/>
    <m/>
    <m/>
    <m/>
    <m/>
    <m/>
    <m/>
    <m/>
    <m/>
    <m/>
    <m/>
    <m/>
    <m/>
    <m/>
    <m/>
    <m/>
    <m/>
    <m/>
    <m/>
    <m/>
    <m/>
    <m/>
    <m/>
    <m/>
    <m/>
    <m/>
    <m/>
    <m/>
    <m/>
    <m/>
    <m/>
    <m/>
    <m/>
    <m/>
    <x v="0"/>
    <m/>
    <m/>
    <m/>
    <m/>
    <m/>
    <s v="GESTIONADO"/>
    <m/>
    <d v="2024-01-12T00:00:00"/>
    <s v="N/A"/>
    <s v="0"/>
    <x v="2"/>
    <x v="0"/>
    <x v="0"/>
    <x v="0"/>
    <x v="0"/>
    <n v="1"/>
    <n v="1"/>
    <n v="1"/>
    <n v="1"/>
    <x v="1"/>
    <n v="2"/>
    <s v="11309096SERVICIOS INTEGRADOS DE SALUD S.A.S"/>
    <x v="0"/>
    <d v="2024-01-12T00:00:00"/>
    <x v="1612"/>
    <d v="1899-12-30T00:00:00"/>
    <d v="2024-01-11T11:44:00"/>
    <s v="11:44"/>
    <d v="1899-12-31T04:04:32"/>
    <x v="0"/>
    <x v="0"/>
    <x v="3"/>
    <x v="1"/>
    <n v="8193"/>
  </r>
  <r>
    <n v="1633"/>
    <d v="2024-01-12T15:49:01"/>
    <d v="2024-01-12T15:49:47"/>
    <s v="45664102@ventasyservicios.com.co"/>
    <s v="Angie Tatiana Tique Cardozo"/>
    <m/>
    <d v="2024-01-12T00:00:00"/>
    <s v="9:57 a. m."/>
    <x v="0"/>
    <m/>
    <m/>
    <m/>
    <m/>
    <m/>
    <m/>
    <m/>
    <m/>
    <s v="auxiliarcontable@futumedica.com"/>
    <s v="SOLICITUD UNIFACION DE FACTURA DE LA LINEA 3142598574"/>
    <s v="8.22460863"/>
    <s v="FUTUMEDICA SAS"/>
    <s v="PYME PEQUEÑA"/>
    <s v="CLIENTE EXTERNO"/>
    <x v="0"/>
    <m/>
    <s v="MÓVIL"/>
    <m/>
    <m/>
    <s v="INCLUSIONES - EXCLUSIONES"/>
    <m/>
    <m/>
    <m/>
    <m/>
    <m/>
    <m/>
    <m/>
    <m/>
    <m/>
    <m/>
    <m/>
    <m/>
    <m/>
    <m/>
    <m/>
    <m/>
    <m/>
    <m/>
    <m/>
    <m/>
    <m/>
    <m/>
    <m/>
    <m/>
    <s v="INCLUSIÓN"/>
    <m/>
    <m/>
    <m/>
    <m/>
    <m/>
    <m/>
    <m/>
    <m/>
    <m/>
    <m/>
    <m/>
    <m/>
    <m/>
    <m/>
    <m/>
    <m/>
    <m/>
    <m/>
    <m/>
    <m/>
    <m/>
    <m/>
    <m/>
    <m/>
    <m/>
    <m/>
    <m/>
    <m/>
    <m/>
    <m/>
    <m/>
    <m/>
    <m/>
    <m/>
    <m/>
    <m/>
    <m/>
    <m/>
    <m/>
    <m/>
    <m/>
    <m/>
    <m/>
    <m/>
    <m/>
    <m/>
    <m/>
    <m/>
    <m/>
    <m/>
    <m/>
    <m/>
    <m/>
    <m/>
    <m/>
    <m/>
    <m/>
    <m/>
    <m/>
    <m/>
    <m/>
    <m/>
    <m/>
    <m/>
    <m/>
    <m/>
    <m/>
    <m/>
    <m/>
    <m/>
    <m/>
    <m/>
    <m/>
    <m/>
    <m/>
    <m/>
    <m/>
    <m/>
    <m/>
    <m/>
    <m/>
    <m/>
    <m/>
    <x v="0"/>
    <m/>
    <m/>
    <m/>
    <m/>
    <m/>
    <s v="GESTIONADO"/>
    <m/>
    <d v="2024-01-12T00:00:00"/>
    <s v="NO APLICA"/>
    <s v="NO APLICA"/>
    <x v="54"/>
    <x v="0"/>
    <x v="0"/>
    <x v="0"/>
    <x v="0"/>
    <n v="1"/>
    <n v="1"/>
    <n v="1"/>
    <n v="1"/>
    <x v="0"/>
    <n v="1"/>
    <s v="8.22460863FUTUMEDICA SAS"/>
    <x v="2"/>
    <d v="2024-01-12T00:00:00"/>
    <x v="1613"/>
    <d v="1899-12-30T00:00:00"/>
    <d v="2024-01-12T09:57:00"/>
    <s v="9:57"/>
    <d v="1899-12-30T05:52:47"/>
    <x v="1"/>
    <x v="1"/>
    <x v="16"/>
    <x v="1"/>
    <n v="8193"/>
  </r>
  <r>
    <n v="1634"/>
    <d v="2024-01-12T15:48:07"/>
    <d v="2024-01-12T15:49:59"/>
    <s v="45984160@ventasyservicios.com.co"/>
    <s v="Dana Sofia Giraldo Avila"/>
    <m/>
    <d v="2024-01-12T00:00:00"/>
    <s v="10:13:17 a. m."/>
    <x v="3"/>
    <m/>
    <s v="15559690"/>
    <m/>
    <m/>
    <m/>
    <m/>
    <m/>
    <m/>
    <m/>
    <m/>
    <s v="3107433429"/>
    <s v="VAOX GROUP COLOMBIA S.A.S"/>
    <s v="PYME PEQUEÑA"/>
    <s v="CLIENTE EXTERN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12T00:00:00"/>
    <m/>
    <s v="n/a"/>
    <x v="27"/>
    <x v="3"/>
    <x v="0"/>
    <x v="12"/>
    <x v="1"/>
    <n v="1"/>
    <n v="1"/>
    <n v="1"/>
    <n v="1"/>
    <x v="0"/>
    <n v="1"/>
    <s v="3107433429VAOX GROUP COLOMBIA S.A.S"/>
    <x v="2"/>
    <d v="2024-01-12T00:00:00"/>
    <x v="1614"/>
    <d v="1899-12-30T00:00:00"/>
    <d v="2024-01-12T10:13:00"/>
    <s v="10:13"/>
    <d v="1899-12-30T05:36:59"/>
    <x v="1"/>
    <x v="1"/>
    <x v="13"/>
    <x v="1"/>
    <n v="8193"/>
  </r>
  <r>
    <n v="1635"/>
    <d v="2024-01-12T15:31:37"/>
    <d v="2024-01-12T15:51:52"/>
    <s v="45961452@ventasyservicios.com.co"/>
    <s v="Natalia Buenano Gonzalez"/>
    <m/>
    <d v="2024-01-12T00:00:00"/>
    <s v="14:46"/>
    <x v="3"/>
    <m/>
    <s v="15559875"/>
    <m/>
    <m/>
    <m/>
    <m/>
    <m/>
    <m/>
    <m/>
    <m/>
    <s v="9103222240"/>
    <s v="LEIDY JOHANNA   TABORDA LOPEZ"/>
    <s v="SOHO"/>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12T00:00:00"/>
    <m/>
    <m/>
    <x v="50"/>
    <x v="3"/>
    <x v="0"/>
    <x v="0"/>
    <x v="0"/>
    <n v="1"/>
    <n v="1"/>
    <n v="1"/>
    <n v="1"/>
    <x v="0"/>
    <n v="1"/>
    <s v="9103222240LEIDY JOHANNA   TABORDA LOPEZ"/>
    <x v="2"/>
    <d v="2024-01-12T00:00:00"/>
    <x v="1615"/>
    <d v="1899-12-30T00:00:00"/>
    <d v="2024-01-12T14:46:00"/>
    <s v="14:46"/>
    <d v="1899-12-30T01:05:52"/>
    <x v="1"/>
    <x v="1"/>
    <x v="5"/>
    <x v="1"/>
    <n v="8193"/>
  </r>
  <r>
    <n v="1636"/>
    <d v="2024-01-12T15:37:13"/>
    <d v="2024-01-12T15:52:07"/>
    <s v="45113897@ventasyservicios.com.co"/>
    <s v="Diana Carolina Zambrano Cruz"/>
    <m/>
    <d v="2024-01-11T00:00:00"/>
    <s v="17:23"/>
    <x v="4"/>
    <m/>
    <m/>
    <m/>
    <m/>
    <m/>
    <m/>
    <m/>
    <m/>
    <s v="cleydiva@hotmail.com"/>
    <s v="RE: TRASLADO  CUENTA:    25301215"/>
    <s v="25301215"/>
    <s v="CLEYDI AYALA PEÑARANDA                     "/>
    <s v="SOHO"/>
    <s v="CLIENTE EXTERNO"/>
    <x v="0"/>
    <m/>
    <s v="FIJO"/>
    <s v="HFC"/>
    <s v="TRASLADO SEDE"/>
    <m/>
    <m/>
    <m/>
    <m/>
    <m/>
    <m/>
    <m/>
    <m/>
    <m/>
    <m/>
    <m/>
    <m/>
    <m/>
    <m/>
    <m/>
    <m/>
    <m/>
    <m/>
    <m/>
    <m/>
    <m/>
    <m/>
    <m/>
    <m/>
    <m/>
    <m/>
    <m/>
    <m/>
    <m/>
    <m/>
    <m/>
    <m/>
    <m/>
    <m/>
    <m/>
    <m/>
    <m/>
    <m/>
    <m/>
    <m/>
    <m/>
    <m/>
    <m/>
    <m/>
    <m/>
    <m/>
    <m/>
    <m/>
    <m/>
    <m/>
    <m/>
    <m/>
    <m/>
    <m/>
    <m/>
    <m/>
    <m/>
    <m/>
    <m/>
    <s v="GESTIONADO"/>
    <m/>
    <m/>
    <m/>
    <m/>
    <m/>
    <m/>
    <m/>
    <m/>
    <m/>
    <m/>
    <m/>
    <m/>
    <m/>
    <m/>
    <m/>
    <m/>
    <m/>
    <m/>
    <m/>
    <m/>
    <m/>
    <m/>
    <m/>
    <m/>
    <m/>
    <m/>
    <m/>
    <m/>
    <m/>
    <m/>
    <m/>
    <m/>
    <m/>
    <m/>
    <m/>
    <m/>
    <m/>
    <m/>
    <m/>
    <m/>
    <m/>
    <m/>
    <m/>
    <m/>
    <m/>
    <m/>
    <m/>
    <m/>
    <m/>
    <x v="0"/>
    <m/>
    <m/>
    <m/>
    <m/>
    <m/>
    <s v="GESTIONADO"/>
    <m/>
    <d v="2024-01-12T00:00:00"/>
    <m/>
    <m/>
    <x v="138"/>
    <x v="0"/>
    <x v="0"/>
    <x v="0"/>
    <x v="0"/>
    <n v="1"/>
    <n v="1"/>
    <n v="1"/>
    <n v="1"/>
    <x v="0"/>
    <n v="1"/>
    <s v="25301215CLEYDI AYALA PEÑARANDA                     "/>
    <x v="0"/>
    <d v="2024-01-12T00:00:00"/>
    <x v="1616"/>
    <d v="1899-12-30T00:00:00"/>
    <d v="2024-01-11T17:23:00"/>
    <s v="17:23"/>
    <d v="1899-12-30T22:29:07"/>
    <x v="4"/>
    <x v="0"/>
    <x v="30"/>
    <x v="0"/>
    <n v="8193"/>
  </r>
  <r>
    <n v="1637"/>
    <d v="2024-01-12T15:44:35"/>
    <d v="2024-01-12T15:53:43"/>
    <s v="45577874@ventasyservicios.com.co"/>
    <s v="David Andres Pardo Torres"/>
    <m/>
    <d v="2024-01-11T00:00:00"/>
    <s v="12:51"/>
    <x v="4"/>
    <m/>
    <m/>
    <m/>
    <m/>
    <m/>
    <m/>
    <m/>
    <m/>
    <s v="motoscordialidad@gmail.com"/>
    <s v="Fwd: SOLICITUD DE TRASLADO DE LINEA (URGENTE)"/>
    <s v="17763174"/>
    <s v="MOTOCICLET SAS"/>
    <s v="PYME MEDIANA"/>
    <s v="CLIENTE EXTERNO"/>
    <x v="0"/>
    <m/>
    <s v="FIJO"/>
    <s v="HFC"/>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2T00:00:00"/>
    <s v="995961138"/>
    <m/>
    <x v="80"/>
    <x v="0"/>
    <x v="0"/>
    <x v="0"/>
    <x v="0"/>
    <n v="1"/>
    <n v="1"/>
    <n v="1"/>
    <n v="1"/>
    <x v="0"/>
    <n v="1"/>
    <s v="17763174MOTOCICLET SAS"/>
    <x v="0"/>
    <d v="2024-01-12T00:00:00"/>
    <x v="1617"/>
    <d v="1899-12-30T00:00:00"/>
    <d v="2024-01-11T12:51:00"/>
    <s v="12:51"/>
    <d v="1899-12-31T03:02:43"/>
    <x v="0"/>
    <x v="0"/>
    <x v="14"/>
    <x v="0"/>
    <n v="8193"/>
  </r>
  <r>
    <n v="1638"/>
    <d v="2024-01-12T15:58:06"/>
    <d v="2024-01-12T15:59:02"/>
    <s v="45664102@ventasyservicios.com.co"/>
    <s v="Angie Tatiana Tique Cardozo"/>
    <m/>
    <d v="2024-01-12T00:00:00"/>
    <s v="10:09 a. m."/>
    <x v="0"/>
    <m/>
    <m/>
    <m/>
    <m/>
    <m/>
    <m/>
    <m/>
    <m/>
    <s v="jasbeidy.celis@ryesa.com.co,"/>
    <s v="SOLICITUD DE CONTACTO AUTORIZADO"/>
    <s v="8.22468266"/>
    <s v="REDES Y EDIFICACIONES S A"/>
    <s v="PYME MEDIANA"/>
    <s v="CLIENTE EXTERNO"/>
    <x v="0"/>
    <m/>
    <s v="MÓVIL"/>
    <m/>
    <m/>
    <s v="PORTAL CORPORATIVO - APP - PERFILAMIENTO"/>
    <m/>
    <m/>
    <m/>
    <m/>
    <m/>
    <m/>
    <m/>
    <m/>
    <m/>
    <m/>
    <m/>
    <m/>
    <m/>
    <m/>
    <m/>
    <m/>
    <m/>
    <m/>
    <m/>
    <m/>
    <m/>
    <m/>
    <m/>
    <m/>
    <m/>
    <m/>
    <m/>
    <m/>
    <m/>
    <m/>
    <m/>
    <m/>
    <m/>
    <m/>
    <m/>
    <s v="INFORMACIÓN - ACLARACIÓN"/>
    <m/>
    <m/>
    <m/>
    <m/>
    <m/>
    <m/>
    <m/>
    <m/>
    <m/>
    <m/>
    <m/>
    <m/>
    <m/>
    <m/>
    <m/>
    <m/>
    <m/>
    <m/>
    <m/>
    <m/>
    <m/>
    <m/>
    <m/>
    <m/>
    <m/>
    <m/>
    <m/>
    <m/>
    <m/>
    <m/>
    <m/>
    <m/>
    <m/>
    <m/>
    <m/>
    <m/>
    <m/>
    <m/>
    <m/>
    <m/>
    <m/>
    <m/>
    <m/>
    <m/>
    <m/>
    <m/>
    <m/>
    <m/>
    <m/>
    <m/>
    <m/>
    <m/>
    <m/>
    <m/>
    <m/>
    <m/>
    <m/>
    <m/>
    <m/>
    <m/>
    <m/>
    <m/>
    <m/>
    <m/>
    <m/>
    <m/>
    <m/>
    <m/>
    <m/>
    <m/>
    <m/>
    <m/>
    <x v="0"/>
    <m/>
    <m/>
    <m/>
    <m/>
    <m/>
    <s v="GESTIONADO"/>
    <m/>
    <d v="2024-01-12T00:00:00"/>
    <s v="NO APLICA"/>
    <s v="NO APLICA"/>
    <x v="65"/>
    <x v="0"/>
    <x v="0"/>
    <x v="0"/>
    <x v="0"/>
    <n v="1"/>
    <n v="1"/>
    <n v="1"/>
    <n v="1"/>
    <x v="0"/>
    <n v="1"/>
    <s v="8.22468266REDES Y EDIFICACIONES S A"/>
    <x v="2"/>
    <d v="2024-01-12T00:00:00"/>
    <x v="1618"/>
    <d v="1899-12-30T00:00:00"/>
    <d v="2024-01-12T10:09:00"/>
    <s v="10:09"/>
    <d v="1899-12-30T05:50:02"/>
    <x v="1"/>
    <x v="1"/>
    <x v="16"/>
    <x v="1"/>
    <n v="8193"/>
  </r>
  <r>
    <n v="1639"/>
    <d v="2024-01-12T15:22:06"/>
    <d v="2024-01-12T16:00:36"/>
    <s v="46044558@ventasyservicios.com.co"/>
    <s v="Dick Harry Rodriguez Rocha"/>
    <m/>
    <d v="2024-01-11T00:00:00"/>
    <s v="16:34"/>
    <x v="0"/>
    <m/>
    <m/>
    <m/>
    <m/>
    <m/>
    <m/>
    <m/>
    <m/>
    <s v="gerencia@hoteldoradoferial.com"/>
    <s v="Fwd: Hotel Dorado Ferial - Actualización Plan TV DIGITAL"/>
    <s v="66948908"/>
    <s v="HOTELES ENCASA S.A.S"/>
    <s v="PYME PEQUEÑA"/>
    <s v="CLIENTE EXTERNO"/>
    <x v="0"/>
    <m/>
    <s v="FIJO"/>
    <s v="HFC"/>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2T00:00:00"/>
    <m/>
    <m/>
    <x v="0"/>
    <x v="0"/>
    <x v="0"/>
    <x v="0"/>
    <x v="0"/>
    <n v="1"/>
    <n v="1"/>
    <n v="1"/>
    <n v="1"/>
    <x v="0"/>
    <n v="1"/>
    <s v="66948908HOTELES ENCASA S.A.S"/>
    <x v="0"/>
    <d v="2024-01-12T00:00:00"/>
    <x v="1619"/>
    <d v="1899-12-30T00:00:00"/>
    <d v="2024-01-11T16:34:00"/>
    <s v="16:34"/>
    <d v="1899-12-30T23:26:36"/>
    <x v="4"/>
    <x v="0"/>
    <x v="20"/>
    <x v="1"/>
    <n v="8193"/>
  </r>
  <r>
    <n v="1640"/>
    <d v="2024-01-12T16:01:14"/>
    <d v="2024-01-12T16:01:41"/>
    <s v="45961452@ventasyservicios.com.co"/>
    <s v="Natalia Buenano Gonzalez"/>
    <m/>
    <d v="2024-01-12T00:00:00"/>
    <s v="14:49"/>
    <x v="3"/>
    <m/>
    <s v="15559879"/>
    <m/>
    <m/>
    <m/>
    <m/>
    <m/>
    <m/>
    <m/>
    <m/>
    <s v="3117995457"/>
    <s v="COMLINE S.A.S."/>
    <s v="PYME MEDIANA"/>
    <s v="CLIENTE EXTERNO"/>
    <x v="0"/>
    <m/>
    <s v="MÓVIL"/>
    <m/>
    <m/>
    <s v="ROAMING INTERNACIONAL"/>
    <m/>
    <m/>
    <m/>
    <m/>
    <m/>
    <m/>
    <m/>
    <m/>
    <m/>
    <m/>
    <m/>
    <m/>
    <m/>
    <m/>
    <m/>
    <m/>
    <m/>
    <m/>
    <m/>
    <m/>
    <m/>
    <m/>
    <m/>
    <m/>
    <m/>
    <m/>
    <m/>
    <m/>
    <m/>
    <m/>
    <m/>
    <m/>
    <m/>
    <m/>
    <m/>
    <m/>
    <m/>
    <m/>
    <m/>
    <m/>
    <m/>
    <m/>
    <m/>
    <m/>
    <m/>
    <m/>
    <m/>
    <s v="INFORMACIÓN ACLARACIÓN"/>
    <m/>
    <m/>
    <m/>
    <m/>
    <m/>
    <m/>
    <m/>
    <m/>
    <m/>
    <m/>
    <m/>
    <m/>
    <m/>
    <m/>
    <m/>
    <m/>
    <m/>
    <m/>
    <m/>
    <m/>
    <m/>
    <m/>
    <m/>
    <m/>
    <m/>
    <m/>
    <m/>
    <m/>
    <m/>
    <m/>
    <m/>
    <m/>
    <m/>
    <m/>
    <m/>
    <m/>
    <m/>
    <m/>
    <m/>
    <m/>
    <m/>
    <m/>
    <m/>
    <m/>
    <m/>
    <m/>
    <m/>
    <m/>
    <m/>
    <m/>
    <m/>
    <m/>
    <m/>
    <m/>
    <m/>
    <m/>
    <m/>
    <m/>
    <m/>
    <m/>
    <x v="0"/>
    <m/>
    <m/>
    <m/>
    <m/>
    <m/>
    <s v="GESTIONADO"/>
    <m/>
    <d v="2024-01-12T00:00:00"/>
    <m/>
    <m/>
    <x v="18"/>
    <x v="3"/>
    <x v="0"/>
    <x v="0"/>
    <x v="0"/>
    <n v="1"/>
    <n v="1"/>
    <n v="1"/>
    <n v="1"/>
    <x v="0"/>
    <n v="1"/>
    <s v="3117995457COMLINE S.A.S."/>
    <x v="2"/>
    <d v="2024-01-12T00:00:00"/>
    <x v="1620"/>
    <d v="1899-12-30T00:00:00"/>
    <d v="2024-01-12T14:49:00"/>
    <s v="14:49"/>
    <d v="1899-12-30T01:12:41"/>
    <x v="1"/>
    <x v="1"/>
    <x v="5"/>
    <x v="1"/>
    <n v="8193"/>
  </r>
  <r>
    <n v="1641"/>
    <d v="2024-01-12T16:01:22"/>
    <d v="2024-01-12T16:02:17"/>
    <s v="45961588@ventasyservicios.com.co"/>
    <s v="Brian Fernando Camacho Hernandez"/>
    <m/>
    <d v="2024-01-11T00:00:00"/>
    <s v="19:13"/>
    <x v="4"/>
    <m/>
    <m/>
    <m/>
    <m/>
    <m/>
    <m/>
    <m/>
    <m/>
    <s v="gimperiob7@gmail.com"/>
    <s v="Re: RV: solicitud  de  ofertas  OSCAR DARIO GIRALDO FRANCO NIT 3497299"/>
    <s v="3497299"/>
    <s v="OSCAR DARIO GIRALDO FRANC"/>
    <s v="SOHO"/>
    <s v="CLIENTE EXTERNO"/>
    <x v="0"/>
    <m/>
    <s v="MÓVIL"/>
    <m/>
    <m/>
    <s v="PRODUCTO"/>
    <m/>
    <m/>
    <m/>
    <m/>
    <m/>
    <m/>
    <m/>
    <m/>
    <m/>
    <m/>
    <m/>
    <m/>
    <m/>
    <m/>
    <m/>
    <m/>
    <m/>
    <m/>
    <m/>
    <m/>
    <m/>
    <m/>
    <m/>
    <m/>
    <m/>
    <m/>
    <m/>
    <m/>
    <m/>
    <m/>
    <m/>
    <m/>
    <m/>
    <m/>
    <m/>
    <m/>
    <m/>
    <m/>
    <s v="INFORMACIÓN DE BENEFICIOS"/>
    <m/>
    <m/>
    <m/>
    <m/>
    <m/>
    <m/>
    <m/>
    <m/>
    <m/>
    <m/>
    <m/>
    <m/>
    <m/>
    <m/>
    <m/>
    <m/>
    <m/>
    <m/>
    <m/>
    <m/>
    <m/>
    <m/>
    <m/>
    <m/>
    <m/>
    <m/>
    <m/>
    <m/>
    <m/>
    <m/>
    <m/>
    <m/>
    <m/>
    <m/>
    <m/>
    <m/>
    <m/>
    <m/>
    <m/>
    <m/>
    <m/>
    <m/>
    <m/>
    <m/>
    <m/>
    <m/>
    <m/>
    <m/>
    <m/>
    <m/>
    <m/>
    <m/>
    <m/>
    <m/>
    <m/>
    <m/>
    <m/>
    <m/>
    <m/>
    <m/>
    <m/>
    <m/>
    <m/>
    <m/>
    <m/>
    <m/>
    <m/>
    <m/>
    <m/>
    <x v="0"/>
    <m/>
    <m/>
    <m/>
    <m/>
    <m/>
    <s v="GESTIONADO"/>
    <m/>
    <d v="2024-01-12T00:00:00"/>
    <s v="NA"/>
    <s v="NA"/>
    <x v="26"/>
    <x v="0"/>
    <x v="0"/>
    <x v="0"/>
    <x v="0"/>
    <n v="1"/>
    <n v="1"/>
    <n v="1"/>
    <n v="1"/>
    <x v="0"/>
    <n v="1"/>
    <s v="3497299OSCAR DARIO GIRALDO FRANC"/>
    <x v="0"/>
    <d v="2024-01-12T00:00:00"/>
    <x v="1621"/>
    <d v="1899-12-30T00:00:00"/>
    <d v="2024-01-11T19:13:00"/>
    <s v="19:13"/>
    <d v="1899-12-30T20:49:17"/>
    <x v="4"/>
    <x v="0"/>
    <x v="21"/>
    <x v="0"/>
    <n v="8193"/>
  </r>
  <r>
    <n v="1642"/>
    <d v="2024-01-12T16:01:52"/>
    <d v="2024-01-12T16:02:34"/>
    <s v="46049316@ventasyservicios.com.co"/>
    <s v="Evelin Gicela Diaz Garzon"/>
    <m/>
    <d v="2024-01-12T00:00:00"/>
    <s v="12:04"/>
    <x v="7"/>
    <m/>
    <m/>
    <m/>
    <m/>
    <m/>
    <m/>
    <s v="administrativo@solotec.com.co"/>
    <s v="Re: SOLICITUD CESION LINEAS CELULAR"/>
    <m/>
    <m/>
    <s v="3104556729"/>
    <s v="SOLUCIONES LOGISTICAS TEC"/>
    <s v="MICRO"/>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2T00:00:00"/>
    <m/>
    <m/>
    <x v="81"/>
    <x v="6"/>
    <x v="0"/>
    <x v="0"/>
    <x v="0"/>
    <n v="1"/>
    <n v="1"/>
    <n v="1"/>
    <n v="1"/>
    <x v="0"/>
    <n v="1"/>
    <s v="3104556729SOLUCIONES LOGISTICAS TEC"/>
    <x v="2"/>
    <d v="2024-01-12T00:00:00"/>
    <x v="1622"/>
    <d v="1899-12-30T00:00:00"/>
    <d v="2024-01-12T12:04:00"/>
    <s v="12:04"/>
    <d v="1899-12-30T03:58:34"/>
    <x v="1"/>
    <x v="1"/>
    <x v="22"/>
    <x v="1"/>
    <n v="8193"/>
  </r>
  <r>
    <n v="1643"/>
    <d v="2024-01-12T16:04:46"/>
    <d v="2024-01-12T16:05:39"/>
    <s v="45077024@ventasyservicios.com.co"/>
    <s v="Leidy Tatiana Pinzon Calderon"/>
    <m/>
    <d v="2024-01-12T00:00:00"/>
    <s v="09:36"/>
    <x v="7"/>
    <m/>
    <m/>
    <m/>
    <m/>
    <m/>
    <m/>
    <s v="jose.gualteros@claro.net.co"/>
    <s v="Fw: Sesión de contrato Lineas Coorporativas."/>
    <m/>
    <m/>
    <s v="3108192496"/>
    <s v="SISMEDICA SOCIEDAD POR ACCIONES SIMPLIFICADA"/>
    <s v="NO DETERMINAD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2T00:00:00"/>
    <m/>
    <m/>
    <x v="78"/>
    <x v="6"/>
    <x v="0"/>
    <x v="0"/>
    <x v="0"/>
    <n v="1"/>
    <n v="1"/>
    <n v="1"/>
    <n v="1"/>
    <x v="0"/>
    <n v="1"/>
    <s v="3108192496SISMEDICA SOCIEDAD POR ACCIONES SIMPLIFICADA"/>
    <x v="0"/>
    <d v="2024-01-12T00:00:00"/>
    <x v="1623"/>
    <d v="1899-12-30T00:00:00"/>
    <d v="2024-01-12T09:36:00"/>
    <s v="09:36"/>
    <d v="1899-12-30T06:29:39"/>
    <x v="2"/>
    <x v="2"/>
    <x v="12"/>
    <x v="1"/>
    <n v="8193"/>
  </r>
  <r>
    <n v="1644"/>
    <d v="2024-01-12T16:07:00"/>
    <d v="2024-01-12T16:07:53"/>
    <s v="46044959@ventasyservicios.com.co"/>
    <s v="Brayan Enrique Cuida Castillo"/>
    <m/>
    <d v="2024-01-11T00:00:00"/>
    <s v="9:10 p. m."/>
    <x v="4"/>
    <m/>
    <m/>
    <m/>
    <m/>
    <m/>
    <m/>
    <m/>
    <m/>
    <s v="isbosiga@hotmail.com"/>
    <s v="RE: RV: Terminación contrato código cliente 12502575: Recursos de reposición y apelación"/>
    <s v="12502575"/>
    <s v="ISRAEL BOSIGA HIGUERA"/>
    <s v="MICRO"/>
    <s v="CLIENTE CLARO"/>
    <x v="0"/>
    <m/>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1T00:00:00"/>
    <s v="NN"/>
    <m/>
    <x v="58"/>
    <x v="0"/>
    <x v="0"/>
    <x v="0"/>
    <x v="0"/>
    <n v="1"/>
    <n v="1"/>
    <n v="1"/>
    <n v="1"/>
    <x v="0"/>
    <n v="1"/>
    <s v="12502575ISRAEL BOSIGA HIGUERA"/>
    <x v="0"/>
    <d v="2024-01-12T00:00:00"/>
    <x v="1624"/>
    <d v="1899-12-30T00:00:00"/>
    <d v="2024-01-11T09:10:00"/>
    <s v="9:10"/>
    <d v="1899-12-31T06:57:53"/>
    <x v="0"/>
    <x v="2"/>
    <x v="7"/>
    <x v="0"/>
    <n v="8193"/>
  </r>
  <r>
    <n v="1645"/>
    <d v="2024-01-12T15:44:41"/>
    <d v="2024-01-12T16:08:02"/>
    <s v="46044978@ventasyservicios.com.co"/>
    <s v="Edward Esteban Roa Ruiz"/>
    <m/>
    <d v="2024-01-12T00:00:00"/>
    <s v="8:59"/>
    <x v="4"/>
    <m/>
    <m/>
    <m/>
    <m/>
    <m/>
    <m/>
    <m/>
    <m/>
    <s v="contabilidad@greensealcompany.com "/>
    <s v="Re: Fwd: SOLICITUD CANCELACION SERVICIO CLARO PYMES ; CONTRATO No 08950533"/>
    <s v="08950533 "/>
    <s v="GREEN SEAL COMPANY LIMITA"/>
    <s v="MICR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2T00:00:00"/>
    <m/>
    <m/>
    <x v="58"/>
    <x v="0"/>
    <x v="0"/>
    <x v="0"/>
    <x v="0"/>
    <n v="1"/>
    <n v="1"/>
    <n v="1"/>
    <n v="1"/>
    <x v="0"/>
    <n v="1"/>
    <s v="08950533 GREEN SEAL COMPANY LIMITA"/>
    <x v="0"/>
    <d v="2024-01-12T00:00:00"/>
    <x v="1625"/>
    <d v="1899-12-30T00:00:00"/>
    <d v="2024-01-12T08:59:00"/>
    <s v="8:59"/>
    <d v="1899-12-30T07:09:02"/>
    <x v="2"/>
    <x v="2"/>
    <x v="8"/>
    <x v="0"/>
    <n v="8193"/>
  </r>
  <r>
    <n v="1646"/>
    <d v="2024-01-12T16:11:22"/>
    <d v="2024-01-12T16:12:25"/>
    <s v="45688293@ventasyservicios.com.co"/>
    <s v="Juan David Mendez"/>
    <m/>
    <d v="2024-01-12T00:00:00"/>
    <s v="10:24"/>
    <x v="0"/>
    <m/>
    <m/>
    <m/>
    <m/>
    <m/>
    <m/>
    <m/>
    <m/>
    <s v="Leidy.Rodriguez.ext@claro.com.co"/>
    <s v="SOLICITUD APOYO CLIENTE ALCALDIA ZIPAQUIRA NIT 899999318-6 // REPOSICION DE SIMCARD"/>
    <s v="3138891364"/>
    <s v="ALCALDIA ZIPAQUIRA"/>
    <s v="PYME MEDIANA"/>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SOLUCIONADO RECHAZADO"/>
    <m/>
    <d v="2024-01-12T00:00:00"/>
    <s v="NO SE TRAMITA SOLICITUD, DADO QUE LA LÍNEA FIGURA BAJO UN DOCUMNENTO DIFERENTE"/>
    <m/>
    <x v="21"/>
    <x v="0"/>
    <x v="2"/>
    <x v="0"/>
    <x v="0"/>
    <n v="1"/>
    <n v="1"/>
    <n v="1"/>
    <n v="1"/>
    <x v="0"/>
    <n v="1"/>
    <s v="3138891364ALCALDIA ZIPAQUIRA"/>
    <x v="2"/>
    <d v="2024-01-12T00:00:00"/>
    <x v="1626"/>
    <d v="1899-12-30T00:00:00"/>
    <d v="2024-01-12T10:24:00"/>
    <s v="10:24"/>
    <d v="1899-12-30T05:48:25"/>
    <x v="1"/>
    <x v="1"/>
    <x v="4"/>
    <x v="1"/>
    <n v="8193"/>
  </r>
  <r>
    <n v="1647"/>
    <d v="2024-01-12T16:04:18"/>
    <d v="2024-01-12T16:14:11"/>
    <s v="45664102@ventasyservicios.com.co"/>
    <s v="Angie Tatiana Tique Cardozo"/>
    <m/>
    <d v="2024-01-12T00:00:00"/>
    <s v="11:18 a. m."/>
    <x v="0"/>
    <m/>
    <m/>
    <m/>
    <m/>
    <m/>
    <m/>
    <m/>
    <m/>
    <s v="ana.arismendy@Clarocorporativos.co"/>
    <s v="actualización de correo para facturas "/>
    <s v="12072437"/>
    <s v="VETS  PETS TRAIDING COLOMBIA S.A.S."/>
    <s v="PYME PEQUEÑA"/>
    <s v="CLIENTE EXTERN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2T00:00:00"/>
    <s v="NO APLICA"/>
    <s v="NO APLICA"/>
    <x v="9"/>
    <x v="0"/>
    <x v="0"/>
    <x v="0"/>
    <x v="0"/>
    <n v="1"/>
    <n v="1"/>
    <n v="1"/>
    <n v="1"/>
    <x v="0"/>
    <n v="1"/>
    <s v="12072437VETS  PETS TRAIDING COLOMBIA S.A.S."/>
    <x v="2"/>
    <d v="2024-01-12T00:00:00"/>
    <x v="1627"/>
    <d v="1899-12-30T00:00:00"/>
    <d v="2024-01-12T11:18:00"/>
    <s v="11:18"/>
    <d v="1899-12-30T04:56:11"/>
    <x v="1"/>
    <x v="1"/>
    <x v="16"/>
    <x v="1"/>
    <n v="8193"/>
  </r>
  <r>
    <n v="1648"/>
    <d v="2024-01-12T16:15:20"/>
    <d v="2024-01-12T16:20:29"/>
    <s v="45577874@ventasyservicios.com.co"/>
    <s v="David Andres Pardo Torres"/>
    <m/>
    <d v="2024-01-11T00:00:00"/>
    <s v="13:04"/>
    <x v="0"/>
    <m/>
    <m/>
    <m/>
    <m/>
    <m/>
    <m/>
    <m/>
    <m/>
    <s v="lucy.garzon@Clarocorporativos.co"/>
    <s v="Re: SESION DE LINEA FIJA // CTA . 61973061  //  RENE CASTRILLON"/>
    <s v="61973061"/>
    <s v="MARY SMITH SILVA CALDERON"/>
    <s v="MASIVO"/>
    <s v="CONSULTOR COMERCIAL"/>
    <x v="0"/>
    <m/>
    <s v="FIJO"/>
    <s v="HFC"/>
    <s v="CESIÓN DE CONTRATO"/>
    <m/>
    <m/>
    <m/>
    <m/>
    <m/>
    <m/>
    <m/>
    <m/>
    <m/>
    <m/>
    <m/>
    <m/>
    <s v="NO APLICA"/>
    <m/>
    <m/>
    <m/>
    <m/>
    <m/>
    <m/>
    <m/>
    <m/>
    <m/>
    <m/>
    <m/>
    <m/>
    <m/>
    <m/>
    <m/>
    <m/>
    <m/>
    <m/>
    <m/>
    <m/>
    <m/>
    <m/>
    <m/>
    <m/>
    <m/>
    <m/>
    <m/>
    <m/>
    <m/>
    <m/>
    <m/>
    <m/>
    <m/>
    <m/>
    <m/>
    <m/>
    <m/>
    <m/>
    <m/>
    <m/>
    <m/>
    <m/>
    <m/>
    <m/>
    <m/>
    <m/>
    <m/>
    <m/>
    <m/>
    <m/>
    <m/>
    <m/>
    <m/>
    <m/>
    <m/>
    <m/>
    <m/>
    <m/>
    <m/>
    <m/>
    <m/>
    <m/>
    <m/>
    <m/>
    <m/>
    <m/>
    <m/>
    <m/>
    <m/>
    <m/>
    <m/>
    <m/>
    <m/>
    <m/>
    <m/>
    <m/>
    <m/>
    <m/>
    <m/>
    <m/>
    <m/>
    <m/>
    <m/>
    <m/>
    <m/>
    <m/>
    <m/>
    <m/>
    <m/>
    <m/>
    <m/>
    <m/>
    <m/>
    <m/>
    <m/>
    <m/>
    <x v="0"/>
    <m/>
    <m/>
    <m/>
    <m/>
    <m/>
    <s v="GESTIONADO"/>
    <m/>
    <d v="2024-01-12T00:00:00"/>
    <s v="995967043"/>
    <m/>
    <x v="164"/>
    <x v="0"/>
    <x v="0"/>
    <x v="0"/>
    <x v="0"/>
    <n v="1"/>
    <n v="1"/>
    <n v="1"/>
    <n v="1"/>
    <x v="0"/>
    <n v="1"/>
    <s v="61973061MARY SMITH SILVA CALDERON"/>
    <x v="0"/>
    <d v="2024-01-12T00:00:00"/>
    <x v="1628"/>
    <d v="1899-12-30T00:00:00"/>
    <d v="2024-01-11T13:04:00"/>
    <s v="13:04"/>
    <d v="1899-12-31T03:16:29"/>
    <x v="0"/>
    <x v="0"/>
    <x v="14"/>
    <x v="0"/>
    <n v="8193"/>
  </r>
  <r>
    <n v="1649"/>
    <d v="2024-01-12T16:20:39"/>
    <d v="2024-01-12T16:21:48"/>
    <s v="46049316@ventasyservicios.com.co"/>
    <s v="Evelin Gicela Diaz Garzon"/>
    <m/>
    <d v="2024-01-12T00:00:00"/>
    <s v="12:30"/>
    <x v="7"/>
    <m/>
    <m/>
    <m/>
    <m/>
    <m/>
    <m/>
    <s v="clmartinez@bgeneral.com; "/>
    <s v="Re: Cesi?n l?nea celular"/>
    <m/>
    <m/>
    <s v="3102328750"/>
    <s v="BANCO GENERAL S.A. -"/>
    <s v="PYME MEDIANA"/>
    <s v="CLIENTE CLAR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2T00:00:00"/>
    <m/>
    <m/>
    <x v="79"/>
    <x v="6"/>
    <x v="0"/>
    <x v="0"/>
    <x v="0"/>
    <n v="1"/>
    <n v="1"/>
    <n v="1"/>
    <n v="1"/>
    <x v="0"/>
    <n v="1"/>
    <s v="3102328750BANCO GENERAL S.A. -"/>
    <x v="2"/>
    <d v="2024-01-12T00:00:00"/>
    <x v="1629"/>
    <d v="1899-12-30T00:00:00"/>
    <d v="2024-01-12T12:30:00"/>
    <s v="12:30"/>
    <d v="1899-12-30T03:51:48"/>
    <x v="1"/>
    <x v="1"/>
    <x v="22"/>
    <x v="1"/>
    <n v="8193"/>
  </r>
  <r>
    <n v="1650"/>
    <d v="2024-01-12T16:24:01"/>
    <d v="2024-01-12T16:24:09"/>
    <s v="45113897@ventasyservicios.com.co"/>
    <s v="Diana Carolina Zambrano Cruz"/>
    <m/>
    <d v="2024-01-11T00:00:00"/>
    <s v="17:20"/>
    <x v="4"/>
    <m/>
    <m/>
    <m/>
    <m/>
    <m/>
    <m/>
    <m/>
    <m/>
    <s v="parkcaribehotel@gmail.com"/>
    <s v="Fwd: Seccion decontrato soluciones fijas por medio de presente solicitamos él cambio de titularidad de los siguiente servicios"/>
    <s v="13378863"/>
    <s v="PARK CARIBE HOTEL DE MEDELLIN S.A.S."/>
    <s v="MICRO"/>
    <s v="CLIENTE EXTERNO"/>
    <x v="0"/>
    <m/>
    <s v="FIJO"/>
    <s v="FO"/>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12T00:00:00"/>
    <m/>
    <m/>
    <x v="111"/>
    <x v="0"/>
    <x v="0"/>
    <x v="0"/>
    <x v="0"/>
    <n v="1"/>
    <n v="1"/>
    <n v="1"/>
    <n v="1"/>
    <x v="0"/>
    <n v="1"/>
    <s v="13378863PARK CARIBE HOTEL DE MEDELLIN S.A.S."/>
    <x v="0"/>
    <d v="2024-01-12T00:00:00"/>
    <x v="1630"/>
    <d v="1899-12-30T00:00:00"/>
    <d v="2024-01-11T17:20:00"/>
    <s v="17:20"/>
    <d v="1899-12-30T23:04:09"/>
    <x v="4"/>
    <x v="0"/>
    <x v="30"/>
    <x v="0"/>
    <n v="8193"/>
  </r>
  <r>
    <n v="1651"/>
    <d v="2024-01-12T16:26:55"/>
    <d v="2024-01-12T16:27:47"/>
    <s v="45664102@ventasyservicios.com.co"/>
    <s v="Angie Tatiana Tique Cardozo"/>
    <m/>
    <d v="2024-01-12T00:00:00"/>
    <s v=" 11:32 a. m"/>
    <x v="0"/>
    <m/>
    <m/>
    <m/>
    <m/>
    <m/>
    <m/>
    <m/>
    <m/>
    <s v="innovapereira@hotmail.com"/>
    <s v="CANCELACION SERVICIO INTERNET COMCEL SA"/>
    <s v="41888526 "/>
    <s v="INNOV@   S.A.S."/>
    <s v="MICR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2T00:00:00"/>
    <s v="NO APLICA"/>
    <s v="NO APLICA"/>
    <x v="58"/>
    <x v="0"/>
    <x v="0"/>
    <x v="0"/>
    <x v="0"/>
    <n v="1"/>
    <n v="1"/>
    <n v="1"/>
    <n v="1"/>
    <x v="0"/>
    <n v="1"/>
    <s v="41888526 INNOV@   S.A.S."/>
    <x v="2"/>
    <d v="2024-01-12T00:00:00"/>
    <x v="1631"/>
    <d v="1899-12-30T00:00:00"/>
    <d v="2024-01-12T11:32:00"/>
    <s v=" 11:32"/>
    <d v="1899-12-30T04:55:47"/>
    <x v="1"/>
    <x v="1"/>
    <x v="16"/>
    <x v="1"/>
    <n v="8193"/>
  </r>
  <r>
    <n v="1652"/>
    <d v="2024-01-12T16:28:35"/>
    <d v="2024-01-12T16:29:41"/>
    <s v="45113897@ventasyservicios.com.co"/>
    <s v="Diana Carolina Zambrano Cruz"/>
    <m/>
    <d v="2024-01-11T00:00:00"/>
    <s v="17:24"/>
    <x v="4"/>
    <m/>
    <m/>
    <m/>
    <m/>
    <m/>
    <m/>
    <m/>
    <m/>
    <s v="stefybedo.sb40@gmail.com"/>
    <s v="Re: TRASLADO"/>
    <s v="99275782"/>
    <s v="STEFANY BEDOYA BOLIVAR"/>
    <s v="MASIVO"/>
    <s v="CLIENTE EXTERNO"/>
    <x v="0"/>
    <m/>
    <s v="FIJO"/>
    <s v="HFC"/>
    <s v="TRASLADO SEDE"/>
    <m/>
    <m/>
    <m/>
    <m/>
    <m/>
    <m/>
    <m/>
    <m/>
    <m/>
    <m/>
    <m/>
    <m/>
    <m/>
    <m/>
    <m/>
    <m/>
    <m/>
    <m/>
    <m/>
    <m/>
    <m/>
    <m/>
    <m/>
    <m/>
    <m/>
    <m/>
    <m/>
    <m/>
    <m/>
    <m/>
    <m/>
    <m/>
    <m/>
    <m/>
    <m/>
    <m/>
    <m/>
    <m/>
    <m/>
    <m/>
    <m/>
    <m/>
    <m/>
    <m/>
    <m/>
    <m/>
    <m/>
    <m/>
    <m/>
    <m/>
    <m/>
    <m/>
    <m/>
    <m/>
    <m/>
    <m/>
    <m/>
    <m/>
    <m/>
    <s v="NO APLICA"/>
    <m/>
    <m/>
    <m/>
    <m/>
    <m/>
    <m/>
    <m/>
    <m/>
    <m/>
    <m/>
    <m/>
    <m/>
    <m/>
    <m/>
    <m/>
    <m/>
    <m/>
    <m/>
    <m/>
    <m/>
    <m/>
    <m/>
    <m/>
    <m/>
    <m/>
    <m/>
    <m/>
    <m/>
    <m/>
    <m/>
    <m/>
    <m/>
    <m/>
    <m/>
    <m/>
    <m/>
    <m/>
    <m/>
    <m/>
    <m/>
    <m/>
    <m/>
    <m/>
    <m/>
    <m/>
    <m/>
    <m/>
    <m/>
    <m/>
    <x v="0"/>
    <m/>
    <m/>
    <m/>
    <m/>
    <m/>
    <s v="GESTIONADO"/>
    <m/>
    <d v="2024-01-12T00:00:00"/>
    <m/>
    <m/>
    <x v="165"/>
    <x v="0"/>
    <x v="0"/>
    <x v="0"/>
    <x v="0"/>
    <n v="1"/>
    <n v="1"/>
    <n v="1"/>
    <n v="1"/>
    <x v="0"/>
    <n v="1"/>
    <s v="99275782STEFANY BEDOYA BOLIVAR"/>
    <x v="0"/>
    <d v="2024-01-12T00:00:00"/>
    <x v="1632"/>
    <d v="1899-12-30T00:00:00"/>
    <d v="2024-01-11T17:24:00"/>
    <s v="17:24"/>
    <d v="1899-12-30T23:05:41"/>
    <x v="4"/>
    <x v="0"/>
    <x v="30"/>
    <x v="0"/>
    <n v="8193"/>
  </r>
  <r>
    <n v="1653"/>
    <d v="2024-01-12T16:30:20"/>
    <d v="2024-01-12T16:30:46"/>
    <s v="45961452@ventasyservicios.com.co"/>
    <s v="Natalia Buenano Gonzalez"/>
    <m/>
    <d v="2024-01-12T00:00:00"/>
    <s v="14:51"/>
    <x v="3"/>
    <m/>
    <s v="15559883"/>
    <m/>
    <m/>
    <m/>
    <m/>
    <m/>
    <m/>
    <m/>
    <m/>
    <s v="3116283075"/>
    <s v="FONDO DE EMPLEADOS DE MEDICINA LE"/>
    <s v="PYME MEDIANA"/>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12T00:00:00"/>
    <m/>
    <m/>
    <x v="50"/>
    <x v="3"/>
    <x v="0"/>
    <x v="0"/>
    <x v="0"/>
    <n v="1"/>
    <n v="1"/>
    <n v="1"/>
    <n v="1"/>
    <x v="0"/>
    <n v="1"/>
    <s v="3116283075FONDO DE EMPLEADOS DE MEDICINA LE"/>
    <x v="2"/>
    <d v="2024-01-12T00:00:00"/>
    <x v="1633"/>
    <d v="1899-12-30T00:00:00"/>
    <d v="2024-01-12T14:51:00"/>
    <s v="14:51"/>
    <d v="1899-12-30T01:39:46"/>
    <x v="1"/>
    <x v="1"/>
    <x v="5"/>
    <x v="1"/>
    <n v="8193"/>
  </r>
  <r>
    <n v="1654"/>
    <d v="2024-01-12T16:30:09"/>
    <d v="2024-01-12T16:32:34"/>
    <s v="46044558@ventasyservicios.com.co"/>
    <s v="Dick Harry Rodriguez Rocha"/>
    <m/>
    <d v="2024-01-11T00:00:00"/>
    <s v="15:46"/>
    <x v="0"/>
    <m/>
    <m/>
    <m/>
    <m/>
    <m/>
    <m/>
    <m/>
    <m/>
    <s v="palco@sicre.co"/>
    <s v="Fwd: Actualización Datos Claro Edificio Palco"/>
    <s v="901151965 "/>
    <s v="Edificio Palco Propieda"/>
    <s v="SOHO"/>
    <s v="CLIENTE EXTERNO"/>
    <x v="0"/>
    <m/>
    <s v="FIJO"/>
    <s v="HFC"/>
    <s v="CAMBIO PLAN TARIFA"/>
    <m/>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2T00:00:00"/>
    <m/>
    <m/>
    <x v="22"/>
    <x v="0"/>
    <x v="0"/>
    <x v="0"/>
    <x v="0"/>
    <n v="1"/>
    <n v="1"/>
    <n v="1"/>
    <n v="1"/>
    <x v="0"/>
    <n v="1"/>
    <s v="901151965 Edificio Palco Propieda"/>
    <x v="0"/>
    <d v="2024-01-12T00:00:00"/>
    <x v="1634"/>
    <d v="1899-12-30T00:00:00"/>
    <d v="2024-01-11T15:46:00"/>
    <s v="15:46"/>
    <d v="1899-12-31T00:46:34"/>
    <x v="0"/>
    <x v="0"/>
    <x v="20"/>
    <x v="1"/>
    <n v="8193"/>
  </r>
  <r>
    <n v="1655"/>
    <d v="2024-01-12T16:25:12"/>
    <d v="2024-01-12T16:32:49"/>
    <s v="45577874@ventasyservicios.com.co"/>
    <s v="David Andres Pardo Torres"/>
    <m/>
    <d v="2024-01-11T00:00:00"/>
    <s v="14:58"/>
    <x v="4"/>
    <m/>
    <m/>
    <m/>
    <m/>
    <m/>
    <m/>
    <m/>
    <m/>
    <s v="jenny.camargo@redassist.com"/>
    <s v="Solicitud cesión contrato de servicios hogar No. 59390875"/>
    <s v="59390875"/>
    <s v="JOHAN ALE VARGAS RODRIGUEZ"/>
    <s v="MASIVO"/>
    <s v="CLIENTE EXTERNO"/>
    <x v="0"/>
    <m/>
    <s v="FIJO"/>
    <s v="HFC"/>
    <s v="CESIÓN DE CONTRATO"/>
    <m/>
    <m/>
    <m/>
    <m/>
    <m/>
    <m/>
    <m/>
    <m/>
    <m/>
    <m/>
    <m/>
    <m/>
    <s v="NO APLICA"/>
    <m/>
    <m/>
    <m/>
    <m/>
    <m/>
    <m/>
    <m/>
    <m/>
    <m/>
    <m/>
    <m/>
    <m/>
    <m/>
    <m/>
    <m/>
    <m/>
    <m/>
    <m/>
    <m/>
    <m/>
    <m/>
    <m/>
    <m/>
    <m/>
    <m/>
    <m/>
    <m/>
    <m/>
    <m/>
    <m/>
    <m/>
    <m/>
    <m/>
    <m/>
    <m/>
    <m/>
    <m/>
    <m/>
    <m/>
    <m/>
    <m/>
    <m/>
    <m/>
    <m/>
    <m/>
    <m/>
    <m/>
    <m/>
    <m/>
    <m/>
    <m/>
    <m/>
    <m/>
    <m/>
    <m/>
    <m/>
    <m/>
    <m/>
    <m/>
    <m/>
    <m/>
    <m/>
    <m/>
    <m/>
    <m/>
    <m/>
    <m/>
    <m/>
    <m/>
    <m/>
    <m/>
    <m/>
    <m/>
    <m/>
    <m/>
    <m/>
    <m/>
    <m/>
    <m/>
    <m/>
    <m/>
    <m/>
    <m/>
    <m/>
    <m/>
    <m/>
    <m/>
    <m/>
    <m/>
    <m/>
    <m/>
    <m/>
    <m/>
    <m/>
    <m/>
    <m/>
    <x v="0"/>
    <m/>
    <m/>
    <m/>
    <m/>
    <m/>
    <s v="GESTIONADO"/>
    <m/>
    <d v="2024-01-12T00:00:00"/>
    <s v="995969285"/>
    <m/>
    <x v="164"/>
    <x v="0"/>
    <x v="0"/>
    <x v="0"/>
    <x v="0"/>
    <n v="1"/>
    <n v="1"/>
    <n v="1"/>
    <n v="1"/>
    <x v="0"/>
    <n v="1"/>
    <s v="59390875JOHAN ALE VARGAS RODRIGUEZ"/>
    <x v="0"/>
    <d v="2024-01-12T00:00:00"/>
    <x v="1635"/>
    <d v="1899-12-30T00:00:00"/>
    <d v="2024-01-11T14:58:00"/>
    <s v="14:58"/>
    <d v="1899-12-31T01:34:49"/>
    <x v="0"/>
    <x v="0"/>
    <x v="14"/>
    <x v="0"/>
    <n v="8193"/>
  </r>
  <r>
    <n v="1656"/>
    <d v="2024-01-12T16:24:32"/>
    <d v="2024-01-12T16:33:54"/>
    <s v="45077024@ventasyservicios.com.co"/>
    <s v="Leidy Tatiana Pinzon Calderon"/>
    <m/>
    <d v="2024-01-12T00:00:00"/>
    <s v="09:47"/>
    <x v="7"/>
    <m/>
    <m/>
    <m/>
    <m/>
    <m/>
    <m/>
    <s v="hacienda@lacelia-risaralda.gov.co"/>
    <s v="Generar cesión lineas de celular Municipio de La Celia"/>
    <m/>
    <m/>
    <s v="3212381035"/>
    <s v="JHON EDWARD LUNA LONDOÑO"/>
    <s v="MASIV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2T00:00:00"/>
    <m/>
    <m/>
    <x v="78"/>
    <x v="6"/>
    <x v="0"/>
    <x v="14"/>
    <x v="1"/>
    <n v="1"/>
    <n v="1"/>
    <n v="1"/>
    <n v="1"/>
    <x v="1"/>
    <n v="2"/>
    <s v="3212381035JHON EDWARD LUNA LONDOÑO"/>
    <x v="0"/>
    <d v="2024-01-12T00:00:00"/>
    <x v="1636"/>
    <d v="1899-12-30T00:00:00"/>
    <d v="2024-01-12T09:47:00"/>
    <s v="09:47"/>
    <d v="1899-12-30T06:46:54"/>
    <x v="2"/>
    <x v="2"/>
    <x v="12"/>
    <x v="1"/>
    <n v="8193"/>
  </r>
  <r>
    <n v="1657"/>
    <d v="2024-01-12T16:16:23"/>
    <d v="2024-01-12T16:41:16"/>
    <s v="46046817@ventasyservicios.com.co"/>
    <s v="Nicolas Romero Parra"/>
    <m/>
    <d v="2024-01-11T00:00:00"/>
    <s v="11:57"/>
    <x v="0"/>
    <m/>
    <m/>
    <m/>
    <m/>
    <m/>
    <m/>
    <m/>
    <m/>
    <s v="controlactivaciones@Clarocorporativos.co"/>
    <s v="Solicitud Generación incidente Novedades// JESUS ANTONIO GOMEZ GOMEZ"/>
    <s v="11309096"/>
    <s v="SERVICIOS INTEGRADOS DE SALUD S.A.S"/>
    <s v="PYME MEDIANA"/>
    <s v="CONSULTOR COMERCIAL"/>
    <x v="0"/>
    <m/>
    <s v="FIJO"/>
    <s v="FO"/>
    <s v="CASO A OTRAS ÁREAS"/>
    <m/>
    <m/>
    <m/>
    <m/>
    <m/>
    <m/>
    <m/>
    <m/>
    <s v="NOVEDADES PYME"/>
    <m/>
    <m/>
    <m/>
    <m/>
    <m/>
    <m/>
    <m/>
    <m/>
    <m/>
    <m/>
    <m/>
    <m/>
    <m/>
    <m/>
    <m/>
    <m/>
    <m/>
    <m/>
    <m/>
    <m/>
    <m/>
    <m/>
    <m/>
    <m/>
    <m/>
    <m/>
    <m/>
    <m/>
    <m/>
    <m/>
    <m/>
    <m/>
    <m/>
    <m/>
    <m/>
    <m/>
    <m/>
    <m/>
    <m/>
    <m/>
    <m/>
    <m/>
    <m/>
    <m/>
    <m/>
    <m/>
    <m/>
    <m/>
    <m/>
    <m/>
    <m/>
    <m/>
    <m/>
    <m/>
    <m/>
    <m/>
    <m/>
    <m/>
    <m/>
    <m/>
    <m/>
    <m/>
    <m/>
    <m/>
    <m/>
    <m/>
    <m/>
    <m/>
    <m/>
    <m/>
    <m/>
    <m/>
    <m/>
    <m/>
    <m/>
    <m/>
    <m/>
    <m/>
    <m/>
    <m/>
    <m/>
    <m/>
    <m/>
    <m/>
    <m/>
    <m/>
    <m/>
    <m/>
    <m/>
    <m/>
    <m/>
    <m/>
    <m/>
    <m/>
    <m/>
    <m/>
    <m/>
    <m/>
    <m/>
    <m/>
    <x v="0"/>
    <m/>
    <m/>
    <m/>
    <m/>
    <m/>
    <s v="GESTIONADO"/>
    <m/>
    <d v="2024-01-12T00:00:00"/>
    <s v="N/A"/>
    <s v="20623360"/>
    <x v="94"/>
    <x v="0"/>
    <x v="0"/>
    <x v="0"/>
    <x v="0"/>
    <n v="1"/>
    <n v="1"/>
    <n v="1"/>
    <n v="1"/>
    <x v="1"/>
    <n v="2"/>
    <s v="11309096SERVICIOS INTEGRADOS DE SALUD S.A.S"/>
    <x v="1"/>
    <d v="2024-01-12T00:00:00"/>
    <x v="1637"/>
    <d v="1899-12-30T00:00:00"/>
    <d v="2024-01-11T11:57:00"/>
    <s v="11:57"/>
    <d v="1899-12-31T04:44:16"/>
    <x v="0"/>
    <x v="0"/>
    <x v="3"/>
    <x v="1"/>
    <n v="8193"/>
  </r>
  <r>
    <n v="1658"/>
    <d v="2024-01-12T16:30:49"/>
    <d v="2024-01-12T16:41:59"/>
    <s v="45961452@ventasyservicios.com.co"/>
    <s v="Natalia Buenano Gonzalez"/>
    <m/>
    <d v="2024-01-12T00:00:00"/>
    <s v="14:52"/>
    <x v="3"/>
    <m/>
    <s v="15559884"/>
    <m/>
    <m/>
    <m/>
    <m/>
    <m/>
    <m/>
    <m/>
    <m/>
    <s v="3206590488"/>
    <s v="EFFISYSTEMS SAS"/>
    <s v="SOH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2T00:00:00"/>
    <m/>
    <m/>
    <x v="21"/>
    <x v="3"/>
    <x v="0"/>
    <x v="0"/>
    <x v="0"/>
    <n v="1"/>
    <n v="1"/>
    <n v="1"/>
    <n v="1"/>
    <x v="0"/>
    <n v="1"/>
    <s v="3206590488EFFISYSTEMS SAS"/>
    <x v="2"/>
    <d v="2024-01-12T00:00:00"/>
    <x v="1638"/>
    <d v="1899-12-30T00:00:00"/>
    <d v="2024-01-12T14:52:00"/>
    <s v="14:52"/>
    <d v="1899-12-30T01:49:59"/>
    <x v="1"/>
    <x v="1"/>
    <x v="5"/>
    <x v="1"/>
    <n v="8193"/>
  </r>
  <r>
    <n v="1659"/>
    <d v="2024-01-12T16:44:28"/>
    <d v="2024-01-12T16:45:13"/>
    <s v="45664102@ventasyservicios.com.co"/>
    <s v="Angie Tatiana Tique Cardozo"/>
    <m/>
    <d v="2024-01-12T00:00:00"/>
    <s v=" 11:36 a. m."/>
    <x v="0"/>
    <m/>
    <m/>
    <m/>
    <m/>
    <m/>
    <m/>
    <m/>
    <m/>
    <s v="jromero@posgold.com.co"/>
    <s v="Cancelación de línea 320 8346055"/>
    <s v="3208346055"/>
    <s v="JUAN CAMILO"/>
    <s v="MICRO"/>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2T00:00:00"/>
    <s v="NO APLICA"/>
    <s v="NO APLICA"/>
    <x v="61"/>
    <x v="0"/>
    <x v="0"/>
    <x v="0"/>
    <x v="0"/>
    <n v="1"/>
    <n v="1"/>
    <n v="1"/>
    <n v="1"/>
    <x v="0"/>
    <n v="1"/>
    <s v="3208346055JUAN CAMILO"/>
    <x v="2"/>
    <d v="2024-01-12T00:00:00"/>
    <x v="1639"/>
    <d v="1899-12-30T00:00:00"/>
    <d v="2024-01-12T11:36:00"/>
    <s v=" 11:36"/>
    <d v="1899-12-30T05:09:13"/>
    <x v="1"/>
    <x v="1"/>
    <x v="16"/>
    <x v="1"/>
    <n v="8193"/>
  </r>
  <r>
    <n v="1660"/>
    <d v="2024-01-12T16:44:17"/>
    <d v="2024-01-12T16:45:29"/>
    <s v="45577874@ventasyservicios.com.co"/>
    <s v="David Andres Pardo Torres"/>
    <m/>
    <d v="2024-01-11T00:00:00"/>
    <s v="16:51"/>
    <x v="4"/>
    <m/>
    <m/>
    <m/>
    <m/>
    <m/>
    <m/>
    <m/>
    <m/>
    <s v="tecnimotoresbarranquillasas@gmail.com"/>
    <s v="SOLICITUD DE SECION DE CONTRATO"/>
    <s v="8.22179952.00.00.100003"/>
    <s v="TECNIMOTORES BARRANQUILLA SAS"/>
    <s v="PYME PEQUEÑA"/>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2T00:00:00"/>
    <s v="368"/>
    <m/>
    <x v="37"/>
    <x v="0"/>
    <x v="0"/>
    <x v="0"/>
    <x v="0"/>
    <n v="1"/>
    <n v="1"/>
    <n v="1"/>
    <n v="1"/>
    <x v="0"/>
    <n v="1"/>
    <s v="8.22179952.00.00.100003TECNIMOTORES BARRANQUILLA SAS"/>
    <x v="0"/>
    <d v="2024-01-12T00:00:00"/>
    <x v="1640"/>
    <d v="1899-12-30T00:00:00"/>
    <d v="2024-01-11T16:51:00"/>
    <s v="16:51"/>
    <d v="1899-12-30T23:54:29"/>
    <x v="4"/>
    <x v="0"/>
    <x v="14"/>
    <x v="0"/>
    <n v="8193"/>
  </r>
  <r>
    <n v="1661"/>
    <d v="2024-01-12T16:45:59"/>
    <d v="2024-01-12T16:46:48"/>
    <s v="46044959@ventasyservicios.com.co"/>
    <s v="Brayan Enrique Cuida Castillo"/>
    <m/>
    <d v="2024-01-11T00:00:00"/>
    <s v="12:09 p. m."/>
    <x v="4"/>
    <m/>
    <m/>
    <m/>
    <m/>
    <m/>
    <m/>
    <m/>
    <m/>
    <s v="katherin.acevedo@equipostrex.com"/>
    <s v="SOLICITUD INFORMACION - TRASLADO - 20571683 – 20571695"/>
    <s v="12379080"/>
    <s v="EQUIPOS Y SERVICIOS TREX DE COLOMBIA S.A.S."/>
    <s v="SOHO"/>
    <s v="CLIENTE CLARO"/>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1T00:00:00"/>
    <s v="NN"/>
    <m/>
    <x v="80"/>
    <x v="0"/>
    <x v="0"/>
    <x v="0"/>
    <x v="0"/>
    <n v="1"/>
    <n v="1"/>
    <n v="1"/>
    <n v="1"/>
    <x v="0"/>
    <n v="1"/>
    <s v="12379080EQUIPOS Y SERVICIOS TREX DE COLOMBIA S.A.S."/>
    <x v="0"/>
    <d v="2024-01-12T00:00:00"/>
    <x v="1641"/>
    <d v="1899-12-30T00:00:00"/>
    <d v="2024-01-11T12:09:00"/>
    <s v="12:09"/>
    <d v="1899-12-31T04:37:48"/>
    <x v="0"/>
    <x v="2"/>
    <x v="7"/>
    <x v="0"/>
    <n v="8193"/>
  </r>
  <r>
    <n v="1662"/>
    <d v="2024-01-12T16:45:59"/>
    <d v="2024-01-12T16:47:11"/>
    <s v="46049316@ventasyservicios.com.co"/>
    <s v="Evelin Gicela Diaz Garzon"/>
    <m/>
    <d v="2024-01-12T00:00:00"/>
    <s v="12:30"/>
    <x v="7"/>
    <m/>
    <m/>
    <m/>
    <m/>
    <m/>
    <m/>
    <s v="diana.pulgarin@claro.com.co; julio.colina@claro.com.co; "/>
    <s v="Solicitud de Paso de Líneas CODISCO NEGOCIOS  / TRONEX"/>
    <m/>
    <m/>
    <s v="3103346342"/>
    <s v="TRONEX S.A.S -"/>
    <s v="EMPRESAS"/>
    <s v="CLIENTE CLAR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2T00:00:00"/>
    <m/>
    <m/>
    <x v="78"/>
    <x v="6"/>
    <x v="0"/>
    <x v="0"/>
    <x v="0"/>
    <n v="1"/>
    <n v="1"/>
    <n v="1"/>
    <n v="1"/>
    <x v="0"/>
    <n v="1"/>
    <s v="3103346342TRONEX S.A.S -"/>
    <x v="2"/>
    <d v="2024-01-12T00:00:00"/>
    <x v="1642"/>
    <d v="1899-12-30T00:00:00"/>
    <d v="2024-01-12T12:30:00"/>
    <s v="12:30"/>
    <d v="1899-12-30T04:17:11"/>
    <x v="1"/>
    <x v="1"/>
    <x v="22"/>
    <x v="1"/>
    <n v="8193"/>
  </r>
  <r>
    <n v="1663"/>
    <d v="2024-01-12T16:47:06"/>
    <d v="2024-01-12T16:48:08"/>
    <s v="46044978@ventasyservicios.com.co"/>
    <s v="Edward Esteban Roa Ruiz"/>
    <m/>
    <d v="2024-01-12T00:00:00"/>
    <s v="09:06"/>
    <x v="4"/>
    <m/>
    <m/>
    <m/>
    <m/>
    <m/>
    <m/>
    <m/>
    <m/>
    <s v="drestrepo@cngas.com.co"/>
    <s v="Solicitud Facturas Electrónicas - Transterra S.A.S. Nit: 900.420.792-1 "/>
    <s v="22297044"/>
    <s v="CRIADERO LUXO CAUJARA"/>
    <s v="MICRO"/>
    <s v="CLIENTE CLARO"/>
    <x v="0"/>
    <m/>
    <s v="FIJO"/>
    <s v="HFC"/>
    <s v="PORTAL CORPORATIVO - APP - PERFILAMIENTO"/>
    <m/>
    <m/>
    <m/>
    <m/>
    <m/>
    <m/>
    <m/>
    <m/>
    <m/>
    <m/>
    <m/>
    <m/>
    <m/>
    <m/>
    <m/>
    <m/>
    <m/>
    <m/>
    <m/>
    <m/>
    <m/>
    <m/>
    <m/>
    <m/>
    <m/>
    <m/>
    <m/>
    <m/>
    <m/>
    <m/>
    <m/>
    <m/>
    <m/>
    <m/>
    <m/>
    <m/>
    <s v="REGISTRO"/>
    <m/>
    <m/>
    <m/>
    <m/>
    <m/>
    <m/>
    <m/>
    <m/>
    <m/>
    <m/>
    <m/>
    <m/>
    <m/>
    <m/>
    <m/>
    <m/>
    <m/>
    <m/>
    <m/>
    <m/>
    <m/>
    <m/>
    <m/>
    <m/>
    <m/>
    <m/>
    <m/>
    <m/>
    <m/>
    <m/>
    <m/>
    <m/>
    <m/>
    <m/>
    <m/>
    <m/>
    <m/>
    <m/>
    <m/>
    <m/>
    <m/>
    <m/>
    <m/>
    <m/>
    <m/>
    <m/>
    <m/>
    <m/>
    <m/>
    <m/>
    <m/>
    <m/>
    <m/>
    <m/>
    <m/>
    <m/>
    <m/>
    <m/>
    <m/>
    <m/>
    <m/>
    <m/>
    <m/>
    <m/>
    <m/>
    <m/>
    <m/>
    <m/>
    <m/>
    <m/>
    <m/>
    <m/>
    <x v="0"/>
    <m/>
    <m/>
    <m/>
    <m/>
    <m/>
    <s v="GESTIONADO"/>
    <m/>
    <d v="2024-01-12T00:00:00"/>
    <m/>
    <m/>
    <x v="99"/>
    <x v="0"/>
    <x v="0"/>
    <x v="0"/>
    <x v="0"/>
    <n v="1"/>
    <n v="1"/>
    <n v="1"/>
    <n v="1"/>
    <x v="0"/>
    <n v="1"/>
    <s v="22297044CRIADERO LUXO CAUJARA"/>
    <x v="0"/>
    <d v="2024-01-12T00:00:00"/>
    <x v="1643"/>
    <d v="1899-12-30T00:00:00"/>
    <d v="2024-01-12T09:06:00"/>
    <s v="09:06"/>
    <d v="1899-12-30T07:42:08"/>
    <x v="2"/>
    <x v="2"/>
    <x v="8"/>
    <x v="0"/>
    <n v="8193"/>
  </r>
  <r>
    <n v="1664"/>
    <d v="2024-01-12T16:47:51"/>
    <d v="2024-01-12T16:49:35"/>
    <s v="45113897@ventasyservicios.com.co"/>
    <s v="Diana Carolina Zambrano Cruz"/>
    <m/>
    <d v="2024-01-11T00:00:00"/>
    <s v="17:27"/>
    <x v="4"/>
    <m/>
    <m/>
    <m/>
    <m/>
    <m/>
    <m/>
    <m/>
    <m/>
    <s v="inversioneshdposas@gmail.com"/>
    <s v="cession contrato 515530"/>
    <s v="12515530"/>
    <s v="INVERSIONES HDPO SAS"/>
    <s v="MICRO"/>
    <s v="CLIENTE EXTERNO"/>
    <x v="0"/>
    <m/>
    <s v="FIJO"/>
    <s v="FO"/>
    <s v="CESIÓN DE CONTRATO"/>
    <m/>
    <m/>
    <m/>
    <m/>
    <m/>
    <m/>
    <m/>
    <m/>
    <m/>
    <m/>
    <m/>
    <m/>
    <s v="ENTREGA DE DOCUMENTOS"/>
    <m/>
    <m/>
    <m/>
    <m/>
    <m/>
    <m/>
    <m/>
    <m/>
    <m/>
    <m/>
    <m/>
    <m/>
    <m/>
    <m/>
    <m/>
    <m/>
    <m/>
    <m/>
    <m/>
    <m/>
    <m/>
    <m/>
    <m/>
    <m/>
    <m/>
    <m/>
    <m/>
    <m/>
    <m/>
    <m/>
    <m/>
    <m/>
    <m/>
    <m/>
    <m/>
    <m/>
    <m/>
    <m/>
    <m/>
    <m/>
    <m/>
    <m/>
    <m/>
    <m/>
    <m/>
    <m/>
    <m/>
    <m/>
    <m/>
    <m/>
    <m/>
    <m/>
    <m/>
    <m/>
    <m/>
    <m/>
    <m/>
    <m/>
    <m/>
    <m/>
    <m/>
    <m/>
    <m/>
    <m/>
    <m/>
    <m/>
    <m/>
    <m/>
    <m/>
    <m/>
    <m/>
    <m/>
    <m/>
    <m/>
    <m/>
    <m/>
    <m/>
    <m/>
    <m/>
    <m/>
    <m/>
    <m/>
    <m/>
    <m/>
    <m/>
    <m/>
    <m/>
    <m/>
    <m/>
    <m/>
    <m/>
    <m/>
    <m/>
    <m/>
    <m/>
    <m/>
    <x v="0"/>
    <m/>
    <m/>
    <m/>
    <m/>
    <m/>
    <s v="GESTIONADO"/>
    <m/>
    <d v="2024-01-12T00:00:00"/>
    <m/>
    <m/>
    <x v="148"/>
    <x v="0"/>
    <x v="0"/>
    <x v="0"/>
    <x v="0"/>
    <n v="1"/>
    <n v="1"/>
    <n v="1"/>
    <n v="1"/>
    <x v="0"/>
    <n v="1"/>
    <s v="12515530INVERSIONES HDPO SAS"/>
    <x v="0"/>
    <d v="2024-01-12T00:00:00"/>
    <x v="1644"/>
    <d v="1899-12-30T00:00:00"/>
    <d v="2024-01-11T17:27:00"/>
    <s v="17:27"/>
    <d v="1899-12-30T23:22:35"/>
    <x v="4"/>
    <x v="0"/>
    <x v="30"/>
    <x v="0"/>
    <n v="8193"/>
  </r>
  <r>
    <n v="1665"/>
    <d v="2024-01-12T16:42:04"/>
    <d v="2024-01-12T16:50:36"/>
    <s v="45961452@ventasyservicios.com.co"/>
    <s v="Natalia Buenano Gonzalez"/>
    <m/>
    <d v="2024-01-12T00:00:00"/>
    <s v="15:04"/>
    <x v="3"/>
    <m/>
    <s v="15559895"/>
    <m/>
    <m/>
    <m/>
    <m/>
    <m/>
    <m/>
    <m/>
    <m/>
    <s v="8.21943724"/>
    <s v="SERVICIOS OUTSOURCING INGENIERIA"/>
    <s v="PYME PEQUEÑA"/>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2T00:00:00"/>
    <m/>
    <m/>
    <x v="37"/>
    <x v="3"/>
    <x v="0"/>
    <x v="0"/>
    <x v="0"/>
    <n v="1"/>
    <n v="1"/>
    <n v="1"/>
    <n v="1"/>
    <x v="0"/>
    <n v="1"/>
    <s v="8.21943724SERVICIOS OUTSOURCING INGENIERIA"/>
    <x v="2"/>
    <d v="2024-01-12T00:00:00"/>
    <x v="1645"/>
    <d v="1899-12-30T00:00:00"/>
    <d v="2024-01-12T15:04:00"/>
    <s v="15:04"/>
    <d v="1899-12-30T01:46:36"/>
    <x v="1"/>
    <x v="1"/>
    <x v="5"/>
    <x v="1"/>
    <n v="8193"/>
  </r>
  <r>
    <n v="1666"/>
    <d v="2024-01-12T16:53:53"/>
    <d v="2024-01-12T16:54:44"/>
    <s v="46044959@ventasyservicios.com.co"/>
    <s v="Brayan Enrique Cuida Castillo"/>
    <m/>
    <d v="2024-01-12T00:00:00"/>
    <s v="3:15 p. m."/>
    <x v="4"/>
    <m/>
    <m/>
    <m/>
    <m/>
    <m/>
    <m/>
    <m/>
    <m/>
    <s v="asistentedecompras@delalba.com.co"/>
    <s v="*** SOLICITUD INSTALACION E-SYM"/>
    <s v="3113403420"/>
    <s v="DEL ALBA S.A."/>
    <s v="SOH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2T00:00:00"/>
    <s v="NN"/>
    <m/>
    <x v="21"/>
    <x v="0"/>
    <x v="0"/>
    <x v="0"/>
    <x v="0"/>
    <n v="1"/>
    <n v="1"/>
    <n v="1"/>
    <n v="1"/>
    <x v="0"/>
    <n v="1"/>
    <s v="3113403420DEL ALBA S.A."/>
    <x v="0"/>
    <d v="2024-01-12T00:00:00"/>
    <x v="1646"/>
    <d v="1899-12-30T00:00:00"/>
    <d v="2024-01-12T03:15:00"/>
    <s v="3:15"/>
    <d v="1899-12-30T13:39:44"/>
    <x v="3"/>
    <x v="2"/>
    <x v="7"/>
    <x v="0"/>
    <n v="8193"/>
  </r>
  <r>
    <n v="1667"/>
    <d v="2024-01-12T16:50:42"/>
    <d v="2024-01-12T16:56:36"/>
    <s v="45961452@ventasyservicios.com.co"/>
    <s v="Natalia Buenano Gonzalez"/>
    <m/>
    <d v="2024-01-12T00:00:00"/>
    <s v="15:08"/>
    <x v="3"/>
    <m/>
    <s v="15559900"/>
    <m/>
    <m/>
    <m/>
    <m/>
    <m/>
    <m/>
    <m/>
    <m/>
    <s v="3186678147"/>
    <s v="PETROLIQUIDOS SAS "/>
    <s v="PYME MEDIANA"/>
    <s v="CLIENTE EXTERNO"/>
    <x v="0"/>
    <m/>
    <s v="MÓVIL"/>
    <m/>
    <m/>
    <s v="ROAMING INTERNACIONAL"/>
    <m/>
    <m/>
    <m/>
    <m/>
    <m/>
    <m/>
    <m/>
    <m/>
    <m/>
    <m/>
    <m/>
    <m/>
    <m/>
    <m/>
    <m/>
    <m/>
    <m/>
    <m/>
    <m/>
    <m/>
    <m/>
    <m/>
    <m/>
    <m/>
    <m/>
    <m/>
    <m/>
    <m/>
    <m/>
    <m/>
    <m/>
    <m/>
    <m/>
    <m/>
    <m/>
    <m/>
    <m/>
    <m/>
    <m/>
    <m/>
    <m/>
    <m/>
    <m/>
    <m/>
    <m/>
    <m/>
    <m/>
    <s v="INFORMACIÓN ACLARACIÓN"/>
    <m/>
    <m/>
    <m/>
    <m/>
    <m/>
    <m/>
    <m/>
    <m/>
    <m/>
    <m/>
    <m/>
    <m/>
    <m/>
    <m/>
    <m/>
    <m/>
    <m/>
    <m/>
    <m/>
    <m/>
    <m/>
    <m/>
    <m/>
    <m/>
    <m/>
    <m/>
    <m/>
    <m/>
    <m/>
    <m/>
    <m/>
    <m/>
    <m/>
    <m/>
    <m/>
    <m/>
    <m/>
    <m/>
    <m/>
    <m/>
    <m/>
    <m/>
    <m/>
    <m/>
    <m/>
    <m/>
    <m/>
    <m/>
    <m/>
    <m/>
    <m/>
    <m/>
    <m/>
    <m/>
    <m/>
    <m/>
    <m/>
    <m/>
    <m/>
    <m/>
    <x v="0"/>
    <m/>
    <m/>
    <m/>
    <m/>
    <m/>
    <s v="GESTIONADO"/>
    <m/>
    <d v="2024-01-12T00:00:00"/>
    <m/>
    <m/>
    <x v="18"/>
    <x v="3"/>
    <x v="0"/>
    <x v="0"/>
    <x v="0"/>
    <n v="1"/>
    <n v="1"/>
    <n v="1"/>
    <n v="1"/>
    <x v="0"/>
    <n v="1"/>
    <s v="3186678147PETROLIQUIDOS SAS "/>
    <x v="2"/>
    <d v="2024-01-12T00:00:00"/>
    <x v="1647"/>
    <d v="1899-12-30T00:00:00"/>
    <d v="2024-01-12T15:08:00"/>
    <s v="15:08"/>
    <d v="1899-12-30T01:48:36"/>
    <x v="1"/>
    <x v="1"/>
    <x v="5"/>
    <x v="1"/>
    <n v="8193"/>
  </r>
  <r>
    <n v="1668"/>
    <d v="2024-01-12T16:56:13"/>
    <d v="2024-01-12T16:57:26"/>
    <s v="45577874@ventasyservicios.com.co"/>
    <s v="David Andres Pardo Torres"/>
    <m/>
    <d v="2024-01-11T00:00:00"/>
    <s v="16:58"/>
    <x v="4"/>
    <m/>
    <m/>
    <m/>
    <m/>
    <m/>
    <m/>
    <m/>
    <m/>
    <s v="michael.julio.ext@claro.com.co"/>
    <s v="CESION CUENTA HOGAR PYME"/>
    <s v="67165486"/>
    <s v="CLAUDIA YA ESCALANTE LUZARDO"/>
    <s v="MASIVO"/>
    <s v="CONSULTOR COMERCIAL"/>
    <x v="0"/>
    <m/>
    <s v="FIJO"/>
    <s v="HFC"/>
    <s v="CESIÓN DE CONTRATO"/>
    <m/>
    <m/>
    <m/>
    <m/>
    <m/>
    <m/>
    <m/>
    <m/>
    <m/>
    <m/>
    <m/>
    <m/>
    <s v="NO APLICA"/>
    <m/>
    <m/>
    <m/>
    <m/>
    <m/>
    <m/>
    <m/>
    <m/>
    <m/>
    <m/>
    <m/>
    <m/>
    <m/>
    <m/>
    <m/>
    <m/>
    <m/>
    <m/>
    <m/>
    <m/>
    <m/>
    <m/>
    <m/>
    <m/>
    <m/>
    <m/>
    <m/>
    <m/>
    <m/>
    <m/>
    <m/>
    <m/>
    <m/>
    <m/>
    <m/>
    <m/>
    <m/>
    <m/>
    <m/>
    <m/>
    <m/>
    <m/>
    <m/>
    <m/>
    <m/>
    <m/>
    <m/>
    <m/>
    <m/>
    <m/>
    <m/>
    <m/>
    <m/>
    <m/>
    <m/>
    <m/>
    <m/>
    <m/>
    <m/>
    <m/>
    <m/>
    <m/>
    <m/>
    <m/>
    <m/>
    <m/>
    <m/>
    <m/>
    <m/>
    <m/>
    <m/>
    <m/>
    <m/>
    <m/>
    <m/>
    <m/>
    <m/>
    <m/>
    <m/>
    <m/>
    <m/>
    <m/>
    <m/>
    <m/>
    <m/>
    <m/>
    <m/>
    <m/>
    <m/>
    <m/>
    <m/>
    <m/>
    <m/>
    <m/>
    <m/>
    <m/>
    <x v="0"/>
    <m/>
    <m/>
    <m/>
    <m/>
    <m/>
    <s v="GESTIONADO"/>
    <m/>
    <d v="2024-01-12T00:00:00"/>
    <s v="995974534"/>
    <m/>
    <x v="164"/>
    <x v="0"/>
    <x v="0"/>
    <x v="0"/>
    <x v="0"/>
    <n v="1"/>
    <n v="1"/>
    <n v="1"/>
    <n v="1"/>
    <x v="0"/>
    <n v="1"/>
    <s v="67165486CLAUDIA YA ESCALANTE LUZARDO"/>
    <x v="0"/>
    <d v="2024-01-12T00:00:00"/>
    <x v="1648"/>
    <d v="1899-12-30T00:00:00"/>
    <d v="2024-01-11T16:58:00"/>
    <s v="16:58"/>
    <d v="1899-12-30T23:59:26"/>
    <x v="4"/>
    <x v="0"/>
    <x v="14"/>
    <x v="0"/>
    <n v="8193"/>
  </r>
  <r>
    <n v="1669"/>
    <d v="2024-01-12T16:57:32"/>
    <d v="2024-01-12T16:57:41"/>
    <s v="45715302@ventasyservicios.com.co"/>
    <s v="Gina Julieth Rojas Rodriguez"/>
    <m/>
    <d v="2024-01-12T00:00:00"/>
    <s v="11:27"/>
    <x v="4"/>
    <m/>
    <m/>
    <m/>
    <m/>
    <m/>
    <m/>
    <m/>
    <m/>
    <s v="sepigps@hotmail.com"/>
    <s v="FIDELIZACION  SEPI GROUP SAS NIT 900843454"/>
    <s v="8.22440527"/>
    <s v="SEPI GROUP S.A.S"/>
    <s v="MICRO"/>
    <s v="CLIENTE EXTERNO"/>
    <x v="0"/>
    <m/>
    <s v="MÓVIL"/>
    <m/>
    <m/>
    <s v="CAMBIO PLAN TARIFA"/>
    <m/>
    <m/>
    <m/>
    <m/>
    <s v="DOWNGRADE"/>
    <m/>
    <m/>
    <m/>
    <m/>
    <m/>
    <m/>
    <m/>
    <m/>
    <m/>
    <m/>
    <m/>
    <m/>
    <m/>
    <m/>
    <m/>
    <m/>
    <m/>
    <m/>
    <m/>
    <m/>
    <m/>
    <m/>
    <m/>
    <m/>
    <m/>
    <m/>
    <m/>
    <m/>
    <m/>
    <m/>
    <m/>
    <m/>
    <m/>
    <m/>
    <m/>
    <m/>
    <m/>
    <m/>
    <m/>
    <m/>
    <m/>
    <m/>
    <m/>
    <m/>
    <m/>
    <m/>
    <m/>
    <m/>
    <m/>
    <m/>
    <m/>
    <m/>
    <m/>
    <m/>
    <m/>
    <m/>
    <m/>
    <m/>
    <m/>
    <m/>
    <m/>
    <m/>
    <m/>
    <m/>
    <m/>
    <m/>
    <m/>
    <m/>
    <m/>
    <m/>
    <m/>
    <m/>
    <m/>
    <m/>
    <m/>
    <m/>
    <m/>
    <m/>
    <m/>
    <m/>
    <m/>
    <m/>
    <m/>
    <m/>
    <m/>
    <m/>
    <m/>
    <m/>
    <m/>
    <m/>
    <m/>
    <m/>
    <m/>
    <m/>
    <m/>
    <m/>
    <m/>
    <m/>
    <m/>
    <m/>
    <m/>
    <m/>
    <m/>
    <x v="0"/>
    <m/>
    <m/>
    <m/>
    <m/>
    <m/>
    <s v="GESTIONADO"/>
    <m/>
    <d v="2024-01-12T00:00:00"/>
    <s v="0"/>
    <s v="0"/>
    <x v="35"/>
    <x v="0"/>
    <x v="0"/>
    <x v="0"/>
    <x v="0"/>
    <n v="1"/>
    <n v="1"/>
    <n v="1"/>
    <n v="1"/>
    <x v="0"/>
    <n v="1"/>
    <s v="8.22440527SEPI GROUP S.A.S"/>
    <x v="2"/>
    <d v="2024-01-12T00:00:00"/>
    <x v="1649"/>
    <d v="1899-12-30T00:00:00"/>
    <d v="2024-01-12T11:27:00"/>
    <s v="11:27"/>
    <d v="1899-12-30T05:30:41"/>
    <x v="1"/>
    <x v="1"/>
    <x v="23"/>
    <x v="0"/>
    <n v="8193"/>
  </r>
  <r>
    <n v="1670"/>
    <d v="2024-01-12T17:00:23"/>
    <d v="2024-01-12T17:01:07"/>
    <s v="45664102@ventasyservicios.com.co"/>
    <s v="Angie Tatiana Tique Cardozo"/>
    <m/>
    <d v="2024-01-12T00:00:00"/>
    <s v=" 11:40 a. m."/>
    <x v="0"/>
    <m/>
    <m/>
    <m/>
    <m/>
    <m/>
    <m/>
    <m/>
    <m/>
    <s v="euroexpresschipichape@gmail.com"/>
    <s v="AJUSTE POR FALTA DE SERVICIO"/>
    <s v="0"/>
    <s v="0"/>
    <s v="MICRO"/>
    <s v="CLIENTE EXTERNO"/>
    <x v="0"/>
    <m/>
    <s v="FIJO"/>
    <s v="HFC"/>
    <s v="CASO RECHAZADO"/>
    <m/>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12T00:00:00"/>
    <s v="NO APLICA"/>
    <s v="NO APLICA"/>
    <x v="3"/>
    <x v="0"/>
    <x v="0"/>
    <x v="0"/>
    <x v="0"/>
    <n v="1"/>
    <n v="1"/>
    <n v="1"/>
    <n v="1"/>
    <x v="0"/>
    <n v="1"/>
    <s v="00"/>
    <x v="2"/>
    <d v="2024-01-12T00:00:00"/>
    <x v="1650"/>
    <d v="1899-12-30T00:00:00"/>
    <d v="2024-01-12T11:40:00"/>
    <s v=" 11:40"/>
    <d v="1899-12-30T05:21:07"/>
    <x v="1"/>
    <x v="1"/>
    <x v="16"/>
    <x v="1"/>
    <n v="8193"/>
  </r>
  <r>
    <n v="1671"/>
    <d v="2024-01-12T16:49:40"/>
    <d v="2024-01-12T17:01:35"/>
    <s v="45113897@ventasyservicios.com.co"/>
    <s v="Diana Carolina Zambrano Cruz"/>
    <m/>
    <d v="2024-01-11T00:00:00"/>
    <s v="17:40"/>
    <x v="4"/>
    <m/>
    <m/>
    <m/>
    <m/>
    <m/>
    <m/>
    <m/>
    <m/>
    <s v="hsanchez@siscolfarma.com"/>
    <s v="ACTIVACION SIM VIRTUAL"/>
    <s v="3156242025"/>
    <s v="SISCOL -"/>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2T00:00:00"/>
    <m/>
    <m/>
    <x v="21"/>
    <x v="0"/>
    <x v="0"/>
    <x v="0"/>
    <x v="0"/>
    <n v="1"/>
    <n v="1"/>
    <n v="1"/>
    <n v="1"/>
    <x v="0"/>
    <n v="1"/>
    <s v="3156242025SISCOL -"/>
    <x v="0"/>
    <d v="2024-01-12T00:00:00"/>
    <x v="1651"/>
    <d v="1899-12-30T00:00:00"/>
    <d v="2024-01-11T17:40:00"/>
    <s v="17:40"/>
    <d v="1899-12-30T23:21:35"/>
    <x v="4"/>
    <x v="0"/>
    <x v="30"/>
    <x v="0"/>
    <n v="8193"/>
  </r>
  <r>
    <n v="1672"/>
    <d v="2024-01-12T17:03:21"/>
    <d v="2024-01-12T17:03:52"/>
    <s v="45961452@ventasyservicios.com.co"/>
    <s v="Natalia Buenano Gonzalez"/>
    <m/>
    <d v="2024-01-12T00:00:00"/>
    <s v="15:12"/>
    <x v="3"/>
    <m/>
    <s v="15559903"/>
    <m/>
    <m/>
    <m/>
    <m/>
    <m/>
    <m/>
    <m/>
    <m/>
    <s v="3137686365"/>
    <s v="CONDUCCIONES PALENQUE ROBLEDAL S.A"/>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2T00:00:00"/>
    <m/>
    <m/>
    <x v="21"/>
    <x v="3"/>
    <x v="0"/>
    <x v="0"/>
    <x v="0"/>
    <n v="1"/>
    <n v="1"/>
    <n v="1"/>
    <n v="1"/>
    <x v="0"/>
    <n v="1"/>
    <s v="3137686365CONDUCCIONES PALENQUE ROBLEDAL S.A"/>
    <x v="2"/>
    <d v="2024-01-12T00:00:00"/>
    <x v="1652"/>
    <d v="1899-12-30T00:00:00"/>
    <d v="2024-01-12T15:12:00"/>
    <s v="15:12"/>
    <d v="1899-12-30T01:51:52"/>
    <x v="1"/>
    <x v="1"/>
    <x v="5"/>
    <x v="1"/>
    <n v="8193"/>
  </r>
  <r>
    <n v="1673"/>
    <d v="2024-01-12T17:01:32"/>
    <d v="2024-01-12T17:03:57"/>
    <s v="45981202@ventasyservicios.com.co"/>
    <s v="Candida Mayerli Moyano Casallas"/>
    <m/>
    <d v="2024-01-12T00:00:00"/>
    <s v="11:00 a. m."/>
    <x v="5"/>
    <m/>
    <m/>
    <m/>
    <m/>
    <m/>
    <m/>
    <m/>
    <m/>
    <m/>
    <m/>
    <s v="11245459"/>
    <s v="PROYNS SA"/>
    <s v="PYME MEDIANA"/>
    <s v="CLIENTE EXTERNO"/>
    <x v="0"/>
    <m/>
    <m/>
    <m/>
    <m/>
    <m/>
    <m/>
    <m/>
    <m/>
    <m/>
    <m/>
    <m/>
    <m/>
    <m/>
    <m/>
    <m/>
    <m/>
    <m/>
    <m/>
    <m/>
    <m/>
    <m/>
    <m/>
    <m/>
    <m/>
    <m/>
    <m/>
    <m/>
    <m/>
    <m/>
    <m/>
    <m/>
    <m/>
    <m/>
    <m/>
    <m/>
    <m/>
    <m/>
    <m/>
    <m/>
    <m/>
    <m/>
    <m/>
    <m/>
    <m/>
    <m/>
    <m/>
    <m/>
    <m/>
    <m/>
    <m/>
    <m/>
    <m/>
    <m/>
    <m/>
    <m/>
    <m/>
    <m/>
    <m/>
    <m/>
    <m/>
    <m/>
    <m/>
    <m/>
    <m/>
    <m/>
    <m/>
    <m/>
    <m/>
    <m/>
    <m/>
    <m/>
    <m/>
    <m/>
    <m/>
    <m/>
    <m/>
    <m/>
    <m/>
    <m/>
    <m/>
    <m/>
    <m/>
    <m/>
    <m/>
    <s v="PAGO YA APLICADO"/>
    <s v="BANCO BOGOTÁ"/>
    <s v="TRANSFERENCIA CON PAGO A LA REFERENCIA"/>
    <m/>
    <m/>
    <m/>
    <m/>
    <m/>
    <m/>
    <m/>
    <m/>
    <m/>
    <m/>
    <m/>
    <m/>
    <m/>
    <m/>
    <m/>
    <m/>
    <m/>
    <m/>
    <m/>
    <m/>
    <m/>
    <m/>
    <m/>
    <m/>
    <m/>
    <m/>
    <x v="0"/>
    <m/>
    <m/>
    <m/>
    <m/>
    <m/>
    <s v="GESTIONADO"/>
    <m/>
    <d v="2024-01-12T00:00:00"/>
    <s v="05:00 p.m hora cierre"/>
    <m/>
    <x v="70"/>
    <x v="4"/>
    <x v="0"/>
    <x v="0"/>
    <x v="0"/>
    <n v="1"/>
    <n v="1"/>
    <n v="1"/>
    <n v="1"/>
    <x v="0"/>
    <n v="1"/>
    <s v="11245459"/>
    <x v="0"/>
    <d v="2024-01-12T00:00:00"/>
    <x v="1653"/>
    <d v="1899-12-30T00:00:00"/>
    <d v="2024-01-12T11:00:00"/>
    <s v="11:00"/>
    <d v="1899-12-30T06:03:57"/>
    <x v="2"/>
    <x v="2"/>
    <x v="10"/>
    <x v="1"/>
    <n v="8193"/>
  </r>
  <r>
    <n v="1674"/>
    <d v="2024-01-12T17:02:19"/>
    <d v="2024-01-12T17:05:21"/>
    <s v="45577874@ventasyservicios.com.co"/>
    <s v="David Andres Pardo Torres"/>
    <m/>
    <d v="2024-01-11T00:00:00"/>
    <s v="17:19"/>
    <x v="4"/>
    <m/>
    <m/>
    <m/>
    <m/>
    <m/>
    <m/>
    <m/>
    <m/>
    <s v="eimysptati@gmail.com"/>
    <s v="Sesion de contrato"/>
    <s v="8.22440170.00.00.100006"/>
    <s v="INTERSOLES S.A.S."/>
    <s v="PYME PEQUEÑA"/>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2T00:00:00"/>
    <s v="87"/>
    <m/>
    <x v="37"/>
    <x v="0"/>
    <x v="0"/>
    <x v="0"/>
    <x v="0"/>
    <n v="1"/>
    <n v="1"/>
    <n v="1"/>
    <n v="1"/>
    <x v="0"/>
    <n v="1"/>
    <s v="8.22440170.00.00.100006INTERSOLES S.A.S."/>
    <x v="0"/>
    <d v="2024-01-12T00:00:00"/>
    <x v="1654"/>
    <d v="1899-12-30T00:00:00"/>
    <d v="2024-01-11T17:19:00"/>
    <s v="17:19"/>
    <d v="1899-12-30T23:46:21"/>
    <x v="4"/>
    <x v="0"/>
    <x v="14"/>
    <x v="0"/>
    <n v="8193"/>
  </r>
  <r>
    <n v="1675"/>
    <d v="2024-01-12T17:05:39"/>
    <d v="2024-01-12T17:07:12"/>
    <s v="45961543@ventasyservicios.com.co"/>
    <s v="Juan Jose Duque Aguirre"/>
    <m/>
    <d v="2024-01-12T00:00:00"/>
    <s v="11:04 "/>
    <x v="1"/>
    <m/>
    <m/>
    <s v="COLOMBIANA DE TELECOMUNIC"/>
    <s v="901130562"/>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12T00:00:00"/>
    <m/>
    <m/>
    <x v="4"/>
    <x v="1"/>
    <x v="0"/>
    <x v="0"/>
    <x v="0"/>
    <n v="1"/>
    <n v="1"/>
    <n v="1"/>
    <n v="1"/>
    <x v="0"/>
    <n v="1"/>
    <s v="901130562"/>
    <x v="0"/>
    <d v="2024-01-12T00:00:00"/>
    <x v="1655"/>
    <d v="1899-12-30T00:00:00"/>
    <d v="2024-01-12T11:04:00"/>
    <s v="11:04"/>
    <d v="1899-12-30T06:03:12"/>
    <x v="2"/>
    <x v="2"/>
    <x v="6"/>
    <x v="1"/>
    <n v="8193"/>
  </r>
  <r>
    <n v="1676"/>
    <d v="2024-01-12T17:07:26"/>
    <d v="2024-01-12T17:08:24"/>
    <s v="46044959@ventasyservicios.com.co"/>
    <s v="Brayan Enrique Cuida Castillo"/>
    <m/>
    <d v="2024-01-12T00:00:00"/>
    <s v="3:21 p. m."/>
    <x v="4"/>
    <m/>
    <m/>
    <m/>
    <m/>
    <m/>
    <m/>
    <m/>
    <m/>
    <s v="pragainvestmentsas@gmail.com"/>
    <s v="Re: RV: baja del servicio"/>
    <s v="13343384"/>
    <s v="PRAGA INVESTMENTS S.A.S."/>
    <s v="MICRO"/>
    <s v="CLIENTE CLARO"/>
    <x v="0"/>
    <m/>
    <s v="FIJO"/>
    <s v="FO"/>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2T00:00:00"/>
    <s v="NN"/>
    <m/>
    <x v="0"/>
    <x v="0"/>
    <x v="0"/>
    <x v="0"/>
    <x v="0"/>
    <n v="1"/>
    <n v="1"/>
    <n v="1"/>
    <n v="1"/>
    <x v="2"/>
    <n v="2"/>
    <s v="13343384PRAGA INVESTMENTS S.A.S."/>
    <x v="0"/>
    <d v="2024-01-12T00:00:00"/>
    <x v="1656"/>
    <d v="1899-12-30T00:00:00"/>
    <d v="2024-01-12T03:21:00"/>
    <s v="3:21"/>
    <d v="1899-12-30T13:47:24"/>
    <x v="3"/>
    <x v="2"/>
    <x v="7"/>
    <x v="0"/>
    <n v="8193"/>
  </r>
  <r>
    <n v="1677"/>
    <d v="2024-01-12T17:06:36"/>
    <d v="2024-01-12T17:08:51"/>
    <s v="46044558@ventasyservicios.com.co"/>
    <s v="Dick Harry Rodriguez Rocha"/>
    <m/>
    <d v="2024-01-11T00:00:00"/>
    <s v="16:32"/>
    <x v="0"/>
    <m/>
    <m/>
    <m/>
    <m/>
    <m/>
    <m/>
    <m/>
    <m/>
    <s v="administrador_it@cjv-pob.com"/>
    <s v="Fwd: Datos de asesor"/>
    <s v="3223471026"/>
    <s v="SBI INTERNATIONAL HOLDING"/>
    <s v="MICRO"/>
    <s v="CLIENTE EXTERNO"/>
    <x v="0"/>
    <m/>
    <s v="MÓVIL"/>
    <m/>
    <m/>
    <s v="DATOS DEMOGRÁFICOS"/>
    <m/>
    <m/>
    <m/>
    <m/>
    <m/>
    <m/>
    <m/>
    <m/>
    <m/>
    <m/>
    <m/>
    <m/>
    <m/>
    <m/>
    <s v="INFORMACIÓN - ACLARACIÓN"/>
    <m/>
    <m/>
    <m/>
    <m/>
    <m/>
    <m/>
    <m/>
    <m/>
    <m/>
    <m/>
    <m/>
    <m/>
    <m/>
    <m/>
    <m/>
    <m/>
    <m/>
    <m/>
    <m/>
    <m/>
    <m/>
    <m/>
    <m/>
    <m/>
    <m/>
    <m/>
    <m/>
    <m/>
    <m/>
    <m/>
    <m/>
    <m/>
    <m/>
    <m/>
    <m/>
    <m/>
    <m/>
    <m/>
    <m/>
    <m/>
    <m/>
    <m/>
    <m/>
    <m/>
    <m/>
    <m/>
    <m/>
    <m/>
    <m/>
    <m/>
    <m/>
    <m/>
    <m/>
    <m/>
    <m/>
    <m/>
    <m/>
    <m/>
    <m/>
    <m/>
    <m/>
    <m/>
    <m/>
    <m/>
    <m/>
    <m/>
    <m/>
    <m/>
    <m/>
    <m/>
    <m/>
    <m/>
    <m/>
    <m/>
    <m/>
    <m/>
    <m/>
    <m/>
    <m/>
    <m/>
    <m/>
    <m/>
    <m/>
    <m/>
    <m/>
    <m/>
    <m/>
    <m/>
    <m/>
    <m/>
    <m/>
    <m/>
    <m/>
    <x v="0"/>
    <m/>
    <m/>
    <m/>
    <m/>
    <m/>
    <s v="GESTIONADO"/>
    <m/>
    <d v="2024-01-12T00:00:00"/>
    <m/>
    <m/>
    <x v="66"/>
    <x v="0"/>
    <x v="0"/>
    <x v="0"/>
    <x v="0"/>
    <n v="1"/>
    <n v="1"/>
    <n v="1"/>
    <n v="1"/>
    <x v="0"/>
    <n v="1"/>
    <s v="3223471026SBI INTERNATIONAL HOLDING"/>
    <x v="0"/>
    <d v="2024-01-12T00:00:00"/>
    <x v="1657"/>
    <d v="1899-12-30T00:00:00"/>
    <d v="2024-01-11T16:32:00"/>
    <s v="16:32"/>
    <d v="1899-12-31T00:36:51"/>
    <x v="0"/>
    <x v="0"/>
    <x v="20"/>
    <x v="1"/>
    <n v="8193"/>
  </r>
  <r>
    <n v="1678"/>
    <d v="2024-01-12T17:03:55"/>
    <d v="2024-01-12T17:09:12"/>
    <s v="45961452@ventasyservicios.com.co"/>
    <s v="Natalia Buenano Gonzalez"/>
    <m/>
    <d v="2024-01-12T00:00:00"/>
    <s v="15:14"/>
    <x v="3"/>
    <m/>
    <s v="15559904"/>
    <m/>
    <m/>
    <m/>
    <m/>
    <m/>
    <m/>
    <m/>
    <m/>
    <s v="3233153436"/>
    <s v="DIEGO LUIS GONZALEZ LONDOÑO"/>
    <s v="PYME PEQUEÑA"/>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2T00:00:00"/>
    <m/>
    <m/>
    <x v="61"/>
    <x v="3"/>
    <x v="0"/>
    <x v="0"/>
    <x v="0"/>
    <n v="1"/>
    <n v="1"/>
    <n v="1"/>
    <n v="1"/>
    <x v="0"/>
    <n v="1"/>
    <s v="3233153436DIEGO LUIS GONZALEZ LONDOÑO"/>
    <x v="2"/>
    <d v="2024-01-12T00:00:00"/>
    <x v="1658"/>
    <d v="1899-12-30T00:00:00"/>
    <d v="2024-01-12T15:14:00"/>
    <s v="15:14"/>
    <d v="1899-12-30T01:55:12"/>
    <x v="1"/>
    <x v="1"/>
    <x v="5"/>
    <x v="1"/>
    <n v="8193"/>
  </r>
  <r>
    <n v="1679"/>
    <d v="2024-01-12T17:03:59"/>
    <d v="2024-01-12T17:10:11"/>
    <s v="45981202@ventasyservicios.com.co"/>
    <s v="Candida Mayerli Moyano Casallas"/>
    <m/>
    <d v="2024-01-12T00:00:00"/>
    <s v="15:24 "/>
    <x v="5"/>
    <m/>
    <m/>
    <m/>
    <m/>
    <m/>
    <m/>
    <m/>
    <m/>
    <m/>
    <m/>
    <s v="12507264"/>
    <s v="INVERSIONES DEL SUR DEG SAS"/>
    <s v="SOHO"/>
    <s v="CLIENTE EXTERNO"/>
    <x v="0"/>
    <m/>
    <m/>
    <m/>
    <m/>
    <m/>
    <m/>
    <m/>
    <m/>
    <m/>
    <m/>
    <m/>
    <m/>
    <m/>
    <m/>
    <m/>
    <m/>
    <m/>
    <m/>
    <m/>
    <m/>
    <m/>
    <m/>
    <m/>
    <m/>
    <m/>
    <m/>
    <m/>
    <m/>
    <m/>
    <m/>
    <m/>
    <m/>
    <m/>
    <m/>
    <m/>
    <m/>
    <m/>
    <m/>
    <m/>
    <m/>
    <m/>
    <m/>
    <m/>
    <m/>
    <m/>
    <m/>
    <m/>
    <m/>
    <m/>
    <m/>
    <m/>
    <m/>
    <m/>
    <m/>
    <m/>
    <m/>
    <m/>
    <m/>
    <m/>
    <m/>
    <m/>
    <m/>
    <m/>
    <m/>
    <m/>
    <m/>
    <m/>
    <m/>
    <m/>
    <m/>
    <m/>
    <m/>
    <m/>
    <m/>
    <m/>
    <m/>
    <m/>
    <m/>
    <m/>
    <m/>
    <m/>
    <m/>
    <m/>
    <m/>
    <s v="COMPROBANTE ILEGIBLE"/>
    <m/>
    <m/>
    <m/>
    <m/>
    <m/>
    <m/>
    <m/>
    <m/>
    <m/>
    <m/>
    <m/>
    <m/>
    <m/>
    <m/>
    <m/>
    <m/>
    <m/>
    <m/>
    <m/>
    <m/>
    <m/>
    <m/>
    <m/>
    <m/>
    <m/>
    <m/>
    <m/>
    <m/>
    <x v="0"/>
    <m/>
    <m/>
    <m/>
    <m/>
    <m/>
    <s v="GESTIONADO"/>
    <m/>
    <d v="2024-01-12T00:00:00"/>
    <m/>
    <m/>
    <x v="166"/>
    <x v="4"/>
    <x v="0"/>
    <x v="0"/>
    <x v="0"/>
    <n v="1"/>
    <n v="1"/>
    <n v="1"/>
    <n v="1"/>
    <x v="0"/>
    <n v="1"/>
    <s v="12507264"/>
    <x v="2"/>
    <d v="2024-01-12T00:00:00"/>
    <x v="1659"/>
    <d v="1899-12-30T00:00:00"/>
    <d v="2024-01-12T15:24:00"/>
    <s v="15:24"/>
    <d v="1899-12-30T01:46:11"/>
    <x v="1"/>
    <x v="1"/>
    <x v="10"/>
    <x v="1"/>
    <n v="8193"/>
  </r>
  <r>
    <n v="1680"/>
    <d v="2024-01-12T17:08:48"/>
    <d v="2024-01-12T17:10:22"/>
    <s v="45688293@ventasyservicios.com.co"/>
    <s v="Juan David Mendez"/>
    <m/>
    <d v="2024-01-12T00:00:00"/>
    <s v="11:55"/>
    <x v="0"/>
    <m/>
    <m/>
    <m/>
    <m/>
    <m/>
    <m/>
    <m/>
    <m/>
    <s v="contactopyme.co@claro.com.co"/>
    <s v="Fwd: Información"/>
    <s v="3233651569"/>
    <s v="LUIS GIOVANNI CAICEDO TASCON"/>
    <s v="MICRO"/>
    <s v="CLIENTE EXTERNO"/>
    <x v="0"/>
    <m/>
    <s v="MÓVIL"/>
    <m/>
    <m/>
    <s v="CANCELACIÓN DE LÍNEA"/>
    <m/>
    <m/>
    <m/>
    <m/>
    <m/>
    <s v="PROPUESTA CONTENCIÓN"/>
    <m/>
    <m/>
    <m/>
    <m/>
    <m/>
    <m/>
    <m/>
    <m/>
    <m/>
    <m/>
    <m/>
    <m/>
    <m/>
    <m/>
    <m/>
    <m/>
    <m/>
    <m/>
    <m/>
    <m/>
    <m/>
    <m/>
    <m/>
    <m/>
    <m/>
    <m/>
    <m/>
    <m/>
    <m/>
    <m/>
    <m/>
    <m/>
    <m/>
    <m/>
    <m/>
    <m/>
    <m/>
    <m/>
    <m/>
    <m/>
    <m/>
    <m/>
    <m/>
    <m/>
    <m/>
    <m/>
    <m/>
    <m/>
    <m/>
    <m/>
    <m/>
    <m/>
    <m/>
    <m/>
    <m/>
    <m/>
    <m/>
    <m/>
    <m/>
    <m/>
    <m/>
    <m/>
    <m/>
    <m/>
    <m/>
    <m/>
    <m/>
    <m/>
    <m/>
    <m/>
    <m/>
    <m/>
    <m/>
    <m/>
    <m/>
    <m/>
    <m/>
    <m/>
    <m/>
    <m/>
    <m/>
    <m/>
    <m/>
    <m/>
    <m/>
    <m/>
    <m/>
    <m/>
    <m/>
    <m/>
    <m/>
    <m/>
    <m/>
    <m/>
    <m/>
    <m/>
    <m/>
    <m/>
    <m/>
    <m/>
    <m/>
    <m/>
    <x v="0"/>
    <m/>
    <m/>
    <m/>
    <m/>
    <m/>
    <s v="GESTIONADO"/>
    <m/>
    <d v="2024-01-12T00:00:00"/>
    <m/>
    <m/>
    <x v="72"/>
    <x v="0"/>
    <x v="0"/>
    <x v="0"/>
    <x v="0"/>
    <n v="1"/>
    <n v="1"/>
    <n v="1"/>
    <n v="1"/>
    <x v="0"/>
    <n v="1"/>
    <s v="3233651569LUIS GIOVANNI CAICEDO TASCON"/>
    <x v="2"/>
    <d v="2024-01-12T00:00:00"/>
    <x v="1660"/>
    <d v="1899-12-30T00:00:00"/>
    <d v="2024-01-12T11:55:00"/>
    <s v="11:55"/>
    <d v="1899-12-30T05:15:22"/>
    <x v="1"/>
    <x v="1"/>
    <x v="4"/>
    <x v="1"/>
    <n v="8193"/>
  </r>
  <r>
    <n v="1681"/>
    <d v="2024-01-12T17:07:15"/>
    <d v="2024-01-12T17:10:29"/>
    <s v="45961543@ventasyservicios.com.co"/>
    <s v="Juan Jose Duque Aguirre"/>
    <m/>
    <d v="2024-01-12T00:00:00"/>
    <s v="15:51"/>
    <x v="4"/>
    <m/>
    <m/>
    <m/>
    <m/>
    <m/>
    <m/>
    <m/>
    <m/>
    <s v="soporte@curaduria2pereira.com.co"/>
    <s v="2024-01-12 AUTORIZACION eliminaci??n del digito de verificaci??n del Nit  10.103.042-9"/>
    <s v="12086925"/>
    <s v="LUIS FERNANDO MONTES POSADA"/>
    <s v="MICRO"/>
    <s v="CLIENTE EXTERNO"/>
    <x v="0"/>
    <m/>
    <s v="FIJO"/>
    <s v="FO"/>
    <s v="PORTAL CORPORATIVO - APP - PERFILAMIENTO"/>
    <m/>
    <m/>
    <m/>
    <m/>
    <m/>
    <m/>
    <m/>
    <m/>
    <m/>
    <m/>
    <m/>
    <m/>
    <m/>
    <m/>
    <m/>
    <m/>
    <m/>
    <m/>
    <m/>
    <m/>
    <m/>
    <m/>
    <m/>
    <m/>
    <m/>
    <m/>
    <m/>
    <m/>
    <m/>
    <m/>
    <m/>
    <m/>
    <m/>
    <m/>
    <m/>
    <m/>
    <s v="REPORTE DE FALLAS"/>
    <m/>
    <m/>
    <m/>
    <m/>
    <m/>
    <m/>
    <m/>
    <m/>
    <m/>
    <m/>
    <m/>
    <m/>
    <m/>
    <m/>
    <m/>
    <m/>
    <m/>
    <m/>
    <m/>
    <m/>
    <m/>
    <m/>
    <m/>
    <m/>
    <m/>
    <m/>
    <m/>
    <m/>
    <m/>
    <m/>
    <m/>
    <m/>
    <m/>
    <m/>
    <m/>
    <m/>
    <m/>
    <m/>
    <m/>
    <m/>
    <m/>
    <m/>
    <m/>
    <m/>
    <m/>
    <m/>
    <m/>
    <m/>
    <m/>
    <m/>
    <m/>
    <m/>
    <m/>
    <m/>
    <m/>
    <m/>
    <m/>
    <m/>
    <m/>
    <m/>
    <m/>
    <m/>
    <m/>
    <m/>
    <m/>
    <m/>
    <m/>
    <m/>
    <m/>
    <m/>
    <m/>
    <m/>
    <x v="0"/>
    <m/>
    <m/>
    <m/>
    <m/>
    <m/>
    <s v="ESCALADO"/>
    <s v="MYIT"/>
    <d v="2024-01-12T00:00:00"/>
    <m/>
    <m/>
    <x v="167"/>
    <x v="0"/>
    <x v="1"/>
    <x v="0"/>
    <x v="0"/>
    <n v="1"/>
    <n v="1"/>
    <n v="1"/>
    <n v="1"/>
    <x v="0"/>
    <n v="1"/>
    <s v="12086925LUIS FERNANDO MONTES POSADA"/>
    <x v="2"/>
    <d v="2024-01-12T00:00:00"/>
    <x v="1661"/>
    <d v="1899-12-30T00:00:00"/>
    <d v="2024-01-12T15:51:00"/>
    <s v="15:51"/>
    <d v="1899-12-30T01:19:29"/>
    <x v="1"/>
    <x v="1"/>
    <x v="6"/>
    <x v="1"/>
    <n v="8193"/>
  </r>
  <r>
    <n v="1682"/>
    <d v="2024-01-12T17:16:03"/>
    <d v="2024-01-12T17:17:25"/>
    <s v="46049316@ventasyservicios.com.co"/>
    <s v="Evelin Gicela Diaz Garzon"/>
    <m/>
    <d v="2024-01-12T00:00:00"/>
    <s v="11:40"/>
    <x v="7"/>
    <m/>
    <m/>
    <m/>
    <m/>
    <m/>
    <m/>
    <s v="bypasistente@gmail.com; "/>
    <s v="Re: Fwd: SOLICITUD SECION DE CONTRATO"/>
    <m/>
    <m/>
    <s v="3123047670"/>
    <s v="LEGAL &amp; LAWYERS SERVICES "/>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2T00:00:00"/>
    <m/>
    <m/>
    <x v="78"/>
    <x v="6"/>
    <x v="0"/>
    <x v="0"/>
    <x v="0"/>
    <n v="1"/>
    <n v="1"/>
    <n v="1"/>
    <n v="1"/>
    <x v="0"/>
    <n v="1"/>
    <s v="3123047670LEGAL &amp; LAWYERS SERVICES "/>
    <x v="2"/>
    <d v="2024-01-12T00:00:00"/>
    <x v="1662"/>
    <d v="1899-12-30T00:00:00"/>
    <d v="2024-01-12T11:40:00"/>
    <s v="11:40"/>
    <d v="1899-12-30T05:37:25"/>
    <x v="1"/>
    <x v="1"/>
    <x v="22"/>
    <x v="1"/>
    <n v="8193"/>
  </r>
  <r>
    <n v="1683"/>
    <d v="2024-01-12T17:10:14"/>
    <d v="2024-01-12T17:17:55"/>
    <s v="45981202@ventasyservicios.com.co"/>
    <s v="Candida Mayerli Moyano Casallas"/>
    <m/>
    <d v="2024-01-12T00:00:00"/>
    <s v="4:02 p.m"/>
    <x v="5"/>
    <m/>
    <m/>
    <m/>
    <m/>
    <m/>
    <m/>
    <m/>
    <m/>
    <m/>
    <m/>
    <s v="13315296 "/>
    <s v="ORLANDO PARADA CONTRERAS"/>
    <s v="SOHO"/>
    <s v="CLIENTE EXTERNO"/>
    <x v="0"/>
    <m/>
    <m/>
    <m/>
    <m/>
    <m/>
    <m/>
    <m/>
    <m/>
    <m/>
    <m/>
    <m/>
    <m/>
    <m/>
    <m/>
    <m/>
    <m/>
    <m/>
    <m/>
    <m/>
    <m/>
    <m/>
    <m/>
    <m/>
    <m/>
    <m/>
    <m/>
    <m/>
    <m/>
    <m/>
    <m/>
    <m/>
    <m/>
    <m/>
    <m/>
    <m/>
    <m/>
    <m/>
    <m/>
    <m/>
    <m/>
    <m/>
    <m/>
    <m/>
    <m/>
    <m/>
    <m/>
    <m/>
    <m/>
    <m/>
    <m/>
    <m/>
    <m/>
    <m/>
    <m/>
    <m/>
    <m/>
    <m/>
    <m/>
    <m/>
    <m/>
    <m/>
    <m/>
    <m/>
    <m/>
    <m/>
    <m/>
    <m/>
    <m/>
    <m/>
    <m/>
    <m/>
    <m/>
    <m/>
    <m/>
    <m/>
    <m/>
    <m/>
    <m/>
    <m/>
    <m/>
    <m/>
    <m/>
    <m/>
    <m/>
    <s v="PAGO YA APLICADO"/>
    <s v="CAV CLARO"/>
    <s v="PAGO EN CAJA DIRECTA DEL BANCO"/>
    <m/>
    <m/>
    <m/>
    <m/>
    <m/>
    <m/>
    <m/>
    <m/>
    <m/>
    <m/>
    <m/>
    <m/>
    <m/>
    <m/>
    <m/>
    <m/>
    <m/>
    <m/>
    <m/>
    <m/>
    <m/>
    <m/>
    <m/>
    <m/>
    <m/>
    <m/>
    <x v="0"/>
    <m/>
    <m/>
    <m/>
    <m/>
    <m/>
    <s v="GESTIONADO"/>
    <m/>
    <d v="2024-01-12T00:00:00"/>
    <m/>
    <m/>
    <x v="70"/>
    <x v="4"/>
    <x v="0"/>
    <x v="0"/>
    <x v="0"/>
    <n v="1"/>
    <n v="1"/>
    <n v="1"/>
    <n v="1"/>
    <x v="2"/>
    <n v="2"/>
    <s v="13315296 "/>
    <x v="0"/>
    <d v="2024-01-12T00:00:00"/>
    <x v="1663"/>
    <d v="1899-12-30T00:00:00"/>
    <d v="2024-01-12T04:02:00"/>
    <s v="4:02"/>
    <d v="1899-12-30T13:15:55"/>
    <x v="3"/>
    <x v="2"/>
    <x v="10"/>
    <x v="1"/>
    <n v="8193"/>
  </r>
  <r>
    <n v="1684"/>
    <d v="2024-01-12T17:01:40"/>
    <d v="2024-01-12T17:18:14"/>
    <s v="45113897@ventasyservicios.com.co"/>
    <s v="Diana Carolina Zambrano Cruz"/>
    <m/>
    <d v="2024-01-11T00:00:00"/>
    <s v="17:41"/>
    <x v="4"/>
    <m/>
    <m/>
    <m/>
    <m/>
    <m/>
    <m/>
    <m/>
    <m/>
    <s v="inmobiliaria1920@hotmail.com"/>
    <s v="Solicitar E-Sim Para linea"/>
    <s v="3102681499"/>
    <s v="INMOBILIARIA 1920 SAS -"/>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2T00:00:00"/>
    <m/>
    <m/>
    <x v="21"/>
    <x v="0"/>
    <x v="0"/>
    <x v="0"/>
    <x v="0"/>
    <n v="1"/>
    <n v="1"/>
    <n v="1"/>
    <n v="1"/>
    <x v="0"/>
    <n v="1"/>
    <s v="3102681499INMOBILIARIA 1920 SAS -"/>
    <x v="0"/>
    <d v="2024-01-12T00:00:00"/>
    <x v="1664"/>
    <d v="1899-12-30T00:00:00"/>
    <d v="2024-01-11T17:41:00"/>
    <s v="17:41"/>
    <d v="1899-12-30T23:37:14"/>
    <x v="4"/>
    <x v="0"/>
    <x v="30"/>
    <x v="0"/>
    <n v="8193"/>
  </r>
  <r>
    <n v="1685"/>
    <d v="2024-01-12T17:10:32"/>
    <d v="2024-01-12T17:18:46"/>
    <s v="45961543@ventasyservicios.com.co"/>
    <s v="Juan Jose Duque Aguirre"/>
    <m/>
    <d v="2024-01-10T00:00:00"/>
    <s v="17:50"/>
    <x v="1"/>
    <m/>
    <m/>
    <s v="SPOLETO CULINARIA ITALIANA SAS"/>
    <s v="830129394"/>
    <s v="HABILITACIÓN"/>
    <m/>
    <m/>
    <m/>
    <m/>
    <m/>
    <m/>
    <m/>
    <m/>
    <m/>
    <x v="2"/>
    <m/>
    <m/>
    <m/>
    <m/>
    <m/>
    <m/>
    <m/>
    <m/>
    <m/>
    <m/>
    <m/>
    <m/>
    <m/>
    <m/>
    <m/>
    <m/>
    <m/>
    <m/>
    <m/>
    <m/>
    <m/>
    <m/>
    <m/>
    <m/>
    <m/>
    <m/>
    <m/>
    <m/>
    <m/>
    <m/>
    <m/>
    <m/>
    <m/>
    <m/>
    <m/>
    <m/>
    <m/>
    <m/>
    <m/>
    <m/>
    <m/>
    <m/>
    <m/>
    <m/>
    <m/>
    <m/>
    <m/>
    <m/>
    <m/>
    <m/>
    <m/>
    <m/>
    <m/>
    <m/>
    <m/>
    <m/>
    <m/>
    <m/>
    <m/>
    <m/>
    <m/>
    <m/>
    <m/>
    <m/>
    <m/>
    <m/>
    <m/>
    <m/>
    <m/>
    <m/>
    <m/>
    <m/>
    <m/>
    <m/>
    <m/>
    <m/>
    <m/>
    <m/>
    <m/>
    <m/>
    <m/>
    <m/>
    <m/>
    <m/>
    <m/>
    <m/>
    <m/>
    <m/>
    <m/>
    <m/>
    <m/>
    <m/>
    <s v="HABILITACIÓN DE CORREO(S)"/>
    <m/>
    <s v="tesoreria@spoleto.com.co"/>
    <m/>
    <m/>
    <m/>
    <m/>
    <m/>
    <m/>
    <m/>
    <m/>
    <m/>
    <m/>
    <m/>
    <m/>
    <m/>
    <m/>
    <m/>
    <m/>
    <m/>
    <m/>
    <x v="0"/>
    <m/>
    <m/>
    <m/>
    <m/>
    <m/>
    <m/>
    <m/>
    <d v="2024-01-12T00:00:00"/>
    <m/>
    <m/>
    <x v="55"/>
    <x v="1"/>
    <x v="0"/>
    <x v="0"/>
    <x v="0"/>
    <n v="1"/>
    <n v="1"/>
    <n v="1"/>
    <n v="1"/>
    <x v="0"/>
    <n v="1"/>
    <s v="830129394"/>
    <x v="1"/>
    <d v="2024-01-12T00:00:00"/>
    <x v="1665"/>
    <d v="1899-12-30T00:00:00"/>
    <d v="2024-01-10T17:50:00"/>
    <s v="17:50"/>
    <d v="1899-12-31T23:28:46"/>
    <x v="0"/>
    <x v="0"/>
    <x v="6"/>
    <x v="1"/>
    <n v="8193"/>
  </r>
  <r>
    <n v="1686"/>
    <d v="2024-01-12T17:18:58"/>
    <d v="2024-01-12T17:20:08"/>
    <s v="46044978@ventasyservicios.com.co"/>
    <s v="Edward Esteban Roa Ruiz"/>
    <m/>
    <d v="2024-01-12T00:00:00"/>
    <s v="09:28"/>
    <x v="4"/>
    <m/>
    <m/>
    <m/>
    <m/>
    <m/>
    <m/>
    <m/>
    <m/>
    <s v="karen.gomez@orbitand.com"/>
    <s v="CANCELACIÓN ASPEL ORBITAND"/>
    <s v="13304538 "/>
    <s v="ORBITAND S.A.S. "/>
    <s v="MICRO"/>
    <s v="CLIENTE CLARO"/>
    <x v="0"/>
    <m/>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2T00:00:00"/>
    <m/>
    <m/>
    <x v="58"/>
    <x v="0"/>
    <x v="0"/>
    <x v="0"/>
    <x v="0"/>
    <n v="1"/>
    <n v="1"/>
    <n v="1"/>
    <n v="1"/>
    <x v="0"/>
    <n v="1"/>
    <s v="13304538 ORBITAND S.A.S. "/>
    <x v="0"/>
    <d v="2024-01-12T00:00:00"/>
    <x v="1666"/>
    <d v="1899-12-30T00:00:00"/>
    <d v="2024-01-12T09:28:00"/>
    <s v="09:28"/>
    <d v="1899-12-30T07:52:08"/>
    <x v="2"/>
    <x v="2"/>
    <x v="8"/>
    <x v="0"/>
    <n v="8193"/>
  </r>
  <r>
    <n v="1687"/>
    <d v="2024-01-12T17:22:48"/>
    <d v="2024-01-12T17:23:34"/>
    <s v="45664102@ventasyservicios.com.co"/>
    <s v="Angie Tatiana Tique Cardozo"/>
    <m/>
    <d v="2024-01-12T00:00:00"/>
    <s v="11:50 a. m."/>
    <x v="0"/>
    <m/>
    <m/>
    <m/>
    <m/>
    <m/>
    <m/>
    <m/>
    <m/>
    <s v="sistemas@cafarcol.com.co"/>
    <s v="solicitud copia factura 291562462"/>
    <s v="11222081"/>
    <s v="CFC CAFARCOL S A S"/>
    <s v="PYME MEDIANA"/>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2T00:00:00"/>
    <s v="NO APLICA"/>
    <s v="NO APLICA"/>
    <x v="9"/>
    <x v="0"/>
    <x v="0"/>
    <x v="0"/>
    <x v="0"/>
    <n v="1"/>
    <n v="1"/>
    <n v="1"/>
    <n v="1"/>
    <x v="0"/>
    <n v="1"/>
    <s v="11222081CFC CAFARCOL S A S"/>
    <x v="2"/>
    <d v="2024-01-12T00:00:00"/>
    <x v="1667"/>
    <d v="1899-12-30T00:00:00"/>
    <d v="2024-01-12T11:50:00"/>
    <s v="11:50"/>
    <d v="1899-12-30T05:33:34"/>
    <x v="1"/>
    <x v="1"/>
    <x v="16"/>
    <x v="1"/>
    <n v="8193"/>
  </r>
  <r>
    <n v="1688"/>
    <d v="2024-01-12T17:24:05"/>
    <d v="2024-01-12T17:25:20"/>
    <s v="45961543@ventasyservicios.com.co"/>
    <s v="Juan Jose Duque Aguirre"/>
    <m/>
    <d v="2024-01-12T00:00:00"/>
    <s v="11:19"/>
    <x v="1"/>
    <m/>
    <m/>
    <s v="0"/>
    <s v="0"/>
    <s v="INFORMACIÓN"/>
    <m/>
    <m/>
    <m/>
    <m/>
    <m/>
    <m/>
    <m/>
    <m/>
    <m/>
    <x v="2"/>
    <m/>
    <m/>
    <m/>
    <m/>
    <m/>
    <m/>
    <m/>
    <m/>
    <m/>
    <m/>
    <m/>
    <m/>
    <m/>
    <m/>
    <m/>
    <m/>
    <m/>
    <m/>
    <m/>
    <m/>
    <m/>
    <m/>
    <m/>
    <m/>
    <m/>
    <m/>
    <m/>
    <m/>
    <m/>
    <m/>
    <m/>
    <m/>
    <m/>
    <m/>
    <m/>
    <m/>
    <m/>
    <m/>
    <m/>
    <m/>
    <m/>
    <m/>
    <m/>
    <m/>
    <m/>
    <m/>
    <m/>
    <m/>
    <m/>
    <m/>
    <m/>
    <m/>
    <m/>
    <m/>
    <m/>
    <m/>
    <m/>
    <m/>
    <m/>
    <m/>
    <m/>
    <m/>
    <m/>
    <m/>
    <m/>
    <m/>
    <m/>
    <m/>
    <m/>
    <m/>
    <m/>
    <m/>
    <m/>
    <m/>
    <m/>
    <m/>
    <m/>
    <m/>
    <m/>
    <m/>
    <m/>
    <m/>
    <m/>
    <m/>
    <m/>
    <m/>
    <m/>
    <m/>
    <s v="OTROS TEMAS"/>
    <s v="OTROS TEMAS"/>
    <m/>
    <s v="falta de informacion"/>
    <m/>
    <m/>
    <m/>
    <m/>
    <m/>
    <m/>
    <m/>
    <m/>
    <m/>
    <m/>
    <m/>
    <m/>
    <m/>
    <m/>
    <m/>
    <m/>
    <m/>
    <m/>
    <m/>
    <m/>
    <m/>
    <x v="0"/>
    <m/>
    <m/>
    <m/>
    <m/>
    <m/>
    <s v="GESTIONADO"/>
    <m/>
    <d v="2024-01-12T00:00:00"/>
    <m/>
    <m/>
    <x v="56"/>
    <x v="1"/>
    <x v="0"/>
    <x v="0"/>
    <x v="0"/>
    <n v="1"/>
    <n v="1"/>
    <n v="1"/>
    <n v="1"/>
    <x v="0"/>
    <n v="1"/>
    <s v="0"/>
    <x v="0"/>
    <d v="2024-01-12T00:00:00"/>
    <x v="1668"/>
    <d v="1899-12-30T00:00:00"/>
    <d v="2024-01-12T11:19:00"/>
    <s v="11:19"/>
    <d v="1899-12-30T06:06:20"/>
    <x v="2"/>
    <x v="2"/>
    <x v="6"/>
    <x v="1"/>
    <n v="8193"/>
  </r>
  <r>
    <n v="1689"/>
    <d v="2024-01-12T17:25:01"/>
    <d v="2024-01-12T17:25:36"/>
    <s v="46049316@ventasyservicios.com.co"/>
    <s v="Evelin Gicela Diaz Garzon"/>
    <m/>
    <d v="2024-01-12T00:00:00"/>
    <s v="11:50"/>
    <x v="7"/>
    <m/>
    <m/>
    <m/>
    <m/>
    <m/>
    <m/>
    <s v="esneider.villegas@claro.com.co; "/>
    <s v="Re: CESION CONTRATO MOVIL//ICONNECTION SAS//900784874"/>
    <m/>
    <m/>
    <s v="esneider.villegas@claro.com.co; "/>
    <s v="ICONNECTION S.A.S."/>
    <s v="MICRO"/>
    <s v="CLIENTE CLAR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2T00:00:00"/>
    <m/>
    <m/>
    <x v="81"/>
    <x v="6"/>
    <x v="0"/>
    <x v="0"/>
    <x v="0"/>
    <n v="1"/>
    <n v="1"/>
    <n v="1"/>
    <n v="1"/>
    <x v="0"/>
    <n v="1"/>
    <s v="esneider.villegas@claro.com.co; ICONNECTION S.A.S."/>
    <x v="2"/>
    <d v="2024-01-12T00:00:00"/>
    <x v="1669"/>
    <d v="1899-12-30T00:00:00"/>
    <d v="2024-01-12T11:50:00"/>
    <s v="11:50"/>
    <d v="1899-12-30T05:35:36"/>
    <x v="1"/>
    <x v="1"/>
    <x v="22"/>
    <x v="1"/>
    <n v="8193"/>
  </r>
  <r>
    <n v="1690"/>
    <d v="2024-01-12T17:18:48"/>
    <d v="2024-01-12T17:26:56"/>
    <s v="45981202@ventasyservicios.com.co"/>
    <s v="Candida Mayerli Moyano Casallas"/>
    <m/>
    <d v="2024-01-11T00:00:00"/>
    <s v="17:31 "/>
    <x v="5"/>
    <m/>
    <m/>
    <m/>
    <m/>
    <m/>
    <m/>
    <m/>
    <m/>
    <m/>
    <m/>
    <s v="12496389"/>
    <s v="SIMTEC SAS"/>
    <s v="MICRO"/>
    <s v="CLIENTE EXTERNO"/>
    <x v="0"/>
    <m/>
    <m/>
    <m/>
    <m/>
    <m/>
    <m/>
    <m/>
    <m/>
    <m/>
    <m/>
    <m/>
    <m/>
    <m/>
    <m/>
    <m/>
    <m/>
    <m/>
    <m/>
    <m/>
    <m/>
    <m/>
    <m/>
    <m/>
    <m/>
    <m/>
    <m/>
    <m/>
    <m/>
    <m/>
    <m/>
    <m/>
    <m/>
    <m/>
    <m/>
    <m/>
    <m/>
    <m/>
    <m/>
    <m/>
    <m/>
    <m/>
    <m/>
    <m/>
    <m/>
    <m/>
    <m/>
    <m/>
    <m/>
    <m/>
    <m/>
    <m/>
    <m/>
    <m/>
    <m/>
    <m/>
    <m/>
    <m/>
    <m/>
    <m/>
    <m/>
    <m/>
    <m/>
    <m/>
    <m/>
    <m/>
    <m/>
    <m/>
    <m/>
    <m/>
    <m/>
    <m/>
    <m/>
    <m/>
    <m/>
    <m/>
    <m/>
    <m/>
    <m/>
    <m/>
    <m/>
    <m/>
    <m/>
    <m/>
    <m/>
    <s v="PAGO NO ABONADO"/>
    <s v="BANCO DAVIVIENDA"/>
    <s v="TRANSFERENCIA CON PAGO A LA REFERENCIA"/>
    <s v="REQ000004481368"/>
    <m/>
    <m/>
    <m/>
    <m/>
    <m/>
    <m/>
    <m/>
    <m/>
    <m/>
    <m/>
    <m/>
    <m/>
    <m/>
    <m/>
    <m/>
    <m/>
    <m/>
    <m/>
    <m/>
    <m/>
    <m/>
    <m/>
    <m/>
    <m/>
    <m/>
    <x v="0"/>
    <m/>
    <m/>
    <m/>
    <m/>
    <m/>
    <s v="ESCALADO"/>
    <s v="MYIT"/>
    <d v="2024-01-12T00:00:00"/>
    <m/>
    <m/>
    <x v="68"/>
    <x v="4"/>
    <x v="0"/>
    <x v="0"/>
    <x v="0"/>
    <s v=""/>
    <n v="0"/>
    <n v="0"/>
    <n v="0"/>
    <x v="1"/>
    <n v="2"/>
    <s v="12496389"/>
    <x v="1"/>
    <d v="2024-01-12T00:00:00"/>
    <x v="1670"/>
    <d v="1899-12-30T00:00:00"/>
    <d v="2024-01-11T17:31:00"/>
    <s v="17:31"/>
    <d v="1899-12-30T23:55:56"/>
    <x v="4"/>
    <x v="0"/>
    <x v="10"/>
    <x v="1"/>
    <n v="0"/>
  </r>
  <r>
    <n v="1691"/>
    <d v="2024-01-12T17:27:25"/>
    <d v="2024-01-12T17:28:12"/>
    <s v="45688293@ventasyservicios.com.co"/>
    <s v="Juan David Mendez"/>
    <m/>
    <d v="2024-01-12T00:00:00"/>
    <s v="11:46"/>
    <x v="0"/>
    <m/>
    <m/>
    <m/>
    <m/>
    <m/>
    <m/>
    <m/>
    <m/>
    <s v="natalia.pino@claro.com.co"/>
    <s v="RV: CLINICA DE URABA - SOLICITUD DESACTIVACION DE LINEA 3137191612// NIT 800058856"/>
    <s v="3137191612"/>
    <s v="CLÍNICA DE URABA S.A."/>
    <s v="PYME PEQUEÑA"/>
    <s v="CLIENTE CLARO"/>
    <x v="0"/>
    <m/>
    <s v="MÓVIL"/>
    <m/>
    <m/>
    <s v="CANCELACIÓN DE LÍNEA"/>
    <m/>
    <m/>
    <m/>
    <m/>
    <m/>
    <s v="PROPUESTA CONTENCIÓN"/>
    <m/>
    <m/>
    <m/>
    <m/>
    <m/>
    <m/>
    <m/>
    <m/>
    <m/>
    <m/>
    <m/>
    <m/>
    <m/>
    <m/>
    <m/>
    <m/>
    <m/>
    <m/>
    <m/>
    <m/>
    <m/>
    <m/>
    <m/>
    <m/>
    <m/>
    <m/>
    <m/>
    <m/>
    <m/>
    <m/>
    <m/>
    <m/>
    <m/>
    <m/>
    <m/>
    <m/>
    <m/>
    <m/>
    <m/>
    <m/>
    <m/>
    <m/>
    <m/>
    <m/>
    <m/>
    <m/>
    <m/>
    <m/>
    <m/>
    <m/>
    <m/>
    <m/>
    <m/>
    <m/>
    <m/>
    <m/>
    <m/>
    <m/>
    <m/>
    <m/>
    <m/>
    <m/>
    <m/>
    <m/>
    <m/>
    <m/>
    <m/>
    <m/>
    <m/>
    <m/>
    <m/>
    <m/>
    <m/>
    <m/>
    <m/>
    <m/>
    <m/>
    <m/>
    <m/>
    <m/>
    <m/>
    <m/>
    <m/>
    <m/>
    <m/>
    <m/>
    <m/>
    <m/>
    <m/>
    <m/>
    <m/>
    <m/>
    <m/>
    <m/>
    <m/>
    <m/>
    <m/>
    <m/>
    <m/>
    <m/>
    <m/>
    <m/>
    <x v="0"/>
    <m/>
    <m/>
    <m/>
    <m/>
    <m/>
    <s v="GESTIONADO"/>
    <m/>
    <d v="2024-01-12T00:00:00"/>
    <m/>
    <m/>
    <x v="72"/>
    <x v="0"/>
    <x v="0"/>
    <x v="0"/>
    <x v="0"/>
    <n v="1"/>
    <n v="1"/>
    <n v="1"/>
    <n v="1"/>
    <x v="0"/>
    <n v="1"/>
    <s v="3137191612CLÍNICA DE URABA S.A."/>
    <x v="2"/>
    <d v="2024-01-12T00:00:00"/>
    <x v="1671"/>
    <d v="1899-12-30T00:00:00"/>
    <d v="2024-01-12T11:46:00"/>
    <s v="11:46"/>
    <d v="1899-12-30T05:42:12"/>
    <x v="1"/>
    <x v="1"/>
    <x v="4"/>
    <x v="1"/>
    <n v="8193"/>
  </r>
  <r>
    <n v="1692"/>
    <d v="2024-01-12T17:27:49"/>
    <d v="2024-01-12T17:28:36"/>
    <s v="45664102@ventasyservicios.com.co"/>
    <s v="Angie Tatiana Tique Cardozo"/>
    <m/>
    <d v="2024-01-12T00:00:00"/>
    <s v="11:51 a. m."/>
    <x v="0"/>
    <m/>
    <m/>
    <m/>
    <m/>
    <m/>
    <m/>
    <m/>
    <m/>
    <s v="a_sistemas@signsupply.com.co"/>
    <s v="RE: correo factura claro"/>
    <s v="3232263177"/>
    <s v="I-TEX INNOVACIONES TEXTILES SAS"/>
    <s v="SOHO"/>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2T00:00:00"/>
    <s v="NO APLICA"/>
    <s v="NO APLICA"/>
    <x v="9"/>
    <x v="0"/>
    <x v="0"/>
    <x v="0"/>
    <x v="0"/>
    <n v="1"/>
    <n v="1"/>
    <n v="1"/>
    <n v="1"/>
    <x v="0"/>
    <n v="1"/>
    <s v="3232263177I-TEX INNOVACIONES TEXTILES SAS"/>
    <x v="2"/>
    <d v="2024-01-12T00:00:00"/>
    <x v="1672"/>
    <d v="1899-12-30T00:00:00"/>
    <d v="2024-01-12T11:51:00"/>
    <s v="11:51"/>
    <d v="1899-12-30T05:37:36"/>
    <x v="1"/>
    <x v="1"/>
    <x v="16"/>
    <x v="1"/>
    <n v="8193"/>
  </r>
  <r>
    <n v="1693"/>
    <d v="2024-01-12T17:11:03"/>
    <d v="2024-01-12T17:32:40"/>
    <s v="46044959@ventasyservicios.com.co"/>
    <s v="Brayan Enrique Cuida Castillo"/>
    <m/>
    <d v="2024-01-12T00:00:00"/>
    <s v="3:10 p. m."/>
    <x v="4"/>
    <m/>
    <m/>
    <m/>
    <m/>
    <m/>
    <m/>
    <m/>
    <m/>
    <s v="gerencia@tuvaltec.com.co"/>
    <s v="RE: Respuesta PQR. 993694428 con No. de Cuenta : 44139042"/>
    <s v="44139042"/>
    <s v=" TUVALTEC S .A.S"/>
    <s v="MICRO"/>
    <s v="CLIENTE CLARO"/>
    <x v="0"/>
    <m/>
    <s v="FIJO"/>
    <s v="HFC"/>
    <s v="CANCELACIÓN DE SERVICIO"/>
    <m/>
    <m/>
    <m/>
    <m/>
    <m/>
    <m/>
    <m/>
    <s v="COLOCACIÓN"/>
    <m/>
    <m/>
    <m/>
    <m/>
    <m/>
    <m/>
    <m/>
    <m/>
    <m/>
    <m/>
    <m/>
    <m/>
    <m/>
    <m/>
    <m/>
    <m/>
    <m/>
    <m/>
    <m/>
    <m/>
    <m/>
    <m/>
    <m/>
    <m/>
    <m/>
    <m/>
    <m/>
    <m/>
    <m/>
    <m/>
    <m/>
    <m/>
    <m/>
    <m/>
    <m/>
    <m/>
    <m/>
    <m/>
    <m/>
    <m/>
    <m/>
    <m/>
    <m/>
    <m/>
    <m/>
    <m/>
    <m/>
    <m/>
    <m/>
    <m/>
    <m/>
    <m/>
    <m/>
    <m/>
    <m/>
    <m/>
    <m/>
    <m/>
    <m/>
    <m/>
    <m/>
    <m/>
    <m/>
    <m/>
    <m/>
    <m/>
    <m/>
    <m/>
    <m/>
    <m/>
    <m/>
    <m/>
    <m/>
    <m/>
    <m/>
    <m/>
    <m/>
    <m/>
    <m/>
    <m/>
    <m/>
    <m/>
    <m/>
    <m/>
    <m/>
    <m/>
    <m/>
    <m/>
    <m/>
    <m/>
    <m/>
    <m/>
    <m/>
    <m/>
    <m/>
    <m/>
    <m/>
    <s v="TOTAL"/>
    <m/>
    <s v="NO INDICA MOTIVO"/>
    <m/>
    <x v="1"/>
    <m/>
    <m/>
    <s v="1"/>
    <m/>
    <m/>
    <s v="GESTIONADO"/>
    <m/>
    <d v="2024-01-12T00:00:00"/>
    <s v="NN"/>
    <m/>
    <x v="74"/>
    <x v="0"/>
    <x v="0"/>
    <x v="0"/>
    <x v="0"/>
    <n v="1"/>
    <n v="1"/>
    <n v="1"/>
    <n v="1"/>
    <x v="0"/>
    <n v="1"/>
    <s v="44139042 TUVALTEC S .A.S"/>
    <x v="0"/>
    <d v="2024-01-12T00:00:00"/>
    <x v="1673"/>
    <d v="1899-12-30T00:00:00"/>
    <d v="2024-01-12T03:10:00"/>
    <s v="3:10"/>
    <d v="1899-12-30T14:22:40"/>
    <x v="3"/>
    <x v="2"/>
    <x v="7"/>
    <x v="0"/>
    <n v="8193"/>
  </r>
  <r>
    <n v="1694"/>
    <d v="2024-01-12T17:27:31"/>
    <d v="2024-01-12T17:35:16"/>
    <s v="45981202@ventasyservicios.com.co"/>
    <s v="Candida Mayerli Moyano Casallas"/>
    <m/>
    <d v="2024-01-11T00:00:00"/>
    <s v="18:39"/>
    <x v="5"/>
    <m/>
    <m/>
    <m/>
    <m/>
    <m/>
    <m/>
    <m/>
    <m/>
    <m/>
    <m/>
    <s v="72598337"/>
    <s v="MUNICIPIO DE EL CERRITO"/>
    <s v="PYME MEDIANA"/>
    <s v="CLIENTE EXTERNO"/>
    <x v="0"/>
    <m/>
    <m/>
    <m/>
    <m/>
    <m/>
    <m/>
    <m/>
    <m/>
    <m/>
    <m/>
    <m/>
    <m/>
    <m/>
    <m/>
    <m/>
    <m/>
    <m/>
    <m/>
    <m/>
    <m/>
    <m/>
    <m/>
    <m/>
    <m/>
    <m/>
    <m/>
    <m/>
    <m/>
    <m/>
    <m/>
    <m/>
    <m/>
    <m/>
    <m/>
    <m/>
    <m/>
    <m/>
    <m/>
    <m/>
    <m/>
    <m/>
    <m/>
    <m/>
    <m/>
    <m/>
    <m/>
    <m/>
    <m/>
    <m/>
    <m/>
    <m/>
    <m/>
    <m/>
    <m/>
    <m/>
    <m/>
    <m/>
    <m/>
    <m/>
    <m/>
    <m/>
    <m/>
    <m/>
    <m/>
    <m/>
    <m/>
    <m/>
    <m/>
    <m/>
    <m/>
    <m/>
    <m/>
    <m/>
    <m/>
    <m/>
    <m/>
    <m/>
    <m/>
    <m/>
    <m/>
    <m/>
    <m/>
    <m/>
    <m/>
    <s v="PAGO NO ABONADO"/>
    <s v="BANCOLOMBIA"/>
    <s v="TRANSFERENCIA CON PAGO A LA REFERENCIA"/>
    <s v="REQ000004481389"/>
    <m/>
    <m/>
    <m/>
    <m/>
    <m/>
    <m/>
    <m/>
    <m/>
    <m/>
    <m/>
    <m/>
    <m/>
    <m/>
    <m/>
    <m/>
    <m/>
    <m/>
    <m/>
    <m/>
    <m/>
    <m/>
    <m/>
    <m/>
    <m/>
    <m/>
    <x v="0"/>
    <m/>
    <m/>
    <m/>
    <m/>
    <m/>
    <s v="ESCALADO"/>
    <s v="MYIT"/>
    <d v="2024-01-12T00:00:00"/>
    <m/>
    <m/>
    <x v="68"/>
    <x v="4"/>
    <x v="0"/>
    <x v="0"/>
    <x v="0"/>
    <s v=""/>
    <n v="0"/>
    <n v="0"/>
    <n v="0"/>
    <x v="1"/>
    <n v="2"/>
    <s v="72598337"/>
    <x v="1"/>
    <d v="2024-01-12T00:00:00"/>
    <x v="1674"/>
    <d v="1899-12-30T00:00:00"/>
    <d v="2024-01-11T18:39:00"/>
    <s v="18:39"/>
    <d v="1899-12-30T22:56:16"/>
    <x v="4"/>
    <x v="0"/>
    <x v="10"/>
    <x v="1"/>
    <n v="0"/>
  </r>
  <r>
    <n v="1695"/>
    <d v="2024-01-12T17:34:30"/>
    <d v="2024-01-12T17:35:57"/>
    <s v="45961543@ventasyservicios.com.co"/>
    <s v="Juan Jose Duque Aguirre"/>
    <m/>
    <d v="2024-01-12T00:00:00"/>
    <s v="11:33"/>
    <x v="0"/>
    <m/>
    <m/>
    <m/>
    <m/>
    <m/>
    <m/>
    <m/>
    <m/>
    <s v="contabilidad@massalud.co"/>
    <s v="(sin asunto)"/>
    <s v="12444841"/>
    <s v="LAUREN VERBEL KARINA BAIZ"/>
    <s v="MICRO"/>
    <s v="CLIENTE EXTERN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2T00:00:00"/>
    <m/>
    <m/>
    <x v="9"/>
    <x v="0"/>
    <x v="0"/>
    <x v="0"/>
    <x v="0"/>
    <n v="1"/>
    <n v="1"/>
    <n v="1"/>
    <n v="1"/>
    <x v="0"/>
    <n v="1"/>
    <s v="12444841LAUREN VERBEL KARINA BAIZ"/>
    <x v="0"/>
    <d v="2024-01-12T00:00:00"/>
    <x v="1675"/>
    <d v="1899-12-30T00:00:00"/>
    <d v="2024-01-12T11:33:00"/>
    <s v="11:33"/>
    <d v="1899-12-30T06:02:57"/>
    <x v="2"/>
    <x v="2"/>
    <x v="6"/>
    <x v="1"/>
    <n v="8193"/>
  </r>
  <r>
    <n v="1696"/>
    <d v="2024-01-12T17:29:05"/>
    <d v="2024-01-12T17:38:13"/>
    <s v="46044558@ventasyservicios.com.co"/>
    <s v="Dick Harry Rodriguez Rocha"/>
    <m/>
    <d v="2024-01-12T00:00:00"/>
    <s v="10:35"/>
    <x v="7"/>
    <m/>
    <m/>
    <m/>
    <m/>
    <m/>
    <m/>
    <s v="ique56@hotmail.com"/>
    <s v="Fwd: TRASPASO DE LINEA."/>
    <m/>
    <m/>
    <s v="3126255302"/>
    <s v="I.E. INGENIERIA ELECTRICA"/>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2T00:00:00"/>
    <m/>
    <m/>
    <x v="78"/>
    <x v="6"/>
    <x v="0"/>
    <x v="36"/>
    <x v="1"/>
    <n v="1"/>
    <n v="1"/>
    <n v="1"/>
    <n v="1"/>
    <x v="0"/>
    <n v="1"/>
    <s v="3126255302I.E. INGENIERIA ELECTRICA"/>
    <x v="0"/>
    <d v="2024-01-12T00:00:00"/>
    <x v="1676"/>
    <d v="1899-12-30T00:00:00"/>
    <d v="2024-01-12T10:35:00"/>
    <s v="10:35"/>
    <d v="1899-12-30T07:03:13"/>
    <x v="2"/>
    <x v="2"/>
    <x v="20"/>
    <x v="1"/>
    <n v="8193"/>
  </r>
  <r>
    <n v="1697"/>
    <d v="2024-01-12T17:37:44"/>
    <d v="2024-01-12T17:38:17"/>
    <s v="45961452@ventasyservicios.com.co"/>
    <s v="Natalia Buenano Gonzalez"/>
    <m/>
    <d v="2024-01-12T00:00:00"/>
    <s v="15:21"/>
    <x v="3"/>
    <m/>
    <s v="15559910"/>
    <m/>
    <m/>
    <m/>
    <m/>
    <m/>
    <m/>
    <m/>
    <m/>
    <s v="8.21462429"/>
    <s v="GRUPO INDUSTRIAL BREMEN S.A.S."/>
    <s v="PYME PEQUEÑA"/>
    <s v="CLIENTE EXTERNO"/>
    <x v="0"/>
    <m/>
    <s v="MÓVIL"/>
    <m/>
    <m/>
    <s v="OFERTA NEGOCIADA CONTRATO"/>
    <m/>
    <m/>
    <m/>
    <m/>
    <m/>
    <m/>
    <m/>
    <m/>
    <m/>
    <m/>
    <m/>
    <m/>
    <m/>
    <m/>
    <m/>
    <m/>
    <m/>
    <m/>
    <m/>
    <m/>
    <m/>
    <m/>
    <m/>
    <m/>
    <m/>
    <m/>
    <m/>
    <m/>
    <m/>
    <m/>
    <m/>
    <s v="APLICACIÓN CAMPAÑA"/>
    <m/>
    <m/>
    <m/>
    <m/>
    <m/>
    <m/>
    <m/>
    <m/>
    <m/>
    <m/>
    <m/>
    <m/>
    <m/>
    <m/>
    <m/>
    <m/>
    <m/>
    <m/>
    <m/>
    <m/>
    <m/>
    <m/>
    <m/>
    <m/>
    <m/>
    <m/>
    <m/>
    <m/>
    <m/>
    <m/>
    <m/>
    <m/>
    <m/>
    <m/>
    <m/>
    <m/>
    <m/>
    <m/>
    <m/>
    <m/>
    <m/>
    <m/>
    <m/>
    <m/>
    <m/>
    <m/>
    <m/>
    <m/>
    <m/>
    <m/>
    <m/>
    <m/>
    <m/>
    <m/>
    <m/>
    <m/>
    <m/>
    <m/>
    <m/>
    <m/>
    <m/>
    <m/>
    <m/>
    <m/>
    <m/>
    <m/>
    <m/>
    <m/>
    <m/>
    <m/>
    <m/>
    <m/>
    <m/>
    <m/>
    <m/>
    <m/>
    <x v="0"/>
    <m/>
    <m/>
    <m/>
    <m/>
    <m/>
    <s v="GESTIONADO"/>
    <m/>
    <d v="2024-01-12T00:00:00"/>
    <m/>
    <m/>
    <x v="112"/>
    <x v="3"/>
    <x v="0"/>
    <x v="0"/>
    <x v="0"/>
    <n v="1"/>
    <n v="1"/>
    <n v="1"/>
    <n v="1"/>
    <x v="0"/>
    <n v="1"/>
    <s v="8.21462429GRUPO INDUSTRIAL BREMEN S.A.S."/>
    <x v="2"/>
    <d v="2024-01-12T00:00:00"/>
    <x v="1677"/>
    <d v="1899-12-30T00:00:00"/>
    <d v="2024-01-12T15:21:00"/>
    <s v="15:21"/>
    <d v="1899-12-30T02:17:17"/>
    <x v="1"/>
    <x v="1"/>
    <x v="5"/>
    <x v="1"/>
    <n v="8193"/>
  </r>
  <r>
    <n v="1698"/>
    <d v="2024-01-12T17:36:32"/>
    <d v="2024-01-12T17:41:02"/>
    <s v="45981202@ventasyservicios.com.co"/>
    <s v="Candida Mayerli Moyano Casallas"/>
    <m/>
    <d v="2024-01-11T00:00:00"/>
    <s v="20:37"/>
    <x v="5"/>
    <m/>
    <m/>
    <m/>
    <m/>
    <m/>
    <m/>
    <m/>
    <m/>
    <m/>
    <m/>
    <s v="88574047"/>
    <s v="MARLY LORE  SANABRIA CALDERON   "/>
    <s v="SOHO"/>
    <s v="CLIENTE EXTERNO"/>
    <x v="0"/>
    <m/>
    <m/>
    <m/>
    <m/>
    <m/>
    <m/>
    <m/>
    <m/>
    <m/>
    <m/>
    <m/>
    <m/>
    <m/>
    <m/>
    <m/>
    <m/>
    <m/>
    <m/>
    <m/>
    <m/>
    <m/>
    <m/>
    <m/>
    <m/>
    <m/>
    <m/>
    <m/>
    <m/>
    <m/>
    <m/>
    <m/>
    <m/>
    <m/>
    <m/>
    <m/>
    <m/>
    <m/>
    <m/>
    <m/>
    <m/>
    <m/>
    <m/>
    <m/>
    <m/>
    <m/>
    <m/>
    <m/>
    <m/>
    <m/>
    <m/>
    <m/>
    <m/>
    <m/>
    <m/>
    <m/>
    <m/>
    <m/>
    <m/>
    <m/>
    <m/>
    <m/>
    <m/>
    <m/>
    <m/>
    <m/>
    <m/>
    <m/>
    <m/>
    <m/>
    <m/>
    <m/>
    <m/>
    <m/>
    <m/>
    <m/>
    <m/>
    <m/>
    <m/>
    <m/>
    <m/>
    <m/>
    <m/>
    <m/>
    <m/>
    <s v="PAGO YA APLICADO"/>
    <s v="BANCO DAVIVIENDA"/>
    <s v="TRANSFERENCIA CON PAGO A LA REFERENCIA"/>
    <m/>
    <m/>
    <m/>
    <m/>
    <m/>
    <m/>
    <m/>
    <m/>
    <m/>
    <m/>
    <m/>
    <m/>
    <m/>
    <m/>
    <m/>
    <m/>
    <m/>
    <m/>
    <m/>
    <m/>
    <m/>
    <m/>
    <m/>
    <m/>
    <m/>
    <m/>
    <x v="0"/>
    <m/>
    <m/>
    <m/>
    <m/>
    <m/>
    <s v="GESTIONADO"/>
    <m/>
    <d v="2024-01-12T00:00:00"/>
    <m/>
    <m/>
    <x v="70"/>
    <x v="4"/>
    <x v="0"/>
    <x v="0"/>
    <x v="0"/>
    <n v="1"/>
    <n v="1"/>
    <n v="1"/>
    <n v="1"/>
    <x v="0"/>
    <n v="1"/>
    <s v="88574047"/>
    <x v="0"/>
    <d v="2024-01-12T00:00:00"/>
    <x v="1678"/>
    <d v="1899-12-30T00:00:00"/>
    <d v="2024-01-11T20:37:00"/>
    <s v="20:37"/>
    <d v="1899-12-30T21:04:02"/>
    <x v="4"/>
    <x v="0"/>
    <x v="10"/>
    <x v="1"/>
    <n v="8193"/>
  </r>
  <r>
    <n v="1699"/>
    <d v="2024-01-12T17:40:58"/>
    <d v="2024-01-12T17:41:51"/>
    <s v="45664102@ventasyservicios.com.co"/>
    <s v="Angie Tatiana Tique Cardozo"/>
    <m/>
    <d v="2024-01-12T00:00:00"/>
    <s v="12:13 p. m."/>
    <x v="0"/>
    <m/>
    <m/>
    <m/>
    <m/>
    <m/>
    <m/>
    <m/>
    <m/>
    <s v="cajera.cali@carrera.com.co"/>
    <s v="COPIA DE FACTURA CARRERA MOTOS NIT 901389008 - CALI"/>
    <s v="13347413"/>
    <s v="CARRERA MOTOS S.A.S"/>
    <s v="MICRO"/>
    <s v="CLIENTE EXTERN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2T00:00:00"/>
    <s v="NO APLICA"/>
    <s v="NO APLICA"/>
    <x v="9"/>
    <x v="0"/>
    <x v="0"/>
    <x v="0"/>
    <x v="0"/>
    <n v="1"/>
    <n v="1"/>
    <n v="1"/>
    <n v="1"/>
    <x v="0"/>
    <n v="1"/>
    <s v="13347413CARRERA MOTOS S.A.S"/>
    <x v="2"/>
    <d v="2024-01-12T00:00:00"/>
    <x v="1679"/>
    <d v="1899-12-30T00:00:00"/>
    <d v="2024-01-12T12:13:00"/>
    <s v="12:13"/>
    <d v="1899-12-30T05:28:51"/>
    <x v="1"/>
    <x v="1"/>
    <x v="16"/>
    <x v="1"/>
    <n v="8193"/>
  </r>
  <r>
    <n v="1700"/>
    <d v="2024-01-12T17:41:11"/>
    <d v="2024-01-12T17:41:54"/>
    <s v="45688293@ventasyservicios.com.co"/>
    <s v="Juan David Mendez"/>
    <m/>
    <d v="2024-01-12T00:00:00"/>
    <s v="15:20"/>
    <x v="0"/>
    <m/>
    <m/>
    <m/>
    <m/>
    <m/>
    <m/>
    <m/>
    <m/>
    <s v="Harold.Velez@claro.com.co"/>
    <s v="RV: AVAL CAJA DE HERRAMIENTAS//INVERSIONES JL DEL CARIBE SAS // 900570927//GESTIONES CORPORATIVAS GC SAS"/>
    <s v="8.22502106"/>
    <s v="INVERSIONES J.L DEL CARIBE S.A.S"/>
    <s v="NO DETERMINADO"/>
    <s v="CLIENTE CLARO"/>
    <x v="0"/>
    <m/>
    <s v="MÓVIL"/>
    <m/>
    <m/>
    <s v="FIDELIZACIÓN - RETENCIÓN"/>
    <m/>
    <m/>
    <m/>
    <m/>
    <m/>
    <m/>
    <m/>
    <m/>
    <m/>
    <m/>
    <m/>
    <m/>
    <m/>
    <m/>
    <m/>
    <m/>
    <m/>
    <m/>
    <m/>
    <m/>
    <s v="APLICACIÓN CAMPAÑA DE DESCUENTO"/>
    <m/>
    <m/>
    <m/>
    <m/>
    <m/>
    <m/>
    <m/>
    <m/>
    <m/>
    <m/>
    <m/>
    <m/>
    <m/>
    <m/>
    <m/>
    <m/>
    <m/>
    <m/>
    <m/>
    <m/>
    <m/>
    <m/>
    <m/>
    <m/>
    <m/>
    <m/>
    <m/>
    <m/>
    <m/>
    <m/>
    <m/>
    <m/>
    <m/>
    <m/>
    <m/>
    <m/>
    <m/>
    <m/>
    <m/>
    <m/>
    <m/>
    <m/>
    <m/>
    <m/>
    <m/>
    <m/>
    <m/>
    <m/>
    <m/>
    <m/>
    <m/>
    <m/>
    <m/>
    <m/>
    <m/>
    <m/>
    <m/>
    <m/>
    <m/>
    <m/>
    <m/>
    <m/>
    <m/>
    <m/>
    <m/>
    <m/>
    <m/>
    <m/>
    <m/>
    <m/>
    <m/>
    <m/>
    <m/>
    <m/>
    <m/>
    <m/>
    <m/>
    <m/>
    <m/>
    <m/>
    <m/>
    <m/>
    <m/>
    <m/>
    <m/>
    <m/>
    <m/>
    <x v="0"/>
    <m/>
    <m/>
    <m/>
    <m/>
    <m/>
    <s v="GESTIONADO"/>
    <m/>
    <d v="2024-01-12T00:00:00"/>
    <m/>
    <m/>
    <x v="109"/>
    <x v="0"/>
    <x v="0"/>
    <x v="0"/>
    <x v="0"/>
    <n v="1"/>
    <n v="1"/>
    <n v="1"/>
    <n v="1"/>
    <x v="0"/>
    <n v="1"/>
    <s v="8.22502106INVERSIONES J.L DEL CARIBE S.A.S"/>
    <x v="2"/>
    <d v="2024-01-12T00:00:00"/>
    <x v="1680"/>
    <d v="1899-12-30T00:00:00"/>
    <d v="2024-01-12T15:20:00"/>
    <s v="15:20"/>
    <d v="1899-12-30T02:21:54"/>
    <x v="1"/>
    <x v="1"/>
    <x v="4"/>
    <x v="1"/>
    <n v="8193"/>
  </r>
  <r>
    <n v="1701"/>
    <d v="2024-01-12T17:41:19"/>
    <d v="2024-01-12T17:42:26"/>
    <s v="46044959@ventasyservicios.com.co"/>
    <s v="Brayan Enrique Cuida Castillo"/>
    <m/>
    <d v="2024-01-12T00:00:00"/>
    <s v="3:14 p. m."/>
    <x v="4"/>
    <m/>
    <m/>
    <m/>
    <m/>
    <m/>
    <m/>
    <m/>
    <m/>
    <s v="alejandra.banda@srislawyer.com"/>
    <s v="Re: Envío de factura"/>
    <s v="13338771"/>
    <s v=" ATCHUTHAN SRISKANDARAJAH"/>
    <s v="MICRO"/>
    <s v="CLIENTE CLARO"/>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2T00:00:00"/>
    <s v="NN"/>
    <m/>
    <x v="9"/>
    <x v="0"/>
    <x v="0"/>
    <x v="0"/>
    <x v="0"/>
    <n v="1"/>
    <n v="1"/>
    <n v="1"/>
    <n v="1"/>
    <x v="0"/>
    <n v="1"/>
    <s v="13338771 ATCHUTHAN SRISKANDARAJAH"/>
    <x v="0"/>
    <d v="2024-01-12T00:00:00"/>
    <x v="1681"/>
    <d v="1899-12-30T00:00:00"/>
    <d v="2024-01-12T03:14:00"/>
    <s v="3:14"/>
    <d v="1899-12-30T14:28:26"/>
    <x v="3"/>
    <x v="2"/>
    <x v="7"/>
    <x v="0"/>
    <n v="8193"/>
  </r>
  <r>
    <n v="1702"/>
    <d v="2024-01-12T17:42:40"/>
    <d v="2024-01-12T17:42:49"/>
    <s v="45113897@ventasyservicios.com.co"/>
    <s v="Diana Carolina Zambrano Cruz"/>
    <m/>
    <d v="2024-01-11T00:00:00"/>
    <s v="17:53"/>
    <x v="4"/>
    <m/>
    <m/>
    <m/>
    <m/>
    <m/>
    <m/>
    <m/>
    <m/>
    <s v="visualcare@outlook.es"/>
    <s v="Solicitud de traslado"/>
    <s v="4724692"/>
    <s v="VISUAL CARE BY SAS                         "/>
    <s v="MICRO"/>
    <s v="CLIENTE EXTERNO"/>
    <x v="0"/>
    <m/>
    <s v="FIJO"/>
    <s v="HFC"/>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12T00:00:00"/>
    <m/>
    <m/>
    <x v="111"/>
    <x v="0"/>
    <x v="0"/>
    <x v="0"/>
    <x v="0"/>
    <n v="1"/>
    <n v="1"/>
    <n v="1"/>
    <n v="1"/>
    <x v="0"/>
    <n v="1"/>
    <s v="4724692VISUAL CARE BY SAS                         "/>
    <x v="0"/>
    <d v="2024-01-12T00:00:00"/>
    <x v="1682"/>
    <d v="1899-12-30T00:00:00"/>
    <d v="2024-01-11T17:53:00"/>
    <s v="17:53"/>
    <d v="1899-12-30T23:49:49"/>
    <x v="4"/>
    <x v="0"/>
    <x v="30"/>
    <x v="0"/>
    <n v="8193"/>
  </r>
  <r>
    <n v="1703"/>
    <d v="2024-01-12T17:42:27"/>
    <d v="2024-01-12T17:43:44"/>
    <s v="46049316@ventasyservicios.com.co"/>
    <s v="Evelin Gicela Diaz Garzon"/>
    <m/>
    <d v="2024-01-12T00:00:00"/>
    <s v="12:50"/>
    <x v="7"/>
    <m/>
    <m/>
    <m/>
    <m/>
    <m/>
    <m/>
    <s v="Facturacion.estsoluciones@gmail.com"/>
    <s v="Re: Cesi?n de Contratos l?neas 3112058153 ? 3156125299"/>
    <m/>
    <m/>
    <s v="3112058153"/>
    <s v="EDWIN SAUL TELLEZ TELLEZ"/>
    <s v="SOHO"/>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2T00:00:00"/>
    <m/>
    <m/>
    <x v="81"/>
    <x v="6"/>
    <x v="0"/>
    <x v="0"/>
    <x v="0"/>
    <n v="1"/>
    <n v="1"/>
    <n v="1"/>
    <n v="1"/>
    <x v="0"/>
    <n v="1"/>
    <s v="3112058153EDWIN SAUL TELLEZ TELLEZ"/>
    <x v="2"/>
    <d v="2024-01-12T00:00:00"/>
    <x v="1683"/>
    <d v="1899-12-30T00:00:00"/>
    <d v="2024-01-12T12:50:00"/>
    <s v="12:50"/>
    <d v="1899-12-30T04:53:44"/>
    <x v="1"/>
    <x v="1"/>
    <x v="22"/>
    <x v="1"/>
    <n v="8193"/>
  </r>
  <r>
    <n v="1704"/>
    <d v="2024-01-12T17:41:39"/>
    <d v="2024-01-12T17:45:31"/>
    <s v="45577874@ventasyservicios.com.co"/>
    <s v="David Andres Pardo Torres"/>
    <m/>
    <d v="2024-01-12T00:00:00"/>
    <s v="12:03"/>
    <x v="4"/>
    <m/>
    <m/>
    <m/>
    <m/>
    <m/>
    <m/>
    <m/>
    <m/>
    <s v="Laura.Altamar@hhglobal.com"/>
    <s v="RE: soporte  técnico  DAÑO EN LINEA  FIJA  ADARE CUENTA 39520104"/>
    <s v="39520104"/>
    <s v="ADARE INTERNATIONAL S A S"/>
    <s v="EMPRESAS"/>
    <s v="CLIENTE EXTERNO"/>
    <x v="1"/>
    <s v="0"/>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SOLUCIONADO ESCALADO"/>
    <s v="OTRAS ÁREAS"/>
    <d v="2024-01-12T00:00:00"/>
    <s v="995982944"/>
    <m/>
    <x v="57"/>
    <x v="0"/>
    <x v="4"/>
    <x v="0"/>
    <x v="0"/>
    <n v="1"/>
    <n v="1"/>
    <n v="1"/>
    <n v="1"/>
    <x v="0"/>
    <n v="1"/>
    <s v="39520104ADARE INTERNATIONAL S A S"/>
    <x v="2"/>
    <d v="2024-01-12T00:00:00"/>
    <x v="1684"/>
    <d v="1899-12-30T00:00:00"/>
    <d v="2024-01-12T12:03:00"/>
    <s v="12:03"/>
    <d v="1899-12-30T05:42:31"/>
    <x v="1"/>
    <x v="1"/>
    <x v="14"/>
    <x v="0"/>
    <n v="8193"/>
  </r>
  <r>
    <n v="1705"/>
    <d v="2024-01-12T17:45:44"/>
    <d v="2024-01-12T17:46:44"/>
    <s v="46049316@ventasyservicios.com.co"/>
    <s v="Evelin Gicela Diaz Garzon"/>
    <m/>
    <d v="2024-01-12T00:00:00"/>
    <s v="12:53"/>
    <x v="7"/>
    <m/>
    <m/>
    <m/>
    <m/>
    <m/>
    <m/>
    <s v="gestionambiental@rodamundi.com"/>
    <s v="Portabilidad"/>
    <m/>
    <m/>
    <s v="3114409241"/>
    <s v="RODAMUNDI SAS"/>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2T00:00:00"/>
    <m/>
    <m/>
    <x v="78"/>
    <x v="6"/>
    <x v="0"/>
    <x v="0"/>
    <x v="0"/>
    <n v="1"/>
    <n v="1"/>
    <n v="1"/>
    <n v="1"/>
    <x v="0"/>
    <n v="1"/>
    <s v="3114409241RODAMUNDI SAS"/>
    <x v="2"/>
    <d v="2024-01-12T00:00:00"/>
    <x v="1685"/>
    <d v="1899-12-30T00:00:00"/>
    <d v="2024-01-12T12:53:00"/>
    <s v="12:53"/>
    <d v="1899-12-30T04:53:44"/>
    <x v="1"/>
    <x v="1"/>
    <x v="22"/>
    <x v="1"/>
    <n v="8193"/>
  </r>
  <r>
    <n v="1706"/>
    <d v="2024-01-12T17:41:04"/>
    <d v="2024-01-12T17:47:07"/>
    <s v="45981202@ventasyservicios.com.co"/>
    <s v="Candida Mayerli Moyano Casallas"/>
    <m/>
    <d v="2024-01-12T00:00:00"/>
    <s v="11:07"/>
    <x v="5"/>
    <m/>
    <m/>
    <m/>
    <m/>
    <m/>
    <m/>
    <m/>
    <m/>
    <m/>
    <m/>
    <s v="79219578"/>
    <s v="ESM BATALLON DE ASPC NO.16   "/>
    <s v="PYME PEQUEÑA"/>
    <s v="CLIENTE EXTERNO"/>
    <x v="0"/>
    <m/>
    <m/>
    <m/>
    <m/>
    <m/>
    <m/>
    <m/>
    <m/>
    <m/>
    <m/>
    <m/>
    <m/>
    <m/>
    <m/>
    <m/>
    <m/>
    <m/>
    <m/>
    <m/>
    <m/>
    <m/>
    <m/>
    <m/>
    <m/>
    <m/>
    <m/>
    <m/>
    <m/>
    <m/>
    <m/>
    <m/>
    <m/>
    <m/>
    <m/>
    <m/>
    <m/>
    <m/>
    <m/>
    <m/>
    <m/>
    <m/>
    <m/>
    <m/>
    <m/>
    <m/>
    <m/>
    <m/>
    <m/>
    <m/>
    <m/>
    <m/>
    <m/>
    <m/>
    <m/>
    <m/>
    <m/>
    <m/>
    <m/>
    <m/>
    <m/>
    <m/>
    <m/>
    <m/>
    <m/>
    <m/>
    <m/>
    <m/>
    <m/>
    <m/>
    <m/>
    <m/>
    <m/>
    <m/>
    <m/>
    <m/>
    <m/>
    <m/>
    <m/>
    <m/>
    <m/>
    <m/>
    <m/>
    <m/>
    <m/>
    <s v="PAGO NO ABONADO"/>
    <s v="BANCO CTIBANK"/>
    <s v="TRANSFERENCIA CTA. DE CLARO"/>
    <m/>
    <m/>
    <m/>
    <m/>
    <m/>
    <m/>
    <m/>
    <m/>
    <m/>
    <m/>
    <m/>
    <m/>
    <m/>
    <m/>
    <m/>
    <m/>
    <m/>
    <m/>
    <m/>
    <m/>
    <m/>
    <m/>
    <m/>
    <m/>
    <m/>
    <m/>
    <x v="0"/>
    <m/>
    <m/>
    <m/>
    <m/>
    <m/>
    <s v="SOLUCIONADO ESCALADO"/>
    <s v="GENOVEVA JIMÉNEZ"/>
    <d v="2024-01-12T00:00:00"/>
    <m/>
    <m/>
    <x v="68"/>
    <x v="4"/>
    <x v="4"/>
    <x v="0"/>
    <x v="0"/>
    <n v="1"/>
    <n v="1"/>
    <n v="1"/>
    <n v="1"/>
    <x v="1"/>
    <n v="2"/>
    <s v="79219578"/>
    <x v="1"/>
    <d v="2024-01-12T00:00:00"/>
    <x v="1686"/>
    <d v="1899-12-30T00:00:00"/>
    <d v="2024-01-12T11:07:00"/>
    <s v="11:07"/>
    <d v="1899-12-30T06:40:07"/>
    <x v="2"/>
    <x v="2"/>
    <x v="10"/>
    <x v="1"/>
    <n v="8193"/>
  </r>
  <r>
    <n v="1707"/>
    <d v="2024-01-12T17:47:05"/>
    <d v="2024-01-12T17:47:59"/>
    <s v="45113897@ventasyservicios.com.co"/>
    <s v="Diana Carolina Zambrano Cruz"/>
    <m/>
    <d v="2024-01-11T00:00:00"/>
    <s v="18:29"/>
    <x v="4"/>
    <m/>
    <m/>
    <m/>
    <m/>
    <m/>
    <m/>
    <m/>
    <m/>
    <s v="elianaramos0622@gmail.com"/>
    <s v="congelacion de servicio.pdf"/>
    <s v="27724778"/>
    <s v="ELIANA DEL RAMOS CAMACHO                   "/>
    <s v="SOHO"/>
    <s v="CLIENTE EXTERNO"/>
    <x v="0"/>
    <m/>
    <s v="FIJO"/>
    <s v="HFC"/>
    <s v="SUSPENSIÓN TEMPORAL"/>
    <m/>
    <m/>
    <m/>
    <m/>
    <m/>
    <m/>
    <m/>
    <m/>
    <m/>
    <m/>
    <m/>
    <m/>
    <m/>
    <m/>
    <m/>
    <m/>
    <m/>
    <m/>
    <m/>
    <m/>
    <m/>
    <m/>
    <m/>
    <m/>
    <m/>
    <m/>
    <m/>
    <m/>
    <m/>
    <m/>
    <m/>
    <m/>
    <m/>
    <m/>
    <m/>
    <m/>
    <m/>
    <m/>
    <m/>
    <m/>
    <m/>
    <m/>
    <m/>
    <m/>
    <m/>
    <m/>
    <m/>
    <m/>
    <m/>
    <m/>
    <m/>
    <m/>
    <m/>
    <m/>
    <m/>
    <m/>
    <m/>
    <m/>
    <s v="SIN COBRO CFM"/>
    <m/>
    <m/>
    <m/>
    <m/>
    <m/>
    <m/>
    <m/>
    <m/>
    <m/>
    <m/>
    <m/>
    <m/>
    <m/>
    <m/>
    <m/>
    <m/>
    <m/>
    <m/>
    <m/>
    <m/>
    <m/>
    <m/>
    <m/>
    <m/>
    <m/>
    <m/>
    <m/>
    <m/>
    <m/>
    <m/>
    <m/>
    <m/>
    <m/>
    <m/>
    <m/>
    <m/>
    <m/>
    <m/>
    <m/>
    <m/>
    <m/>
    <m/>
    <m/>
    <m/>
    <m/>
    <m/>
    <m/>
    <m/>
    <m/>
    <m/>
    <x v="0"/>
    <m/>
    <m/>
    <m/>
    <m/>
    <m/>
    <s v="GESTIONADO"/>
    <m/>
    <d v="2024-01-12T00:00:00"/>
    <m/>
    <m/>
    <x v="32"/>
    <x v="0"/>
    <x v="0"/>
    <x v="0"/>
    <x v="0"/>
    <n v="1"/>
    <n v="1"/>
    <n v="1"/>
    <n v="1"/>
    <x v="0"/>
    <n v="1"/>
    <s v="27724778ELIANA DEL RAMOS CAMACHO                   "/>
    <x v="0"/>
    <d v="2024-01-12T00:00:00"/>
    <x v="1687"/>
    <d v="1899-12-30T00:00:00"/>
    <d v="2024-01-11T18:29:00"/>
    <s v="18:29"/>
    <d v="1899-12-30T23:18:59"/>
    <x v="4"/>
    <x v="0"/>
    <x v="30"/>
    <x v="0"/>
    <n v="8193"/>
  </r>
  <r>
    <n v="1708"/>
    <d v="2024-01-12T17:50:07"/>
    <d v="2024-01-12T17:52:24"/>
    <s v="45981202@ventasyservicios.com.co"/>
    <s v="Candida Mayerli Moyano Casallas"/>
    <m/>
    <d v="2024-01-12T00:00:00"/>
    <s v="11:13"/>
    <x v="5"/>
    <m/>
    <m/>
    <m/>
    <m/>
    <m/>
    <m/>
    <m/>
    <m/>
    <m/>
    <m/>
    <s v="79215329"/>
    <s v="ESM BATALLON DE ASPC NO.16   "/>
    <s v="PYME PEQUEÑA"/>
    <s v="CLIENTE EXTERNO"/>
    <x v="0"/>
    <m/>
    <m/>
    <m/>
    <m/>
    <m/>
    <m/>
    <m/>
    <m/>
    <m/>
    <m/>
    <m/>
    <m/>
    <m/>
    <m/>
    <m/>
    <m/>
    <m/>
    <m/>
    <m/>
    <m/>
    <m/>
    <m/>
    <m/>
    <m/>
    <m/>
    <m/>
    <m/>
    <m/>
    <m/>
    <m/>
    <m/>
    <m/>
    <m/>
    <m/>
    <m/>
    <m/>
    <m/>
    <m/>
    <m/>
    <m/>
    <m/>
    <m/>
    <m/>
    <m/>
    <m/>
    <m/>
    <m/>
    <m/>
    <m/>
    <m/>
    <m/>
    <m/>
    <m/>
    <m/>
    <m/>
    <m/>
    <m/>
    <m/>
    <m/>
    <m/>
    <m/>
    <m/>
    <m/>
    <m/>
    <m/>
    <m/>
    <m/>
    <m/>
    <m/>
    <m/>
    <m/>
    <m/>
    <m/>
    <m/>
    <m/>
    <m/>
    <m/>
    <m/>
    <m/>
    <m/>
    <m/>
    <m/>
    <m/>
    <m/>
    <s v="PAGO NO ABONADO"/>
    <s v="BANCO CTIBANK"/>
    <s v="TRANSFERENCIA CTA. DE CLARO"/>
    <m/>
    <m/>
    <m/>
    <m/>
    <m/>
    <m/>
    <m/>
    <m/>
    <m/>
    <m/>
    <m/>
    <m/>
    <m/>
    <m/>
    <m/>
    <m/>
    <m/>
    <m/>
    <m/>
    <m/>
    <m/>
    <m/>
    <m/>
    <m/>
    <m/>
    <m/>
    <x v="0"/>
    <m/>
    <m/>
    <m/>
    <m/>
    <m/>
    <s v="GESTIONADO"/>
    <m/>
    <d v="2024-01-12T00:00:00"/>
    <m/>
    <m/>
    <x v="68"/>
    <x v="4"/>
    <x v="0"/>
    <x v="0"/>
    <x v="0"/>
    <n v="1"/>
    <n v="1"/>
    <n v="1"/>
    <n v="1"/>
    <x v="0"/>
    <n v="1"/>
    <s v="79215329"/>
    <x v="0"/>
    <d v="2024-01-12T00:00:00"/>
    <x v="1688"/>
    <d v="1899-12-30T00:00:00"/>
    <d v="2024-01-12T11:13:00"/>
    <s v="11:13"/>
    <d v="1899-12-30T06:39:24"/>
    <x v="2"/>
    <x v="2"/>
    <x v="10"/>
    <x v="1"/>
    <n v="8193"/>
  </r>
  <r>
    <n v="1709"/>
    <d v="2024-01-12T17:52:48"/>
    <d v="2024-01-12T17:53:47"/>
    <s v="46044978@ventasyservicios.com.co"/>
    <s v="Edward Esteban Roa Ruiz"/>
    <m/>
    <d v="2024-01-12T00:00:00"/>
    <s v="13:07"/>
    <x v="4"/>
    <m/>
    <m/>
    <m/>
    <m/>
    <m/>
    <m/>
    <m/>
    <m/>
    <s v="tsalamanca@Televvd.com "/>
    <s v="Solicitud E-sim"/>
    <s v="3102927156"/>
    <s v="TELECOMUNICACIONES VVD VIDEO VOZ Y DATOS"/>
    <s v="PYME PEQUEÑA"/>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2T00:00:00"/>
    <m/>
    <m/>
    <x v="21"/>
    <x v="0"/>
    <x v="0"/>
    <x v="0"/>
    <x v="0"/>
    <n v="1"/>
    <n v="1"/>
    <n v="1"/>
    <n v="1"/>
    <x v="0"/>
    <n v="1"/>
    <s v="3102927156TELECOMUNICACIONES VVD VIDEO VOZ Y DATOS"/>
    <x v="2"/>
    <d v="2024-01-12T00:00:00"/>
    <x v="1689"/>
    <d v="1899-12-30T00:00:00"/>
    <d v="2024-01-12T13:07:00"/>
    <s v="13:07"/>
    <d v="1899-12-30T04:46:47"/>
    <x v="1"/>
    <x v="1"/>
    <x v="8"/>
    <x v="0"/>
    <n v="8193"/>
  </r>
  <r>
    <n v="1710"/>
    <d v="2024-01-12T17:53:59"/>
    <d v="2024-01-12T17:54:56"/>
    <s v="46049316@ventasyservicios.com.co"/>
    <s v="Evelin Gicela Diaz Garzon"/>
    <m/>
    <d v="2024-01-12T00:00:00"/>
    <s v="12:16"/>
    <x v="7"/>
    <m/>
    <m/>
    <m/>
    <m/>
    <m/>
    <m/>
    <s v="juan.moralesc@claro.com.co"/>
    <s v="RV: CESIÓN LINEAS / LADRILLERA"/>
    <m/>
    <m/>
    <s v="8.22502758"/>
    <s v="LADRILLERA Y ALFARERA SANTA MARIA S.A.S. "/>
    <s v="NO DETERMINADO"/>
    <s v="CLIENTE CLAR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2T00:00:00"/>
    <m/>
    <m/>
    <x v="78"/>
    <x v="6"/>
    <x v="0"/>
    <x v="0"/>
    <x v="0"/>
    <n v="1"/>
    <n v="1"/>
    <n v="1"/>
    <n v="1"/>
    <x v="0"/>
    <n v="1"/>
    <s v="8.22502758LADRILLERA Y ALFARERA SANTA MARIA S.A.S. "/>
    <x v="2"/>
    <d v="2024-01-12T00:00:00"/>
    <x v="1690"/>
    <d v="1899-12-30T00:00:00"/>
    <d v="2024-01-12T12:16:00"/>
    <s v="12:16"/>
    <d v="1899-12-30T05:38:56"/>
    <x v="1"/>
    <x v="1"/>
    <x v="22"/>
    <x v="1"/>
    <n v="8193"/>
  </r>
  <r>
    <n v="1711"/>
    <d v="2024-01-12T17:54:42"/>
    <d v="2024-01-12T17:55:46"/>
    <s v="46044959@ventasyservicios.com.co"/>
    <s v="Brayan Enrique Cuida Castillo"/>
    <m/>
    <d v="2024-01-12T00:00:00"/>
    <s v="3:14 p. m."/>
    <x v="4"/>
    <m/>
    <m/>
    <m/>
    <m/>
    <m/>
    <m/>
    <m/>
    <m/>
    <s v="elcarnavaldelpollomirador@gmail.com"/>
    <s v="Cancelacion de contrato"/>
    <s v="12071749"/>
    <s v=" MELO MURILLO MARTHA LILIANA"/>
    <s v="MICR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2T00:00:00"/>
    <s v="NN"/>
    <m/>
    <x v="58"/>
    <x v="0"/>
    <x v="0"/>
    <x v="0"/>
    <x v="0"/>
    <n v="1"/>
    <n v="1"/>
    <n v="1"/>
    <n v="1"/>
    <x v="0"/>
    <n v="1"/>
    <s v="12071749 MELO MURILLO MARTHA LILIANA"/>
    <x v="0"/>
    <d v="2024-01-12T00:00:00"/>
    <x v="1691"/>
    <d v="1899-12-30T00:00:00"/>
    <d v="2024-01-12T03:14:00"/>
    <s v="3:14"/>
    <d v="1899-12-30T14:41:46"/>
    <x v="3"/>
    <x v="2"/>
    <x v="7"/>
    <x v="0"/>
    <n v="8193"/>
  </r>
  <r>
    <n v="1712"/>
    <d v="2024-01-12T17:57:31"/>
    <d v="2024-01-12T17:58:01"/>
    <s v="45961452@ventasyservicios.com.co"/>
    <s v="Natalia Buenano Gonzalez"/>
    <m/>
    <d v="2024-01-12T00:00:00"/>
    <s v="15:39"/>
    <x v="3"/>
    <m/>
    <s v="15559929"/>
    <m/>
    <m/>
    <m/>
    <m/>
    <m/>
    <m/>
    <m/>
    <m/>
    <s v="3228827432"/>
    <s v="MEDICOS ESPECIALISTAS EN EL DIAGNOSTICO"/>
    <s v="PYME PEQUEÑA"/>
    <s v="CLIENTE EXTERN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12T00:00:00"/>
    <m/>
    <m/>
    <x v="73"/>
    <x v="3"/>
    <x v="0"/>
    <x v="0"/>
    <x v="0"/>
    <n v="1"/>
    <n v="1"/>
    <n v="1"/>
    <n v="1"/>
    <x v="0"/>
    <n v="1"/>
    <s v="3228827432MEDICOS ESPECIALISTAS EN EL DIAGNOSTICO"/>
    <x v="2"/>
    <d v="2024-01-12T00:00:00"/>
    <x v="1692"/>
    <d v="1899-12-30T00:00:00"/>
    <d v="2024-01-12T15:39:00"/>
    <s v="15:39"/>
    <d v="1899-12-30T02:19:01"/>
    <x v="1"/>
    <x v="1"/>
    <x v="5"/>
    <x v="1"/>
    <n v="8193"/>
  </r>
  <r>
    <n v="1713"/>
    <d v="2024-01-12T17:57:44"/>
    <d v="2024-01-12T17:58:53"/>
    <s v="45981202@ventasyservicios.com.co"/>
    <s v="Candida Mayerli Moyano Casallas"/>
    <m/>
    <d v="2024-01-12T00:00:00"/>
    <s v="11:53"/>
    <x v="5"/>
    <m/>
    <m/>
    <m/>
    <m/>
    <m/>
    <m/>
    <m/>
    <m/>
    <m/>
    <m/>
    <s v="0"/>
    <s v="RESTAURANTE CRITERION"/>
    <s v="NO DETERMINADO"/>
    <s v="CLIENTE EXTERNO"/>
    <x v="0"/>
    <m/>
    <m/>
    <m/>
    <m/>
    <m/>
    <m/>
    <m/>
    <m/>
    <m/>
    <m/>
    <m/>
    <m/>
    <m/>
    <m/>
    <m/>
    <m/>
    <m/>
    <m/>
    <m/>
    <m/>
    <m/>
    <m/>
    <m/>
    <m/>
    <m/>
    <m/>
    <m/>
    <m/>
    <m/>
    <m/>
    <m/>
    <m/>
    <m/>
    <m/>
    <m/>
    <m/>
    <m/>
    <m/>
    <m/>
    <m/>
    <m/>
    <m/>
    <m/>
    <m/>
    <m/>
    <m/>
    <m/>
    <m/>
    <m/>
    <m/>
    <m/>
    <m/>
    <m/>
    <m/>
    <m/>
    <m/>
    <m/>
    <m/>
    <m/>
    <m/>
    <m/>
    <m/>
    <m/>
    <m/>
    <m/>
    <m/>
    <m/>
    <m/>
    <m/>
    <m/>
    <m/>
    <m/>
    <m/>
    <m/>
    <m/>
    <m/>
    <m/>
    <m/>
    <m/>
    <m/>
    <m/>
    <m/>
    <m/>
    <m/>
    <s v="SIN CRITERIO DE BÚSQUEDA"/>
    <m/>
    <m/>
    <m/>
    <m/>
    <m/>
    <m/>
    <m/>
    <m/>
    <m/>
    <m/>
    <m/>
    <m/>
    <m/>
    <m/>
    <m/>
    <m/>
    <m/>
    <m/>
    <m/>
    <m/>
    <m/>
    <m/>
    <m/>
    <m/>
    <m/>
    <m/>
    <m/>
    <m/>
    <x v="0"/>
    <m/>
    <m/>
    <m/>
    <m/>
    <m/>
    <s v="GESTIONADO"/>
    <m/>
    <d v="2024-01-12T00:00:00"/>
    <m/>
    <m/>
    <x v="6"/>
    <x v="4"/>
    <x v="0"/>
    <x v="0"/>
    <x v="0"/>
    <n v="1"/>
    <n v="1"/>
    <n v="1"/>
    <n v="1"/>
    <x v="0"/>
    <n v="1"/>
    <s v="0"/>
    <x v="0"/>
    <d v="2024-01-12T00:00:00"/>
    <x v="1693"/>
    <d v="1899-12-30T00:00:00"/>
    <d v="2024-01-12T11:53:00"/>
    <s v="11:53"/>
    <d v="1899-12-30T06:05:53"/>
    <x v="2"/>
    <x v="2"/>
    <x v="10"/>
    <x v="1"/>
    <n v="8193"/>
  </r>
  <r>
    <n v="1714"/>
    <d v="2024-01-12T17:58:22"/>
    <d v="2024-01-12T17:59:02"/>
    <s v="45688293@ventasyservicios.com.co"/>
    <s v="Juan David Mendez"/>
    <m/>
    <d v="2024-01-12T00:00:00"/>
    <s v="13:48"/>
    <x v="0"/>
    <m/>
    <m/>
    <m/>
    <m/>
    <m/>
    <m/>
    <m/>
    <m/>
    <s v="contactopyme.co@claro.com.co"/>
    <s v="Fwd: Solicitud Linea Adicional"/>
    <s v="8.22431257"/>
    <s v="DIGITAL MEDIC S.A.S."/>
    <s v="SOHO"/>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12T00:00:00"/>
    <m/>
    <m/>
    <x v="15"/>
    <x v="0"/>
    <x v="0"/>
    <x v="0"/>
    <x v="0"/>
    <n v="1"/>
    <n v="1"/>
    <n v="1"/>
    <n v="1"/>
    <x v="0"/>
    <n v="1"/>
    <s v="8.22431257DIGITAL MEDIC S.A.S."/>
    <x v="2"/>
    <d v="2024-01-12T00:00:00"/>
    <x v="1694"/>
    <d v="1899-12-30T00:00:00"/>
    <d v="2024-01-12T13:48:00"/>
    <s v="13:48"/>
    <d v="1899-12-30T04:11:02"/>
    <x v="1"/>
    <x v="1"/>
    <x v="4"/>
    <x v="1"/>
    <n v="8193"/>
  </r>
  <r>
    <n v="1715"/>
    <d v="2024-01-12T17:48:29"/>
    <d v="2024-01-12T18:00:00"/>
    <s v="45113897@ventasyservicios.com.co"/>
    <s v="Diana Carolina Zambrano Cruz"/>
    <m/>
    <d v="2024-01-11T00:00:00"/>
    <s v="18:38"/>
    <x v="4"/>
    <m/>
    <m/>
    <m/>
    <m/>
    <m/>
    <m/>
    <m/>
    <m/>
    <s v="luisa.jimenez@nextcomm.com.co"/>
    <s v="Traslado interno"/>
    <s v="12154045"/>
    <s v="PETROLIQUIDOS S.A.S"/>
    <s v="PYME MEDIANA"/>
    <s v="CLIENTE EXTERNO"/>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2T00:00:00"/>
    <m/>
    <m/>
    <x v="80"/>
    <x v="0"/>
    <x v="0"/>
    <x v="0"/>
    <x v="0"/>
    <n v="1"/>
    <n v="1"/>
    <n v="1"/>
    <n v="1"/>
    <x v="0"/>
    <n v="1"/>
    <s v="12154045PETROLIQUIDOS S.A.S"/>
    <x v="0"/>
    <d v="2024-01-12T00:00:00"/>
    <x v="1695"/>
    <d v="1899-12-30T00:00:00"/>
    <d v="2024-01-11T18:38:00"/>
    <s v="18:38"/>
    <d v="1899-12-30T23:22:00"/>
    <x v="4"/>
    <x v="0"/>
    <x v="30"/>
    <x v="0"/>
    <n v="8193"/>
  </r>
  <r>
    <n v="1716"/>
    <d v="2024-01-12T17:59:37"/>
    <d v="2024-01-12T18:00:30"/>
    <s v="46044978@ventasyservicios.com.co"/>
    <s v="Edward Esteban Roa Ruiz"/>
    <m/>
    <d v="2024-01-12T00:00:00"/>
    <s v="13:08"/>
    <x v="4"/>
    <m/>
    <m/>
    <m/>
    <m/>
    <m/>
    <m/>
    <m/>
    <m/>
    <s v="coordinadorti@turesdelosandes.com"/>
    <s v="Factura incompleta"/>
    <s v="8.22429003"/>
    <s v="TURES DE LOS ANDES LTDA TURANDES"/>
    <s v="PYME MEDIANA"/>
    <s v="CLIENTE CLAR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2T00:00:00"/>
    <m/>
    <m/>
    <x v="9"/>
    <x v="0"/>
    <x v="0"/>
    <x v="0"/>
    <x v="0"/>
    <n v="1"/>
    <n v="1"/>
    <n v="1"/>
    <n v="1"/>
    <x v="0"/>
    <n v="1"/>
    <s v="8.22429003TURES DE LOS ANDES LTDA TURANDES"/>
    <x v="2"/>
    <d v="2024-01-12T00:00:00"/>
    <x v="1696"/>
    <d v="1899-12-30T00:00:00"/>
    <d v="2024-01-12T13:08:00"/>
    <s v="13:08"/>
    <d v="1899-12-30T04:52:30"/>
    <x v="1"/>
    <x v="1"/>
    <x v="8"/>
    <x v="0"/>
    <n v="8193"/>
  </r>
  <r>
    <n v="1717"/>
    <d v="2024-01-12T17:53:10"/>
    <d v="2024-01-12T18:00:36"/>
    <s v="45632550@ventasyservicios.com.co"/>
    <s v="Alejandra Rodriguez Cajamarca"/>
    <m/>
    <d v="2024-01-11T00:00:00"/>
    <s v="5:29 p. m."/>
    <x v="0"/>
    <m/>
    <m/>
    <m/>
    <m/>
    <m/>
    <m/>
    <m/>
    <m/>
    <s v="juan.gonzalezh@claro.com.co"/>
    <s v="RV: UPGRADE ENTELGY CANAL DEDICADO DE 200 - A 500MB"/>
    <s v="12184402"/>
    <s v="ENTELGY COLOMBIA SAS"/>
    <s v="INTERMEDIAS"/>
    <s v="CLIENTE CLARO"/>
    <x v="0"/>
    <m/>
    <s v="FIJO"/>
    <s v="FO"/>
    <s v="CAMBIO PLAN TARIFA"/>
    <m/>
    <m/>
    <m/>
    <m/>
    <m/>
    <s v="UPGRADE - PARALELO"/>
    <m/>
    <m/>
    <m/>
    <m/>
    <m/>
    <m/>
    <m/>
    <m/>
    <m/>
    <m/>
    <m/>
    <m/>
    <m/>
    <m/>
    <m/>
    <m/>
    <m/>
    <m/>
    <m/>
    <m/>
    <m/>
    <m/>
    <m/>
    <m/>
    <m/>
    <m/>
    <m/>
    <m/>
    <m/>
    <m/>
    <m/>
    <m/>
    <m/>
    <m/>
    <m/>
    <m/>
    <m/>
    <m/>
    <m/>
    <m/>
    <m/>
    <m/>
    <m/>
    <m/>
    <m/>
    <m/>
    <m/>
    <m/>
    <m/>
    <m/>
    <m/>
    <m/>
    <m/>
    <m/>
    <m/>
    <m/>
    <m/>
    <m/>
    <m/>
    <m/>
    <m/>
    <m/>
    <m/>
    <m/>
    <m/>
    <m/>
    <m/>
    <m/>
    <m/>
    <m/>
    <m/>
    <m/>
    <m/>
    <m/>
    <m/>
    <m/>
    <m/>
    <m/>
    <m/>
    <m/>
    <m/>
    <m/>
    <m/>
    <m/>
    <m/>
    <m/>
    <m/>
    <m/>
    <m/>
    <m/>
    <m/>
    <m/>
    <m/>
    <m/>
    <m/>
    <m/>
    <m/>
    <m/>
    <m/>
    <m/>
    <m/>
    <m/>
    <m/>
    <x v="0"/>
    <m/>
    <m/>
    <m/>
    <m/>
    <m/>
    <s v="SOLUCIONADO ESCALADO"/>
    <s v="OTRAS ÁREAS"/>
    <d v="2024-01-11T00:00:00"/>
    <m/>
    <m/>
    <x v="62"/>
    <x v="0"/>
    <x v="4"/>
    <x v="0"/>
    <x v="0"/>
    <n v="1"/>
    <n v="1"/>
    <n v="1"/>
    <n v="1"/>
    <x v="0"/>
    <n v="1"/>
    <s v="12184402ENTELGY COLOMBIA SAS"/>
    <x v="1"/>
    <d v="2024-01-12T00:00:00"/>
    <x v="1697"/>
    <d v="1899-12-30T00:00:00"/>
    <d v="2024-01-11T05:29:00"/>
    <s v="5:29"/>
    <d v="1899-12-31T12:31:36"/>
    <x v="0"/>
    <x v="2"/>
    <x v="24"/>
    <x v="0"/>
    <n v="8193"/>
  </r>
  <r>
    <n v="1718"/>
    <d v="2024-01-12T17:53:30"/>
    <d v="2024-01-12T18:02:09"/>
    <s v="45577874@ventasyservicios.com.co"/>
    <s v="David Andres Pardo Torres"/>
    <m/>
    <d v="2024-01-12T00:00:00"/>
    <s v="12:05"/>
    <x v="4"/>
    <m/>
    <m/>
    <m/>
    <m/>
    <m/>
    <m/>
    <m/>
    <m/>
    <s v="mlaguna@gruposolerium.com"/>
    <s v="Traslado Interno red 28331201"/>
    <s v="28331201"/>
    <s v="GRUPO SOLERIUM SA"/>
    <s v="PYME MEDIANA"/>
    <s v="CLIENTE EXTERNO"/>
    <x v="0"/>
    <m/>
    <s v="FIJO"/>
    <s v="HFC"/>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2T00:00:00"/>
    <s v="995985354"/>
    <m/>
    <x v="80"/>
    <x v="0"/>
    <x v="0"/>
    <x v="0"/>
    <x v="0"/>
    <n v="1"/>
    <n v="1"/>
    <n v="1"/>
    <n v="1"/>
    <x v="0"/>
    <n v="1"/>
    <s v="28331201GRUPO SOLERIUM SA"/>
    <x v="2"/>
    <d v="2024-01-12T00:00:00"/>
    <x v="1698"/>
    <d v="1899-12-30T00:00:00"/>
    <d v="2024-01-12T12:05:00"/>
    <s v="12:05"/>
    <d v="1899-12-30T05:57:09"/>
    <x v="1"/>
    <x v="1"/>
    <x v="14"/>
    <x v="0"/>
    <n v="8193"/>
  </r>
  <r>
    <n v="1719"/>
    <d v="2024-01-12T18:05:48"/>
    <d v="2024-01-12T18:06:57"/>
    <s v="46049316@ventasyservicios.com.co"/>
    <s v="Evelin Gicela Diaz Garzon"/>
    <m/>
    <d v="2024-01-12T00:00:00"/>
    <s v="12:50"/>
    <x v="7"/>
    <m/>
    <m/>
    <m/>
    <m/>
    <m/>
    <m/>
    <s v="natalia.pino@claro.com.co"/>
    <s v="FORMATO CESION DE CONTRATO // AGENCIA DE EDUCACION SUPERIOR SAPIENCIA// NIT 900602106"/>
    <m/>
    <m/>
    <s v="3204036649"/>
    <s v="AGENCIA DE EDUCACION POSTSECUNDARIA DE M"/>
    <s v="MICRO"/>
    <s v="CLIENTE CLAR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2T00:00:00"/>
    <m/>
    <m/>
    <x v="81"/>
    <x v="6"/>
    <x v="0"/>
    <x v="0"/>
    <x v="0"/>
    <n v="1"/>
    <n v="1"/>
    <n v="1"/>
    <n v="1"/>
    <x v="0"/>
    <n v="1"/>
    <s v="3204036649AGENCIA DE EDUCACION POSTSECUNDARIA DE M"/>
    <x v="2"/>
    <d v="2024-01-12T00:00:00"/>
    <x v="1699"/>
    <d v="1899-12-30T00:00:00"/>
    <d v="2024-01-12T12:50:00"/>
    <s v="12:50"/>
    <d v="1899-12-30T05:16:57"/>
    <x v="1"/>
    <x v="1"/>
    <x v="22"/>
    <x v="1"/>
    <n v="8193"/>
  </r>
  <r>
    <n v="1720"/>
    <d v="2024-01-12T18:08:26"/>
    <d v="2024-01-12T18:09:12"/>
    <s v="45688293@ventasyservicios.com.co"/>
    <s v="Juan David Mendez"/>
    <m/>
    <d v="2024-01-12T00:00:00"/>
    <s v="13:50"/>
    <x v="0"/>
    <m/>
    <m/>
    <m/>
    <m/>
    <m/>
    <m/>
    <m/>
    <m/>
    <s v="Luz.sierrag@claro.com.co"/>
    <s v="MIN 3202917697 ASOCIAR A LA MAESTRA  8.22481634"/>
    <s v="3202917697"/>
    <s v="GRENERGY COLOMBIA S.A.S."/>
    <s v="MICRO"/>
    <s v="CLIENTE CLARO"/>
    <x v="0"/>
    <m/>
    <s v="MÓVIL"/>
    <m/>
    <m/>
    <s v="INCLUSIONES - EXCLUSIONES"/>
    <m/>
    <m/>
    <m/>
    <m/>
    <m/>
    <m/>
    <m/>
    <m/>
    <m/>
    <m/>
    <m/>
    <m/>
    <m/>
    <m/>
    <m/>
    <m/>
    <m/>
    <m/>
    <m/>
    <m/>
    <m/>
    <m/>
    <m/>
    <m/>
    <s v="INCLUSIÓN"/>
    <m/>
    <m/>
    <m/>
    <m/>
    <m/>
    <m/>
    <m/>
    <m/>
    <m/>
    <m/>
    <m/>
    <m/>
    <m/>
    <m/>
    <m/>
    <m/>
    <m/>
    <m/>
    <m/>
    <m/>
    <m/>
    <m/>
    <m/>
    <m/>
    <m/>
    <m/>
    <m/>
    <m/>
    <m/>
    <m/>
    <m/>
    <m/>
    <m/>
    <m/>
    <m/>
    <m/>
    <m/>
    <m/>
    <m/>
    <m/>
    <m/>
    <m/>
    <m/>
    <m/>
    <m/>
    <m/>
    <m/>
    <m/>
    <m/>
    <m/>
    <m/>
    <m/>
    <m/>
    <m/>
    <m/>
    <m/>
    <m/>
    <m/>
    <m/>
    <m/>
    <m/>
    <m/>
    <m/>
    <m/>
    <m/>
    <m/>
    <m/>
    <m/>
    <m/>
    <m/>
    <m/>
    <m/>
    <m/>
    <m/>
    <m/>
    <m/>
    <m/>
    <m/>
    <m/>
    <m/>
    <m/>
    <m/>
    <m/>
    <x v="0"/>
    <m/>
    <m/>
    <m/>
    <m/>
    <m/>
    <s v="GESTIONADO"/>
    <m/>
    <d v="2024-01-12T00:00:00"/>
    <m/>
    <m/>
    <x v="54"/>
    <x v="0"/>
    <x v="0"/>
    <x v="0"/>
    <x v="0"/>
    <n v="1"/>
    <n v="1"/>
    <n v="1"/>
    <n v="1"/>
    <x v="0"/>
    <n v="1"/>
    <s v="3202917697GRENERGY COLOMBIA S.A.S."/>
    <x v="2"/>
    <d v="2024-01-12T00:00:00"/>
    <x v="1700"/>
    <d v="1899-12-30T00:00:00"/>
    <d v="2024-01-12T13:50:00"/>
    <s v="13:50"/>
    <d v="1899-12-30T04:19:12"/>
    <x v="1"/>
    <x v="1"/>
    <x v="4"/>
    <x v="1"/>
    <n v="8193"/>
  </r>
  <r>
    <n v="1721"/>
    <d v="2024-01-12T18:05:57"/>
    <d v="2024-01-12T18:09:24"/>
    <s v="46046817@ventasyservicios.com.co"/>
    <s v="Nicolas Romero Parra"/>
    <m/>
    <d v="2024-01-12T00:00:00"/>
    <s v="11:01"/>
    <x v="0"/>
    <m/>
    <m/>
    <m/>
    <m/>
    <m/>
    <m/>
    <m/>
    <m/>
    <s v="hilda.gomez@claro.com.co"/>
    <s v="RV: SOLICITUD INFORMACION"/>
    <s v="8.22423019"/>
    <s v="DISNAR LIMITADA DISTRIBUCIONES NARANJO L"/>
    <s v="PYME MEDIANA"/>
    <s v="CONSULTOR COMERCIAL"/>
    <x v="1"/>
    <s v="NIEFER MARIBEL ROMAN DURANGO"/>
    <s v="MÓVIL"/>
    <m/>
    <m/>
    <s v="SALDO"/>
    <m/>
    <m/>
    <m/>
    <m/>
    <m/>
    <m/>
    <m/>
    <m/>
    <m/>
    <m/>
    <m/>
    <m/>
    <m/>
    <m/>
    <m/>
    <m/>
    <m/>
    <m/>
    <m/>
    <m/>
    <m/>
    <m/>
    <m/>
    <m/>
    <m/>
    <m/>
    <m/>
    <m/>
    <m/>
    <m/>
    <m/>
    <m/>
    <m/>
    <m/>
    <m/>
    <m/>
    <m/>
    <m/>
    <m/>
    <m/>
    <m/>
    <m/>
    <m/>
    <m/>
    <m/>
    <m/>
    <m/>
    <m/>
    <s v="INFORMACIÓN - ACLARACIÓN"/>
    <m/>
    <m/>
    <m/>
    <m/>
    <m/>
    <m/>
    <m/>
    <m/>
    <m/>
    <m/>
    <m/>
    <m/>
    <m/>
    <m/>
    <m/>
    <m/>
    <m/>
    <m/>
    <m/>
    <m/>
    <m/>
    <m/>
    <m/>
    <m/>
    <m/>
    <m/>
    <m/>
    <m/>
    <m/>
    <m/>
    <m/>
    <m/>
    <m/>
    <m/>
    <m/>
    <m/>
    <m/>
    <m/>
    <m/>
    <m/>
    <m/>
    <m/>
    <m/>
    <m/>
    <m/>
    <m/>
    <m/>
    <m/>
    <m/>
    <m/>
    <m/>
    <m/>
    <m/>
    <m/>
    <m/>
    <m/>
    <m/>
    <m/>
    <m/>
    <x v="0"/>
    <m/>
    <m/>
    <m/>
    <m/>
    <m/>
    <s v="SOLUCIONADO ESCALADO"/>
    <s v="CSM"/>
    <d v="2024-01-12T00:00:00"/>
    <s v="N/A"/>
    <s v="0"/>
    <x v="39"/>
    <x v="0"/>
    <x v="4"/>
    <x v="0"/>
    <x v="0"/>
    <n v="1"/>
    <n v="1"/>
    <n v="1"/>
    <n v="1"/>
    <x v="0"/>
    <n v="1"/>
    <s v="8.22423019DISNAR LIMITADA DISTRIBUCIONES NARANJO L"/>
    <x v="1"/>
    <d v="2024-01-12T00:00:00"/>
    <x v="1701"/>
    <d v="1899-12-30T00:00:00"/>
    <d v="2024-01-12T11:01:00"/>
    <s v="11:01"/>
    <d v="1899-12-30T07:08:24"/>
    <x v="2"/>
    <x v="2"/>
    <x v="3"/>
    <x v="1"/>
    <n v="8193"/>
  </r>
  <r>
    <n v="1722"/>
    <d v="2024-01-12T17:51:38"/>
    <d v="2024-01-12T18:14:08"/>
    <s v="45077095@ventasyservicios.com.co"/>
    <s v="Diana Patricia García Valencia"/>
    <m/>
    <d v="2024-01-11T00:00:00"/>
    <s v="13:06"/>
    <x v="4"/>
    <m/>
    <m/>
    <m/>
    <m/>
    <m/>
    <m/>
    <m/>
    <m/>
    <s v="marialuciadiaz@ofiz.co"/>
    <s v="CAM Consultores - Nit 900.009.573-4 - Solicitud renovación beneficio"/>
    <s v="12147655"/>
    <s v="C A M CONSULTORES S A S"/>
    <s v="MICRO"/>
    <s v="CLIENTE EXTERNO"/>
    <x v="0"/>
    <m/>
    <s v="FIJO"/>
    <s v="FO"/>
    <s v="CAMBIO PLAN TARIFA"/>
    <m/>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2T00:00:00"/>
    <m/>
    <m/>
    <x v="22"/>
    <x v="0"/>
    <x v="0"/>
    <x v="0"/>
    <x v="0"/>
    <n v="1"/>
    <n v="1"/>
    <n v="1"/>
    <n v="1"/>
    <x v="0"/>
    <n v="1"/>
    <s v="12147655C A M CONSULTORES S A S"/>
    <x v="0"/>
    <d v="2024-01-12T00:00:00"/>
    <x v="1702"/>
    <d v="1899-12-30T00:00:00"/>
    <d v="2024-01-11T13:06:00"/>
    <s v="13:06"/>
    <d v="1899-12-31T05:08:08"/>
    <x v="0"/>
    <x v="0"/>
    <x v="17"/>
    <x v="0"/>
    <n v="8193"/>
  </r>
  <r>
    <n v="1723"/>
    <d v="2024-01-12T18:18:46"/>
    <d v="2024-01-12T18:19:16"/>
    <s v="45961452@ventasyservicios.com.co"/>
    <s v="Natalia Buenano Gonzalez"/>
    <m/>
    <d v="2024-01-12T00:00:00"/>
    <s v="15:33"/>
    <x v="3"/>
    <m/>
    <s v="15559925"/>
    <m/>
    <m/>
    <m/>
    <m/>
    <m/>
    <m/>
    <m/>
    <m/>
    <s v="8.21454494"/>
    <s v="IMPORTADORA SUR ALPINE S.A."/>
    <s v="INTERMEDIAS"/>
    <s v="CLIENTE EXTERNO"/>
    <x v="0"/>
    <m/>
    <s v="MÓVIL"/>
    <m/>
    <m/>
    <s v="REPOSICIÓN DE EQUIPO"/>
    <m/>
    <m/>
    <m/>
    <m/>
    <m/>
    <m/>
    <m/>
    <m/>
    <m/>
    <m/>
    <m/>
    <m/>
    <m/>
    <m/>
    <m/>
    <m/>
    <m/>
    <m/>
    <m/>
    <m/>
    <m/>
    <m/>
    <m/>
    <m/>
    <m/>
    <m/>
    <m/>
    <m/>
    <m/>
    <m/>
    <m/>
    <m/>
    <m/>
    <m/>
    <m/>
    <m/>
    <m/>
    <m/>
    <m/>
    <m/>
    <m/>
    <m/>
    <m/>
    <m/>
    <s v="COTIZACIÓN"/>
    <m/>
    <m/>
    <m/>
    <m/>
    <m/>
    <m/>
    <m/>
    <m/>
    <m/>
    <m/>
    <m/>
    <m/>
    <m/>
    <m/>
    <m/>
    <m/>
    <m/>
    <m/>
    <m/>
    <m/>
    <m/>
    <m/>
    <m/>
    <m/>
    <m/>
    <m/>
    <m/>
    <m/>
    <m/>
    <m/>
    <m/>
    <m/>
    <m/>
    <m/>
    <m/>
    <m/>
    <m/>
    <m/>
    <m/>
    <m/>
    <m/>
    <m/>
    <m/>
    <m/>
    <m/>
    <m/>
    <m/>
    <m/>
    <m/>
    <m/>
    <m/>
    <m/>
    <m/>
    <m/>
    <m/>
    <m/>
    <m/>
    <m/>
    <m/>
    <m/>
    <m/>
    <m/>
    <m/>
    <x v="0"/>
    <m/>
    <m/>
    <m/>
    <m/>
    <m/>
    <s v="GESTIONADO"/>
    <m/>
    <d v="2024-01-12T00:00:00"/>
    <m/>
    <m/>
    <x v="38"/>
    <x v="3"/>
    <x v="0"/>
    <x v="0"/>
    <x v="0"/>
    <n v="1"/>
    <n v="1"/>
    <n v="1"/>
    <n v="1"/>
    <x v="0"/>
    <n v="1"/>
    <s v="8.21454494IMPORTADORA SUR ALPINE S.A."/>
    <x v="2"/>
    <d v="2024-01-12T00:00:00"/>
    <x v="1703"/>
    <d v="1899-12-30T00:00:00"/>
    <d v="2024-01-12T15:33:00"/>
    <s v="15:33"/>
    <d v="1899-12-30T02:46:16"/>
    <x v="1"/>
    <x v="1"/>
    <x v="5"/>
    <x v="1"/>
    <n v="8193"/>
  </r>
  <r>
    <n v="1724"/>
    <d v="2024-01-12T18:20:15"/>
    <d v="2024-01-12T18:20:29"/>
    <s v="45715302@ventasyservicios.com.co"/>
    <s v="Gina Julieth Rojas Rodriguez"/>
    <m/>
    <d v="2024-01-12T00:00:00"/>
    <s v="12:09"/>
    <x v="4"/>
    <m/>
    <m/>
    <m/>
    <m/>
    <m/>
    <m/>
    <m/>
    <m/>
    <s v="vinmotorsnkd@gmail.com"/>
    <s v="comprobante pago.pdf"/>
    <s v="74667565"/>
    <s v="NUBIA STEL FLOREZ SALAS   "/>
    <s v="SOHO"/>
    <s v="CLIENTE EXTERNO"/>
    <x v="0"/>
    <m/>
    <s v="FIJO"/>
    <s v="HFC"/>
    <s v="CANCELACIÓN DE SERVICIO"/>
    <m/>
    <m/>
    <m/>
    <m/>
    <m/>
    <m/>
    <m/>
    <s v="COLOCACIÓN"/>
    <m/>
    <m/>
    <m/>
    <m/>
    <m/>
    <m/>
    <m/>
    <m/>
    <m/>
    <m/>
    <m/>
    <m/>
    <m/>
    <m/>
    <m/>
    <m/>
    <m/>
    <m/>
    <m/>
    <m/>
    <m/>
    <m/>
    <m/>
    <m/>
    <m/>
    <m/>
    <m/>
    <m/>
    <m/>
    <m/>
    <m/>
    <m/>
    <m/>
    <m/>
    <m/>
    <m/>
    <m/>
    <m/>
    <m/>
    <m/>
    <m/>
    <m/>
    <m/>
    <m/>
    <m/>
    <m/>
    <m/>
    <m/>
    <m/>
    <m/>
    <m/>
    <m/>
    <m/>
    <m/>
    <m/>
    <m/>
    <m/>
    <m/>
    <m/>
    <m/>
    <m/>
    <m/>
    <m/>
    <m/>
    <m/>
    <m/>
    <m/>
    <m/>
    <m/>
    <m/>
    <m/>
    <m/>
    <m/>
    <m/>
    <m/>
    <m/>
    <m/>
    <m/>
    <m/>
    <m/>
    <m/>
    <m/>
    <m/>
    <m/>
    <m/>
    <m/>
    <m/>
    <m/>
    <m/>
    <m/>
    <m/>
    <m/>
    <m/>
    <m/>
    <m/>
    <m/>
    <m/>
    <s v="TOTAL"/>
    <m/>
    <s v="VIAJE FUERA DEL PAÍS"/>
    <m/>
    <x v="1"/>
    <m/>
    <m/>
    <s v="1"/>
    <m/>
    <m/>
    <s v="GESTIONADO"/>
    <m/>
    <d v="2024-01-12T00:00:00"/>
    <s v="0"/>
    <s v="0"/>
    <x v="74"/>
    <x v="0"/>
    <x v="0"/>
    <x v="0"/>
    <x v="0"/>
    <n v="1"/>
    <n v="1"/>
    <n v="1"/>
    <n v="1"/>
    <x v="0"/>
    <n v="1"/>
    <s v="74667565NUBIA STEL FLOREZ SALAS   "/>
    <x v="0"/>
    <d v="2024-01-12T00:00:00"/>
    <x v="1704"/>
    <d v="1899-12-30T00:00:00"/>
    <d v="2024-01-12T12:09:00"/>
    <s v="12:09"/>
    <d v="1899-12-30T06:11:29"/>
    <x v="2"/>
    <x v="2"/>
    <x v="23"/>
    <x v="0"/>
    <n v="8193"/>
  </r>
  <r>
    <n v="1725"/>
    <d v="2024-01-12T18:16:49"/>
    <d v="2024-01-12T18:23:01"/>
    <s v="46046817@ventasyservicios.com.co"/>
    <s v="Nicolas Romero Parra"/>
    <m/>
    <d v="2024-01-12T00:00:00"/>
    <s v="17:09"/>
    <x v="0"/>
    <m/>
    <m/>
    <m/>
    <m/>
    <m/>
    <m/>
    <m/>
    <m/>
    <s v="paola.palmaac@claro.com.co"/>
    <s v="RV: Solicitud de acceso a  services manager"/>
    <s v="11262126"/>
    <s v="SISTEMAS SATELITALES DE COLOMBIA S.A. ESP"/>
    <s v="PYME MEDIANA"/>
    <s v="CONSULTOR COMERCIAL"/>
    <x v="0"/>
    <m/>
    <s v="FIJO"/>
    <s v="FO"/>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2T00:00:00"/>
    <s v="N/A"/>
    <s v="20623711"/>
    <x v="57"/>
    <x v="0"/>
    <x v="0"/>
    <x v="0"/>
    <x v="0"/>
    <n v="1"/>
    <n v="1"/>
    <n v="1"/>
    <n v="1"/>
    <x v="0"/>
    <n v="1"/>
    <s v="11262126SISTEMAS SATELITALES DE COLOMBIA S.A. ESP"/>
    <x v="2"/>
    <d v="2024-01-12T00:00:00"/>
    <x v="1705"/>
    <d v="1899-12-30T00:00:00"/>
    <d v="2024-01-12T17:09:00"/>
    <s v="17:09"/>
    <d v="1899-12-30T01:14:01"/>
    <x v="1"/>
    <x v="1"/>
    <x v="3"/>
    <x v="1"/>
    <n v="8193"/>
  </r>
  <r>
    <n v="1726"/>
    <d v="2024-01-12T18:23:49"/>
    <d v="2024-01-12T18:24:49"/>
    <s v="45961588@ventasyservicios.com.co"/>
    <s v="Brian Fernando Camacho Hernandez"/>
    <m/>
    <d v="2024-01-12T00:00:00"/>
    <s v="15:49"/>
    <x v="4"/>
    <m/>
    <m/>
    <m/>
    <m/>
    <m/>
    <m/>
    <m/>
    <m/>
    <s v="gerencia@grouptecsas.com"/>
    <s v="Re: SESION DE CONTRATO"/>
    <s v="10189781"/>
    <s v="VICTOR PAVO                                "/>
    <s v="PYME PEQUEÑA"/>
    <s v="CLIENTE EXTERNO"/>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2T00:00:00"/>
    <s v="na"/>
    <s v="na "/>
    <x v="37"/>
    <x v="0"/>
    <x v="0"/>
    <x v="0"/>
    <x v="0"/>
    <n v="1"/>
    <n v="1"/>
    <n v="1"/>
    <n v="1"/>
    <x v="1"/>
    <n v="2"/>
    <s v="10189781VICTOR PAVO                                "/>
    <x v="2"/>
    <d v="2024-01-12T00:00:00"/>
    <x v="1706"/>
    <d v="1899-12-30T00:00:00"/>
    <d v="2024-01-12T15:49:00"/>
    <s v="15:49"/>
    <d v="1899-12-30T02:35:49"/>
    <x v="1"/>
    <x v="1"/>
    <x v="21"/>
    <x v="0"/>
    <n v="8193"/>
  </r>
  <r>
    <n v="1727"/>
    <d v="2024-01-12T18:13:00"/>
    <d v="2024-01-12T18:26:17"/>
    <s v="45577874@ventasyservicios.com.co"/>
    <s v="David Andres Pardo Torres"/>
    <m/>
    <d v="2024-01-12T00:00:00"/>
    <s v="12:12"/>
    <x v="4"/>
    <m/>
    <m/>
    <m/>
    <m/>
    <m/>
    <m/>
    <m/>
    <m/>
    <s v="mary.therese.123@gmail.com"/>
    <s v="Traslado claro Internet"/>
    <s v="12125908"/>
    <s v="MARIA TERE CELIS BUENO"/>
    <s v="SOHO"/>
    <s v="CLIENTE EXTERNO"/>
    <x v="0"/>
    <m/>
    <s v="FIJO"/>
    <s v="HFC"/>
    <s v="TRASLADO SEDE"/>
    <m/>
    <m/>
    <m/>
    <m/>
    <m/>
    <m/>
    <m/>
    <m/>
    <m/>
    <m/>
    <m/>
    <m/>
    <m/>
    <m/>
    <m/>
    <m/>
    <m/>
    <m/>
    <m/>
    <m/>
    <m/>
    <m/>
    <m/>
    <m/>
    <m/>
    <m/>
    <m/>
    <m/>
    <m/>
    <m/>
    <m/>
    <m/>
    <m/>
    <m/>
    <m/>
    <m/>
    <m/>
    <m/>
    <m/>
    <m/>
    <m/>
    <m/>
    <m/>
    <m/>
    <m/>
    <m/>
    <m/>
    <m/>
    <m/>
    <m/>
    <m/>
    <m/>
    <m/>
    <m/>
    <m/>
    <m/>
    <m/>
    <m/>
    <m/>
    <s v="GESTIONADO"/>
    <m/>
    <m/>
    <m/>
    <m/>
    <m/>
    <m/>
    <m/>
    <m/>
    <m/>
    <m/>
    <m/>
    <m/>
    <m/>
    <m/>
    <m/>
    <m/>
    <m/>
    <m/>
    <m/>
    <m/>
    <m/>
    <m/>
    <m/>
    <m/>
    <m/>
    <m/>
    <m/>
    <m/>
    <m/>
    <m/>
    <m/>
    <m/>
    <m/>
    <m/>
    <m/>
    <m/>
    <m/>
    <m/>
    <m/>
    <m/>
    <m/>
    <m/>
    <m/>
    <m/>
    <m/>
    <m/>
    <m/>
    <m/>
    <m/>
    <x v="0"/>
    <m/>
    <m/>
    <m/>
    <m/>
    <m/>
    <s v="GESTIONADO"/>
    <m/>
    <d v="2024-01-12T00:00:00"/>
    <s v="995988795"/>
    <m/>
    <x v="138"/>
    <x v="0"/>
    <x v="0"/>
    <x v="0"/>
    <x v="0"/>
    <n v="1"/>
    <n v="1"/>
    <n v="1"/>
    <n v="1"/>
    <x v="0"/>
    <n v="1"/>
    <s v="12125908MARIA TERE CELIS BUENO"/>
    <x v="0"/>
    <d v="2024-01-12T00:00:00"/>
    <x v="1707"/>
    <d v="1899-12-30T00:00:00"/>
    <d v="2024-01-12T12:12:00"/>
    <s v="12:12"/>
    <d v="1899-12-30T06:14:17"/>
    <x v="2"/>
    <x v="2"/>
    <x v="14"/>
    <x v="0"/>
    <n v="8193"/>
  </r>
  <r>
    <n v="1728"/>
    <d v="2024-01-12T18:28:38"/>
    <d v="2024-01-12T18:28:57"/>
    <s v="45981202@ventasyservicios.com.co"/>
    <s v="Candida Mayerli Moyano Casallas"/>
    <m/>
    <d v="2024-01-12T00:00:00"/>
    <s v="11:56"/>
    <x v="5"/>
    <m/>
    <m/>
    <m/>
    <m/>
    <m/>
    <m/>
    <m/>
    <m/>
    <m/>
    <m/>
    <s v="12258125"/>
    <s v="LUZ MARY NUÑEZ PUENTES"/>
    <s v="SOHO"/>
    <s v="CLIENTE EXTERNO"/>
    <x v="0"/>
    <m/>
    <m/>
    <m/>
    <m/>
    <m/>
    <m/>
    <m/>
    <m/>
    <m/>
    <m/>
    <m/>
    <m/>
    <m/>
    <m/>
    <m/>
    <m/>
    <m/>
    <m/>
    <m/>
    <m/>
    <m/>
    <m/>
    <m/>
    <m/>
    <m/>
    <m/>
    <m/>
    <m/>
    <m/>
    <m/>
    <m/>
    <m/>
    <m/>
    <m/>
    <m/>
    <m/>
    <m/>
    <m/>
    <m/>
    <m/>
    <m/>
    <m/>
    <m/>
    <m/>
    <m/>
    <m/>
    <m/>
    <m/>
    <m/>
    <m/>
    <m/>
    <m/>
    <m/>
    <m/>
    <m/>
    <m/>
    <m/>
    <m/>
    <m/>
    <m/>
    <m/>
    <m/>
    <m/>
    <m/>
    <m/>
    <m/>
    <m/>
    <m/>
    <m/>
    <m/>
    <m/>
    <m/>
    <m/>
    <m/>
    <m/>
    <m/>
    <m/>
    <m/>
    <m/>
    <m/>
    <m/>
    <m/>
    <m/>
    <m/>
    <s v="PAGO YA APLICADO"/>
    <s v="CAV CLARO"/>
    <s v="TRANSFERENCIA CON PAGO A LA REFERENCIA"/>
    <m/>
    <m/>
    <m/>
    <m/>
    <m/>
    <m/>
    <m/>
    <m/>
    <m/>
    <m/>
    <m/>
    <m/>
    <m/>
    <m/>
    <m/>
    <m/>
    <m/>
    <m/>
    <m/>
    <m/>
    <m/>
    <m/>
    <m/>
    <m/>
    <m/>
    <m/>
    <x v="0"/>
    <m/>
    <m/>
    <m/>
    <m/>
    <m/>
    <s v="GESTIONADO"/>
    <m/>
    <d v="2024-01-12T00:00:00"/>
    <m/>
    <m/>
    <x v="70"/>
    <x v="4"/>
    <x v="0"/>
    <x v="0"/>
    <x v="0"/>
    <n v="1"/>
    <n v="1"/>
    <n v="1"/>
    <n v="1"/>
    <x v="0"/>
    <n v="1"/>
    <s v="12258125"/>
    <x v="0"/>
    <d v="2024-01-12T00:00:00"/>
    <x v="1708"/>
    <d v="1899-12-30T00:00:00"/>
    <d v="2024-01-12T11:56:00"/>
    <s v="11:56"/>
    <d v="1899-12-30T06:32:57"/>
    <x v="2"/>
    <x v="2"/>
    <x v="10"/>
    <x v="1"/>
    <n v="8193"/>
  </r>
  <r>
    <n v="1729"/>
    <d v="2024-01-12T17:39:37"/>
    <d v="2024-01-12T18:31:32"/>
    <s v="45961543@ventasyservicios.com.co"/>
    <s v="Juan Jose Duque Aguirre"/>
    <m/>
    <d v="2024-01-12T00:00:00"/>
    <s v="17:25"/>
    <x v="0"/>
    <m/>
    <m/>
    <m/>
    <m/>
    <m/>
    <m/>
    <m/>
    <m/>
    <s v="yuri.sanchez@claro.com.co"/>
    <s v="Reposición sim card"/>
    <s v="8.22347607"/>
    <s v="LUIS FERNANDO MONTES POSADA"/>
    <s v="MICRO"/>
    <s v="CLIENTE CLAR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12T00:00:00"/>
    <m/>
    <m/>
    <x v="31"/>
    <x v="0"/>
    <x v="0"/>
    <x v="0"/>
    <x v="0"/>
    <n v="1"/>
    <n v="1"/>
    <n v="1"/>
    <n v="1"/>
    <x v="0"/>
    <n v="1"/>
    <s v="8.22347607LUIS FERNANDO MONTES POSADA"/>
    <x v="2"/>
    <d v="2024-01-12T00:00:00"/>
    <x v="1709"/>
    <d v="1899-12-30T00:00:00"/>
    <d v="2024-01-12T17:25:00"/>
    <s v="17:25"/>
    <d v="1899-12-30T01:06:32"/>
    <x v="1"/>
    <x v="1"/>
    <x v="6"/>
    <x v="1"/>
    <n v="8193"/>
  </r>
  <r>
    <n v="1730"/>
    <d v="2024-01-12T18:32:37"/>
    <d v="2024-01-12T18:33:11"/>
    <s v="45961452@ventasyservicios.com.co"/>
    <s v="Natalia Buenano Gonzalez"/>
    <m/>
    <d v="2024-01-12T00:00:00"/>
    <s v="15:29"/>
    <x v="3"/>
    <m/>
    <s v="15559922"/>
    <m/>
    <m/>
    <m/>
    <m/>
    <m/>
    <m/>
    <m/>
    <m/>
    <s v="8.22238896"/>
    <s v="ALIANZA FOLLOW UP S.A.S."/>
    <s v="PYME MEDIANA"/>
    <s v="CLIENTE EXTERNO"/>
    <x v="0"/>
    <m/>
    <s v="MÓVIL"/>
    <m/>
    <m/>
    <s v="REPOSICIÓN DE EQUIPO"/>
    <m/>
    <m/>
    <m/>
    <m/>
    <m/>
    <m/>
    <m/>
    <m/>
    <m/>
    <m/>
    <m/>
    <m/>
    <m/>
    <m/>
    <m/>
    <m/>
    <m/>
    <m/>
    <m/>
    <m/>
    <m/>
    <m/>
    <m/>
    <m/>
    <m/>
    <m/>
    <m/>
    <m/>
    <m/>
    <m/>
    <m/>
    <m/>
    <m/>
    <m/>
    <m/>
    <m/>
    <m/>
    <m/>
    <m/>
    <m/>
    <m/>
    <m/>
    <m/>
    <m/>
    <s v="RECLAMACIÓN - AJUSTE"/>
    <m/>
    <m/>
    <m/>
    <m/>
    <m/>
    <m/>
    <m/>
    <m/>
    <m/>
    <m/>
    <m/>
    <m/>
    <m/>
    <m/>
    <m/>
    <m/>
    <m/>
    <m/>
    <m/>
    <m/>
    <m/>
    <m/>
    <m/>
    <m/>
    <m/>
    <m/>
    <m/>
    <m/>
    <m/>
    <m/>
    <m/>
    <m/>
    <m/>
    <m/>
    <m/>
    <m/>
    <m/>
    <m/>
    <m/>
    <m/>
    <m/>
    <m/>
    <m/>
    <m/>
    <m/>
    <m/>
    <m/>
    <m/>
    <m/>
    <m/>
    <m/>
    <m/>
    <m/>
    <m/>
    <m/>
    <m/>
    <m/>
    <m/>
    <m/>
    <m/>
    <m/>
    <m/>
    <m/>
    <x v="0"/>
    <m/>
    <m/>
    <m/>
    <m/>
    <m/>
    <s v="GESTIONADO"/>
    <m/>
    <d v="2024-01-12T00:00:00"/>
    <m/>
    <m/>
    <x v="168"/>
    <x v="3"/>
    <x v="0"/>
    <x v="0"/>
    <x v="0"/>
    <n v="1"/>
    <n v="1"/>
    <n v="1"/>
    <n v="1"/>
    <x v="2"/>
    <n v="2"/>
    <s v="8.22238896ALIANZA FOLLOW UP S.A.S."/>
    <x v="2"/>
    <d v="2024-01-12T00:00:00"/>
    <x v="1710"/>
    <d v="1899-12-30T00:00:00"/>
    <d v="2024-01-12T15:29:00"/>
    <s v="15:29"/>
    <d v="1899-12-30T03:04:11"/>
    <x v="1"/>
    <x v="1"/>
    <x v="5"/>
    <x v="1"/>
    <n v="8193"/>
  </r>
  <r>
    <n v="1731"/>
    <d v="2024-01-12T18:06:25"/>
    <d v="2024-01-12T18:35:27"/>
    <s v="45113897@ventasyservicios.com.co"/>
    <s v="Diana Carolina Zambrano Cruz"/>
    <m/>
    <d v="2024-01-12T00:00:00"/>
    <s v="16:56"/>
    <x v="4"/>
    <m/>
    <m/>
    <m/>
    <m/>
    <m/>
    <m/>
    <m/>
    <m/>
    <s v="antoniaramirez01@gmail.com"/>
    <s v="Solicitud cambió de titularidad y sesión de contrato"/>
    <s v="3108244040"/>
    <s v="MARIA LUCILA BUSTAMANTE ARISTIZABAL"/>
    <s v="PYME PEQUEÑA"/>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2T00:00:00"/>
    <m/>
    <m/>
    <x v="37"/>
    <x v="0"/>
    <x v="0"/>
    <x v="0"/>
    <x v="0"/>
    <n v="1"/>
    <n v="1"/>
    <n v="1"/>
    <n v="1"/>
    <x v="0"/>
    <n v="1"/>
    <s v="3108244040MARIA LUCILA BUSTAMANTE ARISTIZABAL"/>
    <x v="2"/>
    <d v="2024-01-12T00:00:00"/>
    <x v="1711"/>
    <d v="1899-12-30T00:00:00"/>
    <d v="2024-01-12T16:56:00"/>
    <s v="16:56"/>
    <d v="1899-12-30T01:39:27"/>
    <x v="1"/>
    <x v="1"/>
    <x v="30"/>
    <x v="0"/>
    <n v="8193"/>
  </r>
  <r>
    <n v="1732"/>
    <d v="2024-01-12T18:35:06"/>
    <d v="2024-01-12T18:35:56"/>
    <s v="45715302@ventasyservicios.com.co"/>
    <s v="Gina Julieth Rojas Rodriguez"/>
    <m/>
    <d v="2024-01-12T00:00:00"/>
    <s v="11:57"/>
    <x v="4"/>
    <m/>
    <m/>
    <m/>
    <m/>
    <m/>
    <m/>
    <m/>
    <m/>
    <s v="oscareariasc@hotmail.com"/>
    <s v="Fwd: Activacion e-sim 3182099029"/>
    <s v="3182099029"/>
    <s v="ZEUS STORE COLOMBIA SAS"/>
    <s v="MICR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2T00:00:00"/>
    <s v="0"/>
    <s v="0"/>
    <x v="21"/>
    <x v="0"/>
    <x v="0"/>
    <x v="0"/>
    <x v="0"/>
    <n v="1"/>
    <n v="1"/>
    <n v="1"/>
    <n v="1"/>
    <x v="0"/>
    <n v="1"/>
    <s v="3182099029ZEUS STORE COLOMBIA SAS"/>
    <x v="0"/>
    <d v="2024-01-12T00:00:00"/>
    <x v="1712"/>
    <d v="1899-12-30T00:00:00"/>
    <d v="2024-01-12T11:57:00"/>
    <s v="11:57"/>
    <d v="1899-12-30T06:38:56"/>
    <x v="2"/>
    <x v="2"/>
    <x v="23"/>
    <x v="0"/>
    <n v="8193"/>
  </r>
  <r>
    <n v="1733"/>
    <d v="2024-01-12T18:35:59"/>
    <d v="2024-01-12T18:36:27"/>
    <s v="45961452@ventasyservicios.com.co"/>
    <s v="Natalia Buenano Gonzalez"/>
    <m/>
    <d v="2024-01-12T00:00:00"/>
    <s v="16:08"/>
    <x v="3"/>
    <m/>
    <s v="15559952"/>
    <m/>
    <m/>
    <m/>
    <m/>
    <m/>
    <m/>
    <m/>
    <m/>
    <s v="3205492004"/>
    <s v="JASSIR SAIEH S. A. S."/>
    <s v="PYME MEDIANA"/>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12T00:00:00"/>
    <m/>
    <m/>
    <x v="31"/>
    <x v="3"/>
    <x v="0"/>
    <x v="0"/>
    <x v="0"/>
    <n v="1"/>
    <n v="1"/>
    <n v="1"/>
    <n v="1"/>
    <x v="0"/>
    <n v="1"/>
    <s v="3205492004JASSIR SAIEH S. A. S."/>
    <x v="2"/>
    <d v="2024-01-12T00:00:00"/>
    <x v="1713"/>
    <d v="1899-12-30T00:00:00"/>
    <d v="2024-01-12T16:08:00"/>
    <s v="16:08"/>
    <d v="1899-12-30T02:28:27"/>
    <x v="1"/>
    <x v="1"/>
    <x v="5"/>
    <x v="1"/>
    <n v="8193"/>
  </r>
  <r>
    <n v="1734"/>
    <d v="2024-01-12T18:36:01"/>
    <d v="2024-01-12T18:36:53"/>
    <s v="46044959@ventasyservicios.com.co"/>
    <s v="Brayan Enrique Cuida Castillo"/>
    <m/>
    <d v="2024-01-12T00:00:00"/>
    <s v="3:05 p. m."/>
    <x v="4"/>
    <m/>
    <m/>
    <m/>
    <m/>
    <m/>
    <m/>
    <m/>
    <m/>
    <s v="auxjuridica@grupoprodigyo.com"/>
    <s v="Fwd: DERECHO DE PETICIÓN RECLAMACION DAÑOS APARATOS ELECTRONICOS."/>
    <s v="98939044"/>
    <s v="GRUPO CONSTRUCTOR PRODIGYO SA"/>
    <s v="SOHO"/>
    <s v="CLIENTE CLARO"/>
    <x v="0"/>
    <m/>
    <s v="FIJO"/>
    <s v="HFC"/>
    <s v="PQR"/>
    <m/>
    <m/>
    <m/>
    <m/>
    <m/>
    <m/>
    <m/>
    <m/>
    <m/>
    <m/>
    <m/>
    <m/>
    <m/>
    <m/>
    <m/>
    <m/>
    <m/>
    <m/>
    <m/>
    <m/>
    <m/>
    <m/>
    <m/>
    <m/>
    <m/>
    <m/>
    <m/>
    <m/>
    <m/>
    <m/>
    <m/>
    <m/>
    <m/>
    <m/>
    <m/>
    <m/>
    <m/>
    <s v="NO RECEPCIÓN DE SOLICITUD (PQR - RECURSO)"/>
    <m/>
    <m/>
    <m/>
    <m/>
    <m/>
    <m/>
    <m/>
    <m/>
    <m/>
    <m/>
    <m/>
    <m/>
    <m/>
    <m/>
    <m/>
    <m/>
    <m/>
    <m/>
    <m/>
    <m/>
    <m/>
    <m/>
    <m/>
    <m/>
    <m/>
    <m/>
    <m/>
    <m/>
    <m/>
    <m/>
    <m/>
    <m/>
    <m/>
    <m/>
    <m/>
    <m/>
    <m/>
    <m/>
    <m/>
    <m/>
    <m/>
    <m/>
    <m/>
    <m/>
    <m/>
    <m/>
    <m/>
    <m/>
    <m/>
    <m/>
    <m/>
    <m/>
    <m/>
    <m/>
    <m/>
    <m/>
    <m/>
    <m/>
    <m/>
    <m/>
    <m/>
    <m/>
    <m/>
    <m/>
    <m/>
    <m/>
    <m/>
    <m/>
    <m/>
    <m/>
    <m/>
    <x v="0"/>
    <m/>
    <m/>
    <m/>
    <m/>
    <m/>
    <s v="GESTIONADO"/>
    <m/>
    <d v="2024-01-12T00:00:00"/>
    <s v="NN"/>
    <m/>
    <x v="69"/>
    <x v="0"/>
    <x v="0"/>
    <x v="0"/>
    <x v="0"/>
    <n v="1"/>
    <n v="1"/>
    <n v="1"/>
    <n v="1"/>
    <x v="0"/>
    <n v="1"/>
    <s v="98939044GRUPO CONSTRUCTOR PRODIGYO SA"/>
    <x v="0"/>
    <d v="2024-01-12T00:00:00"/>
    <x v="1714"/>
    <d v="1899-12-30T00:00:00"/>
    <d v="2024-01-12T03:05:00"/>
    <s v="3:05"/>
    <d v="1899-12-30T15:31:53"/>
    <x v="3"/>
    <x v="2"/>
    <x v="7"/>
    <x v="0"/>
    <n v="8193"/>
  </r>
  <r>
    <n v="1735"/>
    <d v="2024-01-12T18:31:14"/>
    <d v="2024-01-12T18:40:17"/>
    <s v="46046817@ventasyservicios.com.co"/>
    <s v="Nicolas Romero Parra"/>
    <m/>
    <d v="2024-01-12T00:00:00"/>
    <s v="16:59"/>
    <x v="0"/>
    <m/>
    <m/>
    <m/>
    <m/>
    <m/>
    <m/>
    <m/>
    <m/>
    <s v="ricardo.posada@claro.com.co"/>
    <s v="RV: Rw Re: Fwd: SOLICITUD 900479693-"/>
    <s v="8.22460865"/>
    <s v="GLOBAL SKY DE COLOMBIA SAS"/>
    <s v="PYME MEDIANA"/>
    <s v="CONSULTOR COMERCIAL"/>
    <x v="0"/>
    <m/>
    <s v="MÓVIL"/>
    <m/>
    <m/>
    <s v="SERVICIOS ADICIONALES"/>
    <m/>
    <m/>
    <m/>
    <m/>
    <m/>
    <m/>
    <m/>
    <m/>
    <m/>
    <m/>
    <m/>
    <m/>
    <m/>
    <m/>
    <m/>
    <m/>
    <m/>
    <m/>
    <m/>
    <m/>
    <m/>
    <m/>
    <m/>
    <m/>
    <m/>
    <m/>
    <m/>
    <m/>
    <m/>
    <m/>
    <m/>
    <m/>
    <m/>
    <m/>
    <m/>
    <m/>
    <m/>
    <m/>
    <m/>
    <m/>
    <m/>
    <m/>
    <m/>
    <m/>
    <m/>
    <m/>
    <m/>
    <m/>
    <m/>
    <m/>
    <m/>
    <m/>
    <s v="ACTIVACIÓN"/>
    <m/>
    <m/>
    <m/>
    <m/>
    <m/>
    <m/>
    <m/>
    <m/>
    <m/>
    <m/>
    <m/>
    <m/>
    <m/>
    <m/>
    <m/>
    <m/>
    <m/>
    <m/>
    <m/>
    <m/>
    <m/>
    <m/>
    <m/>
    <m/>
    <m/>
    <m/>
    <m/>
    <m/>
    <m/>
    <m/>
    <m/>
    <m/>
    <m/>
    <m/>
    <m/>
    <m/>
    <m/>
    <m/>
    <m/>
    <m/>
    <m/>
    <m/>
    <m/>
    <m/>
    <m/>
    <m/>
    <m/>
    <m/>
    <m/>
    <m/>
    <m/>
    <m/>
    <m/>
    <m/>
    <m/>
    <x v="0"/>
    <m/>
    <m/>
    <m/>
    <m/>
    <m/>
    <s v="GESTIONADO"/>
    <m/>
    <d v="2024-01-12T00:00:00"/>
    <s v="N/A"/>
    <s v="0"/>
    <x v="30"/>
    <x v="0"/>
    <x v="0"/>
    <x v="0"/>
    <x v="0"/>
    <n v="1"/>
    <n v="1"/>
    <n v="1"/>
    <n v="1"/>
    <x v="0"/>
    <n v="1"/>
    <s v="8.22460865GLOBAL SKY DE COLOMBIA SAS"/>
    <x v="2"/>
    <d v="2024-01-12T00:00:00"/>
    <x v="1715"/>
    <d v="1899-12-30T00:00:00"/>
    <d v="2024-01-12T16:59:00"/>
    <s v="16:59"/>
    <d v="1899-12-30T01:41:17"/>
    <x v="1"/>
    <x v="1"/>
    <x v="3"/>
    <x v="1"/>
    <n v="8193"/>
  </r>
  <r>
    <n v="1736"/>
    <d v="2024-01-12T18:29:02"/>
    <d v="2024-01-12T18:41:49"/>
    <s v="45981202@ventasyservicios.com.co"/>
    <s v="Candida Mayerli Moyano Casallas"/>
    <m/>
    <d v="2024-01-12T00:00:00"/>
    <s v="12:41"/>
    <x v="5"/>
    <m/>
    <m/>
    <m/>
    <m/>
    <m/>
    <m/>
    <m/>
    <m/>
    <m/>
    <m/>
    <s v="3103346262"/>
    <s v="ADRIANA GOMEZ ABRIL"/>
    <s v="SOHO"/>
    <s v="CLIENTE EXTERNO"/>
    <x v="0"/>
    <m/>
    <m/>
    <m/>
    <m/>
    <m/>
    <m/>
    <m/>
    <m/>
    <m/>
    <m/>
    <m/>
    <m/>
    <m/>
    <m/>
    <m/>
    <m/>
    <m/>
    <m/>
    <m/>
    <m/>
    <m/>
    <m/>
    <m/>
    <m/>
    <m/>
    <m/>
    <m/>
    <m/>
    <m/>
    <m/>
    <m/>
    <m/>
    <m/>
    <m/>
    <m/>
    <m/>
    <m/>
    <m/>
    <m/>
    <m/>
    <m/>
    <m/>
    <m/>
    <m/>
    <m/>
    <m/>
    <m/>
    <m/>
    <m/>
    <m/>
    <m/>
    <m/>
    <m/>
    <m/>
    <m/>
    <m/>
    <m/>
    <m/>
    <m/>
    <m/>
    <m/>
    <m/>
    <m/>
    <m/>
    <m/>
    <m/>
    <m/>
    <m/>
    <m/>
    <m/>
    <m/>
    <m/>
    <m/>
    <m/>
    <m/>
    <m/>
    <m/>
    <m/>
    <m/>
    <m/>
    <m/>
    <m/>
    <m/>
    <m/>
    <s v="PAGO YA APLICADO"/>
    <s v="BANCO DAVIVIENDA"/>
    <s v="TRANSFERENCIA CON PAGO A LA REFERENCIA"/>
    <m/>
    <m/>
    <m/>
    <m/>
    <m/>
    <m/>
    <m/>
    <m/>
    <m/>
    <m/>
    <m/>
    <m/>
    <m/>
    <m/>
    <m/>
    <m/>
    <m/>
    <m/>
    <m/>
    <m/>
    <m/>
    <m/>
    <m/>
    <m/>
    <m/>
    <m/>
    <x v="0"/>
    <m/>
    <m/>
    <m/>
    <m/>
    <m/>
    <s v="GESTIONADO"/>
    <m/>
    <d v="2024-01-12T00:00:00"/>
    <m/>
    <m/>
    <x v="70"/>
    <x v="4"/>
    <x v="0"/>
    <x v="0"/>
    <x v="0"/>
    <n v="1"/>
    <n v="1"/>
    <n v="1"/>
    <n v="1"/>
    <x v="0"/>
    <n v="1"/>
    <s v="3103346262"/>
    <x v="0"/>
    <d v="2024-01-12T00:00:00"/>
    <x v="1716"/>
    <d v="1899-12-30T00:00:00"/>
    <d v="2024-01-12T12:41:00"/>
    <s v="12:41"/>
    <d v="1899-12-30T06:00:49"/>
    <x v="2"/>
    <x v="2"/>
    <x v="10"/>
    <x v="1"/>
    <n v="8193"/>
  </r>
  <r>
    <n v="1737"/>
    <d v="2024-01-12T18:43:19"/>
    <d v="2024-01-12T18:43:50"/>
    <s v="45961452@ventasyservicios.com.co"/>
    <s v="Natalia Buenano Gonzalez"/>
    <m/>
    <d v="2024-01-12T00:00:00"/>
    <s v="16:28"/>
    <x v="3"/>
    <m/>
    <s v="15559961"/>
    <m/>
    <m/>
    <m/>
    <m/>
    <m/>
    <m/>
    <m/>
    <m/>
    <s v="8.22496017"/>
    <s v="SEGTRONIC GPS S.A.S"/>
    <s v="PYME MEDIANA"/>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2T00:00:00"/>
    <m/>
    <m/>
    <x v="47"/>
    <x v="3"/>
    <x v="0"/>
    <x v="0"/>
    <x v="0"/>
    <n v="1"/>
    <n v="1"/>
    <n v="1"/>
    <n v="1"/>
    <x v="0"/>
    <n v="1"/>
    <s v="8.22496017SEGTRONIC GPS S.A.S"/>
    <x v="2"/>
    <d v="2024-01-12T00:00:00"/>
    <x v="1717"/>
    <d v="1899-12-30T00:00:00"/>
    <d v="2024-01-12T16:28:00"/>
    <s v="16:28"/>
    <d v="1899-12-30T02:15:50"/>
    <x v="1"/>
    <x v="1"/>
    <x v="5"/>
    <x v="1"/>
    <n v="8193"/>
  </r>
  <r>
    <n v="1738"/>
    <d v="2024-01-12T18:42:47"/>
    <d v="2024-01-12T18:43:52"/>
    <s v="45961543@ventasyservicios.com.co"/>
    <s v="Juan Jose Duque Aguirre"/>
    <m/>
    <d v="2024-01-11T00:00:00"/>
    <s v="17:51"/>
    <x v="1"/>
    <m/>
    <m/>
    <s v="ARIVA S A S"/>
    <s v="900926219"/>
    <s v="HABILITACIÓN"/>
    <m/>
    <m/>
    <m/>
    <m/>
    <m/>
    <m/>
    <m/>
    <m/>
    <m/>
    <x v="2"/>
    <m/>
    <m/>
    <m/>
    <m/>
    <m/>
    <m/>
    <m/>
    <m/>
    <m/>
    <m/>
    <m/>
    <m/>
    <m/>
    <m/>
    <m/>
    <m/>
    <m/>
    <m/>
    <m/>
    <m/>
    <m/>
    <m/>
    <m/>
    <m/>
    <m/>
    <m/>
    <m/>
    <m/>
    <m/>
    <m/>
    <m/>
    <m/>
    <m/>
    <m/>
    <m/>
    <m/>
    <m/>
    <m/>
    <m/>
    <m/>
    <m/>
    <m/>
    <m/>
    <m/>
    <m/>
    <m/>
    <m/>
    <m/>
    <m/>
    <m/>
    <m/>
    <m/>
    <m/>
    <m/>
    <m/>
    <m/>
    <m/>
    <m/>
    <m/>
    <m/>
    <m/>
    <m/>
    <m/>
    <m/>
    <m/>
    <m/>
    <m/>
    <m/>
    <m/>
    <m/>
    <m/>
    <m/>
    <m/>
    <m/>
    <m/>
    <m/>
    <m/>
    <m/>
    <m/>
    <m/>
    <m/>
    <m/>
    <m/>
    <m/>
    <m/>
    <m/>
    <m/>
    <m/>
    <m/>
    <m/>
    <m/>
    <m/>
    <s v="HABILITACIÓN DE CORREO(S)"/>
    <m/>
    <s v="gerencia@ariva.co"/>
    <m/>
    <m/>
    <m/>
    <m/>
    <m/>
    <m/>
    <m/>
    <m/>
    <m/>
    <m/>
    <m/>
    <m/>
    <m/>
    <m/>
    <m/>
    <m/>
    <m/>
    <m/>
    <x v="0"/>
    <m/>
    <m/>
    <m/>
    <m/>
    <m/>
    <m/>
    <m/>
    <d v="2024-01-12T00:00:00"/>
    <m/>
    <m/>
    <x v="55"/>
    <x v="1"/>
    <x v="0"/>
    <x v="0"/>
    <x v="0"/>
    <n v="1"/>
    <n v="1"/>
    <n v="1"/>
    <n v="1"/>
    <x v="0"/>
    <n v="1"/>
    <s v="900926219"/>
    <x v="1"/>
    <d v="2024-01-12T00:00:00"/>
    <x v="1718"/>
    <d v="1899-12-30T00:00:00"/>
    <d v="2024-01-11T17:51:00"/>
    <s v="17:51"/>
    <d v="1899-12-31T00:52:52"/>
    <x v="0"/>
    <x v="0"/>
    <x v="6"/>
    <x v="1"/>
    <n v="8193"/>
  </r>
  <r>
    <n v="1739"/>
    <d v="2024-01-12T18:43:04"/>
    <d v="2024-01-12T18:44:17"/>
    <s v="46044978@ventasyservicios.com.co"/>
    <s v="Edward Esteban Roa Ruiz"/>
    <m/>
    <d v="2024-01-12T00:00:00"/>
    <s v="13:08"/>
    <x v="4"/>
    <m/>
    <m/>
    <m/>
    <m/>
    <m/>
    <m/>
    <m/>
    <m/>
    <s v="juan.rojas@zancudometals.com.co"/>
    <s v="Pago no abonado CLARO _ ZANCUDO METALS CORP"/>
    <s v="11982189"/>
    <s v="ZANCUDO METALS CORP"/>
    <s v="PYME PEQUEÑA"/>
    <s v="CLIENTE CLARO"/>
    <x v="0"/>
    <m/>
    <s v="FIJO"/>
    <s v="FO"/>
    <s v="PAGO NO ABONADO"/>
    <m/>
    <m/>
    <m/>
    <m/>
    <m/>
    <m/>
    <m/>
    <m/>
    <m/>
    <m/>
    <m/>
    <m/>
    <m/>
    <m/>
    <m/>
    <m/>
    <m/>
    <m/>
    <m/>
    <m/>
    <m/>
    <m/>
    <m/>
    <m/>
    <m/>
    <m/>
    <m/>
    <m/>
    <m/>
    <m/>
    <m/>
    <m/>
    <m/>
    <s v="INFORMACIÓN - ACLARACIÓN"/>
    <m/>
    <m/>
    <m/>
    <m/>
    <m/>
    <m/>
    <m/>
    <m/>
    <m/>
    <m/>
    <m/>
    <m/>
    <m/>
    <m/>
    <m/>
    <m/>
    <m/>
    <m/>
    <m/>
    <m/>
    <m/>
    <m/>
    <m/>
    <m/>
    <m/>
    <m/>
    <m/>
    <m/>
    <m/>
    <m/>
    <m/>
    <m/>
    <m/>
    <m/>
    <m/>
    <m/>
    <m/>
    <m/>
    <m/>
    <m/>
    <m/>
    <m/>
    <m/>
    <m/>
    <m/>
    <m/>
    <m/>
    <m/>
    <m/>
    <m/>
    <m/>
    <m/>
    <m/>
    <m/>
    <m/>
    <m/>
    <m/>
    <m/>
    <m/>
    <m/>
    <m/>
    <m/>
    <m/>
    <m/>
    <m/>
    <m/>
    <m/>
    <m/>
    <m/>
    <m/>
    <m/>
    <m/>
    <m/>
    <m/>
    <m/>
    <x v="0"/>
    <m/>
    <m/>
    <m/>
    <m/>
    <m/>
    <s v="GESTIONADO"/>
    <m/>
    <d v="2024-01-12T00:00:00"/>
    <m/>
    <m/>
    <x v="28"/>
    <x v="0"/>
    <x v="0"/>
    <x v="0"/>
    <x v="0"/>
    <n v="1"/>
    <n v="1"/>
    <n v="1"/>
    <n v="1"/>
    <x v="0"/>
    <n v="1"/>
    <s v="11982189ZANCUDO METALS CORP"/>
    <x v="2"/>
    <d v="2024-01-12T00:00:00"/>
    <x v="1719"/>
    <d v="1899-12-30T00:00:00"/>
    <d v="2024-01-12T13:08:00"/>
    <s v="13:08"/>
    <d v="1899-12-30T05:36:17"/>
    <x v="1"/>
    <x v="1"/>
    <x v="8"/>
    <x v="0"/>
    <n v="8193"/>
  </r>
  <r>
    <n v="1740"/>
    <d v="2024-01-12T18:44:46"/>
    <d v="2024-01-12T18:45:34"/>
    <s v="46046817@ventasyservicios.com.co"/>
    <s v="Nicolas Romero Parra"/>
    <m/>
    <d v="2024-01-12T00:00:00"/>
    <s v="16:50"/>
    <x v="0"/>
    <m/>
    <m/>
    <m/>
    <m/>
    <m/>
    <m/>
    <m/>
    <m/>
    <s v="Mabel.GonzalezV@claro.com.co"/>
    <s v="solicitud reporte corporativo // crudos y combustibles sas nit 900792556"/>
    <s v="8.22331877"/>
    <s v="CRUDOS Y COMBUSTIBLES S A S -"/>
    <s v="PYME MEDIANA"/>
    <s v="CONSULTOR COMERCIAL"/>
    <x v="0"/>
    <m/>
    <s v="MÓVIL"/>
    <m/>
    <m/>
    <s v="REPORTES"/>
    <m/>
    <m/>
    <m/>
    <m/>
    <m/>
    <m/>
    <m/>
    <m/>
    <m/>
    <m/>
    <m/>
    <m/>
    <m/>
    <m/>
    <m/>
    <m/>
    <m/>
    <m/>
    <m/>
    <m/>
    <m/>
    <m/>
    <m/>
    <m/>
    <m/>
    <m/>
    <m/>
    <m/>
    <m/>
    <m/>
    <m/>
    <m/>
    <m/>
    <m/>
    <m/>
    <m/>
    <m/>
    <m/>
    <m/>
    <m/>
    <m/>
    <m/>
    <m/>
    <m/>
    <m/>
    <m/>
    <s v="REPORTE CORPORATIVO"/>
    <m/>
    <m/>
    <m/>
    <m/>
    <m/>
    <m/>
    <m/>
    <m/>
    <m/>
    <m/>
    <m/>
    <m/>
    <m/>
    <m/>
    <m/>
    <m/>
    <m/>
    <m/>
    <m/>
    <m/>
    <m/>
    <m/>
    <m/>
    <m/>
    <m/>
    <m/>
    <m/>
    <m/>
    <m/>
    <m/>
    <m/>
    <m/>
    <m/>
    <m/>
    <m/>
    <m/>
    <m/>
    <m/>
    <m/>
    <m/>
    <m/>
    <m/>
    <m/>
    <m/>
    <m/>
    <m/>
    <m/>
    <m/>
    <m/>
    <m/>
    <m/>
    <m/>
    <m/>
    <m/>
    <m/>
    <m/>
    <m/>
    <m/>
    <m/>
    <m/>
    <m/>
    <x v="0"/>
    <m/>
    <m/>
    <m/>
    <m/>
    <m/>
    <s v="GESTIONADO"/>
    <m/>
    <d v="2024-01-12T00:00:00"/>
    <s v="N/A"/>
    <s v="0"/>
    <x v="49"/>
    <x v="0"/>
    <x v="0"/>
    <x v="0"/>
    <x v="0"/>
    <n v="1"/>
    <n v="1"/>
    <n v="1"/>
    <n v="1"/>
    <x v="0"/>
    <n v="1"/>
    <s v="8.22331877CRUDOS Y COMBUSTIBLES S A S -"/>
    <x v="2"/>
    <d v="2024-01-12T00:00:00"/>
    <x v="1720"/>
    <d v="1899-12-30T00:00:00"/>
    <d v="2024-01-12T16:50:00"/>
    <s v="16:50"/>
    <d v="1899-12-30T01:55:34"/>
    <x v="1"/>
    <x v="1"/>
    <x v="3"/>
    <x v="1"/>
    <n v="8193"/>
  </r>
  <r>
    <n v="1741"/>
    <d v="2024-01-12T18:35:17"/>
    <d v="2024-01-12T18:47:04"/>
    <s v="46049316@ventasyservicios.com.co"/>
    <s v="Evelin Gicela Diaz Garzon"/>
    <m/>
    <d v="2024-01-12T00:00:00"/>
    <s v="12:45"/>
    <x v="7"/>
    <m/>
    <m/>
    <m/>
    <m/>
    <m/>
    <m/>
    <s v="valeria.olarte@cctplmb.com.co; "/>
    <s v="Re: RV: Apertura de cuenta Consorcio JV"/>
    <m/>
    <m/>
    <s v="3123871184"/>
    <s v="CHINA HARBOUR ENGINEERING COMPANY LIMITE"/>
    <s v="PYME MEDIANA"/>
    <s v="CLIENTE EXTERNO"/>
    <x v="0"/>
    <m/>
    <m/>
    <m/>
    <m/>
    <m/>
    <m/>
    <m/>
    <m/>
    <m/>
    <m/>
    <m/>
    <m/>
    <m/>
    <m/>
    <m/>
    <m/>
    <m/>
    <m/>
    <m/>
    <m/>
    <m/>
    <m/>
    <m/>
    <m/>
    <m/>
    <m/>
    <m/>
    <m/>
    <m/>
    <m/>
    <m/>
    <m/>
    <m/>
    <m/>
    <m/>
    <m/>
    <m/>
    <m/>
    <m/>
    <m/>
    <m/>
    <m/>
    <m/>
    <m/>
    <m/>
    <m/>
    <m/>
    <m/>
    <m/>
    <m/>
    <m/>
    <m/>
    <m/>
    <m/>
    <m/>
    <m/>
    <m/>
    <m/>
    <m/>
    <m/>
    <m/>
    <m/>
    <m/>
    <m/>
    <m/>
    <m/>
    <m/>
    <m/>
    <m/>
    <m/>
    <m/>
    <m/>
    <m/>
    <s v="MÓVIL"/>
    <m/>
    <s v="CESIÓN RECHAZADA"/>
    <m/>
    <m/>
    <s v="INFORMACIÓN INCOMPLETA"/>
    <m/>
    <m/>
    <m/>
    <m/>
    <m/>
    <m/>
    <m/>
    <m/>
    <m/>
    <m/>
    <m/>
    <m/>
    <m/>
    <m/>
    <m/>
    <m/>
    <m/>
    <m/>
    <m/>
    <m/>
    <m/>
    <m/>
    <m/>
    <m/>
    <m/>
    <m/>
    <m/>
    <m/>
    <m/>
    <m/>
    <m/>
    <m/>
    <m/>
    <m/>
    <x v="0"/>
    <m/>
    <m/>
    <m/>
    <m/>
    <m/>
    <s v="GESTIONADO"/>
    <m/>
    <d v="2024-01-12T00:00:00"/>
    <m/>
    <m/>
    <x v="79"/>
    <x v="6"/>
    <x v="0"/>
    <x v="0"/>
    <x v="0"/>
    <n v="1"/>
    <n v="1"/>
    <n v="1"/>
    <n v="1"/>
    <x v="0"/>
    <n v="1"/>
    <s v="3123871184CHINA HARBOUR ENGINEERING COMPANY LIMITE"/>
    <x v="0"/>
    <d v="2024-01-12T00:00:00"/>
    <x v="1721"/>
    <d v="1899-12-30T00:00:00"/>
    <d v="2024-01-12T12:45:00"/>
    <s v="12:45"/>
    <d v="1899-12-30T06:02:04"/>
    <x v="2"/>
    <x v="2"/>
    <x v="22"/>
    <x v="1"/>
    <n v="8193"/>
  </r>
  <r>
    <n v="1742"/>
    <d v="2024-01-12T18:47:06"/>
    <d v="2024-01-12T18:48:24"/>
    <s v="46049316@ventasyservicios.com.co"/>
    <s v="Evelin Gicela Diaz Garzon"/>
    <m/>
    <d v="2024-01-12T00:00:00"/>
    <s v="12:59"/>
    <x v="7"/>
    <m/>
    <m/>
    <m/>
    <m/>
    <m/>
    <m/>
    <s v="recepcion.maurel@colombiamp.com; "/>
    <s v="Re: Cesión Líneas Móviles Maurel &amp; Prom Colombia Nit 900.255.472-2"/>
    <m/>
    <m/>
    <s v="3142407630"/>
    <s v="MAUREL Y PROM COLOMBIA BV -"/>
    <s v="PYME PEQUEÑA"/>
    <s v="CLIENTE CLAR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2T00:00:00"/>
    <m/>
    <m/>
    <x v="78"/>
    <x v="6"/>
    <x v="0"/>
    <x v="0"/>
    <x v="0"/>
    <n v="1"/>
    <n v="1"/>
    <n v="1"/>
    <n v="1"/>
    <x v="0"/>
    <n v="1"/>
    <s v="3142407630MAUREL Y PROM COLOMBIA BV -"/>
    <x v="2"/>
    <d v="2024-01-12T00:00:00"/>
    <x v="1722"/>
    <d v="1899-12-30T00:00:00"/>
    <d v="2024-01-12T12:59:00"/>
    <s v="12:59"/>
    <d v="1899-12-30T05:49:24"/>
    <x v="1"/>
    <x v="1"/>
    <x v="22"/>
    <x v="1"/>
    <n v="8193"/>
  </r>
  <r>
    <n v="1743"/>
    <d v="2024-01-12T18:48:06"/>
    <d v="2024-01-12T18:48:37"/>
    <s v="45961452@ventasyservicios.com.co"/>
    <s v="Natalia Buenano Gonzalez"/>
    <m/>
    <d v="2024-01-12T00:00:00"/>
    <s v="16:30"/>
    <x v="3"/>
    <m/>
    <s v="15559962"/>
    <m/>
    <m/>
    <m/>
    <m/>
    <m/>
    <m/>
    <m/>
    <m/>
    <s v="3145966588"/>
    <s v="INDUSTRIAS CRUZ CANON LIMITADA"/>
    <s v="PYME PEQUEÑA"/>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2T00:00:00"/>
    <m/>
    <m/>
    <x v="61"/>
    <x v="3"/>
    <x v="0"/>
    <x v="0"/>
    <x v="0"/>
    <n v="1"/>
    <n v="1"/>
    <n v="1"/>
    <n v="1"/>
    <x v="2"/>
    <n v="2"/>
    <s v="3145966588INDUSTRIAS CRUZ CANON LIMITADA"/>
    <x v="2"/>
    <d v="2024-01-12T00:00:00"/>
    <x v="1723"/>
    <d v="1899-12-30T00:00:00"/>
    <d v="2024-01-12T16:30:00"/>
    <s v="16:30"/>
    <d v="1899-12-30T02:18:37"/>
    <x v="1"/>
    <x v="1"/>
    <x v="5"/>
    <x v="1"/>
    <n v="8193"/>
  </r>
  <r>
    <n v="1744"/>
    <d v="2024-01-12T18:43:54"/>
    <d v="2024-01-12T18:49:02"/>
    <s v="45961543@ventasyservicios.com.co"/>
    <s v="Juan Jose Duque Aguirre"/>
    <m/>
    <d v="2024-01-11T00:00:00"/>
    <s v="19:03"/>
    <x v="1"/>
    <m/>
    <m/>
    <s v="CROIL SERVICIOS E INGENIE"/>
    <s v="900442548"/>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12T00:00:00"/>
    <m/>
    <m/>
    <x v="5"/>
    <x v="1"/>
    <x v="0"/>
    <x v="0"/>
    <x v="0"/>
    <n v="1"/>
    <n v="1"/>
    <n v="1"/>
    <n v="1"/>
    <x v="0"/>
    <n v="1"/>
    <s v="900442548"/>
    <x v="0"/>
    <d v="2024-01-12T00:00:00"/>
    <x v="1724"/>
    <d v="1899-12-30T00:00:00"/>
    <d v="2024-01-11T19:03:00"/>
    <s v="19:03"/>
    <d v="1899-12-30T23:46:02"/>
    <x v="4"/>
    <x v="0"/>
    <x v="6"/>
    <x v="1"/>
    <n v="8193"/>
  </r>
  <r>
    <n v="1745"/>
    <d v="2024-01-12T18:49:08"/>
    <d v="2024-01-12T18:49:17"/>
    <s v="45113897@ventasyservicios.com.co"/>
    <s v="Diana Carolina Zambrano Cruz"/>
    <m/>
    <d v="2024-01-12T00:00:00"/>
    <s v="18:46"/>
    <x v="4"/>
    <m/>
    <m/>
    <m/>
    <m/>
    <m/>
    <m/>
    <m/>
    <m/>
    <s v="luzd.bernal@claro.com.co"/>
    <s v="RE: solicitud claro al dia para cliente"/>
    <s v="12424016"/>
    <s v="ISAJER GOLD PACK INTERNATIONAL S.A.S"/>
    <s v="NO DETERMINADO"/>
    <s v="CLIENTE CLARO"/>
    <x v="0"/>
    <m/>
    <s v="FIJO"/>
    <s v="FO"/>
    <s v="CERTIFICACIONES"/>
    <m/>
    <m/>
    <m/>
    <m/>
    <m/>
    <m/>
    <m/>
    <m/>
    <m/>
    <m/>
    <s v="DETALLE DEL SERVICIO"/>
    <m/>
    <m/>
    <m/>
    <m/>
    <m/>
    <m/>
    <m/>
    <m/>
    <m/>
    <m/>
    <m/>
    <m/>
    <m/>
    <m/>
    <m/>
    <m/>
    <m/>
    <m/>
    <m/>
    <m/>
    <m/>
    <m/>
    <m/>
    <m/>
    <m/>
    <m/>
    <m/>
    <m/>
    <m/>
    <m/>
    <m/>
    <m/>
    <m/>
    <m/>
    <m/>
    <m/>
    <m/>
    <m/>
    <m/>
    <m/>
    <m/>
    <m/>
    <m/>
    <m/>
    <m/>
    <m/>
    <m/>
    <m/>
    <m/>
    <m/>
    <m/>
    <m/>
    <m/>
    <m/>
    <m/>
    <m/>
    <m/>
    <m/>
    <m/>
    <m/>
    <m/>
    <m/>
    <m/>
    <m/>
    <m/>
    <m/>
    <m/>
    <m/>
    <m/>
    <m/>
    <m/>
    <m/>
    <m/>
    <m/>
    <m/>
    <m/>
    <m/>
    <m/>
    <m/>
    <m/>
    <m/>
    <m/>
    <m/>
    <m/>
    <m/>
    <m/>
    <m/>
    <m/>
    <m/>
    <m/>
    <m/>
    <m/>
    <m/>
    <m/>
    <m/>
    <m/>
    <m/>
    <m/>
    <x v="0"/>
    <m/>
    <m/>
    <m/>
    <m/>
    <m/>
    <s v="GESTIONADO"/>
    <m/>
    <d v="2024-01-12T00:00:00"/>
    <m/>
    <m/>
    <x v="116"/>
    <x v="0"/>
    <x v="0"/>
    <x v="0"/>
    <x v="0"/>
    <n v="1"/>
    <n v="1"/>
    <n v="1"/>
    <n v="1"/>
    <x v="1"/>
    <n v="2"/>
    <s v="12424016ISAJER GOLD PACK INTERNATIONAL S.A.S"/>
    <x v="2"/>
    <d v="2024-01-12T00:00:00"/>
    <x v="1725"/>
    <d v="1899-12-30T00:00:00"/>
    <d v="2024-01-12T18:46:00"/>
    <s v="18:46"/>
    <d v="1899-12-30T00:03:17"/>
    <x v="1"/>
    <x v="1"/>
    <x v="30"/>
    <x v="0"/>
    <n v="8193"/>
  </r>
  <r>
    <n v="1746"/>
    <d v="2024-01-12T18:49:40"/>
    <d v="2024-01-12T18:50:58"/>
    <s v="45961543@ventasyservicios.com.co"/>
    <s v="Juan Jose Duque Aguirre"/>
    <m/>
    <d v="2024-01-11T00:00:00"/>
    <s v="21:51"/>
    <x v="1"/>
    <m/>
    <m/>
    <s v="0"/>
    <s v="0"/>
    <s v="INFORMACIÓN"/>
    <m/>
    <m/>
    <m/>
    <m/>
    <m/>
    <m/>
    <m/>
    <m/>
    <m/>
    <x v="2"/>
    <m/>
    <m/>
    <m/>
    <m/>
    <m/>
    <m/>
    <m/>
    <m/>
    <m/>
    <m/>
    <m/>
    <m/>
    <m/>
    <m/>
    <m/>
    <m/>
    <m/>
    <m/>
    <m/>
    <m/>
    <m/>
    <m/>
    <m/>
    <m/>
    <m/>
    <m/>
    <m/>
    <m/>
    <m/>
    <m/>
    <m/>
    <m/>
    <m/>
    <m/>
    <m/>
    <m/>
    <m/>
    <m/>
    <m/>
    <m/>
    <m/>
    <m/>
    <m/>
    <m/>
    <m/>
    <m/>
    <m/>
    <m/>
    <m/>
    <m/>
    <m/>
    <m/>
    <m/>
    <m/>
    <m/>
    <m/>
    <m/>
    <m/>
    <m/>
    <m/>
    <m/>
    <m/>
    <m/>
    <m/>
    <m/>
    <m/>
    <m/>
    <m/>
    <m/>
    <m/>
    <m/>
    <m/>
    <m/>
    <m/>
    <m/>
    <m/>
    <m/>
    <m/>
    <m/>
    <m/>
    <m/>
    <m/>
    <m/>
    <m/>
    <m/>
    <m/>
    <m/>
    <m/>
    <s v="OTROS TEMAS"/>
    <s v="OTROS TEMAS"/>
    <m/>
    <s v="falta de informacion"/>
    <m/>
    <m/>
    <m/>
    <m/>
    <m/>
    <m/>
    <m/>
    <m/>
    <m/>
    <m/>
    <m/>
    <m/>
    <m/>
    <m/>
    <m/>
    <m/>
    <m/>
    <m/>
    <m/>
    <m/>
    <m/>
    <x v="0"/>
    <m/>
    <m/>
    <m/>
    <m/>
    <m/>
    <s v="GESTIONADO"/>
    <m/>
    <d v="2024-01-12T00:00:00"/>
    <m/>
    <m/>
    <x v="56"/>
    <x v="1"/>
    <x v="0"/>
    <x v="0"/>
    <x v="0"/>
    <n v="1"/>
    <n v="1"/>
    <n v="1"/>
    <n v="1"/>
    <x v="0"/>
    <n v="1"/>
    <s v="0"/>
    <x v="0"/>
    <d v="2024-01-12T00:00:00"/>
    <x v="1726"/>
    <d v="1899-12-30T00:00:00"/>
    <d v="2024-01-11T21:51:00"/>
    <s v="21:51"/>
    <d v="1899-12-30T20:59:58"/>
    <x v="4"/>
    <x v="0"/>
    <x v="6"/>
    <x v="1"/>
    <n v="8193"/>
  </r>
  <r>
    <n v="1747"/>
    <d v="2024-01-12T18:51:16"/>
    <d v="2024-01-12T18:52:06"/>
    <s v="46044959@ventasyservicios.com.co"/>
    <s v="Brayan Enrique Cuida Castillo"/>
    <m/>
    <d v="2024-01-12T00:00:00"/>
    <s v="2:58 p. m."/>
    <x v="4"/>
    <m/>
    <m/>
    <m/>
    <m/>
    <m/>
    <m/>
    <m/>
    <m/>
    <s v="juanita.escobar@mbariesgos.com"/>
    <s v="Servicio: Roaming"/>
    <s v="8.22434252"/>
    <s v="AGENCIA DE"/>
    <s v="MICRO"/>
    <s v="CLIENTE CLARO"/>
    <x v="0"/>
    <m/>
    <s v="MÓVIL"/>
    <m/>
    <m/>
    <s v="ROAMING INTERNACIONAL"/>
    <m/>
    <m/>
    <m/>
    <m/>
    <m/>
    <m/>
    <m/>
    <m/>
    <m/>
    <m/>
    <m/>
    <m/>
    <m/>
    <m/>
    <m/>
    <m/>
    <m/>
    <m/>
    <m/>
    <m/>
    <m/>
    <m/>
    <m/>
    <m/>
    <m/>
    <m/>
    <m/>
    <m/>
    <m/>
    <m/>
    <m/>
    <m/>
    <m/>
    <m/>
    <m/>
    <m/>
    <m/>
    <m/>
    <m/>
    <m/>
    <m/>
    <m/>
    <m/>
    <m/>
    <m/>
    <m/>
    <m/>
    <s v="INFORMACIÓN ACLARACIÓN"/>
    <m/>
    <m/>
    <m/>
    <m/>
    <m/>
    <m/>
    <m/>
    <m/>
    <m/>
    <m/>
    <m/>
    <m/>
    <m/>
    <m/>
    <m/>
    <m/>
    <m/>
    <m/>
    <m/>
    <m/>
    <m/>
    <m/>
    <m/>
    <m/>
    <m/>
    <m/>
    <m/>
    <m/>
    <m/>
    <m/>
    <m/>
    <m/>
    <m/>
    <m/>
    <m/>
    <m/>
    <m/>
    <m/>
    <m/>
    <m/>
    <m/>
    <m/>
    <m/>
    <m/>
    <m/>
    <m/>
    <m/>
    <m/>
    <m/>
    <m/>
    <m/>
    <m/>
    <m/>
    <m/>
    <m/>
    <m/>
    <m/>
    <m/>
    <m/>
    <m/>
    <x v="0"/>
    <m/>
    <m/>
    <m/>
    <m/>
    <m/>
    <s v="GESTIONADO"/>
    <m/>
    <d v="2024-01-12T00:00:00"/>
    <s v="NN"/>
    <m/>
    <x v="18"/>
    <x v="0"/>
    <x v="0"/>
    <x v="0"/>
    <x v="0"/>
    <n v="1"/>
    <n v="1"/>
    <n v="1"/>
    <n v="1"/>
    <x v="0"/>
    <n v="1"/>
    <s v="8.22434252AGENCIA DE"/>
    <x v="0"/>
    <d v="2024-01-12T00:00:00"/>
    <x v="1727"/>
    <d v="1899-12-30T00:00:00"/>
    <d v="2024-01-12T02:58:00"/>
    <s v="2:58"/>
    <d v="1899-12-30T15:54:06"/>
    <x v="3"/>
    <x v="2"/>
    <x v="7"/>
    <x v="0"/>
    <n v="8193"/>
  </r>
  <r>
    <n v="1748"/>
    <d v="2024-01-12T18:50:18"/>
    <d v="2024-01-12T18:52:11"/>
    <s v="45961588@ventasyservicios.com.co"/>
    <s v="Brian Fernando Camacho Hernandez"/>
    <m/>
    <d v="2024-01-12T00:00:00"/>
    <s v="15:28"/>
    <x v="4"/>
    <m/>
    <m/>
    <m/>
    <m/>
    <m/>
    <m/>
    <m/>
    <m/>
    <s v="dihatecsas@gmail.com"/>
    <s v="Re: DIHATEC SAS 901266936"/>
    <s v="8.22478070"/>
    <s v="DIHATEC SAS"/>
    <s v="MICRO"/>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12T00:00:00"/>
    <s v="na"/>
    <s v="na"/>
    <x v="15"/>
    <x v="0"/>
    <x v="0"/>
    <x v="0"/>
    <x v="0"/>
    <n v="1"/>
    <n v="1"/>
    <n v="1"/>
    <n v="1"/>
    <x v="0"/>
    <n v="1"/>
    <s v="8.22478070DIHATEC SAS"/>
    <x v="2"/>
    <d v="2024-01-12T00:00:00"/>
    <x v="1728"/>
    <d v="1899-12-30T00:00:00"/>
    <d v="2024-01-12T15:28:00"/>
    <s v="15:28"/>
    <d v="1899-12-30T03:24:11"/>
    <x v="1"/>
    <x v="1"/>
    <x v="21"/>
    <x v="0"/>
    <n v="8193"/>
  </r>
  <r>
    <n v="1749"/>
    <d v="2024-01-12T18:44:50"/>
    <d v="2024-01-12T18:53:09"/>
    <s v="45981202@ventasyservicios.com.co"/>
    <s v="Candida Mayerli Moyano Casallas"/>
    <m/>
    <d v="2024-01-12T00:00:00"/>
    <s v="12:14"/>
    <x v="5"/>
    <m/>
    <m/>
    <m/>
    <m/>
    <m/>
    <m/>
    <m/>
    <m/>
    <m/>
    <m/>
    <s v="13332757"/>
    <s v="ROA SARMIENTO ABOGADOS S.A.S"/>
    <s v="MICRO"/>
    <s v="CLIENTE EXTERNO"/>
    <x v="0"/>
    <m/>
    <m/>
    <m/>
    <m/>
    <m/>
    <m/>
    <m/>
    <m/>
    <m/>
    <m/>
    <m/>
    <m/>
    <m/>
    <m/>
    <m/>
    <m/>
    <m/>
    <m/>
    <m/>
    <m/>
    <m/>
    <m/>
    <m/>
    <m/>
    <m/>
    <m/>
    <m/>
    <m/>
    <m/>
    <m/>
    <m/>
    <m/>
    <m/>
    <m/>
    <m/>
    <m/>
    <m/>
    <m/>
    <m/>
    <m/>
    <m/>
    <m/>
    <m/>
    <m/>
    <m/>
    <m/>
    <m/>
    <m/>
    <m/>
    <m/>
    <m/>
    <m/>
    <m/>
    <m/>
    <m/>
    <m/>
    <m/>
    <m/>
    <m/>
    <m/>
    <m/>
    <m/>
    <m/>
    <m/>
    <m/>
    <m/>
    <m/>
    <m/>
    <m/>
    <m/>
    <m/>
    <m/>
    <m/>
    <m/>
    <m/>
    <m/>
    <m/>
    <m/>
    <m/>
    <m/>
    <m/>
    <m/>
    <m/>
    <m/>
    <s v="PAGO NO ABONADO"/>
    <s v="BANCOLOMBIA"/>
    <s v="TRANSFERENCIA CON PAGO A LA REFERENCIA"/>
    <m/>
    <m/>
    <m/>
    <m/>
    <m/>
    <m/>
    <m/>
    <m/>
    <m/>
    <m/>
    <m/>
    <m/>
    <m/>
    <m/>
    <m/>
    <m/>
    <m/>
    <m/>
    <m/>
    <m/>
    <m/>
    <m/>
    <m/>
    <m/>
    <m/>
    <m/>
    <x v="0"/>
    <m/>
    <m/>
    <m/>
    <m/>
    <m/>
    <s v="GESTIONADO"/>
    <m/>
    <d v="2024-01-12T00:00:00"/>
    <m/>
    <m/>
    <x v="68"/>
    <x v="4"/>
    <x v="0"/>
    <x v="0"/>
    <x v="0"/>
    <n v="1"/>
    <n v="1"/>
    <n v="1"/>
    <n v="1"/>
    <x v="2"/>
    <n v="2"/>
    <s v="13332757"/>
    <x v="0"/>
    <d v="2024-01-12T00:00:00"/>
    <x v="1729"/>
    <d v="1899-12-30T00:00:00"/>
    <d v="2024-01-12T12:14:00"/>
    <s v="12:14"/>
    <d v="1899-12-30T06:39:09"/>
    <x v="2"/>
    <x v="2"/>
    <x v="10"/>
    <x v="1"/>
    <n v="8193"/>
  </r>
  <r>
    <n v="1750"/>
    <d v="2024-01-12T18:15:38"/>
    <d v="2024-01-12T18:54:53"/>
    <s v="45077095@ventasyservicios.com.co"/>
    <s v="Diana Patricia García Valencia"/>
    <m/>
    <d v="2024-01-11T00:00:00"/>
    <s v="13:12"/>
    <x v="4"/>
    <m/>
    <m/>
    <m/>
    <m/>
    <m/>
    <m/>
    <m/>
    <m/>
    <s v="vrmelisa@gmail.com"/>
    <s v="Re: Solicitud factura fibra óptica"/>
    <s v="13356907"/>
    <s v="MELISA VILLEGAS RESTREPO"/>
    <s v="SOHO"/>
    <s v="CLIENTE EXTERN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2T00:00:00"/>
    <m/>
    <m/>
    <x v="9"/>
    <x v="0"/>
    <x v="0"/>
    <x v="0"/>
    <x v="0"/>
    <n v="1"/>
    <n v="1"/>
    <n v="1"/>
    <n v="1"/>
    <x v="1"/>
    <n v="3"/>
    <s v="13356907MELISA VILLEGAS RESTREPO"/>
    <x v="0"/>
    <d v="2024-01-12T00:00:00"/>
    <x v="1730"/>
    <d v="1899-12-30T00:00:00"/>
    <d v="2024-01-11T13:12:00"/>
    <s v="13:12"/>
    <d v="1899-12-31T05:42:53"/>
    <x v="0"/>
    <x v="0"/>
    <x v="17"/>
    <x v="0"/>
    <n v="8193"/>
  </r>
  <r>
    <n v="1751"/>
    <d v="2024-01-12T18:54:17"/>
    <d v="2024-01-12T18:55:42"/>
    <s v="45577874@ventasyservicios.com.co"/>
    <s v="David Andres Pardo Torres"/>
    <m/>
    <d v="2024-01-12T00:00:00"/>
    <s v="12:44"/>
    <x v="4"/>
    <m/>
    <m/>
    <m/>
    <m/>
    <m/>
    <m/>
    <m/>
    <m/>
    <s v="operacionyventas@sub-lat.com"/>
    <s v="Re: SOLICITUD VISITA RADICADO SD 2815785 LINEA 7458501 NIT 900421473"/>
    <s v="12013447"/>
    <s v="SUB LAT S.A.S"/>
    <s v="PYME PEQUEÑA"/>
    <s v="CLIENTE EXTERNO"/>
    <x v="0"/>
    <m/>
    <s v="FIJO"/>
    <s v="FO"/>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SOLUCIONADO ESCALADO"/>
    <s v="OTRAS ÁREAS"/>
    <d v="2024-01-12T00:00:00"/>
    <s v="20623838"/>
    <m/>
    <x v="57"/>
    <x v="0"/>
    <x v="4"/>
    <x v="0"/>
    <x v="0"/>
    <n v="1"/>
    <n v="1"/>
    <n v="1"/>
    <n v="1"/>
    <x v="0"/>
    <n v="1"/>
    <s v="12013447SUB LAT S.A.S"/>
    <x v="1"/>
    <d v="2024-01-12T00:00:00"/>
    <x v="1731"/>
    <d v="1899-12-30T00:00:00"/>
    <d v="2024-01-12T12:44:00"/>
    <s v="12:44"/>
    <d v="1899-12-30T06:11:42"/>
    <x v="2"/>
    <x v="2"/>
    <x v="14"/>
    <x v="0"/>
    <n v="8193"/>
  </r>
  <r>
    <n v="1752"/>
    <d v="2024-01-12T18:56:42"/>
    <d v="2024-01-12T18:57:37"/>
    <s v="46044959@ventasyservicios.com.co"/>
    <s v="Brayan Enrique Cuida Castillo"/>
    <m/>
    <d v="2024-01-12T00:00:00"/>
    <s v="3:22 p. m."/>
    <x v="4"/>
    <m/>
    <m/>
    <m/>
    <m/>
    <m/>
    <m/>
    <m/>
    <m/>
    <s v="Jlosada@wynwood-house.com"/>
    <s v="Visita soporte tecnico Tuliv 303"/>
    <s v="73250652"/>
    <s v=" WH COLOMBIA SAS"/>
    <s v="MICRO"/>
    <s v="CLIENTE CLARO"/>
    <x v="0"/>
    <m/>
    <s v="FIJO"/>
    <s v="HFC"/>
    <s v="PRODUCTO"/>
    <m/>
    <m/>
    <m/>
    <m/>
    <m/>
    <m/>
    <m/>
    <m/>
    <m/>
    <m/>
    <m/>
    <m/>
    <m/>
    <m/>
    <m/>
    <m/>
    <m/>
    <m/>
    <m/>
    <m/>
    <m/>
    <m/>
    <m/>
    <m/>
    <m/>
    <m/>
    <m/>
    <m/>
    <m/>
    <m/>
    <m/>
    <m/>
    <m/>
    <m/>
    <m/>
    <m/>
    <m/>
    <m/>
    <s v="OTROS PRODUCTOS (VENTAS)"/>
    <m/>
    <m/>
    <m/>
    <m/>
    <m/>
    <m/>
    <m/>
    <m/>
    <m/>
    <m/>
    <m/>
    <m/>
    <m/>
    <m/>
    <m/>
    <m/>
    <m/>
    <m/>
    <m/>
    <m/>
    <m/>
    <m/>
    <m/>
    <m/>
    <m/>
    <m/>
    <m/>
    <m/>
    <m/>
    <m/>
    <m/>
    <m/>
    <m/>
    <m/>
    <m/>
    <m/>
    <m/>
    <m/>
    <m/>
    <m/>
    <m/>
    <m/>
    <m/>
    <m/>
    <m/>
    <m/>
    <m/>
    <m/>
    <m/>
    <m/>
    <m/>
    <m/>
    <m/>
    <m/>
    <m/>
    <m/>
    <m/>
    <m/>
    <m/>
    <m/>
    <m/>
    <m/>
    <m/>
    <m/>
    <m/>
    <m/>
    <m/>
    <m/>
    <m/>
    <m/>
    <x v="0"/>
    <m/>
    <m/>
    <m/>
    <m/>
    <m/>
    <s v="GESTIONADO"/>
    <m/>
    <d v="2024-01-12T00:00:00"/>
    <s v="NN"/>
    <m/>
    <x v="16"/>
    <x v="0"/>
    <x v="0"/>
    <x v="0"/>
    <x v="0"/>
    <n v="1"/>
    <n v="1"/>
    <n v="1"/>
    <n v="1"/>
    <x v="0"/>
    <n v="1"/>
    <s v="73250652 WH COLOMBIA SAS"/>
    <x v="0"/>
    <d v="2024-01-12T00:00:00"/>
    <x v="1732"/>
    <d v="1899-12-30T00:00:00"/>
    <d v="2024-01-12T03:22:00"/>
    <s v="3:22"/>
    <d v="1899-12-30T15:35:37"/>
    <x v="3"/>
    <x v="2"/>
    <x v="7"/>
    <x v="0"/>
    <n v="8193"/>
  </r>
  <r>
    <n v="1753"/>
    <d v="2024-01-12T18:56:17"/>
    <d v="2024-01-12T18:58:04"/>
    <s v="45961588@ventasyservicios.com.co"/>
    <s v="Brian Fernando Camacho Hernandez"/>
    <m/>
    <d v="2024-01-12T00:00:00"/>
    <s v="14:12"/>
    <x v="4"/>
    <m/>
    <m/>
    <m/>
    <m/>
    <m/>
    <m/>
    <m/>
    <m/>
    <s v="inversionesdecalidadsas@gmail.com"/>
    <s v="Re: Fwd: VISITA T??CNICA"/>
    <s v="06793224"/>
    <s v="ERICK DAVI DIAZ QUINTANA                   "/>
    <s v="MICRO"/>
    <s v="CLIENTE EXTERNO"/>
    <x v="0"/>
    <m/>
    <s v="FIJO"/>
    <s v="HFC"/>
    <s v="SOPORTE TÉCNICO"/>
    <m/>
    <m/>
    <m/>
    <m/>
    <m/>
    <m/>
    <m/>
    <m/>
    <m/>
    <m/>
    <m/>
    <m/>
    <m/>
    <m/>
    <m/>
    <m/>
    <m/>
    <m/>
    <m/>
    <m/>
    <m/>
    <m/>
    <m/>
    <m/>
    <m/>
    <m/>
    <m/>
    <m/>
    <m/>
    <m/>
    <m/>
    <m/>
    <m/>
    <m/>
    <m/>
    <m/>
    <m/>
    <m/>
    <m/>
    <m/>
    <m/>
    <m/>
    <m/>
    <m/>
    <m/>
    <m/>
    <m/>
    <m/>
    <m/>
    <m/>
    <m/>
    <m/>
    <m/>
    <m/>
    <m/>
    <s v="TRANSFERENCIA"/>
    <m/>
    <m/>
    <m/>
    <m/>
    <m/>
    <m/>
    <m/>
    <m/>
    <m/>
    <m/>
    <m/>
    <m/>
    <m/>
    <m/>
    <m/>
    <m/>
    <m/>
    <m/>
    <m/>
    <m/>
    <m/>
    <m/>
    <m/>
    <m/>
    <m/>
    <m/>
    <m/>
    <m/>
    <m/>
    <m/>
    <m/>
    <m/>
    <m/>
    <m/>
    <m/>
    <m/>
    <m/>
    <m/>
    <m/>
    <m/>
    <m/>
    <m/>
    <m/>
    <m/>
    <m/>
    <m/>
    <m/>
    <m/>
    <m/>
    <m/>
    <m/>
    <m/>
    <m/>
    <x v="1"/>
    <m/>
    <m/>
    <s v="1"/>
    <s v="0"/>
    <s v="cucuta"/>
    <s v="GESTIONADO"/>
    <m/>
    <d v="2024-01-12T00:00:00"/>
    <s v="na"/>
    <s v="na"/>
    <x v="8"/>
    <x v="0"/>
    <x v="0"/>
    <x v="0"/>
    <x v="0"/>
    <n v="1"/>
    <n v="1"/>
    <n v="1"/>
    <n v="1"/>
    <x v="0"/>
    <n v="1"/>
    <s v="06793224ERICK DAVI DIAZ QUINTANA                   "/>
    <x v="2"/>
    <d v="2024-01-12T00:00:00"/>
    <x v="1733"/>
    <d v="1899-12-30T00:00:00"/>
    <d v="2024-01-12T14:12:00"/>
    <s v="14:12"/>
    <d v="1899-12-30T04:46:04"/>
    <x v="1"/>
    <x v="1"/>
    <x v="21"/>
    <x v="0"/>
    <n v="8193"/>
  </r>
  <r>
    <n v="1754"/>
    <d v="2024-01-12T18:58:03"/>
    <d v="2024-01-12T18:59:00"/>
    <s v="46044978@ventasyservicios.com.co"/>
    <s v="Edward Esteban Roa Ruiz"/>
    <m/>
    <d v="2024-01-12T00:00:00"/>
    <s v="13:30"/>
    <x v="4"/>
    <m/>
    <m/>
    <m/>
    <m/>
    <m/>
    <m/>
    <m/>
    <m/>
    <s v="contabilidadven@medialfa.com"/>
    <s v="Solicitud de cancelación  de los servicios de la referencia de Pago 88993498"/>
    <s v="88993498"/>
    <s v="ESAOTE DE COLOMBIA  LTDA"/>
    <s v="PYME PEQUEÑA"/>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2T00:00:00"/>
    <m/>
    <m/>
    <x v="58"/>
    <x v="0"/>
    <x v="0"/>
    <x v="0"/>
    <x v="0"/>
    <n v="1"/>
    <n v="1"/>
    <n v="1"/>
    <n v="1"/>
    <x v="0"/>
    <n v="1"/>
    <s v="88993498ESAOTE DE COLOMBIA  LTDA"/>
    <x v="2"/>
    <d v="2024-01-12T00:00:00"/>
    <x v="1734"/>
    <d v="1899-12-30T00:00:00"/>
    <d v="2024-01-12T13:30:00"/>
    <s v="13:30"/>
    <d v="1899-12-30T05:29:00"/>
    <x v="1"/>
    <x v="1"/>
    <x v="8"/>
    <x v="0"/>
    <n v="8193"/>
  </r>
  <r>
    <n v="1755"/>
    <d v="2024-01-12T19:00:23"/>
    <d v="2024-01-12T19:00:52"/>
    <s v="45961452@ventasyservicios.com.co"/>
    <s v="Natalia Buenano Gonzalez"/>
    <m/>
    <d v="2024-01-12T00:00:00"/>
    <s v="15:22"/>
    <x v="3"/>
    <m/>
    <s v="15559913"/>
    <m/>
    <m/>
    <m/>
    <m/>
    <m/>
    <m/>
    <m/>
    <m/>
    <s v="3212447072"/>
    <s v="BLIME LINK BLIME LINK"/>
    <s v="NO DETERMINAD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2T00:00:00"/>
    <m/>
    <m/>
    <x v="21"/>
    <x v="3"/>
    <x v="0"/>
    <x v="0"/>
    <x v="0"/>
    <n v="1"/>
    <n v="1"/>
    <n v="1"/>
    <n v="1"/>
    <x v="0"/>
    <n v="1"/>
    <s v="3212447072BLIME LINK BLIME LINK"/>
    <x v="2"/>
    <d v="2024-01-12T00:00:00"/>
    <x v="1735"/>
    <d v="1899-12-30T00:00:00"/>
    <d v="2024-01-12T15:22:00"/>
    <s v="15:22"/>
    <d v="1899-12-30T03:38:52"/>
    <x v="1"/>
    <x v="1"/>
    <x v="5"/>
    <x v="1"/>
    <n v="8193"/>
  </r>
  <r>
    <n v="1756"/>
    <d v="2024-01-12T19:00:02"/>
    <d v="2024-01-12T19:01:01"/>
    <s v="45664102@ventasyservicios.com.co"/>
    <s v="Angie Tatiana Tique Cardozo"/>
    <m/>
    <d v="2024-01-12T00:00:00"/>
    <s v="4:23 p. m."/>
    <x v="0"/>
    <m/>
    <m/>
    <m/>
    <m/>
    <m/>
    <m/>
    <m/>
    <m/>
    <s v="ramirezangelyesid@gmail.com,"/>
    <s v=" Saldo a favor"/>
    <s v="68812508"/>
    <s v="ANGEL YESI RAMIREZ GOMEZ     "/>
    <s v="SOHO"/>
    <s v="CLIENTE EXTERNO"/>
    <x v="0"/>
    <m/>
    <s v="FIJO"/>
    <s v="HFC"/>
    <s v="SALDO"/>
    <m/>
    <m/>
    <m/>
    <m/>
    <m/>
    <m/>
    <m/>
    <m/>
    <m/>
    <m/>
    <m/>
    <m/>
    <m/>
    <m/>
    <m/>
    <m/>
    <m/>
    <m/>
    <m/>
    <m/>
    <m/>
    <m/>
    <m/>
    <m/>
    <m/>
    <m/>
    <m/>
    <m/>
    <m/>
    <m/>
    <m/>
    <m/>
    <m/>
    <m/>
    <m/>
    <m/>
    <m/>
    <m/>
    <m/>
    <m/>
    <m/>
    <m/>
    <m/>
    <m/>
    <m/>
    <m/>
    <m/>
    <m/>
    <m/>
    <s v="DEVOLUCIÓN DE SALDO"/>
    <m/>
    <m/>
    <m/>
    <m/>
    <m/>
    <m/>
    <m/>
    <m/>
    <m/>
    <m/>
    <m/>
    <m/>
    <m/>
    <m/>
    <m/>
    <m/>
    <m/>
    <m/>
    <m/>
    <m/>
    <m/>
    <m/>
    <m/>
    <m/>
    <m/>
    <m/>
    <m/>
    <m/>
    <m/>
    <m/>
    <m/>
    <m/>
    <m/>
    <m/>
    <m/>
    <m/>
    <m/>
    <m/>
    <m/>
    <m/>
    <m/>
    <m/>
    <m/>
    <m/>
    <m/>
    <m/>
    <m/>
    <m/>
    <m/>
    <m/>
    <m/>
    <m/>
    <m/>
    <m/>
    <m/>
    <m/>
    <m/>
    <m/>
    <m/>
    <x v="0"/>
    <m/>
    <m/>
    <m/>
    <m/>
    <m/>
    <s v="GESTIONADO"/>
    <m/>
    <d v="2024-01-12T00:00:00"/>
    <s v="NO APLICA"/>
    <s v="NO APLICA"/>
    <x v="10"/>
    <x v="0"/>
    <x v="0"/>
    <x v="0"/>
    <x v="0"/>
    <n v="1"/>
    <n v="1"/>
    <n v="1"/>
    <n v="1"/>
    <x v="0"/>
    <n v="1"/>
    <s v="68812508ANGEL YESI RAMIREZ GOMEZ     "/>
    <x v="1"/>
    <d v="2024-01-12T00:00:00"/>
    <x v="1736"/>
    <d v="1899-12-30T00:00:00"/>
    <d v="2024-01-12T04:23:00"/>
    <s v="4:23"/>
    <d v="1899-12-30T14:38:01"/>
    <x v="3"/>
    <x v="2"/>
    <x v="16"/>
    <x v="1"/>
    <n v="8193"/>
  </r>
  <r>
    <n v="1757"/>
    <d v="2024-01-12T19:00:34"/>
    <d v="2024-01-12T19:01:36"/>
    <s v="45113897@ventasyservicios.com.co"/>
    <s v="Diana Carolina Zambrano Cruz"/>
    <m/>
    <d v="2024-01-11T00:00:00"/>
    <s v="19:10"/>
    <x v="4"/>
    <m/>
    <m/>
    <m/>
    <m/>
    <m/>
    <m/>
    <m/>
    <m/>
    <s v="jalfonsovargas@gmail.com"/>
    <s v="Re: Fwd: Solicitud de Traslado Servicio Segunda validación"/>
    <s v="11845728"/>
    <s v="MILENIO SAS"/>
    <s v="PYME PEQUEÑA"/>
    <s v="CLIENTE EXTERNO"/>
    <x v="0"/>
    <m/>
    <s v="FIJO"/>
    <s v="FO"/>
    <s v="TRASLADO SEDE"/>
    <m/>
    <m/>
    <m/>
    <m/>
    <m/>
    <m/>
    <m/>
    <m/>
    <m/>
    <m/>
    <m/>
    <m/>
    <m/>
    <m/>
    <m/>
    <m/>
    <m/>
    <m/>
    <m/>
    <m/>
    <m/>
    <m/>
    <m/>
    <m/>
    <m/>
    <m/>
    <m/>
    <m/>
    <m/>
    <m/>
    <m/>
    <m/>
    <m/>
    <m/>
    <m/>
    <m/>
    <m/>
    <m/>
    <m/>
    <m/>
    <m/>
    <m/>
    <m/>
    <m/>
    <m/>
    <m/>
    <m/>
    <m/>
    <m/>
    <m/>
    <m/>
    <m/>
    <m/>
    <m/>
    <m/>
    <m/>
    <m/>
    <m/>
    <m/>
    <s v="NO FACTIBLE"/>
    <m/>
    <m/>
    <m/>
    <m/>
    <m/>
    <m/>
    <m/>
    <m/>
    <m/>
    <m/>
    <m/>
    <m/>
    <m/>
    <m/>
    <m/>
    <m/>
    <m/>
    <m/>
    <m/>
    <m/>
    <m/>
    <m/>
    <m/>
    <m/>
    <m/>
    <m/>
    <m/>
    <m/>
    <m/>
    <m/>
    <m/>
    <m/>
    <m/>
    <m/>
    <m/>
    <m/>
    <m/>
    <m/>
    <m/>
    <m/>
    <m/>
    <m/>
    <m/>
    <m/>
    <m/>
    <m/>
    <m/>
    <m/>
    <m/>
    <x v="0"/>
    <m/>
    <m/>
    <m/>
    <m/>
    <m/>
    <s v="GESTIONADO"/>
    <m/>
    <d v="2024-01-12T00:00:00"/>
    <m/>
    <m/>
    <x v="96"/>
    <x v="0"/>
    <x v="0"/>
    <x v="0"/>
    <x v="0"/>
    <n v="1"/>
    <n v="1"/>
    <n v="1"/>
    <n v="1"/>
    <x v="0"/>
    <n v="1"/>
    <s v="11845728MILENIO SAS"/>
    <x v="0"/>
    <d v="2024-01-12T00:00:00"/>
    <x v="1737"/>
    <d v="1899-12-30T00:00:00"/>
    <d v="2024-01-11T19:10:00"/>
    <s v="19:10"/>
    <d v="1899-12-30T23:51:36"/>
    <x v="4"/>
    <x v="0"/>
    <x v="30"/>
    <x v="0"/>
    <n v="8193"/>
  </r>
  <r>
    <n v="1758"/>
    <d v="2024-01-12T19:01:36"/>
    <d v="2024-01-12T19:02:30"/>
    <s v="46044959@ventasyservicios.com.co"/>
    <s v="Brayan Enrique Cuida Castillo"/>
    <m/>
    <d v="2024-01-12T00:00:00"/>
    <s v="2:36 p. m."/>
    <x v="4"/>
    <m/>
    <m/>
    <m/>
    <m/>
    <m/>
    <m/>
    <m/>
    <m/>
    <s v="soporte.disstech@outlook.com"/>
    <s v="RE: cancelación de línea plan maestro"/>
    <s v="3173409390"/>
    <s v=" DISSTECH SAS "/>
    <s v="MICRO"/>
    <s v="CLIENTE CLARO"/>
    <x v="0"/>
    <m/>
    <s v="MÓVIL"/>
    <m/>
    <m/>
    <s v="REPORTES"/>
    <m/>
    <m/>
    <m/>
    <m/>
    <m/>
    <m/>
    <m/>
    <m/>
    <m/>
    <m/>
    <m/>
    <m/>
    <m/>
    <m/>
    <m/>
    <m/>
    <m/>
    <m/>
    <m/>
    <m/>
    <m/>
    <m/>
    <m/>
    <m/>
    <m/>
    <m/>
    <m/>
    <m/>
    <m/>
    <m/>
    <m/>
    <m/>
    <m/>
    <m/>
    <m/>
    <m/>
    <m/>
    <m/>
    <m/>
    <m/>
    <m/>
    <m/>
    <m/>
    <m/>
    <m/>
    <m/>
    <s v="REPORTE DE CONSUMO"/>
    <m/>
    <m/>
    <m/>
    <m/>
    <m/>
    <m/>
    <m/>
    <m/>
    <m/>
    <m/>
    <m/>
    <m/>
    <m/>
    <m/>
    <m/>
    <m/>
    <m/>
    <m/>
    <m/>
    <m/>
    <m/>
    <m/>
    <m/>
    <m/>
    <m/>
    <m/>
    <m/>
    <m/>
    <m/>
    <m/>
    <m/>
    <m/>
    <m/>
    <m/>
    <m/>
    <m/>
    <m/>
    <m/>
    <m/>
    <m/>
    <m/>
    <m/>
    <m/>
    <m/>
    <m/>
    <m/>
    <m/>
    <m/>
    <m/>
    <m/>
    <m/>
    <m/>
    <m/>
    <m/>
    <m/>
    <m/>
    <m/>
    <m/>
    <m/>
    <m/>
    <m/>
    <x v="0"/>
    <m/>
    <m/>
    <m/>
    <m/>
    <m/>
    <s v="GESTIONADO"/>
    <m/>
    <d v="2024-01-12T00:00:00"/>
    <s v="NN"/>
    <m/>
    <x v="153"/>
    <x v="0"/>
    <x v="0"/>
    <x v="0"/>
    <x v="0"/>
    <n v="1"/>
    <n v="1"/>
    <n v="1"/>
    <n v="1"/>
    <x v="2"/>
    <n v="2"/>
    <s v="3173409390 DISSTECH SAS "/>
    <x v="0"/>
    <d v="2024-01-12T00:00:00"/>
    <x v="1738"/>
    <d v="1899-12-30T00:00:00"/>
    <d v="2024-01-12T02:36:00"/>
    <s v="2:36"/>
    <d v="1899-12-30T16:26:30"/>
    <x v="3"/>
    <x v="2"/>
    <x v="7"/>
    <x v="0"/>
    <n v="8193"/>
  </r>
  <r>
    <n v="1759"/>
    <d v="2024-01-12T19:01:12"/>
    <d v="2024-01-12T19:02:56"/>
    <s v="45688293@ventasyservicios.com.co"/>
    <s v="Juan David Mendez"/>
    <m/>
    <d v="2024-01-12T00:00:00"/>
    <s v="14:13"/>
    <x v="0"/>
    <m/>
    <m/>
    <m/>
    <m/>
    <m/>
    <m/>
    <m/>
    <m/>
    <s v="contactopyme.co@claro.com.co"/>
    <s v="Fwd: Re: Solicitud Plan Empresarial 8110253891"/>
    <s v="3146311836"/>
    <s v="AGROPECUARIA FARALLONES S.A."/>
    <s v="PYME MEDIANA"/>
    <s v="CLIENTE EXTERNO"/>
    <x v="0"/>
    <m/>
    <s v="MÓVIL"/>
    <m/>
    <m/>
    <s v="CANCELACIÓN DE LÍNEA"/>
    <m/>
    <m/>
    <m/>
    <m/>
    <m/>
    <s v="COLOCACIÓN"/>
    <m/>
    <m/>
    <m/>
    <m/>
    <m/>
    <m/>
    <m/>
    <m/>
    <m/>
    <m/>
    <m/>
    <m/>
    <m/>
    <m/>
    <m/>
    <m/>
    <m/>
    <m/>
    <m/>
    <m/>
    <m/>
    <m/>
    <m/>
    <m/>
    <m/>
    <m/>
    <m/>
    <m/>
    <m/>
    <m/>
    <m/>
    <m/>
    <m/>
    <m/>
    <m/>
    <m/>
    <m/>
    <m/>
    <m/>
    <m/>
    <m/>
    <m/>
    <m/>
    <m/>
    <m/>
    <m/>
    <m/>
    <m/>
    <m/>
    <m/>
    <m/>
    <m/>
    <m/>
    <m/>
    <m/>
    <m/>
    <m/>
    <m/>
    <m/>
    <m/>
    <m/>
    <m/>
    <m/>
    <m/>
    <m/>
    <m/>
    <m/>
    <m/>
    <m/>
    <m/>
    <m/>
    <m/>
    <m/>
    <m/>
    <m/>
    <m/>
    <m/>
    <m/>
    <m/>
    <m/>
    <m/>
    <m/>
    <m/>
    <m/>
    <m/>
    <m/>
    <m/>
    <m/>
    <m/>
    <m/>
    <m/>
    <m/>
    <m/>
    <m/>
    <m/>
    <m/>
    <m/>
    <m/>
    <m/>
    <s v="EMPRESA LIQUIDA"/>
    <m/>
    <m/>
    <x v="2"/>
    <s v="3146311836"/>
    <s v="JHON WILMAR"/>
    <s v="1"/>
    <m/>
    <m/>
    <s v="GESTIONADO"/>
    <m/>
    <d v="2024-01-12T00:00:00"/>
    <m/>
    <m/>
    <x v="25"/>
    <x v="0"/>
    <x v="0"/>
    <x v="0"/>
    <x v="0"/>
    <n v="1"/>
    <n v="1"/>
    <n v="1"/>
    <n v="1"/>
    <x v="2"/>
    <n v="2"/>
    <s v="3146311836AGROPECUARIA FARALLONES S.A."/>
    <x v="2"/>
    <d v="2024-01-12T00:00:00"/>
    <x v="1739"/>
    <d v="1899-12-30T00:00:00"/>
    <d v="2024-01-12T14:13:00"/>
    <s v="14:13"/>
    <d v="1899-12-30T04:49:56"/>
    <x v="1"/>
    <x v="1"/>
    <x v="4"/>
    <x v="1"/>
    <n v="8193"/>
  </r>
  <r>
    <n v="1760"/>
    <d v="2024-01-12T18:51:00"/>
    <d v="2024-01-12T19:03:07"/>
    <s v="45961543@ventasyservicios.com.co"/>
    <s v="Juan Jose Duque Aguirre"/>
    <m/>
    <d v="2024-01-12T00:00:00"/>
    <s v="9:34"/>
    <x v="1"/>
    <m/>
    <m/>
    <s v="GASTRONOMIA E INVERSIONES"/>
    <s v="901503722"/>
    <s v="INFORMACIÓN"/>
    <m/>
    <m/>
    <m/>
    <m/>
    <m/>
    <m/>
    <m/>
    <m/>
    <m/>
    <x v="2"/>
    <m/>
    <m/>
    <m/>
    <m/>
    <m/>
    <m/>
    <m/>
    <m/>
    <m/>
    <m/>
    <m/>
    <m/>
    <m/>
    <m/>
    <m/>
    <m/>
    <m/>
    <m/>
    <m/>
    <m/>
    <m/>
    <m/>
    <m/>
    <m/>
    <m/>
    <m/>
    <m/>
    <m/>
    <m/>
    <m/>
    <m/>
    <m/>
    <m/>
    <m/>
    <m/>
    <m/>
    <m/>
    <m/>
    <m/>
    <m/>
    <m/>
    <m/>
    <m/>
    <m/>
    <m/>
    <m/>
    <m/>
    <m/>
    <m/>
    <m/>
    <m/>
    <m/>
    <m/>
    <m/>
    <m/>
    <m/>
    <m/>
    <m/>
    <m/>
    <m/>
    <m/>
    <m/>
    <m/>
    <m/>
    <m/>
    <m/>
    <m/>
    <m/>
    <m/>
    <m/>
    <m/>
    <m/>
    <m/>
    <m/>
    <m/>
    <m/>
    <m/>
    <m/>
    <m/>
    <m/>
    <m/>
    <m/>
    <m/>
    <m/>
    <m/>
    <m/>
    <m/>
    <m/>
    <s v="SOLICITUD CREACIÓN - CLIENTE EN GESTIÓN"/>
    <m/>
    <s v="USUARIO YA EXISTE"/>
    <m/>
    <m/>
    <m/>
    <m/>
    <m/>
    <m/>
    <m/>
    <m/>
    <m/>
    <m/>
    <m/>
    <m/>
    <m/>
    <m/>
    <m/>
    <m/>
    <m/>
    <m/>
    <m/>
    <m/>
    <m/>
    <m/>
    <x v="0"/>
    <m/>
    <m/>
    <m/>
    <m/>
    <m/>
    <s v="GESTIONADO"/>
    <m/>
    <d v="2024-01-12T00:00:00"/>
    <m/>
    <m/>
    <x v="7"/>
    <x v="1"/>
    <x v="0"/>
    <x v="0"/>
    <x v="0"/>
    <n v="1"/>
    <n v="1"/>
    <n v="1"/>
    <n v="1"/>
    <x v="0"/>
    <n v="1"/>
    <s v="901503722"/>
    <x v="0"/>
    <d v="2024-01-12T00:00:00"/>
    <x v="1740"/>
    <d v="1899-12-30T00:00:00"/>
    <d v="2024-01-12T09:34:00"/>
    <s v="9:34"/>
    <d v="1899-12-30T09:29:07"/>
    <x v="2"/>
    <x v="2"/>
    <x v="6"/>
    <x v="1"/>
    <n v="8193"/>
  </r>
  <r>
    <n v="1761"/>
    <d v="2024-01-12T19:03:28"/>
    <d v="2024-01-12T19:06:46"/>
    <s v="45961543@ventasyservicios.com.co"/>
    <s v="Juan Jose Duque Aguirre"/>
    <m/>
    <d v="2024-01-12T00:00:00"/>
    <s v="9:44"/>
    <x v="1"/>
    <m/>
    <m/>
    <s v="QUIMICA M.G. S.A.S."/>
    <s v="891412195"/>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12T00:00:00"/>
    <m/>
    <m/>
    <x v="4"/>
    <x v="1"/>
    <x v="0"/>
    <x v="0"/>
    <x v="0"/>
    <n v="1"/>
    <n v="1"/>
    <n v="1"/>
    <n v="1"/>
    <x v="1"/>
    <n v="2"/>
    <s v="891412195"/>
    <x v="0"/>
    <d v="2024-01-12T00:00:00"/>
    <x v="1741"/>
    <d v="1899-12-30T00:00:00"/>
    <d v="2024-01-12T09:44:00"/>
    <s v="9:44"/>
    <d v="1899-12-30T09:22:46"/>
    <x v="2"/>
    <x v="2"/>
    <x v="6"/>
    <x v="1"/>
    <n v="8193"/>
  </r>
  <r>
    <n v="1762"/>
    <d v="2024-01-12T19:06:19"/>
    <d v="2024-01-12T19:07:10"/>
    <s v="46044959@ventasyservicios.com.co"/>
    <s v="Brayan Enrique Cuida Castillo"/>
    <m/>
    <d v="2024-01-12T00:00:00"/>
    <s v="2:31 p. m."/>
    <x v="4"/>
    <m/>
    <m/>
    <m/>
    <m/>
    <m/>
    <m/>
    <m/>
    <m/>
    <s v="gestiondocumental@lagosdetorca.co"/>
    <s v="Actualizacion de datos"/>
    <s v="12496801"/>
    <s v="PATRIMONIOS AUTONOMOS FIDUCIARIA BOGOTA S.A"/>
    <s v="MICRO"/>
    <s v="CLIENTE CLARO"/>
    <x v="0"/>
    <m/>
    <s v="FIJO"/>
    <s v="FO"/>
    <s v="DATOS DEMOGRÁFICOS"/>
    <m/>
    <m/>
    <m/>
    <m/>
    <m/>
    <m/>
    <m/>
    <m/>
    <m/>
    <m/>
    <m/>
    <m/>
    <m/>
    <m/>
    <m/>
    <s v="ACTUALIZACIÓN GENERAL"/>
    <m/>
    <m/>
    <m/>
    <m/>
    <m/>
    <m/>
    <m/>
    <m/>
    <m/>
    <m/>
    <m/>
    <m/>
    <m/>
    <m/>
    <m/>
    <m/>
    <m/>
    <m/>
    <m/>
    <m/>
    <m/>
    <m/>
    <m/>
    <m/>
    <m/>
    <m/>
    <m/>
    <m/>
    <m/>
    <m/>
    <m/>
    <m/>
    <m/>
    <m/>
    <m/>
    <m/>
    <m/>
    <m/>
    <m/>
    <m/>
    <m/>
    <m/>
    <m/>
    <m/>
    <m/>
    <m/>
    <m/>
    <m/>
    <m/>
    <m/>
    <m/>
    <m/>
    <m/>
    <m/>
    <m/>
    <m/>
    <m/>
    <m/>
    <m/>
    <m/>
    <m/>
    <m/>
    <m/>
    <m/>
    <m/>
    <m/>
    <m/>
    <m/>
    <m/>
    <m/>
    <m/>
    <m/>
    <m/>
    <m/>
    <m/>
    <m/>
    <m/>
    <m/>
    <m/>
    <m/>
    <m/>
    <m/>
    <m/>
    <m/>
    <m/>
    <m/>
    <m/>
    <m/>
    <m/>
    <m/>
    <m/>
    <m/>
    <m/>
    <x v="0"/>
    <m/>
    <m/>
    <m/>
    <m/>
    <m/>
    <s v="GESTIONADO"/>
    <m/>
    <d v="2024-01-12T00:00:00"/>
    <s v="NN"/>
    <m/>
    <x v="52"/>
    <x v="0"/>
    <x v="0"/>
    <x v="0"/>
    <x v="0"/>
    <n v="1"/>
    <n v="1"/>
    <n v="1"/>
    <n v="1"/>
    <x v="0"/>
    <n v="1"/>
    <s v="12496801PATRIMONIOS AUTONOMOS FIDUCIARIA BOGOTA S.A"/>
    <x v="0"/>
    <d v="2024-01-12T00:00:00"/>
    <x v="1742"/>
    <d v="1899-12-30T00:00:00"/>
    <d v="2024-01-12T02:31:00"/>
    <s v="2:31"/>
    <d v="1899-12-30T16:36:10"/>
    <x v="3"/>
    <x v="2"/>
    <x v="7"/>
    <x v="0"/>
    <n v="8193"/>
  </r>
  <r>
    <n v="1763"/>
    <d v="2024-01-12T18:53:11"/>
    <d v="2024-01-12T19:07:21"/>
    <s v="45981202@ventasyservicios.com.co"/>
    <s v="Candida Mayerli Moyano Casallas"/>
    <m/>
    <d v="2024-01-12T00:00:00"/>
    <s v="13:56"/>
    <x v="5"/>
    <m/>
    <m/>
    <m/>
    <m/>
    <m/>
    <m/>
    <m/>
    <m/>
    <m/>
    <m/>
    <s v="46502296"/>
    <s v="ENMANUEL MOISES GIRALDO SALAZAR   "/>
    <s v="SOHO"/>
    <s v="CLIENTE EXTERNO"/>
    <x v="0"/>
    <m/>
    <m/>
    <m/>
    <m/>
    <m/>
    <m/>
    <m/>
    <m/>
    <m/>
    <m/>
    <m/>
    <m/>
    <m/>
    <m/>
    <m/>
    <m/>
    <m/>
    <m/>
    <m/>
    <m/>
    <m/>
    <m/>
    <m/>
    <m/>
    <m/>
    <m/>
    <m/>
    <m/>
    <m/>
    <m/>
    <m/>
    <m/>
    <m/>
    <m/>
    <m/>
    <m/>
    <m/>
    <m/>
    <m/>
    <m/>
    <m/>
    <m/>
    <m/>
    <m/>
    <m/>
    <m/>
    <m/>
    <m/>
    <m/>
    <m/>
    <m/>
    <m/>
    <m/>
    <m/>
    <m/>
    <m/>
    <m/>
    <m/>
    <m/>
    <m/>
    <m/>
    <m/>
    <m/>
    <m/>
    <m/>
    <m/>
    <m/>
    <m/>
    <m/>
    <m/>
    <m/>
    <m/>
    <m/>
    <m/>
    <m/>
    <m/>
    <m/>
    <m/>
    <m/>
    <m/>
    <m/>
    <m/>
    <m/>
    <m/>
    <s v="PAGO YA APLICADO"/>
    <s v="CAV CLARO"/>
    <s v="TRANSFERENCIA CON PAGO A LA REFERENCIA"/>
    <m/>
    <m/>
    <m/>
    <m/>
    <m/>
    <m/>
    <m/>
    <m/>
    <m/>
    <m/>
    <m/>
    <m/>
    <m/>
    <m/>
    <m/>
    <m/>
    <m/>
    <m/>
    <m/>
    <m/>
    <m/>
    <m/>
    <m/>
    <m/>
    <m/>
    <m/>
    <x v="0"/>
    <m/>
    <m/>
    <m/>
    <m/>
    <m/>
    <s v="GESTIONADO"/>
    <m/>
    <d v="2024-01-12T00:00:00"/>
    <m/>
    <m/>
    <x v="70"/>
    <x v="4"/>
    <x v="0"/>
    <x v="0"/>
    <x v="0"/>
    <n v="1"/>
    <n v="1"/>
    <n v="1"/>
    <n v="1"/>
    <x v="0"/>
    <n v="1"/>
    <s v="46502296"/>
    <x v="2"/>
    <d v="2024-01-12T00:00:00"/>
    <x v="1743"/>
    <d v="1899-12-30T00:00:00"/>
    <d v="2024-01-12T13:56:00"/>
    <s v="13:56"/>
    <d v="1899-12-30T05:11:21"/>
    <x v="1"/>
    <x v="1"/>
    <x v="10"/>
    <x v="1"/>
    <n v="8193"/>
  </r>
  <r>
    <n v="1764"/>
    <d v="2024-01-12T19:00:54"/>
    <d v="2024-01-12T19:10:20"/>
    <s v="46049316@ventasyservicios.com.co"/>
    <s v="Evelin Gicela Diaz Garzon"/>
    <m/>
    <d v="2024-01-12T00:00:00"/>
    <s v="13:10"/>
    <x v="7"/>
    <m/>
    <m/>
    <m/>
    <m/>
    <m/>
    <m/>
    <s v="dymimportaciones.sas@gmail.com"/>
    <s v="Re: TRASLADO DE LÍNEAS."/>
    <m/>
    <m/>
    <s v="3128416542"/>
    <s v="DYM IMPORTACIONES S.A.S"/>
    <s v="NO DETERMINAD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2T00:00:00"/>
    <m/>
    <m/>
    <x v="78"/>
    <x v="6"/>
    <x v="0"/>
    <x v="0"/>
    <x v="0"/>
    <n v="1"/>
    <n v="1"/>
    <n v="1"/>
    <n v="1"/>
    <x v="0"/>
    <n v="1"/>
    <s v="3128416542DYM IMPORTACIONES S.A.S"/>
    <x v="0"/>
    <d v="2024-01-12T00:00:00"/>
    <x v="1744"/>
    <d v="1899-12-30T00:00:00"/>
    <d v="2024-01-12T13:10:00"/>
    <s v="13:10"/>
    <d v="1899-12-30T06:00:20"/>
    <x v="2"/>
    <x v="2"/>
    <x v="22"/>
    <x v="1"/>
    <n v="8193"/>
  </r>
  <r>
    <n v="1765"/>
    <d v="2024-01-12T19:10:03"/>
    <d v="2024-01-12T19:10:51"/>
    <s v="45961452@ventasyservicios.com.co"/>
    <s v="Natalia Buenano Gonzalez"/>
    <m/>
    <d v="2024-01-12T00:00:00"/>
    <s v="16:31"/>
    <x v="3"/>
    <m/>
    <s v="15559963"/>
    <m/>
    <m/>
    <m/>
    <m/>
    <m/>
    <m/>
    <m/>
    <m/>
    <s v="3208245270"/>
    <s v="MERCEDES SALAZAR JOYERIA SA"/>
    <s v="PYME PEQUEÑA"/>
    <s v="CLIENTE EXTERN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12T00:00:00"/>
    <m/>
    <m/>
    <x v="27"/>
    <x v="3"/>
    <x v="0"/>
    <x v="0"/>
    <x v="0"/>
    <n v="1"/>
    <n v="1"/>
    <n v="1"/>
    <n v="1"/>
    <x v="0"/>
    <n v="1"/>
    <s v="3208245270MERCEDES SALAZAR JOYERIA SA"/>
    <x v="2"/>
    <d v="2024-01-12T00:00:00"/>
    <x v="1745"/>
    <d v="1899-12-30T00:00:00"/>
    <d v="2024-01-12T16:31:00"/>
    <s v="16:31"/>
    <d v="1899-12-30T02:39:51"/>
    <x v="1"/>
    <x v="1"/>
    <x v="5"/>
    <x v="1"/>
    <n v="8193"/>
  </r>
  <r>
    <n v="1766"/>
    <d v="2024-01-12T19:06:49"/>
    <d v="2024-01-12T19:15:57"/>
    <s v="45961543@ventasyservicios.com.co"/>
    <s v="Juan Jose Duque Aguirre"/>
    <m/>
    <d v="2024-01-12T00:00:00"/>
    <s v="9:54"/>
    <x v="1"/>
    <m/>
    <m/>
    <s v="SERVICIOS ESPECIALIZADOS "/>
    <s v="900378435"/>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12T00:00:00"/>
    <m/>
    <m/>
    <x v="5"/>
    <x v="1"/>
    <x v="0"/>
    <x v="0"/>
    <x v="0"/>
    <n v="1"/>
    <n v="1"/>
    <n v="1"/>
    <n v="1"/>
    <x v="1"/>
    <n v="2"/>
    <s v="900378435"/>
    <x v="0"/>
    <d v="2024-01-12T00:00:00"/>
    <x v="1746"/>
    <d v="1899-12-30T00:00:00"/>
    <d v="2024-01-12T09:54:00"/>
    <s v="9:54"/>
    <d v="1899-12-30T09:21:57"/>
    <x v="2"/>
    <x v="2"/>
    <x v="6"/>
    <x v="1"/>
    <n v="8193"/>
  </r>
  <r>
    <n v="1767"/>
    <d v="2024-01-12T19:14:38"/>
    <d v="2024-01-12T19:16:09"/>
    <s v="45961588@ventasyservicios.com.co"/>
    <s v="Brian Fernando Camacho Hernandez"/>
    <m/>
    <d v="2024-01-12T00:00:00"/>
    <s v="12:20"/>
    <x v="4"/>
    <m/>
    <m/>
    <m/>
    <m/>
    <m/>
    <m/>
    <m/>
    <m/>
    <s v="gracielaarias2008@hotmail.com"/>
    <s v="Re: FIDELIZACIÓN CROP MANAGENENT S.A.S NIT: 901293909-4"/>
    <s v="8.22436550"/>
    <s v="CROP MANAGEMEMENT SAS"/>
    <s v="SOHO"/>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2T00:00:00"/>
    <s v="NA"/>
    <s v="NA"/>
    <x v="0"/>
    <x v="0"/>
    <x v="0"/>
    <x v="0"/>
    <x v="0"/>
    <n v="1"/>
    <n v="1"/>
    <n v="1"/>
    <n v="1"/>
    <x v="0"/>
    <n v="1"/>
    <s v="8.22436550CROP MANAGEMEMENT SAS"/>
    <x v="0"/>
    <d v="2024-01-12T00:00:00"/>
    <x v="1747"/>
    <d v="1899-12-30T00:00:00"/>
    <d v="2024-01-12T12:20:00"/>
    <s v="12:20"/>
    <d v="1899-12-30T06:56:09"/>
    <x v="2"/>
    <x v="2"/>
    <x v="21"/>
    <x v="0"/>
    <n v="8193"/>
  </r>
  <r>
    <n v="1768"/>
    <d v="2024-01-12T19:07:50"/>
    <d v="2024-01-12T19:17:43"/>
    <s v="45981202@ventasyservicios.com.co"/>
    <s v="Candida Mayerli Moyano Casallas"/>
    <m/>
    <d v="2024-01-12T00:00:00"/>
    <s v="15:11"/>
    <x v="5"/>
    <m/>
    <m/>
    <m/>
    <m/>
    <m/>
    <m/>
    <m/>
    <m/>
    <m/>
    <m/>
    <s v="18523293"/>
    <s v="EDISON DUV  NAVARRETE VARGAS "/>
    <s v="SOHO"/>
    <s v="CLIENTE EXTERNO"/>
    <x v="0"/>
    <m/>
    <m/>
    <m/>
    <m/>
    <m/>
    <m/>
    <m/>
    <m/>
    <m/>
    <m/>
    <m/>
    <m/>
    <m/>
    <m/>
    <m/>
    <m/>
    <m/>
    <m/>
    <m/>
    <m/>
    <m/>
    <m/>
    <m/>
    <m/>
    <m/>
    <m/>
    <m/>
    <m/>
    <m/>
    <m/>
    <m/>
    <m/>
    <m/>
    <m/>
    <m/>
    <m/>
    <m/>
    <m/>
    <m/>
    <m/>
    <m/>
    <m/>
    <m/>
    <m/>
    <m/>
    <m/>
    <m/>
    <m/>
    <m/>
    <m/>
    <m/>
    <m/>
    <m/>
    <m/>
    <m/>
    <m/>
    <m/>
    <m/>
    <m/>
    <m/>
    <m/>
    <m/>
    <m/>
    <m/>
    <m/>
    <m/>
    <m/>
    <m/>
    <m/>
    <m/>
    <m/>
    <m/>
    <m/>
    <m/>
    <m/>
    <m/>
    <m/>
    <m/>
    <m/>
    <m/>
    <m/>
    <m/>
    <m/>
    <m/>
    <s v="PAGO YA APLICADO"/>
    <s v="CAV CLARO"/>
    <s v="PAGO EN CAJA DIRECTA DEL BANCO"/>
    <m/>
    <m/>
    <m/>
    <m/>
    <m/>
    <m/>
    <m/>
    <m/>
    <m/>
    <m/>
    <m/>
    <m/>
    <m/>
    <m/>
    <m/>
    <m/>
    <m/>
    <m/>
    <m/>
    <m/>
    <m/>
    <m/>
    <m/>
    <m/>
    <m/>
    <m/>
    <x v="0"/>
    <m/>
    <m/>
    <m/>
    <m/>
    <m/>
    <s v="GESTIONADO"/>
    <m/>
    <d v="2024-01-12T00:00:00"/>
    <m/>
    <m/>
    <x v="70"/>
    <x v="4"/>
    <x v="0"/>
    <x v="0"/>
    <x v="0"/>
    <n v="1"/>
    <n v="1"/>
    <n v="1"/>
    <n v="1"/>
    <x v="0"/>
    <n v="1"/>
    <s v="18523293"/>
    <x v="2"/>
    <d v="2024-01-12T00:00:00"/>
    <x v="1748"/>
    <d v="1899-12-30T00:00:00"/>
    <d v="2024-01-12T15:11:00"/>
    <s v="15:11"/>
    <d v="1899-12-30T04:06:43"/>
    <x v="1"/>
    <x v="1"/>
    <x v="10"/>
    <x v="1"/>
    <n v="8193"/>
  </r>
  <r>
    <n v="1769"/>
    <d v="2024-01-12T19:17:13"/>
    <d v="2024-01-12T19:18:08"/>
    <s v="46044959@ventasyservicios.com.co"/>
    <s v="Brayan Enrique Cuida Castillo"/>
    <m/>
    <d v="2024-01-12T00:00:00"/>
    <s v="2:32 p. m."/>
    <x v="4"/>
    <m/>
    <m/>
    <m/>
    <m/>
    <m/>
    <m/>
    <m/>
    <m/>
    <s v="SIRLEYGALVIS@outlook.es"/>
    <s v="INDUSTRIAS METALICAS LOS PINOS S.A."/>
    <s v="8.22469021"/>
    <s v=" INDUSTRIAS METALICAS LOS PINOS S.A."/>
    <s v="MICRO"/>
    <s v="CLIENTE CLAR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2T00:00:00"/>
    <s v="NN"/>
    <m/>
    <x v="47"/>
    <x v="0"/>
    <x v="0"/>
    <x v="0"/>
    <x v="0"/>
    <n v="1"/>
    <n v="1"/>
    <n v="1"/>
    <n v="1"/>
    <x v="0"/>
    <n v="1"/>
    <s v="8.22469021 INDUSTRIAS METALICAS LOS PINOS S.A."/>
    <x v="0"/>
    <d v="2024-01-12T00:00:00"/>
    <x v="1749"/>
    <d v="1899-12-30T00:00:00"/>
    <d v="2024-01-12T02:32:00"/>
    <s v="2:32"/>
    <d v="1899-12-30T16:46:08"/>
    <x v="3"/>
    <x v="2"/>
    <x v="7"/>
    <x v="0"/>
    <n v="8193"/>
  </r>
  <r>
    <n v="1770"/>
    <d v="2024-01-12T19:17:14"/>
    <d v="2024-01-12T19:18:17"/>
    <s v="46044978@ventasyservicios.com.co"/>
    <s v="Edward Esteban Roa Ruiz"/>
    <m/>
    <d v="2024-01-12T00:00:00"/>
    <s v="13:44"/>
    <x v="4"/>
    <m/>
    <m/>
    <m/>
    <m/>
    <m/>
    <m/>
    <m/>
    <m/>
    <s v="metasintrenal@gmail.com"/>
    <s v="SOLICITUD DE FACTURA PAGO TOTAL EQUIPO FINANCIADO"/>
    <s v="8.22393570"/>
    <s v="SINDICATO DE TRABAJADORES Y EMPLEADOS DE"/>
    <s v="SOHO"/>
    <s v="CLIENTE CLAR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2T00:00:00"/>
    <m/>
    <m/>
    <x v="9"/>
    <x v="0"/>
    <x v="0"/>
    <x v="0"/>
    <x v="0"/>
    <n v="1"/>
    <n v="1"/>
    <n v="1"/>
    <n v="1"/>
    <x v="0"/>
    <n v="1"/>
    <s v="8.22393570SINDICATO DE TRABAJADORES Y EMPLEADOS DE"/>
    <x v="2"/>
    <d v="2024-01-12T00:00:00"/>
    <x v="1750"/>
    <d v="1899-12-30T00:00:00"/>
    <d v="2024-01-12T13:44:00"/>
    <s v="13:44"/>
    <d v="1899-12-30T05:34:17"/>
    <x v="1"/>
    <x v="1"/>
    <x v="8"/>
    <x v="0"/>
    <n v="8193"/>
  </r>
  <r>
    <n v="1771"/>
    <d v="2024-01-12T19:11:01"/>
    <d v="2024-01-12T19:19:19"/>
    <s v="46049316@ventasyservicios.com.co"/>
    <s v="Evelin Gicela Diaz Garzon"/>
    <m/>
    <d v="2024-01-12T00:00:00"/>
    <s v="12:57"/>
    <x v="7"/>
    <m/>
    <m/>
    <m/>
    <m/>
    <m/>
    <m/>
    <s v="cristian.rivasor@claro.com.co; "/>
    <s v="Re: RV: cambio de persona natural a persona juridica"/>
    <m/>
    <m/>
    <s v="0000"/>
    <s v="LEIDY JHOJANA GONGORA OSORIO"/>
    <s v="NO DETERMINADO"/>
    <s v="CLIENTE CLAR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2T00:00:00"/>
    <m/>
    <m/>
    <x v="78"/>
    <x v="6"/>
    <x v="0"/>
    <x v="0"/>
    <x v="0"/>
    <n v="1"/>
    <n v="1"/>
    <n v="1"/>
    <n v="1"/>
    <x v="0"/>
    <n v="1"/>
    <s v="0000LEIDY JHOJANA GONGORA OSORIO"/>
    <x v="0"/>
    <d v="2024-01-12T00:00:00"/>
    <x v="1751"/>
    <d v="1899-12-30T00:00:00"/>
    <d v="2024-01-12T12:57:00"/>
    <s v="12:57"/>
    <d v="1899-12-30T06:22:19"/>
    <x v="2"/>
    <x v="2"/>
    <x v="22"/>
    <x v="1"/>
    <n v="8193"/>
  </r>
  <r>
    <n v="1772"/>
    <d v="2024-01-12T19:19:15"/>
    <d v="2024-01-12T19:20:07"/>
    <s v="45688293@ventasyservicios.com.co"/>
    <s v="Juan David Mendez"/>
    <m/>
    <d v="2024-01-12T00:00:00"/>
    <s v="14:17"/>
    <x v="0"/>
    <m/>
    <m/>
    <m/>
    <m/>
    <m/>
    <m/>
    <m/>
    <m/>
    <s v="juan.villoria@claro.com.co"/>
    <s v="Solicitud de consumo móvil"/>
    <s v="3145244378"/>
    <s v="HYDROCARE S.A.S."/>
    <s v="PYME MEDIANA"/>
    <s v="CLIENTE CLARO"/>
    <x v="0"/>
    <m/>
    <s v="MÓVIL"/>
    <m/>
    <m/>
    <s v="REPORTES"/>
    <m/>
    <m/>
    <m/>
    <m/>
    <m/>
    <m/>
    <m/>
    <m/>
    <m/>
    <m/>
    <m/>
    <m/>
    <m/>
    <m/>
    <m/>
    <m/>
    <m/>
    <m/>
    <m/>
    <m/>
    <m/>
    <m/>
    <m/>
    <m/>
    <m/>
    <m/>
    <m/>
    <m/>
    <m/>
    <m/>
    <m/>
    <m/>
    <m/>
    <m/>
    <m/>
    <m/>
    <m/>
    <m/>
    <m/>
    <m/>
    <m/>
    <m/>
    <m/>
    <m/>
    <m/>
    <m/>
    <s v="REPORTE DE CONSUMO"/>
    <m/>
    <m/>
    <m/>
    <m/>
    <m/>
    <m/>
    <m/>
    <m/>
    <m/>
    <m/>
    <m/>
    <m/>
    <m/>
    <m/>
    <m/>
    <m/>
    <m/>
    <m/>
    <m/>
    <m/>
    <m/>
    <m/>
    <m/>
    <m/>
    <m/>
    <m/>
    <m/>
    <m/>
    <m/>
    <m/>
    <m/>
    <m/>
    <m/>
    <m/>
    <m/>
    <m/>
    <m/>
    <m/>
    <m/>
    <m/>
    <m/>
    <m/>
    <m/>
    <m/>
    <m/>
    <m/>
    <m/>
    <m/>
    <m/>
    <m/>
    <m/>
    <m/>
    <m/>
    <m/>
    <m/>
    <m/>
    <m/>
    <m/>
    <m/>
    <m/>
    <m/>
    <x v="0"/>
    <m/>
    <m/>
    <m/>
    <m/>
    <m/>
    <s v="GESTIONADO"/>
    <m/>
    <d v="2024-01-12T00:00:00"/>
    <m/>
    <m/>
    <x v="153"/>
    <x v="0"/>
    <x v="0"/>
    <x v="0"/>
    <x v="0"/>
    <n v="1"/>
    <n v="1"/>
    <n v="1"/>
    <n v="1"/>
    <x v="0"/>
    <n v="1"/>
    <s v="3145244378HYDROCARE S.A.S."/>
    <x v="2"/>
    <d v="2024-01-12T00:00:00"/>
    <x v="1752"/>
    <d v="1899-12-30T00:00:00"/>
    <d v="2024-01-12T14:17:00"/>
    <s v="14:17"/>
    <d v="1899-12-30T05:03:07"/>
    <x v="1"/>
    <x v="1"/>
    <x v="4"/>
    <x v="1"/>
    <n v="8193"/>
  </r>
  <r>
    <n v="1773"/>
    <d v="2024-01-12T19:19:48"/>
    <d v="2024-01-12T19:24:04"/>
    <s v="45113897@ventasyservicios.com.co"/>
    <s v="Diana Carolina Zambrano Cruz"/>
    <m/>
    <d v="2024-01-11T00:00:00"/>
    <s v="19:33"/>
    <x v="4"/>
    <m/>
    <m/>
    <m/>
    <m/>
    <m/>
    <m/>
    <m/>
    <m/>
    <s v="moreno140214@gmail.com"/>
    <s v="Re: traslado de cuenta"/>
    <s v="22987245"/>
    <s v="PEDRO ANGE TABARES GARCIA                  "/>
    <s v="MICRO"/>
    <s v="CLIENTE EXTERNO"/>
    <x v="0"/>
    <m/>
    <s v="FIJO"/>
    <s v="HFC"/>
    <s v="TRASLADO SEDE"/>
    <m/>
    <m/>
    <m/>
    <m/>
    <m/>
    <m/>
    <m/>
    <m/>
    <m/>
    <m/>
    <m/>
    <m/>
    <m/>
    <m/>
    <m/>
    <m/>
    <m/>
    <m/>
    <m/>
    <m/>
    <m/>
    <m/>
    <m/>
    <m/>
    <m/>
    <m/>
    <m/>
    <m/>
    <m/>
    <m/>
    <m/>
    <m/>
    <m/>
    <m/>
    <m/>
    <m/>
    <m/>
    <m/>
    <m/>
    <m/>
    <m/>
    <m/>
    <m/>
    <m/>
    <m/>
    <m/>
    <m/>
    <m/>
    <m/>
    <m/>
    <m/>
    <m/>
    <m/>
    <m/>
    <m/>
    <m/>
    <m/>
    <m/>
    <m/>
    <s v="GESTIONADO"/>
    <m/>
    <m/>
    <m/>
    <m/>
    <m/>
    <m/>
    <m/>
    <m/>
    <m/>
    <m/>
    <m/>
    <m/>
    <m/>
    <m/>
    <m/>
    <m/>
    <m/>
    <m/>
    <m/>
    <m/>
    <m/>
    <m/>
    <m/>
    <m/>
    <m/>
    <m/>
    <m/>
    <m/>
    <m/>
    <m/>
    <m/>
    <m/>
    <m/>
    <m/>
    <m/>
    <m/>
    <m/>
    <m/>
    <m/>
    <m/>
    <m/>
    <m/>
    <m/>
    <m/>
    <m/>
    <m/>
    <m/>
    <m/>
    <m/>
    <x v="0"/>
    <m/>
    <m/>
    <m/>
    <m/>
    <m/>
    <s v="GESTIONADO"/>
    <m/>
    <d v="2024-01-12T00:00:00"/>
    <m/>
    <m/>
    <x v="138"/>
    <x v="0"/>
    <x v="0"/>
    <x v="28"/>
    <x v="1"/>
    <n v="1"/>
    <n v="1"/>
    <n v="1"/>
    <n v="1"/>
    <x v="0"/>
    <n v="1"/>
    <s v="22987245PEDRO ANGE TABARES GARCIA                  "/>
    <x v="0"/>
    <d v="2024-01-12T00:00:00"/>
    <x v="1753"/>
    <d v="1899-12-30T00:00:00"/>
    <d v="2024-01-11T19:33:00"/>
    <s v="19:33"/>
    <d v="1899-12-30T23:51:04"/>
    <x v="4"/>
    <x v="0"/>
    <x v="30"/>
    <x v="0"/>
    <n v="8193"/>
  </r>
  <r>
    <n v="1774"/>
    <d v="2024-01-12T19:23:42"/>
    <d v="2024-01-12T19:24:41"/>
    <s v="46049316@ventasyservicios.com.co"/>
    <s v="Evelin Gicela Diaz Garzon"/>
    <m/>
    <d v="2024-01-12T00:00:00"/>
    <s v="01:38"/>
    <x v="7"/>
    <m/>
    <m/>
    <m/>
    <m/>
    <m/>
    <m/>
    <s v="electricosaval@hotmail.com"/>
    <s v="SOLICITUD DE ADICIONAL DE LINEA EMPRESARIAL"/>
    <m/>
    <m/>
    <s v="8.22464894"/>
    <s v="ELECTRICOS AVAL SAS  "/>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2T00:00:00"/>
    <m/>
    <m/>
    <x v="78"/>
    <x v="6"/>
    <x v="0"/>
    <x v="0"/>
    <x v="0"/>
    <n v="1"/>
    <n v="1"/>
    <n v="1"/>
    <n v="1"/>
    <x v="0"/>
    <n v="1"/>
    <s v="8.22464894ELECTRICOS AVAL SAS  "/>
    <x v="0"/>
    <d v="2024-01-12T00:00:00"/>
    <x v="1754"/>
    <d v="1899-12-30T00:00:00"/>
    <d v="2024-01-12T01:38:00"/>
    <s v="01:38"/>
    <d v="1899-12-30T17:46:41"/>
    <x v="3"/>
    <x v="2"/>
    <x v="22"/>
    <x v="1"/>
    <n v="8193"/>
  </r>
  <r>
    <n v="1775"/>
    <d v="2024-01-12T19:26:13"/>
    <d v="2024-01-12T19:26:25"/>
    <s v="45715302@ventasyservicios.com.co"/>
    <s v="Gina Julieth Rojas Rodriguez"/>
    <m/>
    <d v="2024-01-12T00:00:00"/>
    <s v="14:36"/>
    <x v="4"/>
    <m/>
    <m/>
    <m/>
    <m/>
    <m/>
    <m/>
    <m/>
    <m/>
    <s v="yiselkelly@gmail.com"/>
    <s v="Fwd: DOCUMENTOS PARA SOLICITAR RETIRO DEFINITIVO INMEDIATO LINEAS TELEFONICAS"/>
    <s v="8.22496890"/>
    <s v="JUAN FELIPE ZULUAGA LONDOÑO"/>
    <s v="PYME PEQUEÑA"/>
    <s v="CLIENTE EXTERNO"/>
    <x v="0"/>
    <m/>
    <s v="MÓVIL"/>
    <m/>
    <m/>
    <s v="CANCELACIÓN DE LÍNEA"/>
    <m/>
    <m/>
    <m/>
    <m/>
    <m/>
    <s v="COLOCACIÓN"/>
    <m/>
    <m/>
    <m/>
    <m/>
    <m/>
    <m/>
    <m/>
    <m/>
    <m/>
    <m/>
    <m/>
    <m/>
    <m/>
    <m/>
    <m/>
    <m/>
    <m/>
    <m/>
    <m/>
    <m/>
    <m/>
    <m/>
    <m/>
    <m/>
    <m/>
    <m/>
    <m/>
    <m/>
    <m/>
    <m/>
    <m/>
    <m/>
    <m/>
    <m/>
    <m/>
    <m/>
    <m/>
    <m/>
    <m/>
    <m/>
    <m/>
    <m/>
    <m/>
    <m/>
    <m/>
    <m/>
    <m/>
    <m/>
    <m/>
    <m/>
    <m/>
    <m/>
    <m/>
    <m/>
    <m/>
    <m/>
    <m/>
    <m/>
    <m/>
    <m/>
    <m/>
    <m/>
    <m/>
    <m/>
    <m/>
    <m/>
    <m/>
    <m/>
    <m/>
    <m/>
    <m/>
    <m/>
    <m/>
    <m/>
    <m/>
    <m/>
    <m/>
    <m/>
    <m/>
    <m/>
    <m/>
    <m/>
    <m/>
    <m/>
    <m/>
    <m/>
    <m/>
    <m/>
    <m/>
    <m/>
    <m/>
    <m/>
    <m/>
    <m/>
    <m/>
    <m/>
    <m/>
    <m/>
    <m/>
    <s v="EMPRESA LIQUIDA"/>
    <m/>
    <m/>
    <x v="1"/>
    <m/>
    <m/>
    <s v="7"/>
    <m/>
    <m/>
    <s v="GESTIONADO"/>
    <m/>
    <d v="2024-01-12T00:00:00"/>
    <s v="0"/>
    <s v="0"/>
    <x v="25"/>
    <x v="0"/>
    <x v="0"/>
    <x v="0"/>
    <x v="0"/>
    <n v="1"/>
    <n v="1"/>
    <n v="1"/>
    <n v="1"/>
    <x v="0"/>
    <n v="1"/>
    <s v="8.22496890JUAN FELIPE ZULUAGA LONDOÑO"/>
    <x v="2"/>
    <d v="2024-01-12T00:00:00"/>
    <x v="1755"/>
    <d v="1899-12-30T00:00:00"/>
    <d v="2024-01-12T14:36:00"/>
    <s v="14:36"/>
    <d v="1899-12-30T04:50:25"/>
    <x v="1"/>
    <x v="1"/>
    <x v="23"/>
    <x v="0"/>
    <n v="8193"/>
  </r>
  <r>
    <n v="1776"/>
    <d v="2024-01-12T19:26:14"/>
    <d v="2024-01-12T19:27:18"/>
    <s v="45961543@ventasyservicios.com.co"/>
    <s v="Juan Jose Duque Aguirre"/>
    <m/>
    <d v="2024-01-12T00:00:00"/>
    <s v="11:21"/>
    <x v="1"/>
    <m/>
    <m/>
    <s v="JS DESIGN S.A.S"/>
    <s v="901420200"/>
    <s v="HABILITACIÓN"/>
    <m/>
    <m/>
    <m/>
    <m/>
    <m/>
    <m/>
    <m/>
    <m/>
    <m/>
    <x v="2"/>
    <m/>
    <m/>
    <m/>
    <m/>
    <m/>
    <m/>
    <m/>
    <m/>
    <m/>
    <m/>
    <m/>
    <m/>
    <m/>
    <m/>
    <m/>
    <m/>
    <m/>
    <m/>
    <m/>
    <m/>
    <m/>
    <m/>
    <m/>
    <m/>
    <m/>
    <m/>
    <m/>
    <m/>
    <m/>
    <m/>
    <m/>
    <m/>
    <m/>
    <m/>
    <m/>
    <m/>
    <m/>
    <m/>
    <m/>
    <m/>
    <m/>
    <m/>
    <m/>
    <m/>
    <m/>
    <m/>
    <m/>
    <m/>
    <m/>
    <m/>
    <m/>
    <m/>
    <m/>
    <m/>
    <m/>
    <m/>
    <m/>
    <m/>
    <m/>
    <m/>
    <m/>
    <m/>
    <m/>
    <m/>
    <m/>
    <m/>
    <m/>
    <m/>
    <m/>
    <m/>
    <m/>
    <m/>
    <m/>
    <m/>
    <m/>
    <m/>
    <m/>
    <m/>
    <m/>
    <m/>
    <m/>
    <m/>
    <m/>
    <m/>
    <m/>
    <m/>
    <m/>
    <m/>
    <m/>
    <m/>
    <m/>
    <m/>
    <s v="HABILITACIÓN DE CORREO(S)"/>
    <m/>
    <s v="contacto@julianasanchez.co"/>
    <m/>
    <m/>
    <m/>
    <m/>
    <m/>
    <m/>
    <m/>
    <m/>
    <m/>
    <m/>
    <m/>
    <m/>
    <m/>
    <m/>
    <m/>
    <m/>
    <m/>
    <m/>
    <x v="0"/>
    <m/>
    <m/>
    <m/>
    <m/>
    <m/>
    <m/>
    <m/>
    <d v="2024-01-12T00:00:00"/>
    <m/>
    <m/>
    <x v="55"/>
    <x v="1"/>
    <x v="0"/>
    <x v="0"/>
    <x v="0"/>
    <n v="1"/>
    <n v="1"/>
    <n v="1"/>
    <n v="1"/>
    <x v="2"/>
    <n v="2"/>
    <s v="901420200"/>
    <x v="1"/>
    <d v="2024-01-12T00:00:00"/>
    <x v="1756"/>
    <d v="1899-12-30T00:00:00"/>
    <d v="2024-01-12T11:21:00"/>
    <s v="11:21"/>
    <d v="1899-12-30T08:06:18"/>
    <x v="2"/>
    <x v="2"/>
    <x v="6"/>
    <x v="1"/>
    <n v="8193"/>
  </r>
  <r>
    <n v="1777"/>
    <d v="2024-01-12T19:29:11"/>
    <d v="2024-01-12T19:30:01"/>
    <s v="45077095@ventasyservicios.com.co"/>
    <s v="Diana Patricia García Valencia"/>
    <m/>
    <d v="2024-01-11T00:00:00"/>
    <s v="13:14"/>
    <x v="4"/>
    <m/>
    <m/>
    <m/>
    <m/>
    <m/>
    <m/>
    <m/>
    <m/>
    <s v="vrmelisa@gmail.com"/>
    <s v="Re: Solicitud factura fibra óptica"/>
    <s v="13356907"/>
    <s v="MELISA VILLEGAS RESTREPO"/>
    <s v="MICRO"/>
    <s v="CLIENTE EXTERN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2T00:00:00"/>
    <m/>
    <m/>
    <x v="9"/>
    <x v="0"/>
    <x v="0"/>
    <x v="0"/>
    <x v="0"/>
    <n v="1"/>
    <n v="1"/>
    <n v="1"/>
    <n v="1"/>
    <x v="2"/>
    <n v="3"/>
    <s v="13356907MELISA VILLEGAS RESTREPO"/>
    <x v="0"/>
    <d v="2024-01-12T00:00:00"/>
    <x v="1757"/>
    <d v="1899-12-30T00:00:00"/>
    <d v="2024-01-11T13:14:00"/>
    <s v="13:14"/>
    <d v="1899-12-31T06:16:01"/>
    <x v="0"/>
    <x v="0"/>
    <x v="17"/>
    <x v="0"/>
    <n v="8193"/>
  </r>
  <r>
    <n v="1778"/>
    <d v="2024-01-12T19:28:28"/>
    <d v="2024-01-12T19:32:14"/>
    <s v="46049316@ventasyservicios.com.co"/>
    <s v="Evelin Gicela Diaz Garzon"/>
    <m/>
    <d v="2024-01-12T00:00:00"/>
    <s v="01:39"/>
    <x v="7"/>
    <m/>
    <m/>
    <m/>
    <m/>
    <m/>
    <m/>
    <s v="coordinacionadministrativa@cce.org.co"/>
    <s v="Solicitud: cambio de titularidad línea celular Nº 3123700224"/>
    <m/>
    <m/>
    <s v="3123700224"/>
    <s v="CAMARA COLOMBIANA DE COME"/>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2T00:00:00"/>
    <m/>
    <m/>
    <x v="78"/>
    <x v="6"/>
    <x v="0"/>
    <x v="0"/>
    <x v="0"/>
    <n v="1"/>
    <n v="1"/>
    <n v="1"/>
    <n v="1"/>
    <x v="0"/>
    <n v="1"/>
    <s v="3123700224CAMARA COLOMBIANA DE COME"/>
    <x v="0"/>
    <d v="2024-01-12T00:00:00"/>
    <x v="1758"/>
    <d v="1899-12-30T00:00:00"/>
    <d v="2024-01-12T01:39:00"/>
    <s v="01:39"/>
    <d v="1899-12-30T17:53:14"/>
    <x v="3"/>
    <x v="2"/>
    <x v="22"/>
    <x v="1"/>
    <n v="8193"/>
  </r>
  <r>
    <n v="1779"/>
    <d v="2024-01-12T19:31:43"/>
    <d v="2024-01-12T19:32:31"/>
    <s v="45688293@ventasyservicios.com.co"/>
    <s v="Juan David Mendez"/>
    <m/>
    <d v="2024-01-12T00:00:00"/>
    <s v="14:57"/>
    <x v="0"/>
    <m/>
    <m/>
    <m/>
    <m/>
    <m/>
    <m/>
    <m/>
    <m/>
    <s v="jesus.bonivento@claro.com.co"/>
    <s v="RV: REGISTRO DE IMEID"/>
    <s v="3104145151"/>
    <s v="DAVID MANUEL OTERO GÓMEZ"/>
    <s v="MICRO"/>
    <s v="CLIENTE CLAR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12T00:00:00"/>
    <m/>
    <m/>
    <x v="73"/>
    <x v="0"/>
    <x v="0"/>
    <x v="0"/>
    <x v="0"/>
    <n v="1"/>
    <n v="1"/>
    <n v="1"/>
    <n v="1"/>
    <x v="0"/>
    <n v="1"/>
    <s v="3104145151DAVID MANUEL OTERO GÓMEZ"/>
    <x v="2"/>
    <d v="2024-01-12T00:00:00"/>
    <x v="1759"/>
    <d v="1899-12-30T00:00:00"/>
    <d v="2024-01-12T14:57:00"/>
    <s v="14:57"/>
    <d v="1899-12-30T04:35:31"/>
    <x v="1"/>
    <x v="1"/>
    <x v="4"/>
    <x v="1"/>
    <n v="8193"/>
  </r>
  <r>
    <n v="1780"/>
    <d v="2024-01-12T19:27:28"/>
    <d v="2024-01-12T19:32:57"/>
    <s v="45961543@ventasyservicios.com.co"/>
    <s v="Juan Jose Duque Aguirre"/>
    <m/>
    <d v="2024-01-12T00:00:00"/>
    <s v="11:30"/>
    <x v="1"/>
    <m/>
    <m/>
    <s v="YANACONAS MOTOR S.A."/>
    <s v="805030706"/>
    <s v="INFORMACIÓN"/>
    <m/>
    <m/>
    <m/>
    <m/>
    <m/>
    <m/>
    <m/>
    <m/>
    <m/>
    <x v="2"/>
    <m/>
    <m/>
    <m/>
    <m/>
    <m/>
    <m/>
    <m/>
    <m/>
    <m/>
    <m/>
    <m/>
    <m/>
    <m/>
    <m/>
    <m/>
    <m/>
    <m/>
    <m/>
    <m/>
    <m/>
    <m/>
    <m/>
    <m/>
    <m/>
    <m/>
    <m/>
    <m/>
    <m/>
    <m/>
    <m/>
    <m/>
    <m/>
    <m/>
    <m/>
    <m/>
    <m/>
    <m/>
    <m/>
    <m/>
    <m/>
    <m/>
    <m/>
    <m/>
    <m/>
    <m/>
    <m/>
    <m/>
    <m/>
    <m/>
    <m/>
    <m/>
    <m/>
    <m/>
    <m/>
    <m/>
    <m/>
    <m/>
    <m/>
    <m/>
    <m/>
    <m/>
    <m/>
    <m/>
    <m/>
    <m/>
    <m/>
    <m/>
    <m/>
    <m/>
    <m/>
    <m/>
    <m/>
    <m/>
    <m/>
    <m/>
    <m/>
    <m/>
    <m/>
    <m/>
    <m/>
    <m/>
    <m/>
    <m/>
    <m/>
    <m/>
    <m/>
    <m/>
    <m/>
    <s v="OTROS TEMAS"/>
    <s v="OTROS TEMAS"/>
    <m/>
    <s v="CLIENTE CON CSM"/>
    <m/>
    <m/>
    <m/>
    <m/>
    <m/>
    <m/>
    <m/>
    <m/>
    <m/>
    <m/>
    <m/>
    <m/>
    <m/>
    <m/>
    <m/>
    <m/>
    <m/>
    <m/>
    <m/>
    <m/>
    <m/>
    <x v="0"/>
    <m/>
    <m/>
    <m/>
    <m/>
    <m/>
    <s v="GESTIONADO"/>
    <m/>
    <d v="2024-01-12T00:00:00"/>
    <m/>
    <m/>
    <x v="56"/>
    <x v="1"/>
    <x v="0"/>
    <x v="0"/>
    <x v="0"/>
    <n v="1"/>
    <n v="1"/>
    <n v="1"/>
    <n v="1"/>
    <x v="0"/>
    <n v="1"/>
    <s v="805030706"/>
    <x v="0"/>
    <d v="2024-01-12T00:00:00"/>
    <x v="1760"/>
    <d v="1899-12-30T00:00:00"/>
    <d v="2024-01-12T11:30:00"/>
    <s v="11:30"/>
    <d v="1899-12-30T08:02:57"/>
    <x v="2"/>
    <x v="2"/>
    <x v="6"/>
    <x v="1"/>
    <n v="8193"/>
  </r>
  <r>
    <n v="1781"/>
    <d v="2024-01-12T19:26:15"/>
    <d v="2024-01-12T19:33:45"/>
    <s v="45577874@ventasyservicios.com.co"/>
    <s v="David Andres Pardo Torres"/>
    <m/>
    <d v="2024-01-12T00:00:00"/>
    <s v="09:57"/>
    <x v="4"/>
    <m/>
    <m/>
    <m/>
    <m/>
    <m/>
    <m/>
    <m/>
    <m/>
    <s v="majogomi@gmail.com"/>
    <s v="Re: SOLICITUD DE TRASLADO DE EXTERNO"/>
    <s v="14232587"/>
    <s v="901714437"/>
    <s v="MICRO"/>
    <s v="CLIENTE EXTERNO"/>
    <x v="0"/>
    <m/>
    <s v="FIJO"/>
    <s v="HFC"/>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2T00:00:00"/>
    <s v="995995705"/>
    <m/>
    <x v="80"/>
    <x v="0"/>
    <x v="0"/>
    <x v="0"/>
    <x v="0"/>
    <n v="1"/>
    <n v="1"/>
    <n v="1"/>
    <n v="1"/>
    <x v="0"/>
    <n v="1"/>
    <s v="14232587901714437"/>
    <x v="0"/>
    <d v="2024-01-12T00:00:00"/>
    <x v="1761"/>
    <d v="1899-12-30T00:00:00"/>
    <d v="2024-01-12T09:57:00"/>
    <s v="09:57"/>
    <d v="1899-12-30T09:36:45"/>
    <x v="2"/>
    <x v="2"/>
    <x v="14"/>
    <x v="0"/>
    <n v="8193"/>
  </r>
  <r>
    <n v="1782"/>
    <d v="2024-01-12T19:33:55"/>
    <d v="2024-01-12T19:34:26"/>
    <s v="45961452@ventasyservicios.com.co"/>
    <s v="Natalia Buenano Gonzalez"/>
    <m/>
    <d v="2024-01-12T00:00:00"/>
    <s v="16:40"/>
    <x v="3"/>
    <m/>
    <s v="15559967"/>
    <m/>
    <m/>
    <m/>
    <m/>
    <m/>
    <m/>
    <m/>
    <m/>
    <s v="3148080277"/>
    <s v="MUNDO MOTORRAD SAS"/>
    <s v="NO DETERMINADO"/>
    <s v="CLIENTE EXTERNO"/>
    <x v="0"/>
    <m/>
    <s v="MÓVIL"/>
    <m/>
    <m/>
    <s v="SERVICIOS ADICIONALES"/>
    <m/>
    <m/>
    <m/>
    <m/>
    <m/>
    <m/>
    <m/>
    <m/>
    <m/>
    <m/>
    <m/>
    <m/>
    <m/>
    <m/>
    <m/>
    <m/>
    <m/>
    <m/>
    <m/>
    <m/>
    <m/>
    <m/>
    <m/>
    <m/>
    <m/>
    <m/>
    <m/>
    <m/>
    <m/>
    <m/>
    <m/>
    <m/>
    <m/>
    <m/>
    <m/>
    <m/>
    <m/>
    <m/>
    <m/>
    <m/>
    <m/>
    <m/>
    <m/>
    <m/>
    <m/>
    <m/>
    <m/>
    <m/>
    <m/>
    <m/>
    <m/>
    <m/>
    <s v="ACTIVACIÓN"/>
    <m/>
    <m/>
    <m/>
    <m/>
    <m/>
    <m/>
    <m/>
    <m/>
    <m/>
    <m/>
    <m/>
    <m/>
    <m/>
    <m/>
    <m/>
    <m/>
    <m/>
    <m/>
    <m/>
    <m/>
    <m/>
    <m/>
    <m/>
    <m/>
    <m/>
    <m/>
    <m/>
    <m/>
    <m/>
    <m/>
    <m/>
    <m/>
    <m/>
    <m/>
    <m/>
    <m/>
    <m/>
    <m/>
    <m/>
    <m/>
    <m/>
    <m/>
    <m/>
    <m/>
    <m/>
    <m/>
    <m/>
    <m/>
    <m/>
    <m/>
    <m/>
    <m/>
    <m/>
    <m/>
    <m/>
    <x v="0"/>
    <m/>
    <m/>
    <m/>
    <m/>
    <m/>
    <s v="GESTIONADO"/>
    <m/>
    <d v="2024-01-12T00:00:00"/>
    <m/>
    <m/>
    <x v="30"/>
    <x v="3"/>
    <x v="0"/>
    <x v="0"/>
    <x v="0"/>
    <n v="1"/>
    <n v="1"/>
    <n v="1"/>
    <n v="1"/>
    <x v="0"/>
    <n v="1"/>
    <s v="3148080277MUNDO MOTORRAD SAS"/>
    <x v="2"/>
    <d v="2024-01-12T00:00:00"/>
    <x v="1762"/>
    <d v="1899-12-30T00:00:00"/>
    <d v="2024-01-12T16:40:00"/>
    <s v="16:40"/>
    <d v="1899-12-30T02:54:26"/>
    <x v="1"/>
    <x v="1"/>
    <x v="5"/>
    <x v="1"/>
    <n v="8193"/>
  </r>
  <r>
    <n v="1783"/>
    <d v="2024-01-12T19:34:13"/>
    <d v="2024-01-12T19:35:06"/>
    <s v="46044959@ventasyservicios.com.co"/>
    <s v="Brayan Enrique Cuida Castillo"/>
    <m/>
    <d v="2024-01-12T00:00:00"/>
    <s v="2:46 p. m."/>
    <x v="4"/>
    <m/>
    <m/>
    <m/>
    <m/>
    <m/>
    <m/>
    <m/>
    <m/>
    <s v="javr666666@hotmail.com"/>
    <s v="RE: Buen dia envió carta solicitud rebaja en cobro de factura adjunto carta y documentos"/>
    <s v="11286241"/>
    <s v="NELSON ENRIQUE HERNADEZ G"/>
    <s v="MICRO"/>
    <s v="CLIENTE CLARO"/>
    <x v="0"/>
    <m/>
    <s v="FIJO"/>
    <s v="FO"/>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2T00:00:00"/>
    <s v="nn"/>
    <m/>
    <x v="0"/>
    <x v="0"/>
    <x v="0"/>
    <x v="0"/>
    <x v="0"/>
    <n v="1"/>
    <n v="1"/>
    <n v="1"/>
    <n v="1"/>
    <x v="0"/>
    <n v="1"/>
    <s v="11286241NELSON ENRIQUE HERNADEZ G"/>
    <x v="0"/>
    <d v="2024-01-12T00:00:00"/>
    <x v="1763"/>
    <d v="1899-12-30T00:00:00"/>
    <d v="2024-01-12T02:46:00"/>
    <s v="2:46"/>
    <d v="1899-12-30T16:49:06"/>
    <x v="3"/>
    <x v="2"/>
    <x v="7"/>
    <x v="0"/>
    <n v="8193"/>
  </r>
  <r>
    <n v="1784"/>
    <d v="2024-01-12T19:35:23"/>
    <d v="2024-01-12T19:36:22"/>
    <s v="45961543@ventasyservicios.com.co"/>
    <s v="Juan Jose Duque Aguirre"/>
    <m/>
    <d v="2024-01-12T00:00:00"/>
    <s v="11:34"/>
    <x v="1"/>
    <m/>
    <m/>
    <s v="INSTITUCION EDUCATIVA GIM"/>
    <s v="900018821"/>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12T00:00:00"/>
    <m/>
    <m/>
    <x v="5"/>
    <x v="1"/>
    <x v="0"/>
    <x v="0"/>
    <x v="0"/>
    <n v="1"/>
    <n v="1"/>
    <n v="1"/>
    <n v="1"/>
    <x v="1"/>
    <n v="2"/>
    <s v="900018821"/>
    <x v="0"/>
    <d v="2024-01-12T00:00:00"/>
    <x v="1764"/>
    <d v="1899-12-30T00:00:00"/>
    <d v="2024-01-12T11:34:00"/>
    <s v="11:34"/>
    <d v="1899-12-30T08:02:22"/>
    <x v="2"/>
    <x v="2"/>
    <x v="6"/>
    <x v="1"/>
    <n v="8193"/>
  </r>
  <r>
    <n v="1785"/>
    <d v="2024-01-12T19:37:24"/>
    <d v="2024-01-12T19:38:14"/>
    <s v="46046817@ventasyservicios.com.co"/>
    <s v="Nicolas Romero Parra"/>
    <m/>
    <d v="2024-01-12T00:00:00"/>
    <s v="16:39"/>
    <x v="0"/>
    <m/>
    <m/>
    <m/>
    <m/>
    <m/>
    <m/>
    <m/>
    <m/>
    <s v="mauricio.pino@claro.com.co"/>
    <s v="APLICAR DESCUENTO EN-ACEROS INGENIERIA S.A.S. NIT 901261534"/>
    <s v="8.22499801"/>
    <s v="EN-ACEROS INGENIERIA S.A.S."/>
    <s v="PYME MEDIANA"/>
    <s v="CONSULTOR COMERCIAL"/>
    <x v="0"/>
    <m/>
    <s v="MÓVIL"/>
    <m/>
    <m/>
    <s v="CAMBIO PLAN TARIFA"/>
    <m/>
    <m/>
    <m/>
    <m/>
    <s v="DOWNGRADE"/>
    <m/>
    <m/>
    <m/>
    <m/>
    <m/>
    <m/>
    <m/>
    <m/>
    <m/>
    <m/>
    <m/>
    <m/>
    <m/>
    <m/>
    <m/>
    <m/>
    <m/>
    <m/>
    <m/>
    <m/>
    <m/>
    <m/>
    <m/>
    <m/>
    <m/>
    <m/>
    <m/>
    <m/>
    <m/>
    <m/>
    <m/>
    <m/>
    <m/>
    <m/>
    <m/>
    <m/>
    <m/>
    <m/>
    <m/>
    <m/>
    <m/>
    <m/>
    <m/>
    <m/>
    <m/>
    <m/>
    <m/>
    <m/>
    <m/>
    <m/>
    <m/>
    <m/>
    <m/>
    <m/>
    <m/>
    <m/>
    <m/>
    <m/>
    <m/>
    <m/>
    <m/>
    <m/>
    <m/>
    <m/>
    <m/>
    <m/>
    <m/>
    <m/>
    <m/>
    <m/>
    <m/>
    <m/>
    <m/>
    <m/>
    <m/>
    <m/>
    <m/>
    <m/>
    <m/>
    <m/>
    <m/>
    <m/>
    <m/>
    <m/>
    <m/>
    <m/>
    <m/>
    <m/>
    <m/>
    <m/>
    <m/>
    <m/>
    <m/>
    <m/>
    <m/>
    <m/>
    <m/>
    <m/>
    <m/>
    <m/>
    <m/>
    <m/>
    <m/>
    <x v="0"/>
    <m/>
    <m/>
    <m/>
    <m/>
    <m/>
    <s v="GESTIONADO"/>
    <m/>
    <d v="2024-01-12T00:00:00"/>
    <s v="N/A"/>
    <s v="0"/>
    <x v="35"/>
    <x v="0"/>
    <x v="0"/>
    <x v="0"/>
    <x v="0"/>
    <n v="1"/>
    <n v="1"/>
    <n v="1"/>
    <n v="1"/>
    <x v="0"/>
    <n v="1"/>
    <s v="8.22499801EN-ACEROS INGENIERIA S.A.S."/>
    <x v="2"/>
    <d v="2024-01-12T00:00:00"/>
    <x v="1765"/>
    <d v="1899-12-30T00:00:00"/>
    <d v="2024-01-12T16:39:00"/>
    <s v="16:39"/>
    <d v="1899-12-30T02:59:14"/>
    <x v="1"/>
    <x v="1"/>
    <x v="3"/>
    <x v="1"/>
    <n v="8193"/>
  </r>
  <r>
    <n v="1786"/>
    <d v="2024-01-12T19:37:17"/>
    <d v="2024-01-12T19:38:17"/>
    <s v="45715302@ventasyservicios.com.co"/>
    <s v="Gina Julieth Rojas Rodriguez"/>
    <m/>
    <d v="2024-01-12T00:00:00"/>
    <s v="16:28"/>
    <x v="4"/>
    <m/>
    <m/>
    <m/>
    <m/>
    <m/>
    <m/>
    <m/>
    <m/>
    <s v="parada3334@gmail.com"/>
    <s v="Re: CANCELACION SEGMENTO PYME ID 1409511"/>
    <s v="10460968"/>
    <s v="JUAN JOSE BENAVIDES PARADA"/>
    <s v="SOH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2T00:00:00"/>
    <s v="0"/>
    <s v="0"/>
    <x v="58"/>
    <x v="0"/>
    <x v="0"/>
    <x v="0"/>
    <x v="0"/>
    <n v="1"/>
    <n v="1"/>
    <n v="1"/>
    <n v="1"/>
    <x v="0"/>
    <n v="1"/>
    <s v="10460968JUAN JOSE BENAVIDES PARADA"/>
    <x v="2"/>
    <d v="2024-01-12T00:00:00"/>
    <x v="1766"/>
    <d v="1899-12-30T00:00:00"/>
    <d v="2024-01-12T16:28:00"/>
    <s v="16:28"/>
    <d v="1899-12-30T03:10:17"/>
    <x v="1"/>
    <x v="1"/>
    <x v="23"/>
    <x v="0"/>
    <n v="8193"/>
  </r>
  <r>
    <n v="1787"/>
    <d v="2024-01-12T19:39:24"/>
    <d v="2024-01-12T19:39:57"/>
    <s v="45961452@ventasyservicios.com.co"/>
    <s v="Natalia Buenano Gonzalez"/>
    <m/>
    <d v="2024-01-12T00:00:00"/>
    <s v="14:43"/>
    <x v="3"/>
    <m/>
    <s v="15559871"/>
    <m/>
    <m/>
    <m/>
    <m/>
    <m/>
    <m/>
    <m/>
    <m/>
    <s v="8.22269530"/>
    <s v="SERFIN EDUCATIVO S.A."/>
    <s v="PYME PEQUEÑA"/>
    <s v="CLIENTE EXTERNO"/>
    <x v="0"/>
    <m/>
    <s v="MÓVIL"/>
    <m/>
    <m/>
    <s v="SALDO"/>
    <m/>
    <m/>
    <m/>
    <m/>
    <m/>
    <m/>
    <m/>
    <m/>
    <m/>
    <m/>
    <m/>
    <m/>
    <m/>
    <m/>
    <m/>
    <m/>
    <m/>
    <m/>
    <m/>
    <m/>
    <m/>
    <m/>
    <m/>
    <m/>
    <m/>
    <m/>
    <m/>
    <m/>
    <m/>
    <m/>
    <m/>
    <m/>
    <m/>
    <m/>
    <m/>
    <m/>
    <m/>
    <m/>
    <m/>
    <m/>
    <m/>
    <m/>
    <m/>
    <m/>
    <m/>
    <m/>
    <m/>
    <m/>
    <s v="INFORMACIÓN - ACLARACIÓN"/>
    <m/>
    <m/>
    <m/>
    <m/>
    <m/>
    <m/>
    <m/>
    <m/>
    <m/>
    <m/>
    <m/>
    <m/>
    <m/>
    <m/>
    <m/>
    <m/>
    <m/>
    <m/>
    <m/>
    <m/>
    <m/>
    <m/>
    <m/>
    <m/>
    <m/>
    <m/>
    <m/>
    <m/>
    <m/>
    <m/>
    <m/>
    <m/>
    <m/>
    <m/>
    <m/>
    <m/>
    <m/>
    <m/>
    <m/>
    <m/>
    <m/>
    <m/>
    <m/>
    <m/>
    <m/>
    <m/>
    <m/>
    <m/>
    <m/>
    <m/>
    <m/>
    <m/>
    <m/>
    <m/>
    <m/>
    <m/>
    <m/>
    <m/>
    <m/>
    <x v="0"/>
    <m/>
    <m/>
    <m/>
    <m/>
    <m/>
    <s v="GESTIONADO"/>
    <m/>
    <d v="2024-01-12T00:00:00"/>
    <m/>
    <m/>
    <x v="39"/>
    <x v="3"/>
    <x v="0"/>
    <x v="0"/>
    <x v="0"/>
    <n v="1"/>
    <n v="1"/>
    <n v="1"/>
    <n v="1"/>
    <x v="2"/>
    <n v="2"/>
    <s v="8.22269530SERFIN EDUCATIVO S.A."/>
    <x v="2"/>
    <d v="2024-01-12T00:00:00"/>
    <x v="1767"/>
    <d v="1899-12-30T00:00:00"/>
    <d v="2024-01-12T14:43:00"/>
    <s v="14:43"/>
    <d v="1899-12-30T04:56:57"/>
    <x v="1"/>
    <x v="1"/>
    <x v="5"/>
    <x v="1"/>
    <n v="8193"/>
  </r>
  <r>
    <n v="1788"/>
    <d v="2024-01-12T19:44:27"/>
    <d v="2024-01-12T19:45:38"/>
    <s v="46046817@ventasyservicios.com.co"/>
    <s v="Nicolas Romero Parra"/>
    <m/>
    <d v="2024-01-12T00:00:00"/>
    <s v="16:39"/>
    <x v="0"/>
    <m/>
    <m/>
    <m/>
    <m/>
    <m/>
    <m/>
    <m/>
    <m/>
    <s v="mauricio.pino@claro.com.co"/>
    <s v="APLICAR DESCUENTO EN-ACEROS INGENIERIA S.A.S. NIT 901261534"/>
    <s v="8.2249980"/>
    <s v="EN-ACEROS INGENIERIA S.A.S. -"/>
    <s v="PYME MEDIANA"/>
    <s v="CONSULTOR COMERCIAL"/>
    <x v="0"/>
    <m/>
    <s v="MÓVIL"/>
    <m/>
    <m/>
    <s v="CAMBIO PLAN TARIFA"/>
    <m/>
    <m/>
    <m/>
    <m/>
    <s v="DOWNGRADE"/>
    <m/>
    <m/>
    <m/>
    <m/>
    <m/>
    <m/>
    <m/>
    <m/>
    <m/>
    <m/>
    <m/>
    <m/>
    <m/>
    <m/>
    <m/>
    <m/>
    <m/>
    <m/>
    <m/>
    <m/>
    <m/>
    <m/>
    <m/>
    <m/>
    <m/>
    <m/>
    <m/>
    <m/>
    <m/>
    <m/>
    <m/>
    <m/>
    <m/>
    <m/>
    <m/>
    <m/>
    <m/>
    <m/>
    <m/>
    <m/>
    <m/>
    <m/>
    <m/>
    <m/>
    <m/>
    <m/>
    <m/>
    <m/>
    <m/>
    <m/>
    <m/>
    <m/>
    <m/>
    <m/>
    <m/>
    <m/>
    <m/>
    <m/>
    <m/>
    <m/>
    <m/>
    <m/>
    <m/>
    <m/>
    <m/>
    <m/>
    <m/>
    <m/>
    <m/>
    <m/>
    <m/>
    <m/>
    <m/>
    <m/>
    <m/>
    <m/>
    <m/>
    <m/>
    <m/>
    <m/>
    <m/>
    <m/>
    <m/>
    <m/>
    <m/>
    <m/>
    <m/>
    <m/>
    <m/>
    <m/>
    <m/>
    <m/>
    <m/>
    <m/>
    <m/>
    <m/>
    <m/>
    <m/>
    <m/>
    <m/>
    <m/>
    <m/>
    <m/>
    <x v="0"/>
    <m/>
    <m/>
    <m/>
    <m/>
    <m/>
    <s v="GESTIONADO"/>
    <m/>
    <d v="2024-01-12T00:00:00"/>
    <s v="N/A"/>
    <s v="0"/>
    <x v="35"/>
    <x v="0"/>
    <x v="0"/>
    <x v="0"/>
    <x v="0"/>
    <n v="1"/>
    <n v="1"/>
    <n v="1"/>
    <n v="1"/>
    <x v="0"/>
    <n v="1"/>
    <s v="8.2249980EN-ACEROS INGENIERIA S.A.S. -"/>
    <x v="2"/>
    <d v="2024-01-12T00:00:00"/>
    <x v="1768"/>
    <d v="1899-12-30T00:00:00"/>
    <d v="2024-01-12T16:39:00"/>
    <s v="16:39"/>
    <d v="1899-12-30T03:06:38"/>
    <x v="1"/>
    <x v="1"/>
    <x v="3"/>
    <x v="1"/>
    <n v="8193"/>
  </r>
  <r>
    <n v="1789"/>
    <d v="2024-01-12T19:50:31"/>
    <d v="2024-01-12T19:51:00"/>
    <s v="45961452@ventasyservicios.com.co"/>
    <s v="Natalia Buenano Gonzalez"/>
    <m/>
    <d v="2024-01-12T00:00:00"/>
    <s v="17:11"/>
    <x v="3"/>
    <m/>
    <s v="15559992"/>
    <m/>
    <m/>
    <m/>
    <m/>
    <m/>
    <m/>
    <m/>
    <m/>
    <s v="8.22424951"/>
    <s v="ZEUS GPS S.A.S."/>
    <s v="PYME MEDIANA"/>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2T00:00:00"/>
    <m/>
    <m/>
    <x v="47"/>
    <x v="3"/>
    <x v="0"/>
    <x v="0"/>
    <x v="0"/>
    <n v="1"/>
    <n v="1"/>
    <n v="1"/>
    <n v="1"/>
    <x v="0"/>
    <n v="1"/>
    <s v="8.22424951ZEUS GPS S.A.S."/>
    <x v="2"/>
    <d v="2024-01-12T00:00:00"/>
    <x v="1769"/>
    <d v="1899-12-30T00:00:00"/>
    <d v="2024-01-12T17:11:00"/>
    <s v="17:11"/>
    <d v="1899-12-30T02:40:00"/>
    <x v="1"/>
    <x v="1"/>
    <x v="5"/>
    <x v="1"/>
    <n v="8193"/>
  </r>
  <r>
    <n v="1790"/>
    <d v="2024-01-12T19:50:33"/>
    <d v="2024-01-12T19:51:30"/>
    <s v="45961588@ventasyservicios.com.co"/>
    <s v="Brian Fernando Camacho Hernandez"/>
    <m/>
    <d v="2024-01-12T00:00:00"/>
    <s v="12:04"/>
    <x v="4"/>
    <m/>
    <m/>
    <m/>
    <m/>
    <m/>
    <m/>
    <m/>
    <m/>
    <s v="administracion@glo.com.co"/>
    <s v="Re: CANCELACION LINEAS TELEFONICAS"/>
    <s v="8.22283957"/>
    <s v="GREEN LOGISTICS OPERATOR "/>
    <s v="MICRO"/>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2T00:00:00"/>
    <s v="NA"/>
    <s v=" NA "/>
    <x v="0"/>
    <x v="0"/>
    <x v="0"/>
    <x v="25"/>
    <x v="1"/>
    <n v="1"/>
    <n v="1"/>
    <n v="1"/>
    <n v="1"/>
    <x v="0"/>
    <n v="1"/>
    <s v="8.22283957GREEN LOGISTICS OPERATOR "/>
    <x v="0"/>
    <d v="2024-01-12T00:00:00"/>
    <x v="1770"/>
    <d v="1899-12-30T00:00:00"/>
    <d v="2024-01-12T12:04:00"/>
    <s v="12:04"/>
    <d v="1899-12-30T07:47:30"/>
    <x v="2"/>
    <x v="2"/>
    <x v="21"/>
    <x v="0"/>
    <n v="8193"/>
  </r>
  <r>
    <n v="1791"/>
    <d v="2024-01-12T19:53:13"/>
    <d v="2024-01-12T19:54:19"/>
    <s v="46049316@ventasyservicios.com.co"/>
    <s v="Evelin Gicela Diaz Garzon"/>
    <m/>
    <d v="2024-01-12T00:00:00"/>
    <s v="14:57"/>
    <x v="7"/>
    <m/>
    <m/>
    <m/>
    <m/>
    <m/>
    <m/>
    <s v="agutierrez@nexus.com.co; "/>
    <s v="Re: NEXUS CAPITAL PARTNERS S A //  900041739-4  Plan Corporativo - VERA "/>
    <m/>
    <m/>
    <s v="3203048782"/>
    <s v="NEXUX CAPITAL PARTNERS"/>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2T00:00:00"/>
    <m/>
    <m/>
    <x v="78"/>
    <x v="6"/>
    <x v="0"/>
    <x v="0"/>
    <x v="0"/>
    <n v="1"/>
    <n v="1"/>
    <n v="1"/>
    <n v="1"/>
    <x v="1"/>
    <n v="4"/>
    <s v="3203048782NEXUX CAPITAL PARTNERS"/>
    <x v="2"/>
    <d v="2024-01-12T00:00:00"/>
    <x v="1771"/>
    <d v="1899-12-30T00:00:00"/>
    <d v="2024-01-12T14:57:00"/>
    <s v="14:57"/>
    <d v="1899-12-30T04:57:19"/>
    <x v="1"/>
    <x v="1"/>
    <x v="22"/>
    <x v="1"/>
    <n v="8193"/>
  </r>
  <r>
    <n v="1792"/>
    <d v="2024-01-12T19:40:23"/>
    <d v="2024-01-12T19:54:37"/>
    <s v="45577874@ventasyservicios.com.co"/>
    <s v="David Andres Pardo Torres"/>
    <m/>
    <d v="2024-01-12T00:00:00"/>
    <s v="11:50"/>
    <x v="4"/>
    <m/>
    <m/>
    <m/>
    <m/>
    <m/>
    <m/>
    <m/>
    <m/>
    <s v="administracion@recoils.com.co"/>
    <s v="SOLICITUD TRASLADO DE RED"/>
    <s v="12503865"/>
    <s v="RECOILS SAS"/>
    <s v="SOHO"/>
    <s v="CLIENTE EXTERNO"/>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2T00:00:00"/>
    <s v="20624042"/>
    <m/>
    <x v="80"/>
    <x v="0"/>
    <x v="0"/>
    <x v="0"/>
    <x v="0"/>
    <n v="1"/>
    <n v="1"/>
    <n v="1"/>
    <n v="1"/>
    <x v="0"/>
    <n v="1"/>
    <s v="12503865RECOILS SAS"/>
    <x v="0"/>
    <d v="2024-01-12T00:00:00"/>
    <x v="1772"/>
    <d v="1899-12-30T00:00:00"/>
    <d v="2024-01-12T11:50:00"/>
    <s v="11:50"/>
    <d v="1899-12-30T08:04:37"/>
    <x v="2"/>
    <x v="2"/>
    <x v="14"/>
    <x v="0"/>
    <n v="8193"/>
  </r>
  <r>
    <n v="1793"/>
    <d v="2024-01-12T19:54:49"/>
    <d v="2024-01-12T19:55:18"/>
    <s v="45961452@ventasyservicios.com.co"/>
    <s v="Natalia Buenano Gonzalez"/>
    <m/>
    <d v="2024-01-12T00:00:00"/>
    <s v="17:12"/>
    <x v="3"/>
    <m/>
    <s v="15559993"/>
    <m/>
    <m/>
    <m/>
    <m/>
    <m/>
    <m/>
    <m/>
    <m/>
    <s v="8.22479238"/>
    <s v="COMERCIALIZADORA INTERNACIONAL "/>
    <s v="SOHO"/>
    <s v="CLIENTE EXTERNO"/>
    <x v="0"/>
    <m/>
    <s v="MÓVIL"/>
    <m/>
    <m/>
    <s v="REPORTES"/>
    <m/>
    <m/>
    <m/>
    <m/>
    <m/>
    <m/>
    <m/>
    <m/>
    <m/>
    <m/>
    <m/>
    <m/>
    <m/>
    <m/>
    <m/>
    <m/>
    <m/>
    <m/>
    <m/>
    <m/>
    <m/>
    <m/>
    <m/>
    <m/>
    <m/>
    <m/>
    <m/>
    <m/>
    <m/>
    <m/>
    <m/>
    <m/>
    <m/>
    <m/>
    <m/>
    <m/>
    <m/>
    <m/>
    <m/>
    <m/>
    <m/>
    <m/>
    <m/>
    <m/>
    <m/>
    <m/>
    <s v="REPORTE DE CONSUMO"/>
    <m/>
    <m/>
    <m/>
    <m/>
    <m/>
    <m/>
    <m/>
    <m/>
    <m/>
    <m/>
    <m/>
    <m/>
    <m/>
    <m/>
    <m/>
    <m/>
    <m/>
    <m/>
    <m/>
    <m/>
    <m/>
    <m/>
    <m/>
    <m/>
    <m/>
    <m/>
    <m/>
    <m/>
    <m/>
    <m/>
    <m/>
    <m/>
    <m/>
    <m/>
    <m/>
    <m/>
    <m/>
    <m/>
    <m/>
    <m/>
    <m/>
    <m/>
    <m/>
    <m/>
    <m/>
    <m/>
    <m/>
    <m/>
    <m/>
    <m/>
    <m/>
    <m/>
    <m/>
    <m/>
    <m/>
    <m/>
    <m/>
    <m/>
    <m/>
    <m/>
    <m/>
    <x v="0"/>
    <m/>
    <m/>
    <m/>
    <m/>
    <m/>
    <s v="GESTIONADO"/>
    <m/>
    <d v="2024-01-12T00:00:00"/>
    <m/>
    <m/>
    <x v="153"/>
    <x v="3"/>
    <x v="0"/>
    <x v="0"/>
    <x v="0"/>
    <n v="1"/>
    <n v="1"/>
    <n v="1"/>
    <n v="1"/>
    <x v="0"/>
    <n v="1"/>
    <s v="8.22479238COMERCIALIZADORA INTERNACIONAL "/>
    <x v="2"/>
    <d v="2024-01-12T00:00:00"/>
    <x v="1773"/>
    <d v="1899-12-30T00:00:00"/>
    <d v="2024-01-12T17:12:00"/>
    <s v="17:12"/>
    <d v="1899-12-30T02:43:18"/>
    <x v="1"/>
    <x v="1"/>
    <x v="5"/>
    <x v="1"/>
    <n v="8193"/>
  </r>
  <r>
    <n v="1794"/>
    <d v="2024-01-12T19:55:07"/>
    <d v="2024-01-12T19:57:51"/>
    <s v="45688293@ventasyservicios.com.co"/>
    <s v="Juan David Mendez"/>
    <m/>
    <d v="2024-01-12T00:00:00"/>
    <s v="14:57"/>
    <x v="0"/>
    <m/>
    <m/>
    <m/>
    <m/>
    <m/>
    <m/>
    <m/>
    <m/>
    <s v="Oscar.Murillo@claro.com.co"/>
    <s v="REPORTE CORPORATIVO NIT 860507005-4 INMOBILIARIA PANAMERICANA"/>
    <s v="8.22434528"/>
    <s v="INMOBILIARIA PANAMERICANA"/>
    <s v="PYME MEDIANA"/>
    <s v="CLIENTE CLARO"/>
    <x v="0"/>
    <m/>
    <s v="MÓVIL"/>
    <m/>
    <m/>
    <s v="REPORTES"/>
    <m/>
    <m/>
    <m/>
    <m/>
    <m/>
    <m/>
    <m/>
    <m/>
    <m/>
    <m/>
    <m/>
    <m/>
    <m/>
    <m/>
    <m/>
    <m/>
    <m/>
    <m/>
    <m/>
    <m/>
    <m/>
    <m/>
    <m/>
    <m/>
    <m/>
    <m/>
    <m/>
    <m/>
    <m/>
    <m/>
    <m/>
    <m/>
    <m/>
    <m/>
    <m/>
    <m/>
    <m/>
    <m/>
    <m/>
    <m/>
    <m/>
    <m/>
    <m/>
    <m/>
    <m/>
    <m/>
    <s v="REPORTE CORPORATIVO"/>
    <m/>
    <m/>
    <m/>
    <m/>
    <m/>
    <m/>
    <m/>
    <m/>
    <m/>
    <m/>
    <m/>
    <m/>
    <m/>
    <m/>
    <m/>
    <m/>
    <m/>
    <m/>
    <m/>
    <m/>
    <m/>
    <m/>
    <m/>
    <m/>
    <m/>
    <m/>
    <m/>
    <m/>
    <m/>
    <m/>
    <m/>
    <m/>
    <m/>
    <m/>
    <m/>
    <m/>
    <m/>
    <m/>
    <m/>
    <m/>
    <m/>
    <m/>
    <m/>
    <m/>
    <m/>
    <m/>
    <m/>
    <m/>
    <m/>
    <m/>
    <m/>
    <m/>
    <m/>
    <m/>
    <m/>
    <m/>
    <m/>
    <m/>
    <m/>
    <m/>
    <m/>
    <x v="0"/>
    <m/>
    <m/>
    <m/>
    <m/>
    <m/>
    <s v="GESTIONADO"/>
    <m/>
    <d v="2024-01-12T00:00:00"/>
    <m/>
    <m/>
    <x v="49"/>
    <x v="0"/>
    <x v="0"/>
    <x v="0"/>
    <x v="0"/>
    <n v="1"/>
    <n v="1"/>
    <n v="1"/>
    <n v="1"/>
    <x v="0"/>
    <n v="1"/>
    <s v="8.22434528INMOBILIARIA PANAMERICANA"/>
    <x v="2"/>
    <d v="2024-01-12T00:00:00"/>
    <x v="1774"/>
    <d v="1899-12-30T00:00:00"/>
    <d v="2024-01-12T14:57:00"/>
    <s v="14:57"/>
    <d v="1899-12-30T05:00:51"/>
    <x v="1"/>
    <x v="1"/>
    <x v="4"/>
    <x v="1"/>
    <n v="8193"/>
  </r>
  <r>
    <n v="1795"/>
    <d v="2024-01-12T19:58:30"/>
    <d v="2024-01-12T19:59:38"/>
    <s v="45715302@ventasyservicios.com.co"/>
    <s v="Gina Julieth Rojas Rodriguez"/>
    <m/>
    <d v="2024-01-12T00:00:00"/>
    <s v="8:32 "/>
    <x v="4"/>
    <m/>
    <m/>
    <m/>
    <m/>
    <m/>
    <m/>
    <m/>
    <m/>
    <s v="andres.bernal@radiologosasociados.co"/>
    <s v="RE: SOLICITUD DE FIDELIZACION EN LAS LINEAS CLIENTE Radiólogos Asociados S.A.S NIT 890109666-4"/>
    <s v="8.22479890"/>
    <s v="RADIOLOGOS ASOCIADOS SAS -"/>
    <s v="PYME PEQUEÑA"/>
    <s v="CLIENTE EXTERNO"/>
    <x v="0"/>
    <m/>
    <s v="MÓVIL"/>
    <m/>
    <m/>
    <s v="CAMBIO PLAN TARIFA"/>
    <m/>
    <m/>
    <m/>
    <m/>
    <s v="DOWNGRADE"/>
    <m/>
    <m/>
    <m/>
    <m/>
    <m/>
    <m/>
    <m/>
    <m/>
    <m/>
    <m/>
    <m/>
    <m/>
    <m/>
    <m/>
    <m/>
    <m/>
    <m/>
    <m/>
    <m/>
    <m/>
    <m/>
    <m/>
    <m/>
    <m/>
    <m/>
    <m/>
    <m/>
    <m/>
    <m/>
    <m/>
    <m/>
    <m/>
    <m/>
    <m/>
    <m/>
    <m/>
    <m/>
    <m/>
    <m/>
    <m/>
    <m/>
    <m/>
    <m/>
    <m/>
    <m/>
    <m/>
    <m/>
    <m/>
    <m/>
    <m/>
    <m/>
    <m/>
    <m/>
    <m/>
    <m/>
    <m/>
    <m/>
    <m/>
    <m/>
    <m/>
    <m/>
    <m/>
    <m/>
    <m/>
    <m/>
    <m/>
    <m/>
    <m/>
    <m/>
    <m/>
    <m/>
    <m/>
    <m/>
    <m/>
    <m/>
    <m/>
    <m/>
    <m/>
    <m/>
    <m/>
    <m/>
    <m/>
    <m/>
    <m/>
    <m/>
    <m/>
    <m/>
    <m/>
    <m/>
    <m/>
    <m/>
    <m/>
    <m/>
    <m/>
    <m/>
    <m/>
    <m/>
    <m/>
    <m/>
    <m/>
    <m/>
    <m/>
    <m/>
    <x v="0"/>
    <m/>
    <m/>
    <m/>
    <m/>
    <m/>
    <s v="GESTIONADO"/>
    <m/>
    <d v="2024-01-12T00:00:00"/>
    <s v="0"/>
    <s v="0"/>
    <x v="35"/>
    <x v="0"/>
    <x v="0"/>
    <x v="0"/>
    <x v="0"/>
    <n v="1"/>
    <n v="1"/>
    <n v="1"/>
    <n v="1"/>
    <x v="0"/>
    <n v="1"/>
    <s v="8.22479890RADIOLOGOS ASOCIADOS SAS -"/>
    <x v="0"/>
    <d v="2024-01-12T00:00:00"/>
    <x v="1775"/>
    <d v="1899-12-30T00:00:00"/>
    <d v="2024-01-12T08:32:00"/>
    <s v="8:32"/>
    <d v="1899-12-30T11:27:38"/>
    <x v="2"/>
    <x v="2"/>
    <x v="23"/>
    <x v="0"/>
    <n v="8193"/>
  </r>
  <r>
    <n v="1796"/>
    <d v="2024-01-12T20:01:41"/>
    <d v="2024-01-12T20:03:12"/>
    <s v="45981202@ventasyservicios.com.co"/>
    <s v="Candida Mayerli Moyano Casallas"/>
    <m/>
    <d v="2024-01-11T00:00:00"/>
    <s v="16:23"/>
    <x v="5"/>
    <m/>
    <m/>
    <m/>
    <m/>
    <m/>
    <m/>
    <m/>
    <m/>
    <m/>
    <m/>
    <s v="22655"/>
    <s v="LABORATORIOS ARMOFAR LTDA"/>
    <s v="PYME PEQUEÑA"/>
    <s v="CLIENTE EXTERNO"/>
    <x v="0"/>
    <m/>
    <m/>
    <m/>
    <m/>
    <m/>
    <m/>
    <m/>
    <m/>
    <m/>
    <m/>
    <m/>
    <m/>
    <m/>
    <m/>
    <m/>
    <m/>
    <m/>
    <m/>
    <m/>
    <m/>
    <m/>
    <m/>
    <m/>
    <m/>
    <m/>
    <m/>
    <m/>
    <m/>
    <m/>
    <m/>
    <m/>
    <m/>
    <m/>
    <m/>
    <m/>
    <m/>
    <m/>
    <m/>
    <m/>
    <m/>
    <m/>
    <m/>
    <m/>
    <m/>
    <m/>
    <m/>
    <m/>
    <m/>
    <m/>
    <m/>
    <m/>
    <m/>
    <m/>
    <m/>
    <m/>
    <m/>
    <m/>
    <m/>
    <m/>
    <m/>
    <m/>
    <m/>
    <m/>
    <m/>
    <m/>
    <m/>
    <m/>
    <m/>
    <m/>
    <m/>
    <m/>
    <m/>
    <m/>
    <m/>
    <m/>
    <m/>
    <m/>
    <m/>
    <m/>
    <m/>
    <m/>
    <m/>
    <m/>
    <m/>
    <s v="PAGO NO ABONADO"/>
    <s v="BANCOLOMBIA"/>
    <s v="TRANSFERENCIA CON PAGO A LA REFERENCIA"/>
    <m/>
    <m/>
    <m/>
    <m/>
    <m/>
    <m/>
    <m/>
    <m/>
    <m/>
    <m/>
    <m/>
    <m/>
    <m/>
    <m/>
    <m/>
    <m/>
    <m/>
    <m/>
    <m/>
    <m/>
    <m/>
    <m/>
    <m/>
    <m/>
    <m/>
    <m/>
    <x v="0"/>
    <m/>
    <m/>
    <m/>
    <m/>
    <m/>
    <s v="GESTIONADO"/>
    <m/>
    <d v="2024-01-12T00:00:00"/>
    <m/>
    <m/>
    <x v="68"/>
    <x v="4"/>
    <x v="0"/>
    <x v="0"/>
    <x v="0"/>
    <n v="1"/>
    <n v="1"/>
    <n v="1"/>
    <n v="1"/>
    <x v="0"/>
    <n v="1"/>
    <s v="22655"/>
    <x v="0"/>
    <d v="2024-01-12T00:00:00"/>
    <x v="1776"/>
    <d v="1899-12-30T00:00:00"/>
    <d v="2024-01-11T16:23:00"/>
    <s v="16:23"/>
    <d v="1899-12-31T03:40:12"/>
    <x v="0"/>
    <x v="0"/>
    <x v="10"/>
    <x v="1"/>
    <n v="8193"/>
  </r>
  <r>
    <n v="1797"/>
    <d v="2024-01-12T20:02:32"/>
    <d v="2024-01-12T20:03:36"/>
    <s v="45077095@ventasyservicios.com.co"/>
    <s v="Diana Patricia García Valencia"/>
    <m/>
    <d v="2024-01-11T00:00:00"/>
    <s v="14:06"/>
    <x v="4"/>
    <m/>
    <m/>
    <m/>
    <m/>
    <m/>
    <m/>
    <m/>
    <m/>
    <s v="soporte.1jsg@gmail.com"/>
    <s v="Comprobante de Pago a Factura"/>
    <s v="12462442"/>
    <s v="MAQUINOBRAS DE COLOMBIA S.A.S."/>
    <s v="EMPRESAS"/>
    <s v="CLIENTE EXTERNO"/>
    <x v="1"/>
    <s v="Atencion Empresas Oriente Cg &lt;atencionempresasoriente@claro.com.co&gt;"/>
    <s v="FIJO"/>
    <s v="FO"/>
    <s v="ASCARD"/>
    <m/>
    <s v="PAGO NO ABONADO"/>
    <m/>
    <m/>
    <m/>
    <m/>
    <m/>
    <m/>
    <m/>
    <m/>
    <m/>
    <m/>
    <m/>
    <m/>
    <m/>
    <m/>
    <m/>
    <m/>
    <m/>
    <m/>
    <m/>
    <m/>
    <m/>
    <m/>
    <m/>
    <m/>
    <m/>
    <m/>
    <m/>
    <m/>
    <m/>
    <m/>
    <m/>
    <m/>
    <m/>
    <m/>
    <m/>
    <m/>
    <m/>
    <m/>
    <m/>
    <m/>
    <m/>
    <m/>
    <m/>
    <m/>
    <m/>
    <m/>
    <m/>
    <m/>
    <m/>
    <m/>
    <m/>
    <m/>
    <m/>
    <m/>
    <m/>
    <m/>
    <m/>
    <m/>
    <m/>
    <m/>
    <m/>
    <m/>
    <m/>
    <m/>
    <m/>
    <m/>
    <m/>
    <m/>
    <m/>
    <m/>
    <m/>
    <m/>
    <m/>
    <m/>
    <m/>
    <m/>
    <m/>
    <m/>
    <m/>
    <m/>
    <m/>
    <m/>
    <m/>
    <m/>
    <m/>
    <m/>
    <m/>
    <m/>
    <m/>
    <m/>
    <m/>
    <m/>
    <m/>
    <m/>
    <m/>
    <m/>
    <m/>
    <m/>
    <m/>
    <m/>
    <m/>
    <m/>
    <m/>
    <m/>
    <m/>
    <m/>
    <m/>
    <x v="0"/>
    <m/>
    <m/>
    <m/>
    <m/>
    <m/>
    <s v="GESTIONADO"/>
    <m/>
    <d v="2024-01-12T00:00:00"/>
    <m/>
    <m/>
    <x v="169"/>
    <x v="0"/>
    <x v="0"/>
    <x v="0"/>
    <x v="0"/>
    <n v="1"/>
    <n v="1"/>
    <n v="1"/>
    <n v="1"/>
    <x v="0"/>
    <n v="1"/>
    <s v="12462442MAQUINOBRAS DE COLOMBIA S.A.S."/>
    <x v="0"/>
    <d v="2024-01-12T00:00:00"/>
    <x v="1777"/>
    <d v="1899-12-30T00:00:00"/>
    <d v="2024-01-11T14:06:00"/>
    <s v="14:06"/>
    <d v="1899-12-31T05:57:36"/>
    <x v="0"/>
    <x v="0"/>
    <x v="17"/>
    <x v="0"/>
    <n v="8193"/>
  </r>
  <r>
    <n v="1798"/>
    <d v="2024-01-12T20:05:40"/>
    <d v="2024-01-12T20:06:13"/>
    <s v="45961452@ventasyservicios.com.co"/>
    <s v="Natalia Buenano Gonzalez"/>
    <m/>
    <d v="2024-01-12T00:00:00"/>
    <s v="17:21"/>
    <x v="3"/>
    <m/>
    <s v="15559996"/>
    <m/>
    <m/>
    <m/>
    <m/>
    <m/>
    <m/>
    <m/>
    <m/>
    <s v="8.22118333"/>
    <s v="RECARGATE PEREIRA S.A.S"/>
    <s v="PYME MEDIANA"/>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12T00:00:00"/>
    <m/>
    <m/>
    <x v="50"/>
    <x v="3"/>
    <x v="0"/>
    <x v="0"/>
    <x v="0"/>
    <n v="1"/>
    <n v="1"/>
    <n v="1"/>
    <n v="1"/>
    <x v="0"/>
    <n v="1"/>
    <s v="8.22118333RECARGATE PEREIRA S.A.S"/>
    <x v="2"/>
    <d v="2024-01-12T00:00:00"/>
    <x v="1778"/>
    <d v="1899-12-30T00:00:00"/>
    <d v="2024-01-12T17:21:00"/>
    <s v="17:21"/>
    <d v="1899-12-30T02:45:13"/>
    <x v="1"/>
    <x v="1"/>
    <x v="5"/>
    <x v="1"/>
    <n v="8193"/>
  </r>
  <r>
    <n v="1799"/>
    <d v="2024-01-12T20:05:36"/>
    <d v="2024-01-12T20:06:25"/>
    <s v="46044959@ventasyservicios.com.co"/>
    <s v="Brayan Enrique Cuida Castillo"/>
    <m/>
    <d v="2024-01-12T00:00:00"/>
    <s v="2:22 p. m."/>
    <x v="4"/>
    <m/>
    <m/>
    <m/>
    <m/>
    <m/>
    <m/>
    <m/>
    <m/>
    <s v="comercialsilverhome@gmail.com"/>
    <s v="Re: CANCELACION DE SERVICIOS"/>
    <s v="57918159 "/>
    <s v="JULIO ACEVEDO ORREGO "/>
    <s v="MICR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2T00:00:00"/>
    <s v="NN"/>
    <m/>
    <x v="58"/>
    <x v="0"/>
    <x v="0"/>
    <x v="0"/>
    <x v="0"/>
    <n v="1"/>
    <n v="1"/>
    <n v="1"/>
    <n v="1"/>
    <x v="0"/>
    <n v="1"/>
    <s v="57918159 JULIO ACEVEDO ORREGO "/>
    <x v="0"/>
    <d v="2024-01-12T00:00:00"/>
    <x v="1779"/>
    <d v="1899-12-30T00:00:00"/>
    <d v="2024-01-12T02:22:00"/>
    <s v="2:22"/>
    <d v="1899-12-30T17:44:25"/>
    <x v="3"/>
    <x v="2"/>
    <x v="7"/>
    <x v="0"/>
    <n v="8193"/>
  </r>
  <r>
    <n v="1800"/>
    <d v="2024-01-12T20:03:43"/>
    <d v="2024-01-12T20:06:25"/>
    <s v="46049316@ventasyservicios.com.co"/>
    <s v="Evelin Gicela Diaz Garzon"/>
    <m/>
    <d v="2024-01-12T00:00:00"/>
    <s v="14:12"/>
    <x v="7"/>
    <m/>
    <m/>
    <m/>
    <m/>
    <m/>
    <m/>
    <s v="enfermeradeldrmiery@outlook.com"/>
    <s v="RE: RV: RV: RV: CESION CONTRATO INVERSIONES FMVH A CENTRO OTORRINO FACTURA COMCEL"/>
    <m/>
    <m/>
    <s v="3184592162"/>
    <s v="INVERSIONES F.M.V.H S.A.S"/>
    <s v="PYME PEQUEÑ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2T00:00:00"/>
    <m/>
    <m/>
    <x v="78"/>
    <x v="6"/>
    <x v="0"/>
    <x v="0"/>
    <x v="0"/>
    <n v="1"/>
    <n v="1"/>
    <n v="1"/>
    <n v="1"/>
    <x v="2"/>
    <n v="2"/>
    <s v="3184592162INVERSIONES F.M.V.H S.A.S"/>
    <x v="2"/>
    <d v="2024-01-12T00:00:00"/>
    <x v="1779"/>
    <d v="1899-12-30T00:00:00"/>
    <d v="2024-01-12T14:12:00"/>
    <s v="14:12"/>
    <d v="1899-12-30T05:54:25"/>
    <x v="1"/>
    <x v="1"/>
    <x v="22"/>
    <x v="1"/>
    <n v="8193"/>
  </r>
  <r>
    <n v="1801"/>
    <d v="2024-01-12T20:01:59"/>
    <d v="2024-01-12T20:07:30"/>
    <s v="45632550@ventasyservicios.com.co"/>
    <s v="Alejandra Rodriguez Cajamarca"/>
    <m/>
    <d v="2024-01-12T00:00:00"/>
    <s v="1:40 p. m."/>
    <x v="4"/>
    <m/>
    <m/>
    <m/>
    <m/>
    <m/>
    <m/>
    <m/>
    <m/>
    <s v="cesar.manyoma@grupogral.co"/>
    <s v="RE: apertura de puertos"/>
    <s v="12152626"/>
    <s v="AGROQUIMICOS PARA LA AGRICULTURA COLOMBIANA S.A.S"/>
    <s v="EMPRESAS"/>
    <s v="CLIENTE EXTERNO"/>
    <x v="1"/>
    <s v="MARTHA LILIANA PEREZ IBARRA"/>
    <s v="FIJO"/>
    <s v="FO"/>
    <s v="SOPORTE TÉCNICO"/>
    <m/>
    <m/>
    <m/>
    <m/>
    <m/>
    <m/>
    <m/>
    <m/>
    <m/>
    <m/>
    <m/>
    <m/>
    <m/>
    <m/>
    <m/>
    <m/>
    <m/>
    <m/>
    <m/>
    <m/>
    <m/>
    <m/>
    <m/>
    <m/>
    <m/>
    <m/>
    <m/>
    <m/>
    <m/>
    <m/>
    <m/>
    <m/>
    <m/>
    <m/>
    <m/>
    <m/>
    <m/>
    <m/>
    <m/>
    <m/>
    <m/>
    <m/>
    <m/>
    <m/>
    <m/>
    <m/>
    <m/>
    <m/>
    <m/>
    <m/>
    <m/>
    <m/>
    <m/>
    <m/>
    <m/>
    <s v="TRANSFERENCIA"/>
    <m/>
    <m/>
    <m/>
    <m/>
    <m/>
    <m/>
    <m/>
    <m/>
    <m/>
    <m/>
    <m/>
    <m/>
    <m/>
    <m/>
    <m/>
    <m/>
    <m/>
    <m/>
    <m/>
    <m/>
    <m/>
    <m/>
    <m/>
    <m/>
    <m/>
    <m/>
    <m/>
    <m/>
    <m/>
    <m/>
    <m/>
    <m/>
    <m/>
    <m/>
    <m/>
    <m/>
    <m/>
    <m/>
    <m/>
    <m/>
    <m/>
    <m/>
    <m/>
    <m/>
    <m/>
    <m/>
    <m/>
    <m/>
    <m/>
    <m/>
    <m/>
    <m/>
    <m/>
    <x v="1"/>
    <m/>
    <m/>
    <s v="1"/>
    <s v="20624072"/>
    <s v="AGUACHICA CESAR"/>
    <s v="ESCALADO"/>
    <s v="CSM"/>
    <d v="2024-01-12T00:00:00"/>
    <m/>
    <m/>
    <x v="8"/>
    <x v="0"/>
    <x v="1"/>
    <x v="0"/>
    <x v="0"/>
    <n v="1"/>
    <n v="1"/>
    <n v="1"/>
    <n v="1"/>
    <x v="0"/>
    <n v="1"/>
    <s v="12152626AGROQUIMICOS PARA LA AGRICULTURA COLOMBIANA S.A.S"/>
    <x v="1"/>
    <d v="2024-01-12T00:00:00"/>
    <x v="1780"/>
    <d v="1899-12-30T00:00:00"/>
    <d v="2024-01-12T01:40:00"/>
    <s v="1:40"/>
    <d v="1899-12-30T18:27:30"/>
    <x v="4"/>
    <x v="2"/>
    <x v="24"/>
    <x v="0"/>
    <n v="8193"/>
  </r>
  <r>
    <n v="1802"/>
    <d v="2024-01-12T20:07:45"/>
    <d v="2024-01-12T20:08:48"/>
    <s v="46044978@ventasyservicios.com.co"/>
    <s v="Edward Esteban Roa Ruiz"/>
    <m/>
    <d v="2024-01-12T00:00:00"/>
    <s v="13:58"/>
    <x v="4"/>
    <m/>
    <m/>
    <m/>
    <m/>
    <m/>
    <m/>
    <m/>
    <m/>
    <s v="cayroarmenia@hotmail.com  "/>
    <s v="RE: REBICION DE PAGO MENSUAL (ACEPTACION)"/>
    <s v="01680319 "/>
    <s v="CONSTANZA ANGEL AMADO"/>
    <s v="SOHO"/>
    <s v="CLIENTE CLARO"/>
    <x v="0"/>
    <m/>
    <s v="FIJO"/>
    <s v="HFC"/>
    <s v="FIDELIZACIÓN - RETENCIÓN"/>
    <m/>
    <m/>
    <m/>
    <m/>
    <m/>
    <m/>
    <m/>
    <m/>
    <m/>
    <m/>
    <m/>
    <m/>
    <m/>
    <m/>
    <m/>
    <m/>
    <m/>
    <m/>
    <m/>
    <m/>
    <m/>
    <s v="ACEPTACIÓN PROPUESTA"/>
    <m/>
    <m/>
    <m/>
    <m/>
    <m/>
    <m/>
    <m/>
    <m/>
    <m/>
    <m/>
    <m/>
    <m/>
    <m/>
    <m/>
    <m/>
    <m/>
    <m/>
    <m/>
    <m/>
    <m/>
    <m/>
    <m/>
    <m/>
    <m/>
    <m/>
    <m/>
    <m/>
    <m/>
    <m/>
    <m/>
    <m/>
    <m/>
    <m/>
    <m/>
    <m/>
    <m/>
    <m/>
    <m/>
    <m/>
    <m/>
    <m/>
    <m/>
    <m/>
    <m/>
    <m/>
    <m/>
    <m/>
    <m/>
    <m/>
    <m/>
    <m/>
    <m/>
    <m/>
    <m/>
    <m/>
    <m/>
    <m/>
    <m/>
    <m/>
    <m/>
    <m/>
    <m/>
    <m/>
    <m/>
    <m/>
    <m/>
    <m/>
    <m/>
    <m/>
    <m/>
    <m/>
    <m/>
    <m/>
    <m/>
    <m/>
    <m/>
    <m/>
    <m/>
    <m/>
    <m/>
    <m/>
    <m/>
    <m/>
    <m/>
    <m/>
    <m/>
    <m/>
    <x v="0"/>
    <m/>
    <m/>
    <m/>
    <m/>
    <m/>
    <s v="GESTIONADO"/>
    <m/>
    <d v="2024-01-12T00:00:00"/>
    <m/>
    <m/>
    <x v="113"/>
    <x v="0"/>
    <x v="0"/>
    <x v="0"/>
    <x v="0"/>
    <n v="1"/>
    <n v="1"/>
    <n v="1"/>
    <n v="1"/>
    <x v="0"/>
    <n v="1"/>
    <s v="01680319 CONSTANZA ANGEL AMADO"/>
    <x v="0"/>
    <d v="2024-01-12T00:00:00"/>
    <x v="1781"/>
    <d v="1899-12-30T00:00:00"/>
    <d v="2024-01-12T13:58:00"/>
    <s v="13:58"/>
    <d v="1899-12-30T06:10:48"/>
    <x v="2"/>
    <x v="2"/>
    <x v="8"/>
    <x v="0"/>
    <n v="8193"/>
  </r>
  <r>
    <n v="1803"/>
    <d v="2024-01-12T20:04:42"/>
    <d v="2024-01-12T20:12:55"/>
    <s v="45981202@ventasyservicios.com.co"/>
    <s v="Candida Mayerli Moyano Casallas"/>
    <m/>
    <d v="2024-01-12T00:00:00"/>
    <s v="14:12"/>
    <x v="5"/>
    <m/>
    <m/>
    <m/>
    <m/>
    <m/>
    <m/>
    <m/>
    <m/>
    <m/>
    <m/>
    <s v="3113837507"/>
    <s v="MAURICIO MORON OSPINA"/>
    <s v="PYME PEQUEÑA"/>
    <s v="CLIENTE EXTERNO"/>
    <x v="0"/>
    <m/>
    <m/>
    <m/>
    <m/>
    <m/>
    <m/>
    <m/>
    <m/>
    <m/>
    <m/>
    <m/>
    <m/>
    <m/>
    <m/>
    <m/>
    <m/>
    <m/>
    <m/>
    <m/>
    <m/>
    <m/>
    <m/>
    <m/>
    <m/>
    <m/>
    <m/>
    <m/>
    <m/>
    <m/>
    <m/>
    <m/>
    <m/>
    <m/>
    <m/>
    <m/>
    <m/>
    <m/>
    <m/>
    <m/>
    <m/>
    <m/>
    <m/>
    <m/>
    <m/>
    <m/>
    <m/>
    <m/>
    <m/>
    <m/>
    <m/>
    <m/>
    <m/>
    <m/>
    <m/>
    <m/>
    <m/>
    <m/>
    <m/>
    <m/>
    <m/>
    <m/>
    <m/>
    <m/>
    <m/>
    <m/>
    <m/>
    <m/>
    <m/>
    <m/>
    <m/>
    <m/>
    <m/>
    <m/>
    <m/>
    <m/>
    <m/>
    <m/>
    <m/>
    <m/>
    <m/>
    <m/>
    <m/>
    <m/>
    <m/>
    <s v="NO CORRESPONDE"/>
    <m/>
    <m/>
    <m/>
    <m/>
    <m/>
    <m/>
    <m/>
    <m/>
    <m/>
    <m/>
    <m/>
    <m/>
    <m/>
    <m/>
    <m/>
    <m/>
    <m/>
    <m/>
    <m/>
    <m/>
    <m/>
    <m/>
    <m/>
    <m/>
    <m/>
    <m/>
    <m/>
    <m/>
    <x v="0"/>
    <m/>
    <m/>
    <m/>
    <m/>
    <m/>
    <s v="GESTIONADO"/>
    <m/>
    <d v="2024-01-05T00:00:00"/>
    <m/>
    <m/>
    <x v="76"/>
    <x v="4"/>
    <x v="0"/>
    <x v="0"/>
    <x v="0"/>
    <n v="1"/>
    <n v="1"/>
    <n v="1"/>
    <n v="1"/>
    <x v="0"/>
    <n v="1"/>
    <s v="3113837507"/>
    <x v="0"/>
    <d v="2024-01-12T00:00:00"/>
    <x v="1782"/>
    <d v="1899-12-30T00:00:00"/>
    <d v="2024-01-12T14:12:00"/>
    <s v="14:12"/>
    <d v="1899-12-30T06:00:55"/>
    <x v="2"/>
    <x v="2"/>
    <x v="10"/>
    <x v="1"/>
    <n v="8193"/>
  </r>
  <r>
    <n v="1804"/>
    <d v="2024-01-12T20:11:10"/>
    <d v="2024-01-12T20:14:31"/>
    <s v="45632550@ventasyservicios.com.co"/>
    <s v="Alejandra Rodriguez Cajamarca"/>
    <m/>
    <d v="2024-01-12T00:00:00"/>
    <s v="2:40 p. m."/>
    <x v="4"/>
    <m/>
    <m/>
    <m/>
    <m/>
    <m/>
    <m/>
    <m/>
    <m/>
    <s v="northmarksas@gmail.com"/>
    <s v="pedir facturacion del servicio para poder pagar"/>
    <s v="13305565"/>
    <s v="NORTHMARK SAS"/>
    <s v="MICRO"/>
    <s v="CLIENTE EXTERN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2T00:00:00"/>
    <m/>
    <m/>
    <x v="9"/>
    <x v="0"/>
    <x v="0"/>
    <x v="24"/>
    <x v="1"/>
    <n v="1"/>
    <n v="1"/>
    <n v="1"/>
    <n v="1"/>
    <x v="0"/>
    <n v="1"/>
    <s v="13305565NORTHMARK SAS"/>
    <x v="0"/>
    <d v="2024-01-12T00:00:00"/>
    <x v="1783"/>
    <d v="1899-12-30T00:00:00"/>
    <d v="2024-01-12T02:40:00"/>
    <s v="2:40"/>
    <d v="1899-12-30T17:34:31"/>
    <x v="3"/>
    <x v="2"/>
    <x v="24"/>
    <x v="0"/>
    <n v="8193"/>
  </r>
  <r>
    <n v="1805"/>
    <d v="2024-01-12T20:13:59"/>
    <d v="2024-01-12T20:14:49"/>
    <s v="46046817@ventasyservicios.com.co"/>
    <s v="Nicolas Romero Parra"/>
    <m/>
    <d v="2024-01-12T00:00:00"/>
    <s v="18:09"/>
    <x v="0"/>
    <m/>
    <m/>
    <m/>
    <m/>
    <m/>
    <m/>
    <m/>
    <m/>
    <s v="Harold.Velez@claro.com.co"/>
    <s v="URGENTE // APLICACION CAJA DE HERRAMIENTAS // ANAVA LOGISTICS S.A.S. // NIT 900848236"/>
    <s v="8.22485787"/>
    <s v="ANAVA LOGISTICS S.A.S."/>
    <s v="PYME MEDIANA"/>
    <s v="CONSULTOR COMERCIAL"/>
    <x v="0"/>
    <m/>
    <s v="MÓVIL"/>
    <m/>
    <m/>
    <s v="CAMBIO PLAN TARIFA"/>
    <m/>
    <m/>
    <m/>
    <m/>
    <s v="DOWNGRADE"/>
    <m/>
    <m/>
    <m/>
    <m/>
    <m/>
    <m/>
    <m/>
    <m/>
    <m/>
    <m/>
    <m/>
    <m/>
    <m/>
    <m/>
    <m/>
    <m/>
    <m/>
    <m/>
    <m/>
    <m/>
    <m/>
    <m/>
    <m/>
    <m/>
    <m/>
    <m/>
    <m/>
    <m/>
    <m/>
    <m/>
    <m/>
    <m/>
    <m/>
    <m/>
    <m/>
    <m/>
    <m/>
    <m/>
    <m/>
    <m/>
    <m/>
    <m/>
    <m/>
    <m/>
    <m/>
    <m/>
    <m/>
    <m/>
    <m/>
    <m/>
    <m/>
    <m/>
    <m/>
    <m/>
    <m/>
    <m/>
    <m/>
    <m/>
    <m/>
    <m/>
    <m/>
    <m/>
    <m/>
    <m/>
    <m/>
    <m/>
    <m/>
    <m/>
    <m/>
    <m/>
    <m/>
    <m/>
    <m/>
    <m/>
    <m/>
    <m/>
    <m/>
    <m/>
    <m/>
    <m/>
    <m/>
    <m/>
    <m/>
    <m/>
    <m/>
    <m/>
    <m/>
    <m/>
    <m/>
    <m/>
    <m/>
    <m/>
    <m/>
    <m/>
    <m/>
    <m/>
    <m/>
    <m/>
    <m/>
    <m/>
    <m/>
    <m/>
    <m/>
    <x v="0"/>
    <m/>
    <m/>
    <m/>
    <m/>
    <m/>
    <s v="GESTIONADO"/>
    <m/>
    <d v="2024-01-12T00:00:00"/>
    <s v="N/A"/>
    <s v="0"/>
    <x v="35"/>
    <x v="0"/>
    <x v="0"/>
    <x v="0"/>
    <x v="0"/>
    <n v="1"/>
    <n v="1"/>
    <n v="1"/>
    <n v="1"/>
    <x v="0"/>
    <n v="1"/>
    <s v="8.22485787ANAVA LOGISTICS S.A.S."/>
    <x v="2"/>
    <d v="2024-01-12T00:00:00"/>
    <x v="1784"/>
    <d v="1899-12-30T00:00:00"/>
    <d v="2024-01-12T18:09:00"/>
    <s v="18:09"/>
    <d v="1899-12-30T02:05:49"/>
    <x v="1"/>
    <x v="1"/>
    <x v="3"/>
    <x v="1"/>
    <n v="8193"/>
  </r>
  <r>
    <n v="1806"/>
    <d v="2024-01-12T20:18:16"/>
    <d v="2024-01-12T20:18:43"/>
    <s v="45961452@ventasyservicios.com.co"/>
    <s v="Natalia Buenano Gonzalez"/>
    <m/>
    <d v="2024-01-12T00:00:00"/>
    <s v="17:22"/>
    <x v="3"/>
    <m/>
    <s v="15559997"/>
    <m/>
    <m/>
    <m/>
    <m/>
    <m/>
    <m/>
    <m/>
    <m/>
    <s v="3135513246"/>
    <s v="ANCLA TELECOMUNICACIONES SA"/>
    <s v="NO DETERMINAD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2T00:00:00"/>
    <m/>
    <m/>
    <x v="21"/>
    <x v="3"/>
    <x v="0"/>
    <x v="0"/>
    <x v="0"/>
    <n v="1"/>
    <n v="1"/>
    <n v="1"/>
    <n v="1"/>
    <x v="0"/>
    <n v="1"/>
    <s v="3135513246ANCLA TELECOMUNICACIONES SA"/>
    <x v="2"/>
    <d v="2024-01-12T00:00:00"/>
    <x v="1785"/>
    <d v="1899-12-30T00:00:00"/>
    <d v="2024-01-12T17:22:00"/>
    <s v="17:22"/>
    <d v="1899-12-30T02:56:43"/>
    <x v="1"/>
    <x v="1"/>
    <x v="5"/>
    <x v="1"/>
    <n v="8193"/>
  </r>
  <r>
    <n v="1807"/>
    <d v="2024-01-12T20:18:46"/>
    <d v="2024-01-12T20:19:51"/>
    <s v="45961543@ventasyservicios.com.co"/>
    <s v="Juan Jose Duque Aguirre"/>
    <m/>
    <d v="2024-01-12T00:00:00"/>
    <s v="11:47"/>
    <x v="1"/>
    <m/>
    <m/>
    <s v="COMERCIALIZADORA MINCHOCO"/>
    <s v="901533376"/>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12T00:00:00"/>
    <m/>
    <m/>
    <x v="5"/>
    <x v="1"/>
    <x v="0"/>
    <x v="0"/>
    <x v="0"/>
    <n v="1"/>
    <n v="1"/>
    <n v="1"/>
    <n v="1"/>
    <x v="0"/>
    <n v="1"/>
    <s v="901533376"/>
    <x v="0"/>
    <d v="2024-01-12T00:00:00"/>
    <x v="1786"/>
    <d v="1899-12-30T00:00:00"/>
    <d v="2024-01-12T11:47:00"/>
    <s v="11:47"/>
    <d v="1899-12-30T08:32:51"/>
    <x v="2"/>
    <x v="2"/>
    <x v="6"/>
    <x v="1"/>
    <n v="8193"/>
  </r>
  <r>
    <n v="1808"/>
    <d v="2024-01-12T20:22:15"/>
    <d v="2024-01-12T20:22:26"/>
    <s v="45688293@ventasyservicios.com.co"/>
    <s v="Juan David Mendez"/>
    <m/>
    <d v="2024-01-12T00:00:00"/>
    <s v="15:07"/>
    <x v="0"/>
    <m/>
    <m/>
    <m/>
    <m/>
    <m/>
    <m/>
    <m/>
    <m/>
    <s v="natalia.pino@claro.com.co"/>
    <s v="Cambio a ESIM// SUTEXTIL RL S A S// NIT 900345884"/>
    <s v="3108386403"/>
    <s v="SUTEXTIL RL S.A.S."/>
    <s v="MICR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2T00:00:00"/>
    <m/>
    <m/>
    <x v="21"/>
    <x v="0"/>
    <x v="0"/>
    <x v="0"/>
    <x v="0"/>
    <n v="1"/>
    <n v="1"/>
    <n v="1"/>
    <n v="1"/>
    <x v="0"/>
    <n v="1"/>
    <s v="3108386403SUTEXTIL RL S.A.S."/>
    <x v="2"/>
    <d v="2024-01-12T00:00:00"/>
    <x v="1787"/>
    <d v="1899-12-30T00:00:00"/>
    <d v="2024-01-12T15:07:00"/>
    <s v="15:07"/>
    <d v="1899-12-30T05:15:26"/>
    <x v="1"/>
    <x v="1"/>
    <x v="4"/>
    <x v="1"/>
    <n v="8193"/>
  </r>
  <r>
    <n v="1809"/>
    <d v="2024-01-12T20:19:53"/>
    <d v="2024-01-12T20:22:52"/>
    <s v="45961543@ventasyservicios.com.co"/>
    <s v="Juan Jose Duque Aguirre"/>
    <m/>
    <d v="2024-01-12T00:00:00"/>
    <s v="12:05"/>
    <x v="1"/>
    <m/>
    <m/>
    <s v="CELDAS Y COFRES DE COLOMB"/>
    <s v="900783984"/>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12T00:00:00"/>
    <m/>
    <m/>
    <x v="4"/>
    <x v="1"/>
    <x v="0"/>
    <x v="0"/>
    <x v="0"/>
    <n v="1"/>
    <n v="1"/>
    <n v="1"/>
    <n v="1"/>
    <x v="0"/>
    <n v="1"/>
    <s v="900783984"/>
    <x v="0"/>
    <d v="2024-01-12T00:00:00"/>
    <x v="1788"/>
    <d v="1899-12-30T00:00:00"/>
    <d v="2024-01-12T12:05:00"/>
    <s v="12:05"/>
    <d v="1899-12-30T08:17:52"/>
    <x v="2"/>
    <x v="2"/>
    <x v="6"/>
    <x v="1"/>
    <n v="8193"/>
  </r>
  <r>
    <n v="1810"/>
    <d v="2024-01-12T20:22:13"/>
    <d v="2024-01-12T20:23:27"/>
    <s v="45077095@ventasyservicios.com.co"/>
    <s v="Diana Patricia García Valencia"/>
    <m/>
    <d v="2024-01-11T00:00:00"/>
    <s v="14:59"/>
    <x v="4"/>
    <m/>
    <m/>
    <m/>
    <m/>
    <m/>
    <m/>
    <m/>
    <m/>
    <s v="emontoya@porcicarnes.com; "/>
    <s v="Re: !Urgente! solicitud notas créditos - servicios cancelados nit 811019880"/>
    <s v="11966493"/>
    <s v="ANTIOQUEÑA DE PORCINOS LTDA"/>
    <s v="EMPRESAS"/>
    <s v="CLIENTE EXTERNO"/>
    <x v="1"/>
    <s v="Norma Cecilia Velasquez Cardenas &lt;Norma.Velasquez.ext@claro.com.co&gt;"/>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2T00:00:00"/>
    <m/>
    <m/>
    <x v="58"/>
    <x v="0"/>
    <x v="0"/>
    <x v="0"/>
    <x v="0"/>
    <n v="1"/>
    <n v="1"/>
    <n v="1"/>
    <n v="1"/>
    <x v="2"/>
    <n v="2"/>
    <s v="11966493ANTIOQUEÑA DE PORCINOS LTDA"/>
    <x v="0"/>
    <d v="2024-01-12T00:00:00"/>
    <x v="1789"/>
    <d v="1899-12-30T00:00:00"/>
    <d v="2024-01-11T14:59:00"/>
    <s v="14:59"/>
    <d v="1899-12-31T05:24:27"/>
    <x v="0"/>
    <x v="0"/>
    <x v="17"/>
    <x v="0"/>
    <n v="8193"/>
  </r>
  <r>
    <n v="1811"/>
    <d v="2024-01-12T20:23:14"/>
    <d v="2024-01-12T20:24:13"/>
    <s v="46044959@ventasyservicios.com.co"/>
    <s v="Brayan Enrique Cuida Castillo"/>
    <m/>
    <d v="2024-01-12T00:00:00"/>
    <s v="2:40 p. m."/>
    <x v="4"/>
    <m/>
    <m/>
    <m/>
    <m/>
    <m/>
    <m/>
    <m/>
    <m/>
    <s v="norma.castellanos@luganoparking.com.co"/>
    <s v="Cancelación Contrato de servicio de internet Cuenta No. 11945940 Enlaces PLUGA13"/>
    <s v="11945940"/>
    <s v=" ESTACIONAMIENTOS LUGANO SAS"/>
    <s v="MICRO"/>
    <s v="CLIENTE CLARO"/>
    <x v="0"/>
    <m/>
    <s v="FIJO"/>
    <s v="FO"/>
    <s v="CANCELACIÓN DE SERVICIO"/>
    <m/>
    <m/>
    <m/>
    <m/>
    <m/>
    <m/>
    <m/>
    <s v="CANCELACIÓN"/>
    <m/>
    <m/>
    <m/>
    <m/>
    <m/>
    <m/>
    <m/>
    <m/>
    <m/>
    <m/>
    <m/>
    <m/>
    <m/>
    <m/>
    <m/>
    <m/>
    <m/>
    <m/>
    <m/>
    <m/>
    <m/>
    <m/>
    <m/>
    <m/>
    <m/>
    <m/>
    <m/>
    <m/>
    <m/>
    <m/>
    <m/>
    <m/>
    <m/>
    <m/>
    <m/>
    <m/>
    <m/>
    <m/>
    <m/>
    <m/>
    <m/>
    <m/>
    <m/>
    <m/>
    <m/>
    <m/>
    <m/>
    <m/>
    <m/>
    <m/>
    <m/>
    <m/>
    <m/>
    <m/>
    <m/>
    <m/>
    <m/>
    <m/>
    <m/>
    <m/>
    <m/>
    <m/>
    <m/>
    <m/>
    <m/>
    <m/>
    <m/>
    <m/>
    <m/>
    <m/>
    <m/>
    <m/>
    <m/>
    <m/>
    <m/>
    <m/>
    <m/>
    <m/>
    <m/>
    <m/>
    <m/>
    <m/>
    <m/>
    <m/>
    <m/>
    <m/>
    <m/>
    <m/>
    <m/>
    <m/>
    <m/>
    <m/>
    <m/>
    <m/>
    <m/>
    <m/>
    <m/>
    <s v="TOTAL"/>
    <m/>
    <s v="NO INDICA MOTIVO"/>
    <m/>
    <x v="1"/>
    <m/>
    <m/>
    <s v="1"/>
    <m/>
    <m/>
    <s v="GESTIONADO"/>
    <m/>
    <d v="2024-01-12T00:00:00"/>
    <s v="NN"/>
    <m/>
    <x v="53"/>
    <x v="0"/>
    <x v="0"/>
    <x v="0"/>
    <x v="0"/>
    <n v="1"/>
    <n v="1"/>
    <n v="1"/>
    <n v="1"/>
    <x v="0"/>
    <n v="1"/>
    <s v="11945940 ESTACIONAMIENTOS LUGANO SAS"/>
    <x v="0"/>
    <d v="2024-01-12T00:00:00"/>
    <x v="1790"/>
    <d v="1899-12-30T00:00:00"/>
    <d v="2024-01-12T02:40:00"/>
    <s v="2:40"/>
    <d v="1899-12-30T17:44:13"/>
    <x v="3"/>
    <x v="2"/>
    <x v="7"/>
    <x v="0"/>
    <n v="8193"/>
  </r>
  <r>
    <n v="1812"/>
    <d v="2024-01-12T20:24:54"/>
    <d v="2024-01-12T20:26:17"/>
    <s v="46049316@ventasyservicios.com.co"/>
    <s v="Evelin Gicela Diaz Garzon"/>
    <m/>
    <d v="2023-01-12T00:00:00"/>
    <s v="14:50"/>
    <x v="7"/>
    <m/>
    <m/>
    <m/>
    <m/>
    <m/>
    <m/>
    <s v="hugo-sanchez01@hotmail.com"/>
    <s v="Re: CESION DE CONTRATO"/>
    <m/>
    <m/>
    <s v="3153375927"/>
    <s v="GRANITOS DE LA COSTA CARI"/>
    <s v="SOH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2T00:00:00"/>
    <m/>
    <m/>
    <x v="79"/>
    <x v="6"/>
    <x v="0"/>
    <x v="0"/>
    <x v="0"/>
    <n v="1"/>
    <n v="1"/>
    <n v="1"/>
    <n v="1"/>
    <x v="0"/>
    <n v="1"/>
    <s v="3153375927GRANITOS DE LA COSTA CARI"/>
    <x v="0"/>
    <d v="2024-01-12T00:00:00"/>
    <x v="1791"/>
    <d v="1899-12-30T00:00:00"/>
    <d v="2023-01-12T14:50:00"/>
    <s v="14:50"/>
    <d v="1900-12-30T05:36:17"/>
    <x v="0"/>
    <x v="0"/>
    <x v="22"/>
    <x v="1"/>
    <n v="8193"/>
  </r>
  <r>
    <n v="1813"/>
    <d v="2024-01-12T20:13:36"/>
    <d v="2024-01-12T20:26:52"/>
    <s v="45981202@ventasyservicios.com.co"/>
    <s v="Candida Mayerli Moyano Casallas"/>
    <m/>
    <d v="2024-01-12T00:00:00"/>
    <s v="14:53 "/>
    <x v="5"/>
    <m/>
    <m/>
    <m/>
    <m/>
    <m/>
    <m/>
    <m/>
    <m/>
    <m/>
    <m/>
    <s v="1.57838134"/>
    <s v="TRANSPORTE DE PETROLEO Y CARGA S.A.S TRA -"/>
    <s v="MICRO"/>
    <s v="CLIENTE EXTERNO"/>
    <x v="0"/>
    <m/>
    <m/>
    <m/>
    <m/>
    <m/>
    <m/>
    <m/>
    <m/>
    <m/>
    <m/>
    <m/>
    <m/>
    <m/>
    <m/>
    <m/>
    <m/>
    <m/>
    <m/>
    <m/>
    <m/>
    <m/>
    <m/>
    <m/>
    <m/>
    <m/>
    <m/>
    <m/>
    <m/>
    <m/>
    <m/>
    <m/>
    <m/>
    <m/>
    <m/>
    <m/>
    <m/>
    <m/>
    <m/>
    <m/>
    <m/>
    <m/>
    <m/>
    <m/>
    <m/>
    <m/>
    <m/>
    <m/>
    <m/>
    <m/>
    <m/>
    <m/>
    <m/>
    <m/>
    <m/>
    <m/>
    <m/>
    <m/>
    <m/>
    <m/>
    <m/>
    <m/>
    <m/>
    <m/>
    <m/>
    <m/>
    <m/>
    <m/>
    <m/>
    <m/>
    <m/>
    <m/>
    <m/>
    <m/>
    <m/>
    <m/>
    <m/>
    <m/>
    <m/>
    <m/>
    <m/>
    <m/>
    <m/>
    <m/>
    <m/>
    <s v="PAGO NO ABONADO"/>
    <s v="BANCO DE OCCIDENTE"/>
    <s v="TRANSFERENCIA CON PAGO A LA REFERENCIA"/>
    <s v="REQ000004482003"/>
    <m/>
    <m/>
    <m/>
    <m/>
    <m/>
    <m/>
    <m/>
    <m/>
    <m/>
    <m/>
    <m/>
    <m/>
    <m/>
    <m/>
    <m/>
    <m/>
    <m/>
    <m/>
    <m/>
    <m/>
    <m/>
    <m/>
    <m/>
    <m/>
    <m/>
    <x v="0"/>
    <m/>
    <m/>
    <m/>
    <m/>
    <m/>
    <s v="ESCALADO"/>
    <s v="MYIT"/>
    <d v="2024-01-12T00:00:00"/>
    <m/>
    <m/>
    <x v="68"/>
    <x v="4"/>
    <x v="0"/>
    <x v="30"/>
    <x v="1"/>
    <s v=""/>
    <n v="0"/>
    <n v="0"/>
    <n v="0"/>
    <x v="1"/>
    <n v="2"/>
    <s v="1.57838134"/>
    <x v="2"/>
    <d v="2024-01-12T00:00:00"/>
    <x v="1792"/>
    <d v="1899-12-30T00:00:00"/>
    <d v="2024-01-12T14:53:00"/>
    <s v="14:53"/>
    <d v="1899-12-30T05:33:52"/>
    <x v="1"/>
    <x v="1"/>
    <x v="10"/>
    <x v="1"/>
    <n v="0"/>
  </r>
  <r>
    <n v="1814"/>
    <d v="2024-01-12T20:26:25"/>
    <d v="2024-01-12T20:27:31"/>
    <s v="45961543@ventasyservicios.com.co"/>
    <s v="Juan Jose Duque Aguirre"/>
    <m/>
    <d v="2024-01-12T00:00:00"/>
    <s v="12:15"/>
    <x v="1"/>
    <m/>
    <m/>
    <s v="LUIS FERNANDO MONTES POSA"/>
    <s v="10103042"/>
    <s v="INFORMACIÓN"/>
    <m/>
    <m/>
    <m/>
    <m/>
    <m/>
    <m/>
    <m/>
    <m/>
    <m/>
    <x v="2"/>
    <m/>
    <m/>
    <m/>
    <m/>
    <m/>
    <m/>
    <m/>
    <m/>
    <m/>
    <m/>
    <m/>
    <m/>
    <m/>
    <m/>
    <m/>
    <m/>
    <m/>
    <m/>
    <m/>
    <m/>
    <m/>
    <m/>
    <m/>
    <m/>
    <m/>
    <m/>
    <m/>
    <m/>
    <m/>
    <m/>
    <m/>
    <m/>
    <m/>
    <m/>
    <m/>
    <m/>
    <m/>
    <m/>
    <m/>
    <m/>
    <m/>
    <m/>
    <m/>
    <m/>
    <m/>
    <m/>
    <m/>
    <m/>
    <m/>
    <m/>
    <m/>
    <m/>
    <m/>
    <m/>
    <m/>
    <m/>
    <m/>
    <m/>
    <m/>
    <m/>
    <m/>
    <m/>
    <m/>
    <m/>
    <m/>
    <m/>
    <m/>
    <m/>
    <m/>
    <m/>
    <m/>
    <m/>
    <m/>
    <m/>
    <m/>
    <m/>
    <m/>
    <m/>
    <m/>
    <m/>
    <m/>
    <m/>
    <m/>
    <m/>
    <m/>
    <m/>
    <m/>
    <m/>
    <s v="OTROS TEMAS"/>
    <s v="REPORTE DE FALLAS APP - PORTAL"/>
    <m/>
    <m/>
    <m/>
    <m/>
    <m/>
    <m/>
    <m/>
    <m/>
    <m/>
    <m/>
    <m/>
    <m/>
    <m/>
    <m/>
    <m/>
    <m/>
    <m/>
    <m/>
    <m/>
    <m/>
    <m/>
    <m/>
    <m/>
    <x v="0"/>
    <m/>
    <m/>
    <m/>
    <m/>
    <m/>
    <s v="GESTIONADO"/>
    <m/>
    <d v="2024-01-12T00:00:00"/>
    <m/>
    <m/>
    <x v="85"/>
    <x v="1"/>
    <x v="0"/>
    <x v="0"/>
    <x v="0"/>
    <n v="1"/>
    <n v="1"/>
    <n v="1"/>
    <n v="1"/>
    <x v="2"/>
    <n v="4"/>
    <s v="10103042"/>
    <x v="0"/>
    <d v="2024-01-12T00:00:00"/>
    <x v="1793"/>
    <d v="1899-12-30T00:00:00"/>
    <d v="2024-01-12T12:15:00"/>
    <s v="12:15"/>
    <d v="1899-12-30T08:12:31"/>
    <x v="2"/>
    <x v="2"/>
    <x v="6"/>
    <x v="1"/>
    <n v="8193"/>
  </r>
  <r>
    <n v="1815"/>
    <d v="2024-01-12T20:27:33"/>
    <d v="2024-01-12T20:29:41"/>
    <s v="45961543@ventasyservicios.com.co"/>
    <s v="Juan Jose Duque Aguirre"/>
    <m/>
    <d v="2024-01-12T00:00:00"/>
    <s v="12:37 "/>
    <x v="0"/>
    <m/>
    <m/>
    <m/>
    <m/>
    <m/>
    <m/>
    <m/>
    <m/>
    <s v="sergioandresbuendia@gmail.com"/>
    <s v="Consulta sobre solicitar sim card nueva"/>
    <s v="0"/>
    <s v="0"/>
    <s v="NO DETERMINADO"/>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12T00:00:00"/>
    <m/>
    <m/>
    <x v="15"/>
    <x v="0"/>
    <x v="0"/>
    <x v="0"/>
    <x v="0"/>
    <n v="1"/>
    <n v="1"/>
    <n v="1"/>
    <n v="1"/>
    <x v="0"/>
    <n v="1"/>
    <s v="00"/>
    <x v="0"/>
    <d v="2024-01-12T00:00:00"/>
    <x v="1794"/>
    <d v="1899-12-30T00:00:00"/>
    <d v="2024-01-12T12:37:00"/>
    <s v="12:37"/>
    <d v="1899-12-30T07:52:41"/>
    <x v="2"/>
    <x v="2"/>
    <x v="6"/>
    <x v="1"/>
    <n v="8193"/>
  </r>
  <r>
    <n v="1816"/>
    <d v="2024-01-12T20:08:50"/>
    <d v="2024-01-12T20:32:02"/>
    <s v="46044978@ventasyservicios.com.co"/>
    <s v="Edward Esteban Roa Ruiz"/>
    <m/>
    <d v="2024-01-12T00:00:00"/>
    <s v="18:25"/>
    <x v="4"/>
    <m/>
    <m/>
    <m/>
    <m/>
    <m/>
    <m/>
    <m/>
    <m/>
    <s v="andresjcastillo@gmail.com  "/>
    <s v="CANCELACION CUENTA 13485053"/>
    <s v="13485053"/>
    <s v="STAR CONSULTING GROUP SAS"/>
    <s v="MICR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2T00:00:00"/>
    <m/>
    <m/>
    <x v="58"/>
    <x v="0"/>
    <x v="0"/>
    <x v="0"/>
    <x v="0"/>
    <n v="1"/>
    <n v="1"/>
    <n v="1"/>
    <n v="1"/>
    <x v="0"/>
    <n v="1"/>
    <s v="13485053STAR CONSULTING GROUP SAS"/>
    <x v="2"/>
    <d v="2024-01-12T00:00:00"/>
    <x v="1795"/>
    <d v="1899-12-30T00:00:00"/>
    <d v="2024-01-12T18:25:00"/>
    <s v="18:25"/>
    <d v="1899-12-30T02:07:02"/>
    <x v="1"/>
    <x v="1"/>
    <x v="8"/>
    <x v="0"/>
    <n v="8193"/>
  </r>
  <r>
    <n v="1817"/>
    <d v="2024-01-12T20:35:41"/>
    <d v="2024-01-12T20:36:44"/>
    <s v="45961543@ventasyservicios.com.co"/>
    <s v="Juan Jose Duque Aguirre"/>
    <m/>
    <d v="2024-01-12T00:00:00"/>
    <s v="12:44"/>
    <x v="1"/>
    <m/>
    <m/>
    <s v="JUAN GUI RUIZ"/>
    <s v="71722903"/>
    <s v="INFORMACIÓN"/>
    <m/>
    <m/>
    <m/>
    <m/>
    <m/>
    <m/>
    <m/>
    <m/>
    <m/>
    <x v="2"/>
    <m/>
    <m/>
    <m/>
    <m/>
    <m/>
    <m/>
    <m/>
    <m/>
    <m/>
    <m/>
    <m/>
    <m/>
    <m/>
    <m/>
    <m/>
    <m/>
    <m/>
    <m/>
    <m/>
    <m/>
    <m/>
    <m/>
    <m/>
    <m/>
    <m/>
    <m/>
    <m/>
    <m/>
    <m/>
    <m/>
    <m/>
    <m/>
    <m/>
    <m/>
    <m/>
    <m/>
    <m/>
    <m/>
    <m/>
    <m/>
    <m/>
    <m/>
    <m/>
    <m/>
    <m/>
    <m/>
    <m/>
    <m/>
    <m/>
    <m/>
    <m/>
    <m/>
    <m/>
    <m/>
    <m/>
    <m/>
    <m/>
    <m/>
    <m/>
    <m/>
    <m/>
    <m/>
    <m/>
    <m/>
    <m/>
    <m/>
    <m/>
    <m/>
    <m/>
    <m/>
    <m/>
    <m/>
    <m/>
    <m/>
    <m/>
    <m/>
    <m/>
    <m/>
    <m/>
    <m/>
    <m/>
    <m/>
    <m/>
    <m/>
    <m/>
    <m/>
    <m/>
    <m/>
    <s v="OTROS TEMAS"/>
    <s v="OTROS TEMAS"/>
    <m/>
    <s v="eliminacion de correo"/>
    <m/>
    <m/>
    <m/>
    <m/>
    <m/>
    <m/>
    <m/>
    <m/>
    <m/>
    <m/>
    <m/>
    <m/>
    <m/>
    <m/>
    <m/>
    <m/>
    <m/>
    <m/>
    <m/>
    <m/>
    <m/>
    <x v="0"/>
    <m/>
    <m/>
    <m/>
    <m/>
    <m/>
    <s v="GESTIONADO"/>
    <m/>
    <d v="2024-01-12T00:00:00"/>
    <m/>
    <m/>
    <x v="56"/>
    <x v="1"/>
    <x v="0"/>
    <x v="0"/>
    <x v="0"/>
    <n v="1"/>
    <n v="1"/>
    <n v="1"/>
    <n v="1"/>
    <x v="0"/>
    <n v="1"/>
    <s v="71722903"/>
    <x v="0"/>
    <d v="2024-01-12T00:00:00"/>
    <x v="1796"/>
    <d v="1899-12-30T00:00:00"/>
    <d v="2024-01-12T12:44:00"/>
    <s v="12:44"/>
    <d v="1899-12-30T07:52:44"/>
    <x v="2"/>
    <x v="2"/>
    <x v="6"/>
    <x v="1"/>
    <n v="8193"/>
  </r>
  <r>
    <n v="1818"/>
    <d v="2024-01-12T20:36:48"/>
    <d v="2024-01-12T20:42:57"/>
    <s v="45961543@ventasyservicios.com.co"/>
    <s v="Juan Jose Duque Aguirre"/>
    <m/>
    <d v="2024-01-12T00:00:00"/>
    <s v="12:51"/>
    <x v="1"/>
    <m/>
    <m/>
    <s v="INVERSIONES IV SAS"/>
    <s v="900251236"/>
    <s v="HABILITACIÓN"/>
    <m/>
    <m/>
    <m/>
    <m/>
    <m/>
    <m/>
    <m/>
    <m/>
    <m/>
    <x v="2"/>
    <m/>
    <m/>
    <m/>
    <m/>
    <m/>
    <m/>
    <m/>
    <m/>
    <m/>
    <m/>
    <m/>
    <m/>
    <m/>
    <m/>
    <m/>
    <m/>
    <m/>
    <m/>
    <m/>
    <m/>
    <m/>
    <m/>
    <m/>
    <m/>
    <m/>
    <m/>
    <m/>
    <m/>
    <m/>
    <m/>
    <m/>
    <m/>
    <m/>
    <m/>
    <m/>
    <m/>
    <m/>
    <m/>
    <m/>
    <m/>
    <m/>
    <m/>
    <m/>
    <m/>
    <m/>
    <m/>
    <m/>
    <m/>
    <m/>
    <m/>
    <m/>
    <m/>
    <m/>
    <m/>
    <m/>
    <m/>
    <m/>
    <m/>
    <m/>
    <m/>
    <m/>
    <m/>
    <m/>
    <m/>
    <m/>
    <m/>
    <m/>
    <m/>
    <m/>
    <m/>
    <m/>
    <m/>
    <m/>
    <m/>
    <m/>
    <m/>
    <m/>
    <m/>
    <m/>
    <m/>
    <m/>
    <m/>
    <m/>
    <m/>
    <m/>
    <m/>
    <m/>
    <m/>
    <m/>
    <m/>
    <m/>
    <m/>
    <s v="HABILITACIÓN DE CORREO(S)"/>
    <m/>
    <s v="gerenciaadministrativa@ivsas.co"/>
    <m/>
    <m/>
    <m/>
    <m/>
    <m/>
    <m/>
    <m/>
    <m/>
    <m/>
    <m/>
    <m/>
    <m/>
    <m/>
    <m/>
    <m/>
    <m/>
    <m/>
    <m/>
    <x v="0"/>
    <m/>
    <m/>
    <m/>
    <m/>
    <m/>
    <m/>
    <m/>
    <d v="2024-01-12T00:00:00"/>
    <m/>
    <m/>
    <x v="55"/>
    <x v="1"/>
    <x v="0"/>
    <x v="0"/>
    <x v="0"/>
    <n v="1"/>
    <n v="1"/>
    <n v="1"/>
    <n v="1"/>
    <x v="0"/>
    <n v="1"/>
    <s v="900251236"/>
    <x v="1"/>
    <d v="2024-01-12T00:00:00"/>
    <x v="1797"/>
    <d v="1899-12-30T00:00:00"/>
    <d v="2024-01-12T12:51:00"/>
    <s v="12:51"/>
    <d v="1899-12-30T07:51:57"/>
    <x v="2"/>
    <x v="2"/>
    <x v="6"/>
    <x v="1"/>
    <n v="8193"/>
  </r>
  <r>
    <n v="1819"/>
    <d v="2024-01-12T20:41:54"/>
    <d v="2024-01-12T20:42:59"/>
    <s v="46049316@ventasyservicios.com.co"/>
    <s v="Evelin Gicela Diaz Garzon"/>
    <m/>
    <d v="2024-01-12T00:00:00"/>
    <s v="15:12"/>
    <x v="7"/>
    <m/>
    <m/>
    <m/>
    <m/>
    <m/>
    <m/>
    <s v="camila.pico@gpstrategy.com.co; "/>
    <s v="Re: CESIÓN DE CONTRATOS"/>
    <m/>
    <m/>
    <s v="3222186069"/>
    <s v="GPSTRATEGY LTDA"/>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2T00:00:00"/>
    <m/>
    <m/>
    <x v="78"/>
    <x v="6"/>
    <x v="0"/>
    <x v="0"/>
    <x v="0"/>
    <n v="1"/>
    <n v="1"/>
    <n v="1"/>
    <n v="1"/>
    <x v="0"/>
    <n v="1"/>
    <s v="3222186069GPSTRATEGY LTDA"/>
    <x v="2"/>
    <d v="2024-01-12T00:00:00"/>
    <x v="1798"/>
    <d v="1899-12-30T00:00:00"/>
    <d v="2024-01-12T15:12:00"/>
    <s v="15:12"/>
    <d v="1899-12-30T05:30:59"/>
    <x v="1"/>
    <x v="1"/>
    <x v="22"/>
    <x v="1"/>
    <n v="8193"/>
  </r>
  <r>
    <n v="1820"/>
    <d v="2024-01-12T20:42:29"/>
    <d v="2024-01-12T20:43:39"/>
    <s v="45688293@ventasyservicios.com.co"/>
    <s v="Juan David Mendez"/>
    <m/>
    <d v="2024-01-12T00:00:00"/>
    <s v="15:59"/>
    <x v="0"/>
    <m/>
    <m/>
    <m/>
    <m/>
    <m/>
    <m/>
    <m/>
    <m/>
    <s v="contactopyme.co@claro.com.co"/>
    <s v="Fwd: Incluir Línea"/>
    <s v="3105658689"/>
    <s v="JUNCALES S.A."/>
    <s v="PYME PEQUEÑA"/>
    <s v="CLIENTE EXTERNO"/>
    <x v="0"/>
    <m/>
    <s v="MÓVIL"/>
    <m/>
    <m/>
    <s v="INCLUSIONES - EXCLUSIONES"/>
    <m/>
    <m/>
    <m/>
    <m/>
    <m/>
    <m/>
    <m/>
    <m/>
    <m/>
    <m/>
    <m/>
    <m/>
    <m/>
    <m/>
    <m/>
    <m/>
    <m/>
    <m/>
    <m/>
    <m/>
    <m/>
    <m/>
    <m/>
    <m/>
    <s v="INCLUSIÓN"/>
    <m/>
    <m/>
    <m/>
    <m/>
    <m/>
    <m/>
    <m/>
    <m/>
    <m/>
    <m/>
    <m/>
    <m/>
    <m/>
    <m/>
    <m/>
    <m/>
    <m/>
    <m/>
    <m/>
    <m/>
    <m/>
    <m/>
    <m/>
    <m/>
    <m/>
    <m/>
    <m/>
    <m/>
    <m/>
    <m/>
    <m/>
    <m/>
    <m/>
    <m/>
    <m/>
    <m/>
    <m/>
    <m/>
    <m/>
    <m/>
    <m/>
    <m/>
    <m/>
    <m/>
    <m/>
    <m/>
    <m/>
    <m/>
    <m/>
    <m/>
    <m/>
    <m/>
    <m/>
    <m/>
    <m/>
    <m/>
    <m/>
    <m/>
    <m/>
    <m/>
    <m/>
    <m/>
    <m/>
    <m/>
    <m/>
    <m/>
    <m/>
    <m/>
    <m/>
    <m/>
    <m/>
    <m/>
    <m/>
    <m/>
    <m/>
    <m/>
    <m/>
    <m/>
    <m/>
    <m/>
    <m/>
    <m/>
    <m/>
    <x v="0"/>
    <m/>
    <m/>
    <m/>
    <m/>
    <m/>
    <s v="GESTIONADO"/>
    <m/>
    <d v="2024-01-12T00:00:00"/>
    <m/>
    <m/>
    <x v="54"/>
    <x v="0"/>
    <x v="0"/>
    <x v="0"/>
    <x v="0"/>
    <n v="1"/>
    <n v="1"/>
    <n v="1"/>
    <n v="1"/>
    <x v="0"/>
    <n v="1"/>
    <s v="3105658689JUNCALES S.A."/>
    <x v="2"/>
    <d v="2024-01-12T00:00:00"/>
    <x v="1799"/>
    <d v="1899-12-30T00:00:00"/>
    <d v="2024-01-12T15:59:00"/>
    <s v="15:59"/>
    <d v="1899-12-30T04:44:39"/>
    <x v="1"/>
    <x v="1"/>
    <x v="4"/>
    <x v="1"/>
    <n v="8193"/>
  </r>
  <r>
    <n v="1821"/>
    <d v="2024-01-12T20:42:58"/>
    <d v="2024-01-12T20:43:43"/>
    <s v="45961452@ventasyservicios.com.co"/>
    <s v="Natalia Buenano Gonzalez"/>
    <m/>
    <d v="2024-01-12T00:00:00"/>
    <s v="17:47"/>
    <x v="3"/>
    <m/>
    <s v="15560000"/>
    <m/>
    <m/>
    <m/>
    <m/>
    <m/>
    <m/>
    <m/>
    <m/>
    <s v="3113427980"/>
    <s v="DERMAWORKS SAS"/>
    <s v="MICRO"/>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2T00:00:00"/>
    <m/>
    <m/>
    <x v="19"/>
    <x v="3"/>
    <x v="0"/>
    <x v="0"/>
    <x v="0"/>
    <n v="1"/>
    <n v="1"/>
    <n v="1"/>
    <n v="1"/>
    <x v="0"/>
    <n v="1"/>
    <s v="3113427980DERMAWORKS SAS"/>
    <x v="2"/>
    <d v="2024-01-12T00:00:00"/>
    <x v="1800"/>
    <d v="1899-12-30T00:00:00"/>
    <d v="2024-01-12T17:47:00"/>
    <s v="17:47"/>
    <d v="1899-12-30T02:56:43"/>
    <x v="1"/>
    <x v="1"/>
    <x v="5"/>
    <x v="1"/>
    <n v="8193"/>
  </r>
  <r>
    <n v="1822"/>
    <d v="2024-01-12T20:43:54"/>
    <d v="2024-01-12T20:44:04"/>
    <s v="45715302@ventasyservicios.com.co"/>
    <s v="Gina Julieth Rojas Rodriguez"/>
    <m/>
    <d v="2024-01-12T00:00:00"/>
    <s v="8:11"/>
    <x v="4"/>
    <m/>
    <m/>
    <m/>
    <m/>
    <m/>
    <m/>
    <m/>
    <m/>
    <s v="krobles@universa.com.co"/>
    <s v="Re: RV: Revisión de planes actuales conservando descuento otorgado en 2023"/>
    <s v="8.22456968"/>
    <s v="UNIVERSA OPERACIONES S.A.S. "/>
    <s v="MICRO"/>
    <s v="CLIENTE EXTERNO"/>
    <x v="0"/>
    <m/>
    <s v="MÓVIL"/>
    <m/>
    <m/>
    <s v="CAMBIO PLAN TARIFA"/>
    <m/>
    <m/>
    <m/>
    <m/>
    <s v="DOWNGRADE"/>
    <m/>
    <m/>
    <m/>
    <m/>
    <m/>
    <m/>
    <m/>
    <m/>
    <m/>
    <m/>
    <m/>
    <m/>
    <m/>
    <m/>
    <m/>
    <m/>
    <m/>
    <m/>
    <m/>
    <m/>
    <m/>
    <m/>
    <m/>
    <m/>
    <m/>
    <m/>
    <m/>
    <m/>
    <m/>
    <m/>
    <m/>
    <m/>
    <m/>
    <m/>
    <m/>
    <m/>
    <m/>
    <m/>
    <m/>
    <m/>
    <m/>
    <m/>
    <m/>
    <m/>
    <m/>
    <m/>
    <m/>
    <m/>
    <m/>
    <m/>
    <m/>
    <m/>
    <m/>
    <m/>
    <m/>
    <m/>
    <m/>
    <m/>
    <m/>
    <m/>
    <m/>
    <m/>
    <m/>
    <m/>
    <m/>
    <m/>
    <m/>
    <m/>
    <m/>
    <m/>
    <m/>
    <m/>
    <m/>
    <m/>
    <m/>
    <m/>
    <m/>
    <m/>
    <m/>
    <m/>
    <m/>
    <m/>
    <m/>
    <m/>
    <m/>
    <m/>
    <m/>
    <m/>
    <m/>
    <m/>
    <m/>
    <m/>
    <m/>
    <m/>
    <m/>
    <m/>
    <m/>
    <m/>
    <m/>
    <m/>
    <m/>
    <m/>
    <m/>
    <x v="0"/>
    <m/>
    <m/>
    <m/>
    <m/>
    <m/>
    <s v="GESTIONADO"/>
    <m/>
    <d v="2024-01-12T00:00:00"/>
    <s v="0"/>
    <s v="0"/>
    <x v="35"/>
    <x v="0"/>
    <x v="0"/>
    <x v="0"/>
    <x v="0"/>
    <n v="1"/>
    <n v="1"/>
    <n v="1"/>
    <n v="1"/>
    <x v="0"/>
    <n v="1"/>
    <s v="8.22456968UNIVERSA OPERACIONES S.A.S. "/>
    <x v="0"/>
    <d v="2024-01-12T00:00:00"/>
    <x v="1801"/>
    <d v="1899-12-30T00:00:00"/>
    <d v="2024-01-12T08:11:00"/>
    <s v="8:11"/>
    <d v="1899-12-30T12:33:04"/>
    <x v="3"/>
    <x v="2"/>
    <x v="23"/>
    <x v="0"/>
    <n v="8193"/>
  </r>
  <r>
    <n v="1823"/>
    <d v="2024-01-12T20:44:15"/>
    <d v="2024-01-12T20:44:53"/>
    <s v="45961543@ventasyservicios.com.co"/>
    <s v="Juan Jose Duque Aguirre"/>
    <m/>
    <d v="2024-01-12T00:00:00"/>
    <s v="13:13"/>
    <x v="1"/>
    <m/>
    <m/>
    <s v="0"/>
    <s v="0"/>
    <s v="INFORMACIÓN"/>
    <m/>
    <m/>
    <m/>
    <m/>
    <m/>
    <m/>
    <m/>
    <m/>
    <m/>
    <x v="2"/>
    <m/>
    <m/>
    <m/>
    <m/>
    <m/>
    <m/>
    <m/>
    <m/>
    <m/>
    <m/>
    <m/>
    <m/>
    <m/>
    <m/>
    <m/>
    <m/>
    <m/>
    <m/>
    <m/>
    <m/>
    <m/>
    <m/>
    <m/>
    <m/>
    <m/>
    <m/>
    <m/>
    <m/>
    <m/>
    <m/>
    <m/>
    <m/>
    <m/>
    <m/>
    <m/>
    <m/>
    <m/>
    <m/>
    <m/>
    <m/>
    <m/>
    <m/>
    <m/>
    <m/>
    <m/>
    <m/>
    <m/>
    <m/>
    <m/>
    <m/>
    <m/>
    <m/>
    <m/>
    <m/>
    <m/>
    <m/>
    <m/>
    <m/>
    <m/>
    <m/>
    <m/>
    <m/>
    <m/>
    <m/>
    <m/>
    <m/>
    <m/>
    <m/>
    <m/>
    <m/>
    <m/>
    <m/>
    <m/>
    <m/>
    <m/>
    <m/>
    <m/>
    <m/>
    <m/>
    <m/>
    <m/>
    <m/>
    <m/>
    <m/>
    <m/>
    <m/>
    <m/>
    <m/>
    <s v="OTROS TEMAS"/>
    <s v="OTROS TEMAS"/>
    <m/>
    <s v="falta de informacion"/>
    <m/>
    <m/>
    <m/>
    <m/>
    <m/>
    <m/>
    <m/>
    <m/>
    <m/>
    <m/>
    <m/>
    <m/>
    <m/>
    <m/>
    <m/>
    <m/>
    <m/>
    <m/>
    <m/>
    <m/>
    <m/>
    <x v="0"/>
    <m/>
    <m/>
    <m/>
    <m/>
    <m/>
    <s v="GESTIONADO"/>
    <m/>
    <d v="2024-01-12T00:00:00"/>
    <m/>
    <m/>
    <x v="56"/>
    <x v="1"/>
    <x v="0"/>
    <x v="0"/>
    <x v="0"/>
    <n v="1"/>
    <n v="1"/>
    <n v="1"/>
    <n v="1"/>
    <x v="0"/>
    <n v="1"/>
    <s v="0"/>
    <x v="0"/>
    <d v="2024-01-12T00:00:00"/>
    <x v="1802"/>
    <d v="1899-12-30T00:00:00"/>
    <d v="2024-01-12T13:13:00"/>
    <s v="13:13"/>
    <d v="1899-12-30T07:31:53"/>
    <x v="2"/>
    <x v="2"/>
    <x v="6"/>
    <x v="1"/>
    <n v="8193"/>
  </r>
  <r>
    <n v="1824"/>
    <d v="2024-01-12T20:47:37"/>
    <d v="2024-01-12T20:48:09"/>
    <s v="45961452@ventasyservicios.com.co"/>
    <s v="Natalia Buenano Gonzalez"/>
    <m/>
    <d v="2024-01-12T00:00:00"/>
    <s v="18:04"/>
    <x v="3"/>
    <m/>
    <s v="15560002"/>
    <m/>
    <m/>
    <m/>
    <m/>
    <m/>
    <m/>
    <m/>
    <m/>
    <s v="9103373842"/>
    <s v="TEGNOCONTROL S.A.S."/>
    <s v="PYME MEDIANA"/>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2T00:00:00"/>
    <m/>
    <m/>
    <x v="0"/>
    <x v="3"/>
    <x v="0"/>
    <x v="15"/>
    <x v="1"/>
    <n v="1"/>
    <n v="1"/>
    <n v="1"/>
    <n v="1"/>
    <x v="0"/>
    <n v="1"/>
    <s v="9103373842TEGNOCONTROL S.A.S."/>
    <x v="2"/>
    <d v="2024-01-12T00:00:00"/>
    <x v="1803"/>
    <d v="1899-12-30T00:00:00"/>
    <d v="2024-01-12T18:04:00"/>
    <s v="18:04"/>
    <d v="1899-12-30T02:44:09"/>
    <x v="1"/>
    <x v="1"/>
    <x v="5"/>
    <x v="1"/>
    <n v="8193"/>
  </r>
  <r>
    <n v="1825"/>
    <d v="2024-01-12T20:48:01"/>
    <d v="2024-01-12T20:48:52"/>
    <s v="45961543@ventasyservicios.com.co"/>
    <s v="Juan Jose Duque Aguirre"/>
    <m/>
    <d v="2024-01-12T00:00:00"/>
    <s v="13:15"/>
    <x v="1"/>
    <m/>
    <m/>
    <s v="AQUANAUTAS S.A.S."/>
    <s v="900366106"/>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12T00:00:00"/>
    <m/>
    <m/>
    <x v="5"/>
    <x v="1"/>
    <x v="0"/>
    <x v="0"/>
    <x v="0"/>
    <n v="1"/>
    <n v="1"/>
    <n v="1"/>
    <n v="1"/>
    <x v="0"/>
    <n v="1"/>
    <s v="900366106"/>
    <x v="0"/>
    <d v="2024-01-12T00:00:00"/>
    <x v="1804"/>
    <d v="1899-12-30T00:00:00"/>
    <d v="2024-01-12T13:15:00"/>
    <s v="13:15"/>
    <d v="1899-12-30T07:33:52"/>
    <x v="2"/>
    <x v="2"/>
    <x v="6"/>
    <x v="1"/>
    <n v="8193"/>
  </r>
  <r>
    <n v="1826"/>
    <d v="2024-01-12T20:47:49"/>
    <d v="2024-01-12T20:49:06"/>
    <s v="46044978@ventasyservicios.com.co"/>
    <s v="Edward Esteban Roa Ruiz"/>
    <m/>
    <d v="2024-01-12T00:00:00"/>
    <s v="14:02"/>
    <x v="4"/>
    <m/>
    <m/>
    <m/>
    <m/>
    <m/>
    <m/>
    <m/>
    <m/>
    <s v="carolinaamador_17@hotmail.com"/>
    <s v="Fwd: Re: Fwd: Re: Fwd: Re: Activacion de sim card"/>
    <s v="3112835408"/>
    <s v="ANDREA CAROLINA MANCERA AMADOR"/>
    <s v="SOHO"/>
    <s v="CLIENTE CLARO"/>
    <x v="0"/>
    <m/>
    <s v="MÓVIL"/>
    <m/>
    <m/>
    <s v="FALLAS TÉCNICAS"/>
    <m/>
    <m/>
    <m/>
    <m/>
    <m/>
    <m/>
    <m/>
    <m/>
    <m/>
    <m/>
    <m/>
    <m/>
    <m/>
    <m/>
    <m/>
    <m/>
    <m/>
    <m/>
    <m/>
    <s v="CONCILIACIÓN DE LÍNEA(S)"/>
    <m/>
    <m/>
    <m/>
    <m/>
    <m/>
    <m/>
    <m/>
    <m/>
    <m/>
    <m/>
    <m/>
    <m/>
    <m/>
    <m/>
    <m/>
    <m/>
    <m/>
    <m/>
    <m/>
    <m/>
    <m/>
    <m/>
    <m/>
    <m/>
    <m/>
    <m/>
    <m/>
    <m/>
    <m/>
    <m/>
    <m/>
    <m/>
    <m/>
    <m/>
    <m/>
    <m/>
    <m/>
    <m/>
    <m/>
    <m/>
    <m/>
    <m/>
    <m/>
    <m/>
    <m/>
    <m/>
    <m/>
    <m/>
    <m/>
    <m/>
    <m/>
    <m/>
    <m/>
    <m/>
    <m/>
    <m/>
    <m/>
    <m/>
    <m/>
    <m/>
    <m/>
    <m/>
    <m/>
    <m/>
    <m/>
    <m/>
    <m/>
    <m/>
    <m/>
    <m/>
    <m/>
    <m/>
    <m/>
    <m/>
    <m/>
    <m/>
    <m/>
    <m/>
    <m/>
    <m/>
    <m/>
    <m/>
    <m/>
    <m/>
    <m/>
    <m/>
    <m/>
    <m/>
    <x v="0"/>
    <m/>
    <m/>
    <m/>
    <m/>
    <m/>
    <s v="GESTIONADO"/>
    <m/>
    <d v="2024-01-12T00:00:00"/>
    <m/>
    <m/>
    <x v="67"/>
    <x v="0"/>
    <x v="0"/>
    <x v="22"/>
    <x v="1"/>
    <n v="1"/>
    <n v="1"/>
    <n v="1"/>
    <n v="1"/>
    <x v="0"/>
    <n v="1"/>
    <s v="3112835408ANDREA CAROLINA MANCERA AMADOR"/>
    <x v="0"/>
    <d v="2024-01-12T00:00:00"/>
    <x v="1805"/>
    <d v="1899-12-30T00:00:00"/>
    <d v="2024-01-12T14:02:00"/>
    <s v="14:02"/>
    <d v="1899-12-30T06:47:06"/>
    <x v="2"/>
    <x v="2"/>
    <x v="8"/>
    <x v="0"/>
    <n v="8193"/>
  </r>
  <r>
    <n v="1827"/>
    <d v="2024-01-12T20:48:09"/>
    <d v="2024-01-12T20:49:33"/>
    <s v="45688293@ventasyservicios.com.co"/>
    <s v="Juan David Mendez"/>
    <m/>
    <d v="2024-01-12T00:00:00"/>
    <s v="16:07"/>
    <x v="0"/>
    <m/>
    <m/>
    <m/>
    <m/>
    <m/>
    <m/>
    <m/>
    <m/>
    <s v="juan.rodriguez@claro.com.co"/>
    <s v="RV: tramite de reposición"/>
    <s v="3102336517"/>
    <s v="NITRO ENERGY COLOMBIA S.A.S."/>
    <s v="NO DETERMINADO"/>
    <s v="CLIENTE CLAR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12T00:00:00"/>
    <m/>
    <m/>
    <x v="27"/>
    <x v="0"/>
    <x v="0"/>
    <x v="0"/>
    <x v="0"/>
    <n v="1"/>
    <n v="1"/>
    <n v="1"/>
    <n v="1"/>
    <x v="0"/>
    <n v="1"/>
    <s v="3102336517NITRO ENERGY COLOMBIA S.A.S."/>
    <x v="2"/>
    <d v="2024-01-12T00:00:00"/>
    <x v="1806"/>
    <d v="1899-12-30T00:00:00"/>
    <d v="2024-01-12T16:07:00"/>
    <s v="16:07"/>
    <d v="1899-12-30T04:42:33"/>
    <x v="1"/>
    <x v="1"/>
    <x v="4"/>
    <x v="1"/>
    <n v="8193"/>
  </r>
  <r>
    <n v="1828"/>
    <d v="2024-01-12T20:49:54"/>
    <d v="2024-01-12T20:51:13"/>
    <s v="45664102@ventasyservicios.com.co"/>
    <s v="Angie Tatiana Tique Cardozo"/>
    <m/>
    <d v="2024-01-12T00:00:00"/>
    <s v="11:15 a. m."/>
    <x v="0"/>
    <m/>
    <m/>
    <m/>
    <m/>
    <m/>
    <m/>
    <m/>
    <m/>
    <s v="auxiliarcontable2ctrm@hotmail.com"/>
    <s v=" SOLICITUD DE ASIGANCION IP FIJA"/>
    <s v="17081353"/>
    <s v="CTRM S.A.S"/>
    <s v="MICRO"/>
    <s v="CLIENTE EXTERNO"/>
    <x v="0"/>
    <m/>
    <s v="FIJO"/>
    <s v="HFC"/>
    <s v="CAMBIO PLAN TARIFA"/>
    <m/>
    <m/>
    <m/>
    <m/>
    <m/>
    <s v="DOWNGRADE"/>
    <m/>
    <m/>
    <m/>
    <m/>
    <m/>
    <m/>
    <m/>
    <m/>
    <m/>
    <m/>
    <m/>
    <m/>
    <m/>
    <m/>
    <m/>
    <m/>
    <m/>
    <m/>
    <m/>
    <m/>
    <m/>
    <m/>
    <m/>
    <m/>
    <m/>
    <m/>
    <m/>
    <m/>
    <m/>
    <m/>
    <m/>
    <m/>
    <m/>
    <m/>
    <m/>
    <m/>
    <m/>
    <m/>
    <m/>
    <m/>
    <m/>
    <m/>
    <m/>
    <m/>
    <m/>
    <m/>
    <m/>
    <m/>
    <m/>
    <m/>
    <m/>
    <m/>
    <m/>
    <m/>
    <m/>
    <m/>
    <m/>
    <m/>
    <m/>
    <m/>
    <m/>
    <m/>
    <m/>
    <m/>
    <m/>
    <m/>
    <m/>
    <m/>
    <m/>
    <m/>
    <m/>
    <m/>
    <m/>
    <m/>
    <m/>
    <m/>
    <m/>
    <m/>
    <m/>
    <m/>
    <m/>
    <m/>
    <m/>
    <m/>
    <m/>
    <m/>
    <m/>
    <m/>
    <m/>
    <m/>
    <m/>
    <m/>
    <m/>
    <m/>
    <m/>
    <m/>
    <m/>
    <m/>
    <m/>
    <m/>
    <m/>
    <m/>
    <m/>
    <x v="0"/>
    <m/>
    <m/>
    <m/>
    <m/>
    <m/>
    <s v="GESTIONADO"/>
    <m/>
    <d v="2024-01-12T00:00:00"/>
    <s v="NO APLICA"/>
    <s v="NO APLICA"/>
    <x v="35"/>
    <x v="0"/>
    <x v="0"/>
    <x v="23"/>
    <x v="1"/>
    <n v="1"/>
    <n v="1"/>
    <n v="1"/>
    <n v="1"/>
    <x v="0"/>
    <n v="1"/>
    <s v="17081353CTRM S.A.S"/>
    <x v="1"/>
    <d v="2024-01-12T00:00:00"/>
    <x v="1807"/>
    <d v="1899-12-30T00:00:00"/>
    <d v="2024-01-12T11:15:00"/>
    <s v="11:15"/>
    <d v="1899-12-30T09:36:13"/>
    <x v="2"/>
    <x v="2"/>
    <x v="16"/>
    <x v="1"/>
    <n v="8193"/>
  </r>
  <r>
    <n v="1829"/>
    <d v="2024-01-12T20:49:44"/>
    <d v="2024-01-12T20:51:29"/>
    <s v="46049316@ventasyservicios.com.co"/>
    <s v="Evelin Gicela Diaz Garzon"/>
    <m/>
    <d v="2024-01-12T00:00:00"/>
    <s v="15:22"/>
    <x v="7"/>
    <m/>
    <m/>
    <m/>
    <m/>
    <m/>
    <m/>
    <s v="gelope99@hotmail.com; "/>
    <s v="Re: CESION DE CONTRATO"/>
    <m/>
    <m/>
    <s v="62102671"/>
    <s v="INVERSIONE S Y CONSULTORI"/>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2T00:00:00"/>
    <m/>
    <m/>
    <x v="78"/>
    <x v="6"/>
    <x v="0"/>
    <x v="0"/>
    <x v="0"/>
    <n v="1"/>
    <n v="1"/>
    <n v="1"/>
    <n v="1"/>
    <x v="0"/>
    <n v="1"/>
    <s v="62102671INVERSIONE S Y CONSULTORI"/>
    <x v="2"/>
    <d v="2024-01-12T00:00:00"/>
    <x v="1808"/>
    <d v="1899-12-30T00:00:00"/>
    <d v="2024-01-12T15:22:00"/>
    <s v="15:22"/>
    <d v="1899-12-30T05:29:29"/>
    <x v="1"/>
    <x v="1"/>
    <x v="22"/>
    <x v="1"/>
    <n v="8193"/>
  </r>
  <r>
    <n v="1830"/>
    <d v="2024-01-12T20:52:36"/>
    <d v="2024-01-12T20:53:46"/>
    <s v="45077095@ventasyservicios.com.co"/>
    <s v="Diana Patricia García Valencia"/>
    <m/>
    <d v="2024-01-11T00:00:00"/>
    <s v="13:19"/>
    <x v="4"/>
    <m/>
    <m/>
    <m/>
    <m/>
    <m/>
    <m/>
    <m/>
    <m/>
    <s v="Frank Torres (franothor@gmail.com)"/>
    <s v="Solicitud cambio segmentación"/>
    <s v="26194494"/>
    <s v="FRANK YESID TORRES HERNANDEZ"/>
    <s v="MICRO"/>
    <s v="CLIENTE EXTERNO"/>
    <x v="0"/>
    <m/>
    <s v="FIJO"/>
    <s v="HFC"/>
    <s v="CAMBIO PLAN TARIFA"/>
    <m/>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2T00:00:00"/>
    <m/>
    <m/>
    <x v="22"/>
    <x v="0"/>
    <x v="0"/>
    <x v="6"/>
    <x v="1"/>
    <n v="1"/>
    <n v="1"/>
    <n v="1"/>
    <n v="1"/>
    <x v="0"/>
    <n v="1"/>
    <s v="26194494FRANK YESID TORRES HERNANDEZ"/>
    <x v="0"/>
    <d v="2024-01-12T00:00:00"/>
    <x v="1809"/>
    <d v="1899-12-30T00:00:00"/>
    <d v="2024-01-11T13:19:00"/>
    <s v="13:19"/>
    <d v="1899-12-31T07:34:46"/>
    <x v="0"/>
    <x v="0"/>
    <x v="17"/>
    <x v="0"/>
    <n v="8193"/>
  </r>
  <r>
    <n v="1831"/>
    <d v="2024-01-12T20:54:13"/>
    <d v="2024-01-12T20:55:54"/>
    <s v="45961543@ventasyservicios.com.co"/>
    <s v="Juan Jose Duque Aguirre"/>
    <m/>
    <d v="2024-01-12T00:00:00"/>
    <s v="13:24"/>
    <x v="1"/>
    <m/>
    <m/>
    <s v="SALUD EN CASA MEDICOS S.A"/>
    <s v="900338571"/>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12T00:00:00"/>
    <m/>
    <m/>
    <x v="5"/>
    <x v="1"/>
    <x v="0"/>
    <x v="0"/>
    <x v="0"/>
    <n v="1"/>
    <n v="1"/>
    <n v="1"/>
    <n v="1"/>
    <x v="0"/>
    <n v="1"/>
    <s v="900338571"/>
    <x v="0"/>
    <d v="2024-01-12T00:00:00"/>
    <x v="1810"/>
    <d v="1899-12-30T00:00:00"/>
    <d v="2024-01-12T13:24:00"/>
    <s v="13:24"/>
    <d v="1899-12-30T07:31:54"/>
    <x v="2"/>
    <x v="2"/>
    <x v="6"/>
    <x v="1"/>
    <n v="8193"/>
  </r>
  <r>
    <n v="1832"/>
    <d v="2024-01-12T20:56:48"/>
    <d v="2024-01-12T20:57:48"/>
    <s v="46049316@ventasyservicios.com.co"/>
    <s v="Evelin Gicela Diaz Garzon"/>
    <m/>
    <d v="2024-01-12T00:00:00"/>
    <s v="16:01"/>
    <x v="7"/>
    <m/>
    <m/>
    <m/>
    <m/>
    <m/>
    <m/>
    <s v="pctateamcoop@yahoo.com; "/>
    <s v="pctateamcoop@yahoo.com.co; teamcor@yahoo.com; "/>
    <m/>
    <m/>
    <s v="3118474907"/>
    <s v="TRABAJOS EMPRESARIALES AS"/>
    <s v="PYME PEQUEÑ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2T00:00:00"/>
    <m/>
    <m/>
    <x v="78"/>
    <x v="6"/>
    <x v="0"/>
    <x v="0"/>
    <x v="0"/>
    <n v="1"/>
    <n v="1"/>
    <n v="1"/>
    <n v="1"/>
    <x v="0"/>
    <n v="1"/>
    <s v="3118474907TRABAJOS EMPRESARIALES AS"/>
    <x v="2"/>
    <d v="2024-01-12T00:00:00"/>
    <x v="1811"/>
    <d v="1899-12-30T00:00:00"/>
    <d v="2024-01-12T16:01:00"/>
    <s v="16:01"/>
    <d v="1899-12-30T04:56:48"/>
    <x v="1"/>
    <x v="1"/>
    <x v="22"/>
    <x v="1"/>
    <n v="8193"/>
  </r>
  <r>
    <n v="1833"/>
    <d v="2024-01-12T20:57:48"/>
    <d v="2024-01-12T20:58:38"/>
    <s v="46046817@ventasyservicios.com.co"/>
    <s v="Nicolas Romero Parra"/>
    <m/>
    <d v="2024-01-12T00:00:00"/>
    <s v="16:46"/>
    <x v="0"/>
    <m/>
    <m/>
    <m/>
    <m/>
    <m/>
    <m/>
    <m/>
    <m/>
    <s v="yuri.sanchez@claro.com.co; "/>
    <s v="Re: GRUPFARMA MEJORA EN LOS PLANES"/>
    <s v="8.22461865"/>
    <s v="HERNAN DE JESUS CANO PULGARIN"/>
    <s v="PYME MEDIANA"/>
    <s v="CONSULTOR COMERCIAL"/>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2T00:00:00"/>
    <s v="N/A"/>
    <s v="0"/>
    <x v="0"/>
    <x v="0"/>
    <x v="0"/>
    <x v="0"/>
    <x v="0"/>
    <n v="1"/>
    <n v="1"/>
    <n v="1"/>
    <n v="1"/>
    <x v="0"/>
    <n v="1"/>
    <s v="8.22461865HERNAN DE JESUS CANO PULGARIN"/>
    <x v="2"/>
    <d v="2024-01-12T00:00:00"/>
    <x v="1812"/>
    <d v="1899-12-30T00:00:00"/>
    <d v="2024-01-12T16:46:00"/>
    <s v="16:46"/>
    <d v="1899-12-30T04:12:38"/>
    <x v="1"/>
    <x v="1"/>
    <x v="3"/>
    <x v="1"/>
    <n v="8193"/>
  </r>
  <r>
    <n v="1834"/>
    <d v="2024-01-12T20:59:46"/>
    <d v="2024-01-12T21:00:53"/>
    <s v="46049316@ventasyservicios.com.co"/>
    <s v="Evelin Gicela Diaz Garzon"/>
    <m/>
    <d v="2024-01-12T00:00:00"/>
    <s v="18:42"/>
    <x v="7"/>
    <m/>
    <m/>
    <m/>
    <m/>
    <m/>
    <m/>
    <s v="presidencia@latinoamericana.biz"/>
    <s v="Re: Cesión de contrato lines corporativas Organización Latinoamericana SAS"/>
    <m/>
    <m/>
    <s v="3147943444"/>
    <s v="ORGANIZACION LATINOAMERICANA S.A.S"/>
    <s v="INTERMEDIAS"/>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2T00:00:00"/>
    <m/>
    <m/>
    <x v="79"/>
    <x v="6"/>
    <x v="0"/>
    <x v="0"/>
    <x v="0"/>
    <n v="1"/>
    <n v="1"/>
    <n v="1"/>
    <n v="1"/>
    <x v="2"/>
    <n v="2"/>
    <s v="3147943444ORGANIZACION LATINOAMERICANA S.A.S"/>
    <x v="2"/>
    <d v="2024-01-12T00:00:00"/>
    <x v="1813"/>
    <d v="1899-12-30T00:00:00"/>
    <d v="2024-01-12T18:42:00"/>
    <s v="18:42"/>
    <d v="1899-12-30T02:18:53"/>
    <x v="1"/>
    <x v="1"/>
    <x v="22"/>
    <x v="1"/>
    <n v="8193"/>
  </r>
  <r>
    <n v="1835"/>
    <d v="2024-01-12T21:00:15"/>
    <d v="2024-01-12T21:01:14"/>
    <s v="45961543@ventasyservicios.com.co"/>
    <s v="Juan Jose Duque Aguirre"/>
    <m/>
    <d v="2024-01-12T00:00:00"/>
    <s v="13:34"/>
    <x v="1"/>
    <m/>
    <m/>
    <s v="ANGELES SPORT GYM SAS"/>
    <s v="901259373"/>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12T00:00:00"/>
    <m/>
    <m/>
    <x v="5"/>
    <x v="1"/>
    <x v="0"/>
    <x v="16"/>
    <x v="1"/>
    <n v="1"/>
    <n v="1"/>
    <n v="1"/>
    <n v="1"/>
    <x v="0"/>
    <n v="1"/>
    <s v="901259373"/>
    <x v="0"/>
    <d v="2024-01-12T00:00:00"/>
    <x v="1814"/>
    <d v="1899-12-30T00:00:00"/>
    <d v="2024-01-12T13:34:00"/>
    <s v="13:34"/>
    <d v="1899-12-30T07:27:14"/>
    <x v="2"/>
    <x v="2"/>
    <x v="6"/>
    <x v="1"/>
    <n v="8193"/>
  </r>
  <r>
    <n v="1836"/>
    <d v="2024-01-12T20:58:33"/>
    <d v="2024-01-12T21:02:51"/>
    <s v="45577874@ventasyservicios.com.co"/>
    <s v="David Andres Pardo Torres"/>
    <m/>
    <d v="2024-01-12T00:00:00"/>
    <s v="12:51"/>
    <x v="4"/>
    <m/>
    <m/>
    <m/>
    <m/>
    <m/>
    <m/>
    <m/>
    <m/>
    <s v="inverhome@hotmail.com"/>
    <s v="RE: SOLICITUD TRASALDO CUENTA 07702018"/>
    <s v="07702018"/>
    <s v="INVERSIONE HOME DESING SAS "/>
    <s v="MICRO"/>
    <s v="CLIENTE EXTERNO"/>
    <x v="0"/>
    <m/>
    <s v="FIJO"/>
    <s v="HFC"/>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2T00:00:00"/>
    <s v="996001847"/>
    <m/>
    <x v="80"/>
    <x v="0"/>
    <x v="0"/>
    <x v="0"/>
    <x v="0"/>
    <n v="1"/>
    <n v="1"/>
    <n v="1"/>
    <n v="1"/>
    <x v="0"/>
    <n v="1"/>
    <s v="07702018INVERSIONE HOME DESING SAS "/>
    <x v="0"/>
    <d v="2024-01-12T00:00:00"/>
    <x v="1815"/>
    <d v="1899-12-30T00:00:00"/>
    <d v="2024-01-12T12:51:00"/>
    <s v="12:51"/>
    <d v="1899-12-30T08:11:51"/>
    <x v="2"/>
    <x v="2"/>
    <x v="14"/>
    <x v="0"/>
    <n v="8193"/>
  </r>
  <r>
    <n v="1837"/>
    <d v="2024-01-12T21:02:09"/>
    <d v="2024-01-12T21:03:18"/>
    <s v="46044959@ventasyservicios.com.co"/>
    <s v="Brayan Enrique Cuida Castillo"/>
    <m/>
    <d v="2024-01-12T00:00:00"/>
    <s v="12:01 p. m."/>
    <x v="4"/>
    <m/>
    <m/>
    <m/>
    <m/>
    <m/>
    <m/>
    <m/>
    <m/>
    <s v="anaposada@basaconstrucciones.com"/>
    <s v="Re: SOLICITUD REFERENCIA DE PAGO 67295283"/>
    <s v="67295283"/>
    <s v="BASA CONSTRUCCIONES S.A.S"/>
    <s v="SOHO"/>
    <s v="CLIENTE CLARO"/>
    <x v="0"/>
    <m/>
    <s v="FIJO"/>
    <s v="HFC"/>
    <s v="CANCELACIÓN DE SERVICIO"/>
    <m/>
    <m/>
    <m/>
    <m/>
    <m/>
    <m/>
    <m/>
    <s v="COLOCACIÓN"/>
    <m/>
    <m/>
    <m/>
    <m/>
    <m/>
    <m/>
    <m/>
    <m/>
    <m/>
    <m/>
    <m/>
    <m/>
    <m/>
    <m/>
    <m/>
    <m/>
    <m/>
    <m/>
    <m/>
    <m/>
    <m/>
    <m/>
    <m/>
    <m/>
    <m/>
    <m/>
    <m/>
    <m/>
    <m/>
    <m/>
    <m/>
    <m/>
    <m/>
    <m/>
    <m/>
    <m/>
    <m/>
    <m/>
    <m/>
    <m/>
    <m/>
    <m/>
    <m/>
    <m/>
    <m/>
    <m/>
    <m/>
    <m/>
    <m/>
    <m/>
    <m/>
    <m/>
    <m/>
    <m/>
    <m/>
    <m/>
    <m/>
    <m/>
    <m/>
    <m/>
    <m/>
    <m/>
    <m/>
    <m/>
    <m/>
    <m/>
    <m/>
    <m/>
    <m/>
    <m/>
    <m/>
    <m/>
    <m/>
    <m/>
    <m/>
    <m/>
    <m/>
    <m/>
    <m/>
    <m/>
    <m/>
    <m/>
    <m/>
    <m/>
    <m/>
    <m/>
    <m/>
    <m/>
    <m/>
    <m/>
    <m/>
    <m/>
    <m/>
    <m/>
    <m/>
    <m/>
    <m/>
    <s v="TOTAL"/>
    <m/>
    <s v="NO INDICA MOTIVO"/>
    <m/>
    <x v="1"/>
    <m/>
    <m/>
    <s v="1"/>
    <m/>
    <m/>
    <s v="GESTIONADO"/>
    <m/>
    <d v="2024-01-12T00:00:00"/>
    <s v="NN"/>
    <m/>
    <x v="74"/>
    <x v="0"/>
    <x v="0"/>
    <x v="0"/>
    <x v="0"/>
    <n v="1"/>
    <n v="1"/>
    <n v="1"/>
    <n v="1"/>
    <x v="0"/>
    <n v="1"/>
    <s v="67295283BASA CONSTRUCCIONES S.A.S"/>
    <x v="0"/>
    <d v="2024-01-12T00:00:00"/>
    <x v="1816"/>
    <d v="1899-12-30T00:00:00"/>
    <d v="2024-01-12T12:01:00"/>
    <s v="12:01"/>
    <d v="1899-12-30T09:02:18"/>
    <x v="2"/>
    <x v="2"/>
    <x v="7"/>
    <x v="0"/>
    <n v="8193"/>
  </r>
  <r>
    <n v="1838"/>
    <d v="2024-01-12T21:07:27"/>
    <d v="2024-01-12T21:08:23"/>
    <s v="46044959@ventasyservicios.com.co"/>
    <s v="Brayan Enrique Cuida Castillo"/>
    <m/>
    <d v="2024-01-12T00:00:00"/>
    <s v="2:49 p. m."/>
    <x v="4"/>
    <m/>
    <m/>
    <m/>
    <m/>
    <m/>
    <m/>
    <m/>
    <m/>
    <s v="glacial0822@gmail.com"/>
    <s v="Re: Cancelacion de servicio referencia 18537452"/>
    <s v="18537452"/>
    <s v="DISTRIBUCI ONES D. FAMM S"/>
    <s v="MICR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2T00:00:00"/>
    <s v="NN"/>
    <m/>
    <x v="58"/>
    <x v="0"/>
    <x v="0"/>
    <x v="0"/>
    <x v="0"/>
    <n v="1"/>
    <n v="1"/>
    <n v="1"/>
    <n v="1"/>
    <x v="0"/>
    <n v="1"/>
    <s v="18537452DISTRIBUCI ONES D. FAMM S"/>
    <x v="0"/>
    <d v="2024-01-12T00:00:00"/>
    <x v="1817"/>
    <d v="1899-12-30T00:00:00"/>
    <d v="2024-01-12T02:49:00"/>
    <s v="2:49"/>
    <d v="1899-12-30T18:19:23"/>
    <x v="4"/>
    <x v="2"/>
    <x v="7"/>
    <x v="0"/>
    <n v="8193"/>
  </r>
  <r>
    <n v="1839"/>
    <d v="2024-01-12T21:09:20"/>
    <d v="2024-01-12T21:10:27"/>
    <s v="46046817@ventasyservicios.com.co"/>
    <s v="Nicolas Romero Parra"/>
    <m/>
    <d v="2024-01-12T00:00:00"/>
    <s v="13:22"/>
    <x v="0"/>
    <m/>
    <m/>
    <m/>
    <m/>
    <m/>
    <m/>
    <m/>
    <m/>
    <s v="jeimmyamado2@gmail.com"/>
    <s v="Fwd: SOLICITUD NUEVO DECODIFICADOR POR ROBO"/>
    <s v="00168159"/>
    <s v="JEIMMY CAT AMADO OLARTE"/>
    <s v="SOHO"/>
    <s v="CLIENTE CLARO"/>
    <x v="0"/>
    <m/>
    <s v="FIJO"/>
    <s v="HFC"/>
    <s v="CASO A OTRAS ÁREAS"/>
    <m/>
    <m/>
    <m/>
    <m/>
    <m/>
    <m/>
    <m/>
    <m/>
    <s v="NOVEDADES PYME"/>
    <m/>
    <m/>
    <m/>
    <m/>
    <m/>
    <m/>
    <m/>
    <m/>
    <m/>
    <m/>
    <m/>
    <m/>
    <m/>
    <m/>
    <m/>
    <m/>
    <m/>
    <m/>
    <m/>
    <m/>
    <m/>
    <m/>
    <m/>
    <m/>
    <m/>
    <m/>
    <m/>
    <m/>
    <m/>
    <m/>
    <m/>
    <m/>
    <m/>
    <m/>
    <m/>
    <m/>
    <m/>
    <m/>
    <m/>
    <m/>
    <m/>
    <m/>
    <m/>
    <m/>
    <m/>
    <m/>
    <m/>
    <m/>
    <m/>
    <m/>
    <m/>
    <m/>
    <m/>
    <m/>
    <m/>
    <m/>
    <m/>
    <m/>
    <m/>
    <m/>
    <m/>
    <m/>
    <m/>
    <m/>
    <m/>
    <m/>
    <m/>
    <m/>
    <m/>
    <m/>
    <m/>
    <m/>
    <m/>
    <m/>
    <m/>
    <m/>
    <m/>
    <m/>
    <m/>
    <m/>
    <m/>
    <m/>
    <m/>
    <m/>
    <m/>
    <m/>
    <m/>
    <m/>
    <m/>
    <m/>
    <m/>
    <m/>
    <m/>
    <m/>
    <m/>
    <m/>
    <m/>
    <m/>
    <m/>
    <m/>
    <x v="0"/>
    <m/>
    <m/>
    <m/>
    <m/>
    <m/>
    <s v="GESTIONADO"/>
    <m/>
    <d v="2024-01-12T00:00:00"/>
    <s v="N/A"/>
    <s v="996002194"/>
    <x v="94"/>
    <x v="0"/>
    <x v="0"/>
    <x v="0"/>
    <x v="0"/>
    <n v="1"/>
    <n v="1"/>
    <n v="1"/>
    <n v="1"/>
    <x v="0"/>
    <n v="1"/>
    <s v="00168159JEIMMY CAT AMADO OLARTE"/>
    <x v="1"/>
    <d v="2024-01-12T00:00:00"/>
    <x v="1818"/>
    <d v="1899-12-30T00:00:00"/>
    <d v="2024-01-12T13:22:00"/>
    <s v="13:22"/>
    <d v="1899-12-30T07:48:27"/>
    <x v="2"/>
    <x v="2"/>
    <x v="3"/>
    <x v="1"/>
    <n v="8193"/>
  </r>
  <r>
    <n v="1840"/>
    <d v="2024-01-12T21:09:31"/>
    <d v="2024-01-12T21:10:33"/>
    <s v="46049316@ventasyservicios.com.co"/>
    <s v="Evelin Gicela Diaz Garzon"/>
    <m/>
    <d v="2024-01-12T00:00:00"/>
    <s v="18:44"/>
    <x v="7"/>
    <m/>
    <m/>
    <m/>
    <m/>
    <m/>
    <m/>
    <s v="info@sentiretaller.com"/>
    <s v="Re: Cesión línea 3024016260"/>
    <m/>
    <m/>
    <s v="3024016260"/>
    <s v="SENTIRE TALLER S.A.S."/>
    <s v="PYME PEQUEÑ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2T00:00:00"/>
    <m/>
    <m/>
    <x v="78"/>
    <x v="6"/>
    <x v="0"/>
    <x v="0"/>
    <x v="0"/>
    <n v="1"/>
    <n v="1"/>
    <n v="1"/>
    <n v="1"/>
    <x v="1"/>
    <n v="2"/>
    <s v="3024016260SENTIRE TALLER S.A.S."/>
    <x v="2"/>
    <d v="2024-01-12T00:00:00"/>
    <x v="1819"/>
    <d v="1899-12-30T00:00:00"/>
    <d v="2024-01-12T18:44:00"/>
    <s v="18:44"/>
    <d v="1899-12-30T02:26:33"/>
    <x v="1"/>
    <x v="1"/>
    <x v="22"/>
    <x v="1"/>
    <n v="8193"/>
  </r>
  <r>
    <n v="1841"/>
    <d v="2024-01-12T21:09:17"/>
    <d v="2024-01-12T21:11:37"/>
    <s v="45577874@ventasyservicios.com.co"/>
    <s v="David Andres Pardo Torres"/>
    <m/>
    <d v="2024-01-12T00:00:00"/>
    <s v="13:56"/>
    <x v="4"/>
    <m/>
    <m/>
    <m/>
    <m/>
    <m/>
    <m/>
    <m/>
    <m/>
    <s v="aura@labalinera.com.co"/>
    <s v="RV: TRASLADO DE SEDE CALI- LA BALINERA S.A NIT 890.300.768-4"/>
    <s v="11227462"/>
    <s v="LA BALINERA S.A."/>
    <s v="PYME MEDIANA"/>
    <s v="CLIENTE EXTERNO"/>
    <x v="1"/>
    <s v="Kelly Johanna Cascavita Castro"/>
    <s v="FIJO"/>
    <s v="HFC"/>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SOLUCIONADO ESCALADO"/>
    <s v="CSM"/>
    <d v="2024-01-12T00:00:00"/>
    <s v="20624407"/>
    <m/>
    <x v="80"/>
    <x v="0"/>
    <x v="4"/>
    <x v="0"/>
    <x v="0"/>
    <n v="1"/>
    <n v="1"/>
    <n v="1"/>
    <n v="1"/>
    <x v="0"/>
    <n v="1"/>
    <s v="11227462LA BALINERA S.A."/>
    <x v="1"/>
    <d v="2024-01-12T00:00:00"/>
    <x v="1820"/>
    <d v="1899-12-30T00:00:00"/>
    <d v="2024-01-12T13:56:00"/>
    <s v="13:56"/>
    <d v="1899-12-30T07:15:37"/>
    <x v="2"/>
    <x v="2"/>
    <x v="14"/>
    <x v="0"/>
    <n v="8193"/>
  </r>
  <r>
    <n v="1842"/>
    <d v="2024-01-12T21:11:43"/>
    <d v="2024-01-12T21:12:40"/>
    <s v="45715302@ventasyservicios.com.co"/>
    <s v="Gina Julieth Rojas Rodriguez"/>
    <m/>
    <d v="2024-01-12T00:00:00"/>
    <s v="11:43"/>
    <x v="4"/>
    <m/>
    <m/>
    <m/>
    <m/>
    <m/>
    <m/>
    <m/>
    <m/>
    <s v="diana.vargas@enaex.com"/>
    <s v="SOLICITUD SIM VIRTUAL - ENAEX SUCURSAL COLOMBIA NIT. 900.525.542 - 9"/>
    <s v="3153031068"/>
    <s v="3153031068"/>
    <s v="PYME PEQUEÑA"/>
    <s v="CLIENTE EXTERNO"/>
    <x v="0"/>
    <m/>
    <s v="MÓVIL"/>
    <m/>
    <m/>
    <s v="RECONEXIÓN POR ROBO PERDIDA"/>
    <m/>
    <m/>
    <m/>
    <m/>
    <m/>
    <m/>
    <m/>
    <m/>
    <m/>
    <m/>
    <m/>
    <m/>
    <m/>
    <m/>
    <m/>
    <m/>
    <m/>
    <m/>
    <m/>
    <m/>
    <m/>
    <m/>
    <m/>
    <m/>
    <m/>
    <m/>
    <m/>
    <m/>
    <m/>
    <m/>
    <m/>
    <m/>
    <m/>
    <m/>
    <m/>
    <m/>
    <m/>
    <m/>
    <m/>
    <m/>
    <m/>
    <m/>
    <m/>
    <s v="INFORMACIÓN - ACLARACIÓN"/>
    <m/>
    <m/>
    <m/>
    <m/>
    <m/>
    <m/>
    <m/>
    <m/>
    <m/>
    <m/>
    <m/>
    <m/>
    <m/>
    <m/>
    <m/>
    <m/>
    <m/>
    <m/>
    <m/>
    <m/>
    <m/>
    <m/>
    <m/>
    <m/>
    <m/>
    <m/>
    <m/>
    <m/>
    <m/>
    <m/>
    <m/>
    <m/>
    <m/>
    <m/>
    <m/>
    <m/>
    <m/>
    <m/>
    <m/>
    <m/>
    <m/>
    <m/>
    <m/>
    <m/>
    <m/>
    <m/>
    <m/>
    <m/>
    <m/>
    <m/>
    <m/>
    <m/>
    <m/>
    <m/>
    <m/>
    <m/>
    <m/>
    <m/>
    <m/>
    <m/>
    <m/>
    <m/>
    <m/>
    <m/>
    <x v="0"/>
    <m/>
    <m/>
    <m/>
    <m/>
    <m/>
    <s v="GESTIONADO"/>
    <m/>
    <d v="2024-01-12T00:00:00"/>
    <s v="0"/>
    <s v="0"/>
    <x v="170"/>
    <x v="0"/>
    <x v="0"/>
    <x v="9"/>
    <x v="1"/>
    <n v="1"/>
    <n v="1"/>
    <n v="1"/>
    <n v="1"/>
    <x v="0"/>
    <n v="1"/>
    <s v="31530310683153031068"/>
    <x v="0"/>
    <d v="2024-01-12T00:00:00"/>
    <x v="1821"/>
    <d v="1899-12-30T00:00:00"/>
    <d v="2024-01-12T11:43:00"/>
    <s v="11:43"/>
    <d v="1899-12-30T09:29:40"/>
    <x v="2"/>
    <x v="2"/>
    <x v="23"/>
    <x v="0"/>
    <n v="8193"/>
  </r>
  <r>
    <n v="1843"/>
    <d v="2024-01-12T21:15:19"/>
    <d v="2024-01-12T21:16:15"/>
    <s v="46049316@ventasyservicios.com.co"/>
    <s v="Evelin Gicela Diaz Garzon"/>
    <m/>
    <d v="2024-01-12T00:00:00"/>
    <s v="15:42"/>
    <x v="7"/>
    <m/>
    <m/>
    <m/>
    <m/>
    <m/>
    <m/>
    <s v="viewstyled@gmail.com"/>
    <s v="Re: CAMBIO DE RAZÓN SOCIAL"/>
    <m/>
    <m/>
    <s v="8.22438919"/>
    <s v="VIEW STYLE DRISTRIBUIDORA"/>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2T00:00:00"/>
    <m/>
    <m/>
    <x v="78"/>
    <x v="6"/>
    <x v="0"/>
    <x v="0"/>
    <x v="0"/>
    <n v="1"/>
    <n v="1"/>
    <n v="1"/>
    <n v="1"/>
    <x v="0"/>
    <n v="1"/>
    <s v="8.22438919VIEW STYLE DRISTRIBUIDORA"/>
    <x v="2"/>
    <d v="2024-01-12T00:00:00"/>
    <x v="1822"/>
    <d v="1899-12-30T00:00:00"/>
    <d v="2024-01-12T15:42:00"/>
    <s v="15:42"/>
    <d v="1899-12-30T05:34:15"/>
    <x v="1"/>
    <x v="1"/>
    <x v="22"/>
    <x v="1"/>
    <n v="8193"/>
  </r>
  <r>
    <n v="1844"/>
    <d v="2024-01-12T21:18:53"/>
    <d v="2024-01-12T21:19:50"/>
    <s v="46044959@ventasyservicios.com.co"/>
    <s v="Brayan Enrique Cuida Castillo"/>
    <m/>
    <d v="2024-01-10T00:00:00"/>
    <s v="12:56 p. m."/>
    <x v="4"/>
    <m/>
    <m/>
    <m/>
    <m/>
    <m/>
    <m/>
    <m/>
    <m/>
    <s v="asistente@laboratoriosdemac.com.co"/>
    <s v="COBRO DOBLE FACTURA CLARO REF 573686400011882647"/>
    <s v="11882647"/>
    <s v="LABORATORIOS DEMAC LIMITADA"/>
    <s v="SOHO"/>
    <s v="CLIENTE CLAR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0T00:00:00"/>
    <s v="NN"/>
    <m/>
    <x v="47"/>
    <x v="0"/>
    <x v="0"/>
    <x v="0"/>
    <x v="0"/>
    <n v="1"/>
    <n v="1"/>
    <n v="1"/>
    <n v="1"/>
    <x v="0"/>
    <n v="1"/>
    <s v="11882647LABORATORIOS DEMAC LIMITADA"/>
    <x v="0"/>
    <d v="2024-01-12T00:00:00"/>
    <x v="1823"/>
    <d v="1899-12-30T00:00:00"/>
    <d v="2024-01-10T12:56:00"/>
    <s v="12:56"/>
    <d v="1900-01-01T08:23:50"/>
    <x v="0"/>
    <x v="2"/>
    <x v="7"/>
    <x v="0"/>
    <n v="8193"/>
  </r>
  <r>
    <n v="1845"/>
    <d v="2024-01-12T21:21:31"/>
    <d v="2024-01-12T21:23:26"/>
    <s v="45688293@ventasyservicios.com.co"/>
    <s v="Juan David Mendez"/>
    <m/>
    <d v="2024-01-12T00:00:00"/>
    <s v="16:29"/>
    <x v="0"/>
    <m/>
    <m/>
    <m/>
    <m/>
    <m/>
    <m/>
    <m/>
    <m/>
    <s v="andres.leon@Clarocorporativos.co"/>
    <s v="RV: Designación Simcard Virtual"/>
    <s v="3212754559"/>
    <s v="SUDAMERICANA INTEGRAL DE CONSTRUCCIONES"/>
    <s v="INTERMEDIAS"/>
    <s v="MULTIPLAY COMCEL"/>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2T00:00:00"/>
    <m/>
    <m/>
    <x v="21"/>
    <x v="0"/>
    <x v="0"/>
    <x v="0"/>
    <x v="0"/>
    <n v="1"/>
    <n v="1"/>
    <n v="1"/>
    <n v="1"/>
    <x v="0"/>
    <n v="1"/>
    <s v="3212754559SUDAMERICANA INTEGRAL DE CONSTRUCCIONES"/>
    <x v="2"/>
    <d v="2024-01-12T00:00:00"/>
    <x v="1824"/>
    <d v="1899-12-30T00:00:00"/>
    <d v="2024-01-12T16:29:00"/>
    <s v="16:29"/>
    <d v="1899-12-30T04:54:26"/>
    <x v="1"/>
    <x v="1"/>
    <x v="4"/>
    <x v="1"/>
    <n v="8193"/>
  </r>
  <r>
    <n v="1846"/>
    <d v="2024-01-12T21:18:37"/>
    <d v="2024-01-12T21:24:22"/>
    <s v="46049316@ventasyservicios.com.co"/>
    <s v="Evelin Gicela Diaz Garzon"/>
    <m/>
    <d v="2024-01-12T00:00:00"/>
    <s v="15:02"/>
    <x v="7"/>
    <m/>
    <m/>
    <m/>
    <m/>
    <m/>
    <m/>
    <s v="foncorpocaldas@corpocaldas.gov.co; "/>
    <s v="Re: Cesión Linea"/>
    <m/>
    <m/>
    <s v="3122974434"/>
    <s v="FONDO DE EMPLEADOS DE LA "/>
    <s v="PYME PEQUEÑ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2T00:00:00"/>
    <m/>
    <m/>
    <x v="78"/>
    <x v="6"/>
    <x v="0"/>
    <x v="0"/>
    <x v="0"/>
    <n v="1"/>
    <n v="1"/>
    <n v="1"/>
    <n v="1"/>
    <x v="0"/>
    <n v="1"/>
    <s v="3122974434FONDO DE EMPLEADOS DE LA "/>
    <x v="0"/>
    <d v="2024-01-12T00:00:00"/>
    <x v="1825"/>
    <d v="1899-12-30T00:00:00"/>
    <d v="2024-01-12T15:02:00"/>
    <s v="15:02"/>
    <d v="1899-12-30T06:22:22"/>
    <x v="2"/>
    <x v="2"/>
    <x v="22"/>
    <x v="1"/>
    <n v="8193"/>
  </r>
  <r>
    <n v="1847"/>
    <d v="2024-01-12T21:23:12"/>
    <d v="2024-01-12T21:25:36"/>
    <s v="46046817@ventasyservicios.com.co"/>
    <s v="Nicolas Romero Parra"/>
    <m/>
    <d v="2024-01-12T00:00:00"/>
    <s v="15:49"/>
    <x v="0"/>
    <m/>
    <m/>
    <m/>
    <m/>
    <m/>
    <m/>
    <m/>
    <m/>
    <s v="patriycapitales@hotmail.com"/>
    <s v="RV: solicitud cambio de direccion ip por reporte de spam ***URGENTE ***"/>
    <s v="12019417"/>
    <s v="PATRIMONIOS Y KAPITALES S.A.S"/>
    <s v="PYME MEDIANA"/>
    <s v="CONSULTOR COMERCIAL"/>
    <x v="0"/>
    <m/>
    <s v="FIJO"/>
    <s v="FO"/>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2T00:00:00"/>
    <s v="N/A"/>
    <s v="20624576"/>
    <x v="57"/>
    <x v="0"/>
    <x v="0"/>
    <x v="0"/>
    <x v="0"/>
    <n v="1"/>
    <n v="1"/>
    <n v="1"/>
    <n v="1"/>
    <x v="0"/>
    <n v="1"/>
    <s v="12019417PATRIMONIOS Y KAPITALES S.A.S"/>
    <x v="2"/>
    <d v="2024-01-12T00:00:00"/>
    <x v="1826"/>
    <d v="1899-12-30T00:00:00"/>
    <d v="2024-01-12T15:49:00"/>
    <s v="15:49"/>
    <d v="1899-12-30T05:36:36"/>
    <x v="1"/>
    <x v="1"/>
    <x v="3"/>
    <x v="1"/>
    <n v="8193"/>
  </r>
  <r>
    <n v="1848"/>
    <d v="2024-01-12T21:30:07"/>
    <d v="2024-01-12T21:30:46"/>
    <s v="45688293@ventasyservicios.com.co"/>
    <s v="Juan David Mendez"/>
    <m/>
    <d v="2024-01-12T00:00:00"/>
    <s v="18:21"/>
    <x v="0"/>
    <m/>
    <m/>
    <m/>
    <m/>
    <m/>
    <m/>
    <m/>
    <m/>
    <s v="activacionesptoasis@colmoviles.com.co"/>
    <s v="REPOSICION MIN 3142556638"/>
    <s v="3142556638"/>
    <s v="SERVI-VISIONTV S.A.S."/>
    <s v="MICRO"/>
    <s v="CONSULTOR COMERCIAL"/>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2T00:00:00"/>
    <m/>
    <m/>
    <x v="21"/>
    <x v="0"/>
    <x v="0"/>
    <x v="0"/>
    <x v="0"/>
    <n v="1"/>
    <n v="1"/>
    <n v="1"/>
    <n v="1"/>
    <x v="0"/>
    <n v="1"/>
    <s v="3142556638SERVI-VISIONTV S.A.S."/>
    <x v="2"/>
    <d v="2024-01-12T00:00:00"/>
    <x v="1827"/>
    <d v="1899-12-30T00:00:00"/>
    <d v="2024-01-12T18:21:00"/>
    <s v="18:21"/>
    <d v="1899-12-30T03:09:46"/>
    <x v="1"/>
    <x v="1"/>
    <x v="4"/>
    <x v="1"/>
    <n v="8193"/>
  </r>
  <r>
    <n v="1849"/>
    <d v="2024-01-12T21:30:05"/>
    <d v="2024-01-12T21:31:11"/>
    <s v="46044959@ventasyservicios.com.co"/>
    <s v="Brayan Enrique Cuida Castillo"/>
    <m/>
    <d v="2024-01-12T00:00:00"/>
    <s v="11:57 a. m."/>
    <x v="4"/>
    <m/>
    <m/>
    <m/>
    <m/>
    <m/>
    <m/>
    <m/>
    <m/>
    <s v="tricarnes@hotmail.com"/>
    <s v="SOLICITUD CANCELACION SOLO TV"/>
    <s v="66246318"/>
    <s v="COMERCIALI ZADORA M&amp;P CARNES S.A.S"/>
    <s v="MICRO"/>
    <s v="CLIENTE CLARO"/>
    <x v="0"/>
    <m/>
    <s v="FIJO"/>
    <s v="HFC"/>
    <s v="CANCELACIÓN DE SERVICIO"/>
    <m/>
    <m/>
    <m/>
    <m/>
    <m/>
    <m/>
    <m/>
    <s v="COLOCACIÓN"/>
    <m/>
    <m/>
    <m/>
    <m/>
    <m/>
    <m/>
    <m/>
    <m/>
    <m/>
    <m/>
    <m/>
    <m/>
    <m/>
    <m/>
    <m/>
    <m/>
    <m/>
    <m/>
    <m/>
    <m/>
    <m/>
    <m/>
    <m/>
    <m/>
    <m/>
    <m/>
    <m/>
    <m/>
    <m/>
    <m/>
    <m/>
    <m/>
    <m/>
    <m/>
    <m/>
    <m/>
    <m/>
    <m/>
    <m/>
    <m/>
    <m/>
    <m/>
    <m/>
    <m/>
    <m/>
    <m/>
    <m/>
    <m/>
    <m/>
    <m/>
    <m/>
    <m/>
    <m/>
    <m/>
    <m/>
    <m/>
    <m/>
    <m/>
    <m/>
    <m/>
    <m/>
    <m/>
    <m/>
    <m/>
    <m/>
    <m/>
    <m/>
    <m/>
    <m/>
    <m/>
    <m/>
    <m/>
    <m/>
    <m/>
    <m/>
    <m/>
    <m/>
    <m/>
    <m/>
    <m/>
    <m/>
    <m/>
    <m/>
    <m/>
    <m/>
    <m/>
    <m/>
    <m/>
    <m/>
    <m/>
    <m/>
    <m/>
    <m/>
    <m/>
    <m/>
    <m/>
    <m/>
    <s v="TOTAL"/>
    <m/>
    <s v="NO INDICA MOTIVO"/>
    <m/>
    <x v="1"/>
    <m/>
    <m/>
    <s v="1"/>
    <m/>
    <m/>
    <s v="GESTIONADO"/>
    <m/>
    <d v="2024-01-10T00:00:00"/>
    <s v="NN"/>
    <m/>
    <x v="74"/>
    <x v="0"/>
    <x v="0"/>
    <x v="14"/>
    <x v="1"/>
    <n v="1"/>
    <n v="1"/>
    <n v="1"/>
    <n v="1"/>
    <x v="0"/>
    <n v="1"/>
    <s v="66246318COMERCIALI ZADORA M&amp;P CARNES S.A.S"/>
    <x v="0"/>
    <d v="2024-01-12T00:00:00"/>
    <x v="1828"/>
    <d v="1899-12-30T00:00:00"/>
    <d v="2024-01-12T11:57:00"/>
    <s v="11:57"/>
    <d v="1899-12-30T09:34:11"/>
    <x v="2"/>
    <x v="2"/>
    <x v="7"/>
    <x v="0"/>
    <n v="8193"/>
  </r>
  <r>
    <n v="1850"/>
    <d v="2024-01-12T21:22:17"/>
    <d v="2024-01-12T21:31:47"/>
    <s v="45577874@ventasyservicios.com.co"/>
    <s v="David Andres Pardo Torres"/>
    <m/>
    <d v="2024-01-12T00:00:00"/>
    <s v="13:56"/>
    <x v="4"/>
    <m/>
    <m/>
    <m/>
    <m/>
    <m/>
    <m/>
    <m/>
    <m/>
    <s v="angelaval24@gmail.com"/>
    <s v="TRASLADO DE INTERNET"/>
    <s v="12514084"/>
    <s v="VALENZUELA QUIIMBAY ANGELA YINETH"/>
    <s v="SOHO"/>
    <s v="CLIENTE EXTERNO"/>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2T00:00:00"/>
    <s v="20624671"/>
    <m/>
    <x v="80"/>
    <x v="0"/>
    <x v="0"/>
    <x v="0"/>
    <x v="0"/>
    <n v="1"/>
    <n v="1"/>
    <n v="1"/>
    <n v="1"/>
    <x v="0"/>
    <n v="1"/>
    <s v="12514084VALENZUELA QUIIMBAY ANGELA YINETH"/>
    <x v="0"/>
    <d v="2024-01-12T00:00:00"/>
    <x v="1829"/>
    <d v="1899-12-30T00:00:00"/>
    <d v="2024-01-12T13:56:00"/>
    <s v="13:56"/>
    <d v="1899-12-30T07:35:47"/>
    <x v="2"/>
    <x v="2"/>
    <x v="14"/>
    <x v="0"/>
    <n v="8193"/>
  </r>
  <r>
    <n v="1851"/>
    <d v="2024-01-12T21:35:33"/>
    <d v="2024-01-12T21:36:13"/>
    <s v="46049316@ventasyservicios.com.co"/>
    <s v="Evelin Gicela Diaz Garzon"/>
    <m/>
    <d v="2024-01-12T00:00:00"/>
    <s v="15:41"/>
    <x v="7"/>
    <m/>
    <m/>
    <m/>
    <m/>
    <m/>
    <m/>
    <s v="contabilidad@konfia.com.co"/>
    <s v="RE: CESION DE CONTRATO"/>
    <m/>
    <m/>
    <s v="3213085501"/>
    <s v="PAOLA ANDR FALLA VARON"/>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2T00:00:00"/>
    <m/>
    <m/>
    <x v="78"/>
    <x v="6"/>
    <x v="0"/>
    <x v="0"/>
    <x v="0"/>
    <n v="1"/>
    <n v="1"/>
    <n v="1"/>
    <n v="1"/>
    <x v="2"/>
    <n v="3"/>
    <s v="3213085501PAOLA ANDR FALLA VARON"/>
    <x v="2"/>
    <d v="2024-01-12T00:00:00"/>
    <x v="1830"/>
    <d v="1899-12-30T00:00:00"/>
    <d v="2024-01-12T15:41:00"/>
    <s v="15:41"/>
    <d v="1899-12-30T05:55:13"/>
    <x v="1"/>
    <x v="1"/>
    <x v="22"/>
    <x v="1"/>
    <n v="8193"/>
  </r>
  <r>
    <n v="1852"/>
    <d v="2024-01-12T21:39:31"/>
    <d v="2024-01-12T21:40:18"/>
    <s v="45688293@ventasyservicios.com.co"/>
    <s v="Juan David Mendez"/>
    <m/>
    <d v="2024-01-12T00:00:00"/>
    <s v="21:09"/>
    <x v="0"/>
    <m/>
    <m/>
    <m/>
    <m/>
    <m/>
    <m/>
    <m/>
    <m/>
    <s v="Luz.sierrag@claro.com.co"/>
    <s v="Re: MIN 3202917697 ASOCIAR A LA MAESTRA  8.22481634"/>
    <s v="1.47270748"/>
    <s v="GRENERGY COLOMBIA S.A.S."/>
    <s v="MICRO"/>
    <s v="CLIENTE CLARO"/>
    <x v="0"/>
    <m/>
    <s v="MÓVIL"/>
    <m/>
    <m/>
    <s v="INCLUSIONES - EXCLUSIONES"/>
    <m/>
    <m/>
    <m/>
    <m/>
    <m/>
    <m/>
    <m/>
    <m/>
    <m/>
    <m/>
    <m/>
    <m/>
    <m/>
    <m/>
    <m/>
    <m/>
    <m/>
    <m/>
    <m/>
    <m/>
    <m/>
    <m/>
    <m/>
    <m/>
    <s v="INCLUSIÓN"/>
    <m/>
    <m/>
    <m/>
    <m/>
    <m/>
    <m/>
    <m/>
    <m/>
    <m/>
    <m/>
    <m/>
    <m/>
    <m/>
    <m/>
    <m/>
    <m/>
    <m/>
    <m/>
    <m/>
    <m/>
    <m/>
    <m/>
    <m/>
    <m/>
    <m/>
    <m/>
    <m/>
    <m/>
    <m/>
    <m/>
    <m/>
    <m/>
    <m/>
    <m/>
    <m/>
    <m/>
    <m/>
    <m/>
    <m/>
    <m/>
    <m/>
    <m/>
    <m/>
    <m/>
    <m/>
    <m/>
    <m/>
    <m/>
    <m/>
    <m/>
    <m/>
    <m/>
    <m/>
    <m/>
    <m/>
    <m/>
    <m/>
    <m/>
    <m/>
    <m/>
    <m/>
    <m/>
    <m/>
    <m/>
    <m/>
    <m/>
    <m/>
    <m/>
    <m/>
    <m/>
    <m/>
    <m/>
    <m/>
    <m/>
    <m/>
    <m/>
    <m/>
    <m/>
    <m/>
    <m/>
    <m/>
    <m/>
    <m/>
    <x v="0"/>
    <m/>
    <m/>
    <m/>
    <m/>
    <m/>
    <s v="GESTIONADO"/>
    <m/>
    <d v="2024-01-12T00:00:00"/>
    <m/>
    <m/>
    <x v="54"/>
    <x v="0"/>
    <x v="0"/>
    <x v="32"/>
    <x v="1"/>
    <n v="1"/>
    <n v="1"/>
    <n v="1"/>
    <n v="1"/>
    <x v="0"/>
    <n v="1"/>
    <s v="1.47270748GRENERGY COLOMBIA S.A.S."/>
    <x v="2"/>
    <d v="2024-01-12T00:00:00"/>
    <x v="1831"/>
    <d v="1899-12-30T00:00:00"/>
    <d v="2024-01-12T21:09:00"/>
    <s v="21:09"/>
    <d v="1899-12-30T00:31:18"/>
    <x v="1"/>
    <x v="1"/>
    <x v="4"/>
    <x v="1"/>
    <n v="8193"/>
  </r>
  <r>
    <n v="1853"/>
    <d v="2024-01-12T21:43:20"/>
    <d v="2024-01-12T21:44:22"/>
    <s v="46049316@ventasyservicios.com.co"/>
    <s v="Evelin Gicela Diaz Garzon"/>
    <m/>
    <d v="2024-01-12T00:00:00"/>
    <s v="16:54"/>
    <x v="7"/>
    <m/>
    <m/>
    <m/>
    <m/>
    <m/>
    <m/>
    <s v="cpgb14@hotmail.com; "/>
    <s v="Re: cesión de contrato"/>
    <m/>
    <m/>
    <s v="3117808977"/>
    <s v="RAFAEL EDUARDO "/>
    <s v="NO DETERMINAD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2T00:00:00"/>
    <m/>
    <m/>
    <x v="78"/>
    <x v="6"/>
    <x v="0"/>
    <x v="0"/>
    <x v="0"/>
    <n v="1"/>
    <n v="1"/>
    <n v="1"/>
    <n v="1"/>
    <x v="0"/>
    <n v="1"/>
    <s v="3117808977RAFAEL EDUARDO "/>
    <x v="2"/>
    <d v="2024-01-12T00:00:00"/>
    <x v="1832"/>
    <d v="1899-12-30T00:00:00"/>
    <d v="2024-01-12T16:54:00"/>
    <s v="16:54"/>
    <d v="1899-12-30T04:50:22"/>
    <x v="1"/>
    <x v="1"/>
    <x v="22"/>
    <x v="1"/>
    <n v="8193"/>
  </r>
  <r>
    <n v="1854"/>
    <d v="2024-01-12T21:47:59"/>
    <d v="2024-01-12T21:49:18"/>
    <s v="46049316@ventasyservicios.com.co"/>
    <s v="Evelin Gicela Diaz Garzon"/>
    <m/>
    <d v="2024-01-12T00:00:00"/>
    <s v="16:47"/>
    <x v="7"/>
    <m/>
    <m/>
    <m/>
    <m/>
    <m/>
    <m/>
    <s v="admin@athenas.com.co; "/>
    <s v="Re: CESION LINEA TELEFONICA MOVIL 3118950017"/>
    <m/>
    <m/>
    <s v="3118950017"/>
    <s v="ATHENAS SERVICIOS S A S"/>
    <s v="SOH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2T00:00:00"/>
    <m/>
    <m/>
    <x v="79"/>
    <x v="6"/>
    <x v="0"/>
    <x v="0"/>
    <x v="0"/>
    <n v="1"/>
    <n v="1"/>
    <n v="1"/>
    <n v="1"/>
    <x v="1"/>
    <n v="3"/>
    <s v="3118950017ATHENAS SERVICIOS S A S"/>
    <x v="2"/>
    <d v="2024-01-12T00:00:00"/>
    <x v="1833"/>
    <d v="1899-12-30T00:00:00"/>
    <d v="2024-01-12T16:47:00"/>
    <s v="16:47"/>
    <d v="1899-12-30T05:02:18"/>
    <x v="1"/>
    <x v="1"/>
    <x v="22"/>
    <x v="1"/>
    <n v="8193"/>
  </r>
  <r>
    <n v="1855"/>
    <d v="2024-01-12T21:25:39"/>
    <d v="2024-01-12T21:49:20"/>
    <s v="46046817@ventasyservicios.com.co"/>
    <s v="Nicolas Romero Parra"/>
    <m/>
    <d v="2024-01-12T00:00:00"/>
    <s v="15:25"/>
    <x v="0"/>
    <m/>
    <m/>
    <m/>
    <m/>
    <m/>
    <m/>
    <m/>
    <m/>
    <s v="asistente.admin@rhandom.com.co"/>
    <s v="GARANTIA SERVICIO WH COLOMBIA SAS"/>
    <s v="73250652"/>
    <s v="WH COLOMBIA SAS"/>
    <s v="PYME MEDIANA"/>
    <s v="CONSULTOR COMERCIAL"/>
    <x v="0"/>
    <m/>
    <s v="FIJO"/>
    <s v="HFC"/>
    <s v="CASO A OTRAS ÁREAS"/>
    <m/>
    <m/>
    <m/>
    <m/>
    <m/>
    <m/>
    <m/>
    <m/>
    <s v="NOVEDADES PYME"/>
    <m/>
    <m/>
    <m/>
    <m/>
    <m/>
    <m/>
    <m/>
    <m/>
    <m/>
    <m/>
    <m/>
    <m/>
    <m/>
    <m/>
    <m/>
    <m/>
    <m/>
    <m/>
    <m/>
    <m/>
    <m/>
    <m/>
    <m/>
    <m/>
    <m/>
    <m/>
    <m/>
    <m/>
    <m/>
    <m/>
    <m/>
    <m/>
    <m/>
    <m/>
    <m/>
    <m/>
    <m/>
    <m/>
    <m/>
    <m/>
    <m/>
    <m/>
    <m/>
    <m/>
    <m/>
    <m/>
    <m/>
    <m/>
    <m/>
    <m/>
    <m/>
    <m/>
    <m/>
    <m/>
    <m/>
    <m/>
    <m/>
    <m/>
    <m/>
    <m/>
    <m/>
    <m/>
    <m/>
    <m/>
    <m/>
    <m/>
    <m/>
    <m/>
    <m/>
    <m/>
    <m/>
    <m/>
    <m/>
    <m/>
    <m/>
    <m/>
    <m/>
    <m/>
    <m/>
    <m/>
    <m/>
    <m/>
    <m/>
    <m/>
    <m/>
    <m/>
    <m/>
    <m/>
    <m/>
    <m/>
    <m/>
    <m/>
    <m/>
    <m/>
    <m/>
    <m/>
    <m/>
    <m/>
    <m/>
    <m/>
    <x v="0"/>
    <m/>
    <m/>
    <m/>
    <m/>
    <m/>
    <s v="SOLUCIONADO ESCALADO"/>
    <s v="OTRAS ÁREAS"/>
    <d v="2024-01-12T00:00:00"/>
    <s v="Escalado a implementación "/>
    <s v="996003258"/>
    <x v="94"/>
    <x v="0"/>
    <x v="4"/>
    <x v="24"/>
    <x v="1"/>
    <n v="1"/>
    <n v="1"/>
    <n v="1"/>
    <n v="1"/>
    <x v="0"/>
    <n v="1"/>
    <s v="73250652WH COLOMBIA SAS"/>
    <x v="1"/>
    <d v="2024-01-12T00:00:00"/>
    <x v="1834"/>
    <d v="1899-12-30T00:00:00"/>
    <d v="2024-01-12T15:25:00"/>
    <s v="15:25"/>
    <d v="1899-12-30T06:24:20"/>
    <x v="2"/>
    <x v="2"/>
    <x v="3"/>
    <x v="1"/>
    <n v="8193"/>
  </r>
  <r>
    <n v="1856"/>
    <d v="2024-01-12T21:54:55"/>
    <d v="2024-01-12T21:55:39"/>
    <s v="46049316@ventasyservicios.com.co"/>
    <s v="Evelin Gicela Diaz Garzon"/>
    <m/>
    <d v="2024-01-12T00:00:00"/>
    <s v="16:40"/>
    <x v="7"/>
    <m/>
    <m/>
    <m/>
    <m/>
    <m/>
    <m/>
    <s v="variedadesmauro@hotmail.com"/>
    <s v="SOLICITUD DE CESION DE CONTRATO"/>
    <m/>
    <m/>
    <s v="3164909726"/>
    <s v="JUAN CAMILO GARCIA MORALE"/>
    <s v="SOH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2T00:00:00"/>
    <m/>
    <m/>
    <x v="79"/>
    <x v="6"/>
    <x v="0"/>
    <x v="27"/>
    <x v="1"/>
    <n v="1"/>
    <n v="1"/>
    <n v="1"/>
    <n v="1"/>
    <x v="1"/>
    <n v="2"/>
    <s v="3164909726JUAN CAMILO GARCIA MORALE"/>
    <x v="2"/>
    <d v="2024-01-12T00:00:00"/>
    <x v="1835"/>
    <d v="1899-12-30T00:00:00"/>
    <d v="2024-01-12T16:40:00"/>
    <s v="16:40"/>
    <d v="1899-12-30T05:15:39"/>
    <x v="1"/>
    <x v="1"/>
    <x v="22"/>
    <x v="1"/>
    <n v="8193"/>
  </r>
  <r>
    <n v="1857"/>
    <d v="2024-01-12T21:56:57"/>
    <d v="2024-01-12T22:06:28"/>
    <s v="45577874@ventasyservicios.com.co"/>
    <s v="David Andres Pardo Torres"/>
    <m/>
    <d v="2024-01-12T00:00:00"/>
    <s v="14:25"/>
    <x v="4"/>
    <m/>
    <m/>
    <m/>
    <m/>
    <m/>
    <m/>
    <m/>
    <m/>
    <s v="pmafioli.servinc@gmail.com"/>
    <s v="Solicitud traslado externo 11834181"/>
    <s v="11834181"/>
    <s v="SERVICIOS DE INGENIERIA Y CONSTRUCCION SAS"/>
    <s v="PYME PEQUEÑA"/>
    <s v="CLIENTE EXTERNO"/>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2T00:00:00"/>
    <s v="20625114"/>
    <m/>
    <x v="80"/>
    <x v="0"/>
    <x v="0"/>
    <x v="0"/>
    <x v="0"/>
    <n v="1"/>
    <n v="1"/>
    <n v="1"/>
    <n v="1"/>
    <x v="0"/>
    <n v="1"/>
    <s v="11834181SERVICIOS DE INGENIERIA Y CONSTRUCCION SAS"/>
    <x v="0"/>
    <d v="2024-01-12T00:00:00"/>
    <x v="1836"/>
    <d v="1899-12-30T00:00:00"/>
    <d v="2024-01-12T14:25:00"/>
    <s v="14:25"/>
    <d v="1899-12-30T07:41:28"/>
    <x v="2"/>
    <x v="2"/>
    <x v="14"/>
    <x v="0"/>
    <n v="8193"/>
  </r>
  <r>
    <n v="1858"/>
    <d v="2024-01-12T22:24:28"/>
    <d v="2024-01-12T22:28:52"/>
    <s v="45577874@ventasyservicios.com.co"/>
    <s v="David Andres Pardo Torres"/>
    <m/>
    <d v="2024-01-11T00:00:00"/>
    <s v="17:19"/>
    <x v="7"/>
    <m/>
    <m/>
    <m/>
    <m/>
    <m/>
    <m/>
    <s v="parkcaribehotel@gmail.com"/>
    <s v="Fwd: Seccion decontrato soluciones fijas por medio de presente solicitamos él cambio de titularidad de los siguiente servicios"/>
    <m/>
    <m/>
    <s v="12834228"/>
    <s v="PARK CARIB HOTEL DE MEDELL S.A.S"/>
    <s v="MICRO"/>
    <s v="CLIENTE EXTERNO"/>
    <x v="0"/>
    <m/>
    <m/>
    <m/>
    <m/>
    <m/>
    <m/>
    <m/>
    <m/>
    <m/>
    <m/>
    <m/>
    <m/>
    <m/>
    <m/>
    <m/>
    <m/>
    <m/>
    <m/>
    <m/>
    <m/>
    <m/>
    <m/>
    <m/>
    <m/>
    <m/>
    <m/>
    <m/>
    <m/>
    <m/>
    <m/>
    <m/>
    <m/>
    <m/>
    <m/>
    <m/>
    <m/>
    <m/>
    <m/>
    <m/>
    <m/>
    <m/>
    <m/>
    <m/>
    <m/>
    <m/>
    <m/>
    <m/>
    <m/>
    <m/>
    <m/>
    <m/>
    <m/>
    <m/>
    <m/>
    <m/>
    <m/>
    <m/>
    <m/>
    <m/>
    <m/>
    <m/>
    <m/>
    <m/>
    <m/>
    <m/>
    <m/>
    <m/>
    <m/>
    <m/>
    <m/>
    <m/>
    <m/>
    <m/>
    <s v="FIJO"/>
    <s v="HFC"/>
    <m/>
    <s v="DOCUMENTACIÓN INCOMPLETA"/>
    <m/>
    <m/>
    <m/>
    <m/>
    <m/>
    <m/>
    <m/>
    <m/>
    <m/>
    <m/>
    <m/>
    <m/>
    <m/>
    <m/>
    <m/>
    <m/>
    <m/>
    <m/>
    <m/>
    <m/>
    <m/>
    <m/>
    <m/>
    <m/>
    <m/>
    <m/>
    <m/>
    <m/>
    <m/>
    <m/>
    <m/>
    <m/>
    <m/>
    <m/>
    <m/>
    <m/>
    <x v="0"/>
    <m/>
    <m/>
    <m/>
    <m/>
    <m/>
    <s v="GESTIONADO"/>
    <m/>
    <d v="2024-01-12T00:00:00"/>
    <s v="996004093"/>
    <m/>
    <x v="5"/>
    <x v="6"/>
    <x v="0"/>
    <x v="0"/>
    <x v="0"/>
    <n v="1"/>
    <n v="1"/>
    <n v="1"/>
    <n v="1"/>
    <x v="0"/>
    <n v="1"/>
    <s v="12834228PARK CARIB HOTEL DE MEDELL S.A.S"/>
    <x v="0"/>
    <d v="2024-01-12T00:00:00"/>
    <x v="1837"/>
    <d v="1899-12-30T00:00:00"/>
    <d v="2024-01-11T17:19:00"/>
    <s v="17:19"/>
    <d v="1899-12-31T05:09:52"/>
    <x v="0"/>
    <x v="0"/>
    <x v="14"/>
    <x v="0"/>
    <n v="8193"/>
  </r>
  <r>
    <n v="1859"/>
    <d v="2024-01-12T22:34:08"/>
    <d v="2024-01-12T22:38:53"/>
    <s v="45577874@ventasyservicios.com.co"/>
    <s v="David Andres Pardo Torres"/>
    <m/>
    <d v="2024-01-11T00:00:00"/>
    <s v="18:30"/>
    <x v="4"/>
    <m/>
    <m/>
    <m/>
    <m/>
    <m/>
    <m/>
    <m/>
    <m/>
    <s v="gerenciatintyco@gmail.com"/>
    <s v="Re: Fwd: Solicitud cambio de titularidad"/>
    <s v="13874317"/>
    <s v="PABLO GOMEZ CARDENAS"/>
    <s v="SOHO"/>
    <s v="CLIENTE EXTERNO"/>
    <x v="0"/>
    <m/>
    <s v="FIJO"/>
    <s v="FO"/>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12T00:00:00"/>
    <s v="20625547"/>
    <m/>
    <x v="111"/>
    <x v="0"/>
    <x v="0"/>
    <x v="0"/>
    <x v="0"/>
    <n v="1"/>
    <n v="1"/>
    <n v="1"/>
    <n v="1"/>
    <x v="2"/>
    <n v="4"/>
    <s v="13874317PABLO GOMEZ CARDENAS"/>
    <x v="0"/>
    <d v="2024-01-12T00:00:00"/>
    <x v="1838"/>
    <d v="1899-12-30T00:00:00"/>
    <d v="2024-01-11T18:30:00"/>
    <s v="18:30"/>
    <d v="1899-12-31T04:08:53"/>
    <x v="0"/>
    <x v="0"/>
    <x v="14"/>
    <x v="0"/>
    <n v="8193"/>
  </r>
  <r>
    <n v="1860"/>
    <d v="2024-01-12T23:01:53"/>
    <d v="2024-01-12T23:03:49"/>
    <s v="45577874@ventasyservicios.com.co"/>
    <s v="David Andres Pardo Torres"/>
    <m/>
    <d v="2024-01-12T00:00:00"/>
    <s v="09:06"/>
    <x v="0"/>
    <m/>
    <m/>
    <m/>
    <m/>
    <m/>
    <m/>
    <m/>
    <m/>
    <s v="contactopyme.co@claro.com.co"/>
    <s v="Fwd: CamScanner 11-01-2024 17.19.pdf"/>
    <s v="12515530"/>
    <s v="INVERSIONES HDPO SAS"/>
    <s v="MICRO"/>
    <s v="SOPORTE TÉCNICO NEGOCIOS"/>
    <x v="0"/>
    <m/>
    <s v="FIJO"/>
    <s v="FO"/>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2T00:00:00"/>
    <s v="20625879"/>
    <m/>
    <x v="37"/>
    <x v="0"/>
    <x v="0"/>
    <x v="0"/>
    <x v="0"/>
    <n v="1"/>
    <n v="1"/>
    <n v="1"/>
    <n v="1"/>
    <x v="2"/>
    <n v="2"/>
    <s v="12515530INVERSIONES HDPO SAS"/>
    <x v="0"/>
    <d v="2024-01-12T00:00:00"/>
    <x v="1839"/>
    <d v="1899-12-30T00:00:00"/>
    <d v="2024-01-12T09:06:00"/>
    <s v="09:06"/>
    <d v="1899-12-30T13:57:49"/>
    <x v="3"/>
    <x v="2"/>
    <x v="14"/>
    <x v="0"/>
    <n v="8193"/>
  </r>
  <r>
    <n v="1861"/>
    <d v="2024-01-12T23:10:35"/>
    <d v="2024-01-12T23:11:43"/>
    <s v="45577874@ventasyservicios.com.co"/>
    <s v="David Andres Pardo Torres"/>
    <m/>
    <d v="2024-01-12T00:00:00"/>
    <s v="09:11"/>
    <x v="7"/>
    <m/>
    <m/>
    <m/>
    <m/>
    <m/>
    <m/>
    <s v="inversioneshdposas@gmail.com"/>
    <s v="CamScanner 12-01-2024 09.08.pdf"/>
    <m/>
    <m/>
    <s v="12515530"/>
    <s v="12515530"/>
    <s v="MICRO"/>
    <s v="CLIENTE EXTERNO"/>
    <x v="0"/>
    <m/>
    <m/>
    <m/>
    <m/>
    <m/>
    <m/>
    <m/>
    <m/>
    <m/>
    <m/>
    <m/>
    <m/>
    <m/>
    <m/>
    <m/>
    <m/>
    <m/>
    <m/>
    <m/>
    <m/>
    <m/>
    <m/>
    <m/>
    <m/>
    <m/>
    <m/>
    <m/>
    <m/>
    <m/>
    <m/>
    <m/>
    <m/>
    <m/>
    <m/>
    <m/>
    <m/>
    <m/>
    <m/>
    <m/>
    <m/>
    <m/>
    <m/>
    <m/>
    <m/>
    <m/>
    <m/>
    <m/>
    <m/>
    <m/>
    <m/>
    <m/>
    <m/>
    <m/>
    <m/>
    <m/>
    <m/>
    <m/>
    <m/>
    <m/>
    <m/>
    <m/>
    <m/>
    <m/>
    <m/>
    <m/>
    <m/>
    <m/>
    <m/>
    <m/>
    <m/>
    <m/>
    <m/>
    <m/>
    <s v="FIJO"/>
    <s v="FO"/>
    <m/>
    <s v="INFORMACIÓN"/>
    <s v="ESTADO DEL PROCESO"/>
    <m/>
    <m/>
    <m/>
    <m/>
    <m/>
    <m/>
    <m/>
    <m/>
    <m/>
    <m/>
    <m/>
    <m/>
    <m/>
    <m/>
    <m/>
    <m/>
    <m/>
    <m/>
    <m/>
    <m/>
    <m/>
    <m/>
    <m/>
    <m/>
    <m/>
    <m/>
    <m/>
    <m/>
    <m/>
    <m/>
    <m/>
    <m/>
    <m/>
    <m/>
    <m/>
    <x v="0"/>
    <m/>
    <m/>
    <m/>
    <m/>
    <m/>
    <s v="GESTIONADO"/>
    <m/>
    <d v="2024-01-12T00:00:00"/>
    <s v="20625967"/>
    <m/>
    <x v="137"/>
    <x v="6"/>
    <x v="0"/>
    <x v="0"/>
    <x v="0"/>
    <n v="1"/>
    <n v="1"/>
    <n v="1"/>
    <n v="1"/>
    <x v="0"/>
    <n v="1"/>
    <s v="1251553012515530"/>
    <x v="0"/>
    <d v="2024-01-12T00:00:00"/>
    <x v="1840"/>
    <d v="1899-12-30T00:00:00"/>
    <d v="2024-01-12T09:11:00"/>
    <s v="09:11"/>
    <d v="1899-12-30T14:00:43"/>
    <x v="3"/>
    <x v="2"/>
    <x v="14"/>
    <x v="0"/>
    <n v="8193"/>
  </r>
  <r>
    <n v="1862"/>
    <d v="2024-01-12T23:24:51"/>
    <d v="2024-01-12T23:34:55"/>
    <s v="45577874@ventasyservicios.com.co"/>
    <s v="David Andres Pardo Torres"/>
    <m/>
    <d v="2024-01-12T00:00:00"/>
    <s v="11:28"/>
    <x v="4"/>
    <m/>
    <m/>
    <m/>
    <m/>
    <m/>
    <m/>
    <m/>
    <m/>
    <s v="direccion.administrativa@transitobello.com"/>
    <s v="Cambio de suscriptor contrato 12243785"/>
    <s v="12243785"/>
    <s v="TMB TRANSITO MODERNO DE BELLO LTDA"/>
    <s v="SOHO"/>
    <s v="CLIENTE EXTERNO"/>
    <x v="0"/>
    <m/>
    <s v="FIJO"/>
    <s v="FO"/>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2T00:00:00"/>
    <s v="20626278"/>
    <m/>
    <x v="37"/>
    <x v="0"/>
    <x v="0"/>
    <x v="0"/>
    <x v="0"/>
    <n v="1"/>
    <n v="1"/>
    <n v="1"/>
    <n v="1"/>
    <x v="0"/>
    <n v="1"/>
    <s v="12243785TMB TRANSITO MODERNO DE BELLO LTDA"/>
    <x v="0"/>
    <d v="2024-01-12T00:00:00"/>
    <x v="1841"/>
    <d v="1899-12-30T00:00:00"/>
    <d v="2024-01-12T11:28:00"/>
    <s v="11:28"/>
    <d v="1899-12-30T12:06:55"/>
    <x v="3"/>
    <x v="2"/>
    <x v="14"/>
    <x v="0"/>
    <n v="8193"/>
  </r>
  <r>
    <n v="1863"/>
    <d v="2024-01-12T23:49:06"/>
    <d v="2024-01-12T23:50:23"/>
    <s v="45577874@ventasyservicios.com.co"/>
    <s v="David Andres Pardo Torres"/>
    <m/>
    <d v="2024-01-12T00:00:00"/>
    <s v="17:05"/>
    <x v="4"/>
    <m/>
    <m/>
    <m/>
    <m/>
    <m/>
    <m/>
    <m/>
    <m/>
    <s v="tatcargo@outlook.com"/>
    <s v="RE: CESION DE CONTRATO CUENTA 69465433"/>
    <s v="69465433"/>
    <s v="C I T A T SAS"/>
    <s v="MICRO"/>
    <s v="CLIENTE EXTERNO"/>
    <x v="0"/>
    <m/>
    <s v="FIJO"/>
    <s v="FTTX"/>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2T00:00:00"/>
    <s v="996004384"/>
    <m/>
    <x v="37"/>
    <x v="0"/>
    <x v="0"/>
    <x v="35"/>
    <x v="1"/>
    <n v="1"/>
    <n v="1"/>
    <n v="1"/>
    <n v="1"/>
    <x v="2"/>
    <n v="3"/>
    <s v="69465433C I T A T SAS"/>
    <x v="0"/>
    <d v="2024-01-12T00:00:00"/>
    <x v="1842"/>
    <d v="1899-12-30T00:00:00"/>
    <d v="2024-01-12T17:05:00"/>
    <s v="17:05"/>
    <d v="1899-12-30T06:45:23"/>
    <x v="2"/>
    <x v="2"/>
    <x v="14"/>
    <x v="0"/>
    <n v="8193"/>
  </r>
  <r>
    <n v="1864"/>
    <d v="2024-01-12T23:58:39"/>
    <d v="2024-01-13T00:00:02"/>
    <s v="45577874@ventasyservicios.com.co"/>
    <s v="David Andres Pardo Torres"/>
    <m/>
    <d v="2024-01-12T00:00:00"/>
    <s v="18:22"/>
    <x v="4"/>
    <m/>
    <m/>
    <m/>
    <m/>
    <m/>
    <m/>
    <m/>
    <m/>
    <s v="javierortiz11@hotmail.com"/>
    <s v="Reclamo por costó excesivo. Cuenta 75303586"/>
    <s v="75303586"/>
    <s v="CARLOS JAV ORTIZ ---- CONTRERAS"/>
    <s v="MASIVO"/>
    <s v="CLIENTE EXTERNO"/>
    <x v="0"/>
    <m/>
    <s v="FIJO"/>
    <s v="HFC"/>
    <s v="CASO A OTRAS ÁREAS"/>
    <m/>
    <m/>
    <m/>
    <m/>
    <m/>
    <m/>
    <m/>
    <m/>
    <s v="RESIDENCIAL"/>
    <m/>
    <m/>
    <m/>
    <m/>
    <m/>
    <m/>
    <m/>
    <m/>
    <m/>
    <m/>
    <m/>
    <m/>
    <m/>
    <m/>
    <m/>
    <m/>
    <m/>
    <m/>
    <m/>
    <m/>
    <m/>
    <m/>
    <m/>
    <m/>
    <m/>
    <m/>
    <m/>
    <m/>
    <m/>
    <m/>
    <m/>
    <m/>
    <m/>
    <m/>
    <m/>
    <m/>
    <m/>
    <m/>
    <m/>
    <m/>
    <m/>
    <m/>
    <m/>
    <m/>
    <m/>
    <m/>
    <m/>
    <m/>
    <m/>
    <m/>
    <m/>
    <m/>
    <m/>
    <m/>
    <m/>
    <m/>
    <m/>
    <m/>
    <m/>
    <m/>
    <m/>
    <m/>
    <m/>
    <m/>
    <m/>
    <m/>
    <m/>
    <m/>
    <m/>
    <m/>
    <m/>
    <m/>
    <m/>
    <m/>
    <m/>
    <m/>
    <m/>
    <m/>
    <m/>
    <m/>
    <m/>
    <m/>
    <m/>
    <m/>
    <m/>
    <m/>
    <m/>
    <m/>
    <m/>
    <m/>
    <m/>
    <m/>
    <m/>
    <m/>
    <m/>
    <m/>
    <m/>
    <m/>
    <m/>
    <m/>
    <x v="0"/>
    <m/>
    <m/>
    <m/>
    <m/>
    <m/>
    <s v="SOLUCIONADO ESCALADO"/>
    <s v="OTRAS ÁREAS"/>
    <d v="2024-01-12T00:00:00"/>
    <s v="996004394"/>
    <m/>
    <x v="118"/>
    <x v="0"/>
    <x v="4"/>
    <x v="0"/>
    <x v="0"/>
    <n v="1"/>
    <n v="1"/>
    <n v="1"/>
    <n v="1"/>
    <x v="0"/>
    <n v="1"/>
    <s v="75303586CARLOS JAV ORTIZ ---- CONTRERAS"/>
    <x v="2"/>
    <d v="2024-01-13T00:00:00"/>
    <x v="1843"/>
    <d v="1899-12-30T00:00:00"/>
    <d v="2024-01-12T18:22:00"/>
    <s v="18:22"/>
    <d v="1899-12-30T05:38:02"/>
    <x v="1"/>
    <x v="1"/>
    <x v="14"/>
    <x v="0"/>
    <n v="8193"/>
  </r>
  <r>
    <n v="1865"/>
    <d v="2024-01-13T06:26:42"/>
    <d v="2024-01-13T06:42:11"/>
    <s v="46046817@ventasyservicios.com.co"/>
    <s v="Nicolas Romero Parra"/>
    <m/>
    <d v="2024-01-12T00:00:00"/>
    <s v="16:42"/>
    <x v="0"/>
    <m/>
    <m/>
    <m/>
    <m/>
    <m/>
    <m/>
    <m/>
    <m/>
    <s v="mauricio.pino@claro.com.co"/>
    <s v="Solicitud Adición DECO JUAN DAVID URHAN VELEZ //CTA 76248422"/>
    <s v="76248422"/>
    <s v="JUAN DAVID URHAN VELEZ "/>
    <s v="SOHO"/>
    <s v="CONSULTOR COMERCIAL"/>
    <x v="0"/>
    <m/>
    <s v="FIJO"/>
    <s v="HFC"/>
    <s v="PRODUCTO"/>
    <m/>
    <m/>
    <m/>
    <m/>
    <m/>
    <m/>
    <m/>
    <m/>
    <m/>
    <m/>
    <m/>
    <m/>
    <m/>
    <m/>
    <m/>
    <m/>
    <m/>
    <m/>
    <m/>
    <m/>
    <m/>
    <m/>
    <m/>
    <m/>
    <m/>
    <m/>
    <m/>
    <m/>
    <m/>
    <m/>
    <m/>
    <m/>
    <m/>
    <m/>
    <m/>
    <m/>
    <m/>
    <m/>
    <s v="OTROS PRODUCTOS (VENTAS)"/>
    <m/>
    <m/>
    <m/>
    <m/>
    <m/>
    <m/>
    <m/>
    <m/>
    <m/>
    <m/>
    <m/>
    <m/>
    <m/>
    <m/>
    <m/>
    <m/>
    <m/>
    <m/>
    <m/>
    <m/>
    <m/>
    <m/>
    <m/>
    <m/>
    <m/>
    <m/>
    <m/>
    <m/>
    <m/>
    <m/>
    <m/>
    <m/>
    <m/>
    <m/>
    <m/>
    <m/>
    <m/>
    <m/>
    <m/>
    <m/>
    <m/>
    <m/>
    <m/>
    <m/>
    <m/>
    <m/>
    <m/>
    <m/>
    <m/>
    <m/>
    <m/>
    <m/>
    <m/>
    <m/>
    <m/>
    <m/>
    <m/>
    <m/>
    <m/>
    <m/>
    <m/>
    <m/>
    <m/>
    <m/>
    <m/>
    <m/>
    <m/>
    <m/>
    <m/>
    <m/>
    <x v="0"/>
    <m/>
    <m/>
    <m/>
    <m/>
    <m/>
    <s v="SOLUCIONADO ESCALADO"/>
    <s v="SUPERVISOR NEGOCIOS"/>
    <d v="2024-01-13T00:00:00"/>
    <s v="N/A"/>
    <s v="996004865"/>
    <x v="16"/>
    <x v="0"/>
    <x v="4"/>
    <x v="0"/>
    <x v="0"/>
    <n v="1"/>
    <n v="1"/>
    <n v="1"/>
    <n v="1"/>
    <x v="0"/>
    <n v="1"/>
    <s v="76248422JUAN DAVID URHAN VELEZ "/>
    <x v="1"/>
    <d v="2024-01-13T00:00:00"/>
    <x v="1844"/>
    <d v="1899-12-30T00:00:00"/>
    <d v="2024-01-12T16:42:00"/>
    <s v="16:42"/>
    <d v="1899-12-30T14:00:11"/>
    <x v="3"/>
    <x v="0"/>
    <x v="3"/>
    <x v="1"/>
    <n v="8193"/>
  </r>
  <r>
    <n v="1866"/>
    <d v="2024-01-13T06:07:57"/>
    <d v="2024-01-13T06:49:11"/>
    <s v="45577874@ventasyservicios.com.co"/>
    <s v="David Andres Pardo Torres"/>
    <m/>
    <d v="2024-01-12T00:00:00"/>
    <s v="09:12"/>
    <x v="4"/>
    <m/>
    <m/>
    <m/>
    <m/>
    <m/>
    <m/>
    <m/>
    <m/>
    <s v="anadisalvarez@hotmail.com"/>
    <s v="Coordenadas de traslado dinklab."/>
    <s v="13341054"/>
    <s v="SOLUCIONES DE MERCADEO Y PUBLICIDAD DINKLAB S.A.S"/>
    <s v="MICRO"/>
    <s v="CLIENTE EXTERNO"/>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3T00:00:00"/>
    <s v="20629447"/>
    <m/>
    <x v="80"/>
    <x v="0"/>
    <x v="0"/>
    <x v="0"/>
    <x v="0"/>
    <n v="1"/>
    <n v="1"/>
    <n v="1"/>
    <n v="1"/>
    <x v="0"/>
    <n v="1"/>
    <s v="13341054SOLUCIONES DE MERCADEO Y PUBLICIDAD DINKLAB S.A.S"/>
    <x v="0"/>
    <d v="2024-01-13T00:00:00"/>
    <x v="1845"/>
    <d v="1899-12-30T00:00:00"/>
    <d v="2024-01-12T09:12:00"/>
    <s v="09:12"/>
    <d v="1899-12-30T21:37:11"/>
    <x v="4"/>
    <x v="0"/>
    <x v="14"/>
    <x v="0"/>
    <n v="8193"/>
  </r>
  <r>
    <n v="1867"/>
    <d v="2024-01-13T06:37:30"/>
    <d v="2024-01-13T06:52:36"/>
    <s v="45113897@ventasyservicios.com.co"/>
    <s v="Diana Carolina Zambrano Cruz"/>
    <m/>
    <d v="2024-01-12T00:00:00"/>
    <s v="14:51"/>
    <x v="4"/>
    <m/>
    <m/>
    <m/>
    <m/>
    <m/>
    <m/>
    <m/>
    <m/>
    <s v="magudelo277@gmail.com"/>
    <s v="Cancelación servicio"/>
    <s v="1939418"/>
    <s v="MANUELA AGUDELO TRUJILLO                   "/>
    <s v="SOHO"/>
    <s v="CLIENTE EXTERNO"/>
    <x v="0"/>
    <m/>
    <s v="FIJO"/>
    <s v="HFC"/>
    <s v="CANCELACIÓN DE SERVICIO"/>
    <m/>
    <m/>
    <m/>
    <m/>
    <m/>
    <m/>
    <m/>
    <s v="PROPUESTA CONTENCIÓN"/>
    <m/>
    <m/>
    <m/>
    <m/>
    <m/>
    <m/>
    <m/>
    <m/>
    <m/>
    <m/>
    <m/>
    <m/>
    <m/>
    <m/>
    <m/>
    <m/>
    <m/>
    <m/>
    <m/>
    <m/>
    <m/>
    <m/>
    <m/>
    <m/>
    <m/>
    <m/>
    <m/>
    <m/>
    <m/>
    <m/>
    <m/>
    <m/>
    <m/>
    <m/>
    <m/>
    <m/>
    <m/>
    <m/>
    <m/>
    <m/>
    <m/>
    <m/>
    <m/>
    <m/>
    <m/>
    <m/>
    <m/>
    <m/>
    <m/>
    <m/>
    <m/>
    <m/>
    <m/>
    <m/>
    <m/>
    <m/>
    <m/>
    <m/>
    <m/>
    <m/>
    <m/>
    <m/>
    <m/>
    <m/>
    <m/>
    <m/>
    <m/>
    <m/>
    <m/>
    <m/>
    <m/>
    <m/>
    <m/>
    <m/>
    <m/>
    <m/>
    <m/>
    <m/>
    <m/>
    <m/>
    <m/>
    <m/>
    <m/>
    <m/>
    <m/>
    <m/>
    <m/>
    <m/>
    <m/>
    <m/>
    <m/>
    <m/>
    <m/>
    <m/>
    <m/>
    <m/>
    <m/>
    <s v="TOTAL"/>
    <m/>
    <s v="CIERRE DE SEDE"/>
    <m/>
    <x v="1"/>
    <m/>
    <m/>
    <s v="1"/>
    <m/>
    <m/>
    <s v="GESTIONADO"/>
    <m/>
    <d v="2024-01-13T00:00:00"/>
    <m/>
    <m/>
    <x v="11"/>
    <x v="0"/>
    <x v="0"/>
    <x v="0"/>
    <x v="0"/>
    <n v="1"/>
    <n v="1"/>
    <n v="1"/>
    <n v="1"/>
    <x v="0"/>
    <n v="1"/>
    <s v="1939418MANUELA AGUDELO TRUJILLO                   "/>
    <x v="0"/>
    <d v="2024-01-13T00:00:00"/>
    <x v="1846"/>
    <d v="1899-12-30T00:00:00"/>
    <d v="2024-01-12T14:51:00"/>
    <s v="14:51"/>
    <d v="1899-12-30T16:01:36"/>
    <x v="3"/>
    <x v="0"/>
    <x v="30"/>
    <x v="0"/>
    <n v="8193"/>
  </r>
  <r>
    <n v="1868"/>
    <d v="2024-01-13T06:54:19"/>
    <d v="2024-01-13T06:56:38"/>
    <s v="46049316@ventasyservicios.com.co"/>
    <s v="Evelin Gicela Diaz Garzon"/>
    <m/>
    <d v="2024-01-12T00:00:00"/>
    <s v="16:02"/>
    <x v="7"/>
    <m/>
    <m/>
    <m/>
    <m/>
    <m/>
    <m/>
    <s v="pctateamcoop@yahoo.com"/>
    <s v="SOLICITUD CESIÓN DEL CONTRATO ÚNICO DE SERVICIOS MÓVILES POSPAGO SUSCRITO EL 04 DE DICIEMBRE DE 2023 ENTRE LAS PARTES SOBRE LAS LÍNEA TELEFÓNICA No. 3118474905, DE GLORIA COLOMBIA PEREZ ROMERO A NOMBRE TRABAJOS EMPRESARIALES CORPORATIVOS S.A.S “TEAMCOR..."/>
    <m/>
    <m/>
    <s v="3118474905"/>
    <s v="GLORIA COLOMBIA PEREZ ROM"/>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2T00:00:00"/>
    <m/>
    <m/>
    <x v="78"/>
    <x v="6"/>
    <x v="0"/>
    <x v="0"/>
    <x v="0"/>
    <n v="1"/>
    <n v="1"/>
    <n v="1"/>
    <n v="1"/>
    <x v="0"/>
    <n v="1"/>
    <s v="3118474905GLORIA COLOMBIA PEREZ ROM"/>
    <x v="0"/>
    <d v="2024-01-13T00:00:00"/>
    <x v="1847"/>
    <d v="1899-12-30T00:00:00"/>
    <d v="2024-01-12T16:02:00"/>
    <s v="16:02"/>
    <d v="1899-12-30T14:54:38"/>
    <x v="3"/>
    <x v="2"/>
    <x v="22"/>
    <x v="1"/>
    <n v="8193"/>
  </r>
  <r>
    <n v="1869"/>
    <d v="2024-01-13T06:42:14"/>
    <d v="2024-01-13T06:59:09"/>
    <s v="46046817@ventasyservicios.com.co"/>
    <s v="Nicolas Romero Parra"/>
    <m/>
    <d v="2024-01-12T00:00:00"/>
    <s v="10:38"/>
    <x v="0"/>
    <m/>
    <m/>
    <m/>
    <m/>
    <m/>
    <m/>
    <m/>
    <m/>
    <s v="ambeltran@bancodeoccidente.com.co"/>
    <s v="ambeltran@bancodeoccidente.com.co"/>
    <s v="19474775"/>
    <s v="JORGE ENRIQUE GUDIÑO DAVILA"/>
    <s v="NO DETERMINADO"/>
    <s v="CLIENTE CLARO"/>
    <x v="0"/>
    <m/>
    <s v="FIJO"/>
    <s v="HFC"/>
    <s v="SERVICIOS ADICIONALES"/>
    <m/>
    <m/>
    <m/>
    <m/>
    <m/>
    <m/>
    <m/>
    <m/>
    <m/>
    <m/>
    <m/>
    <m/>
    <m/>
    <m/>
    <m/>
    <m/>
    <m/>
    <m/>
    <m/>
    <m/>
    <m/>
    <m/>
    <m/>
    <m/>
    <m/>
    <m/>
    <m/>
    <m/>
    <m/>
    <m/>
    <m/>
    <m/>
    <m/>
    <m/>
    <m/>
    <m/>
    <m/>
    <m/>
    <m/>
    <m/>
    <m/>
    <m/>
    <m/>
    <m/>
    <m/>
    <m/>
    <m/>
    <m/>
    <m/>
    <m/>
    <s v="INFORMACIÓN - ACLARACIÓN"/>
    <m/>
    <m/>
    <m/>
    <m/>
    <m/>
    <m/>
    <m/>
    <m/>
    <m/>
    <m/>
    <m/>
    <m/>
    <m/>
    <m/>
    <m/>
    <m/>
    <m/>
    <m/>
    <m/>
    <m/>
    <m/>
    <m/>
    <m/>
    <m/>
    <m/>
    <m/>
    <m/>
    <m/>
    <m/>
    <m/>
    <m/>
    <m/>
    <m/>
    <m/>
    <m/>
    <m/>
    <m/>
    <m/>
    <m/>
    <m/>
    <m/>
    <m/>
    <m/>
    <m/>
    <m/>
    <m/>
    <m/>
    <m/>
    <m/>
    <m/>
    <m/>
    <m/>
    <m/>
    <m/>
    <m/>
    <m/>
    <m/>
    <m/>
    <x v="0"/>
    <m/>
    <m/>
    <m/>
    <m/>
    <m/>
    <s v="GESTIONADO"/>
    <m/>
    <d v="2024-01-12T00:00:00"/>
    <s v="N/A"/>
    <s v="0"/>
    <x v="50"/>
    <x v="0"/>
    <x v="0"/>
    <x v="0"/>
    <x v="0"/>
    <n v="1"/>
    <n v="1"/>
    <n v="1"/>
    <n v="1"/>
    <x v="0"/>
    <n v="1"/>
    <s v="19474775JORGE ENRIQUE GUDIÑO DAVILA"/>
    <x v="0"/>
    <d v="2024-01-13T00:00:00"/>
    <x v="1848"/>
    <d v="1899-12-30T00:00:00"/>
    <d v="2024-01-12T10:38:00"/>
    <s v="10:38"/>
    <d v="1899-12-30T20:21:09"/>
    <x v="4"/>
    <x v="2"/>
    <x v="3"/>
    <x v="1"/>
    <n v="8193"/>
  </r>
  <r>
    <n v="1870"/>
    <d v="2024-01-13T07:03:02"/>
    <d v="2024-01-13T07:03:56"/>
    <s v="46049316@ventasyservicios.com.co"/>
    <s v="Evelin Gicela Diaz Garzon"/>
    <m/>
    <d v="2024-01-12T00:00:00"/>
    <s v="16:14"/>
    <x v="7"/>
    <m/>
    <m/>
    <m/>
    <m/>
    <m/>
    <m/>
    <s v="sally.peralta@paramopresenta.com"/>
    <s v="Solicitud cesión Líneas telefónicas a Promo paramo"/>
    <m/>
    <m/>
    <s v="3222902796"/>
    <s v="ANDREA CAR ACOSTA RODRIGUEZ"/>
    <s v="NO DETERMINAD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2T00:00:00"/>
    <m/>
    <m/>
    <x v="78"/>
    <x v="6"/>
    <x v="0"/>
    <x v="0"/>
    <x v="0"/>
    <n v="1"/>
    <n v="1"/>
    <n v="1"/>
    <n v="1"/>
    <x v="0"/>
    <n v="1"/>
    <s v="3222902796ANDREA CAR ACOSTA RODRIGUEZ"/>
    <x v="0"/>
    <d v="2024-01-13T00:00:00"/>
    <x v="1849"/>
    <d v="1899-12-30T00:00:00"/>
    <d v="2024-01-12T16:14:00"/>
    <s v="16:14"/>
    <d v="1899-12-30T14:49:56"/>
    <x v="3"/>
    <x v="2"/>
    <x v="22"/>
    <x v="1"/>
    <n v="8193"/>
  </r>
  <r>
    <n v="1871"/>
    <d v="2024-01-13T07:09:59"/>
    <d v="2024-01-13T07:12:39"/>
    <s v="46046817@ventasyservicios.com.co"/>
    <s v="Nicolas Romero Parra"/>
    <m/>
    <d v="2024-01-12T00:00:00"/>
    <s v="12:47"/>
    <x v="0"/>
    <m/>
    <m/>
    <m/>
    <m/>
    <m/>
    <m/>
    <m/>
    <m/>
    <s v="sistemas@vatools.com.co"/>
    <s v="Fwd: V A TOOLS S.A.S. // NIT 830017558 // Reclamación incidente IM2243507"/>
    <s v="8.22476647"/>
    <s v="V.A. TOOLS S.A.S"/>
    <s v="PYME MEDIANA"/>
    <s v="CONSULTOR COMERCIAL"/>
    <x v="0"/>
    <m/>
    <s v="MÓVIL"/>
    <m/>
    <m/>
    <s v="FALLAS TÉCNICAS"/>
    <m/>
    <m/>
    <m/>
    <m/>
    <m/>
    <m/>
    <m/>
    <m/>
    <m/>
    <m/>
    <m/>
    <m/>
    <m/>
    <m/>
    <m/>
    <m/>
    <m/>
    <m/>
    <m/>
    <s v="CONCILIACIÓN DE LÍNEA(S)"/>
    <m/>
    <m/>
    <m/>
    <m/>
    <m/>
    <m/>
    <m/>
    <m/>
    <m/>
    <m/>
    <m/>
    <m/>
    <m/>
    <m/>
    <m/>
    <m/>
    <m/>
    <m/>
    <m/>
    <m/>
    <m/>
    <m/>
    <m/>
    <m/>
    <m/>
    <m/>
    <m/>
    <m/>
    <m/>
    <m/>
    <m/>
    <m/>
    <m/>
    <m/>
    <m/>
    <m/>
    <m/>
    <m/>
    <m/>
    <m/>
    <m/>
    <m/>
    <m/>
    <m/>
    <m/>
    <m/>
    <m/>
    <m/>
    <m/>
    <m/>
    <m/>
    <m/>
    <m/>
    <m/>
    <m/>
    <m/>
    <m/>
    <m/>
    <m/>
    <m/>
    <m/>
    <m/>
    <m/>
    <m/>
    <m/>
    <m/>
    <m/>
    <m/>
    <m/>
    <m/>
    <m/>
    <m/>
    <m/>
    <m/>
    <m/>
    <m/>
    <m/>
    <m/>
    <m/>
    <m/>
    <m/>
    <m/>
    <m/>
    <m/>
    <m/>
    <m/>
    <m/>
    <m/>
    <x v="0"/>
    <m/>
    <m/>
    <m/>
    <m/>
    <m/>
    <s v="GESTIONADO"/>
    <m/>
    <d v="2024-01-12T00:00:00"/>
    <s v="N/A"/>
    <s v="0"/>
    <x v="67"/>
    <x v="0"/>
    <x v="0"/>
    <x v="0"/>
    <x v="0"/>
    <n v="1"/>
    <n v="1"/>
    <n v="1"/>
    <n v="1"/>
    <x v="0"/>
    <n v="1"/>
    <s v="8.22476647V.A. TOOLS S.A.S"/>
    <x v="0"/>
    <d v="2024-01-13T00:00:00"/>
    <x v="1850"/>
    <d v="1899-12-30T00:00:00"/>
    <d v="2024-01-12T12:47:00"/>
    <s v="12:47"/>
    <d v="1899-12-30T18:25:39"/>
    <x v="4"/>
    <x v="2"/>
    <x v="3"/>
    <x v="1"/>
    <n v="8193"/>
  </r>
  <r>
    <n v="1872"/>
    <d v="2024-01-13T07:10:10"/>
    <d v="2024-01-13T07:13:48"/>
    <s v="45577874@ventasyservicios.com.co"/>
    <s v="David Andres Pardo Torres"/>
    <m/>
    <d v="2024-01-12T00:00:00"/>
    <s v="11:43"/>
    <x v="4"/>
    <m/>
    <m/>
    <m/>
    <m/>
    <m/>
    <m/>
    <m/>
    <m/>
    <s v="papeleriaydetallescm@gmail.com"/>
    <s v="Re: Aclaración"/>
    <s v="12213867"/>
    <s v="ZORAIDA FORERO NUÑEZ"/>
    <s v="MICRO"/>
    <s v="CLIENTE EXTERNO"/>
    <x v="0"/>
    <m/>
    <s v="FIJO"/>
    <s v="HFC"/>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13T00:00:00"/>
    <s v="996005202"/>
    <m/>
    <x v="111"/>
    <x v="0"/>
    <x v="0"/>
    <x v="0"/>
    <x v="0"/>
    <n v="1"/>
    <n v="1"/>
    <n v="1"/>
    <n v="1"/>
    <x v="0"/>
    <n v="1"/>
    <s v="12213867ZORAIDA FORERO NUÑEZ"/>
    <x v="0"/>
    <d v="2024-01-13T00:00:00"/>
    <x v="1851"/>
    <d v="1899-12-30T00:00:00"/>
    <d v="2024-01-12T11:43:00"/>
    <s v="11:43"/>
    <d v="1899-12-30T19:30:48"/>
    <x v="4"/>
    <x v="0"/>
    <x v="14"/>
    <x v="0"/>
    <n v="8193"/>
  </r>
  <r>
    <n v="1873"/>
    <d v="2024-01-13T07:14:49"/>
    <d v="2024-01-13T07:18:25"/>
    <s v="46049316@ventasyservicios.com.co"/>
    <s v="Evelin Gicela Diaz Garzon"/>
    <m/>
    <d v="2024-01-12T00:00:00"/>
    <s v="16:24"/>
    <x v="7"/>
    <m/>
    <m/>
    <m/>
    <m/>
    <m/>
    <m/>
    <s v="hacienda@lacelia-risaralda.gov.co; "/>
    <s v="Re: Generar cesión lineas de celular Municipio de La Celia"/>
    <m/>
    <m/>
    <s v="3212381035"/>
    <s v="JHON EDWARD LUNA LONDOÑO"/>
    <s v="EMPRESAS"/>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2T00:00:00"/>
    <m/>
    <m/>
    <x v="78"/>
    <x v="6"/>
    <x v="0"/>
    <x v="0"/>
    <x v="0"/>
    <n v="1"/>
    <n v="1"/>
    <n v="1"/>
    <n v="1"/>
    <x v="2"/>
    <n v="2"/>
    <s v="3212381035JHON EDWARD LUNA LONDOÑO"/>
    <x v="0"/>
    <d v="2024-01-13T00:00:00"/>
    <x v="1852"/>
    <d v="1899-12-30T00:00:00"/>
    <d v="2024-01-12T16:24:00"/>
    <s v="16:24"/>
    <d v="1899-12-30T14:54:25"/>
    <x v="3"/>
    <x v="2"/>
    <x v="22"/>
    <x v="1"/>
    <n v="8193"/>
  </r>
  <r>
    <n v="1874"/>
    <d v="2024-01-13T07:09:04"/>
    <d v="2024-01-13T07:45:12"/>
    <s v="45664102@ventasyservicios.com.co"/>
    <s v="Angie Tatiana Tique Cardozo"/>
    <m/>
    <d v="2024-01-13T00:00:00"/>
    <s v=" 7:08 a. m."/>
    <x v="0"/>
    <m/>
    <m/>
    <m/>
    <m/>
    <m/>
    <m/>
    <m/>
    <m/>
    <s v="solucionesclaro@claro.com.co"/>
    <s v="Autorizaci??n tratamiento de datos"/>
    <s v="901228174-1"/>
    <s v="WADANA FINANCE COLOMBIA S.A.S."/>
    <s v="EMPRESAS"/>
    <s v="CLIENTE CLARO"/>
    <x v="0"/>
    <m/>
    <s v="FIJO"/>
    <s v="FO"/>
    <s v="PRODUCTO"/>
    <m/>
    <m/>
    <m/>
    <m/>
    <m/>
    <m/>
    <m/>
    <m/>
    <m/>
    <m/>
    <m/>
    <m/>
    <m/>
    <m/>
    <m/>
    <m/>
    <m/>
    <m/>
    <m/>
    <m/>
    <m/>
    <m/>
    <m/>
    <m/>
    <m/>
    <m/>
    <m/>
    <m/>
    <m/>
    <m/>
    <m/>
    <m/>
    <m/>
    <m/>
    <m/>
    <m/>
    <m/>
    <m/>
    <s v="EVALUACIÓN DE PROVEEDORES"/>
    <m/>
    <m/>
    <m/>
    <m/>
    <m/>
    <m/>
    <m/>
    <m/>
    <m/>
    <m/>
    <m/>
    <m/>
    <m/>
    <m/>
    <m/>
    <m/>
    <m/>
    <m/>
    <m/>
    <m/>
    <m/>
    <m/>
    <m/>
    <m/>
    <m/>
    <m/>
    <m/>
    <m/>
    <m/>
    <m/>
    <m/>
    <m/>
    <m/>
    <m/>
    <m/>
    <m/>
    <m/>
    <m/>
    <m/>
    <m/>
    <m/>
    <m/>
    <m/>
    <m/>
    <m/>
    <m/>
    <m/>
    <m/>
    <m/>
    <m/>
    <m/>
    <m/>
    <m/>
    <m/>
    <m/>
    <m/>
    <m/>
    <m/>
    <m/>
    <m/>
    <m/>
    <m/>
    <m/>
    <m/>
    <m/>
    <m/>
    <m/>
    <m/>
    <m/>
    <m/>
    <x v="0"/>
    <m/>
    <m/>
    <m/>
    <m/>
    <m/>
    <s v="GESTIONADO"/>
    <m/>
    <d v="2024-01-13T00:00:00"/>
    <s v="NO APLICA"/>
    <s v="NO APLICA"/>
    <x v="152"/>
    <x v="0"/>
    <x v="0"/>
    <x v="0"/>
    <x v="0"/>
    <n v="1"/>
    <n v="1"/>
    <n v="1"/>
    <n v="1"/>
    <x v="0"/>
    <n v="1"/>
    <s v="901228174-1WADANA FINANCE COLOMBIA S.A.S."/>
    <x v="2"/>
    <d v="2024-01-13T00:00:00"/>
    <x v="1853"/>
    <d v="1899-12-30T00:00:00"/>
    <d v="2024-01-13T07:08:00"/>
    <s v=" 7:08"/>
    <d v="1899-12-30T00:37:12"/>
    <x v="1"/>
    <x v="1"/>
    <x v="16"/>
    <x v="1"/>
    <n v="8193"/>
  </r>
  <r>
    <n v="1875"/>
    <d v="2024-01-13T07:33:36"/>
    <d v="2024-01-13T07:46:34"/>
    <s v="45577874@ventasyservicios.com.co"/>
    <s v="David Andres Pardo Torres"/>
    <m/>
    <d v="2024-01-12T00:00:00"/>
    <s v="17:24"/>
    <x v="4"/>
    <m/>
    <m/>
    <m/>
    <m/>
    <m/>
    <m/>
    <m/>
    <m/>
    <s v="yenny.gomez.ext@claro.com.co"/>
    <s v="RV: Solicitud Suspensión servicio - Claro - SDT Ingeniería."/>
    <s v="22635862"/>
    <s v="YACOM SAS"/>
    <s v="PYME MEDIANA"/>
    <s v="CLIENTE EXTERNO"/>
    <x v="0"/>
    <m/>
    <s v="FIJO"/>
    <s v="FTTX"/>
    <s v="SUSPENSIÓN TEMPORAL"/>
    <m/>
    <m/>
    <m/>
    <m/>
    <m/>
    <m/>
    <m/>
    <m/>
    <m/>
    <m/>
    <m/>
    <m/>
    <m/>
    <m/>
    <m/>
    <m/>
    <m/>
    <m/>
    <m/>
    <m/>
    <m/>
    <m/>
    <m/>
    <m/>
    <m/>
    <m/>
    <m/>
    <m/>
    <m/>
    <m/>
    <m/>
    <m/>
    <m/>
    <m/>
    <m/>
    <m/>
    <m/>
    <m/>
    <m/>
    <m/>
    <m/>
    <m/>
    <m/>
    <m/>
    <m/>
    <m/>
    <m/>
    <m/>
    <m/>
    <m/>
    <m/>
    <m/>
    <m/>
    <m/>
    <m/>
    <m/>
    <m/>
    <m/>
    <s v="INFORMACIÓN - ACLARACIÓN"/>
    <m/>
    <m/>
    <m/>
    <m/>
    <m/>
    <m/>
    <m/>
    <m/>
    <m/>
    <m/>
    <m/>
    <m/>
    <m/>
    <m/>
    <m/>
    <m/>
    <m/>
    <m/>
    <m/>
    <m/>
    <m/>
    <m/>
    <m/>
    <m/>
    <m/>
    <m/>
    <m/>
    <m/>
    <m/>
    <m/>
    <m/>
    <m/>
    <m/>
    <m/>
    <m/>
    <m/>
    <m/>
    <m/>
    <m/>
    <m/>
    <m/>
    <m/>
    <m/>
    <m/>
    <m/>
    <m/>
    <m/>
    <m/>
    <m/>
    <m/>
    <x v="0"/>
    <m/>
    <m/>
    <m/>
    <m/>
    <m/>
    <s v="GESTIONADO"/>
    <m/>
    <d v="2024-01-13T00:00:00"/>
    <s v="996006470"/>
    <m/>
    <x v="88"/>
    <x v="0"/>
    <x v="0"/>
    <x v="0"/>
    <x v="0"/>
    <n v="1"/>
    <n v="1"/>
    <n v="1"/>
    <n v="1"/>
    <x v="0"/>
    <n v="1"/>
    <s v="22635862YACOM SAS"/>
    <x v="0"/>
    <d v="2024-01-13T00:00:00"/>
    <x v="1854"/>
    <d v="1899-12-30T00:00:00"/>
    <d v="2024-01-12T17:24:00"/>
    <s v="17:24"/>
    <d v="1899-12-30T14:22:34"/>
    <x v="3"/>
    <x v="0"/>
    <x v="14"/>
    <x v="0"/>
    <n v="8193"/>
  </r>
  <r>
    <n v="1876"/>
    <d v="2024-01-13T07:48:55"/>
    <d v="2024-01-13T07:49:37"/>
    <s v="46049316@ventasyservicios.com.co"/>
    <s v="Evelin Gicela Diaz Garzon"/>
    <m/>
    <d v="2024-01-12T00:00:00"/>
    <s v="17:05"/>
    <x v="7"/>
    <m/>
    <m/>
    <m/>
    <m/>
    <m/>
    <m/>
    <s v="compras@aquaintegral.co"/>
    <s v="RE: Fwd: COLOCAR FACTURA A NOMBRE EMPRESA"/>
    <m/>
    <m/>
    <s v="3202095254"/>
    <s v="NESTOR ANDRES REYES BENIT"/>
    <s v="PYME PEQUEÑ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2T00:00:00"/>
    <m/>
    <m/>
    <x v="78"/>
    <x v="6"/>
    <x v="0"/>
    <x v="0"/>
    <x v="0"/>
    <n v="1"/>
    <n v="1"/>
    <n v="1"/>
    <n v="1"/>
    <x v="0"/>
    <n v="1"/>
    <s v="3202095254NESTOR ANDRES REYES BENIT"/>
    <x v="0"/>
    <d v="2024-01-13T00:00:00"/>
    <x v="1855"/>
    <d v="1899-12-30T00:00:00"/>
    <d v="2024-01-12T17:05:00"/>
    <s v="17:05"/>
    <d v="1899-12-30T14:44:37"/>
    <x v="3"/>
    <x v="2"/>
    <x v="22"/>
    <x v="1"/>
    <n v="8193"/>
  </r>
  <r>
    <n v="1877"/>
    <d v="2024-01-13T08:02:00"/>
    <d v="2024-01-13T08:03:43"/>
    <s v="45113897@ventasyservicios.com.co"/>
    <s v="Diana Carolina Zambrano Cruz"/>
    <m/>
    <d v="2024-01-12T00:00:00"/>
    <s v="15:37"/>
    <x v="4"/>
    <m/>
    <m/>
    <m/>
    <m/>
    <m/>
    <m/>
    <m/>
    <m/>
    <s v="info@ilabogados.co"/>
    <s v="Cancelación de linea 3133037639"/>
    <s v="3133037639"/>
    <s v="SAS LAW GROUP"/>
    <s v="SOHO"/>
    <s v="CLIENTE EXTERNO"/>
    <x v="0"/>
    <m/>
    <s v="MÓVIL"/>
    <m/>
    <m/>
    <s v="CANCELACIÓN DE LÍNEA"/>
    <m/>
    <m/>
    <m/>
    <m/>
    <m/>
    <s v="COLOCACIÓN"/>
    <m/>
    <m/>
    <m/>
    <m/>
    <m/>
    <m/>
    <m/>
    <m/>
    <m/>
    <m/>
    <m/>
    <m/>
    <m/>
    <m/>
    <m/>
    <m/>
    <m/>
    <m/>
    <m/>
    <m/>
    <m/>
    <m/>
    <m/>
    <m/>
    <m/>
    <m/>
    <m/>
    <m/>
    <m/>
    <m/>
    <m/>
    <m/>
    <m/>
    <m/>
    <m/>
    <m/>
    <m/>
    <m/>
    <m/>
    <m/>
    <m/>
    <m/>
    <m/>
    <m/>
    <m/>
    <m/>
    <m/>
    <m/>
    <m/>
    <m/>
    <m/>
    <m/>
    <m/>
    <m/>
    <m/>
    <m/>
    <m/>
    <m/>
    <m/>
    <m/>
    <m/>
    <m/>
    <m/>
    <m/>
    <m/>
    <m/>
    <m/>
    <m/>
    <m/>
    <m/>
    <m/>
    <m/>
    <m/>
    <m/>
    <m/>
    <m/>
    <m/>
    <m/>
    <m/>
    <m/>
    <m/>
    <m/>
    <m/>
    <m/>
    <m/>
    <m/>
    <m/>
    <m/>
    <m/>
    <m/>
    <m/>
    <m/>
    <m/>
    <m/>
    <m/>
    <m/>
    <m/>
    <m/>
    <m/>
    <s v="NO INDICA MOTIVO"/>
    <m/>
    <m/>
    <x v="1"/>
    <m/>
    <m/>
    <s v="1"/>
    <m/>
    <m/>
    <s v="GESTIONADO"/>
    <m/>
    <d v="2024-01-13T00:00:00"/>
    <m/>
    <m/>
    <x v="25"/>
    <x v="0"/>
    <x v="0"/>
    <x v="0"/>
    <x v="0"/>
    <n v="1"/>
    <n v="1"/>
    <n v="1"/>
    <n v="1"/>
    <x v="0"/>
    <n v="1"/>
    <s v="3133037639SAS LAW GROUP"/>
    <x v="0"/>
    <d v="2024-01-13T00:00:00"/>
    <x v="1856"/>
    <d v="1899-12-30T00:00:00"/>
    <d v="2024-01-12T15:37:00"/>
    <s v="15:37"/>
    <d v="1899-12-30T16:26:43"/>
    <x v="3"/>
    <x v="0"/>
    <x v="30"/>
    <x v="0"/>
    <n v="8193"/>
  </r>
  <r>
    <n v="1878"/>
    <d v="2024-01-13T08:02:39"/>
    <d v="2024-01-13T08:04:06"/>
    <s v="46044558@ventasyservicios.com.co"/>
    <s v="Dick Harry Rodriguez Rocha"/>
    <m/>
    <d v="2024-01-12T00:00:00"/>
    <s v="15:32"/>
    <x v="0"/>
    <m/>
    <m/>
    <m/>
    <m/>
    <m/>
    <m/>
    <m/>
    <m/>
    <s v="gmontoya@gestionescorporativas.com"/>
    <s v="SOLICITUD E SIM Línea 3102912473 EIDER FABIAN GIRALDO NIÑO NIT 1006193289-1"/>
    <s v="3102912473"/>
    <s v="EIDER FABIAN GIRALDO NIÑO"/>
    <s v="NO DETERMINAD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3T00:00:00"/>
    <m/>
    <m/>
    <x v="21"/>
    <x v="0"/>
    <x v="0"/>
    <x v="0"/>
    <x v="0"/>
    <n v="1"/>
    <n v="1"/>
    <n v="1"/>
    <n v="1"/>
    <x v="0"/>
    <n v="1"/>
    <s v="3102912473EIDER FABIAN GIRALDO NIÑO"/>
    <x v="0"/>
    <d v="2024-01-13T00:00:00"/>
    <x v="1857"/>
    <d v="1899-12-30T00:00:00"/>
    <d v="2024-01-12T15:32:00"/>
    <s v="15:32"/>
    <d v="1899-12-30T16:32:06"/>
    <x v="3"/>
    <x v="0"/>
    <x v="20"/>
    <x v="1"/>
    <n v="8193"/>
  </r>
  <r>
    <n v="1879"/>
    <d v="2024-01-13T08:03:51"/>
    <d v="2024-01-13T08:05:06"/>
    <s v="46049316@ventasyservicios.com.co"/>
    <s v="Evelin Gicela Diaz Garzon"/>
    <m/>
    <d v="2024-01-12T00:00:00"/>
    <s v="17:33"/>
    <x v="7"/>
    <m/>
    <m/>
    <m/>
    <m/>
    <m/>
    <m/>
    <s v="eimysptati@gmail.com"/>
    <s v="Re: Sesion de contrato"/>
    <m/>
    <m/>
    <s v="3137435495"/>
    <s v="INTERSOLES S.A.S."/>
    <s v="NO DETERMINADO"/>
    <s v="CLIENTE EXTERNO"/>
    <x v="0"/>
    <m/>
    <m/>
    <m/>
    <m/>
    <m/>
    <m/>
    <m/>
    <m/>
    <m/>
    <m/>
    <m/>
    <m/>
    <m/>
    <m/>
    <m/>
    <m/>
    <m/>
    <m/>
    <m/>
    <m/>
    <m/>
    <m/>
    <m/>
    <m/>
    <m/>
    <m/>
    <m/>
    <m/>
    <m/>
    <m/>
    <m/>
    <m/>
    <m/>
    <m/>
    <m/>
    <m/>
    <m/>
    <m/>
    <m/>
    <m/>
    <m/>
    <m/>
    <m/>
    <m/>
    <m/>
    <m/>
    <m/>
    <m/>
    <m/>
    <m/>
    <m/>
    <m/>
    <m/>
    <m/>
    <m/>
    <m/>
    <m/>
    <m/>
    <m/>
    <m/>
    <m/>
    <m/>
    <m/>
    <m/>
    <m/>
    <m/>
    <m/>
    <m/>
    <m/>
    <m/>
    <m/>
    <m/>
    <m/>
    <s v="MÓVIL"/>
    <m/>
    <s v="CESIÓN RECHAZADA"/>
    <m/>
    <m/>
    <s v="OTRAS SOLICITUDES"/>
    <m/>
    <m/>
    <m/>
    <m/>
    <m/>
    <m/>
    <m/>
    <m/>
    <m/>
    <m/>
    <m/>
    <m/>
    <m/>
    <m/>
    <m/>
    <m/>
    <m/>
    <m/>
    <m/>
    <m/>
    <m/>
    <m/>
    <m/>
    <m/>
    <m/>
    <m/>
    <m/>
    <m/>
    <m/>
    <m/>
    <m/>
    <m/>
    <m/>
    <m/>
    <x v="0"/>
    <m/>
    <m/>
    <m/>
    <m/>
    <m/>
    <s v="GESTIONADO"/>
    <m/>
    <d v="2024-01-12T00:00:00"/>
    <m/>
    <m/>
    <x v="79"/>
    <x v="6"/>
    <x v="0"/>
    <x v="0"/>
    <x v="0"/>
    <n v="1"/>
    <n v="1"/>
    <n v="1"/>
    <n v="1"/>
    <x v="0"/>
    <n v="1"/>
    <s v="3137435495INTERSOLES S.A.S."/>
    <x v="0"/>
    <d v="2024-01-13T00:00:00"/>
    <x v="1858"/>
    <d v="1899-12-30T00:00:00"/>
    <d v="2024-01-12T17:33:00"/>
    <s v="17:33"/>
    <d v="1899-12-30T14:32:06"/>
    <x v="3"/>
    <x v="2"/>
    <x v="22"/>
    <x v="1"/>
    <n v="8193"/>
  </r>
  <r>
    <n v="1880"/>
    <d v="2024-01-13T08:04:14"/>
    <d v="2024-01-13T08:05:36"/>
    <s v="45113897@ventasyservicios.com.co"/>
    <s v="Diana Carolina Zambrano Cruz"/>
    <m/>
    <d v="2024-01-12T00:00:00"/>
    <s v="19:57"/>
    <x v="4"/>
    <m/>
    <m/>
    <m/>
    <m/>
    <m/>
    <m/>
    <m/>
    <m/>
    <s v="prodidacticosdeocc@hotmail.com"/>
    <s v="TERMINACION DE CONTRATO CUENTA 96132642"/>
    <s v="96132642"/>
    <s v="JAIRO GIOV BARRERA ADAME                   "/>
    <s v="SOHO"/>
    <s v="CLIENTE EXTERNO"/>
    <x v="0"/>
    <m/>
    <s v="FIJO"/>
    <s v="HFC"/>
    <s v="CANCELACIÓN DE SERVICIO"/>
    <m/>
    <m/>
    <m/>
    <m/>
    <m/>
    <m/>
    <m/>
    <s v="PROPUESTA CONTENCIÓN"/>
    <m/>
    <m/>
    <m/>
    <m/>
    <m/>
    <m/>
    <m/>
    <m/>
    <m/>
    <m/>
    <m/>
    <m/>
    <m/>
    <m/>
    <m/>
    <m/>
    <m/>
    <m/>
    <m/>
    <m/>
    <m/>
    <m/>
    <m/>
    <m/>
    <m/>
    <m/>
    <m/>
    <m/>
    <m/>
    <m/>
    <m/>
    <m/>
    <m/>
    <m/>
    <m/>
    <m/>
    <m/>
    <m/>
    <m/>
    <m/>
    <m/>
    <m/>
    <m/>
    <m/>
    <m/>
    <m/>
    <m/>
    <m/>
    <m/>
    <m/>
    <m/>
    <m/>
    <m/>
    <m/>
    <m/>
    <m/>
    <m/>
    <m/>
    <m/>
    <m/>
    <m/>
    <m/>
    <m/>
    <m/>
    <m/>
    <m/>
    <m/>
    <m/>
    <m/>
    <m/>
    <m/>
    <m/>
    <m/>
    <m/>
    <m/>
    <m/>
    <m/>
    <m/>
    <m/>
    <m/>
    <m/>
    <m/>
    <m/>
    <m/>
    <m/>
    <m/>
    <m/>
    <m/>
    <m/>
    <m/>
    <m/>
    <m/>
    <m/>
    <m/>
    <m/>
    <m/>
    <m/>
    <s v="TOTAL"/>
    <m/>
    <s v="TRASLADO NO FACTIBLE"/>
    <m/>
    <x v="1"/>
    <m/>
    <m/>
    <s v="1"/>
    <m/>
    <m/>
    <s v="GESTIONADO"/>
    <m/>
    <d v="2024-01-13T00:00:00"/>
    <m/>
    <m/>
    <x v="11"/>
    <x v="0"/>
    <x v="0"/>
    <x v="0"/>
    <x v="0"/>
    <n v="1"/>
    <n v="1"/>
    <n v="1"/>
    <n v="1"/>
    <x v="0"/>
    <n v="1"/>
    <s v="96132642JAIRO GIOV BARRERA ADAME                   "/>
    <x v="0"/>
    <d v="2024-01-13T00:00:00"/>
    <x v="1859"/>
    <d v="1899-12-30T00:00:00"/>
    <d v="2024-01-12T19:57:00"/>
    <s v="19:57"/>
    <d v="1899-12-30T12:08:36"/>
    <x v="3"/>
    <x v="0"/>
    <x v="30"/>
    <x v="0"/>
    <n v="8193"/>
  </r>
  <r>
    <n v="1881"/>
    <d v="2024-01-13T08:04:41"/>
    <d v="2024-01-13T08:06:10"/>
    <s v="45664102@ventasyservicios.com.co"/>
    <s v="Angie Tatiana Tique Cardozo"/>
    <m/>
    <d v="2024-01-12T00:00:00"/>
    <s v="12:00 a. m."/>
    <x v="0"/>
    <m/>
    <m/>
    <m/>
    <m/>
    <m/>
    <m/>
    <m/>
    <m/>
    <s v="solucionesclaro@claro.com.co"/>
    <s v="Comunicado - Cancelaci??n Servicios S3 SIMPLE SMART SPEEDY S.A.S. - F0003343321286"/>
    <s v="11256265"/>
    <s v="S3 SIMPLE SMART SPEEDY S.A.S."/>
    <s v="PYME MEDIANA"/>
    <s v="CLIENTE CLARO"/>
    <x v="1"/>
    <s v="LENIN YOVANNY AMARIS MARTINEZ"/>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SOLUCIONADO ESCALADO"/>
    <s v="CSM"/>
    <d v="2024-01-13T00:00:00"/>
    <s v="NO APLICA"/>
    <s v="NO APLICA"/>
    <x v="58"/>
    <x v="0"/>
    <x v="4"/>
    <x v="0"/>
    <x v="0"/>
    <n v="1"/>
    <n v="1"/>
    <n v="1"/>
    <n v="1"/>
    <x v="0"/>
    <n v="1"/>
    <s v="11256265S3 SIMPLE SMART SPEEDY S.A.S."/>
    <x v="1"/>
    <d v="2024-01-13T00:00:00"/>
    <x v="1860"/>
    <d v="1899-12-30T00:00:00"/>
    <d v="2024-01-12T12:00:00"/>
    <s v="12:00"/>
    <d v="1899-12-30T20:06:10"/>
    <x v="4"/>
    <x v="0"/>
    <x v="16"/>
    <x v="1"/>
    <n v="8193"/>
  </r>
  <r>
    <n v="1882"/>
    <d v="2024-01-13T08:05:47"/>
    <d v="2024-01-13T08:06:36"/>
    <s v="45113897@ventasyservicios.com.co"/>
    <s v="Diana Carolina Zambrano Cruz"/>
    <m/>
    <d v="2024-01-12T00:00:00"/>
    <s v="17:37"/>
    <x v="4"/>
    <m/>
    <m/>
    <m/>
    <m/>
    <m/>
    <m/>
    <m/>
    <m/>
    <s v="bristocontadur@gmail.com"/>
    <s v="Re: CANCELACION SEVICIO INTERNET CABLE COAXIAL"/>
    <s v="97945646 "/>
    <s v="ESPACIO VI TAL COSNTRUCTO RES SA           "/>
    <s v="PYME MEDIANA"/>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3T00:00:00"/>
    <m/>
    <m/>
    <x v="58"/>
    <x v="0"/>
    <x v="0"/>
    <x v="0"/>
    <x v="0"/>
    <n v="1"/>
    <n v="1"/>
    <n v="1"/>
    <n v="1"/>
    <x v="0"/>
    <n v="1"/>
    <s v="97945646 ESPACIO VI TAL COSNTRUCTO RES SA           "/>
    <x v="0"/>
    <d v="2024-01-13T00:00:00"/>
    <x v="1861"/>
    <d v="1899-12-30T00:00:00"/>
    <d v="2024-01-12T17:37:00"/>
    <s v="17:37"/>
    <d v="1899-12-30T14:29:36"/>
    <x v="3"/>
    <x v="0"/>
    <x v="30"/>
    <x v="0"/>
    <n v="8193"/>
  </r>
  <r>
    <n v="1883"/>
    <d v="2024-01-13T08:06:57"/>
    <d v="2024-01-13T08:10:10"/>
    <s v="45113897@ventasyservicios.com.co"/>
    <s v="Diana Carolina Zambrano Cruz"/>
    <m/>
    <d v="2024-01-12T00:00:00"/>
    <s v="18:54"/>
    <x v="4"/>
    <m/>
    <m/>
    <m/>
    <m/>
    <m/>
    <m/>
    <m/>
    <m/>
    <s v="monimilemartinez@gmail.com"/>
    <s v="Cancelacion cuenta pyme 60002199"/>
    <s v="60002199"/>
    <s v="MONICA MIL MARTINEZ MOLINA                 "/>
    <s v="MICRO"/>
    <s v="CLIENTE EXTERNO"/>
    <x v="0"/>
    <m/>
    <s v="FIJO"/>
    <s v="HFC"/>
    <s v="CANCELACIÓN DE SERVICIO"/>
    <m/>
    <m/>
    <m/>
    <m/>
    <m/>
    <m/>
    <m/>
    <s v="COLOCACIÓN"/>
    <m/>
    <m/>
    <m/>
    <m/>
    <m/>
    <m/>
    <m/>
    <m/>
    <m/>
    <m/>
    <m/>
    <m/>
    <m/>
    <m/>
    <m/>
    <m/>
    <m/>
    <m/>
    <m/>
    <m/>
    <m/>
    <m/>
    <m/>
    <m/>
    <m/>
    <m/>
    <m/>
    <m/>
    <m/>
    <m/>
    <m/>
    <m/>
    <m/>
    <m/>
    <m/>
    <m/>
    <m/>
    <m/>
    <m/>
    <m/>
    <m/>
    <m/>
    <m/>
    <m/>
    <m/>
    <m/>
    <m/>
    <m/>
    <m/>
    <m/>
    <m/>
    <m/>
    <m/>
    <m/>
    <m/>
    <m/>
    <m/>
    <m/>
    <m/>
    <m/>
    <m/>
    <m/>
    <m/>
    <m/>
    <m/>
    <m/>
    <m/>
    <m/>
    <m/>
    <m/>
    <m/>
    <m/>
    <m/>
    <m/>
    <m/>
    <m/>
    <m/>
    <m/>
    <m/>
    <m/>
    <m/>
    <m/>
    <m/>
    <m/>
    <m/>
    <m/>
    <m/>
    <m/>
    <m/>
    <m/>
    <m/>
    <m/>
    <m/>
    <m/>
    <m/>
    <m/>
    <m/>
    <s v="TOTAL"/>
    <m/>
    <s v="NO INDICA MOTIVO"/>
    <m/>
    <x v="1"/>
    <m/>
    <m/>
    <s v="1"/>
    <m/>
    <m/>
    <s v="GESTIONADO"/>
    <m/>
    <d v="2024-01-13T00:00:00"/>
    <m/>
    <m/>
    <x v="74"/>
    <x v="0"/>
    <x v="0"/>
    <x v="0"/>
    <x v="0"/>
    <n v="1"/>
    <n v="1"/>
    <n v="1"/>
    <n v="1"/>
    <x v="0"/>
    <n v="1"/>
    <s v="60002199MONICA MIL MARTINEZ MOLINA                 "/>
    <x v="0"/>
    <d v="2024-01-13T00:00:00"/>
    <x v="1862"/>
    <d v="1899-12-30T00:00:00"/>
    <d v="2024-01-12T18:54:00"/>
    <s v="18:54"/>
    <d v="1899-12-30T13:16:10"/>
    <x v="3"/>
    <x v="0"/>
    <x v="30"/>
    <x v="0"/>
    <n v="8193"/>
  </r>
  <r>
    <n v="1884"/>
    <d v="2024-01-13T08:10:17"/>
    <d v="2024-01-13T08:12:32"/>
    <s v="45113897@ventasyservicios.com.co"/>
    <s v="Diana Carolina Zambrano Cruz"/>
    <m/>
    <d v="2024-01-12T00:00:00"/>
    <s v="19:00"/>
    <x v="4"/>
    <m/>
    <m/>
    <m/>
    <m/>
    <m/>
    <m/>
    <m/>
    <m/>
    <s v="cayenaciudadverde2022@gmail.com"/>
    <s v="cancelacion plan referencia No 18512794"/>
    <s v="18512794  "/>
    <s v="CONJUNTO RESIDENCIAL CAYENA                "/>
    <s v="SOHO"/>
    <s v="CLIENTE EXTERNO"/>
    <x v="0"/>
    <m/>
    <s v="FIJO"/>
    <s v="HFC"/>
    <s v="CANCELACIÓN DE SERVICIO"/>
    <m/>
    <m/>
    <m/>
    <m/>
    <m/>
    <m/>
    <m/>
    <s v="PROPUESTA CONTENCIÓN"/>
    <m/>
    <m/>
    <m/>
    <m/>
    <m/>
    <m/>
    <m/>
    <m/>
    <m/>
    <m/>
    <m/>
    <m/>
    <m/>
    <m/>
    <m/>
    <m/>
    <m/>
    <m/>
    <m/>
    <m/>
    <m/>
    <m/>
    <m/>
    <m/>
    <m/>
    <m/>
    <m/>
    <m/>
    <m/>
    <m/>
    <m/>
    <m/>
    <m/>
    <m/>
    <m/>
    <m/>
    <m/>
    <m/>
    <m/>
    <m/>
    <m/>
    <m/>
    <m/>
    <m/>
    <m/>
    <m/>
    <m/>
    <m/>
    <m/>
    <m/>
    <m/>
    <m/>
    <m/>
    <m/>
    <m/>
    <m/>
    <m/>
    <m/>
    <m/>
    <m/>
    <m/>
    <m/>
    <m/>
    <m/>
    <m/>
    <m/>
    <m/>
    <m/>
    <m/>
    <m/>
    <m/>
    <m/>
    <m/>
    <m/>
    <m/>
    <m/>
    <m/>
    <m/>
    <m/>
    <m/>
    <m/>
    <m/>
    <m/>
    <m/>
    <m/>
    <m/>
    <m/>
    <m/>
    <m/>
    <m/>
    <m/>
    <m/>
    <m/>
    <m/>
    <m/>
    <m/>
    <m/>
    <s v="TOTAL"/>
    <m/>
    <s v="NO INDICA MOTIVO"/>
    <m/>
    <x v="1"/>
    <m/>
    <m/>
    <s v="1"/>
    <m/>
    <m/>
    <s v="GESTIONADO"/>
    <m/>
    <d v="2024-01-13T00:00:00"/>
    <m/>
    <m/>
    <x v="11"/>
    <x v="0"/>
    <x v="0"/>
    <x v="0"/>
    <x v="0"/>
    <n v="1"/>
    <n v="1"/>
    <n v="1"/>
    <n v="1"/>
    <x v="0"/>
    <n v="1"/>
    <s v="18512794  CONJUNTO RESIDENCIAL CAYENA                "/>
    <x v="0"/>
    <d v="2024-01-13T00:00:00"/>
    <x v="1863"/>
    <d v="1899-12-30T00:00:00"/>
    <d v="2024-01-12T19:00:00"/>
    <s v="19:00"/>
    <d v="1899-12-30T13:12:32"/>
    <x v="3"/>
    <x v="0"/>
    <x v="30"/>
    <x v="0"/>
    <n v="8193"/>
  </r>
  <r>
    <n v="1885"/>
    <d v="2024-01-13T08:12:37"/>
    <d v="2024-01-13T08:14:10"/>
    <s v="45113897@ventasyservicios.com.co"/>
    <s v="Diana Carolina Zambrano Cruz"/>
    <m/>
    <d v="2024-01-12T00:00:00"/>
    <s v="20:27"/>
    <x v="4"/>
    <m/>
    <m/>
    <m/>
    <m/>
    <m/>
    <m/>
    <m/>
    <m/>
    <s v="bsanchez@innovargpc.com"/>
    <s v="Fwd: CANCELACION CONTRATO - FIN DE OBRA"/>
    <s v="72861046"/>
    <s v="INNOVAR GESTION DE C PROYECTOS Y CON       "/>
    <s v="PYME MEDIANA"/>
    <s v="CLIENTE EXTERNO"/>
    <x v="0"/>
    <m/>
    <s v="FIJO"/>
    <s v="HFC"/>
    <s v="CANCELACIÓN DE SERVICIO"/>
    <m/>
    <m/>
    <m/>
    <m/>
    <m/>
    <m/>
    <m/>
    <s v="COLOCACIÓN"/>
    <m/>
    <m/>
    <m/>
    <m/>
    <m/>
    <m/>
    <m/>
    <m/>
    <m/>
    <m/>
    <m/>
    <m/>
    <m/>
    <m/>
    <m/>
    <m/>
    <m/>
    <m/>
    <m/>
    <m/>
    <m/>
    <m/>
    <m/>
    <m/>
    <m/>
    <m/>
    <m/>
    <m/>
    <m/>
    <m/>
    <m/>
    <m/>
    <m/>
    <m/>
    <m/>
    <m/>
    <m/>
    <m/>
    <m/>
    <m/>
    <m/>
    <m/>
    <m/>
    <m/>
    <m/>
    <m/>
    <m/>
    <m/>
    <m/>
    <m/>
    <m/>
    <m/>
    <m/>
    <m/>
    <m/>
    <m/>
    <m/>
    <m/>
    <m/>
    <m/>
    <m/>
    <m/>
    <m/>
    <m/>
    <m/>
    <m/>
    <m/>
    <m/>
    <m/>
    <m/>
    <m/>
    <m/>
    <m/>
    <m/>
    <m/>
    <m/>
    <m/>
    <m/>
    <m/>
    <m/>
    <m/>
    <m/>
    <m/>
    <m/>
    <m/>
    <m/>
    <m/>
    <m/>
    <m/>
    <m/>
    <m/>
    <m/>
    <m/>
    <m/>
    <m/>
    <m/>
    <m/>
    <s v="TOTAL"/>
    <m/>
    <s v="CIERRE DE SEDE"/>
    <m/>
    <x v="1"/>
    <m/>
    <m/>
    <s v="1"/>
    <m/>
    <m/>
    <s v="GESTIONADO"/>
    <m/>
    <d v="2024-01-13T00:00:00"/>
    <m/>
    <m/>
    <x v="74"/>
    <x v="0"/>
    <x v="0"/>
    <x v="0"/>
    <x v="0"/>
    <n v="1"/>
    <n v="1"/>
    <n v="1"/>
    <n v="1"/>
    <x v="0"/>
    <n v="1"/>
    <s v="72861046INNOVAR GESTION DE C PROYECTOS Y CON       "/>
    <x v="0"/>
    <d v="2024-01-13T00:00:00"/>
    <x v="1864"/>
    <d v="1899-12-30T00:00:00"/>
    <d v="2024-01-12T20:27:00"/>
    <s v="20:27"/>
    <d v="1899-12-30T11:47:10"/>
    <x v="2"/>
    <x v="0"/>
    <x v="30"/>
    <x v="0"/>
    <n v="8193"/>
  </r>
  <r>
    <n v="1886"/>
    <d v="2024-01-13T07:12:49"/>
    <d v="2024-01-13T08:14:48"/>
    <s v="46046817@ventasyservicios.com.co"/>
    <s v="Nicolas Romero Parra"/>
    <m/>
    <d v="2024-01-12T00:00:00"/>
    <s v="10:43"/>
    <x v="0"/>
    <m/>
    <m/>
    <m/>
    <m/>
    <m/>
    <m/>
    <m/>
    <m/>
    <s v="Daniel.Lopez@elementoselectricos.com.co"/>
    <s v="Re: Fwd: RV: SOLICITUD DE PAZ Y SALVO"/>
    <s v="30719"/>
    <s v="ELEMENTOS ELECTRICOS S.A"/>
    <s v="PYME MEDIANA"/>
    <s v="CONSULTOR COMERCIAL"/>
    <x v="0"/>
    <m/>
    <s v="FIJO"/>
    <s v="FO"/>
    <s v="CERTIFICACIONES"/>
    <m/>
    <m/>
    <m/>
    <m/>
    <m/>
    <m/>
    <m/>
    <m/>
    <m/>
    <m/>
    <s v="PRESTACIÓN DEL SERVICIO"/>
    <m/>
    <m/>
    <m/>
    <m/>
    <m/>
    <m/>
    <m/>
    <m/>
    <m/>
    <m/>
    <m/>
    <m/>
    <m/>
    <m/>
    <m/>
    <m/>
    <m/>
    <m/>
    <m/>
    <m/>
    <m/>
    <m/>
    <m/>
    <m/>
    <m/>
    <m/>
    <m/>
    <m/>
    <m/>
    <m/>
    <m/>
    <m/>
    <m/>
    <m/>
    <m/>
    <m/>
    <m/>
    <m/>
    <m/>
    <m/>
    <m/>
    <m/>
    <m/>
    <m/>
    <m/>
    <m/>
    <m/>
    <m/>
    <m/>
    <m/>
    <m/>
    <m/>
    <m/>
    <m/>
    <m/>
    <m/>
    <m/>
    <m/>
    <m/>
    <m/>
    <m/>
    <m/>
    <m/>
    <m/>
    <m/>
    <m/>
    <m/>
    <m/>
    <m/>
    <m/>
    <m/>
    <m/>
    <m/>
    <m/>
    <m/>
    <m/>
    <m/>
    <m/>
    <m/>
    <m/>
    <m/>
    <m/>
    <m/>
    <m/>
    <m/>
    <m/>
    <m/>
    <m/>
    <m/>
    <m/>
    <m/>
    <m/>
    <m/>
    <m/>
    <m/>
    <m/>
    <m/>
    <m/>
    <x v="0"/>
    <m/>
    <m/>
    <m/>
    <m/>
    <m/>
    <s v="GESTIONADO"/>
    <m/>
    <d v="2024-01-12T00:00:00"/>
    <s v="N/A"/>
    <s v="20630422"/>
    <x v="40"/>
    <x v="0"/>
    <x v="0"/>
    <x v="0"/>
    <x v="0"/>
    <n v="1"/>
    <n v="1"/>
    <n v="1"/>
    <n v="1"/>
    <x v="0"/>
    <n v="1"/>
    <s v="30719ELEMENTOS ELECTRICOS S.A"/>
    <x v="1"/>
    <d v="2024-01-13T00:00:00"/>
    <x v="1865"/>
    <d v="1899-12-30T00:00:00"/>
    <d v="2024-01-12T10:43:00"/>
    <s v="10:43"/>
    <d v="1899-12-30T21:31:48"/>
    <x v="4"/>
    <x v="2"/>
    <x v="3"/>
    <x v="1"/>
    <n v="8193"/>
  </r>
  <r>
    <n v="1887"/>
    <d v="2024-01-13T08:13:58"/>
    <d v="2024-01-13T08:15:04"/>
    <s v="45664102@ventasyservicios.com.co"/>
    <s v="Angie Tatiana Tique Cardozo"/>
    <m/>
    <d v="2024-01-13T00:00:00"/>
    <s v="7:09 p. m"/>
    <x v="0"/>
    <m/>
    <m/>
    <m/>
    <m/>
    <m/>
    <m/>
    <m/>
    <m/>
    <s v="asistadmingti.ofcc@mhc.com.co,"/>
    <s v="Fwd: SOLICITUD DE DOCUMENTACION PARA ACTUALIZACION - MARIO ALBERTO HUERTAS COTES"/>
    <s v="11211182"/>
    <s v="MARIO ALBERTO HUERTAS COTES"/>
    <s v="INTERMEDIAS"/>
    <s v="CLIENTE EXTERNO"/>
    <x v="0"/>
    <m/>
    <s v="FIJO"/>
    <s v="FO"/>
    <s v="PRODUCTO"/>
    <m/>
    <m/>
    <m/>
    <m/>
    <m/>
    <m/>
    <m/>
    <m/>
    <m/>
    <m/>
    <m/>
    <m/>
    <m/>
    <m/>
    <m/>
    <m/>
    <m/>
    <m/>
    <m/>
    <m/>
    <m/>
    <m/>
    <m/>
    <m/>
    <m/>
    <m/>
    <m/>
    <m/>
    <m/>
    <m/>
    <m/>
    <m/>
    <m/>
    <m/>
    <m/>
    <m/>
    <m/>
    <m/>
    <s v="EVALUACIÓN DE PROVEEDORES"/>
    <m/>
    <m/>
    <m/>
    <m/>
    <m/>
    <m/>
    <m/>
    <m/>
    <m/>
    <m/>
    <m/>
    <m/>
    <m/>
    <m/>
    <m/>
    <m/>
    <m/>
    <m/>
    <m/>
    <m/>
    <m/>
    <m/>
    <m/>
    <m/>
    <m/>
    <m/>
    <m/>
    <m/>
    <m/>
    <m/>
    <m/>
    <m/>
    <m/>
    <m/>
    <m/>
    <m/>
    <m/>
    <m/>
    <m/>
    <m/>
    <m/>
    <m/>
    <m/>
    <m/>
    <m/>
    <m/>
    <m/>
    <m/>
    <m/>
    <m/>
    <m/>
    <m/>
    <m/>
    <m/>
    <m/>
    <m/>
    <m/>
    <m/>
    <m/>
    <m/>
    <m/>
    <m/>
    <m/>
    <m/>
    <m/>
    <m/>
    <m/>
    <m/>
    <m/>
    <m/>
    <x v="0"/>
    <m/>
    <m/>
    <m/>
    <m/>
    <m/>
    <s v="GESTIONADO"/>
    <m/>
    <d v="2024-01-13T00:00:00"/>
    <s v="NO APLICA"/>
    <s v="NO APLICA"/>
    <x v="152"/>
    <x v="0"/>
    <x v="0"/>
    <x v="0"/>
    <x v="0"/>
    <n v="1"/>
    <n v="1"/>
    <n v="1"/>
    <n v="1"/>
    <x v="0"/>
    <n v="1"/>
    <s v="11211182MARIO ALBERTO HUERTAS COTES"/>
    <x v="2"/>
    <d v="2024-01-13T00:00:00"/>
    <x v="1866"/>
    <d v="1899-12-30T00:00:00"/>
    <d v="2024-01-13T07:09:00"/>
    <s v="7:09"/>
    <d v="1899-12-30T01:06:04"/>
    <x v="1"/>
    <x v="1"/>
    <x v="16"/>
    <x v="1"/>
    <n v="8193"/>
  </r>
  <r>
    <n v="1888"/>
    <d v="2024-01-13T08:13:28"/>
    <d v="2024-01-13T08:22:09"/>
    <s v="45577874@ventasyservicios.com.co"/>
    <s v="David Andres Pardo Torres"/>
    <m/>
    <d v="2024-01-12T00:00:00"/>
    <s v="11:51"/>
    <x v="7"/>
    <m/>
    <m/>
    <m/>
    <m/>
    <m/>
    <m/>
    <s v="bsanchez@innovargpc.com"/>
    <s v="CESION DE CONTRATO - COMCEL"/>
    <m/>
    <m/>
    <s v="12463018"/>
    <s v="INNOVAR GESTION DE PROYECTOS Y CONSTRUCCION SAS"/>
    <s v="PYME MEDIANA"/>
    <s v="CLIENTE EXTERNO"/>
    <x v="0"/>
    <m/>
    <m/>
    <m/>
    <m/>
    <m/>
    <m/>
    <m/>
    <m/>
    <m/>
    <m/>
    <m/>
    <m/>
    <m/>
    <m/>
    <m/>
    <m/>
    <m/>
    <m/>
    <m/>
    <m/>
    <m/>
    <m/>
    <m/>
    <m/>
    <m/>
    <m/>
    <m/>
    <m/>
    <m/>
    <m/>
    <m/>
    <m/>
    <m/>
    <m/>
    <m/>
    <m/>
    <m/>
    <m/>
    <m/>
    <m/>
    <m/>
    <m/>
    <m/>
    <m/>
    <m/>
    <m/>
    <m/>
    <m/>
    <m/>
    <m/>
    <m/>
    <m/>
    <m/>
    <m/>
    <m/>
    <m/>
    <m/>
    <m/>
    <m/>
    <m/>
    <m/>
    <m/>
    <m/>
    <m/>
    <m/>
    <m/>
    <m/>
    <m/>
    <m/>
    <m/>
    <m/>
    <m/>
    <m/>
    <s v="FIJO"/>
    <s v="FO"/>
    <m/>
    <s v="INFORMACIÓN"/>
    <s v="ESTADO DEL PROCESO"/>
    <m/>
    <m/>
    <m/>
    <m/>
    <m/>
    <m/>
    <m/>
    <m/>
    <m/>
    <m/>
    <m/>
    <m/>
    <m/>
    <m/>
    <m/>
    <m/>
    <m/>
    <m/>
    <m/>
    <m/>
    <m/>
    <m/>
    <m/>
    <m/>
    <m/>
    <m/>
    <m/>
    <m/>
    <m/>
    <m/>
    <m/>
    <m/>
    <m/>
    <m/>
    <m/>
    <x v="0"/>
    <m/>
    <m/>
    <m/>
    <m/>
    <m/>
    <s v="GESTIONADO"/>
    <m/>
    <d v="2024-01-13T00:00:00"/>
    <s v="20630596"/>
    <m/>
    <x v="137"/>
    <x v="6"/>
    <x v="0"/>
    <x v="0"/>
    <x v="0"/>
    <n v="1"/>
    <n v="1"/>
    <n v="1"/>
    <n v="1"/>
    <x v="0"/>
    <n v="1"/>
    <s v="12463018INNOVAR GESTION DE PROYECTOS Y CONSTRUCCION SAS"/>
    <x v="0"/>
    <d v="2024-01-13T00:00:00"/>
    <x v="1867"/>
    <d v="1899-12-30T00:00:00"/>
    <d v="2024-01-12T11:51:00"/>
    <s v="11:51"/>
    <d v="1899-12-30T20:31:09"/>
    <x v="4"/>
    <x v="0"/>
    <x v="14"/>
    <x v="0"/>
    <n v="8193"/>
  </r>
  <r>
    <n v="1889"/>
    <d v="2024-01-13T08:14:15"/>
    <d v="2024-01-13T08:25:19"/>
    <s v="45113897@ventasyservicios.com.co"/>
    <s v="Diana Carolina Zambrano Cruz"/>
    <m/>
    <d v="2024-01-13T00:00:00"/>
    <s v="4:35"/>
    <x v="4"/>
    <m/>
    <m/>
    <m/>
    <m/>
    <m/>
    <m/>
    <m/>
    <m/>
    <s v="velasquezmejias@hotmail.com"/>
    <s v="Suspensión Temporal servicio Móvil por viaje"/>
    <s v="3206977952"/>
    <s v="DORIS VELASQUEZ MEJIA"/>
    <s v="SOHO"/>
    <s v="CLIENTE EXTERNO"/>
    <x v="0"/>
    <m/>
    <s v="MÓVIL"/>
    <m/>
    <m/>
    <s v="SUSPENSIÓN TEMPORAL"/>
    <m/>
    <m/>
    <m/>
    <m/>
    <m/>
    <m/>
    <m/>
    <m/>
    <m/>
    <m/>
    <m/>
    <m/>
    <m/>
    <m/>
    <m/>
    <m/>
    <m/>
    <m/>
    <m/>
    <m/>
    <m/>
    <m/>
    <m/>
    <m/>
    <m/>
    <m/>
    <m/>
    <m/>
    <m/>
    <m/>
    <m/>
    <m/>
    <m/>
    <m/>
    <m/>
    <m/>
    <m/>
    <m/>
    <m/>
    <m/>
    <m/>
    <m/>
    <m/>
    <m/>
    <m/>
    <m/>
    <m/>
    <m/>
    <m/>
    <m/>
    <m/>
    <m/>
    <m/>
    <m/>
    <m/>
    <m/>
    <m/>
    <s v="SIN COBRO CFM"/>
    <m/>
    <m/>
    <m/>
    <m/>
    <m/>
    <m/>
    <m/>
    <m/>
    <m/>
    <m/>
    <m/>
    <m/>
    <m/>
    <m/>
    <m/>
    <m/>
    <m/>
    <m/>
    <m/>
    <m/>
    <m/>
    <m/>
    <m/>
    <m/>
    <m/>
    <m/>
    <m/>
    <m/>
    <m/>
    <m/>
    <m/>
    <m/>
    <m/>
    <m/>
    <m/>
    <m/>
    <m/>
    <m/>
    <m/>
    <m/>
    <m/>
    <m/>
    <m/>
    <m/>
    <m/>
    <m/>
    <m/>
    <m/>
    <m/>
    <m/>
    <x v="0"/>
    <m/>
    <m/>
    <m/>
    <m/>
    <m/>
    <s v="GESTIONADO"/>
    <m/>
    <d v="2024-01-13T00:00:00"/>
    <m/>
    <m/>
    <x v="32"/>
    <x v="0"/>
    <x v="0"/>
    <x v="0"/>
    <x v="0"/>
    <n v="1"/>
    <n v="1"/>
    <n v="1"/>
    <n v="1"/>
    <x v="0"/>
    <n v="1"/>
    <s v="3206977952DORIS VELASQUEZ MEJIA"/>
    <x v="2"/>
    <d v="2024-01-13T00:00:00"/>
    <x v="1868"/>
    <d v="1899-12-30T00:00:00"/>
    <d v="2024-01-13T04:35:00"/>
    <s v="4:35"/>
    <d v="1899-12-30T03:50:19"/>
    <x v="1"/>
    <x v="1"/>
    <x v="30"/>
    <x v="0"/>
    <n v="8193"/>
  </r>
  <r>
    <n v="1890"/>
    <d v="2024-01-13T08:11:03"/>
    <d v="2024-01-13T08:30:15"/>
    <s v="46049316@ventasyservicios.com.co"/>
    <s v="Evelin Gicela Diaz Garzon"/>
    <m/>
    <d v="2024-01-12T00:00:00"/>
    <s v="18:29"/>
    <x v="7"/>
    <m/>
    <m/>
    <m/>
    <m/>
    <m/>
    <m/>
    <s v="controlinterno@anza-antioquia.gov.co"/>
    <s v="Re: Fwd: Actualización información Municipio de Anzá, NIT 890.983.824-9"/>
    <m/>
    <m/>
    <s v="3108431089"/>
    <s v="MUNICIPIO DE ANZA"/>
    <s v="PYME PEQUEÑA"/>
    <s v="CLIENTE EXTERNO"/>
    <x v="0"/>
    <m/>
    <m/>
    <m/>
    <m/>
    <m/>
    <m/>
    <m/>
    <m/>
    <m/>
    <m/>
    <m/>
    <m/>
    <m/>
    <m/>
    <m/>
    <m/>
    <m/>
    <m/>
    <m/>
    <m/>
    <m/>
    <m/>
    <m/>
    <m/>
    <m/>
    <m/>
    <m/>
    <m/>
    <m/>
    <m/>
    <m/>
    <m/>
    <m/>
    <m/>
    <m/>
    <m/>
    <m/>
    <m/>
    <m/>
    <m/>
    <m/>
    <m/>
    <m/>
    <m/>
    <m/>
    <m/>
    <m/>
    <m/>
    <m/>
    <m/>
    <m/>
    <m/>
    <m/>
    <m/>
    <m/>
    <m/>
    <m/>
    <m/>
    <m/>
    <m/>
    <m/>
    <m/>
    <m/>
    <m/>
    <m/>
    <m/>
    <m/>
    <m/>
    <m/>
    <m/>
    <m/>
    <m/>
    <m/>
    <s v="MÓVIL"/>
    <m/>
    <s v="CESIÓN LEGALIZADA"/>
    <m/>
    <m/>
    <m/>
    <s v="NO"/>
    <m/>
    <m/>
    <m/>
    <m/>
    <m/>
    <m/>
    <m/>
    <m/>
    <m/>
    <m/>
    <m/>
    <m/>
    <m/>
    <m/>
    <m/>
    <m/>
    <m/>
    <m/>
    <m/>
    <m/>
    <m/>
    <m/>
    <m/>
    <m/>
    <m/>
    <m/>
    <m/>
    <m/>
    <m/>
    <m/>
    <m/>
    <m/>
    <m/>
    <x v="0"/>
    <m/>
    <m/>
    <m/>
    <m/>
    <m/>
    <s v="GESTIONADO"/>
    <m/>
    <d v="2024-01-13T00:00:00"/>
    <m/>
    <m/>
    <x v="136"/>
    <x v="6"/>
    <x v="0"/>
    <x v="0"/>
    <x v="0"/>
    <n v="1"/>
    <n v="1"/>
    <n v="1"/>
    <n v="1"/>
    <x v="1"/>
    <n v="4"/>
    <s v="3108431089MUNICIPIO DE ANZA"/>
    <x v="0"/>
    <d v="2024-01-13T00:00:00"/>
    <x v="1869"/>
    <d v="1899-12-30T00:00:00"/>
    <d v="2024-01-12T18:29:00"/>
    <s v="18:29"/>
    <d v="1899-12-30T14:01:15"/>
    <x v="3"/>
    <x v="0"/>
    <x v="22"/>
    <x v="1"/>
    <n v="8193"/>
  </r>
  <r>
    <n v="1891"/>
    <d v="2024-01-13T08:32:07"/>
    <d v="2024-01-13T08:34:31"/>
    <s v="46044558@ventasyservicios.com.co"/>
    <s v="Dick Harry Rodriguez Rocha"/>
    <m/>
    <d v="2024-01-12T00:00:00"/>
    <s v="15:51"/>
    <x v="0"/>
    <m/>
    <m/>
    <m/>
    <m/>
    <m/>
    <m/>
    <m/>
    <m/>
    <s v="barracpsinirida@movilco.com.co"/>
    <s v="CAMBIO SIM NUEVA EPS"/>
    <s v="3175169810"/>
    <s v="NUEVA EMPRESA PROMOTORA D"/>
    <s v="EMPRESAS"/>
    <s v="CLIENTE EXTERNO"/>
    <x v="1"/>
    <s v="SONIA JUSTINA MEJIA ASTAIZA"/>
    <s v="MÓVIL"/>
    <m/>
    <m/>
    <s v="CAMBIO DE NÚMERO"/>
    <m/>
    <m/>
    <m/>
    <s v="INFORMACIÓN - ACLARACIÓN"/>
    <m/>
    <m/>
    <m/>
    <m/>
    <m/>
    <m/>
    <m/>
    <m/>
    <m/>
    <m/>
    <m/>
    <m/>
    <m/>
    <m/>
    <m/>
    <m/>
    <m/>
    <m/>
    <m/>
    <m/>
    <m/>
    <m/>
    <m/>
    <m/>
    <m/>
    <m/>
    <m/>
    <m/>
    <m/>
    <m/>
    <m/>
    <m/>
    <m/>
    <m/>
    <m/>
    <m/>
    <m/>
    <m/>
    <m/>
    <m/>
    <m/>
    <m/>
    <m/>
    <m/>
    <m/>
    <m/>
    <m/>
    <m/>
    <m/>
    <m/>
    <m/>
    <m/>
    <m/>
    <m/>
    <m/>
    <m/>
    <m/>
    <m/>
    <m/>
    <m/>
    <m/>
    <m/>
    <m/>
    <m/>
    <m/>
    <m/>
    <m/>
    <m/>
    <m/>
    <m/>
    <m/>
    <m/>
    <m/>
    <m/>
    <m/>
    <m/>
    <m/>
    <m/>
    <m/>
    <m/>
    <m/>
    <m/>
    <m/>
    <m/>
    <m/>
    <m/>
    <m/>
    <m/>
    <m/>
    <m/>
    <m/>
    <m/>
    <m/>
    <m/>
    <m/>
    <m/>
    <m/>
    <m/>
    <m/>
    <m/>
    <m/>
    <m/>
    <m/>
    <m/>
    <x v="0"/>
    <m/>
    <m/>
    <m/>
    <m/>
    <m/>
    <s v="GESTIONADO"/>
    <m/>
    <d v="2024-01-13T00:00:00"/>
    <m/>
    <m/>
    <x v="64"/>
    <x v="0"/>
    <x v="0"/>
    <x v="0"/>
    <x v="0"/>
    <n v="1"/>
    <n v="1"/>
    <n v="1"/>
    <n v="1"/>
    <x v="0"/>
    <n v="1"/>
    <s v="3175169810NUEVA EMPRESA PROMOTORA D"/>
    <x v="0"/>
    <d v="2024-01-13T00:00:00"/>
    <x v="1870"/>
    <d v="1899-12-30T00:00:00"/>
    <d v="2024-01-12T15:51:00"/>
    <s v="15:51"/>
    <d v="1899-12-30T16:43:31"/>
    <x v="3"/>
    <x v="0"/>
    <x v="20"/>
    <x v="1"/>
    <n v="8193"/>
  </r>
  <r>
    <n v="1892"/>
    <d v="2024-01-13T06:55:53"/>
    <d v="2024-01-13T08:36:29"/>
    <s v="45688293@ventasyservicios.com.co"/>
    <s v="Juan David Mendez"/>
    <m/>
    <d v="2024-01-13T00:00:00"/>
    <s v="05:46"/>
    <x v="0"/>
    <m/>
    <m/>
    <m/>
    <m/>
    <m/>
    <m/>
    <m/>
    <m/>
    <s v="jheslopez@utp.edu.co"/>
    <s v="Re: Activar VoLTE 9103222080"/>
    <s v="9103222080"/>
    <s v="JHON ESTEBAN LOPEZ VELASQUEZ"/>
    <s v="SOHO"/>
    <s v="CLIENTE EXTERNO"/>
    <x v="0"/>
    <m/>
    <s v="MÓVIL"/>
    <m/>
    <m/>
    <s v="FALLAS TÉCNICAS"/>
    <m/>
    <m/>
    <m/>
    <m/>
    <m/>
    <m/>
    <m/>
    <m/>
    <m/>
    <m/>
    <m/>
    <m/>
    <m/>
    <m/>
    <m/>
    <m/>
    <m/>
    <m/>
    <m/>
    <s v="PROGRAMACIÓN O MANEJO DE EQUIPOS"/>
    <m/>
    <m/>
    <m/>
    <m/>
    <m/>
    <m/>
    <m/>
    <m/>
    <m/>
    <m/>
    <m/>
    <m/>
    <m/>
    <m/>
    <m/>
    <m/>
    <m/>
    <m/>
    <m/>
    <m/>
    <m/>
    <m/>
    <m/>
    <m/>
    <m/>
    <m/>
    <m/>
    <m/>
    <m/>
    <m/>
    <m/>
    <m/>
    <m/>
    <m/>
    <m/>
    <m/>
    <m/>
    <m/>
    <m/>
    <m/>
    <m/>
    <m/>
    <m/>
    <m/>
    <m/>
    <m/>
    <m/>
    <m/>
    <m/>
    <m/>
    <m/>
    <m/>
    <m/>
    <m/>
    <m/>
    <m/>
    <m/>
    <m/>
    <m/>
    <m/>
    <m/>
    <m/>
    <m/>
    <m/>
    <m/>
    <m/>
    <m/>
    <m/>
    <m/>
    <m/>
    <m/>
    <m/>
    <m/>
    <m/>
    <m/>
    <m/>
    <m/>
    <m/>
    <m/>
    <m/>
    <m/>
    <m/>
    <m/>
    <m/>
    <m/>
    <m/>
    <m/>
    <m/>
    <x v="1"/>
    <m/>
    <m/>
    <s v="1"/>
    <s v="35"/>
    <s v="PEREIRA"/>
    <s v="GESTIONADO"/>
    <m/>
    <d v="2024-01-13T00:00:00"/>
    <m/>
    <m/>
    <x v="134"/>
    <x v="0"/>
    <x v="0"/>
    <x v="0"/>
    <x v="0"/>
    <n v="1"/>
    <n v="1"/>
    <n v="1"/>
    <n v="1"/>
    <x v="1"/>
    <n v="2"/>
    <s v="9103222080JHON ESTEBAN LOPEZ VELASQUEZ"/>
    <x v="2"/>
    <d v="2024-01-13T00:00:00"/>
    <x v="1871"/>
    <d v="1899-12-30T00:00:00"/>
    <d v="2024-01-13T05:46:00"/>
    <s v="05:46"/>
    <d v="1899-12-30T02:50:29"/>
    <x v="1"/>
    <x v="1"/>
    <x v="4"/>
    <x v="1"/>
    <n v="8193"/>
  </r>
  <r>
    <n v="1893"/>
    <d v="2024-01-13T08:35:49"/>
    <d v="2024-01-13T08:39:58"/>
    <s v="45577874@ventasyservicios.com.co"/>
    <s v="David Andres Pardo Torres"/>
    <m/>
    <d v="2024-01-12T00:00:00"/>
    <s v="12:02"/>
    <x v="4"/>
    <m/>
    <m/>
    <m/>
    <m/>
    <m/>
    <m/>
    <m/>
    <m/>
    <s v="katherin.acevedo@equipostrex.com"/>
    <s v="Re: SOLICITUD INFORMACION - TRASLADO - 20571683 – 20571695"/>
    <s v="12379080"/>
    <s v="EQUIPOS Y SERVICIOS TREX DE COLOMBIA S.A.S."/>
    <s v="PYME MEDIANA"/>
    <s v="CLIENTE EXTERNO"/>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SOLUCIONADO ESCALADO"/>
    <s v="OTRAS ÁREAS"/>
    <d v="2024-01-13T00:00:00"/>
    <s v="20630725"/>
    <m/>
    <x v="80"/>
    <x v="0"/>
    <x v="4"/>
    <x v="0"/>
    <x v="0"/>
    <n v="1"/>
    <n v="1"/>
    <n v="1"/>
    <n v="1"/>
    <x v="1"/>
    <n v="2"/>
    <s v="12379080EQUIPOS Y SERVICIOS TREX DE COLOMBIA S.A.S."/>
    <x v="1"/>
    <d v="2024-01-13T00:00:00"/>
    <x v="1872"/>
    <d v="1899-12-30T00:00:00"/>
    <d v="2024-01-12T12:02:00"/>
    <s v="12:02"/>
    <d v="1899-12-30T20:37:58"/>
    <x v="4"/>
    <x v="0"/>
    <x v="14"/>
    <x v="0"/>
    <n v="8193"/>
  </r>
  <r>
    <n v="1894"/>
    <d v="2024-01-13T08:32:41"/>
    <d v="2024-01-13T08:44:37"/>
    <s v="45113897@ventasyservicios.com.co"/>
    <s v="Diana Carolina Zambrano Cruz"/>
    <m/>
    <d v="2024-01-12T00:00:00"/>
    <s v="14:54"/>
    <x v="4"/>
    <m/>
    <m/>
    <m/>
    <m/>
    <m/>
    <m/>
    <m/>
    <m/>
    <s v="contacto@grupovaox.com"/>
    <s v="Autorizacion para entrega de simcard corporativa"/>
    <s v="3107433429"/>
    <s v="VAOX GROUP COLOMBIA S.A.S. -"/>
    <s v="PYME PEQUEÑA"/>
    <s v="CLIENTE EXTERN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13T00:00:00"/>
    <m/>
    <m/>
    <x v="27"/>
    <x v="0"/>
    <x v="0"/>
    <x v="0"/>
    <x v="0"/>
    <n v="1"/>
    <n v="1"/>
    <n v="1"/>
    <n v="1"/>
    <x v="0"/>
    <n v="1"/>
    <s v="3107433429VAOX GROUP COLOMBIA S.A.S. -"/>
    <x v="0"/>
    <d v="2024-01-13T00:00:00"/>
    <x v="1873"/>
    <d v="1899-12-30T00:00:00"/>
    <d v="2024-01-12T14:54:00"/>
    <s v="14:54"/>
    <d v="1899-12-30T17:50:37"/>
    <x v="3"/>
    <x v="0"/>
    <x v="30"/>
    <x v="0"/>
    <n v="8193"/>
  </r>
  <r>
    <n v="1895"/>
    <d v="2024-01-13T08:36:23"/>
    <d v="2024-01-13T08:45:39"/>
    <s v="45688293@ventasyservicios.com.co"/>
    <s v="Juan David Mendez"/>
    <m/>
    <d v="2024-01-13T00:00:00"/>
    <s v="05:47"/>
    <x v="0"/>
    <m/>
    <m/>
    <m/>
    <m/>
    <m/>
    <m/>
    <m/>
    <m/>
    <s v="jheslopez@utp.edu.co"/>
    <s v="Re: Activar VoLTE 9103222080 "/>
    <s v="9103222080"/>
    <s v="JHON ESTEBAN LOPEZ VELASQUEZ"/>
    <s v="SOHO"/>
    <s v="CLIENTE EXTERNO"/>
    <x v="0"/>
    <m/>
    <s v="MÓVIL"/>
    <m/>
    <m/>
    <s v="FALLAS TÉCNICAS"/>
    <m/>
    <m/>
    <m/>
    <m/>
    <m/>
    <m/>
    <m/>
    <m/>
    <m/>
    <m/>
    <m/>
    <m/>
    <m/>
    <m/>
    <m/>
    <m/>
    <m/>
    <m/>
    <m/>
    <s v="REINCIDENCIA"/>
    <m/>
    <m/>
    <m/>
    <m/>
    <m/>
    <m/>
    <m/>
    <m/>
    <m/>
    <m/>
    <m/>
    <m/>
    <m/>
    <m/>
    <m/>
    <m/>
    <m/>
    <m/>
    <m/>
    <m/>
    <m/>
    <m/>
    <m/>
    <m/>
    <m/>
    <m/>
    <m/>
    <m/>
    <m/>
    <m/>
    <m/>
    <m/>
    <m/>
    <m/>
    <m/>
    <m/>
    <m/>
    <m/>
    <m/>
    <m/>
    <m/>
    <m/>
    <m/>
    <m/>
    <m/>
    <m/>
    <m/>
    <m/>
    <m/>
    <m/>
    <m/>
    <m/>
    <m/>
    <m/>
    <m/>
    <m/>
    <m/>
    <m/>
    <m/>
    <m/>
    <m/>
    <m/>
    <m/>
    <m/>
    <m/>
    <m/>
    <m/>
    <m/>
    <m/>
    <m/>
    <m/>
    <m/>
    <m/>
    <m/>
    <m/>
    <m/>
    <m/>
    <m/>
    <m/>
    <m/>
    <m/>
    <m/>
    <m/>
    <m/>
    <m/>
    <m/>
    <m/>
    <m/>
    <x v="1"/>
    <m/>
    <m/>
    <s v="1"/>
    <s v="36"/>
    <s v="PEREIRA"/>
    <s v="GESTIONADO"/>
    <m/>
    <d v="2024-01-13T00:00:00"/>
    <m/>
    <m/>
    <x v="83"/>
    <x v="0"/>
    <x v="0"/>
    <x v="0"/>
    <x v="0"/>
    <n v="1"/>
    <n v="1"/>
    <n v="1"/>
    <n v="1"/>
    <x v="2"/>
    <n v="2"/>
    <s v="9103222080JHON ESTEBAN LOPEZ VELASQUEZ"/>
    <x v="2"/>
    <d v="2024-01-13T00:00:00"/>
    <x v="1874"/>
    <d v="1899-12-30T00:00:00"/>
    <d v="2024-01-13T05:47:00"/>
    <s v="05:47"/>
    <d v="1899-12-30T02:58:39"/>
    <x v="1"/>
    <x v="1"/>
    <x v="4"/>
    <x v="1"/>
    <n v="8193"/>
  </r>
  <r>
    <n v="1896"/>
    <d v="2024-01-13T08:44:42"/>
    <d v="2024-01-13T08:46:12"/>
    <s v="46049316@ventasyservicios.com.co"/>
    <s v="Evelin Gicela Diaz Garzon"/>
    <m/>
    <d v="2024-01-12T00:00:00"/>
    <s v="21:00"/>
    <x v="7"/>
    <m/>
    <m/>
    <m/>
    <m/>
    <m/>
    <m/>
    <s v="tejidosquiny@hotmail.com"/>
    <s v="Re: CAMBIO RAZON SOCIAL"/>
    <m/>
    <m/>
    <s v="22177034"/>
    <s v="DAILER LOPEZ MARIN"/>
    <s v="SOHO"/>
    <s v="CLIENTE EXTERNO"/>
    <x v="0"/>
    <m/>
    <m/>
    <m/>
    <m/>
    <m/>
    <m/>
    <m/>
    <m/>
    <m/>
    <m/>
    <m/>
    <m/>
    <m/>
    <m/>
    <m/>
    <m/>
    <m/>
    <m/>
    <m/>
    <m/>
    <m/>
    <m/>
    <m/>
    <m/>
    <m/>
    <m/>
    <m/>
    <m/>
    <m/>
    <m/>
    <m/>
    <m/>
    <m/>
    <m/>
    <m/>
    <m/>
    <m/>
    <m/>
    <m/>
    <m/>
    <m/>
    <m/>
    <m/>
    <m/>
    <m/>
    <m/>
    <m/>
    <m/>
    <m/>
    <m/>
    <m/>
    <m/>
    <m/>
    <m/>
    <m/>
    <m/>
    <m/>
    <m/>
    <m/>
    <m/>
    <m/>
    <m/>
    <m/>
    <m/>
    <m/>
    <m/>
    <m/>
    <m/>
    <m/>
    <m/>
    <m/>
    <m/>
    <m/>
    <s v="FIJO"/>
    <s v="HFC"/>
    <m/>
    <s v="INFORMACIÓN"/>
    <s v="REQUISITOS"/>
    <m/>
    <m/>
    <m/>
    <m/>
    <m/>
    <m/>
    <m/>
    <m/>
    <m/>
    <m/>
    <m/>
    <m/>
    <m/>
    <m/>
    <m/>
    <m/>
    <m/>
    <m/>
    <m/>
    <m/>
    <m/>
    <m/>
    <m/>
    <m/>
    <m/>
    <m/>
    <m/>
    <m/>
    <m/>
    <m/>
    <m/>
    <m/>
    <m/>
    <m/>
    <m/>
    <x v="0"/>
    <m/>
    <m/>
    <m/>
    <m/>
    <m/>
    <s v="GESTIONADO"/>
    <m/>
    <d v="2024-01-12T00:00:00"/>
    <m/>
    <m/>
    <x v="137"/>
    <x v="6"/>
    <x v="0"/>
    <x v="0"/>
    <x v="0"/>
    <n v="1"/>
    <n v="1"/>
    <n v="1"/>
    <n v="1"/>
    <x v="0"/>
    <n v="1"/>
    <s v="22177034DAILER LOPEZ MARIN"/>
    <x v="0"/>
    <d v="2024-01-13T00:00:00"/>
    <x v="1875"/>
    <d v="1899-12-30T00:00:00"/>
    <d v="2024-01-12T21:00:00"/>
    <s v="21:00"/>
    <d v="1899-12-30T11:46:12"/>
    <x v="2"/>
    <x v="2"/>
    <x v="22"/>
    <x v="1"/>
    <n v="8193"/>
  </r>
  <r>
    <n v="1897"/>
    <d v="2024-01-13T08:49:08"/>
    <d v="2024-01-13T08:51:30"/>
    <s v="46044558@ventasyservicios.com.co"/>
    <s v="Dick Harry Rodriguez Rocha"/>
    <m/>
    <d v="2024-01-12T00:00:00"/>
    <s v="11:43"/>
    <x v="0"/>
    <m/>
    <m/>
    <m/>
    <m/>
    <m/>
    <m/>
    <m/>
    <m/>
    <s v="liderauditoria@goldgroup.net.co"/>
    <s v="Soporte Técnico _ Cuenta 14667352 URGENTE "/>
    <s v="14667352"/>
    <s v="SAMUEL MARTINEZ Y MARTIR"/>
    <s v="MICRO"/>
    <s v="CLIENTE EXTERNO"/>
    <x v="0"/>
    <m/>
    <s v="FIJO"/>
    <s v="HFC"/>
    <s v="SOPORTE TÉCNICO"/>
    <m/>
    <m/>
    <m/>
    <m/>
    <m/>
    <m/>
    <m/>
    <m/>
    <m/>
    <m/>
    <m/>
    <m/>
    <m/>
    <m/>
    <m/>
    <m/>
    <m/>
    <m/>
    <m/>
    <m/>
    <m/>
    <m/>
    <m/>
    <m/>
    <m/>
    <m/>
    <m/>
    <m/>
    <m/>
    <m/>
    <m/>
    <m/>
    <m/>
    <m/>
    <m/>
    <m/>
    <m/>
    <m/>
    <m/>
    <m/>
    <m/>
    <m/>
    <m/>
    <m/>
    <m/>
    <m/>
    <m/>
    <m/>
    <m/>
    <m/>
    <m/>
    <m/>
    <m/>
    <m/>
    <m/>
    <s v="REINCIDENCIA"/>
    <m/>
    <m/>
    <m/>
    <m/>
    <m/>
    <m/>
    <m/>
    <m/>
    <m/>
    <m/>
    <m/>
    <m/>
    <m/>
    <m/>
    <m/>
    <m/>
    <m/>
    <m/>
    <m/>
    <m/>
    <m/>
    <m/>
    <m/>
    <m/>
    <m/>
    <m/>
    <m/>
    <m/>
    <m/>
    <m/>
    <m/>
    <m/>
    <m/>
    <m/>
    <m/>
    <m/>
    <m/>
    <m/>
    <m/>
    <m/>
    <m/>
    <m/>
    <m/>
    <m/>
    <m/>
    <m/>
    <m/>
    <m/>
    <m/>
    <m/>
    <m/>
    <m/>
    <m/>
    <x v="1"/>
    <m/>
    <m/>
    <s v="1"/>
    <s v="0"/>
    <s v="0"/>
    <s v="GESTIONADO"/>
    <m/>
    <d v="2024-01-13T00:00:00"/>
    <m/>
    <m/>
    <x v="103"/>
    <x v="0"/>
    <x v="0"/>
    <x v="0"/>
    <x v="0"/>
    <n v="1"/>
    <n v="1"/>
    <n v="1"/>
    <n v="1"/>
    <x v="0"/>
    <n v="1"/>
    <s v="14667352SAMUEL MARTINEZ Y MARTIR"/>
    <x v="0"/>
    <d v="2024-01-13T00:00:00"/>
    <x v="1876"/>
    <d v="1899-12-30T00:00:00"/>
    <d v="2024-01-12T11:43:00"/>
    <s v="11:43"/>
    <d v="1899-12-30T21:08:30"/>
    <x v="4"/>
    <x v="0"/>
    <x v="20"/>
    <x v="1"/>
    <n v="8193"/>
  </r>
  <r>
    <n v="1898"/>
    <d v="2024-01-13T08:14:51"/>
    <d v="2024-01-13T08:51:33"/>
    <s v="46046817@ventasyservicios.com.co"/>
    <s v="Nicolas Romero Parra"/>
    <m/>
    <d v="2024-01-13T00:00:00"/>
    <s v="8:04"/>
    <x v="0"/>
    <m/>
    <m/>
    <m/>
    <m/>
    <m/>
    <m/>
    <m/>
    <m/>
    <s v="Benavif4@hotmail.com"/>
    <s v="Activacion de eSIM "/>
    <s v="3112548242"/>
    <s v="FREDDY ALEXANDER BENAVIDES ARTEAGA."/>
    <s v="SOHO"/>
    <s v="SUPERVISORES Y/O COORDINADORES ALIADOS"/>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3T00:00:00"/>
    <s v="Caso de gerente angela llega por celular de la operacion solicitan crear esim al cliente FREDDY ALEXANDER BENAVIDES ARTEAGA se realiza contacto para confirmar datos y se da respuesta con confirmacion en grupo de whasapp_x000a_"/>
    <s v="0"/>
    <x v="21"/>
    <x v="0"/>
    <x v="0"/>
    <x v="0"/>
    <x v="0"/>
    <n v="1"/>
    <n v="1"/>
    <n v="1"/>
    <n v="1"/>
    <x v="0"/>
    <n v="1"/>
    <s v="3112548242FREDDY ALEXANDER BENAVIDES ARTEAGA."/>
    <x v="2"/>
    <d v="2024-01-13T00:00:00"/>
    <x v="1877"/>
    <d v="1899-12-30T00:00:00"/>
    <d v="2024-01-13T08:04:00"/>
    <s v="8:04"/>
    <d v="1899-12-30T00:47:33"/>
    <x v="1"/>
    <x v="1"/>
    <x v="3"/>
    <x v="1"/>
    <n v="8193"/>
  </r>
  <r>
    <n v="1899"/>
    <d v="2024-01-13T08:36:27"/>
    <d v="2024-01-13T08:52:30"/>
    <s v="45688293@ventasyservicios.com.co"/>
    <s v="Juan David Mendez"/>
    <m/>
    <d v="2024-01-13T00:00:00"/>
    <s v="05:57"/>
    <x v="0"/>
    <m/>
    <m/>
    <m/>
    <m/>
    <m/>
    <m/>
    <m/>
    <m/>
    <s v="jheslopez@utp.edu.co"/>
    <s v="Permitit que las lineas de mi cuenta reciban llamadas telefonicas"/>
    <s v="8.22467299"/>
    <s v="JHON ESTEBAN LOPEZ VELASQUEZ"/>
    <s v="SOHO"/>
    <s v="CLIENTE EXTERNO"/>
    <x v="0"/>
    <m/>
    <s v="MÓVIL"/>
    <m/>
    <m/>
    <s v="FALLAS TÉCNICAS"/>
    <m/>
    <m/>
    <m/>
    <m/>
    <m/>
    <m/>
    <m/>
    <m/>
    <m/>
    <m/>
    <m/>
    <m/>
    <m/>
    <m/>
    <m/>
    <m/>
    <m/>
    <m/>
    <m/>
    <s v="SOLUCIÓN EN PRIMER NIVEL"/>
    <m/>
    <m/>
    <m/>
    <m/>
    <m/>
    <m/>
    <m/>
    <m/>
    <m/>
    <m/>
    <m/>
    <m/>
    <m/>
    <m/>
    <m/>
    <m/>
    <m/>
    <m/>
    <m/>
    <m/>
    <m/>
    <m/>
    <m/>
    <m/>
    <m/>
    <m/>
    <m/>
    <m/>
    <m/>
    <m/>
    <m/>
    <m/>
    <m/>
    <m/>
    <m/>
    <m/>
    <m/>
    <m/>
    <m/>
    <m/>
    <m/>
    <m/>
    <m/>
    <m/>
    <m/>
    <m/>
    <m/>
    <m/>
    <m/>
    <m/>
    <m/>
    <m/>
    <m/>
    <m/>
    <m/>
    <m/>
    <m/>
    <m/>
    <m/>
    <m/>
    <m/>
    <m/>
    <m/>
    <m/>
    <m/>
    <m/>
    <m/>
    <m/>
    <m/>
    <m/>
    <m/>
    <m/>
    <m/>
    <m/>
    <m/>
    <m/>
    <m/>
    <m/>
    <m/>
    <m/>
    <m/>
    <m/>
    <m/>
    <m/>
    <m/>
    <m/>
    <m/>
    <m/>
    <x v="1"/>
    <m/>
    <m/>
    <s v="1"/>
    <s v="37"/>
    <s v="PEREIRA"/>
    <s v="GESTIONADO"/>
    <m/>
    <d v="2024-01-13T00:00:00"/>
    <m/>
    <m/>
    <x v="171"/>
    <x v="0"/>
    <x v="0"/>
    <x v="0"/>
    <x v="0"/>
    <n v="1"/>
    <n v="1"/>
    <n v="1"/>
    <n v="1"/>
    <x v="1"/>
    <n v="2"/>
    <s v="8.22467299JHON ESTEBAN LOPEZ VELASQUEZ"/>
    <x v="2"/>
    <d v="2024-01-13T00:00:00"/>
    <x v="1878"/>
    <d v="1899-12-30T00:00:00"/>
    <d v="2024-01-13T05:57:00"/>
    <s v="05:57"/>
    <d v="1899-12-30T02:55:30"/>
    <x v="1"/>
    <x v="1"/>
    <x v="4"/>
    <x v="1"/>
    <n v="8193"/>
  </r>
  <r>
    <n v="1900"/>
    <d v="2024-01-13T08:45:38"/>
    <d v="2024-01-13T08:56:55"/>
    <s v="45113897@ventasyservicios.com.co"/>
    <s v="Diana Carolina Zambrano Cruz"/>
    <m/>
    <d v="2024-01-12T00:00:00"/>
    <s v="16:30"/>
    <x v="4"/>
    <m/>
    <m/>
    <m/>
    <m/>
    <m/>
    <m/>
    <m/>
    <m/>
    <s v="fuentesdeexcavacionypilotaje@gmail.com"/>
    <s v="Unificación de Facturas"/>
    <s v="13044503"/>
    <s v="FUENTES DE EXCAVACION Y PILOTAJE SAS"/>
    <s v="MICRO"/>
    <s v="CLIENTE EXTERNO"/>
    <x v="0"/>
    <m/>
    <s v="FIJO"/>
    <s v="FO"/>
    <s v="FACTURA"/>
    <m/>
    <m/>
    <m/>
    <m/>
    <m/>
    <m/>
    <m/>
    <m/>
    <m/>
    <m/>
    <m/>
    <m/>
    <m/>
    <m/>
    <m/>
    <m/>
    <m/>
    <m/>
    <s v="FRACCIONAR FACTURA POR SERVICIOS"/>
    <m/>
    <m/>
    <m/>
    <m/>
    <m/>
    <m/>
    <m/>
    <m/>
    <m/>
    <m/>
    <m/>
    <m/>
    <m/>
    <m/>
    <m/>
    <m/>
    <m/>
    <m/>
    <m/>
    <m/>
    <m/>
    <m/>
    <m/>
    <m/>
    <m/>
    <m/>
    <m/>
    <m/>
    <m/>
    <m/>
    <m/>
    <m/>
    <m/>
    <m/>
    <m/>
    <m/>
    <m/>
    <m/>
    <m/>
    <m/>
    <m/>
    <m/>
    <m/>
    <m/>
    <m/>
    <m/>
    <m/>
    <m/>
    <m/>
    <m/>
    <m/>
    <m/>
    <m/>
    <m/>
    <m/>
    <m/>
    <m/>
    <m/>
    <m/>
    <m/>
    <m/>
    <m/>
    <m/>
    <m/>
    <m/>
    <m/>
    <m/>
    <m/>
    <m/>
    <m/>
    <m/>
    <m/>
    <m/>
    <m/>
    <m/>
    <m/>
    <m/>
    <m/>
    <m/>
    <m/>
    <m/>
    <m/>
    <m/>
    <m/>
    <m/>
    <m/>
    <m/>
    <m/>
    <m/>
    <m/>
    <x v="0"/>
    <m/>
    <m/>
    <m/>
    <m/>
    <m/>
    <s v="GESTIONADO"/>
    <m/>
    <d v="2024-01-13T00:00:00"/>
    <m/>
    <m/>
    <x v="172"/>
    <x v="0"/>
    <x v="0"/>
    <x v="0"/>
    <x v="0"/>
    <n v="1"/>
    <n v="1"/>
    <n v="1"/>
    <n v="1"/>
    <x v="0"/>
    <n v="1"/>
    <s v="13044503FUENTES DE EXCAVACION Y PILOTAJE SAS"/>
    <x v="0"/>
    <d v="2024-01-13T00:00:00"/>
    <x v="1879"/>
    <d v="1899-12-30T00:00:00"/>
    <d v="2024-01-12T16:30:00"/>
    <s v="16:30"/>
    <d v="1899-12-30T16:26:55"/>
    <x v="3"/>
    <x v="0"/>
    <x v="30"/>
    <x v="0"/>
    <n v="8193"/>
  </r>
  <r>
    <n v="1901"/>
    <d v="2024-01-13T09:06:26"/>
    <d v="2024-01-13T09:06:50"/>
    <s v="45113897@ventasyservicios.com.co"/>
    <s v="Diana Carolina Zambrano Cruz"/>
    <m/>
    <d v="2024-01-12T00:00:00"/>
    <s v="16:38"/>
    <x v="4"/>
    <m/>
    <m/>
    <m/>
    <m/>
    <m/>
    <m/>
    <m/>
    <m/>
    <s v="m.rosado@moviaval.com"/>
    <s v="TUTELA AMPARANDO EL DERECHO DE PETICION MOVIAVAL SAS VS CLARO COLOMBIA."/>
    <s v="04747424"/>
    <s v=" PQR INCONSISTENCIAS                       "/>
    <s v="NO DETERMINADO"/>
    <s v="CLIENTE EXTERNO"/>
    <x v="0"/>
    <m/>
    <s v="FIJO"/>
    <s v="HFC"/>
    <s v="CREACIÓN DE PQR"/>
    <m/>
    <m/>
    <m/>
    <m/>
    <m/>
    <m/>
    <m/>
    <m/>
    <m/>
    <m/>
    <m/>
    <m/>
    <m/>
    <m/>
    <s v="AJUSTES POR FALLAS DE SERVICIO"/>
    <m/>
    <m/>
    <m/>
    <m/>
    <m/>
    <m/>
    <m/>
    <m/>
    <m/>
    <m/>
    <m/>
    <m/>
    <m/>
    <m/>
    <m/>
    <m/>
    <m/>
    <m/>
    <m/>
    <m/>
    <m/>
    <m/>
    <m/>
    <m/>
    <m/>
    <m/>
    <m/>
    <m/>
    <m/>
    <m/>
    <m/>
    <m/>
    <m/>
    <m/>
    <m/>
    <m/>
    <m/>
    <m/>
    <m/>
    <m/>
    <m/>
    <m/>
    <m/>
    <m/>
    <m/>
    <m/>
    <m/>
    <m/>
    <m/>
    <m/>
    <m/>
    <m/>
    <m/>
    <m/>
    <m/>
    <m/>
    <m/>
    <m/>
    <m/>
    <m/>
    <m/>
    <m/>
    <m/>
    <m/>
    <m/>
    <m/>
    <m/>
    <m/>
    <m/>
    <m/>
    <m/>
    <m/>
    <m/>
    <m/>
    <m/>
    <m/>
    <m/>
    <m/>
    <m/>
    <m/>
    <m/>
    <m/>
    <m/>
    <m/>
    <m/>
    <m/>
    <m/>
    <m/>
    <m/>
    <m/>
    <m/>
    <m/>
    <m/>
    <m/>
    <x v="0"/>
    <m/>
    <m/>
    <m/>
    <m/>
    <m/>
    <s v="SOLUCIONADO ESCALADO"/>
    <s v="OTRAS ÁREAS"/>
    <d v="2024-01-13T00:00:00"/>
    <s v="Tutelas"/>
    <m/>
    <x v="163"/>
    <x v="0"/>
    <x v="4"/>
    <x v="0"/>
    <x v="0"/>
    <n v="1"/>
    <n v="1"/>
    <n v="1"/>
    <n v="1"/>
    <x v="1"/>
    <n v="3"/>
    <s v="04747424 PQR INCONSISTENCIAS                       "/>
    <x v="1"/>
    <d v="2024-01-13T00:00:00"/>
    <x v="1880"/>
    <d v="1899-12-30T00:00:00"/>
    <d v="2024-01-12T16:38:00"/>
    <s v="16:38"/>
    <d v="1899-12-30T16:28:50"/>
    <x v="3"/>
    <x v="0"/>
    <x v="30"/>
    <x v="0"/>
    <n v="8193"/>
  </r>
  <r>
    <n v="1902"/>
    <d v="2024-01-13T09:09:18"/>
    <d v="2024-01-13T09:10:19"/>
    <s v="46049316@ventasyservicios.com.co"/>
    <s v="Evelin Gicela Diaz Garzon"/>
    <m/>
    <d v="2024-01-12T00:00:00"/>
    <s v="21:19"/>
    <x v="7"/>
    <m/>
    <m/>
    <m/>
    <m/>
    <m/>
    <m/>
    <s v="info@sentiretaller.com; "/>
    <s v="Re: Cesión línea 3024016260"/>
    <m/>
    <m/>
    <s v="3024016260"/>
    <s v="SENTIRE TALLER S.A.S."/>
    <s v="INTERMEDIAS"/>
    <s v="CLIENTE EXTERNO"/>
    <x v="0"/>
    <m/>
    <m/>
    <m/>
    <m/>
    <m/>
    <m/>
    <m/>
    <m/>
    <m/>
    <m/>
    <m/>
    <m/>
    <m/>
    <m/>
    <m/>
    <m/>
    <m/>
    <m/>
    <m/>
    <m/>
    <m/>
    <m/>
    <m/>
    <m/>
    <m/>
    <m/>
    <m/>
    <m/>
    <m/>
    <m/>
    <m/>
    <m/>
    <m/>
    <m/>
    <m/>
    <m/>
    <m/>
    <m/>
    <m/>
    <m/>
    <m/>
    <m/>
    <m/>
    <m/>
    <m/>
    <m/>
    <m/>
    <m/>
    <m/>
    <m/>
    <m/>
    <m/>
    <m/>
    <m/>
    <m/>
    <m/>
    <m/>
    <m/>
    <m/>
    <m/>
    <m/>
    <m/>
    <m/>
    <m/>
    <m/>
    <m/>
    <m/>
    <m/>
    <m/>
    <m/>
    <m/>
    <m/>
    <m/>
    <s v="MÓVIL"/>
    <m/>
    <s v="CESIÓN LEGALIZADA"/>
    <m/>
    <m/>
    <m/>
    <s v="NO"/>
    <m/>
    <m/>
    <m/>
    <m/>
    <m/>
    <m/>
    <m/>
    <m/>
    <m/>
    <m/>
    <m/>
    <m/>
    <m/>
    <m/>
    <m/>
    <m/>
    <m/>
    <m/>
    <m/>
    <m/>
    <m/>
    <m/>
    <m/>
    <m/>
    <m/>
    <m/>
    <m/>
    <m/>
    <m/>
    <m/>
    <m/>
    <m/>
    <m/>
    <x v="0"/>
    <m/>
    <m/>
    <m/>
    <m/>
    <m/>
    <s v="GESTIONADO"/>
    <m/>
    <d v="2024-01-12T00:00:00"/>
    <m/>
    <m/>
    <x v="136"/>
    <x v="6"/>
    <x v="0"/>
    <x v="0"/>
    <x v="0"/>
    <n v="1"/>
    <n v="1"/>
    <n v="1"/>
    <n v="1"/>
    <x v="2"/>
    <n v="2"/>
    <s v="3024016260SENTIRE TALLER S.A.S."/>
    <x v="0"/>
    <d v="2024-01-13T00:00:00"/>
    <x v="1881"/>
    <d v="1899-12-30T00:00:00"/>
    <d v="2024-01-12T21:19:00"/>
    <s v="21:19"/>
    <d v="1899-12-30T11:51:19"/>
    <x v="2"/>
    <x v="2"/>
    <x v="22"/>
    <x v="1"/>
    <n v="8193"/>
  </r>
  <r>
    <n v="1903"/>
    <d v="2024-01-13T08:51:38"/>
    <d v="2024-01-13T09:16:45"/>
    <s v="46046817@ventasyservicios.com.co"/>
    <s v="Nicolas Romero Parra"/>
    <m/>
    <d v="2024-01-11T00:00:00"/>
    <s v="13:32"/>
    <x v="0"/>
    <m/>
    <m/>
    <m/>
    <m/>
    <m/>
    <m/>
    <m/>
    <m/>
    <s v="cootranscalipuerto1974@hotmail.com"/>
    <s v="Fwd: Cancelación Servicios Internet y Telefonía"/>
    <s v="63266712"/>
    <s v="COOPERATIV DE TRANSPORTADO CALIPUERTO LTDA"/>
    <s v="PYME MEDIANA"/>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2T00:00:00"/>
    <s v="N/A"/>
    <s v="996014805"/>
    <x v="58"/>
    <x v="0"/>
    <x v="0"/>
    <x v="0"/>
    <x v="0"/>
    <n v="1"/>
    <n v="1"/>
    <n v="1"/>
    <n v="1"/>
    <x v="0"/>
    <n v="1"/>
    <s v="63266712COOPERATIV DE TRANSPORTADO CALIPUERTO LTDA"/>
    <x v="1"/>
    <d v="2024-01-13T00:00:00"/>
    <x v="1882"/>
    <d v="1899-12-30T00:00:00"/>
    <d v="2024-01-11T13:32:00"/>
    <s v="13:32"/>
    <d v="1899-12-31T19:44:45"/>
    <x v="0"/>
    <x v="0"/>
    <x v="3"/>
    <x v="1"/>
    <n v="8193"/>
  </r>
  <r>
    <n v="1904"/>
    <d v="2024-01-13T09:25:15"/>
    <d v="2024-01-13T09:32:00"/>
    <s v="45577874@ventasyservicios.com.co"/>
    <s v="David Andres Pardo Torres"/>
    <m/>
    <d v="2024-01-12T00:00:00"/>
    <s v="22:34"/>
    <x v="4"/>
    <m/>
    <m/>
    <m/>
    <m/>
    <m/>
    <m/>
    <m/>
    <m/>
    <s v="samalejo12@hotmail.com"/>
    <s v="Re: Solicitud traslado Fibra optica"/>
    <s v="13877741"/>
    <s v="GLORIA CRISTINA LOPEZ GIRALDO"/>
    <s v="SOHO"/>
    <s v="CLIENTE EXTERNO"/>
    <x v="0"/>
    <m/>
    <s v="FIJO"/>
    <s v="FO"/>
    <s v="TRASLADO SEDE"/>
    <m/>
    <m/>
    <m/>
    <m/>
    <m/>
    <m/>
    <m/>
    <m/>
    <m/>
    <m/>
    <m/>
    <m/>
    <m/>
    <m/>
    <m/>
    <m/>
    <m/>
    <m/>
    <m/>
    <m/>
    <m/>
    <m/>
    <m/>
    <m/>
    <m/>
    <m/>
    <m/>
    <m/>
    <m/>
    <m/>
    <m/>
    <m/>
    <m/>
    <m/>
    <m/>
    <m/>
    <m/>
    <m/>
    <m/>
    <m/>
    <m/>
    <m/>
    <m/>
    <m/>
    <m/>
    <m/>
    <m/>
    <m/>
    <m/>
    <m/>
    <m/>
    <m/>
    <m/>
    <m/>
    <m/>
    <m/>
    <m/>
    <m/>
    <m/>
    <s v="NO FACTIBLE"/>
    <m/>
    <m/>
    <m/>
    <m/>
    <m/>
    <m/>
    <m/>
    <m/>
    <m/>
    <m/>
    <m/>
    <m/>
    <m/>
    <m/>
    <m/>
    <m/>
    <m/>
    <m/>
    <m/>
    <m/>
    <m/>
    <m/>
    <m/>
    <m/>
    <m/>
    <m/>
    <m/>
    <m/>
    <m/>
    <m/>
    <m/>
    <m/>
    <m/>
    <m/>
    <m/>
    <m/>
    <m/>
    <m/>
    <m/>
    <m/>
    <m/>
    <m/>
    <m/>
    <m/>
    <m/>
    <m/>
    <m/>
    <m/>
    <m/>
    <x v="0"/>
    <m/>
    <m/>
    <m/>
    <m/>
    <m/>
    <s v="GESTIONADO"/>
    <m/>
    <d v="2024-01-13T00:00:00"/>
    <s v="20631319"/>
    <m/>
    <x v="96"/>
    <x v="0"/>
    <x v="0"/>
    <x v="0"/>
    <x v="0"/>
    <n v="1"/>
    <n v="1"/>
    <n v="1"/>
    <n v="1"/>
    <x v="0"/>
    <n v="1"/>
    <s v="13877741GLORIA CRISTINA LOPEZ GIRALDO"/>
    <x v="0"/>
    <d v="2024-01-13T00:00:00"/>
    <x v="1883"/>
    <d v="1899-12-30T00:00:00"/>
    <d v="2024-01-12T22:34:00"/>
    <s v="22:34"/>
    <d v="1899-12-30T10:58:00"/>
    <x v="2"/>
    <x v="0"/>
    <x v="14"/>
    <x v="0"/>
    <n v="8193"/>
  </r>
  <r>
    <n v="1905"/>
    <d v="2024-01-13T08:37:57"/>
    <d v="2024-01-13T09:36:08"/>
    <s v="46044953@ventasyservicios.com.co"/>
    <s v="Jonnatan Steven Hernandez Gonzalez"/>
    <m/>
    <d v="2024-01-11T00:00:00"/>
    <s v="7:23"/>
    <x v="4"/>
    <m/>
    <m/>
    <m/>
    <m/>
    <m/>
    <m/>
    <m/>
    <m/>
    <s v="jamersalgadod@hotmail.com"/>
    <s v="Re: NOVEDAD DE FACTURA"/>
    <s v="12263570"/>
    <s v="CONSORCIO MONTESACRO S.A.S"/>
    <s v="MICRO"/>
    <s v="CLIENTE CLARO"/>
    <x v="0"/>
    <m/>
    <s v="FIJO"/>
    <s v="FO"/>
    <s v="PQR"/>
    <m/>
    <m/>
    <m/>
    <m/>
    <m/>
    <m/>
    <m/>
    <m/>
    <m/>
    <m/>
    <m/>
    <m/>
    <m/>
    <m/>
    <m/>
    <m/>
    <m/>
    <m/>
    <m/>
    <m/>
    <m/>
    <m/>
    <m/>
    <m/>
    <m/>
    <m/>
    <m/>
    <m/>
    <m/>
    <m/>
    <m/>
    <m/>
    <m/>
    <m/>
    <m/>
    <m/>
    <m/>
    <s v="NO RECEPCIÓN DE SOLICITUD (PQR - RECURSO)"/>
    <m/>
    <m/>
    <m/>
    <m/>
    <m/>
    <m/>
    <m/>
    <m/>
    <m/>
    <m/>
    <m/>
    <m/>
    <m/>
    <m/>
    <m/>
    <m/>
    <m/>
    <m/>
    <m/>
    <m/>
    <m/>
    <m/>
    <m/>
    <m/>
    <m/>
    <m/>
    <m/>
    <m/>
    <m/>
    <m/>
    <m/>
    <m/>
    <m/>
    <m/>
    <m/>
    <m/>
    <m/>
    <m/>
    <m/>
    <m/>
    <m/>
    <m/>
    <m/>
    <m/>
    <m/>
    <m/>
    <m/>
    <m/>
    <m/>
    <m/>
    <m/>
    <m/>
    <m/>
    <m/>
    <m/>
    <m/>
    <m/>
    <m/>
    <m/>
    <m/>
    <m/>
    <m/>
    <m/>
    <m/>
    <m/>
    <m/>
    <m/>
    <m/>
    <m/>
    <m/>
    <m/>
    <x v="0"/>
    <m/>
    <m/>
    <m/>
    <m/>
    <m/>
    <s v="ESCALADO"/>
    <s v="OTRAS ÁREAS"/>
    <d v="2024-01-12T00:00:00"/>
    <s v="N/A"/>
    <s v="N/A"/>
    <x v="69"/>
    <x v="0"/>
    <x v="0"/>
    <x v="0"/>
    <x v="0"/>
    <n v="1"/>
    <n v="1"/>
    <n v="1"/>
    <n v="1"/>
    <x v="2"/>
    <n v="2"/>
    <s v="12263570CONSORCIO MONTESACRO S.A.S"/>
    <x v="1"/>
    <d v="2024-01-13T00:00:00"/>
    <x v="1884"/>
    <d v="1899-12-30T00:00:00"/>
    <d v="2024-01-11T07:23:00"/>
    <s v="7:23"/>
    <d v="1900-01-01T02:13:08"/>
    <x v="0"/>
    <x v="0"/>
    <x v="15"/>
    <x v="0"/>
    <n v="8193"/>
  </r>
  <r>
    <n v="1906"/>
    <d v="2024-01-13T09:17:01"/>
    <d v="2024-01-13T09:38:10"/>
    <s v="46046817@ventasyservicios.com.co"/>
    <s v="Nicolas Romero Parra"/>
    <m/>
    <d v="2024-01-11T00:00:00"/>
    <s v="13:47"/>
    <x v="0"/>
    <m/>
    <m/>
    <m/>
    <m/>
    <m/>
    <m/>
    <m/>
    <m/>
    <s v="viviana.munoz@omdata.cloud"/>
    <s v="Fwd: Información Incidente registrado con el radicado SD2815582"/>
    <s v="12514608"/>
    <s v="MI OFICINA.CO S.A.S."/>
    <s v="EMPRESAS"/>
    <s v="CLIENTE CLARO"/>
    <x v="1"/>
    <s v="ATENCION ESPECIAL C_R5"/>
    <s v="FIJO"/>
    <s v="FO"/>
    <s v="CASO A OTRAS ÁREAS"/>
    <m/>
    <m/>
    <m/>
    <m/>
    <m/>
    <m/>
    <m/>
    <m/>
    <s v="CSM"/>
    <m/>
    <m/>
    <m/>
    <m/>
    <m/>
    <m/>
    <m/>
    <m/>
    <m/>
    <m/>
    <m/>
    <m/>
    <m/>
    <m/>
    <m/>
    <m/>
    <m/>
    <m/>
    <m/>
    <m/>
    <m/>
    <m/>
    <m/>
    <m/>
    <m/>
    <m/>
    <m/>
    <m/>
    <m/>
    <m/>
    <m/>
    <m/>
    <m/>
    <m/>
    <m/>
    <m/>
    <m/>
    <m/>
    <m/>
    <m/>
    <m/>
    <m/>
    <m/>
    <m/>
    <m/>
    <m/>
    <m/>
    <m/>
    <m/>
    <m/>
    <m/>
    <m/>
    <m/>
    <m/>
    <m/>
    <m/>
    <m/>
    <m/>
    <m/>
    <m/>
    <m/>
    <m/>
    <m/>
    <m/>
    <m/>
    <m/>
    <m/>
    <m/>
    <m/>
    <m/>
    <m/>
    <m/>
    <m/>
    <m/>
    <m/>
    <m/>
    <m/>
    <m/>
    <m/>
    <m/>
    <m/>
    <m/>
    <m/>
    <m/>
    <m/>
    <m/>
    <m/>
    <m/>
    <m/>
    <m/>
    <m/>
    <m/>
    <m/>
    <m/>
    <m/>
    <m/>
    <m/>
    <m/>
    <m/>
    <m/>
    <x v="0"/>
    <m/>
    <m/>
    <m/>
    <m/>
    <m/>
    <s v="SOLUCIONADO ESCALADO"/>
    <s v="CSM"/>
    <d v="2024-01-12T00:00:00"/>
    <s v="N/A"/>
    <s v="20631374"/>
    <x v="2"/>
    <x v="0"/>
    <x v="4"/>
    <x v="0"/>
    <x v="0"/>
    <n v="1"/>
    <n v="1"/>
    <n v="1"/>
    <n v="1"/>
    <x v="0"/>
    <n v="1"/>
    <s v="12514608MI OFICINA.CO S.A.S."/>
    <x v="1"/>
    <d v="2024-01-13T00:00:00"/>
    <x v="1885"/>
    <d v="1899-12-30T00:00:00"/>
    <d v="2024-01-11T13:47:00"/>
    <s v="13:47"/>
    <d v="1899-12-31T19:51:10"/>
    <x v="0"/>
    <x v="0"/>
    <x v="3"/>
    <x v="1"/>
    <n v="8193"/>
  </r>
  <r>
    <n v="1907"/>
    <d v="2024-01-13T09:41:18"/>
    <d v="2024-01-13T09:42:08"/>
    <s v="45113897@ventasyservicios.com.co"/>
    <s v="Diana Carolina Zambrano Cruz"/>
    <m/>
    <d v="2024-01-12T00:00:00"/>
    <s v="17:02"/>
    <x v="4"/>
    <m/>
    <m/>
    <m/>
    <m/>
    <m/>
    <m/>
    <m/>
    <m/>
    <s v="icoperfiles@hotmail.com"/>
    <s v="Solicitud Traslado"/>
    <s v="12005396"/>
    <s v="ICOPERFILES S A"/>
    <s v="PYME MEDIANA"/>
    <s v="CLIENTE EXTERNO"/>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3T00:00:00"/>
    <m/>
    <m/>
    <x v="80"/>
    <x v="0"/>
    <x v="0"/>
    <x v="0"/>
    <x v="0"/>
    <n v="1"/>
    <n v="1"/>
    <n v="1"/>
    <n v="1"/>
    <x v="0"/>
    <n v="1"/>
    <s v="12005396ICOPERFILES S A"/>
    <x v="0"/>
    <d v="2024-01-13T00:00:00"/>
    <x v="1886"/>
    <d v="1899-12-30T00:00:00"/>
    <d v="2024-01-12T17:02:00"/>
    <s v="17:02"/>
    <d v="1899-12-30T16:40:08"/>
    <x v="3"/>
    <x v="0"/>
    <x v="30"/>
    <x v="0"/>
    <n v="8193"/>
  </r>
  <r>
    <n v="1908"/>
    <d v="2024-01-13T09:45:57"/>
    <d v="2024-01-13T09:48:05"/>
    <s v="45961588@ventasyservicios.com.co"/>
    <s v="Brian Fernando Camacho Hernandez"/>
    <m/>
    <d v="2024-01-12T00:00:00"/>
    <s v="22:26"/>
    <x v="4"/>
    <m/>
    <m/>
    <m/>
    <m/>
    <m/>
    <m/>
    <m/>
    <m/>
    <s v="manosdoradas@yahoo.es"/>
    <s v="Re: Cancelacion plan pospago a prepago Manos Doradas"/>
    <s v="3202190797"/>
    <s v="MANOS DORADAS E U"/>
    <s v="PYME PEQUEÑA"/>
    <s v="CLIENTE EXTERNO"/>
    <x v="0"/>
    <m/>
    <s v="MÓVIL"/>
    <m/>
    <m/>
    <s v="CANCELACIÓN DE LÍNEA"/>
    <m/>
    <m/>
    <m/>
    <m/>
    <m/>
    <s v="PROPUESTA CONTENCIÓN"/>
    <m/>
    <m/>
    <m/>
    <m/>
    <m/>
    <m/>
    <m/>
    <m/>
    <m/>
    <m/>
    <m/>
    <m/>
    <m/>
    <m/>
    <m/>
    <m/>
    <m/>
    <m/>
    <m/>
    <m/>
    <m/>
    <m/>
    <m/>
    <m/>
    <m/>
    <m/>
    <m/>
    <m/>
    <m/>
    <m/>
    <m/>
    <m/>
    <m/>
    <m/>
    <m/>
    <m/>
    <m/>
    <m/>
    <m/>
    <m/>
    <m/>
    <m/>
    <m/>
    <m/>
    <m/>
    <m/>
    <m/>
    <m/>
    <m/>
    <m/>
    <m/>
    <m/>
    <m/>
    <m/>
    <m/>
    <m/>
    <m/>
    <m/>
    <m/>
    <m/>
    <m/>
    <m/>
    <m/>
    <m/>
    <m/>
    <m/>
    <m/>
    <m/>
    <m/>
    <m/>
    <m/>
    <m/>
    <m/>
    <m/>
    <m/>
    <m/>
    <m/>
    <m/>
    <m/>
    <m/>
    <m/>
    <m/>
    <m/>
    <m/>
    <m/>
    <m/>
    <m/>
    <m/>
    <m/>
    <m/>
    <m/>
    <m/>
    <m/>
    <m/>
    <m/>
    <m/>
    <m/>
    <m/>
    <m/>
    <m/>
    <m/>
    <m/>
    <x v="0"/>
    <m/>
    <m/>
    <m/>
    <m/>
    <m/>
    <s v="GESTIONADO"/>
    <m/>
    <d v="2024-01-13T00:00:00"/>
    <s v="na"/>
    <s v="na"/>
    <x v="72"/>
    <x v="0"/>
    <x v="0"/>
    <x v="0"/>
    <x v="0"/>
    <n v="1"/>
    <n v="1"/>
    <n v="1"/>
    <n v="1"/>
    <x v="0"/>
    <n v="1"/>
    <s v="3202190797MANOS DORADAS E U"/>
    <x v="0"/>
    <d v="2024-01-13T00:00:00"/>
    <x v="1887"/>
    <d v="1899-12-30T00:00:00"/>
    <d v="2024-01-12T22:26:00"/>
    <s v="22:26"/>
    <d v="1899-12-30T11:22:05"/>
    <x v="2"/>
    <x v="0"/>
    <x v="21"/>
    <x v="0"/>
    <n v="8193"/>
  </r>
  <r>
    <n v="1909"/>
    <d v="2024-01-13T09:49:06"/>
    <d v="2024-01-13T09:50:36"/>
    <s v="46044558@ventasyservicios.com.co"/>
    <s v="Dick Harry Rodriguez Rocha"/>
    <m/>
    <d v="2024-01-12T00:00:00"/>
    <s v="13:31"/>
    <x v="0"/>
    <m/>
    <m/>
    <m/>
    <m/>
    <m/>
    <m/>
    <m/>
    <m/>
    <s v="talentohumano@servirplus.com.co"/>
    <s v="Fwd: Solicitud de información para la cancelación de planes"/>
    <s v="13839447"/>
    <s v="SERVIRPLUS SAS"/>
    <s v="MICRO"/>
    <s v="CLIENTE EXTERNO"/>
    <x v="0"/>
    <m/>
    <s v="FIJO"/>
    <s v="HFC"/>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3T00:00:00"/>
    <m/>
    <m/>
    <x v="0"/>
    <x v="0"/>
    <x v="0"/>
    <x v="0"/>
    <x v="0"/>
    <n v="1"/>
    <n v="1"/>
    <n v="1"/>
    <n v="1"/>
    <x v="0"/>
    <n v="1"/>
    <s v="13839447SERVIRPLUS SAS"/>
    <x v="0"/>
    <d v="2024-01-13T00:00:00"/>
    <x v="1888"/>
    <d v="1899-12-30T00:00:00"/>
    <d v="2024-01-12T13:31:00"/>
    <s v="13:31"/>
    <d v="1899-12-30T20:19:36"/>
    <x v="4"/>
    <x v="0"/>
    <x v="20"/>
    <x v="1"/>
    <n v="8193"/>
  </r>
  <r>
    <n v="1910"/>
    <d v="2024-01-13T09:48:31"/>
    <d v="2024-01-13T09:51:05"/>
    <s v="45113897@ventasyservicios.com.co"/>
    <s v="Diana Carolina Zambrano Cruz"/>
    <m/>
    <d v="2024-01-12T00:00:00"/>
    <s v="17:28"/>
    <x v="4"/>
    <m/>
    <m/>
    <m/>
    <m/>
    <m/>
    <m/>
    <m/>
    <m/>
    <s v="John.Londono@co.glory-global.com"/>
    <s v="Activación roaming - 3167405013"/>
    <s v="3167405013"/>
    <s v="GLORY GLOBAL SOLUTIONS (COLOMBIA) S A S"/>
    <s v="NO DETERMINADO"/>
    <s v="CLIENTE EXTERNO"/>
    <x v="0"/>
    <m/>
    <s v="MÓVIL"/>
    <m/>
    <m/>
    <s v="ROAMING INTERNACIONAL"/>
    <m/>
    <m/>
    <m/>
    <m/>
    <m/>
    <m/>
    <m/>
    <m/>
    <m/>
    <m/>
    <m/>
    <m/>
    <m/>
    <m/>
    <m/>
    <m/>
    <m/>
    <m/>
    <m/>
    <m/>
    <m/>
    <m/>
    <m/>
    <m/>
    <m/>
    <m/>
    <m/>
    <m/>
    <m/>
    <m/>
    <m/>
    <m/>
    <m/>
    <m/>
    <m/>
    <m/>
    <m/>
    <m/>
    <m/>
    <m/>
    <m/>
    <m/>
    <m/>
    <m/>
    <m/>
    <m/>
    <m/>
    <s v="INFORMACIÓN ACLARACIÓN"/>
    <m/>
    <m/>
    <m/>
    <m/>
    <m/>
    <m/>
    <m/>
    <m/>
    <m/>
    <m/>
    <m/>
    <m/>
    <m/>
    <m/>
    <m/>
    <m/>
    <m/>
    <m/>
    <m/>
    <m/>
    <m/>
    <m/>
    <m/>
    <m/>
    <m/>
    <m/>
    <m/>
    <m/>
    <m/>
    <m/>
    <m/>
    <m/>
    <m/>
    <m/>
    <m/>
    <m/>
    <m/>
    <m/>
    <m/>
    <m/>
    <m/>
    <m/>
    <m/>
    <m/>
    <m/>
    <m/>
    <m/>
    <m/>
    <m/>
    <m/>
    <m/>
    <m/>
    <m/>
    <m/>
    <m/>
    <m/>
    <m/>
    <m/>
    <m/>
    <m/>
    <x v="0"/>
    <m/>
    <m/>
    <m/>
    <m/>
    <m/>
    <s v="GESTIONADO"/>
    <m/>
    <d v="2024-01-13T00:00:00"/>
    <m/>
    <m/>
    <x v="18"/>
    <x v="0"/>
    <x v="0"/>
    <x v="0"/>
    <x v="0"/>
    <n v="1"/>
    <n v="1"/>
    <n v="1"/>
    <n v="1"/>
    <x v="0"/>
    <n v="1"/>
    <s v="3167405013GLORY GLOBAL SOLUTIONS (COLOMBIA) S A S"/>
    <x v="0"/>
    <d v="2024-01-13T00:00:00"/>
    <x v="1889"/>
    <d v="1899-12-30T00:00:00"/>
    <d v="2024-01-12T17:28:00"/>
    <s v="17:28"/>
    <d v="1899-12-30T16:23:05"/>
    <x v="3"/>
    <x v="0"/>
    <x v="30"/>
    <x v="0"/>
    <n v="8193"/>
  </r>
  <r>
    <n v="1911"/>
    <d v="2024-01-13T09:52:23"/>
    <d v="2024-01-13T09:53:36"/>
    <s v="45577874@ventasyservicios.com.co"/>
    <s v="David Andres Pardo Torres"/>
    <m/>
    <d v="2024-01-13T00:00:00"/>
    <s v="00:16"/>
    <x v="4"/>
    <m/>
    <m/>
    <m/>
    <m/>
    <m/>
    <m/>
    <m/>
    <m/>
    <s v="mariadufai@hotmail.com"/>
    <s v="suspension de servicio de internet"/>
    <s v="67095733"/>
    <s v="CIUDAR SALUD IPS SAS"/>
    <s v="MICRO"/>
    <s v="CLIENTE EXTERNO"/>
    <x v="0"/>
    <m/>
    <s v="FIJO"/>
    <s v="HFC"/>
    <s v="SUSPENSIÓN TEMPORAL"/>
    <m/>
    <m/>
    <m/>
    <m/>
    <m/>
    <m/>
    <m/>
    <m/>
    <m/>
    <m/>
    <m/>
    <m/>
    <m/>
    <m/>
    <m/>
    <m/>
    <m/>
    <m/>
    <m/>
    <m/>
    <m/>
    <m/>
    <m/>
    <m/>
    <m/>
    <m/>
    <m/>
    <m/>
    <m/>
    <m/>
    <m/>
    <m/>
    <m/>
    <m/>
    <m/>
    <m/>
    <m/>
    <m/>
    <m/>
    <m/>
    <m/>
    <m/>
    <m/>
    <m/>
    <m/>
    <m/>
    <m/>
    <m/>
    <m/>
    <m/>
    <m/>
    <m/>
    <m/>
    <m/>
    <m/>
    <m/>
    <m/>
    <m/>
    <s v="INFORMACIÓN - ACLARACIÓN"/>
    <m/>
    <m/>
    <m/>
    <m/>
    <m/>
    <m/>
    <m/>
    <m/>
    <m/>
    <m/>
    <m/>
    <m/>
    <m/>
    <m/>
    <m/>
    <m/>
    <m/>
    <m/>
    <m/>
    <m/>
    <m/>
    <m/>
    <m/>
    <m/>
    <m/>
    <m/>
    <m/>
    <m/>
    <m/>
    <m/>
    <m/>
    <m/>
    <m/>
    <m/>
    <m/>
    <m/>
    <m/>
    <m/>
    <m/>
    <m/>
    <m/>
    <m/>
    <m/>
    <m/>
    <m/>
    <m/>
    <m/>
    <m/>
    <m/>
    <m/>
    <x v="0"/>
    <m/>
    <m/>
    <m/>
    <m/>
    <m/>
    <s v="GESTIONADO"/>
    <m/>
    <d v="2024-01-13T00:00:00"/>
    <s v="996021498"/>
    <m/>
    <x v="88"/>
    <x v="0"/>
    <x v="0"/>
    <x v="0"/>
    <x v="0"/>
    <n v="1"/>
    <n v="1"/>
    <n v="1"/>
    <n v="1"/>
    <x v="0"/>
    <n v="1"/>
    <s v="67095733CIUDAR SALUD IPS SAS"/>
    <x v="0"/>
    <d v="2024-01-13T00:00:00"/>
    <x v="1890"/>
    <d v="1899-12-30T00:00:00"/>
    <d v="2024-01-13T00:16:00"/>
    <s v="00:16"/>
    <d v="1899-12-30T09:37:36"/>
    <x v="2"/>
    <x v="2"/>
    <x v="14"/>
    <x v="0"/>
    <n v="8193"/>
  </r>
  <r>
    <n v="1912"/>
    <d v="2024-01-13T09:56:18"/>
    <d v="2024-01-13T09:56:58"/>
    <s v="45961588@ventasyservicios.com.co"/>
    <s v="Brian Fernando Camacho Hernandez"/>
    <m/>
    <d v="2024-01-12T00:00:00"/>
    <s v="20:47"/>
    <x v="4"/>
    <m/>
    <m/>
    <m/>
    <m/>
    <m/>
    <m/>
    <m/>
    <m/>
    <s v="marquezmaria2702@gmail.com"/>
    <s v="Re: Fwd: Suma importancia"/>
    <s v=" 54754984  "/>
    <s v="HUBET ALFO ALVAREZ NAVAS "/>
    <s v="SOH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3T00:00:00"/>
    <s v="na"/>
    <s v="na"/>
    <x v="58"/>
    <x v="0"/>
    <x v="0"/>
    <x v="0"/>
    <x v="0"/>
    <n v="1"/>
    <n v="1"/>
    <n v="1"/>
    <n v="1"/>
    <x v="0"/>
    <n v="1"/>
    <s v=" 54754984  HUBET ALFO ALVAREZ NAVAS "/>
    <x v="0"/>
    <d v="2024-01-13T00:00:00"/>
    <x v="1891"/>
    <d v="1899-12-30T00:00:00"/>
    <d v="2024-01-12T20:47:00"/>
    <s v="20:47"/>
    <d v="1899-12-30T13:09:58"/>
    <x v="3"/>
    <x v="0"/>
    <x v="21"/>
    <x v="0"/>
    <n v="8193"/>
  </r>
  <r>
    <n v="1913"/>
    <d v="2024-01-13T09:57:58"/>
    <d v="2024-01-13T09:58:41"/>
    <s v="46049316@ventasyservicios.com.co"/>
    <s v="Evelin Gicela Diaz Garzon"/>
    <m/>
    <d v="2024-01-13T00:00:00"/>
    <s v="08:00"/>
    <x v="7"/>
    <m/>
    <m/>
    <m/>
    <m/>
    <m/>
    <m/>
    <s v="coordinacionadministrativa@cce.org.co"/>
    <s v="RE: Solicitud: cambio de titularidad línea celular Nº 3123700224"/>
    <m/>
    <m/>
    <s v="3123700224"/>
    <s v="CAMARA COLOMBIANA DE COME"/>
    <s v="MICRO"/>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3T00:00:00"/>
    <m/>
    <m/>
    <x v="81"/>
    <x v="6"/>
    <x v="0"/>
    <x v="0"/>
    <x v="0"/>
    <n v="1"/>
    <n v="1"/>
    <n v="1"/>
    <n v="1"/>
    <x v="2"/>
    <n v="2"/>
    <s v="3123700224CAMARA COLOMBIANA DE COME"/>
    <x v="2"/>
    <d v="2024-01-13T00:00:00"/>
    <x v="1892"/>
    <d v="1899-12-30T00:00:00"/>
    <d v="2024-01-13T08:00:00"/>
    <s v="08:00"/>
    <d v="1899-12-30T01:58:41"/>
    <x v="1"/>
    <x v="1"/>
    <x v="22"/>
    <x v="1"/>
    <n v="8193"/>
  </r>
  <r>
    <n v="1914"/>
    <d v="2024-01-13T09:52:27"/>
    <d v="2024-01-13T09:59:30"/>
    <s v="45113897@ventasyservicios.com.co"/>
    <s v="Diana Carolina Zambrano Cruz"/>
    <m/>
    <d v="2024-01-12T00:00:00"/>
    <s v="17:33"/>
    <x v="4"/>
    <m/>
    <m/>
    <m/>
    <m/>
    <m/>
    <m/>
    <m/>
    <m/>
    <s v="silviacamargo2601@gmail.com"/>
    <s v="Envió de Facturas Pymes - Urgente 1098665535"/>
    <s v="13339179"/>
    <s v="SILVIA JOHANNA CAMARGO LEON"/>
    <s v="SOHO"/>
    <s v="CLIENTE EXTERN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3T00:00:00"/>
    <m/>
    <m/>
    <x v="9"/>
    <x v="0"/>
    <x v="0"/>
    <x v="0"/>
    <x v="0"/>
    <n v="1"/>
    <n v="1"/>
    <n v="1"/>
    <n v="1"/>
    <x v="0"/>
    <n v="1"/>
    <s v="13339179SILVIA JOHANNA CAMARGO LEON"/>
    <x v="0"/>
    <d v="2024-01-13T00:00:00"/>
    <x v="1893"/>
    <d v="1899-12-30T00:00:00"/>
    <d v="2024-01-12T17:33:00"/>
    <s v="17:33"/>
    <d v="1899-12-30T16:26:30"/>
    <x v="3"/>
    <x v="0"/>
    <x v="30"/>
    <x v="0"/>
    <n v="8193"/>
  </r>
  <r>
    <n v="1915"/>
    <d v="2024-01-13T09:58:24"/>
    <d v="2024-01-13T10:00:07"/>
    <s v="45961543@ventasyservicios.com.co"/>
    <s v="Juan Jose Duque Aguirre"/>
    <m/>
    <d v="2024-01-12T00:00:00"/>
    <s v="18:06"/>
    <x v="1"/>
    <m/>
    <m/>
    <s v="DAYRO HERNAN CACERES HERR"/>
    <s v="1098710439"/>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13T00:00:00"/>
    <m/>
    <m/>
    <x v="4"/>
    <x v="1"/>
    <x v="0"/>
    <x v="0"/>
    <x v="0"/>
    <n v="1"/>
    <n v="1"/>
    <n v="1"/>
    <n v="1"/>
    <x v="0"/>
    <n v="1"/>
    <s v="1098710439"/>
    <x v="0"/>
    <d v="2024-01-13T00:00:00"/>
    <x v="1894"/>
    <d v="1899-12-30T00:00:00"/>
    <d v="2024-01-12T18:06:00"/>
    <s v="18:06"/>
    <d v="1899-12-30T15:54:07"/>
    <x v="3"/>
    <x v="0"/>
    <x v="6"/>
    <x v="1"/>
    <n v="8193"/>
  </r>
  <r>
    <n v="1916"/>
    <d v="2024-01-13T09:59:00"/>
    <d v="2024-01-13T10:00:26"/>
    <s v="46044558@ventasyservicios.com.co"/>
    <s v="Dick Harry Rodriguez Rocha"/>
    <m/>
    <d v="2024-01-12T00:00:00"/>
    <s v="13:30"/>
    <x v="0"/>
    <m/>
    <m/>
    <m/>
    <m/>
    <m/>
    <m/>
    <m/>
    <m/>
    <s v="mleo92622@gmail.com"/>
    <s v="Fwd: Solicitud cancelación cuenta 67241329"/>
    <s v="67241329"/>
    <s v="MARBEL VIV GONZALEZ BETAN"/>
    <s v="SOHO"/>
    <s v="CLIENTE EXTERNO"/>
    <x v="0"/>
    <m/>
    <s v="FIJO"/>
    <s v="DTH"/>
    <s v="SOPORTE TÉCNICO"/>
    <m/>
    <m/>
    <m/>
    <m/>
    <m/>
    <m/>
    <m/>
    <m/>
    <m/>
    <m/>
    <m/>
    <m/>
    <m/>
    <m/>
    <m/>
    <m/>
    <m/>
    <m/>
    <m/>
    <m/>
    <m/>
    <m/>
    <m/>
    <m/>
    <m/>
    <m/>
    <m/>
    <m/>
    <m/>
    <m/>
    <m/>
    <m/>
    <m/>
    <m/>
    <m/>
    <m/>
    <m/>
    <m/>
    <m/>
    <m/>
    <m/>
    <m/>
    <m/>
    <m/>
    <m/>
    <m/>
    <m/>
    <m/>
    <m/>
    <m/>
    <m/>
    <m/>
    <m/>
    <m/>
    <m/>
    <s v="FALLA WIFI"/>
    <m/>
    <m/>
    <m/>
    <m/>
    <m/>
    <m/>
    <m/>
    <m/>
    <m/>
    <m/>
    <m/>
    <m/>
    <m/>
    <m/>
    <m/>
    <m/>
    <m/>
    <m/>
    <m/>
    <m/>
    <m/>
    <m/>
    <m/>
    <m/>
    <m/>
    <m/>
    <m/>
    <m/>
    <m/>
    <m/>
    <m/>
    <m/>
    <m/>
    <m/>
    <m/>
    <m/>
    <m/>
    <m/>
    <m/>
    <m/>
    <m/>
    <m/>
    <m/>
    <m/>
    <m/>
    <m/>
    <m/>
    <m/>
    <m/>
    <m/>
    <m/>
    <m/>
    <m/>
    <x v="1"/>
    <m/>
    <m/>
    <s v="1"/>
    <s v="0"/>
    <s v="0"/>
    <s v="GESTIONADO"/>
    <m/>
    <d v="2024-01-13T00:00:00"/>
    <m/>
    <m/>
    <x v="100"/>
    <x v="0"/>
    <x v="0"/>
    <x v="0"/>
    <x v="0"/>
    <n v="1"/>
    <n v="1"/>
    <n v="1"/>
    <n v="1"/>
    <x v="0"/>
    <n v="1"/>
    <s v="67241329MARBEL VIV GONZALEZ BETAN"/>
    <x v="0"/>
    <d v="2024-01-13T00:00:00"/>
    <x v="1895"/>
    <d v="1899-12-30T00:00:00"/>
    <d v="2024-01-12T13:30:00"/>
    <s v="13:30"/>
    <d v="1899-12-30T20:30:26"/>
    <x v="4"/>
    <x v="0"/>
    <x v="20"/>
    <x v="1"/>
    <n v="8193"/>
  </r>
  <r>
    <n v="1917"/>
    <d v="2024-01-13T09:45:46"/>
    <d v="2024-01-13T10:03:23"/>
    <s v="46044953@ventasyservicios.com.co"/>
    <s v="Jonnatan Steven Hernandez Gonzalez"/>
    <m/>
    <d v="2024-01-11T00:00:00"/>
    <s v="4:14"/>
    <x v="4"/>
    <m/>
    <m/>
    <m/>
    <m/>
    <m/>
    <m/>
    <m/>
    <m/>
    <s v="Gladysemt2702@gmail.com"/>
    <s v="Re: SOLICITUD DE CANCELACION Cuenta 03646086"/>
    <s v="03646086"/>
    <s v="DIEGO MONTOYA ZUNIGA"/>
    <s v="MICRO"/>
    <s v="CLIENTE CLARO"/>
    <x v="0"/>
    <m/>
    <s v="FIJO"/>
    <s v="HFC"/>
    <s v="CANCELACIÓN DE SERVICIO"/>
    <m/>
    <m/>
    <m/>
    <m/>
    <m/>
    <m/>
    <m/>
    <s v="COLOCACIÓN"/>
    <m/>
    <m/>
    <m/>
    <m/>
    <m/>
    <m/>
    <m/>
    <m/>
    <m/>
    <m/>
    <m/>
    <m/>
    <m/>
    <m/>
    <m/>
    <m/>
    <m/>
    <m/>
    <m/>
    <m/>
    <m/>
    <m/>
    <m/>
    <m/>
    <m/>
    <m/>
    <m/>
    <m/>
    <m/>
    <m/>
    <m/>
    <m/>
    <m/>
    <m/>
    <m/>
    <m/>
    <m/>
    <m/>
    <m/>
    <m/>
    <m/>
    <m/>
    <m/>
    <m/>
    <m/>
    <m/>
    <m/>
    <m/>
    <m/>
    <m/>
    <m/>
    <m/>
    <m/>
    <m/>
    <m/>
    <m/>
    <m/>
    <m/>
    <m/>
    <m/>
    <m/>
    <m/>
    <m/>
    <m/>
    <m/>
    <m/>
    <m/>
    <m/>
    <m/>
    <m/>
    <m/>
    <m/>
    <m/>
    <m/>
    <m/>
    <m/>
    <m/>
    <m/>
    <m/>
    <m/>
    <m/>
    <m/>
    <m/>
    <m/>
    <m/>
    <m/>
    <m/>
    <m/>
    <m/>
    <m/>
    <m/>
    <m/>
    <m/>
    <m/>
    <m/>
    <m/>
    <m/>
    <s v="TOTAL"/>
    <m/>
    <s v="NO USA EL SERVICIO"/>
    <m/>
    <x v="2"/>
    <s v="3133326229"/>
    <s v="DIEGO MONTOYA ZUNIGA"/>
    <s v="1"/>
    <m/>
    <m/>
    <s v="GESTIONADO"/>
    <m/>
    <d v="2024-01-13T00:00:00"/>
    <s v="N/A"/>
    <s v="N/A"/>
    <x v="74"/>
    <x v="0"/>
    <x v="0"/>
    <x v="0"/>
    <x v="0"/>
    <n v="1"/>
    <n v="1"/>
    <n v="1"/>
    <n v="1"/>
    <x v="0"/>
    <n v="1"/>
    <s v="03646086DIEGO MONTOYA ZUNIGA"/>
    <x v="0"/>
    <d v="2024-01-13T00:00:00"/>
    <x v="1896"/>
    <d v="1899-12-30T00:00:00"/>
    <d v="2024-01-11T04:14:00"/>
    <s v="4:14"/>
    <d v="1900-01-01T05:49:23"/>
    <x v="0"/>
    <x v="0"/>
    <x v="15"/>
    <x v="0"/>
    <n v="8193"/>
  </r>
  <r>
    <n v="1918"/>
    <d v="2024-01-13T10:03:00"/>
    <d v="2024-01-13T10:04:04"/>
    <s v="45961543@ventasyservicios.com.co"/>
    <s v="Juan Jose Duque Aguirre"/>
    <m/>
    <d v="2024-01-12T00:00:00"/>
    <s v="18:05"/>
    <x v="1"/>
    <m/>
    <m/>
    <s v="ALEXIS GONGORA MAZABEL"/>
    <s v="17705469"/>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13T00:00:00"/>
    <m/>
    <m/>
    <x v="4"/>
    <x v="1"/>
    <x v="0"/>
    <x v="0"/>
    <x v="0"/>
    <n v="1"/>
    <n v="1"/>
    <n v="1"/>
    <n v="1"/>
    <x v="0"/>
    <n v="1"/>
    <s v="17705469"/>
    <x v="0"/>
    <d v="2024-01-13T00:00:00"/>
    <x v="1897"/>
    <d v="1899-12-30T00:00:00"/>
    <d v="2024-01-12T18:05:00"/>
    <s v="18:05"/>
    <d v="1899-12-30T15:59:04"/>
    <x v="3"/>
    <x v="0"/>
    <x v="6"/>
    <x v="1"/>
    <n v="8193"/>
  </r>
  <r>
    <n v="1919"/>
    <d v="2024-01-13T09:59:14"/>
    <d v="2024-01-13T10:05:45"/>
    <s v="45577874@ventasyservicios.com.co"/>
    <s v="David Andres Pardo Torres"/>
    <m/>
    <d v="2024-01-13T00:00:00"/>
    <s v="4:19"/>
    <x v="4"/>
    <m/>
    <m/>
    <m/>
    <m/>
    <m/>
    <m/>
    <m/>
    <m/>
    <s v="marcofernandomartinez@gmail.com"/>
    <s v="Suspensión Temporal Contrato Servicio Móvil "/>
    <s v="1.18064292"/>
    <s v="MARCO FERNANDO MARTINEZ GOMEZ"/>
    <s v="SOHO"/>
    <s v="CLIENTE EXTERNO"/>
    <x v="0"/>
    <m/>
    <s v="MÓVIL"/>
    <m/>
    <m/>
    <s v="SUSPENSIÓN TEMPORAL"/>
    <m/>
    <m/>
    <m/>
    <m/>
    <m/>
    <m/>
    <m/>
    <m/>
    <m/>
    <m/>
    <m/>
    <m/>
    <m/>
    <m/>
    <m/>
    <m/>
    <m/>
    <m/>
    <m/>
    <m/>
    <m/>
    <m/>
    <m/>
    <m/>
    <m/>
    <m/>
    <m/>
    <m/>
    <m/>
    <m/>
    <m/>
    <m/>
    <m/>
    <m/>
    <m/>
    <m/>
    <m/>
    <m/>
    <m/>
    <m/>
    <m/>
    <m/>
    <m/>
    <m/>
    <m/>
    <m/>
    <m/>
    <m/>
    <m/>
    <m/>
    <m/>
    <m/>
    <m/>
    <m/>
    <m/>
    <m/>
    <m/>
    <s v="INFORMACIÓN - ACLARACIÓN"/>
    <m/>
    <m/>
    <m/>
    <m/>
    <m/>
    <m/>
    <m/>
    <m/>
    <m/>
    <m/>
    <m/>
    <m/>
    <m/>
    <m/>
    <m/>
    <m/>
    <m/>
    <m/>
    <m/>
    <m/>
    <m/>
    <m/>
    <m/>
    <m/>
    <m/>
    <m/>
    <m/>
    <m/>
    <m/>
    <m/>
    <m/>
    <m/>
    <m/>
    <m/>
    <m/>
    <m/>
    <m/>
    <m/>
    <m/>
    <m/>
    <m/>
    <m/>
    <m/>
    <m/>
    <m/>
    <m/>
    <m/>
    <m/>
    <m/>
    <m/>
    <x v="0"/>
    <m/>
    <m/>
    <m/>
    <m/>
    <m/>
    <s v="GESTIONADO"/>
    <m/>
    <d v="2024-01-13T00:00:00"/>
    <s v="246"/>
    <m/>
    <x v="88"/>
    <x v="0"/>
    <x v="0"/>
    <x v="0"/>
    <x v="0"/>
    <n v="1"/>
    <n v="1"/>
    <n v="1"/>
    <n v="1"/>
    <x v="0"/>
    <n v="1"/>
    <s v="1.18064292MARCO FERNANDO MARTINEZ GOMEZ"/>
    <x v="2"/>
    <d v="2024-01-13T00:00:00"/>
    <x v="1898"/>
    <d v="1899-12-30T00:00:00"/>
    <d v="2024-01-13T04:19:00"/>
    <s v="4:19"/>
    <d v="1899-12-30T05:46:45"/>
    <x v="1"/>
    <x v="1"/>
    <x v="14"/>
    <x v="0"/>
    <n v="8193"/>
  </r>
  <r>
    <n v="1920"/>
    <d v="2024-01-13T10:07:07"/>
    <d v="2024-01-13T10:08:10"/>
    <s v="45961588@ventasyservicios.com.co"/>
    <s v="Brian Fernando Camacho Hernandez"/>
    <m/>
    <d v="2024-01-12T00:00:00"/>
    <s v="19:35"/>
    <x v="4"/>
    <m/>
    <m/>
    <m/>
    <m/>
    <m/>
    <m/>
    <m/>
    <m/>
    <s v="alameda8ph@gmail.com"/>
    <s v="Re: Fwd: Re: Fwd: Delivery Status Notification (Failure)"/>
    <s v="74306716 "/>
    <s v="P.H. ALAMEDA DEL PARQUE ETAPA 8            "/>
    <s v="SOHO"/>
    <s v="CLIENTE EXTERNO"/>
    <x v="0"/>
    <m/>
    <s v="FIJO"/>
    <s v="HFC"/>
    <s v="CANCELACIÓN DE SERVICIO"/>
    <m/>
    <m/>
    <m/>
    <m/>
    <m/>
    <m/>
    <m/>
    <s v="COLOCACIÓN"/>
    <m/>
    <m/>
    <m/>
    <m/>
    <m/>
    <m/>
    <m/>
    <m/>
    <m/>
    <m/>
    <m/>
    <m/>
    <m/>
    <m/>
    <m/>
    <m/>
    <m/>
    <m/>
    <m/>
    <m/>
    <m/>
    <m/>
    <m/>
    <m/>
    <m/>
    <m/>
    <m/>
    <m/>
    <m/>
    <m/>
    <m/>
    <m/>
    <m/>
    <m/>
    <m/>
    <m/>
    <m/>
    <m/>
    <m/>
    <m/>
    <m/>
    <m/>
    <m/>
    <m/>
    <m/>
    <m/>
    <m/>
    <m/>
    <m/>
    <m/>
    <m/>
    <m/>
    <m/>
    <m/>
    <m/>
    <m/>
    <m/>
    <m/>
    <m/>
    <m/>
    <m/>
    <m/>
    <m/>
    <m/>
    <m/>
    <m/>
    <m/>
    <m/>
    <m/>
    <m/>
    <m/>
    <m/>
    <m/>
    <m/>
    <m/>
    <m/>
    <m/>
    <m/>
    <m/>
    <m/>
    <m/>
    <m/>
    <m/>
    <m/>
    <m/>
    <m/>
    <m/>
    <m/>
    <m/>
    <m/>
    <m/>
    <m/>
    <m/>
    <m/>
    <m/>
    <m/>
    <m/>
    <s v="TOTAL"/>
    <m/>
    <s v="CIERRE DE SEDE"/>
    <m/>
    <x v="1"/>
    <m/>
    <m/>
    <s v="1"/>
    <m/>
    <m/>
    <s v="GESTIONADO"/>
    <m/>
    <d v="2024-01-13T00:00:00"/>
    <s v="NA"/>
    <s v="NA"/>
    <x v="74"/>
    <x v="0"/>
    <x v="0"/>
    <x v="0"/>
    <x v="0"/>
    <n v="1"/>
    <n v="1"/>
    <n v="1"/>
    <n v="1"/>
    <x v="0"/>
    <n v="1"/>
    <s v="74306716 P.H. ALAMEDA DEL PARQUE ETAPA 8            "/>
    <x v="0"/>
    <d v="2024-01-13T00:00:00"/>
    <x v="1899"/>
    <d v="1899-12-30T00:00:00"/>
    <d v="2024-01-12T19:35:00"/>
    <s v="19:35"/>
    <d v="1899-12-30T14:33:10"/>
    <x v="3"/>
    <x v="0"/>
    <x v="21"/>
    <x v="0"/>
    <n v="8193"/>
  </r>
  <r>
    <n v="1921"/>
    <d v="2024-01-13T10:09:22"/>
    <d v="2024-01-13T10:11:42"/>
    <s v="45961543@ventasyservicios.com.co"/>
    <s v="Juan Jose Duque Aguirre"/>
    <m/>
    <d v="2024-01-13T00:00:00"/>
    <s v="8:49"/>
    <x v="0"/>
    <m/>
    <m/>
    <m/>
    <m/>
    <m/>
    <m/>
    <m/>
    <m/>
    <s v="45077074@nexabpo.com"/>
    <s v="Suspensión temporal línea 3015681951"/>
    <s v="1.12835307"/>
    <s v="ISAM HAUCHAR AGUDELO"/>
    <s v="NO DETERMINADO"/>
    <s v="CLIENTE CLARO"/>
    <x v="0"/>
    <m/>
    <s v="MÓVIL"/>
    <m/>
    <m/>
    <s v="SUSPENSIÓN TEMPORAL"/>
    <m/>
    <m/>
    <m/>
    <m/>
    <m/>
    <m/>
    <m/>
    <m/>
    <m/>
    <m/>
    <m/>
    <m/>
    <m/>
    <m/>
    <m/>
    <m/>
    <m/>
    <m/>
    <m/>
    <m/>
    <m/>
    <m/>
    <m/>
    <m/>
    <m/>
    <m/>
    <m/>
    <m/>
    <m/>
    <m/>
    <m/>
    <m/>
    <m/>
    <m/>
    <m/>
    <m/>
    <m/>
    <m/>
    <m/>
    <m/>
    <m/>
    <m/>
    <m/>
    <m/>
    <m/>
    <m/>
    <m/>
    <m/>
    <m/>
    <m/>
    <m/>
    <m/>
    <m/>
    <m/>
    <m/>
    <m/>
    <m/>
    <s v="SIN COBRO CFM"/>
    <m/>
    <m/>
    <m/>
    <m/>
    <m/>
    <m/>
    <m/>
    <m/>
    <m/>
    <m/>
    <m/>
    <m/>
    <m/>
    <m/>
    <m/>
    <m/>
    <m/>
    <m/>
    <m/>
    <m/>
    <m/>
    <m/>
    <m/>
    <m/>
    <m/>
    <m/>
    <m/>
    <m/>
    <m/>
    <m/>
    <m/>
    <m/>
    <m/>
    <m/>
    <m/>
    <m/>
    <m/>
    <m/>
    <m/>
    <m/>
    <m/>
    <m/>
    <m/>
    <m/>
    <m/>
    <m/>
    <m/>
    <m/>
    <m/>
    <m/>
    <x v="0"/>
    <m/>
    <m/>
    <m/>
    <m/>
    <m/>
    <s v="GESTIONADO"/>
    <m/>
    <d v="2024-01-13T00:00:00"/>
    <m/>
    <m/>
    <x v="32"/>
    <x v="0"/>
    <x v="0"/>
    <x v="0"/>
    <x v="0"/>
    <n v="1"/>
    <n v="1"/>
    <n v="1"/>
    <n v="1"/>
    <x v="0"/>
    <n v="1"/>
    <s v="1.12835307ISAM HAUCHAR AGUDELO"/>
    <x v="2"/>
    <d v="2024-01-13T00:00:00"/>
    <x v="1900"/>
    <d v="1899-12-30T00:00:00"/>
    <d v="2024-01-13T08:49:00"/>
    <s v="8:49"/>
    <d v="1899-12-30T01:22:42"/>
    <x v="1"/>
    <x v="1"/>
    <x v="6"/>
    <x v="1"/>
    <n v="8193"/>
  </r>
  <r>
    <n v="1922"/>
    <d v="2024-01-13T10:12:58"/>
    <d v="2024-01-13T10:13:40"/>
    <s v="45688293@ventasyservicios.com.co"/>
    <s v="Juan David Mendez"/>
    <m/>
    <d v="2024-01-13T00:00:00"/>
    <s v="08:39"/>
    <x v="0"/>
    <m/>
    <m/>
    <m/>
    <m/>
    <m/>
    <m/>
    <m/>
    <m/>
    <s v="contactopyme.co@claro.com.co"/>
    <s v="Fwd: RV: Novedades líneas telefónicas // Grupo Alternativas 830051952"/>
    <s v="8.22414906"/>
    <s v="GRUPO ALTERNATIVAS S.A.S."/>
    <s v="PYME MEDIANA"/>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3T00:00:00"/>
    <m/>
    <m/>
    <x v="37"/>
    <x v="0"/>
    <x v="0"/>
    <x v="0"/>
    <x v="0"/>
    <n v="1"/>
    <n v="1"/>
    <n v="1"/>
    <n v="1"/>
    <x v="0"/>
    <n v="1"/>
    <s v="8.22414906GRUPO ALTERNATIVAS S.A.S."/>
    <x v="2"/>
    <d v="2024-01-13T00:00:00"/>
    <x v="1901"/>
    <d v="1899-12-30T00:00:00"/>
    <d v="2024-01-13T08:39:00"/>
    <s v="08:39"/>
    <d v="1899-12-30T01:34:40"/>
    <x v="1"/>
    <x v="1"/>
    <x v="4"/>
    <x v="1"/>
    <n v="8193"/>
  </r>
  <r>
    <n v="1923"/>
    <d v="2024-01-13T10:16:05"/>
    <d v="2024-01-13T10:18:32"/>
    <s v="45961543@ventasyservicios.com.co"/>
    <s v="Juan Jose Duque Aguirre"/>
    <m/>
    <d v="2024-01-13T00:00:00"/>
    <s v="9:39 "/>
    <x v="1"/>
    <m/>
    <m/>
    <s v="ANGEL ANTONIO SANCHEZ ALZATE"/>
    <s v="15382258"/>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13T00:00:00"/>
    <m/>
    <m/>
    <x v="4"/>
    <x v="1"/>
    <x v="0"/>
    <x v="0"/>
    <x v="0"/>
    <n v="1"/>
    <n v="1"/>
    <n v="1"/>
    <n v="1"/>
    <x v="0"/>
    <n v="1"/>
    <s v="15382258"/>
    <x v="2"/>
    <d v="2024-01-13T00:00:00"/>
    <x v="1902"/>
    <d v="1899-12-30T00:00:00"/>
    <d v="2024-01-13T09:39:00"/>
    <s v="9:39"/>
    <d v="1899-12-30T00:39:32"/>
    <x v="1"/>
    <x v="1"/>
    <x v="6"/>
    <x v="1"/>
    <n v="8193"/>
  </r>
  <r>
    <n v="1924"/>
    <d v="2024-01-13T09:59:32"/>
    <d v="2024-01-13T10:20:11"/>
    <s v="46049316@ventasyservicios.com.co"/>
    <s v="Evelin Gicela Diaz Garzon"/>
    <m/>
    <d v="2024-01-13T00:00:00"/>
    <s v="09:16"/>
    <x v="7"/>
    <m/>
    <m/>
    <m/>
    <m/>
    <m/>
    <m/>
    <s v="cbeldovio@gmail.com"/>
    <s v="Solucitud cesion del contrato de la linea 3104108846"/>
    <m/>
    <m/>
    <s v="3104108846"/>
    <s v="CUERPO   DE  BOMBEROS   V"/>
    <s v="PYME PEQUEÑ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3T00:00:00"/>
    <m/>
    <m/>
    <x v="81"/>
    <x v="6"/>
    <x v="0"/>
    <x v="0"/>
    <x v="0"/>
    <n v="1"/>
    <n v="1"/>
    <n v="1"/>
    <n v="1"/>
    <x v="0"/>
    <n v="1"/>
    <s v="3104108846CUERPO   DE  BOMBEROS   V"/>
    <x v="2"/>
    <d v="2024-01-13T00:00:00"/>
    <x v="1903"/>
    <d v="1899-12-30T00:00:00"/>
    <d v="2024-01-13T09:16:00"/>
    <s v="09:16"/>
    <d v="1899-12-30T01:04:11"/>
    <x v="1"/>
    <x v="1"/>
    <x v="22"/>
    <x v="1"/>
    <n v="8193"/>
  </r>
  <r>
    <n v="1925"/>
    <d v="2024-01-13T10:27:23"/>
    <d v="2024-01-13T10:29:03"/>
    <s v="45664102@ventasyservicios.com.co"/>
    <s v="Angie Tatiana Tique Cardozo"/>
    <m/>
    <d v="2024-01-12T00:00:00"/>
    <s v="3:42 p. m"/>
    <x v="0"/>
    <m/>
    <m/>
    <m/>
    <m/>
    <m/>
    <m/>
    <m/>
    <m/>
    <s v="colombialayer0511@gmail.com;"/>
    <s v=" Sorprendido por el costo mensual de el plan ya q si no se llega a un descuento o justed de plan me veo en la obligación de desistir de el plan que tengo con ustedes al cual el plan esta ubicado Cra 5-19-57. A nombre Hernan Diego cardenas v cc 10018656 ..."/>
    <s v="30432591"/>
    <s v=" HERNAN DIE CARDENAS VALENCIA   "/>
    <s v="SOHO"/>
    <s v="CLIENTE EXTERNO"/>
    <x v="0"/>
    <m/>
    <s v="FIJO"/>
    <s v="HFC"/>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3T00:00:00"/>
    <s v="NO APLICA"/>
    <s v="NO APLICA"/>
    <x v="0"/>
    <x v="0"/>
    <x v="0"/>
    <x v="0"/>
    <x v="0"/>
    <n v="1"/>
    <n v="1"/>
    <n v="1"/>
    <n v="1"/>
    <x v="0"/>
    <n v="1"/>
    <s v="30432591 HERNAN DIE CARDENAS VALENCIA   "/>
    <x v="1"/>
    <d v="2024-01-13T00:00:00"/>
    <x v="1904"/>
    <d v="1899-12-30T00:00:00"/>
    <d v="2024-01-12T03:42:00"/>
    <s v="3:42"/>
    <d v="1899-12-31T06:47:03"/>
    <x v="0"/>
    <x v="0"/>
    <x v="16"/>
    <x v="1"/>
    <n v="8193"/>
  </r>
  <r>
    <n v="1926"/>
    <d v="2024-01-13T10:30:23"/>
    <d v="2024-01-13T10:31:17"/>
    <s v="45113897@ventasyservicios.com.co"/>
    <s v="Diana Carolina Zambrano Cruz"/>
    <m/>
    <d v="2024-01-12T00:00:00"/>
    <s v="17:58"/>
    <x v="4"/>
    <m/>
    <m/>
    <m/>
    <m/>
    <m/>
    <m/>
    <m/>
    <m/>
    <s v="jd@bridge4mobility.com"/>
    <s v="AUTIRIZACION SIM CARD"/>
    <s v="8.22486162"/>
    <s v="BRIDGE 4 MOBILITY COLOMBIA S A S  -"/>
    <s v="MICR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3T00:00:00"/>
    <m/>
    <m/>
    <x v="21"/>
    <x v="0"/>
    <x v="0"/>
    <x v="0"/>
    <x v="0"/>
    <n v="1"/>
    <n v="1"/>
    <n v="1"/>
    <n v="1"/>
    <x v="0"/>
    <n v="1"/>
    <s v="8.22486162BRIDGE 4 MOBILITY COLOMBIA S A S  -"/>
    <x v="0"/>
    <d v="2024-01-13T00:00:00"/>
    <x v="1905"/>
    <d v="1899-12-30T00:00:00"/>
    <d v="2024-01-12T17:58:00"/>
    <s v="17:58"/>
    <d v="1899-12-30T16:33:17"/>
    <x v="3"/>
    <x v="0"/>
    <x v="30"/>
    <x v="0"/>
    <n v="8193"/>
  </r>
  <r>
    <n v="1927"/>
    <d v="2024-01-13T10:32:17"/>
    <d v="2024-01-13T10:33:57"/>
    <s v="45577874@ventasyservicios.com.co"/>
    <s v="David Andres Pardo Torres"/>
    <m/>
    <d v="2024-01-13T00:00:00"/>
    <s v="07:56"/>
    <x v="4"/>
    <m/>
    <m/>
    <m/>
    <m/>
    <m/>
    <m/>
    <m/>
    <m/>
    <s v="globalfoodcompanysas@gmail.com"/>
    <s v="13/01/2024 7:56 a. m."/>
    <s v="25302221"/>
    <s v="DIAZ TORRES JERSON JULIAN"/>
    <s v="SOHO"/>
    <s v="CLIENTE EXTERNO"/>
    <x v="0"/>
    <m/>
    <s v="FIJO"/>
    <s v="HFC"/>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13T00:00:00"/>
    <s v="996029404"/>
    <m/>
    <x v="111"/>
    <x v="0"/>
    <x v="0"/>
    <x v="0"/>
    <x v="0"/>
    <n v="1"/>
    <n v="1"/>
    <n v="1"/>
    <n v="1"/>
    <x v="0"/>
    <n v="1"/>
    <s v="25302221DIAZ TORRES JERSON JULIAN"/>
    <x v="2"/>
    <d v="2024-01-13T00:00:00"/>
    <x v="1906"/>
    <d v="1899-12-30T00:00:00"/>
    <d v="2024-01-13T07:56:00"/>
    <s v="07:56"/>
    <d v="1899-12-30T02:37:57"/>
    <x v="1"/>
    <x v="1"/>
    <x v="14"/>
    <x v="0"/>
    <n v="8193"/>
  </r>
  <r>
    <n v="1928"/>
    <d v="2024-01-13T10:32:59"/>
    <d v="2024-01-13T10:34:03"/>
    <s v="46044558@ventasyservicios.com.co"/>
    <s v="Dick Harry Rodriguez Rocha"/>
    <m/>
    <d v="2024-01-12T00:00:00"/>
    <s v="11:49"/>
    <x v="0"/>
    <m/>
    <m/>
    <m/>
    <m/>
    <m/>
    <m/>
    <m/>
    <m/>
    <s v="yenny.salinas@claro.com.co"/>
    <s v="RV: Solicitud de información para la cancelación de planes"/>
    <s v="8.22478607"/>
    <s v="SERVIRPLUS"/>
    <s v="MICRO"/>
    <s v="CLIENTE CLARO"/>
    <x v="0"/>
    <m/>
    <s v="MÓVIL"/>
    <m/>
    <m/>
    <s v="CANCELACIÓN DE LÍNEA"/>
    <m/>
    <m/>
    <m/>
    <m/>
    <m/>
    <s v="PROPUESTA CONTENCIÓN"/>
    <m/>
    <m/>
    <m/>
    <m/>
    <m/>
    <m/>
    <m/>
    <m/>
    <m/>
    <m/>
    <m/>
    <m/>
    <m/>
    <m/>
    <m/>
    <m/>
    <m/>
    <m/>
    <m/>
    <m/>
    <m/>
    <m/>
    <m/>
    <m/>
    <m/>
    <m/>
    <m/>
    <m/>
    <m/>
    <m/>
    <m/>
    <m/>
    <m/>
    <m/>
    <m/>
    <m/>
    <m/>
    <m/>
    <m/>
    <m/>
    <m/>
    <m/>
    <m/>
    <m/>
    <m/>
    <m/>
    <m/>
    <m/>
    <m/>
    <m/>
    <m/>
    <m/>
    <m/>
    <m/>
    <m/>
    <m/>
    <m/>
    <m/>
    <m/>
    <m/>
    <m/>
    <m/>
    <m/>
    <m/>
    <m/>
    <m/>
    <m/>
    <m/>
    <m/>
    <m/>
    <m/>
    <m/>
    <m/>
    <m/>
    <m/>
    <m/>
    <m/>
    <m/>
    <m/>
    <m/>
    <m/>
    <m/>
    <m/>
    <m/>
    <m/>
    <m/>
    <m/>
    <m/>
    <m/>
    <m/>
    <m/>
    <m/>
    <m/>
    <m/>
    <m/>
    <m/>
    <m/>
    <m/>
    <m/>
    <m/>
    <m/>
    <m/>
    <x v="0"/>
    <m/>
    <m/>
    <m/>
    <m/>
    <m/>
    <s v="GESTIONADO"/>
    <m/>
    <d v="2024-01-13T00:00:00"/>
    <m/>
    <m/>
    <x v="72"/>
    <x v="0"/>
    <x v="0"/>
    <x v="0"/>
    <x v="0"/>
    <n v="1"/>
    <n v="1"/>
    <n v="1"/>
    <n v="1"/>
    <x v="0"/>
    <n v="1"/>
    <s v="8.22478607SERVIRPLUS"/>
    <x v="0"/>
    <d v="2024-01-13T00:00:00"/>
    <x v="1907"/>
    <d v="1899-12-30T00:00:00"/>
    <d v="2024-01-12T11:49:00"/>
    <s v="11:49"/>
    <d v="1899-12-30T22:45:03"/>
    <x v="4"/>
    <x v="0"/>
    <x v="20"/>
    <x v="1"/>
    <n v="8193"/>
  </r>
  <r>
    <n v="1929"/>
    <d v="2024-01-13T10:34:17"/>
    <d v="2024-01-13T10:35:16"/>
    <s v="46049316@ventasyservicios.com.co"/>
    <s v="Evelin Gicela Diaz Garzon"/>
    <m/>
    <d v="2024-01-13T00:00:00"/>
    <s v="08:02"/>
    <x v="7"/>
    <m/>
    <m/>
    <m/>
    <m/>
    <m/>
    <m/>
    <s v="hacienda@lacelia-risaralda.gov.co"/>
    <s v="Generar cesión lineas de celular Municipio de La Celia"/>
    <m/>
    <m/>
    <s v="3212381035"/>
    <s v="JHON EDWARD LUNA LONDO�O"/>
    <s v="NO DETERMINADO"/>
    <s v="CLIENTE EXTERNO"/>
    <x v="0"/>
    <m/>
    <m/>
    <m/>
    <m/>
    <m/>
    <m/>
    <m/>
    <m/>
    <m/>
    <m/>
    <m/>
    <m/>
    <m/>
    <m/>
    <m/>
    <m/>
    <m/>
    <m/>
    <m/>
    <m/>
    <m/>
    <m/>
    <m/>
    <m/>
    <m/>
    <m/>
    <m/>
    <m/>
    <m/>
    <m/>
    <m/>
    <m/>
    <m/>
    <m/>
    <m/>
    <m/>
    <m/>
    <m/>
    <m/>
    <m/>
    <m/>
    <m/>
    <m/>
    <m/>
    <m/>
    <m/>
    <m/>
    <m/>
    <m/>
    <m/>
    <m/>
    <m/>
    <m/>
    <m/>
    <m/>
    <m/>
    <m/>
    <m/>
    <m/>
    <m/>
    <m/>
    <m/>
    <m/>
    <m/>
    <m/>
    <m/>
    <m/>
    <m/>
    <m/>
    <m/>
    <m/>
    <m/>
    <m/>
    <s v="MÓVIL"/>
    <m/>
    <s v="CESIÓN RECHAZADA"/>
    <m/>
    <m/>
    <s v="INFORMACIÓN INCOMPLETA"/>
    <m/>
    <m/>
    <m/>
    <m/>
    <m/>
    <m/>
    <m/>
    <m/>
    <m/>
    <m/>
    <m/>
    <m/>
    <m/>
    <m/>
    <m/>
    <m/>
    <m/>
    <m/>
    <m/>
    <m/>
    <m/>
    <m/>
    <m/>
    <m/>
    <m/>
    <m/>
    <m/>
    <m/>
    <m/>
    <m/>
    <m/>
    <m/>
    <m/>
    <m/>
    <x v="0"/>
    <m/>
    <m/>
    <m/>
    <m/>
    <m/>
    <s v="GESTIONADO"/>
    <m/>
    <d v="2024-01-13T00:00:00"/>
    <m/>
    <m/>
    <x v="79"/>
    <x v="6"/>
    <x v="0"/>
    <x v="0"/>
    <x v="0"/>
    <n v="1"/>
    <n v="1"/>
    <n v="1"/>
    <n v="1"/>
    <x v="0"/>
    <n v="1"/>
    <s v="3212381035JHON EDWARD LUNA LONDO�O"/>
    <x v="2"/>
    <d v="2024-01-13T00:00:00"/>
    <x v="1908"/>
    <d v="1899-12-30T00:00:00"/>
    <d v="2024-01-13T08:02:00"/>
    <s v="08:02"/>
    <d v="1899-12-30T02:33:16"/>
    <x v="1"/>
    <x v="1"/>
    <x v="22"/>
    <x v="1"/>
    <n v="8193"/>
  </r>
  <r>
    <n v="1930"/>
    <d v="2024-01-13T10:03:26"/>
    <d v="2024-01-13T10:36:43"/>
    <s v="46044953@ventasyservicios.com.co"/>
    <s v="Jonnatan Steven Hernandez Gonzalez"/>
    <m/>
    <d v="2024-01-11T00:00:00"/>
    <s v="4:21"/>
    <x v="4"/>
    <m/>
    <m/>
    <m/>
    <m/>
    <m/>
    <m/>
    <m/>
    <m/>
    <s v="Consunaleshb@gmail.com"/>
    <s v="Re: Fwd: SOLICITUD CANCELACIÓN DE LÍNEAS"/>
    <s v="3132774198"/>
    <s v="CONSTRUCCIONES Y SUMINISTROS NACIONALES SAS"/>
    <s v="PYME PEQUEÑA"/>
    <s v="CLIENTE CLARO"/>
    <x v="0"/>
    <m/>
    <s v="FIJO"/>
    <s v="FO"/>
    <s v="CANCELACIÓN DE SERVICIO"/>
    <m/>
    <m/>
    <m/>
    <m/>
    <m/>
    <m/>
    <m/>
    <s v="COLOCACIÓN"/>
    <m/>
    <m/>
    <m/>
    <m/>
    <m/>
    <m/>
    <m/>
    <m/>
    <m/>
    <m/>
    <m/>
    <m/>
    <m/>
    <m/>
    <m/>
    <m/>
    <m/>
    <m/>
    <m/>
    <m/>
    <m/>
    <m/>
    <m/>
    <m/>
    <m/>
    <m/>
    <m/>
    <m/>
    <m/>
    <m/>
    <m/>
    <m/>
    <m/>
    <m/>
    <m/>
    <m/>
    <m/>
    <m/>
    <m/>
    <m/>
    <m/>
    <m/>
    <m/>
    <m/>
    <m/>
    <m/>
    <m/>
    <m/>
    <m/>
    <m/>
    <m/>
    <m/>
    <m/>
    <m/>
    <m/>
    <m/>
    <m/>
    <m/>
    <m/>
    <m/>
    <m/>
    <m/>
    <m/>
    <m/>
    <m/>
    <m/>
    <m/>
    <m/>
    <m/>
    <m/>
    <m/>
    <m/>
    <m/>
    <m/>
    <m/>
    <m/>
    <m/>
    <m/>
    <m/>
    <m/>
    <m/>
    <m/>
    <m/>
    <m/>
    <m/>
    <m/>
    <m/>
    <m/>
    <m/>
    <m/>
    <m/>
    <m/>
    <m/>
    <m/>
    <m/>
    <m/>
    <m/>
    <s v="TOTAL"/>
    <m/>
    <s v="NO USA EL SERVICIO"/>
    <m/>
    <x v="1"/>
    <m/>
    <m/>
    <s v="1"/>
    <m/>
    <m/>
    <s v="GESTIONADO"/>
    <m/>
    <d v="2024-01-13T00:00:00"/>
    <s v="N/A"/>
    <s v="N/A"/>
    <x v="74"/>
    <x v="0"/>
    <x v="0"/>
    <x v="0"/>
    <x v="0"/>
    <n v="1"/>
    <n v="1"/>
    <n v="1"/>
    <n v="1"/>
    <x v="0"/>
    <n v="1"/>
    <s v="3132774198CONSTRUCCIONES Y SUMINISTROS NACIONALES SAS"/>
    <x v="0"/>
    <d v="2024-01-13T00:00:00"/>
    <x v="1909"/>
    <d v="1899-12-30T00:00:00"/>
    <d v="2024-01-11T04:21:00"/>
    <s v="4:21"/>
    <d v="1900-01-01T06:15:43"/>
    <x v="0"/>
    <x v="0"/>
    <x v="15"/>
    <x v="0"/>
    <n v="8193"/>
  </r>
  <r>
    <n v="1931"/>
    <d v="2024-01-13T10:54:51"/>
    <d v="2024-01-13T10:56:35"/>
    <s v="46044558@ventasyservicios.com.co"/>
    <s v="Dick Harry Rodriguez Rocha"/>
    <m/>
    <d v="2024-01-12T00:00:00"/>
    <s v="11:34"/>
    <x v="0"/>
    <m/>
    <m/>
    <m/>
    <m/>
    <m/>
    <m/>
    <m/>
    <m/>
    <s v="paola.palmaac@claro.com.co"/>
    <s v="URGENTE FALLA DE SERVICIO MOVIL LINEA 3202345588"/>
    <s v="3202345588"/>
    <s v="SPOLETO CULINARIA ITALIAN"/>
    <s v="PYME MEDIANA"/>
    <s v="CLIENTE CLARO"/>
    <x v="0"/>
    <m/>
    <s v="MÓVIL"/>
    <m/>
    <m/>
    <s v="FALLAS TÉCNICAS"/>
    <m/>
    <m/>
    <m/>
    <m/>
    <m/>
    <m/>
    <m/>
    <m/>
    <m/>
    <m/>
    <m/>
    <m/>
    <m/>
    <m/>
    <m/>
    <m/>
    <m/>
    <m/>
    <m/>
    <s v="REINCIDENCIA"/>
    <m/>
    <m/>
    <m/>
    <m/>
    <m/>
    <m/>
    <m/>
    <m/>
    <m/>
    <m/>
    <m/>
    <m/>
    <m/>
    <m/>
    <m/>
    <m/>
    <m/>
    <m/>
    <m/>
    <m/>
    <m/>
    <m/>
    <m/>
    <m/>
    <m/>
    <m/>
    <m/>
    <m/>
    <m/>
    <m/>
    <m/>
    <m/>
    <m/>
    <m/>
    <m/>
    <m/>
    <m/>
    <m/>
    <m/>
    <m/>
    <m/>
    <m/>
    <m/>
    <m/>
    <m/>
    <m/>
    <m/>
    <m/>
    <m/>
    <m/>
    <m/>
    <m/>
    <m/>
    <m/>
    <m/>
    <m/>
    <m/>
    <m/>
    <m/>
    <m/>
    <m/>
    <m/>
    <m/>
    <m/>
    <m/>
    <m/>
    <m/>
    <m/>
    <m/>
    <m/>
    <m/>
    <m/>
    <m/>
    <m/>
    <m/>
    <m/>
    <m/>
    <m/>
    <m/>
    <m/>
    <m/>
    <m/>
    <m/>
    <m/>
    <m/>
    <m/>
    <m/>
    <m/>
    <x v="1"/>
    <m/>
    <m/>
    <s v="1"/>
    <s v="0"/>
    <s v="0"/>
    <s v="GESTIONADO"/>
    <m/>
    <d v="2024-01-13T00:00:00"/>
    <m/>
    <m/>
    <x v="83"/>
    <x v="0"/>
    <x v="0"/>
    <x v="0"/>
    <x v="0"/>
    <n v="1"/>
    <n v="1"/>
    <n v="1"/>
    <n v="1"/>
    <x v="0"/>
    <n v="1"/>
    <s v="3202345588SPOLETO CULINARIA ITALIAN"/>
    <x v="0"/>
    <d v="2024-01-13T00:00:00"/>
    <x v="1910"/>
    <d v="1899-12-30T00:00:00"/>
    <d v="2024-01-12T11:34:00"/>
    <s v="11:34"/>
    <d v="1899-12-30T23:22:35"/>
    <x v="4"/>
    <x v="0"/>
    <x v="20"/>
    <x v="1"/>
    <n v="8193"/>
  </r>
  <r>
    <n v="1932"/>
    <d v="2024-01-13T10:54:18"/>
    <d v="2024-01-13T10:56:42"/>
    <s v="46046817@ventasyservicios.com.co"/>
    <s v="Nicolas Romero Parra"/>
    <m/>
    <d v="2024-01-11T00:00:00"/>
    <s v="13:57"/>
    <x v="0"/>
    <m/>
    <m/>
    <m/>
    <m/>
    <m/>
    <m/>
    <m/>
    <m/>
    <s v="fabian-13@hotmail.com"/>
    <s v="Fwd: Re: Fwd: Re: Pronta soluci??n"/>
    <s v="03205701 "/>
    <s v="EGIDIO SANABRIA AYALA"/>
    <s v="PYME PEQUEÑA"/>
    <s v="CLIENTE CLARO"/>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2T00:00:00"/>
    <s v="N/A"/>
    <s v="996034121"/>
    <x v="57"/>
    <x v="0"/>
    <x v="0"/>
    <x v="0"/>
    <x v="0"/>
    <n v="1"/>
    <n v="1"/>
    <n v="1"/>
    <n v="1"/>
    <x v="0"/>
    <n v="1"/>
    <s v="03205701 EGIDIO SANABRIA AYALA"/>
    <x v="1"/>
    <d v="2024-01-13T00:00:00"/>
    <x v="1911"/>
    <d v="1899-12-30T00:00:00"/>
    <d v="2024-01-11T13:57:00"/>
    <s v="13:57"/>
    <d v="1899-12-31T20:59:42"/>
    <x v="0"/>
    <x v="0"/>
    <x v="3"/>
    <x v="1"/>
    <n v="8193"/>
  </r>
  <r>
    <n v="1933"/>
    <d v="2024-01-13T10:51:03"/>
    <d v="2024-01-13T11:02:23"/>
    <s v="45577874@ventasyservicios.com.co"/>
    <s v="David Andres Pardo Torres"/>
    <m/>
    <d v="2024-01-12T00:00:00"/>
    <s v="12:26"/>
    <x v="4"/>
    <m/>
    <m/>
    <m/>
    <m/>
    <m/>
    <m/>
    <m/>
    <m/>
    <s v="rubenrodriguezzzz@hotmail.com"/>
    <s v="RV: Cesión de contrato "/>
    <s v="12502625"/>
    <s v="RUBEN DARIO OCAMPO"/>
    <s v="SOHO"/>
    <s v="CLIENTE EXTERNO"/>
    <x v="0"/>
    <m/>
    <s v="FIJO"/>
    <s v="FO"/>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13T00:00:00"/>
    <s v="20631932"/>
    <m/>
    <x v="111"/>
    <x v="0"/>
    <x v="0"/>
    <x v="0"/>
    <x v="0"/>
    <n v="1"/>
    <n v="1"/>
    <n v="1"/>
    <n v="1"/>
    <x v="0"/>
    <n v="1"/>
    <s v="12502625RUBEN DARIO OCAMPO"/>
    <x v="0"/>
    <d v="2024-01-13T00:00:00"/>
    <x v="1912"/>
    <d v="1899-12-30T00:00:00"/>
    <d v="2024-01-12T12:26:00"/>
    <s v="12:26"/>
    <d v="1899-12-30T22:36:23"/>
    <x v="4"/>
    <x v="0"/>
    <x v="14"/>
    <x v="0"/>
    <n v="8193"/>
  </r>
  <r>
    <n v="1934"/>
    <d v="2024-01-13T10:36:47"/>
    <d v="2024-01-13T11:08:45"/>
    <s v="46044953@ventasyservicios.com.co"/>
    <s v="Jonnatan Steven Hernandez Gonzalez"/>
    <m/>
    <d v="2024-01-11T00:00:00"/>
    <s v="4:24"/>
    <x v="4"/>
    <m/>
    <m/>
    <m/>
    <m/>
    <m/>
    <m/>
    <m/>
    <m/>
    <s v="Adquisiciones@orvel.co"/>
    <s v="Re: SOLICITUD DE CANCELACIÓN DE SERVICIO CLARO EMPRESA"/>
    <s v="79017402"/>
    <s v="ORVEL CONSTRUCCIONES S.A.S"/>
    <s v="SOHO"/>
    <s v="CLIENTE CLARO"/>
    <x v="0"/>
    <m/>
    <s v="FIJO"/>
    <s v="FO"/>
    <s v="FIDELIZACIÓN - RETENCIÓN"/>
    <m/>
    <m/>
    <m/>
    <m/>
    <m/>
    <m/>
    <m/>
    <m/>
    <m/>
    <m/>
    <m/>
    <m/>
    <m/>
    <m/>
    <m/>
    <m/>
    <m/>
    <m/>
    <m/>
    <m/>
    <m/>
    <s v="APLICACIÓN CAMPAÑA DE DESCUENTO"/>
    <m/>
    <m/>
    <m/>
    <m/>
    <m/>
    <m/>
    <m/>
    <m/>
    <m/>
    <m/>
    <m/>
    <m/>
    <m/>
    <m/>
    <m/>
    <m/>
    <m/>
    <m/>
    <m/>
    <m/>
    <m/>
    <m/>
    <m/>
    <m/>
    <m/>
    <m/>
    <m/>
    <m/>
    <m/>
    <m/>
    <m/>
    <m/>
    <m/>
    <m/>
    <m/>
    <m/>
    <m/>
    <m/>
    <m/>
    <m/>
    <m/>
    <m/>
    <m/>
    <m/>
    <m/>
    <m/>
    <m/>
    <m/>
    <m/>
    <m/>
    <m/>
    <m/>
    <m/>
    <m/>
    <m/>
    <m/>
    <m/>
    <m/>
    <m/>
    <m/>
    <m/>
    <m/>
    <m/>
    <m/>
    <m/>
    <m/>
    <m/>
    <m/>
    <m/>
    <m/>
    <m/>
    <m/>
    <m/>
    <m/>
    <m/>
    <m/>
    <m/>
    <m/>
    <m/>
    <m/>
    <m/>
    <m/>
    <m/>
    <m/>
    <m/>
    <m/>
    <m/>
    <x v="0"/>
    <m/>
    <m/>
    <m/>
    <m/>
    <m/>
    <s v="GESTIONADO"/>
    <m/>
    <d v="2024-01-13T00:00:00"/>
    <s v="N/A"/>
    <s v="N/A"/>
    <x v="109"/>
    <x v="0"/>
    <x v="0"/>
    <x v="0"/>
    <x v="0"/>
    <n v="1"/>
    <n v="1"/>
    <n v="1"/>
    <n v="1"/>
    <x v="0"/>
    <n v="1"/>
    <s v="79017402ORVEL CONSTRUCCIONES S.A.S"/>
    <x v="0"/>
    <d v="2024-01-13T00:00:00"/>
    <x v="1913"/>
    <d v="1899-12-30T00:00:00"/>
    <d v="2024-01-11T04:24:00"/>
    <s v="4:24"/>
    <d v="1900-01-01T06:44:45"/>
    <x v="0"/>
    <x v="0"/>
    <x v="15"/>
    <x v="0"/>
    <n v="8193"/>
  </r>
  <r>
    <n v="1935"/>
    <d v="2024-01-13T11:07:46"/>
    <d v="2024-01-13T11:09:13"/>
    <s v="46046817@ventasyservicios.com.co"/>
    <s v="Nicolas Romero Parra"/>
    <m/>
    <d v="2024-01-11T00:00:00"/>
    <s v="14:22"/>
    <x v="0"/>
    <m/>
    <m/>
    <m/>
    <m/>
    <m/>
    <m/>
    <m/>
    <m/>
    <s v="wriano@equitel.com.co"/>
    <s v="Re: Fwd: Urgente Revisión internet de la cuenta 12184173"/>
    <s v="12184173"/>
    <s v="INGENERGIA COLOMBIA S.A."/>
    <s v="PYME MEDIANA"/>
    <s v="CONSULTOR COMERCIAL"/>
    <x v="1"/>
    <s v="JAVIER ALEXANDER REYES BERNAL"/>
    <s v="FIJO"/>
    <s v="FO"/>
    <s v="CASO A OTRAS ÁREAS"/>
    <m/>
    <m/>
    <m/>
    <m/>
    <m/>
    <m/>
    <m/>
    <m/>
    <s v="CSM"/>
    <m/>
    <m/>
    <m/>
    <m/>
    <m/>
    <m/>
    <m/>
    <m/>
    <m/>
    <m/>
    <m/>
    <m/>
    <m/>
    <m/>
    <m/>
    <m/>
    <m/>
    <m/>
    <m/>
    <m/>
    <m/>
    <m/>
    <m/>
    <m/>
    <m/>
    <m/>
    <m/>
    <m/>
    <m/>
    <m/>
    <m/>
    <m/>
    <m/>
    <m/>
    <m/>
    <m/>
    <m/>
    <m/>
    <m/>
    <m/>
    <m/>
    <m/>
    <m/>
    <m/>
    <m/>
    <m/>
    <m/>
    <m/>
    <m/>
    <m/>
    <m/>
    <m/>
    <m/>
    <m/>
    <m/>
    <m/>
    <m/>
    <m/>
    <m/>
    <m/>
    <m/>
    <m/>
    <m/>
    <m/>
    <m/>
    <m/>
    <m/>
    <m/>
    <m/>
    <m/>
    <m/>
    <m/>
    <m/>
    <m/>
    <m/>
    <m/>
    <m/>
    <m/>
    <m/>
    <m/>
    <m/>
    <m/>
    <m/>
    <m/>
    <m/>
    <m/>
    <m/>
    <m/>
    <m/>
    <m/>
    <m/>
    <m/>
    <m/>
    <m/>
    <m/>
    <m/>
    <m/>
    <m/>
    <m/>
    <m/>
    <x v="0"/>
    <m/>
    <m/>
    <m/>
    <m/>
    <m/>
    <s v="GESTIONADO"/>
    <m/>
    <d v="2024-01-12T00:00:00"/>
    <s v="N/A"/>
    <s v="0"/>
    <x v="2"/>
    <x v="0"/>
    <x v="0"/>
    <x v="0"/>
    <x v="0"/>
    <n v="1"/>
    <n v="1"/>
    <n v="1"/>
    <n v="1"/>
    <x v="0"/>
    <n v="1"/>
    <s v="12184173INGENERGIA COLOMBIA S.A."/>
    <x v="0"/>
    <d v="2024-01-13T00:00:00"/>
    <x v="1914"/>
    <d v="1899-12-30T00:00:00"/>
    <d v="2024-01-11T14:22:00"/>
    <s v="14:22"/>
    <d v="1899-12-31T20:47:13"/>
    <x v="0"/>
    <x v="0"/>
    <x v="3"/>
    <x v="1"/>
    <n v="8193"/>
  </r>
  <r>
    <n v="1936"/>
    <d v="2024-01-13T11:14:40"/>
    <d v="2024-01-13T11:15:58"/>
    <s v="45961543@ventasyservicios.com.co"/>
    <s v="Juan Jose Duque Aguirre"/>
    <m/>
    <d v="2024-01-12T00:00:00"/>
    <s v="17:00"/>
    <x v="3"/>
    <m/>
    <s v="15559984"/>
    <m/>
    <m/>
    <m/>
    <m/>
    <m/>
    <m/>
    <m/>
    <m/>
    <s v="49228089"/>
    <s v="IMPORTACIO NES Y EXPORTACI ONES OSBLACK SA"/>
    <s v="PYME MEDIANA"/>
    <s v="CLIENTE EXTERNO"/>
    <x v="0"/>
    <m/>
    <s v="FIJO"/>
    <s v="HFC"/>
    <s v="FACTURA"/>
    <m/>
    <m/>
    <m/>
    <m/>
    <m/>
    <m/>
    <m/>
    <m/>
    <m/>
    <m/>
    <m/>
    <m/>
    <m/>
    <m/>
    <m/>
    <m/>
    <m/>
    <m/>
    <s v="RECLAMO COBRO SERVICIOS ADICIONALES"/>
    <m/>
    <m/>
    <m/>
    <m/>
    <m/>
    <m/>
    <m/>
    <m/>
    <m/>
    <m/>
    <m/>
    <m/>
    <m/>
    <m/>
    <m/>
    <m/>
    <m/>
    <m/>
    <m/>
    <m/>
    <m/>
    <m/>
    <m/>
    <m/>
    <m/>
    <m/>
    <m/>
    <m/>
    <m/>
    <m/>
    <m/>
    <m/>
    <m/>
    <m/>
    <m/>
    <m/>
    <m/>
    <m/>
    <m/>
    <m/>
    <m/>
    <m/>
    <m/>
    <m/>
    <m/>
    <m/>
    <m/>
    <m/>
    <m/>
    <m/>
    <m/>
    <m/>
    <m/>
    <m/>
    <m/>
    <m/>
    <m/>
    <m/>
    <m/>
    <m/>
    <m/>
    <m/>
    <m/>
    <m/>
    <m/>
    <m/>
    <m/>
    <m/>
    <m/>
    <m/>
    <m/>
    <m/>
    <m/>
    <m/>
    <m/>
    <m/>
    <m/>
    <m/>
    <m/>
    <m/>
    <m/>
    <m/>
    <m/>
    <m/>
    <m/>
    <m/>
    <m/>
    <m/>
    <m/>
    <m/>
    <x v="0"/>
    <m/>
    <m/>
    <m/>
    <m/>
    <m/>
    <s v="GESTIONADO"/>
    <m/>
    <d v="2024-01-13T00:00:00"/>
    <m/>
    <m/>
    <x v="173"/>
    <x v="3"/>
    <x v="0"/>
    <x v="0"/>
    <x v="0"/>
    <n v="1"/>
    <n v="1"/>
    <n v="1"/>
    <n v="1"/>
    <x v="0"/>
    <n v="1"/>
    <s v="49228089IMPORTACIO NES Y EXPORTACI ONES OSBLACK SA"/>
    <x v="0"/>
    <d v="2024-01-13T00:00:00"/>
    <x v="1915"/>
    <d v="1899-12-30T00:00:00"/>
    <d v="2024-01-12T17:00:00"/>
    <s v="17:00"/>
    <d v="1899-12-30T18:15:58"/>
    <x v="4"/>
    <x v="0"/>
    <x v="6"/>
    <x v="1"/>
    <n v="8193"/>
  </r>
  <r>
    <n v="1937"/>
    <d v="2024-01-13T11:09:07"/>
    <d v="2024-01-13T11:18:34"/>
    <s v="45577874@ventasyservicios.com.co"/>
    <s v="David Andres Pardo Torres"/>
    <m/>
    <d v="2024-01-12T00:00:00"/>
    <s v="12:31"/>
    <x v="4"/>
    <m/>
    <m/>
    <m/>
    <m/>
    <m/>
    <m/>
    <m/>
    <m/>
    <s v="alejandra.buitrago@2becommerce.com"/>
    <s v="Cesión Internet"/>
    <s v="13371797"/>
    <s v="ZMN CREATIVA S.A.S."/>
    <s v="MICRO"/>
    <s v="CLIENTE EXTERNO"/>
    <x v="0"/>
    <m/>
    <s v="FIJO"/>
    <s v="FO"/>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3T00:00:00"/>
    <s v="20631983"/>
    <m/>
    <x v="37"/>
    <x v="0"/>
    <x v="0"/>
    <x v="0"/>
    <x v="0"/>
    <n v="1"/>
    <n v="1"/>
    <n v="1"/>
    <n v="1"/>
    <x v="0"/>
    <n v="1"/>
    <s v="13371797ZMN CREATIVA S.A.S."/>
    <x v="0"/>
    <d v="2024-01-13T00:00:00"/>
    <x v="1916"/>
    <d v="1899-12-30T00:00:00"/>
    <d v="2024-01-12T12:31:00"/>
    <s v="12:31"/>
    <d v="1899-12-30T22:47:34"/>
    <x v="4"/>
    <x v="0"/>
    <x v="14"/>
    <x v="0"/>
    <n v="8193"/>
  </r>
  <r>
    <n v="1938"/>
    <d v="2024-01-13T11:20:19"/>
    <d v="2024-01-13T11:21:18"/>
    <s v="45664102@ventasyservicios.com.co"/>
    <s v="Angie Tatiana Tique Cardozo"/>
    <m/>
    <d v="2024-01-12T00:00:00"/>
    <s v="5:16 p. m."/>
    <x v="0"/>
    <m/>
    <m/>
    <m/>
    <m/>
    <m/>
    <m/>
    <m/>
    <m/>
    <s v="38504177@claro.com.co"/>
    <s v="SOLICITUD INCLUSION LINEA A MAESTRA"/>
    <s v="8.22495475"/>
    <s v="GRUAS LONDOÑO SAS"/>
    <s v="MICRO"/>
    <s v="CLIENTE CLARO"/>
    <x v="0"/>
    <m/>
    <s v="MÓVIL"/>
    <m/>
    <m/>
    <s v="INCLUSIONES - EXCLUSIONES"/>
    <m/>
    <m/>
    <m/>
    <m/>
    <m/>
    <m/>
    <m/>
    <m/>
    <m/>
    <m/>
    <m/>
    <m/>
    <m/>
    <m/>
    <m/>
    <m/>
    <m/>
    <m/>
    <m/>
    <m/>
    <m/>
    <m/>
    <m/>
    <m/>
    <s v="INCLUSIÓN"/>
    <m/>
    <m/>
    <m/>
    <m/>
    <m/>
    <m/>
    <m/>
    <m/>
    <m/>
    <m/>
    <m/>
    <m/>
    <m/>
    <m/>
    <m/>
    <m/>
    <m/>
    <m/>
    <m/>
    <m/>
    <m/>
    <m/>
    <m/>
    <m/>
    <m/>
    <m/>
    <m/>
    <m/>
    <m/>
    <m/>
    <m/>
    <m/>
    <m/>
    <m/>
    <m/>
    <m/>
    <m/>
    <m/>
    <m/>
    <m/>
    <m/>
    <m/>
    <m/>
    <m/>
    <m/>
    <m/>
    <m/>
    <m/>
    <m/>
    <m/>
    <m/>
    <m/>
    <m/>
    <m/>
    <m/>
    <m/>
    <m/>
    <m/>
    <m/>
    <m/>
    <m/>
    <m/>
    <m/>
    <m/>
    <m/>
    <m/>
    <m/>
    <m/>
    <m/>
    <m/>
    <m/>
    <m/>
    <m/>
    <m/>
    <m/>
    <m/>
    <m/>
    <m/>
    <m/>
    <m/>
    <m/>
    <m/>
    <m/>
    <x v="0"/>
    <m/>
    <m/>
    <m/>
    <m/>
    <m/>
    <s v="GESTIONADO"/>
    <m/>
    <d v="2024-01-13T00:00:00"/>
    <s v="NO APLICA"/>
    <s v="NO APLICA"/>
    <x v="54"/>
    <x v="0"/>
    <x v="0"/>
    <x v="0"/>
    <x v="0"/>
    <n v="1"/>
    <n v="1"/>
    <n v="1"/>
    <n v="1"/>
    <x v="0"/>
    <n v="1"/>
    <s v="8.22495475GRUAS LONDOÑO SAS"/>
    <x v="1"/>
    <d v="2024-01-13T00:00:00"/>
    <x v="1917"/>
    <d v="1899-12-30T00:00:00"/>
    <d v="2024-01-12T05:16:00"/>
    <s v="5:16"/>
    <d v="1899-12-31T06:05:18"/>
    <x v="0"/>
    <x v="0"/>
    <x v="16"/>
    <x v="1"/>
    <n v="8193"/>
  </r>
  <r>
    <n v="1939"/>
    <d v="2024-01-13T11:20:00"/>
    <d v="2024-01-13T11:21:30"/>
    <s v="45961543@ventasyservicios.com.co"/>
    <s v="Juan Jose Duque Aguirre"/>
    <m/>
    <d v="2024-01-12T00:00:00"/>
    <s v="21:13:33"/>
    <x v="3"/>
    <m/>
    <s v="15560016"/>
    <m/>
    <m/>
    <m/>
    <m/>
    <m/>
    <m/>
    <m/>
    <m/>
    <s v="3102913584 "/>
    <s v="INVERSIONES XHOBBIES SAS"/>
    <s v="MICR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3T00:00:00"/>
    <m/>
    <m/>
    <x v="21"/>
    <x v="3"/>
    <x v="0"/>
    <x v="0"/>
    <x v="0"/>
    <n v="1"/>
    <n v="1"/>
    <n v="1"/>
    <n v="1"/>
    <x v="0"/>
    <n v="1"/>
    <s v="3102913584 INVERSIONES XHOBBIES SAS"/>
    <x v="0"/>
    <d v="2024-01-13T00:00:00"/>
    <x v="1918"/>
    <d v="1899-12-30T00:00:00"/>
    <d v="2024-01-12T21:13:00"/>
    <s v="21:13"/>
    <d v="1899-12-30T14:08:30"/>
    <x v="3"/>
    <x v="0"/>
    <x v="6"/>
    <x v="1"/>
    <n v="8193"/>
  </r>
  <r>
    <n v="1940"/>
    <d v="2024-01-13T11:21:22"/>
    <d v="2024-01-13T11:22:09"/>
    <s v="45961588@ventasyservicios.com.co"/>
    <s v="Brian Fernando Camacho Hernandez"/>
    <m/>
    <d v="2024-01-12T00:00:00"/>
    <s v="19:43"/>
    <x v="4"/>
    <m/>
    <m/>
    <m/>
    <m/>
    <m/>
    <m/>
    <m/>
    <m/>
    <s v="gobierno@pueblorrico-antioquia.gov.co"/>
    <s v="Re: Solicitud cancelación de líneas- Plan Corporativo"/>
    <s v="8.21432338"/>
    <s v="MUNICIPIO PUEBLO RICO -"/>
    <s v="MICRO"/>
    <s v="CLIENTE EXTERNO"/>
    <x v="0"/>
    <m/>
    <s v="MÓVIL"/>
    <m/>
    <m/>
    <s v="CANCELACIÓN DE LÍNEA"/>
    <m/>
    <m/>
    <m/>
    <m/>
    <m/>
    <s v="PROPUESTA CONTENCIÓN"/>
    <m/>
    <m/>
    <m/>
    <m/>
    <m/>
    <m/>
    <m/>
    <m/>
    <m/>
    <m/>
    <m/>
    <m/>
    <m/>
    <m/>
    <m/>
    <m/>
    <m/>
    <m/>
    <m/>
    <m/>
    <m/>
    <m/>
    <m/>
    <m/>
    <m/>
    <m/>
    <m/>
    <m/>
    <m/>
    <m/>
    <m/>
    <m/>
    <m/>
    <m/>
    <m/>
    <m/>
    <m/>
    <m/>
    <m/>
    <m/>
    <m/>
    <m/>
    <m/>
    <m/>
    <m/>
    <m/>
    <m/>
    <m/>
    <m/>
    <m/>
    <m/>
    <m/>
    <m/>
    <m/>
    <m/>
    <m/>
    <m/>
    <m/>
    <m/>
    <m/>
    <m/>
    <m/>
    <m/>
    <m/>
    <m/>
    <m/>
    <m/>
    <m/>
    <m/>
    <m/>
    <m/>
    <m/>
    <m/>
    <m/>
    <m/>
    <m/>
    <m/>
    <m/>
    <m/>
    <m/>
    <m/>
    <m/>
    <m/>
    <m/>
    <m/>
    <m/>
    <m/>
    <m/>
    <m/>
    <m/>
    <m/>
    <m/>
    <m/>
    <m/>
    <m/>
    <m/>
    <m/>
    <m/>
    <m/>
    <m/>
    <m/>
    <m/>
    <x v="0"/>
    <m/>
    <m/>
    <m/>
    <m/>
    <m/>
    <s v="GESTIONADO"/>
    <m/>
    <d v="2024-01-13T00:00:00"/>
    <s v="NA "/>
    <s v="NA "/>
    <x v="72"/>
    <x v="0"/>
    <x v="0"/>
    <x v="0"/>
    <x v="0"/>
    <n v="1"/>
    <n v="1"/>
    <n v="1"/>
    <n v="1"/>
    <x v="0"/>
    <n v="1"/>
    <s v="8.21432338MUNICIPIO PUEBLO RICO -"/>
    <x v="0"/>
    <d v="2024-01-13T00:00:00"/>
    <x v="1919"/>
    <d v="1899-12-30T00:00:00"/>
    <d v="2024-01-12T19:43:00"/>
    <s v="19:43"/>
    <d v="1899-12-30T15:39:09"/>
    <x v="3"/>
    <x v="0"/>
    <x v="21"/>
    <x v="0"/>
    <n v="8193"/>
  </r>
  <r>
    <n v="1941"/>
    <d v="2024-01-13T11:05:29"/>
    <d v="2024-01-13T11:23:48"/>
    <s v="45688293@ventasyservicios.com.co"/>
    <s v="Juan David Mendez"/>
    <m/>
    <d v="2024-01-13T00:00:00"/>
    <s v="08:59"/>
    <x v="0"/>
    <m/>
    <m/>
    <m/>
    <m/>
    <m/>
    <m/>
    <m/>
    <m/>
    <s v="Mabel.GonzalezV@claro.com.co"/>
    <s v="URGENTE SOLICITUD USO CAMPA??A CAJA DE HERRAMIENTAS // EMPRESA GRUPO SYM OPERACIONES  INTEGRALES SAS nit 900176548-4"/>
    <s v="8.22062821"/>
    <s v="GRUPO S&amp;M OPERACIONES INTEGRALES S.A.S."/>
    <s v="PYME PEQUEÑA"/>
    <s v="CLIENTE CLARO"/>
    <x v="0"/>
    <m/>
    <s v="MÓVIL"/>
    <m/>
    <m/>
    <s v="FIDELIZACIÓN - RETENCIÓN"/>
    <m/>
    <m/>
    <m/>
    <m/>
    <m/>
    <m/>
    <m/>
    <m/>
    <m/>
    <m/>
    <m/>
    <m/>
    <m/>
    <m/>
    <m/>
    <m/>
    <m/>
    <m/>
    <m/>
    <m/>
    <s v="APLICACIÓN CAMPAÑA DE DESCUENTO"/>
    <m/>
    <m/>
    <m/>
    <m/>
    <m/>
    <m/>
    <m/>
    <m/>
    <m/>
    <m/>
    <m/>
    <m/>
    <m/>
    <m/>
    <m/>
    <m/>
    <m/>
    <m/>
    <m/>
    <m/>
    <m/>
    <m/>
    <m/>
    <m/>
    <m/>
    <m/>
    <m/>
    <m/>
    <m/>
    <m/>
    <m/>
    <m/>
    <m/>
    <m/>
    <m/>
    <m/>
    <m/>
    <m/>
    <m/>
    <m/>
    <m/>
    <m/>
    <m/>
    <m/>
    <m/>
    <m/>
    <m/>
    <m/>
    <m/>
    <m/>
    <m/>
    <m/>
    <m/>
    <m/>
    <m/>
    <m/>
    <m/>
    <m/>
    <m/>
    <m/>
    <m/>
    <m/>
    <m/>
    <m/>
    <m/>
    <m/>
    <m/>
    <m/>
    <m/>
    <m/>
    <m/>
    <m/>
    <m/>
    <m/>
    <m/>
    <m/>
    <m/>
    <m/>
    <m/>
    <m/>
    <m/>
    <m/>
    <m/>
    <m/>
    <m/>
    <m/>
    <m/>
    <x v="0"/>
    <m/>
    <m/>
    <m/>
    <m/>
    <m/>
    <s v="GESTIONADO"/>
    <m/>
    <d v="2024-01-13T00:00:00"/>
    <m/>
    <m/>
    <x v="109"/>
    <x v="0"/>
    <x v="0"/>
    <x v="0"/>
    <x v="0"/>
    <n v="1"/>
    <n v="1"/>
    <n v="1"/>
    <n v="1"/>
    <x v="0"/>
    <n v="1"/>
    <s v="8.22062821GRUPO S&amp;M OPERACIONES INTEGRALES S.A.S."/>
    <x v="2"/>
    <d v="2024-01-13T00:00:00"/>
    <x v="1920"/>
    <d v="1899-12-30T00:00:00"/>
    <d v="2024-01-13T08:59:00"/>
    <s v="08:59"/>
    <d v="1899-12-30T02:24:48"/>
    <x v="1"/>
    <x v="1"/>
    <x v="4"/>
    <x v="1"/>
    <n v="8193"/>
  </r>
  <r>
    <n v="1942"/>
    <d v="2024-01-13T11:24:51"/>
    <d v="2024-01-13T11:25:45"/>
    <s v="45113897@ventasyservicios.com.co"/>
    <s v="Diana Carolina Zambrano Cruz"/>
    <m/>
    <d v="2024-01-12T00:00:00"/>
    <s v="18:40"/>
    <x v="4"/>
    <m/>
    <m/>
    <m/>
    <m/>
    <m/>
    <m/>
    <m/>
    <m/>
    <s v="alfonso.barrantes@sportaccesorios.com"/>
    <s v="AUTORIZACION ENTREGA SIM CARD  LINEA CORPORATIVA"/>
    <s v="3134221740"/>
    <s v="SPORT ACCESORIOS SAS"/>
    <s v="PYME PEQUEÑA"/>
    <s v="CLIENTE EXTERN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13T00:00:00"/>
    <m/>
    <m/>
    <x v="27"/>
    <x v="0"/>
    <x v="0"/>
    <x v="0"/>
    <x v="0"/>
    <n v="1"/>
    <n v="1"/>
    <n v="1"/>
    <n v="1"/>
    <x v="0"/>
    <n v="1"/>
    <s v="3134221740SPORT ACCESORIOS SAS"/>
    <x v="0"/>
    <d v="2024-01-13T00:00:00"/>
    <x v="1921"/>
    <d v="1899-12-30T00:00:00"/>
    <d v="2024-01-12T18:40:00"/>
    <s v="18:40"/>
    <d v="1899-12-30T16:45:45"/>
    <x v="3"/>
    <x v="0"/>
    <x v="30"/>
    <x v="0"/>
    <n v="8193"/>
  </r>
  <r>
    <n v="1943"/>
    <d v="2024-01-13T11:25:53"/>
    <d v="2024-01-13T11:27:14"/>
    <s v="45961543@ventasyservicios.com.co"/>
    <s v="Juan Jose Duque Aguirre"/>
    <m/>
    <d v="2024-01-13T00:00:00"/>
    <s v="8:00:58"/>
    <x v="3"/>
    <m/>
    <s v="15560022"/>
    <m/>
    <m/>
    <m/>
    <m/>
    <m/>
    <m/>
    <m/>
    <m/>
    <s v="8.22363238"/>
    <s v="VAOX GROUP COLOMBIA SAS-"/>
    <s v="PYME PEQUEÑA"/>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3T00:00:00"/>
    <m/>
    <m/>
    <x v="9"/>
    <x v="3"/>
    <x v="0"/>
    <x v="0"/>
    <x v="0"/>
    <n v="1"/>
    <n v="1"/>
    <n v="1"/>
    <n v="1"/>
    <x v="0"/>
    <n v="1"/>
    <s v="8.22363238VAOX GROUP COLOMBIA SAS-"/>
    <x v="2"/>
    <d v="2024-01-13T00:00:00"/>
    <x v="1922"/>
    <d v="1899-12-30T00:00:00"/>
    <d v="2024-01-13T08:00:00"/>
    <s v="8:00"/>
    <d v="1899-12-30T03:27:14"/>
    <x v="1"/>
    <x v="1"/>
    <x v="6"/>
    <x v="1"/>
    <n v="8193"/>
  </r>
  <r>
    <n v="1944"/>
    <d v="2024-01-13T11:30:17"/>
    <d v="2024-01-13T11:31:17"/>
    <s v="45961543@ventasyservicios.com.co"/>
    <s v="Juan Jose Duque Aguirre"/>
    <m/>
    <d v="2024-01-13T00:00:00"/>
    <s v="8:32:40"/>
    <x v="3"/>
    <m/>
    <s v="15560024"/>
    <m/>
    <m/>
    <m/>
    <m/>
    <m/>
    <m/>
    <m/>
    <m/>
    <s v="8.22464961"/>
    <s v="SEMILLAS &amp; SEMILLAS SOCIEDAD POR ACCIONE"/>
    <s v="PYME PEQUEÑA"/>
    <s v="CLIENTE EXTERN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13T00:00:00"/>
    <m/>
    <m/>
    <x v="73"/>
    <x v="3"/>
    <x v="0"/>
    <x v="0"/>
    <x v="0"/>
    <n v="1"/>
    <n v="1"/>
    <n v="1"/>
    <n v="1"/>
    <x v="0"/>
    <n v="1"/>
    <s v="8.22464961SEMILLAS &amp; SEMILLAS SOCIEDAD POR ACCIONE"/>
    <x v="2"/>
    <d v="2024-01-13T00:00:00"/>
    <x v="1923"/>
    <d v="1899-12-30T00:00:00"/>
    <d v="2024-01-13T08:32:00"/>
    <s v="8:32"/>
    <d v="1899-12-30T02:59:17"/>
    <x v="1"/>
    <x v="1"/>
    <x v="6"/>
    <x v="1"/>
    <n v="8193"/>
  </r>
  <r>
    <n v="1945"/>
    <d v="2024-01-13T11:34:45"/>
    <d v="2024-01-13T11:35:38"/>
    <s v="45961588@ventasyservicios.com.co"/>
    <s v="Brian Fernando Camacho Hernandez"/>
    <m/>
    <d v="2024-01-12T00:00:00"/>
    <d v="1899-12-30T17:50:00"/>
    <x v="4"/>
    <m/>
    <m/>
    <m/>
    <m/>
    <m/>
    <m/>
    <m/>
    <m/>
    <s v="natalia.pino@claro.com.co"/>
    <s v="Cambio de plan Propuesta Fidelización/Retención"/>
    <s v="3167426457,3174367190  "/>
    <s v="GODOY &amp; MORALES SAS"/>
    <s v="MICRO"/>
    <s v="CLIENTE EXTERNO"/>
    <x v="0"/>
    <m/>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3T00:00:00"/>
    <s v="na"/>
    <s v=" na "/>
    <x v="22"/>
    <x v="0"/>
    <x v="0"/>
    <x v="0"/>
    <x v="0"/>
    <n v="1"/>
    <n v="1"/>
    <n v="1"/>
    <n v="1"/>
    <x v="0"/>
    <n v="1"/>
    <s v="3167426457,3174367190  GODOY &amp; MORALES SAS"/>
    <x v="0"/>
    <d v="2024-01-13T00:00:00"/>
    <x v="1924"/>
    <d v="1899-12-30T00:00:00"/>
    <d v="2024-01-12T17:50:00"/>
    <s v="Hora mal diligenciada."/>
    <d v="1899-12-30T17:45:38"/>
    <x v="3"/>
    <x v="0"/>
    <x v="21"/>
    <x v="0"/>
    <n v="8193"/>
  </r>
  <r>
    <n v="1946"/>
    <d v="2024-01-13T11:33:23"/>
    <d v="2024-01-13T11:35:59"/>
    <s v="45688293@ventasyservicios.com.co"/>
    <s v="Juan David Mendez"/>
    <m/>
    <d v="2024-01-13T00:00:00"/>
    <s v="10:52"/>
    <x v="0"/>
    <m/>
    <m/>
    <m/>
    <m/>
    <m/>
    <m/>
    <m/>
    <m/>
    <s v="sandra.ariasc@claro.com.co"/>
    <s v="RV: Urgente activación de roaming internacional HB Fuller!"/>
    <s v="3165235851"/>
    <s v="H.B FULLER COLOMBIA S.A.S."/>
    <s v="NO DETERMINADO"/>
    <s v="CLIENTE CLAR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3T00:00:00"/>
    <m/>
    <m/>
    <x v="19"/>
    <x v="0"/>
    <x v="0"/>
    <x v="6"/>
    <x v="1"/>
    <n v="1"/>
    <n v="1"/>
    <n v="1"/>
    <n v="1"/>
    <x v="0"/>
    <n v="1"/>
    <s v="3165235851H.B FULLER COLOMBIA S.A.S."/>
    <x v="2"/>
    <d v="2024-01-13T00:00:00"/>
    <x v="1925"/>
    <d v="1899-12-30T00:00:00"/>
    <d v="2024-01-13T10:52:00"/>
    <s v="10:52"/>
    <d v="1899-12-30T00:43:59"/>
    <x v="1"/>
    <x v="1"/>
    <x v="4"/>
    <x v="1"/>
    <n v="8193"/>
  </r>
  <r>
    <n v="1947"/>
    <d v="2024-01-13T11:08:49"/>
    <d v="2024-01-13T11:36:56"/>
    <s v="46044953@ventasyservicios.com.co"/>
    <s v="Jonnatan Steven Hernandez Gonzalez"/>
    <m/>
    <d v="2024-01-11T00:00:00"/>
    <s v="5:01"/>
    <x v="4"/>
    <m/>
    <m/>
    <m/>
    <m/>
    <m/>
    <m/>
    <m/>
    <m/>
    <s v="Norelis.irraillo@tdh.org"/>
    <s v="Solicitud cancelación líneas telefónicas"/>
    <s v="8.21845110"/>
    <s v="FUNDACION TERRE DES HOMMES"/>
    <s v="PYME PEQUEÑA"/>
    <s v="CLIENTE CLAR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3T00:00:00"/>
    <s v="N/A"/>
    <s v="N/A"/>
    <x v="61"/>
    <x v="0"/>
    <x v="0"/>
    <x v="0"/>
    <x v="0"/>
    <n v="1"/>
    <n v="1"/>
    <n v="1"/>
    <n v="1"/>
    <x v="0"/>
    <n v="1"/>
    <s v="8.21845110FUNDACION TERRE DES HOMMES"/>
    <x v="0"/>
    <d v="2024-01-13T00:00:00"/>
    <x v="1926"/>
    <d v="1899-12-30T00:00:00"/>
    <d v="2024-01-11T05:01:00"/>
    <s v="5:01"/>
    <d v="1900-01-01T06:35:56"/>
    <x v="0"/>
    <x v="0"/>
    <x v="15"/>
    <x v="0"/>
    <n v="8193"/>
  </r>
  <r>
    <n v="1948"/>
    <d v="2024-01-13T11:43:50"/>
    <d v="2024-01-13T11:45:03"/>
    <s v="45961543@ventasyservicios.com.co"/>
    <s v="Juan Jose Duque Aguirre"/>
    <m/>
    <d v="2024-01-13T00:00:00"/>
    <s v="8:53:11"/>
    <x v="3"/>
    <m/>
    <s v="15560027"/>
    <m/>
    <m/>
    <m/>
    <m/>
    <m/>
    <m/>
    <m/>
    <m/>
    <s v="8.21558761"/>
    <s v="COMERCIALIZADORA INTERNACIONAL INDUMAR S LTDA"/>
    <s v="PYME MEDIANA"/>
    <s v="CLIENTE EXTERNO"/>
    <x v="0"/>
    <m/>
    <s v="MÓVIL"/>
    <m/>
    <m/>
    <s v="ROAMING INTERNACIONAL"/>
    <m/>
    <m/>
    <m/>
    <m/>
    <m/>
    <m/>
    <m/>
    <m/>
    <m/>
    <m/>
    <m/>
    <m/>
    <m/>
    <m/>
    <m/>
    <m/>
    <m/>
    <m/>
    <m/>
    <m/>
    <m/>
    <m/>
    <m/>
    <m/>
    <m/>
    <m/>
    <m/>
    <m/>
    <m/>
    <m/>
    <m/>
    <m/>
    <m/>
    <m/>
    <m/>
    <m/>
    <m/>
    <m/>
    <m/>
    <m/>
    <m/>
    <m/>
    <m/>
    <m/>
    <m/>
    <m/>
    <m/>
    <s v="DESACTIVACIÓN"/>
    <m/>
    <m/>
    <m/>
    <m/>
    <m/>
    <m/>
    <m/>
    <m/>
    <m/>
    <m/>
    <m/>
    <m/>
    <m/>
    <m/>
    <m/>
    <m/>
    <m/>
    <m/>
    <m/>
    <m/>
    <m/>
    <m/>
    <m/>
    <m/>
    <m/>
    <m/>
    <m/>
    <m/>
    <m/>
    <m/>
    <m/>
    <m/>
    <m/>
    <m/>
    <m/>
    <m/>
    <m/>
    <m/>
    <m/>
    <m/>
    <m/>
    <m/>
    <m/>
    <m/>
    <m/>
    <m/>
    <m/>
    <m/>
    <m/>
    <m/>
    <m/>
    <m/>
    <m/>
    <m/>
    <m/>
    <m/>
    <m/>
    <m/>
    <m/>
    <m/>
    <x v="0"/>
    <m/>
    <m/>
    <m/>
    <m/>
    <m/>
    <s v="GESTIONADO"/>
    <m/>
    <d v="2024-01-13T00:00:00"/>
    <m/>
    <m/>
    <x v="119"/>
    <x v="3"/>
    <x v="0"/>
    <x v="0"/>
    <x v="0"/>
    <n v="1"/>
    <n v="1"/>
    <n v="1"/>
    <n v="1"/>
    <x v="0"/>
    <n v="1"/>
    <s v="8.21558761COMERCIALIZADORA INTERNACIONAL INDUMAR S LTDA"/>
    <x v="2"/>
    <d v="2024-01-13T00:00:00"/>
    <x v="1927"/>
    <d v="1899-12-30T00:00:00"/>
    <d v="2024-01-13T08:53:00"/>
    <s v="8:53"/>
    <d v="1899-12-30T02:52:03"/>
    <x v="1"/>
    <x v="1"/>
    <x v="6"/>
    <x v="1"/>
    <n v="8193"/>
  </r>
  <r>
    <n v="1949"/>
    <d v="2024-01-13T11:46:45"/>
    <d v="2024-01-13T11:47:39"/>
    <s v="45961543@ventasyservicios.com.co"/>
    <s v="Juan Jose Duque Aguirre"/>
    <m/>
    <d v="2024-01-13T00:00:00"/>
    <s v="9:05:28"/>
    <x v="3"/>
    <m/>
    <s v="15560028"/>
    <m/>
    <m/>
    <m/>
    <m/>
    <m/>
    <m/>
    <m/>
    <m/>
    <s v="8.22219312"/>
    <s v="CEVECO S.A.S"/>
    <s v="PYME PEQUEÑA"/>
    <s v="CLIENTE EXTERN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13T00:00:00"/>
    <m/>
    <m/>
    <x v="73"/>
    <x v="3"/>
    <x v="0"/>
    <x v="0"/>
    <x v="0"/>
    <n v="1"/>
    <n v="1"/>
    <n v="1"/>
    <n v="1"/>
    <x v="0"/>
    <n v="1"/>
    <s v="8.22219312CEVECO S.A.S"/>
    <x v="2"/>
    <d v="2024-01-13T00:00:00"/>
    <x v="1928"/>
    <d v="1899-12-30T00:00:00"/>
    <d v="2024-01-13T09:05:00"/>
    <s v="9:05"/>
    <d v="1899-12-30T02:42:39"/>
    <x v="1"/>
    <x v="1"/>
    <x v="6"/>
    <x v="1"/>
    <n v="8193"/>
  </r>
  <r>
    <n v="1950"/>
    <d v="2024-01-13T11:47:31"/>
    <d v="2024-01-13T11:48:33"/>
    <s v="45664102@ventasyservicios.com.co"/>
    <s v="Angie Tatiana Tique Cardozo"/>
    <m/>
    <d v="2024-01-13T00:00:00"/>
    <s v="11:29 a. m."/>
    <x v="0"/>
    <m/>
    <m/>
    <m/>
    <m/>
    <m/>
    <m/>
    <m/>
    <m/>
    <s v="edinson.reyes@claro.com.co"/>
    <s v="FIDELIZACION CUENTA EMPRESARIAL 69205975"/>
    <s v="69205975"/>
    <s v=" PARROQUIA DE SAN JOAQUIN      "/>
    <s v="SOHO"/>
    <s v="CLIENTE EXTERNO"/>
    <x v="0"/>
    <m/>
    <s v="FIJO"/>
    <s v="HFC"/>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3T00:00:00"/>
    <s v="NO APLICA"/>
    <s v="NO APLICA"/>
    <x v="0"/>
    <x v="0"/>
    <x v="0"/>
    <x v="0"/>
    <x v="0"/>
    <n v="1"/>
    <n v="1"/>
    <n v="1"/>
    <n v="1"/>
    <x v="0"/>
    <n v="1"/>
    <s v="69205975 PARROQUIA DE SAN JOAQUIN      "/>
    <x v="2"/>
    <d v="2024-01-13T00:00:00"/>
    <x v="1929"/>
    <d v="1899-12-30T00:00:00"/>
    <d v="2024-01-13T11:29:00"/>
    <s v="11:29"/>
    <d v="1899-12-30T00:19:33"/>
    <x v="1"/>
    <x v="1"/>
    <x v="16"/>
    <x v="1"/>
    <n v="8193"/>
  </r>
  <r>
    <n v="1951"/>
    <d v="2024-01-13T11:49:09"/>
    <d v="2024-01-13T11:51:37"/>
    <s v="45961543@ventasyservicios.com.co"/>
    <s v="Juan Jose Duque Aguirre"/>
    <m/>
    <d v="2024-01-13T00:00:00"/>
    <s v="9:23:06"/>
    <x v="3"/>
    <m/>
    <s v="15560030"/>
    <m/>
    <m/>
    <m/>
    <m/>
    <m/>
    <m/>
    <m/>
    <m/>
    <s v="8.22381536"/>
    <s v="DEPOSITO DE MATERIALES EL NOGAL SA DEPO"/>
    <s v="PYME MEDIANA"/>
    <s v="CLIENTE EXTERN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13T00:00:00"/>
    <m/>
    <m/>
    <x v="73"/>
    <x v="3"/>
    <x v="0"/>
    <x v="0"/>
    <x v="0"/>
    <n v="1"/>
    <n v="1"/>
    <n v="1"/>
    <n v="1"/>
    <x v="0"/>
    <n v="1"/>
    <s v="8.22381536DEPOSITO DE MATERIALES EL NOGAL SA DEPO"/>
    <x v="2"/>
    <d v="2024-01-13T00:00:00"/>
    <x v="1930"/>
    <d v="1899-12-30T00:00:00"/>
    <d v="2024-01-13T09:23:00"/>
    <s v="9:23"/>
    <d v="1899-12-30T02:28:37"/>
    <x v="1"/>
    <x v="1"/>
    <x v="6"/>
    <x v="1"/>
    <n v="8193"/>
  </r>
  <r>
    <n v="1952"/>
    <d v="2024-01-13T11:51:28"/>
    <d v="2024-01-13T11:52:30"/>
    <s v="45113897@ventasyservicios.com.co"/>
    <s v="Diana Carolina Zambrano Cruz"/>
    <m/>
    <d v="2024-01-12T00:00:00"/>
    <s v="18:40"/>
    <x v="4"/>
    <m/>
    <m/>
    <m/>
    <m/>
    <m/>
    <m/>
    <m/>
    <m/>
    <s v="martin.escobar.sanz@gmail.com"/>
    <s v="Activacvion SIM VIRTUAL"/>
    <s v="36842579"/>
    <s v="RICARDO AL RODRIGUEZ RODRIGUEZ             "/>
    <s v="SOHO"/>
    <s v="CLIENTE EXTERNO"/>
    <x v="0"/>
    <m/>
    <s v="FIJO"/>
    <s v="HFC"/>
    <s v="TRASLADO SEDE"/>
    <m/>
    <m/>
    <m/>
    <m/>
    <m/>
    <m/>
    <m/>
    <m/>
    <m/>
    <m/>
    <m/>
    <m/>
    <m/>
    <m/>
    <m/>
    <m/>
    <m/>
    <m/>
    <m/>
    <m/>
    <m/>
    <m/>
    <m/>
    <m/>
    <m/>
    <m/>
    <m/>
    <m/>
    <m/>
    <m/>
    <m/>
    <m/>
    <m/>
    <m/>
    <m/>
    <m/>
    <m/>
    <m/>
    <m/>
    <m/>
    <m/>
    <m/>
    <m/>
    <m/>
    <m/>
    <m/>
    <m/>
    <m/>
    <m/>
    <m/>
    <m/>
    <m/>
    <m/>
    <m/>
    <m/>
    <m/>
    <m/>
    <m/>
    <m/>
    <s v="GESTIONADO"/>
    <m/>
    <m/>
    <m/>
    <m/>
    <m/>
    <m/>
    <m/>
    <m/>
    <m/>
    <m/>
    <m/>
    <m/>
    <m/>
    <m/>
    <m/>
    <m/>
    <m/>
    <m/>
    <m/>
    <m/>
    <m/>
    <m/>
    <m/>
    <m/>
    <m/>
    <m/>
    <m/>
    <m/>
    <m/>
    <m/>
    <m/>
    <m/>
    <m/>
    <m/>
    <m/>
    <m/>
    <m/>
    <m/>
    <m/>
    <m/>
    <m/>
    <m/>
    <m/>
    <m/>
    <m/>
    <m/>
    <m/>
    <m/>
    <m/>
    <x v="0"/>
    <m/>
    <m/>
    <m/>
    <m/>
    <m/>
    <s v="GESTIONADO"/>
    <m/>
    <d v="2024-01-13T00:00:00"/>
    <m/>
    <m/>
    <x v="138"/>
    <x v="0"/>
    <x v="0"/>
    <x v="0"/>
    <x v="0"/>
    <n v="1"/>
    <n v="1"/>
    <n v="1"/>
    <n v="1"/>
    <x v="0"/>
    <n v="1"/>
    <s v="36842579RICARDO AL RODRIGUEZ RODRIGUEZ             "/>
    <x v="0"/>
    <d v="2024-01-13T00:00:00"/>
    <x v="1931"/>
    <d v="1899-12-30T00:00:00"/>
    <d v="2024-01-12T18:40:00"/>
    <s v="18:40"/>
    <d v="1899-12-30T17:12:30"/>
    <x v="3"/>
    <x v="0"/>
    <x v="30"/>
    <x v="0"/>
    <n v="8193"/>
  </r>
  <r>
    <n v="1953"/>
    <d v="2024-01-13T11:53:46"/>
    <d v="2024-01-13T11:55:55"/>
    <s v="46044558@ventasyservicios.com.co"/>
    <s v="Dick Harry Rodriguez Rocha"/>
    <m/>
    <d v="2024-01-12T00:00:00"/>
    <s v="14:14"/>
    <x v="0"/>
    <m/>
    <m/>
    <m/>
    <m/>
    <m/>
    <m/>
    <m/>
    <m/>
    <s v="coordinador@cicomarg.com"/>
    <s v="APOYO SERVICIO POSVENTA // CLIENTE CARACOL TELEVISION SA // HFC BOGOTA"/>
    <s v="64889702"/>
    <s v="CARACOL TELEVISION SA"/>
    <s v="EMPRESAS"/>
    <s v="CLIENTE EXTERNO"/>
    <x v="1"/>
    <s v=" SANDRA PATRICIA GONZALEZ BASURTO"/>
    <s v="FIJO"/>
    <s v="DTH"/>
    <s v="SOPORTE TÉCNICO"/>
    <m/>
    <m/>
    <m/>
    <m/>
    <m/>
    <m/>
    <m/>
    <m/>
    <m/>
    <m/>
    <m/>
    <m/>
    <m/>
    <m/>
    <m/>
    <m/>
    <m/>
    <m/>
    <m/>
    <m/>
    <m/>
    <m/>
    <m/>
    <m/>
    <m/>
    <m/>
    <m/>
    <m/>
    <m/>
    <m/>
    <m/>
    <m/>
    <m/>
    <m/>
    <m/>
    <m/>
    <m/>
    <m/>
    <m/>
    <m/>
    <m/>
    <m/>
    <m/>
    <m/>
    <m/>
    <m/>
    <m/>
    <m/>
    <m/>
    <m/>
    <m/>
    <m/>
    <m/>
    <m/>
    <m/>
    <s v="REINCIDENCIA"/>
    <m/>
    <m/>
    <m/>
    <m/>
    <m/>
    <m/>
    <m/>
    <m/>
    <m/>
    <m/>
    <m/>
    <m/>
    <m/>
    <m/>
    <m/>
    <m/>
    <m/>
    <m/>
    <m/>
    <m/>
    <m/>
    <m/>
    <m/>
    <m/>
    <m/>
    <m/>
    <m/>
    <m/>
    <m/>
    <m/>
    <m/>
    <m/>
    <m/>
    <m/>
    <m/>
    <m/>
    <m/>
    <m/>
    <m/>
    <m/>
    <m/>
    <m/>
    <m/>
    <m/>
    <m/>
    <m/>
    <m/>
    <m/>
    <m/>
    <m/>
    <m/>
    <m/>
    <m/>
    <x v="1"/>
    <m/>
    <m/>
    <s v="2"/>
    <s v="0"/>
    <s v="0"/>
    <s v="GESTIONADO"/>
    <m/>
    <d v="2024-01-13T00:00:00"/>
    <m/>
    <m/>
    <x v="103"/>
    <x v="0"/>
    <x v="0"/>
    <x v="0"/>
    <x v="0"/>
    <n v="1"/>
    <n v="1"/>
    <n v="1"/>
    <n v="1"/>
    <x v="0"/>
    <n v="1"/>
    <s v="64889702CARACOL TELEVISION SA"/>
    <x v="0"/>
    <d v="2024-01-13T00:00:00"/>
    <x v="1932"/>
    <d v="1899-12-30T00:00:00"/>
    <d v="2024-01-12T14:14:00"/>
    <s v="14:14"/>
    <d v="1899-12-30T21:41:55"/>
    <x v="4"/>
    <x v="0"/>
    <x v="20"/>
    <x v="1"/>
    <n v="8193"/>
  </r>
  <r>
    <n v="1954"/>
    <d v="2024-01-13T11:55:05"/>
    <d v="2024-01-13T11:56:03"/>
    <s v="45664102@ventasyservicios.com.co"/>
    <s v="Angie Tatiana Tique Cardozo"/>
    <m/>
    <d v="2024-01-13T00:00:00"/>
    <s v=" 10:47 a. m."/>
    <x v="0"/>
    <m/>
    <m/>
    <m/>
    <m/>
    <m/>
    <m/>
    <m/>
    <m/>
    <s v="angelogabr81@gmail.com"/>
    <s v="Cancelación total del servicio claro hogar"/>
    <s v=" 09495488"/>
    <s v="ANGELO GAB ROSERO MORENO "/>
    <s v="SOH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3T00:00:00"/>
    <s v="NO APLICA"/>
    <s v="NO APLICA"/>
    <x v="58"/>
    <x v="0"/>
    <x v="0"/>
    <x v="19"/>
    <x v="1"/>
    <n v="1"/>
    <n v="1"/>
    <n v="1"/>
    <n v="1"/>
    <x v="0"/>
    <n v="1"/>
    <s v=" 09495488ANGELO GAB ROSERO MORENO "/>
    <x v="2"/>
    <d v="2024-01-13T00:00:00"/>
    <x v="1933"/>
    <d v="1899-12-30T00:00:00"/>
    <d v="2024-01-13T10:47:00"/>
    <s v=" 10:47"/>
    <d v="1899-12-30T01:09:03"/>
    <x v="1"/>
    <x v="1"/>
    <x v="16"/>
    <x v="1"/>
    <n v="8193"/>
  </r>
  <r>
    <n v="1955"/>
    <d v="2024-01-13T11:36:58"/>
    <d v="2024-01-13T11:59:59"/>
    <s v="46044953@ventasyservicios.com.co"/>
    <s v="Jonnatan Steven Hernandez Gonzalez"/>
    <m/>
    <d v="2024-01-11T00:00:00"/>
    <s v="5:10"/>
    <x v="4"/>
    <m/>
    <m/>
    <m/>
    <m/>
    <m/>
    <m/>
    <m/>
    <m/>
    <s v="Adm.sermedics@gmail.com"/>
    <s v="SOLICITUD DE CANCELACION SERVICIO "/>
    <s v="30325464"/>
    <s v="SERMEDICS S.A.S"/>
    <s v="MICR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3T00:00:00"/>
    <s v="N/A"/>
    <s v="N/A"/>
    <x v="58"/>
    <x v="0"/>
    <x v="0"/>
    <x v="0"/>
    <x v="0"/>
    <n v="1"/>
    <n v="1"/>
    <n v="1"/>
    <n v="1"/>
    <x v="0"/>
    <n v="1"/>
    <s v="30325464SERMEDICS S.A.S"/>
    <x v="0"/>
    <d v="2024-01-13T00:00:00"/>
    <x v="1934"/>
    <d v="1899-12-30T00:00:00"/>
    <d v="2024-01-11T05:10:00"/>
    <s v="5:10"/>
    <d v="1900-01-01T06:49:59"/>
    <x v="0"/>
    <x v="0"/>
    <x v="15"/>
    <x v="0"/>
    <n v="8193"/>
  </r>
  <r>
    <n v="1956"/>
    <d v="2024-01-13T11:33:10"/>
    <d v="2024-01-13T12:00:52"/>
    <s v="45577874@ventasyservicios.com.co"/>
    <s v="David Andres Pardo Torres"/>
    <m/>
    <d v="2024-01-12T00:00:00"/>
    <s v="14:50"/>
    <x v="4"/>
    <m/>
    <m/>
    <m/>
    <m/>
    <m/>
    <m/>
    <m/>
    <m/>
    <s v="auxemanto2@gmail.com"/>
    <s v="Re: Trámite de cambio de titular de persona natural a Inversiones Emanto S.A.S."/>
    <s v="44220255"/>
    <s v="SANDRA LIL MONTENEGRO OTALORA"/>
    <s v="MASIVO"/>
    <s v="CLIENTE EXTERNO"/>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SOLUCIONADO ESCALADO"/>
    <s v="SUPERVISOR NEGOCIOS"/>
    <d v="2024-01-13T00:00:00"/>
    <s v="996046407"/>
    <m/>
    <x v="37"/>
    <x v="0"/>
    <x v="4"/>
    <x v="0"/>
    <x v="0"/>
    <n v="1"/>
    <n v="1"/>
    <n v="1"/>
    <n v="1"/>
    <x v="0"/>
    <n v="1"/>
    <s v="44220255SANDRA LIL MONTENEGRO OTALORA"/>
    <x v="1"/>
    <d v="2024-01-13T00:00:00"/>
    <x v="1935"/>
    <d v="1899-12-30T00:00:00"/>
    <d v="2024-01-12T14:50:00"/>
    <s v="14:50"/>
    <d v="1899-12-30T21:10:52"/>
    <x v="4"/>
    <x v="0"/>
    <x v="14"/>
    <x v="0"/>
    <n v="8193"/>
  </r>
  <r>
    <n v="1957"/>
    <d v="2024-01-13T11:59:46"/>
    <d v="2024-01-13T12:00:57"/>
    <s v="46046817@ventasyservicios.com.co"/>
    <s v="Nicolas Romero Parra"/>
    <m/>
    <d v="2024-01-11T00:00:00"/>
    <s v="14:05"/>
    <x v="0"/>
    <m/>
    <m/>
    <m/>
    <m/>
    <m/>
    <m/>
    <m/>
    <m/>
    <s v="info@mariposa.com.co"/>
    <s v="Re: Fwd: SOLICITUD RETIRO Y CANCELACION SERVICIO CUENTA 12084675 INTERNET FIBRA OPTICA"/>
    <s v="12084675"/>
    <s v="ESPECTACULOS PIROTECNICOS MARIPOSA S.A.S"/>
    <s v="PYME MEDIANA"/>
    <s v="CLIENTE CLARO"/>
    <x v="0"/>
    <m/>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2T00:00:00"/>
    <s v="N/A"/>
    <s v="20632208"/>
    <x v="58"/>
    <x v="0"/>
    <x v="0"/>
    <x v="0"/>
    <x v="0"/>
    <n v="1"/>
    <n v="1"/>
    <n v="1"/>
    <n v="1"/>
    <x v="0"/>
    <n v="1"/>
    <s v="12084675ESPECTACULOS PIROTECNICOS MARIPOSA S.A.S"/>
    <x v="1"/>
    <d v="2024-01-13T00:00:00"/>
    <x v="1936"/>
    <d v="1899-12-30T00:00:00"/>
    <d v="2024-01-11T14:05:00"/>
    <s v="14:05"/>
    <d v="1899-12-31T21:55:57"/>
    <x v="0"/>
    <x v="0"/>
    <x v="3"/>
    <x v="1"/>
    <n v="8193"/>
  </r>
  <r>
    <n v="1958"/>
    <d v="2024-01-13T12:00:01"/>
    <d v="2024-01-13T12:05:03"/>
    <s v="46044953@ventasyservicios.com.co"/>
    <s v="Jonnatan Steven Hernandez Gonzalez"/>
    <m/>
    <d v="2024-01-11T00:00:00"/>
    <s v="5:15"/>
    <x v="4"/>
    <m/>
    <m/>
    <m/>
    <m/>
    <m/>
    <m/>
    <m/>
    <m/>
    <s v="todofiestascali@gmail.com"/>
    <s v="SOLICITUD CANCELACION DE CONTRATO 557954300013341233"/>
    <s v="0"/>
    <s v="0"/>
    <s v="NO DETERMINADO"/>
    <s v="CLIENTE CLARO"/>
    <x v="0"/>
    <m/>
    <s v="FIJO"/>
    <s v="DTH"/>
    <s v="CASO RECHAZADO"/>
    <m/>
    <m/>
    <m/>
    <m/>
    <m/>
    <m/>
    <m/>
    <m/>
    <m/>
    <s v="FALTA DE INFORMACIÓN"/>
    <m/>
    <m/>
    <m/>
    <m/>
    <m/>
    <m/>
    <m/>
    <m/>
    <m/>
    <m/>
    <m/>
    <m/>
    <m/>
    <m/>
    <m/>
    <m/>
    <m/>
    <m/>
    <m/>
    <m/>
    <m/>
    <m/>
    <m/>
    <m/>
    <m/>
    <m/>
    <m/>
    <m/>
    <m/>
    <m/>
    <m/>
    <m/>
    <m/>
    <m/>
    <m/>
    <m/>
    <m/>
    <m/>
    <m/>
    <m/>
    <m/>
    <m/>
    <m/>
    <m/>
    <m/>
    <m/>
    <m/>
    <m/>
    <m/>
    <m/>
    <m/>
    <m/>
    <m/>
    <m/>
    <m/>
    <m/>
    <m/>
    <m/>
    <m/>
    <m/>
    <m/>
    <m/>
    <m/>
    <m/>
    <m/>
    <m/>
    <m/>
    <m/>
    <m/>
    <m/>
    <m/>
    <m/>
    <m/>
    <m/>
    <m/>
    <m/>
    <m/>
    <m/>
    <m/>
    <m/>
    <m/>
    <m/>
    <m/>
    <m/>
    <m/>
    <m/>
    <m/>
    <m/>
    <m/>
    <m/>
    <m/>
    <m/>
    <m/>
    <m/>
    <m/>
    <m/>
    <m/>
    <m/>
    <m/>
    <x v="0"/>
    <m/>
    <m/>
    <m/>
    <m/>
    <m/>
    <s v="SOLUCIONADO RECHAZADO"/>
    <m/>
    <d v="2024-01-13T00:00:00"/>
    <s v="N/A"/>
    <s v="N/A"/>
    <x v="3"/>
    <x v="0"/>
    <x v="2"/>
    <x v="0"/>
    <x v="0"/>
    <n v="1"/>
    <n v="1"/>
    <n v="1"/>
    <n v="1"/>
    <x v="0"/>
    <n v="1"/>
    <s v="00"/>
    <x v="0"/>
    <d v="2024-01-13T00:00:00"/>
    <x v="1937"/>
    <d v="1899-12-30T00:00:00"/>
    <d v="2024-01-11T05:15:00"/>
    <s v="5:15"/>
    <d v="1900-01-01T06:50:03"/>
    <x v="0"/>
    <x v="0"/>
    <x v="15"/>
    <x v="0"/>
    <n v="8193"/>
  </r>
  <r>
    <n v="1959"/>
    <d v="2024-01-13T12:05:37"/>
    <d v="2024-01-13T12:09:50"/>
    <s v="46046817@ventasyservicios.com.co"/>
    <s v="Nicolas Romero Parra"/>
    <m/>
    <d v="2024-01-11T00:00:00"/>
    <s v="15:22"/>
    <x v="0"/>
    <m/>
    <m/>
    <m/>
    <m/>
    <m/>
    <m/>
    <m/>
    <m/>
    <s v="vanderpoul.cervera@aspida.com.co"/>
    <s v="ASIGNACION MANTENIMIENTOS CORRECTIVOS - ESTACIONES TRANSMILENIO"/>
    <s v="11297648"/>
    <s v="ASESORIA Y CONSULTORIA PROFESIONAL EN INGENIERIA DE AVANZADA LTDA"/>
    <s v="PYME MEDIANA"/>
    <s v="CLIENTE CLARO"/>
    <x v="1"/>
    <s v=" LENIN YOVANNY AMARIS MARTINEZ"/>
    <s v="FIJO"/>
    <s v="FO"/>
    <s v="CASO A OTRAS ÁREAS"/>
    <m/>
    <m/>
    <m/>
    <m/>
    <m/>
    <m/>
    <m/>
    <m/>
    <s v="CSM"/>
    <m/>
    <m/>
    <m/>
    <m/>
    <m/>
    <m/>
    <m/>
    <m/>
    <m/>
    <m/>
    <m/>
    <m/>
    <m/>
    <m/>
    <m/>
    <m/>
    <m/>
    <m/>
    <m/>
    <m/>
    <m/>
    <m/>
    <m/>
    <m/>
    <m/>
    <m/>
    <m/>
    <m/>
    <m/>
    <m/>
    <m/>
    <m/>
    <m/>
    <m/>
    <m/>
    <m/>
    <m/>
    <m/>
    <m/>
    <m/>
    <m/>
    <m/>
    <m/>
    <m/>
    <m/>
    <m/>
    <m/>
    <m/>
    <m/>
    <m/>
    <m/>
    <m/>
    <m/>
    <m/>
    <m/>
    <m/>
    <m/>
    <m/>
    <m/>
    <m/>
    <m/>
    <m/>
    <m/>
    <m/>
    <m/>
    <m/>
    <m/>
    <m/>
    <m/>
    <m/>
    <m/>
    <m/>
    <m/>
    <m/>
    <m/>
    <m/>
    <m/>
    <m/>
    <m/>
    <m/>
    <m/>
    <m/>
    <m/>
    <m/>
    <m/>
    <m/>
    <m/>
    <m/>
    <m/>
    <m/>
    <m/>
    <m/>
    <m/>
    <m/>
    <m/>
    <m/>
    <m/>
    <m/>
    <m/>
    <m/>
    <x v="0"/>
    <m/>
    <m/>
    <m/>
    <m/>
    <m/>
    <s v="GESTIONADO"/>
    <m/>
    <d v="2024-01-12T00:00:00"/>
    <s v="N/A"/>
    <s v="20632400"/>
    <x v="2"/>
    <x v="0"/>
    <x v="0"/>
    <x v="0"/>
    <x v="0"/>
    <n v="1"/>
    <n v="1"/>
    <n v="1"/>
    <n v="1"/>
    <x v="0"/>
    <n v="1"/>
    <s v="11297648ASESORIA Y CONSULTORIA PROFESIONAL EN INGENIERIA DE AVANZADA LTDA"/>
    <x v="1"/>
    <d v="2024-01-13T00:00:00"/>
    <x v="1938"/>
    <d v="1899-12-30T00:00:00"/>
    <d v="2024-01-11T15:22:00"/>
    <s v="15:22"/>
    <d v="1899-12-31T20:47:50"/>
    <x v="0"/>
    <x v="0"/>
    <x v="3"/>
    <x v="1"/>
    <n v="8193"/>
  </r>
  <r>
    <n v="1960"/>
    <d v="2024-01-13T11:51:40"/>
    <d v="2024-01-13T12:10:44"/>
    <s v="45961543@ventasyservicios.com.co"/>
    <s v="Juan Jose Duque Aguirre"/>
    <m/>
    <d v="2024-01-13T00:00:00"/>
    <s v="10:05:02 "/>
    <x v="3"/>
    <m/>
    <s v="15560037"/>
    <m/>
    <m/>
    <m/>
    <m/>
    <m/>
    <m/>
    <m/>
    <m/>
    <s v="8.22464858"/>
    <s v="MEMCO SAS"/>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3T00:00:00"/>
    <m/>
    <m/>
    <x v="21"/>
    <x v="3"/>
    <x v="0"/>
    <x v="0"/>
    <x v="0"/>
    <n v="1"/>
    <n v="1"/>
    <n v="1"/>
    <n v="1"/>
    <x v="2"/>
    <n v="3"/>
    <s v="8.22464858MEMCO SAS"/>
    <x v="2"/>
    <d v="2024-01-13T00:00:00"/>
    <x v="1939"/>
    <d v="1899-12-30T00:00:00"/>
    <d v="2024-01-13T10:05:00"/>
    <s v="10:05"/>
    <d v="1899-12-30T02:05:44"/>
    <x v="1"/>
    <x v="1"/>
    <x v="6"/>
    <x v="1"/>
    <n v="8193"/>
  </r>
  <r>
    <n v="1961"/>
    <d v="2024-01-13T12:10:33"/>
    <d v="2024-01-13T12:11:29"/>
    <s v="45113897@ventasyservicios.com.co"/>
    <s v="Diana Carolina Zambrano Cruz"/>
    <m/>
    <d v="2024-01-12T00:00:00"/>
    <s v="18:36"/>
    <x v="4"/>
    <m/>
    <m/>
    <m/>
    <m/>
    <m/>
    <m/>
    <m/>
    <m/>
    <s v="gerencia@grouptecsas.com"/>
    <s v="Re: SESION DE CONTRATO"/>
    <s v="10189781"/>
    <s v="VICTOR PAVO                                "/>
    <s v="MICRO"/>
    <s v="CLIENTE EXTERNO"/>
    <x v="0"/>
    <m/>
    <s v="FIJO"/>
    <s v="HFC"/>
    <s v="DATOS DEMOGRÁFICOS"/>
    <m/>
    <m/>
    <m/>
    <m/>
    <m/>
    <m/>
    <m/>
    <m/>
    <m/>
    <m/>
    <m/>
    <m/>
    <m/>
    <m/>
    <m/>
    <s v="ACTUALIZACIÓN GENERAL"/>
    <m/>
    <m/>
    <m/>
    <m/>
    <m/>
    <m/>
    <m/>
    <m/>
    <m/>
    <m/>
    <m/>
    <m/>
    <m/>
    <m/>
    <m/>
    <m/>
    <m/>
    <m/>
    <m/>
    <m/>
    <m/>
    <m/>
    <m/>
    <m/>
    <m/>
    <m/>
    <m/>
    <m/>
    <m/>
    <m/>
    <m/>
    <m/>
    <m/>
    <m/>
    <m/>
    <m/>
    <m/>
    <m/>
    <m/>
    <m/>
    <m/>
    <m/>
    <m/>
    <m/>
    <m/>
    <m/>
    <m/>
    <m/>
    <m/>
    <m/>
    <m/>
    <m/>
    <m/>
    <m/>
    <m/>
    <m/>
    <m/>
    <m/>
    <m/>
    <m/>
    <m/>
    <m/>
    <m/>
    <m/>
    <m/>
    <m/>
    <m/>
    <m/>
    <m/>
    <m/>
    <m/>
    <m/>
    <m/>
    <m/>
    <m/>
    <m/>
    <m/>
    <m/>
    <m/>
    <m/>
    <m/>
    <m/>
    <m/>
    <m/>
    <m/>
    <m/>
    <m/>
    <m/>
    <m/>
    <m/>
    <m/>
    <m/>
    <m/>
    <x v="0"/>
    <m/>
    <m/>
    <m/>
    <m/>
    <m/>
    <s v="GESTIONADO"/>
    <m/>
    <d v="2024-01-13T00:00:00"/>
    <m/>
    <m/>
    <x v="52"/>
    <x v="0"/>
    <x v="0"/>
    <x v="0"/>
    <x v="0"/>
    <n v="1"/>
    <n v="1"/>
    <n v="1"/>
    <n v="1"/>
    <x v="2"/>
    <n v="2"/>
    <s v="10189781VICTOR PAVO                                "/>
    <x v="0"/>
    <d v="2024-01-13T00:00:00"/>
    <x v="1940"/>
    <d v="1899-12-30T00:00:00"/>
    <d v="2024-01-12T18:36:00"/>
    <s v="18:36"/>
    <d v="1899-12-30T17:35:29"/>
    <x v="3"/>
    <x v="0"/>
    <x v="30"/>
    <x v="0"/>
    <n v="8193"/>
  </r>
  <r>
    <n v="1962"/>
    <d v="2024-01-13T12:05:05"/>
    <d v="2024-01-13T12:15:18"/>
    <s v="46044953@ventasyservicios.com.co"/>
    <s v="Jonnatan Steven Hernandez Gonzalez"/>
    <m/>
    <d v="2024-01-11T00:00:00"/>
    <s v="5:17"/>
    <x v="4"/>
    <m/>
    <m/>
    <m/>
    <m/>
    <m/>
    <m/>
    <m/>
    <m/>
    <s v="Fabian.GomezS@claro.com.co"/>
    <s v="INR0073 Calle 8 No. 3-05 tolima Ibague Canal PP"/>
    <s v="11979977"/>
    <s v="INFOTIC S A"/>
    <s v="EMPRESAS"/>
    <s v="CONSULTOR COMERCIAL"/>
    <x v="1"/>
    <s v="LAURA CAROLINA GARCIA MANTILLA"/>
    <s v="FIJO"/>
    <s v="FO"/>
    <s v="SOPORTE TÉCNICO"/>
    <m/>
    <m/>
    <m/>
    <m/>
    <m/>
    <m/>
    <m/>
    <m/>
    <m/>
    <m/>
    <m/>
    <m/>
    <m/>
    <m/>
    <m/>
    <m/>
    <m/>
    <m/>
    <m/>
    <m/>
    <m/>
    <m/>
    <m/>
    <m/>
    <m/>
    <m/>
    <m/>
    <m/>
    <m/>
    <m/>
    <m/>
    <m/>
    <m/>
    <m/>
    <m/>
    <m/>
    <m/>
    <m/>
    <m/>
    <m/>
    <m/>
    <m/>
    <m/>
    <m/>
    <m/>
    <m/>
    <m/>
    <m/>
    <m/>
    <m/>
    <m/>
    <m/>
    <m/>
    <m/>
    <m/>
    <s v="SOLUCIÓN EN PRIMER NIVEL"/>
    <m/>
    <m/>
    <m/>
    <m/>
    <m/>
    <m/>
    <m/>
    <m/>
    <m/>
    <m/>
    <m/>
    <m/>
    <m/>
    <m/>
    <m/>
    <m/>
    <m/>
    <m/>
    <m/>
    <m/>
    <m/>
    <m/>
    <m/>
    <m/>
    <m/>
    <m/>
    <m/>
    <m/>
    <m/>
    <m/>
    <m/>
    <m/>
    <m/>
    <m/>
    <m/>
    <m/>
    <m/>
    <m/>
    <m/>
    <m/>
    <m/>
    <m/>
    <m/>
    <m/>
    <m/>
    <m/>
    <m/>
    <m/>
    <m/>
    <m/>
    <m/>
    <m/>
    <m/>
    <x v="1"/>
    <m/>
    <m/>
    <s v="1"/>
    <s v="2825744"/>
    <s v="BOGOTÁ"/>
    <s v="SOLUCIONADO ESCALADO"/>
    <s v="CSM"/>
    <d v="2024-01-13T00:00:00"/>
    <s v="N/A"/>
    <s v="N/A"/>
    <x v="154"/>
    <x v="0"/>
    <x v="4"/>
    <x v="0"/>
    <x v="0"/>
    <n v="1"/>
    <n v="1"/>
    <n v="1"/>
    <n v="1"/>
    <x v="0"/>
    <n v="1"/>
    <s v="11979977INFOTIC S A"/>
    <x v="1"/>
    <d v="2024-01-13T00:00:00"/>
    <x v="1941"/>
    <d v="1899-12-30T00:00:00"/>
    <d v="2024-01-11T05:17:00"/>
    <s v="5:17"/>
    <d v="1900-01-01T06:58:18"/>
    <x v="0"/>
    <x v="0"/>
    <x v="15"/>
    <x v="0"/>
    <n v="8193"/>
  </r>
  <r>
    <n v="1963"/>
    <d v="2024-01-13T12:14:27"/>
    <d v="2024-01-13T12:15:44"/>
    <s v="45961588@ventasyservicios.com.co"/>
    <s v="Brian Fernando Camacho Hernandez"/>
    <m/>
    <d v="2024-01-12T00:00:00"/>
    <s v="16:09"/>
    <x v="0"/>
    <m/>
    <m/>
    <m/>
    <m/>
    <m/>
    <m/>
    <m/>
    <m/>
    <s v="jonatan.amaya@claro.com.co"/>
    <s v="INDUSTRIAS DEL PACIFICO S"/>
    <s v="8.22403390"/>
    <s v="INDUSTRIAS DEL PACIFICO S"/>
    <s v="PYME PEQUEÑA"/>
    <s v="CLIENTE EXTERNO"/>
    <x v="0"/>
    <m/>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3T00:00:00"/>
    <s v="NA "/>
    <s v="NA "/>
    <x v="22"/>
    <x v="0"/>
    <x v="0"/>
    <x v="0"/>
    <x v="0"/>
    <n v="1"/>
    <n v="1"/>
    <n v="1"/>
    <n v="1"/>
    <x v="0"/>
    <n v="1"/>
    <s v="8.22403390INDUSTRIAS DEL PACIFICO S"/>
    <x v="0"/>
    <d v="2024-01-13T00:00:00"/>
    <x v="1942"/>
    <d v="1899-12-30T00:00:00"/>
    <d v="2024-01-12T16:09:00"/>
    <s v="16:09"/>
    <d v="1899-12-30T20:06:44"/>
    <x v="4"/>
    <x v="0"/>
    <x v="21"/>
    <x v="0"/>
    <n v="8193"/>
  </r>
  <r>
    <n v="1964"/>
    <d v="2024-01-13T12:06:33"/>
    <d v="2024-01-13T12:16:13"/>
    <s v="46049316@ventasyservicios.com.co"/>
    <s v="Evelin Gicela Diaz Garzon"/>
    <m/>
    <d v="2024-01-13T00:00:00"/>
    <s v="11:42"/>
    <x v="7"/>
    <m/>
    <m/>
    <m/>
    <m/>
    <m/>
    <m/>
    <s v="ventas@tintehogar.com "/>
    <s v="Re: TRASLADO DE LINEA 3146519872"/>
    <m/>
    <m/>
    <s v="3146519872"/>
    <s v="ARTEXTIL -ARTEXTIL"/>
    <s v="PYME PEQUEÑA"/>
    <s v="CLIENTE EXTERNO"/>
    <x v="0"/>
    <m/>
    <m/>
    <m/>
    <m/>
    <m/>
    <m/>
    <m/>
    <m/>
    <m/>
    <m/>
    <m/>
    <m/>
    <m/>
    <m/>
    <m/>
    <m/>
    <m/>
    <m/>
    <m/>
    <m/>
    <m/>
    <m/>
    <m/>
    <m/>
    <m/>
    <m/>
    <m/>
    <m/>
    <m/>
    <m/>
    <m/>
    <m/>
    <m/>
    <m/>
    <m/>
    <m/>
    <m/>
    <m/>
    <m/>
    <m/>
    <m/>
    <m/>
    <m/>
    <m/>
    <m/>
    <m/>
    <m/>
    <m/>
    <m/>
    <m/>
    <m/>
    <m/>
    <m/>
    <m/>
    <m/>
    <m/>
    <m/>
    <m/>
    <m/>
    <m/>
    <m/>
    <m/>
    <m/>
    <m/>
    <m/>
    <m/>
    <m/>
    <m/>
    <m/>
    <m/>
    <m/>
    <m/>
    <m/>
    <s v="MÓVIL"/>
    <m/>
    <s v="CESIÓN RECHAZADA"/>
    <m/>
    <m/>
    <s v="INFORMACIÓN INCOMPLETA"/>
    <m/>
    <m/>
    <m/>
    <m/>
    <m/>
    <m/>
    <m/>
    <m/>
    <m/>
    <m/>
    <m/>
    <m/>
    <m/>
    <m/>
    <m/>
    <m/>
    <m/>
    <m/>
    <m/>
    <m/>
    <m/>
    <m/>
    <m/>
    <m/>
    <m/>
    <m/>
    <m/>
    <m/>
    <m/>
    <m/>
    <m/>
    <m/>
    <m/>
    <m/>
    <x v="0"/>
    <m/>
    <m/>
    <m/>
    <m/>
    <m/>
    <s v="GESTIONADO"/>
    <m/>
    <d v="2024-01-13T00:00:00"/>
    <m/>
    <m/>
    <x v="79"/>
    <x v="6"/>
    <x v="0"/>
    <x v="0"/>
    <x v="0"/>
    <n v="1"/>
    <n v="1"/>
    <n v="1"/>
    <n v="1"/>
    <x v="0"/>
    <n v="1"/>
    <s v="3146519872ARTEXTIL -ARTEXTIL"/>
    <x v="2"/>
    <d v="2024-01-13T00:00:00"/>
    <x v="1943"/>
    <d v="1899-12-30T00:00:00"/>
    <d v="2024-01-13T11:42:00"/>
    <s v="11:42"/>
    <d v="1899-12-30T00:34:13"/>
    <x v="1"/>
    <x v="1"/>
    <x v="22"/>
    <x v="1"/>
    <n v="8193"/>
  </r>
  <r>
    <n v="1965"/>
    <d v="2024-01-13T12:16:15"/>
    <d v="2024-01-13T12:17:07"/>
    <s v="46049316@ventasyservicios.com.co"/>
    <s v="Evelin Gicela Diaz Garzon"/>
    <m/>
    <d v="2024-01-12T00:00:00"/>
    <s v="18:45"/>
    <x v="7"/>
    <m/>
    <m/>
    <m/>
    <m/>
    <m/>
    <m/>
    <s v="itagui.servi2017@hotmail.com; "/>
    <s v="Re: petición"/>
    <m/>
    <m/>
    <s v="3206874608"/>
    <s v="SERVIPUNTO ITAGUI SAS"/>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m/>
    <m/>
    <m/>
    <x v="78"/>
    <x v="6"/>
    <x v="0"/>
    <x v="0"/>
    <x v="0"/>
    <n v="1"/>
    <n v="1"/>
    <n v="1"/>
    <n v="1"/>
    <x v="0"/>
    <n v="1"/>
    <s v="3206874608SERVIPUNTO ITAGUI SAS"/>
    <x v="0"/>
    <d v="2024-01-13T00:00:00"/>
    <x v="1944"/>
    <d v="1899-12-30T00:00:00"/>
    <d v="2024-01-12T18:45:00"/>
    <s v="18:45"/>
    <d v="1899-12-30T17:32:07"/>
    <x v="3"/>
    <x v="2"/>
    <x v="22"/>
    <x v="1"/>
    <n v="8193"/>
  </r>
  <r>
    <n v="1966"/>
    <d v="2024-01-13T12:16:05"/>
    <d v="2024-01-13T12:17:31"/>
    <s v="46044558@ventasyservicios.com.co"/>
    <s v="Dick Harry Rodriguez Rocha"/>
    <m/>
    <d v="2024-01-11T00:00:00"/>
    <s v="16:44"/>
    <x v="0"/>
    <m/>
    <m/>
    <m/>
    <m/>
    <m/>
    <m/>
    <m/>
    <m/>
    <s v="FILTROWEBPQR-2@millenium.com.co"/>
    <s v="CASO FIBRA OPTICA ID 1419131"/>
    <s v="0"/>
    <s v="0"/>
    <s v="NO DETERMINADO"/>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3T00:00:00"/>
    <m/>
    <m/>
    <x v="9"/>
    <x v="0"/>
    <x v="0"/>
    <x v="0"/>
    <x v="0"/>
    <n v="1"/>
    <n v="1"/>
    <n v="1"/>
    <n v="1"/>
    <x v="0"/>
    <n v="1"/>
    <s v="00"/>
    <x v="0"/>
    <d v="2024-01-13T00:00:00"/>
    <x v="1945"/>
    <d v="1899-12-30T00:00:00"/>
    <d v="2024-01-11T16:44:00"/>
    <s v="16:44"/>
    <d v="1899-12-31T19:33:31"/>
    <x v="0"/>
    <x v="0"/>
    <x v="20"/>
    <x v="1"/>
    <n v="8193"/>
  </r>
  <r>
    <n v="1967"/>
    <d v="2024-01-13T12:07:44"/>
    <d v="2024-01-13T12:17:49"/>
    <s v="45577874@ventasyservicios.com.co"/>
    <s v="David Andres Pardo Torres"/>
    <m/>
    <d v="2024-01-12T00:00:00"/>
    <s v="14:55"/>
    <x v="4"/>
    <m/>
    <m/>
    <m/>
    <m/>
    <m/>
    <m/>
    <m/>
    <m/>
    <s v="facturacion@venturacapital.co"/>
    <s v="Re: Cesión de contrato de VENTURA CAPITAL SAS A S ARISTIZABAL SCA"/>
    <s v="12274058"/>
    <s v="VENTURA CAPITAL SAS"/>
    <s v="PYME PEQUEÑA"/>
    <s v="CLIENTE EXTERNO"/>
    <x v="0"/>
    <m/>
    <s v="FIJO"/>
    <s v="FO"/>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3T00:00:00"/>
    <s v="20632521"/>
    <m/>
    <x v="37"/>
    <x v="0"/>
    <x v="0"/>
    <x v="0"/>
    <x v="0"/>
    <n v="1"/>
    <n v="1"/>
    <n v="1"/>
    <n v="1"/>
    <x v="0"/>
    <n v="1"/>
    <s v="12274058VENTURA CAPITAL SAS"/>
    <x v="0"/>
    <d v="2024-01-13T00:00:00"/>
    <x v="1946"/>
    <d v="1899-12-30T00:00:00"/>
    <d v="2024-01-12T14:55:00"/>
    <s v="14:55"/>
    <d v="1899-12-30T21:22:49"/>
    <x v="4"/>
    <x v="0"/>
    <x v="14"/>
    <x v="0"/>
    <n v="8193"/>
  </r>
  <r>
    <n v="1968"/>
    <d v="2024-01-13T12:20:51"/>
    <d v="2024-01-13T12:21:31"/>
    <s v="45961543@ventasyservicios.com.co"/>
    <s v="Juan Jose Duque Aguirre"/>
    <m/>
    <d v="2024-01-13T00:00:00"/>
    <s v="9:57:41 "/>
    <x v="1"/>
    <m/>
    <m/>
    <s v="JCH MECANICA INDUSTRIAL S"/>
    <s v="901068867"/>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13T00:00:00"/>
    <m/>
    <m/>
    <x v="5"/>
    <x v="1"/>
    <x v="0"/>
    <x v="0"/>
    <x v="0"/>
    <n v="1"/>
    <n v="1"/>
    <n v="1"/>
    <n v="1"/>
    <x v="1"/>
    <n v="2"/>
    <s v="901068867"/>
    <x v="2"/>
    <d v="2024-01-13T00:00:00"/>
    <x v="1947"/>
    <d v="1899-12-30T00:00:00"/>
    <d v="2024-01-13T09:57:00"/>
    <s v="9:57"/>
    <d v="1899-12-30T02:24:31"/>
    <x v="1"/>
    <x v="1"/>
    <x v="6"/>
    <x v="1"/>
    <n v="8193"/>
  </r>
  <r>
    <n v="1969"/>
    <d v="2024-01-13T12:23:10"/>
    <d v="2024-01-13T12:26:24"/>
    <s v="45113897@ventasyservicios.com.co"/>
    <s v="Diana Carolina Zambrano Cruz"/>
    <m/>
    <d v="2024-01-12T00:00:00"/>
    <s v="18:42"/>
    <x v="4"/>
    <m/>
    <m/>
    <m/>
    <m/>
    <m/>
    <m/>
    <m/>
    <m/>
    <s v="henry.beltran@hotmail.com"/>
    <s v="Re: Cesión de Contrato Claro No 28480685"/>
    <s v="28480685"/>
    <s v="HENRY DANILO BELTRAN PEREZ                 "/>
    <s v="SOHO"/>
    <s v="CLIENTE EXTERNO"/>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3T00:00:00"/>
    <m/>
    <m/>
    <x v="37"/>
    <x v="0"/>
    <x v="0"/>
    <x v="0"/>
    <x v="0"/>
    <n v="1"/>
    <n v="1"/>
    <n v="1"/>
    <n v="1"/>
    <x v="2"/>
    <n v="2"/>
    <s v="28480685HENRY DANILO BELTRAN PEREZ                 "/>
    <x v="0"/>
    <d v="2024-01-13T00:00:00"/>
    <x v="1948"/>
    <d v="1899-12-30T00:00:00"/>
    <d v="2024-01-12T18:42:00"/>
    <s v="18:42"/>
    <d v="1899-12-30T17:44:24"/>
    <x v="3"/>
    <x v="0"/>
    <x v="30"/>
    <x v="0"/>
    <n v="8193"/>
  </r>
  <r>
    <n v="1970"/>
    <d v="2024-01-13T12:15:20"/>
    <d v="2024-01-13T12:26:35"/>
    <s v="46044953@ventasyservicios.com.co"/>
    <s v="Jonnatan Steven Hernandez Gonzalez"/>
    <m/>
    <d v="2024-01-11T00:00:00"/>
    <s v="5:25"/>
    <x v="4"/>
    <m/>
    <m/>
    <m/>
    <m/>
    <m/>
    <m/>
    <m/>
    <m/>
    <s v="Fabian.GomezS@claro.com.co"/>
    <s v="RTI0000008 + HAC-CAL.ESTACION-CP1 + 0/1/14: 83 +CONFIGURTACION NAT + CALI + Huawei AR617VW-LTE4EA"/>
    <s v="11285212"/>
    <s v="CORNABIS T. I. A."/>
    <s v="PYME PEQUEÑA"/>
    <s v="CONSULTOR COMERCIAL"/>
    <x v="0"/>
    <m/>
    <s v="FIJO"/>
    <s v="FO"/>
    <s v="SOPORTE TÉCNICO"/>
    <m/>
    <m/>
    <m/>
    <m/>
    <m/>
    <m/>
    <m/>
    <m/>
    <m/>
    <m/>
    <m/>
    <m/>
    <m/>
    <m/>
    <m/>
    <m/>
    <m/>
    <m/>
    <m/>
    <m/>
    <m/>
    <m/>
    <m/>
    <m/>
    <m/>
    <m/>
    <m/>
    <m/>
    <m/>
    <m/>
    <m/>
    <m/>
    <m/>
    <m/>
    <m/>
    <m/>
    <m/>
    <m/>
    <m/>
    <m/>
    <m/>
    <m/>
    <m/>
    <m/>
    <m/>
    <m/>
    <m/>
    <m/>
    <m/>
    <m/>
    <m/>
    <m/>
    <m/>
    <m/>
    <m/>
    <s v="SOLUCIÓN EN PRIMER NIVEL"/>
    <m/>
    <m/>
    <m/>
    <m/>
    <m/>
    <m/>
    <m/>
    <m/>
    <m/>
    <m/>
    <m/>
    <m/>
    <m/>
    <m/>
    <m/>
    <m/>
    <m/>
    <m/>
    <m/>
    <m/>
    <m/>
    <m/>
    <m/>
    <m/>
    <m/>
    <m/>
    <m/>
    <m/>
    <m/>
    <m/>
    <m/>
    <m/>
    <m/>
    <m/>
    <m/>
    <m/>
    <m/>
    <m/>
    <m/>
    <m/>
    <m/>
    <m/>
    <m/>
    <m/>
    <m/>
    <m/>
    <m/>
    <m/>
    <m/>
    <m/>
    <m/>
    <m/>
    <m/>
    <x v="1"/>
    <m/>
    <m/>
    <s v="1"/>
    <s v="2825842"/>
    <s v="RISARALDA"/>
    <s v="SOLUCIONADO ESCALADO"/>
    <s v="OTRAS ÁREAS"/>
    <d v="2024-01-13T00:00:00"/>
    <s v="N/A"/>
    <s v="N/A"/>
    <x v="154"/>
    <x v="0"/>
    <x v="4"/>
    <x v="0"/>
    <x v="0"/>
    <n v="1"/>
    <n v="1"/>
    <n v="1"/>
    <n v="1"/>
    <x v="2"/>
    <n v="3"/>
    <s v="11285212CORNABIS T. I. A."/>
    <x v="1"/>
    <d v="2024-01-13T00:00:00"/>
    <x v="1949"/>
    <d v="1899-12-30T00:00:00"/>
    <d v="2024-01-11T05:25:00"/>
    <s v="5:25"/>
    <d v="1900-01-01T07:01:35"/>
    <x v="0"/>
    <x v="0"/>
    <x v="15"/>
    <x v="0"/>
    <n v="8193"/>
  </r>
  <r>
    <n v="1971"/>
    <d v="2024-01-13T12:26:58"/>
    <d v="2024-01-13T12:28:12"/>
    <s v="45961543@ventasyservicios.com.co"/>
    <s v="Juan Jose Duque Aguirre"/>
    <m/>
    <d v="2024-01-13T00:00:00"/>
    <s v="10:25 "/>
    <x v="1"/>
    <m/>
    <m/>
    <s v="BUK COL SAS"/>
    <s v="901380344"/>
    <s v="HABILITACIÓN"/>
    <m/>
    <m/>
    <m/>
    <m/>
    <m/>
    <m/>
    <m/>
    <m/>
    <m/>
    <x v="2"/>
    <m/>
    <m/>
    <m/>
    <m/>
    <m/>
    <m/>
    <m/>
    <m/>
    <m/>
    <m/>
    <m/>
    <m/>
    <m/>
    <m/>
    <m/>
    <m/>
    <m/>
    <m/>
    <m/>
    <m/>
    <m/>
    <m/>
    <m/>
    <m/>
    <m/>
    <m/>
    <m/>
    <m/>
    <m/>
    <m/>
    <m/>
    <m/>
    <m/>
    <m/>
    <m/>
    <m/>
    <m/>
    <m/>
    <m/>
    <m/>
    <m/>
    <m/>
    <m/>
    <m/>
    <m/>
    <m/>
    <m/>
    <m/>
    <m/>
    <m/>
    <m/>
    <m/>
    <m/>
    <m/>
    <m/>
    <m/>
    <m/>
    <m/>
    <m/>
    <m/>
    <m/>
    <m/>
    <m/>
    <m/>
    <m/>
    <m/>
    <m/>
    <m/>
    <m/>
    <m/>
    <m/>
    <m/>
    <m/>
    <m/>
    <m/>
    <m/>
    <m/>
    <m/>
    <m/>
    <m/>
    <m/>
    <m/>
    <m/>
    <m/>
    <m/>
    <m/>
    <m/>
    <m/>
    <m/>
    <m/>
    <m/>
    <m/>
    <s v="HABILITACIÓN DE CORREO(S)"/>
    <m/>
    <s v="garreal@buk.co"/>
    <m/>
    <m/>
    <m/>
    <m/>
    <m/>
    <m/>
    <m/>
    <m/>
    <m/>
    <m/>
    <m/>
    <m/>
    <m/>
    <m/>
    <m/>
    <m/>
    <m/>
    <m/>
    <x v="0"/>
    <m/>
    <m/>
    <m/>
    <m/>
    <m/>
    <m/>
    <m/>
    <d v="2024-01-13T00:00:00"/>
    <m/>
    <m/>
    <x v="55"/>
    <x v="1"/>
    <x v="0"/>
    <x v="0"/>
    <x v="0"/>
    <n v="1"/>
    <n v="1"/>
    <n v="1"/>
    <n v="1"/>
    <x v="0"/>
    <n v="1"/>
    <s v="901380344"/>
    <x v="2"/>
    <d v="2024-01-13T00:00:00"/>
    <x v="1950"/>
    <d v="1899-12-30T00:00:00"/>
    <d v="2024-01-13T10:25:00"/>
    <s v="10:25"/>
    <d v="1899-12-30T02:03:12"/>
    <x v="1"/>
    <x v="1"/>
    <x v="6"/>
    <x v="1"/>
    <n v="8193"/>
  </r>
  <r>
    <n v="1972"/>
    <d v="2024-01-13T12:28:26"/>
    <d v="2024-01-13T12:31:56"/>
    <s v="45577874@ventasyservicios.com.co"/>
    <s v="David Andres Pardo Torres"/>
    <m/>
    <d v="2024-01-12T00:00:00"/>
    <s v="17:06"/>
    <x v="4"/>
    <m/>
    <m/>
    <m/>
    <m/>
    <m/>
    <m/>
    <m/>
    <m/>
    <s v="camilo101480@gmail.com"/>
    <s v="Solicitud Asignación de IP Publica Fija"/>
    <s v="77233373"/>
    <s v="JUAN CAMIL FRANCO GARCIA"/>
    <s v="SOHO"/>
    <s v="CLIENTE EXTERNO"/>
    <x v="0"/>
    <m/>
    <s v="FIJO"/>
    <s v="FTTX"/>
    <s v="CAMBIO PLAN TARIFA"/>
    <m/>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3T00:00:00"/>
    <s v="996052367"/>
    <m/>
    <x v="22"/>
    <x v="0"/>
    <x v="0"/>
    <x v="0"/>
    <x v="0"/>
    <n v="1"/>
    <n v="1"/>
    <n v="1"/>
    <n v="1"/>
    <x v="0"/>
    <n v="1"/>
    <s v="77233373JUAN CAMIL FRANCO GARCIA"/>
    <x v="0"/>
    <d v="2024-01-13T00:00:00"/>
    <x v="1951"/>
    <d v="1899-12-30T00:00:00"/>
    <d v="2024-01-12T17:06:00"/>
    <s v="17:06"/>
    <d v="1899-12-30T19:25:56"/>
    <x v="4"/>
    <x v="0"/>
    <x v="14"/>
    <x v="0"/>
    <n v="8193"/>
  </r>
  <r>
    <n v="1973"/>
    <d v="2024-01-13T12:34:23"/>
    <d v="2024-01-13T12:35:32"/>
    <s v="46044558@ventasyservicios.com.co"/>
    <s v="Dick Harry Rodriguez Rocha"/>
    <m/>
    <d v="2024-01-12T00:00:00"/>
    <s v="9:1"/>
    <x v="0"/>
    <m/>
    <m/>
    <m/>
    <m/>
    <m/>
    <m/>
    <m/>
    <m/>
    <s v="alvaro.cid1@hotmail.com"/>
    <s v="Fwd: INFORME VISITA TECNICA -CLARO"/>
    <s v="51873525"/>
    <s v="ALVARO CID JARAMILLO"/>
    <s v="SOHO"/>
    <s v="CLIENTE EXTERNO"/>
    <x v="0"/>
    <m/>
    <s v="FIJO"/>
    <s v="HFC"/>
    <s v="SOPORTE TÉCNICO"/>
    <m/>
    <m/>
    <m/>
    <m/>
    <m/>
    <m/>
    <m/>
    <m/>
    <m/>
    <m/>
    <m/>
    <m/>
    <m/>
    <m/>
    <m/>
    <m/>
    <m/>
    <m/>
    <m/>
    <m/>
    <m/>
    <m/>
    <m/>
    <m/>
    <m/>
    <m/>
    <m/>
    <m/>
    <m/>
    <m/>
    <m/>
    <m/>
    <m/>
    <m/>
    <m/>
    <m/>
    <m/>
    <m/>
    <m/>
    <m/>
    <m/>
    <m/>
    <m/>
    <m/>
    <m/>
    <m/>
    <m/>
    <m/>
    <m/>
    <m/>
    <m/>
    <m/>
    <m/>
    <m/>
    <m/>
    <s v="REINCIDENCIA"/>
    <m/>
    <m/>
    <m/>
    <m/>
    <m/>
    <m/>
    <m/>
    <m/>
    <m/>
    <m/>
    <m/>
    <m/>
    <m/>
    <m/>
    <m/>
    <m/>
    <m/>
    <m/>
    <m/>
    <m/>
    <m/>
    <m/>
    <m/>
    <m/>
    <m/>
    <m/>
    <m/>
    <m/>
    <m/>
    <m/>
    <m/>
    <m/>
    <m/>
    <m/>
    <m/>
    <m/>
    <m/>
    <m/>
    <m/>
    <m/>
    <m/>
    <m/>
    <m/>
    <m/>
    <m/>
    <m/>
    <m/>
    <m/>
    <m/>
    <m/>
    <m/>
    <m/>
    <m/>
    <x v="1"/>
    <m/>
    <m/>
    <s v="1"/>
    <s v="0"/>
    <s v="0"/>
    <s v="GESTIONADO"/>
    <m/>
    <d v="2024-01-13T00:00:00"/>
    <m/>
    <m/>
    <x v="103"/>
    <x v="0"/>
    <x v="0"/>
    <x v="0"/>
    <x v="0"/>
    <n v="1"/>
    <n v="1"/>
    <n v="1"/>
    <n v="1"/>
    <x v="0"/>
    <n v="1"/>
    <s v="51873525ALVARO CID JARAMILLO"/>
    <x v="0"/>
    <d v="2024-01-13T00:00:00"/>
    <x v="1952"/>
    <d v="1899-12-30T00:00:00"/>
    <d v="2024-01-12T09:01:00"/>
    <s v="9:1"/>
    <d v="1899-12-31T03:34:32"/>
    <x v="0"/>
    <x v="0"/>
    <x v="20"/>
    <x v="1"/>
    <n v="8193"/>
  </r>
  <r>
    <n v="1974"/>
    <d v="2024-01-13T11:08:24"/>
    <d v="2024-01-13T12:36:10"/>
    <s v="46044978@ventasyservicios.com.co"/>
    <s v="Edward Esteban Roa Ruiz"/>
    <m/>
    <d v="2024-01-13T00:00:00"/>
    <s v="08:12"/>
    <x v="4"/>
    <m/>
    <m/>
    <m/>
    <m/>
    <m/>
    <m/>
    <m/>
    <m/>
    <s v="a.contable@ferrocables.com"/>
    <s v="Re: COMPROBANTES DE PAGO "/>
    <s v="12508344"/>
    <s v="FERROCABLES S.A.S."/>
    <s v="PYME MEDIANA"/>
    <s v="CLIENTE CLARO"/>
    <x v="0"/>
    <m/>
    <s v="FIJO"/>
    <s v="FO"/>
    <s v="PAGO NO ABONADO"/>
    <m/>
    <m/>
    <m/>
    <m/>
    <m/>
    <m/>
    <m/>
    <m/>
    <m/>
    <m/>
    <m/>
    <m/>
    <m/>
    <m/>
    <m/>
    <m/>
    <m/>
    <m/>
    <m/>
    <m/>
    <m/>
    <m/>
    <m/>
    <m/>
    <m/>
    <m/>
    <m/>
    <m/>
    <m/>
    <m/>
    <m/>
    <m/>
    <m/>
    <s v="INFORMACIÓN - ACLARACIÓN"/>
    <m/>
    <m/>
    <m/>
    <m/>
    <m/>
    <m/>
    <m/>
    <m/>
    <m/>
    <m/>
    <m/>
    <m/>
    <m/>
    <m/>
    <m/>
    <m/>
    <m/>
    <m/>
    <m/>
    <m/>
    <m/>
    <m/>
    <m/>
    <m/>
    <m/>
    <m/>
    <m/>
    <m/>
    <m/>
    <m/>
    <m/>
    <m/>
    <m/>
    <m/>
    <m/>
    <m/>
    <m/>
    <m/>
    <m/>
    <m/>
    <m/>
    <m/>
    <m/>
    <m/>
    <m/>
    <m/>
    <m/>
    <m/>
    <m/>
    <m/>
    <m/>
    <m/>
    <m/>
    <m/>
    <m/>
    <m/>
    <m/>
    <m/>
    <m/>
    <m/>
    <m/>
    <m/>
    <m/>
    <m/>
    <m/>
    <m/>
    <m/>
    <m/>
    <m/>
    <m/>
    <m/>
    <m/>
    <m/>
    <m/>
    <m/>
    <x v="0"/>
    <m/>
    <m/>
    <m/>
    <m/>
    <m/>
    <s v="GESTIONADO"/>
    <m/>
    <d v="2024-01-13T00:00:00"/>
    <m/>
    <m/>
    <x v="28"/>
    <x v="0"/>
    <x v="0"/>
    <x v="0"/>
    <x v="0"/>
    <n v="1"/>
    <n v="1"/>
    <n v="1"/>
    <n v="1"/>
    <x v="0"/>
    <n v="1"/>
    <s v="12508344FERROCABLES S.A.S."/>
    <x v="2"/>
    <d v="2024-01-13T00:00:00"/>
    <x v="1953"/>
    <d v="1899-12-30T00:00:00"/>
    <d v="2024-01-13T08:12:00"/>
    <s v="08:12"/>
    <d v="1899-12-30T04:24:10"/>
    <x v="1"/>
    <x v="1"/>
    <x v="8"/>
    <x v="0"/>
    <n v="8193"/>
  </r>
  <r>
    <n v="1975"/>
    <d v="2024-01-13T12:37:18"/>
    <d v="2024-01-13T12:38:18"/>
    <s v="45113897@ventasyservicios.com.co"/>
    <s v="Diana Carolina Zambrano Cruz"/>
    <m/>
    <d v="2024-01-12T00:00:00"/>
    <s v="19:15"/>
    <x v="4"/>
    <m/>
    <m/>
    <m/>
    <m/>
    <m/>
    <m/>
    <m/>
    <m/>
    <s v="isabel.osorio@claro.com.co"/>
    <s v="COBROS"/>
    <s v="14946004"/>
    <s v="SAMUEL DAV BARRIENTOS                      "/>
    <s v="MICRO"/>
    <s v="CLIENTE CLARO"/>
    <x v="0"/>
    <m/>
    <s v="FIJO"/>
    <s v="HFC"/>
    <s v="PQR"/>
    <m/>
    <m/>
    <m/>
    <m/>
    <m/>
    <m/>
    <m/>
    <m/>
    <m/>
    <m/>
    <m/>
    <m/>
    <m/>
    <m/>
    <m/>
    <m/>
    <m/>
    <m/>
    <m/>
    <m/>
    <m/>
    <m/>
    <m/>
    <m/>
    <m/>
    <m/>
    <m/>
    <m/>
    <m/>
    <m/>
    <m/>
    <m/>
    <m/>
    <m/>
    <m/>
    <m/>
    <m/>
    <s v="NO TIENE RESPUESTA"/>
    <m/>
    <m/>
    <m/>
    <m/>
    <m/>
    <m/>
    <m/>
    <m/>
    <m/>
    <m/>
    <m/>
    <m/>
    <m/>
    <m/>
    <m/>
    <m/>
    <m/>
    <m/>
    <m/>
    <m/>
    <m/>
    <m/>
    <m/>
    <m/>
    <m/>
    <m/>
    <m/>
    <m/>
    <m/>
    <m/>
    <m/>
    <m/>
    <m/>
    <m/>
    <m/>
    <m/>
    <m/>
    <m/>
    <m/>
    <m/>
    <m/>
    <m/>
    <m/>
    <m/>
    <m/>
    <m/>
    <m/>
    <m/>
    <m/>
    <m/>
    <m/>
    <m/>
    <m/>
    <m/>
    <m/>
    <m/>
    <m/>
    <m/>
    <m/>
    <m/>
    <m/>
    <m/>
    <m/>
    <m/>
    <m/>
    <m/>
    <m/>
    <m/>
    <m/>
    <m/>
    <m/>
    <x v="0"/>
    <m/>
    <m/>
    <m/>
    <m/>
    <m/>
    <s v="GESTIONADO"/>
    <m/>
    <d v="2024-01-13T00:00:00"/>
    <m/>
    <m/>
    <x v="12"/>
    <x v="0"/>
    <x v="0"/>
    <x v="0"/>
    <x v="0"/>
    <n v="1"/>
    <n v="1"/>
    <n v="1"/>
    <n v="1"/>
    <x v="0"/>
    <n v="1"/>
    <s v="14946004SAMUEL DAV BARRIENTOS                      "/>
    <x v="0"/>
    <d v="2024-01-13T00:00:00"/>
    <x v="1954"/>
    <d v="1899-12-30T00:00:00"/>
    <d v="2024-01-12T19:15:00"/>
    <s v="19:15"/>
    <d v="1899-12-30T17:23:18"/>
    <x v="3"/>
    <x v="0"/>
    <x v="30"/>
    <x v="0"/>
    <n v="8193"/>
  </r>
  <r>
    <n v="1976"/>
    <d v="2024-01-13T12:41:18"/>
    <d v="2024-01-13T12:42:23"/>
    <s v="46046817@ventasyservicios.com.co"/>
    <s v="Nicolas Romero Parra"/>
    <m/>
    <d v="2024-01-12T00:00:00"/>
    <s v="10:25"/>
    <x v="0"/>
    <m/>
    <m/>
    <m/>
    <m/>
    <m/>
    <m/>
    <m/>
    <m/>
    <s v="mercadeo@bienesraicescym.com.co"/>
    <s v="Re: Fwd: RE: INGRESO NUMERO AL PLAN CORPORATIVO"/>
    <s v="3114658524"/>
    <s v="INMOBILIARIA BIENES RAICES CYM LTDA"/>
    <s v="PYME MEDIANA"/>
    <s v="CLIENTE CLAR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12T00:00:00"/>
    <s v="N/A"/>
    <s v="0"/>
    <x v="15"/>
    <x v="0"/>
    <x v="0"/>
    <x v="0"/>
    <x v="0"/>
    <n v="1"/>
    <n v="1"/>
    <n v="1"/>
    <n v="1"/>
    <x v="0"/>
    <n v="1"/>
    <s v="3114658524INMOBILIARIA BIENES RAICES CYM LTDA"/>
    <x v="0"/>
    <d v="2024-01-13T00:00:00"/>
    <x v="1955"/>
    <d v="1899-12-30T00:00:00"/>
    <d v="2024-01-12T10:25:00"/>
    <s v="10:25"/>
    <d v="1899-12-31T02:17:23"/>
    <x v="0"/>
    <x v="2"/>
    <x v="3"/>
    <x v="1"/>
    <n v="8193"/>
  </r>
  <r>
    <n v="1977"/>
    <d v="2024-01-13T12:44:15"/>
    <d v="2024-01-13T12:45:13"/>
    <s v="46044978@ventasyservicios.com.co"/>
    <s v="Edward Esteban Roa Ruiz"/>
    <m/>
    <d v="2024-01-13T00:00:00"/>
    <s v="08:41"/>
    <x v="4"/>
    <m/>
    <m/>
    <m/>
    <m/>
    <m/>
    <m/>
    <m/>
    <m/>
    <s v="juancarlosjimenezvesga@gmail.com"/>
    <s v="Cancelación servicio tv e internet hogar."/>
    <s v="13623091"/>
    <s v="JUAN CARLO JIMENEZ VESGA "/>
    <s v="SOH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3T00:00:00"/>
    <m/>
    <m/>
    <x v="58"/>
    <x v="0"/>
    <x v="0"/>
    <x v="0"/>
    <x v="0"/>
    <n v="1"/>
    <n v="1"/>
    <n v="1"/>
    <n v="1"/>
    <x v="0"/>
    <n v="1"/>
    <s v="13623091JUAN CARLO JIMENEZ VESGA "/>
    <x v="2"/>
    <d v="2024-01-13T00:00:00"/>
    <x v="1956"/>
    <d v="1899-12-30T00:00:00"/>
    <d v="2024-01-13T08:41:00"/>
    <s v="08:41"/>
    <d v="1899-12-30T04:04:13"/>
    <x v="1"/>
    <x v="1"/>
    <x v="8"/>
    <x v="0"/>
    <n v="8193"/>
  </r>
  <r>
    <n v="1978"/>
    <d v="2024-01-13T12:47:58"/>
    <d v="2024-01-13T12:49:22"/>
    <s v="46044558@ventasyservicios.com.co"/>
    <s v="Dick Harry Rodriguez Rocha"/>
    <m/>
    <d v="2024-01-12T00:00:00"/>
    <s v="9:28"/>
    <x v="0"/>
    <m/>
    <m/>
    <m/>
    <m/>
    <m/>
    <m/>
    <m/>
    <m/>
    <s v="miradorcantabria@gmail.com"/>
    <s v="Fwd: SOLICITUD DE CAMBIO DE EQUIPOS cuenta No 76736081"/>
    <s v="76736081"/>
    <s v="CONJUNTO MIRADOR DE CANTA"/>
    <s v="NO DETERMINADO"/>
    <s v="CLIENTE EXTERNO"/>
    <x v="0"/>
    <m/>
    <s v="FIJO"/>
    <s v="HFC"/>
    <s v="SOPORTE TÉCNICO"/>
    <m/>
    <m/>
    <m/>
    <m/>
    <m/>
    <m/>
    <m/>
    <m/>
    <m/>
    <m/>
    <m/>
    <m/>
    <m/>
    <m/>
    <m/>
    <m/>
    <m/>
    <m/>
    <m/>
    <m/>
    <m/>
    <m/>
    <m/>
    <m/>
    <m/>
    <m/>
    <m/>
    <m/>
    <m/>
    <m/>
    <m/>
    <m/>
    <m/>
    <m/>
    <m/>
    <m/>
    <m/>
    <m/>
    <m/>
    <m/>
    <m/>
    <m/>
    <m/>
    <m/>
    <m/>
    <m/>
    <m/>
    <m/>
    <m/>
    <m/>
    <m/>
    <m/>
    <m/>
    <m/>
    <m/>
    <s v="REINCIDENCIA"/>
    <m/>
    <m/>
    <m/>
    <m/>
    <m/>
    <m/>
    <m/>
    <m/>
    <m/>
    <m/>
    <m/>
    <m/>
    <m/>
    <m/>
    <m/>
    <m/>
    <m/>
    <m/>
    <m/>
    <m/>
    <m/>
    <m/>
    <m/>
    <m/>
    <m/>
    <m/>
    <m/>
    <m/>
    <m/>
    <m/>
    <m/>
    <m/>
    <m/>
    <m/>
    <m/>
    <m/>
    <m/>
    <m/>
    <m/>
    <m/>
    <m/>
    <m/>
    <m/>
    <m/>
    <m/>
    <m/>
    <m/>
    <m/>
    <m/>
    <m/>
    <m/>
    <m/>
    <m/>
    <x v="1"/>
    <m/>
    <m/>
    <s v="1"/>
    <s v="0"/>
    <s v="0"/>
    <s v="GESTIONADO"/>
    <m/>
    <d v="2024-01-13T00:00:00"/>
    <m/>
    <m/>
    <x v="103"/>
    <x v="0"/>
    <x v="0"/>
    <x v="0"/>
    <x v="0"/>
    <n v="1"/>
    <n v="1"/>
    <n v="1"/>
    <n v="1"/>
    <x v="0"/>
    <n v="1"/>
    <s v="76736081CONJUNTO MIRADOR DE CANTA"/>
    <x v="0"/>
    <d v="2024-01-13T00:00:00"/>
    <x v="1957"/>
    <d v="1899-12-30T00:00:00"/>
    <d v="2024-01-12T09:28:00"/>
    <s v="9:28"/>
    <d v="1899-12-31T03:21:22"/>
    <x v="0"/>
    <x v="0"/>
    <x v="20"/>
    <x v="1"/>
    <n v="8193"/>
  </r>
  <r>
    <n v="1979"/>
    <d v="2024-01-13T12:48:00"/>
    <d v="2024-01-13T12:49:36"/>
    <s v="45577874@ventasyservicios.com.co"/>
    <s v="David Andres Pardo Torres"/>
    <m/>
    <d v="2024-01-12T00:00:00"/>
    <s v="17:43"/>
    <x v="4"/>
    <m/>
    <m/>
    <m/>
    <m/>
    <m/>
    <m/>
    <m/>
    <m/>
    <s v="realestatebogota@gmail.com"/>
    <s v="2024-1-Consecutivo No.  TVC 10000- 6395776"/>
    <s v="18057508"/>
    <s v="INVERSIONE TECNICAS SAS"/>
    <s v="SOHO"/>
    <s v="CLIENTE EXTERNO"/>
    <x v="0"/>
    <m/>
    <s v="FIJO"/>
    <s v="HFC"/>
    <s v="PQR"/>
    <m/>
    <m/>
    <m/>
    <m/>
    <m/>
    <m/>
    <m/>
    <m/>
    <m/>
    <m/>
    <m/>
    <m/>
    <m/>
    <m/>
    <m/>
    <m/>
    <m/>
    <m/>
    <m/>
    <m/>
    <m/>
    <m/>
    <m/>
    <m/>
    <m/>
    <m/>
    <m/>
    <m/>
    <m/>
    <m/>
    <m/>
    <m/>
    <m/>
    <m/>
    <m/>
    <m/>
    <m/>
    <s v="NO RECEPCIÓN DE SOLICITUD (PQR - RECURSO)"/>
    <m/>
    <m/>
    <m/>
    <m/>
    <m/>
    <m/>
    <m/>
    <m/>
    <m/>
    <m/>
    <m/>
    <m/>
    <m/>
    <m/>
    <m/>
    <m/>
    <m/>
    <m/>
    <m/>
    <m/>
    <m/>
    <m/>
    <m/>
    <m/>
    <m/>
    <m/>
    <m/>
    <m/>
    <m/>
    <m/>
    <m/>
    <m/>
    <m/>
    <m/>
    <m/>
    <m/>
    <m/>
    <m/>
    <m/>
    <m/>
    <m/>
    <m/>
    <m/>
    <m/>
    <m/>
    <m/>
    <m/>
    <m/>
    <m/>
    <m/>
    <m/>
    <m/>
    <m/>
    <m/>
    <m/>
    <m/>
    <m/>
    <m/>
    <m/>
    <m/>
    <m/>
    <m/>
    <m/>
    <m/>
    <m/>
    <m/>
    <m/>
    <m/>
    <m/>
    <m/>
    <m/>
    <x v="0"/>
    <m/>
    <m/>
    <m/>
    <m/>
    <m/>
    <s v="GESTIONADO"/>
    <m/>
    <d v="2024-01-13T00:00:00"/>
    <s v="996055321"/>
    <m/>
    <x v="69"/>
    <x v="0"/>
    <x v="0"/>
    <x v="0"/>
    <x v="0"/>
    <n v="1"/>
    <n v="1"/>
    <n v="1"/>
    <n v="1"/>
    <x v="0"/>
    <n v="1"/>
    <s v="18057508INVERSIONE TECNICAS SAS"/>
    <x v="0"/>
    <d v="2024-01-13T00:00:00"/>
    <x v="1958"/>
    <d v="1899-12-30T00:00:00"/>
    <d v="2024-01-12T17:43:00"/>
    <s v="17:43"/>
    <d v="1899-12-30T19:06:36"/>
    <x v="4"/>
    <x v="0"/>
    <x v="14"/>
    <x v="0"/>
    <n v="8193"/>
  </r>
  <r>
    <n v="1980"/>
    <d v="2024-01-13T12:49:17"/>
    <d v="2024-01-13T12:50:03"/>
    <s v="46049316@ventasyservicios.com.co"/>
    <s v="Evelin Gicela Diaz Garzon"/>
    <m/>
    <d v="2024-01-12T00:00:00"/>
    <s v="13:44"/>
    <x v="7"/>
    <m/>
    <m/>
    <m/>
    <m/>
    <m/>
    <m/>
    <s v="jhongreiler.baron@shaio.org"/>
    <s v="RV: Formato de cesión de contrato - "/>
    <m/>
    <m/>
    <s v="3104894684"/>
    <s v="FUNDACION ABOOD SHAIO"/>
    <s v="PYME MEDIANA"/>
    <s v="CLIENTE EXTERNO"/>
    <x v="0"/>
    <m/>
    <m/>
    <m/>
    <m/>
    <m/>
    <m/>
    <m/>
    <m/>
    <m/>
    <m/>
    <m/>
    <m/>
    <m/>
    <m/>
    <m/>
    <m/>
    <m/>
    <m/>
    <m/>
    <m/>
    <m/>
    <m/>
    <m/>
    <m/>
    <m/>
    <m/>
    <m/>
    <m/>
    <m/>
    <m/>
    <m/>
    <m/>
    <m/>
    <m/>
    <m/>
    <m/>
    <m/>
    <m/>
    <m/>
    <m/>
    <m/>
    <m/>
    <m/>
    <m/>
    <m/>
    <m/>
    <m/>
    <m/>
    <m/>
    <m/>
    <m/>
    <m/>
    <m/>
    <m/>
    <m/>
    <m/>
    <m/>
    <m/>
    <m/>
    <m/>
    <m/>
    <m/>
    <m/>
    <m/>
    <m/>
    <m/>
    <m/>
    <m/>
    <m/>
    <m/>
    <m/>
    <m/>
    <m/>
    <s v="MÓVIL"/>
    <m/>
    <s v="CESIÓN LEGALIZADA"/>
    <m/>
    <m/>
    <m/>
    <s v="NO"/>
    <m/>
    <m/>
    <m/>
    <m/>
    <m/>
    <m/>
    <m/>
    <m/>
    <m/>
    <m/>
    <m/>
    <m/>
    <m/>
    <m/>
    <m/>
    <m/>
    <m/>
    <m/>
    <m/>
    <m/>
    <m/>
    <m/>
    <m/>
    <m/>
    <m/>
    <m/>
    <m/>
    <m/>
    <m/>
    <m/>
    <m/>
    <m/>
    <m/>
    <x v="0"/>
    <m/>
    <m/>
    <m/>
    <m/>
    <m/>
    <s v="GESTIONADO"/>
    <m/>
    <d v="2024-01-13T00:00:00"/>
    <m/>
    <m/>
    <x v="136"/>
    <x v="6"/>
    <x v="0"/>
    <x v="0"/>
    <x v="0"/>
    <n v="1"/>
    <n v="1"/>
    <n v="1"/>
    <n v="1"/>
    <x v="0"/>
    <n v="1"/>
    <s v="3104894684FUNDACION ABOOD SHAIO"/>
    <x v="0"/>
    <d v="2024-01-13T00:00:00"/>
    <x v="1959"/>
    <d v="1899-12-30T00:00:00"/>
    <d v="2024-01-12T13:44:00"/>
    <s v="13:44"/>
    <d v="1899-12-30T23:06:03"/>
    <x v="4"/>
    <x v="0"/>
    <x v="22"/>
    <x v="1"/>
    <n v="8193"/>
  </r>
  <r>
    <n v="1981"/>
    <d v="2024-01-13T12:52:38"/>
    <d v="2024-01-13T12:53:32"/>
    <s v="45961543@ventasyservicios.com.co"/>
    <s v="Juan Jose Duque Aguirre"/>
    <m/>
    <d v="2024-01-13T00:00:00"/>
    <s v="11:43"/>
    <x v="1"/>
    <m/>
    <m/>
    <s v="SALUD EN CASA MEDICOS S.A"/>
    <s v="900338571"/>
    <s v="HABILITACIÓN"/>
    <m/>
    <m/>
    <m/>
    <m/>
    <m/>
    <m/>
    <m/>
    <m/>
    <m/>
    <x v="2"/>
    <m/>
    <m/>
    <m/>
    <m/>
    <m/>
    <m/>
    <m/>
    <m/>
    <m/>
    <m/>
    <m/>
    <m/>
    <m/>
    <m/>
    <m/>
    <m/>
    <m/>
    <m/>
    <m/>
    <m/>
    <m/>
    <m/>
    <m/>
    <m/>
    <m/>
    <m/>
    <m/>
    <m/>
    <m/>
    <m/>
    <m/>
    <m/>
    <m/>
    <m/>
    <m/>
    <m/>
    <m/>
    <m/>
    <m/>
    <m/>
    <m/>
    <m/>
    <m/>
    <m/>
    <m/>
    <m/>
    <m/>
    <m/>
    <m/>
    <m/>
    <m/>
    <m/>
    <m/>
    <m/>
    <m/>
    <m/>
    <m/>
    <m/>
    <m/>
    <m/>
    <m/>
    <m/>
    <m/>
    <m/>
    <m/>
    <m/>
    <m/>
    <m/>
    <m/>
    <m/>
    <m/>
    <m/>
    <m/>
    <m/>
    <m/>
    <m/>
    <m/>
    <m/>
    <m/>
    <m/>
    <m/>
    <m/>
    <m/>
    <m/>
    <m/>
    <m/>
    <m/>
    <m/>
    <m/>
    <m/>
    <m/>
    <m/>
    <s v="HABILITACIÓN DE CORREO(S)"/>
    <m/>
    <s v="ingeniero.informatico@saludencasamedicos.com"/>
    <m/>
    <m/>
    <m/>
    <m/>
    <m/>
    <m/>
    <m/>
    <m/>
    <m/>
    <m/>
    <m/>
    <m/>
    <m/>
    <m/>
    <m/>
    <m/>
    <m/>
    <m/>
    <x v="0"/>
    <m/>
    <m/>
    <m/>
    <m/>
    <m/>
    <m/>
    <m/>
    <d v="2024-01-13T00:00:00"/>
    <m/>
    <m/>
    <x v="55"/>
    <x v="1"/>
    <x v="0"/>
    <x v="0"/>
    <x v="0"/>
    <n v="1"/>
    <n v="1"/>
    <n v="1"/>
    <n v="1"/>
    <x v="2"/>
    <n v="2"/>
    <s v="900338571"/>
    <x v="2"/>
    <d v="2024-01-13T00:00:00"/>
    <x v="1960"/>
    <d v="1899-12-30T00:00:00"/>
    <d v="2024-01-13T11:43:00"/>
    <s v="11:43"/>
    <d v="1899-12-30T01:10:32"/>
    <x v="1"/>
    <x v="1"/>
    <x v="6"/>
    <x v="1"/>
    <n v="8193"/>
  </r>
  <r>
    <n v="1982"/>
    <d v="2024-01-13T12:53:20"/>
    <d v="2024-01-13T12:54:40"/>
    <s v="46046817@ventasyservicios.com.co"/>
    <s v="Nicolas Romero Parra"/>
    <m/>
    <d v="2024-01-12T00:00:00"/>
    <s v="10:31"/>
    <x v="0"/>
    <m/>
    <m/>
    <m/>
    <m/>
    <m/>
    <m/>
    <m/>
    <m/>
    <s v="contabilidad@invoga.com.co"/>
    <s v="Fwd: Re: Fwd: Solicitud cambio de banda ancha a fibra optica"/>
    <s v="12156589"/>
    <s v="INVOGA  EVENTOS SAS"/>
    <s v="PYME MEDIANA"/>
    <s v="CLIENTE CLARO"/>
    <x v="0"/>
    <m/>
    <s v="FIJO"/>
    <s v="FO"/>
    <s v="CAMBIO PLAN TARIFA"/>
    <m/>
    <m/>
    <m/>
    <m/>
    <m/>
    <s v="UPGRADE - PARALELO"/>
    <m/>
    <m/>
    <m/>
    <m/>
    <m/>
    <m/>
    <m/>
    <m/>
    <m/>
    <m/>
    <m/>
    <m/>
    <m/>
    <m/>
    <m/>
    <m/>
    <m/>
    <m/>
    <m/>
    <m/>
    <m/>
    <m/>
    <m/>
    <m/>
    <m/>
    <m/>
    <m/>
    <m/>
    <m/>
    <m/>
    <m/>
    <m/>
    <m/>
    <m/>
    <m/>
    <m/>
    <m/>
    <m/>
    <m/>
    <m/>
    <m/>
    <m/>
    <m/>
    <m/>
    <m/>
    <m/>
    <m/>
    <m/>
    <m/>
    <m/>
    <m/>
    <m/>
    <m/>
    <m/>
    <m/>
    <m/>
    <m/>
    <m/>
    <m/>
    <m/>
    <m/>
    <m/>
    <m/>
    <m/>
    <m/>
    <m/>
    <m/>
    <m/>
    <m/>
    <m/>
    <m/>
    <m/>
    <m/>
    <m/>
    <m/>
    <m/>
    <m/>
    <m/>
    <m/>
    <m/>
    <m/>
    <m/>
    <m/>
    <m/>
    <m/>
    <m/>
    <m/>
    <m/>
    <m/>
    <m/>
    <m/>
    <m/>
    <m/>
    <m/>
    <m/>
    <m/>
    <m/>
    <m/>
    <m/>
    <m/>
    <m/>
    <m/>
    <m/>
    <x v="0"/>
    <m/>
    <m/>
    <m/>
    <m/>
    <m/>
    <s v="GESTIONADO"/>
    <m/>
    <d v="2024-01-12T00:00:00"/>
    <s v="N/A"/>
    <s v="0"/>
    <x v="62"/>
    <x v="0"/>
    <x v="0"/>
    <x v="0"/>
    <x v="0"/>
    <n v="1"/>
    <n v="1"/>
    <n v="1"/>
    <n v="1"/>
    <x v="2"/>
    <n v="2"/>
    <s v="12156589INVOGA  EVENTOS SAS"/>
    <x v="0"/>
    <d v="2024-01-13T00:00:00"/>
    <x v="1961"/>
    <d v="1899-12-30T00:00:00"/>
    <d v="2024-01-12T10:31:00"/>
    <s v="10:31"/>
    <d v="1899-12-31T02:23:40"/>
    <x v="0"/>
    <x v="2"/>
    <x v="3"/>
    <x v="1"/>
    <n v="8193"/>
  </r>
  <r>
    <n v="1983"/>
    <d v="2024-01-13T12:45:15"/>
    <d v="2024-01-13T12:56:59"/>
    <s v="46044978@ventasyservicios.com.co"/>
    <s v="Edward Esteban Roa Ruiz"/>
    <m/>
    <d v="2024-01-13T00:00:00"/>
    <s v="08:43"/>
    <x v="4"/>
    <m/>
    <m/>
    <m/>
    <m/>
    <m/>
    <m/>
    <m/>
    <m/>
    <s v="jumabeltran@yahoo.com.mx"/>
    <s v="Re: Ser icio técnico urgente"/>
    <s v="21845835"/>
    <s v="LATIR EXPERIENCES SAS"/>
    <s v="MICRO"/>
    <s v="CLIENTE CLARO"/>
    <x v="0"/>
    <m/>
    <s v="FIJO"/>
    <s v="HFC"/>
    <s v="SOPORTE TÉCNICO"/>
    <m/>
    <m/>
    <m/>
    <m/>
    <m/>
    <m/>
    <m/>
    <m/>
    <m/>
    <m/>
    <m/>
    <m/>
    <m/>
    <m/>
    <m/>
    <m/>
    <m/>
    <m/>
    <m/>
    <m/>
    <m/>
    <m/>
    <m/>
    <m/>
    <m/>
    <m/>
    <m/>
    <m/>
    <m/>
    <m/>
    <m/>
    <m/>
    <m/>
    <m/>
    <m/>
    <m/>
    <m/>
    <m/>
    <m/>
    <m/>
    <m/>
    <m/>
    <m/>
    <m/>
    <m/>
    <m/>
    <m/>
    <m/>
    <m/>
    <m/>
    <m/>
    <m/>
    <m/>
    <m/>
    <m/>
    <s v="TRANSFERENCIA"/>
    <m/>
    <m/>
    <m/>
    <m/>
    <m/>
    <m/>
    <m/>
    <m/>
    <m/>
    <m/>
    <m/>
    <m/>
    <m/>
    <m/>
    <m/>
    <m/>
    <m/>
    <m/>
    <m/>
    <m/>
    <m/>
    <m/>
    <m/>
    <m/>
    <m/>
    <m/>
    <m/>
    <m/>
    <m/>
    <m/>
    <m/>
    <m/>
    <m/>
    <m/>
    <m/>
    <m/>
    <m/>
    <m/>
    <m/>
    <m/>
    <m/>
    <m/>
    <m/>
    <m/>
    <m/>
    <m/>
    <m/>
    <m/>
    <m/>
    <m/>
    <m/>
    <m/>
    <m/>
    <x v="1"/>
    <m/>
    <m/>
    <s v="1"/>
    <s v="0"/>
    <s v="0"/>
    <s v="GESTIONADO"/>
    <m/>
    <d v="2024-01-13T00:00:00"/>
    <m/>
    <m/>
    <x v="8"/>
    <x v="0"/>
    <x v="0"/>
    <x v="0"/>
    <x v="0"/>
    <n v="1"/>
    <n v="1"/>
    <n v="1"/>
    <n v="1"/>
    <x v="0"/>
    <n v="1"/>
    <s v="21845835LATIR EXPERIENCES SAS"/>
    <x v="2"/>
    <d v="2024-01-13T00:00:00"/>
    <x v="1962"/>
    <d v="1899-12-30T00:00:00"/>
    <d v="2024-01-13T08:43:00"/>
    <s v="08:43"/>
    <d v="1899-12-30T04:13:59"/>
    <x v="1"/>
    <x v="1"/>
    <x v="8"/>
    <x v="0"/>
    <n v="8193"/>
  </r>
  <r>
    <n v="1984"/>
    <d v="2024-01-13T12:56:27"/>
    <d v="2024-01-13T12:57:22"/>
    <s v="45961543@ventasyservicios.com.co"/>
    <s v="Juan Jose Duque Aguirre"/>
    <m/>
    <d v="2024-01-13T00:00:00"/>
    <s v="12:42"/>
    <x v="1"/>
    <m/>
    <m/>
    <s v="GLORIA ESPERANZA GOMEZ AL"/>
    <s v="21069385"/>
    <s v="INFORMACIÓN"/>
    <m/>
    <m/>
    <m/>
    <m/>
    <m/>
    <m/>
    <m/>
    <m/>
    <m/>
    <x v="2"/>
    <m/>
    <m/>
    <m/>
    <m/>
    <m/>
    <m/>
    <m/>
    <m/>
    <m/>
    <m/>
    <m/>
    <m/>
    <m/>
    <m/>
    <m/>
    <m/>
    <m/>
    <m/>
    <m/>
    <m/>
    <m/>
    <m/>
    <m/>
    <m/>
    <m/>
    <m/>
    <m/>
    <m/>
    <m/>
    <m/>
    <m/>
    <m/>
    <m/>
    <m/>
    <m/>
    <m/>
    <m/>
    <m/>
    <m/>
    <m/>
    <m/>
    <m/>
    <m/>
    <m/>
    <m/>
    <m/>
    <m/>
    <m/>
    <m/>
    <m/>
    <m/>
    <m/>
    <m/>
    <m/>
    <m/>
    <m/>
    <m/>
    <m/>
    <m/>
    <m/>
    <m/>
    <m/>
    <m/>
    <m/>
    <m/>
    <m/>
    <m/>
    <m/>
    <m/>
    <m/>
    <m/>
    <m/>
    <m/>
    <m/>
    <m/>
    <m/>
    <m/>
    <m/>
    <m/>
    <m/>
    <m/>
    <m/>
    <m/>
    <m/>
    <m/>
    <m/>
    <m/>
    <m/>
    <s v="OTROS TEMAS"/>
    <s v="REPORTE DE FALLAS APP - PORTAL"/>
    <m/>
    <m/>
    <m/>
    <m/>
    <m/>
    <m/>
    <m/>
    <m/>
    <m/>
    <m/>
    <m/>
    <m/>
    <m/>
    <m/>
    <m/>
    <m/>
    <m/>
    <m/>
    <m/>
    <m/>
    <m/>
    <m/>
    <m/>
    <x v="0"/>
    <m/>
    <m/>
    <m/>
    <m/>
    <m/>
    <s v="GESTIONADO"/>
    <m/>
    <d v="2024-01-13T00:00:00"/>
    <m/>
    <m/>
    <x v="85"/>
    <x v="1"/>
    <x v="0"/>
    <x v="0"/>
    <x v="0"/>
    <n v="1"/>
    <n v="1"/>
    <n v="1"/>
    <n v="1"/>
    <x v="0"/>
    <n v="1"/>
    <s v="21069385"/>
    <x v="2"/>
    <d v="2024-01-13T00:00:00"/>
    <x v="1963"/>
    <d v="1899-12-30T00:00:00"/>
    <d v="2024-01-13T12:42:00"/>
    <s v="12:42"/>
    <d v="1899-12-30T00:15:22"/>
    <x v="1"/>
    <x v="1"/>
    <x v="6"/>
    <x v="1"/>
    <n v="8193"/>
  </r>
  <r>
    <n v="1985"/>
    <d v="2024-01-13T12:58:58"/>
    <d v="2024-01-13T12:59:57"/>
    <s v="46049316@ventasyservicios.com.co"/>
    <s v="Evelin Gicela Diaz Garzon"/>
    <m/>
    <d v="2024-01-13T00:00:00"/>
    <s v="11:42"/>
    <x v="7"/>
    <m/>
    <m/>
    <m/>
    <m/>
    <m/>
    <m/>
    <s v="tmahecha97@gmail.com"/>
    <s v="proceso cambio titular V&amp;B y otros 1 documentos.pdf"/>
    <m/>
    <m/>
    <s v="3107815151"/>
    <s v="BEMAR BELLEZA S A S0"/>
    <s v="INTERMEDIAS"/>
    <s v="CLIENTE EXTERNO"/>
    <x v="0"/>
    <m/>
    <m/>
    <m/>
    <m/>
    <m/>
    <m/>
    <m/>
    <m/>
    <m/>
    <m/>
    <m/>
    <m/>
    <m/>
    <m/>
    <m/>
    <m/>
    <m/>
    <m/>
    <m/>
    <m/>
    <m/>
    <m/>
    <m/>
    <m/>
    <m/>
    <m/>
    <m/>
    <m/>
    <m/>
    <m/>
    <m/>
    <m/>
    <m/>
    <m/>
    <m/>
    <m/>
    <m/>
    <m/>
    <m/>
    <m/>
    <m/>
    <m/>
    <m/>
    <m/>
    <m/>
    <m/>
    <m/>
    <m/>
    <m/>
    <m/>
    <m/>
    <m/>
    <m/>
    <m/>
    <m/>
    <m/>
    <m/>
    <m/>
    <m/>
    <m/>
    <m/>
    <m/>
    <m/>
    <m/>
    <m/>
    <m/>
    <m/>
    <m/>
    <m/>
    <m/>
    <m/>
    <m/>
    <m/>
    <s v="MÓVIL"/>
    <m/>
    <s v="CESIÓN LEGALIZADA"/>
    <m/>
    <m/>
    <m/>
    <s v="NO"/>
    <m/>
    <m/>
    <m/>
    <m/>
    <m/>
    <m/>
    <m/>
    <m/>
    <m/>
    <m/>
    <m/>
    <m/>
    <m/>
    <m/>
    <m/>
    <m/>
    <m/>
    <m/>
    <m/>
    <m/>
    <m/>
    <m/>
    <m/>
    <m/>
    <m/>
    <m/>
    <m/>
    <m/>
    <m/>
    <m/>
    <m/>
    <m/>
    <m/>
    <x v="0"/>
    <m/>
    <m/>
    <m/>
    <m/>
    <m/>
    <s v="GESTIONADO"/>
    <m/>
    <d v="2024-01-13T00:00:00"/>
    <m/>
    <m/>
    <x v="136"/>
    <x v="6"/>
    <x v="0"/>
    <x v="0"/>
    <x v="0"/>
    <n v="1"/>
    <n v="1"/>
    <n v="1"/>
    <n v="1"/>
    <x v="0"/>
    <n v="1"/>
    <s v="3107815151BEMAR BELLEZA S A S0"/>
    <x v="2"/>
    <d v="2024-01-13T00:00:00"/>
    <x v="1964"/>
    <d v="1899-12-30T00:00:00"/>
    <d v="2024-01-13T11:42:00"/>
    <s v="11:42"/>
    <d v="1899-12-30T01:17:57"/>
    <x v="1"/>
    <x v="1"/>
    <x v="22"/>
    <x v="1"/>
    <n v="8193"/>
  </r>
  <r>
    <n v="1986"/>
    <d v="2024-01-13T12:59:03"/>
    <d v="2024-01-13T13:00:10"/>
    <s v="46044558@ventasyservicios.com.co"/>
    <s v="Dick Harry Rodriguez Rocha"/>
    <m/>
    <d v="2024-01-12T00:00:00"/>
    <s v="15:58"/>
    <x v="0"/>
    <m/>
    <m/>
    <m/>
    <m/>
    <m/>
    <m/>
    <m/>
    <m/>
    <s v="eduwin.lopez@claro.com.co"/>
    <s v="RV: REPOSICION SIM CARD HYC LOGISTIC"/>
    <s v="3172911514"/>
    <s v="H &amp; C LOGISTIC SERVICES S"/>
    <s v="PYME PEQUEÑA"/>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3T00:00:00"/>
    <m/>
    <m/>
    <x v="21"/>
    <x v="0"/>
    <x v="0"/>
    <x v="0"/>
    <x v="0"/>
    <n v="1"/>
    <n v="1"/>
    <n v="1"/>
    <n v="1"/>
    <x v="0"/>
    <n v="1"/>
    <s v="3172911514H &amp; C LOGISTIC SERVICES S"/>
    <x v="0"/>
    <d v="2024-01-13T00:00:00"/>
    <x v="1965"/>
    <d v="1899-12-30T00:00:00"/>
    <d v="2024-01-12T15:58:00"/>
    <s v="15:58"/>
    <d v="1899-12-30T21:02:10"/>
    <x v="4"/>
    <x v="0"/>
    <x v="20"/>
    <x v="1"/>
    <n v="8193"/>
  </r>
  <r>
    <n v="1987"/>
    <d v="2024-01-13T13:01:19"/>
    <d v="2024-01-13T13:02:27"/>
    <s v="45961543@ventasyservicios.com.co"/>
    <s v="Juan Jose Duque Aguirre"/>
    <m/>
    <d v="2024-01-13T00:00:00"/>
    <s v="12:52 "/>
    <x v="1"/>
    <m/>
    <m/>
    <s v="ENRIQUE CASTAÑEDA ORDUZ"/>
    <s v="79794479"/>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13T00:00:00"/>
    <m/>
    <m/>
    <x v="4"/>
    <x v="1"/>
    <x v="0"/>
    <x v="37"/>
    <x v="1"/>
    <n v="1"/>
    <n v="1"/>
    <n v="1"/>
    <n v="1"/>
    <x v="0"/>
    <n v="1"/>
    <s v="79794479"/>
    <x v="2"/>
    <d v="2024-01-13T00:00:00"/>
    <x v="1966"/>
    <d v="1899-12-30T00:00:00"/>
    <d v="2024-01-13T12:52:00"/>
    <s v="12:52"/>
    <d v="1899-12-30T00:10:27"/>
    <x v="1"/>
    <x v="1"/>
    <x v="6"/>
    <x v="1"/>
    <n v="8193"/>
  </r>
  <r>
    <n v="1988"/>
    <d v="2024-01-13T12:57:33"/>
    <d v="2024-01-13T13:02:31"/>
    <s v="45577874@ventasyservicios.com.co"/>
    <s v="David Andres Pardo Torres"/>
    <m/>
    <d v="2024-01-12T00:00:00"/>
    <s v="18:11"/>
    <x v="4"/>
    <m/>
    <m/>
    <m/>
    <m/>
    <m/>
    <m/>
    <m/>
    <m/>
    <s v="diana.claronegocios@gmail.com"/>
    <s v="Re: TRASLADO SERVICIOS// HFC // INVERSIONES Y REPRESENTACIONES DIGITALES"/>
    <s v="47136417"/>
    <s v="INVERSIONE Y REPRESENTACIO DIGITALES SAS"/>
    <s v="MICRO"/>
    <s v="CONSULTOR COMERCIAL"/>
    <x v="0"/>
    <m/>
    <s v="FIJO"/>
    <s v="HFC"/>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3T00:00:00"/>
    <s v="996057832"/>
    <m/>
    <x v="80"/>
    <x v="0"/>
    <x v="0"/>
    <x v="0"/>
    <x v="0"/>
    <n v="1"/>
    <n v="1"/>
    <n v="1"/>
    <n v="1"/>
    <x v="2"/>
    <n v="2"/>
    <s v="47136417INVERSIONE Y REPRESENTACIO DIGITALES SAS"/>
    <x v="0"/>
    <d v="2024-01-13T00:00:00"/>
    <x v="1967"/>
    <d v="1899-12-30T00:00:00"/>
    <d v="2024-01-12T18:11:00"/>
    <s v="18:11"/>
    <d v="1899-12-30T18:51:31"/>
    <x v="4"/>
    <x v="0"/>
    <x v="14"/>
    <x v="0"/>
    <n v="8193"/>
  </r>
  <r>
    <n v="1989"/>
    <d v="2024-01-13T13:04:06"/>
    <d v="2024-01-13T13:05:01"/>
    <s v="46049316@ventasyservicios.com.co"/>
    <s v="Evelin Gicela Diaz Garzon"/>
    <m/>
    <d v="2024-01-12T00:00:00"/>
    <s v="04:40"/>
    <x v="7"/>
    <m/>
    <m/>
    <m/>
    <m/>
    <m/>
    <m/>
    <s v="wendy.gonzales@kisters-latam.com"/>
    <s v="Re: Fwd: SOLICITUD TRASPASO LINEAS CORPORATIVAS"/>
    <m/>
    <m/>
    <s v="8.22502581"/>
    <s v="KISTERS LATAM SAS"/>
    <s v="NO DETERMINADO"/>
    <s v="CLIENTE EXTERNO"/>
    <x v="0"/>
    <m/>
    <m/>
    <m/>
    <m/>
    <m/>
    <m/>
    <m/>
    <m/>
    <m/>
    <m/>
    <m/>
    <m/>
    <m/>
    <m/>
    <m/>
    <m/>
    <m/>
    <m/>
    <m/>
    <m/>
    <m/>
    <m/>
    <m/>
    <m/>
    <m/>
    <m/>
    <m/>
    <m/>
    <m/>
    <m/>
    <m/>
    <m/>
    <m/>
    <m/>
    <m/>
    <m/>
    <m/>
    <m/>
    <m/>
    <m/>
    <m/>
    <m/>
    <m/>
    <m/>
    <m/>
    <m/>
    <m/>
    <m/>
    <m/>
    <m/>
    <m/>
    <m/>
    <m/>
    <m/>
    <m/>
    <m/>
    <m/>
    <m/>
    <m/>
    <m/>
    <m/>
    <m/>
    <m/>
    <m/>
    <m/>
    <m/>
    <m/>
    <m/>
    <m/>
    <m/>
    <m/>
    <m/>
    <m/>
    <s v="MÓVIL"/>
    <m/>
    <s v="CESIÓN LEGALIZADA"/>
    <m/>
    <m/>
    <m/>
    <s v="NO"/>
    <m/>
    <m/>
    <m/>
    <m/>
    <m/>
    <m/>
    <m/>
    <m/>
    <m/>
    <m/>
    <m/>
    <m/>
    <m/>
    <m/>
    <m/>
    <m/>
    <m/>
    <m/>
    <m/>
    <m/>
    <m/>
    <m/>
    <m/>
    <m/>
    <m/>
    <m/>
    <m/>
    <m/>
    <m/>
    <m/>
    <m/>
    <m/>
    <m/>
    <x v="0"/>
    <m/>
    <m/>
    <m/>
    <m/>
    <m/>
    <s v="GESTIONADO"/>
    <m/>
    <d v="2024-01-13T00:00:00"/>
    <m/>
    <m/>
    <x v="136"/>
    <x v="6"/>
    <x v="0"/>
    <x v="5"/>
    <x v="1"/>
    <n v="1"/>
    <n v="1"/>
    <n v="1"/>
    <n v="1"/>
    <x v="0"/>
    <n v="1"/>
    <s v="8.22502581KISTERS LATAM SAS"/>
    <x v="0"/>
    <d v="2024-01-13T00:00:00"/>
    <x v="1968"/>
    <d v="1899-12-30T00:00:00"/>
    <d v="2024-01-12T04:40:00"/>
    <s v="04:40"/>
    <d v="1899-12-31T08:25:01"/>
    <x v="0"/>
    <x v="0"/>
    <x v="22"/>
    <x v="1"/>
    <n v="8193"/>
  </r>
  <r>
    <n v="1990"/>
    <d v="2024-01-13T13:07:15"/>
    <d v="2024-01-13T13:09:04"/>
    <s v="46044558@ventasyservicios.com.co"/>
    <s v="Dick Harry Rodriguez Rocha"/>
    <m/>
    <d v="2024-01-12T00:00:00"/>
    <s v="8:10"/>
    <x v="0"/>
    <m/>
    <m/>
    <m/>
    <m/>
    <m/>
    <m/>
    <m/>
    <m/>
    <s v="Juan.AARON@accor.com"/>
    <s v="Fwd: Cambio de cajas Tv  y controles (Hotel Mercure)"/>
    <s v="36264022"/>
    <s v="ACCORHOTEL S COLOMBIA S.A"/>
    <s v="PYME MEDIANA"/>
    <s v="CLIENTE EXTERNO"/>
    <x v="1"/>
    <s v="MARIA ELVIRA OCHOA ARRIETA"/>
    <s v="FIJO"/>
    <s v="HFC"/>
    <s v="SOPORTE TÉCNICO"/>
    <m/>
    <m/>
    <m/>
    <m/>
    <m/>
    <m/>
    <m/>
    <m/>
    <m/>
    <m/>
    <m/>
    <m/>
    <m/>
    <m/>
    <m/>
    <m/>
    <m/>
    <m/>
    <m/>
    <m/>
    <m/>
    <m/>
    <m/>
    <m/>
    <m/>
    <m/>
    <m/>
    <m/>
    <m/>
    <m/>
    <m/>
    <m/>
    <m/>
    <m/>
    <m/>
    <m/>
    <m/>
    <m/>
    <m/>
    <m/>
    <m/>
    <m/>
    <m/>
    <m/>
    <m/>
    <m/>
    <m/>
    <m/>
    <m/>
    <m/>
    <m/>
    <m/>
    <m/>
    <m/>
    <m/>
    <s v="REINCIDENCIA"/>
    <m/>
    <m/>
    <m/>
    <m/>
    <m/>
    <m/>
    <m/>
    <m/>
    <m/>
    <m/>
    <m/>
    <m/>
    <m/>
    <m/>
    <m/>
    <m/>
    <m/>
    <m/>
    <m/>
    <m/>
    <m/>
    <m/>
    <m/>
    <m/>
    <m/>
    <m/>
    <m/>
    <m/>
    <m/>
    <m/>
    <m/>
    <m/>
    <m/>
    <m/>
    <m/>
    <m/>
    <m/>
    <m/>
    <m/>
    <m/>
    <m/>
    <m/>
    <m/>
    <m/>
    <m/>
    <m/>
    <m/>
    <m/>
    <m/>
    <m/>
    <m/>
    <m/>
    <m/>
    <x v="1"/>
    <m/>
    <m/>
    <s v="1"/>
    <s v="0"/>
    <s v="0"/>
    <s v="GESTIONADO"/>
    <m/>
    <d v="2024-01-13T00:00:00"/>
    <m/>
    <m/>
    <x v="103"/>
    <x v="0"/>
    <x v="0"/>
    <x v="21"/>
    <x v="1"/>
    <n v="1"/>
    <n v="1"/>
    <n v="1"/>
    <n v="1"/>
    <x v="0"/>
    <n v="1"/>
    <s v="36264022ACCORHOTEL S COLOMBIA S.A"/>
    <x v="0"/>
    <d v="2024-01-13T00:00:00"/>
    <x v="1969"/>
    <d v="1899-12-30T00:00:00"/>
    <d v="2024-01-12T08:10:00"/>
    <s v="8:10"/>
    <d v="1899-12-31T04:59:04"/>
    <x v="0"/>
    <x v="0"/>
    <x v="20"/>
    <x v="1"/>
    <n v="8193"/>
  </r>
  <r>
    <n v="1991"/>
    <d v="2024-01-13T13:05:00"/>
    <d v="2024-01-13T13:10:50"/>
    <s v="45113897@ventasyservicios.com.co"/>
    <s v="Diana Carolina Zambrano Cruz"/>
    <m/>
    <d v="2024-01-12T00:00:00"/>
    <s v="19:19"/>
    <x v="4"/>
    <m/>
    <m/>
    <m/>
    <m/>
    <m/>
    <m/>
    <m/>
    <m/>
    <s v="villastreboladmon@gmail.com"/>
    <s v="Fwd: SOLICITUD ACLARACION MAL SERVICIO - DERECHO DE PETICION"/>
    <s v="10597912"/>
    <s v="CONJUNTO RESIDENCIAL VIL LAS DEL TREBOL    "/>
    <s v="SOHO"/>
    <s v="CLIENTE EXTERNO"/>
    <x v="0"/>
    <m/>
    <s v="FIJO"/>
    <s v="HFC"/>
    <s v="PQR"/>
    <m/>
    <m/>
    <m/>
    <m/>
    <m/>
    <m/>
    <m/>
    <m/>
    <m/>
    <m/>
    <m/>
    <m/>
    <m/>
    <m/>
    <m/>
    <m/>
    <m/>
    <m/>
    <m/>
    <m/>
    <m/>
    <m/>
    <m/>
    <m/>
    <m/>
    <m/>
    <m/>
    <m/>
    <m/>
    <m/>
    <m/>
    <m/>
    <m/>
    <m/>
    <m/>
    <m/>
    <m/>
    <s v="NO TIENE RESPUESTA"/>
    <m/>
    <m/>
    <m/>
    <m/>
    <m/>
    <m/>
    <m/>
    <m/>
    <m/>
    <m/>
    <m/>
    <m/>
    <m/>
    <m/>
    <m/>
    <m/>
    <m/>
    <m/>
    <m/>
    <m/>
    <m/>
    <m/>
    <m/>
    <m/>
    <m/>
    <m/>
    <m/>
    <m/>
    <m/>
    <m/>
    <m/>
    <m/>
    <m/>
    <m/>
    <m/>
    <m/>
    <m/>
    <m/>
    <m/>
    <m/>
    <m/>
    <m/>
    <m/>
    <m/>
    <m/>
    <m/>
    <m/>
    <m/>
    <m/>
    <m/>
    <m/>
    <m/>
    <m/>
    <m/>
    <m/>
    <m/>
    <m/>
    <m/>
    <m/>
    <m/>
    <m/>
    <m/>
    <m/>
    <m/>
    <m/>
    <m/>
    <m/>
    <m/>
    <m/>
    <m/>
    <m/>
    <x v="0"/>
    <m/>
    <m/>
    <m/>
    <m/>
    <m/>
    <s v="GESTIONADO"/>
    <m/>
    <d v="2024-01-13T00:00:00"/>
    <m/>
    <m/>
    <x v="12"/>
    <x v="0"/>
    <x v="0"/>
    <x v="0"/>
    <x v="0"/>
    <n v="1"/>
    <n v="1"/>
    <n v="1"/>
    <n v="1"/>
    <x v="0"/>
    <n v="1"/>
    <s v="10597912CONJUNTO RESIDENCIAL VIL LAS DEL TREBOL    "/>
    <x v="0"/>
    <d v="2024-01-13T00:00:00"/>
    <x v="1970"/>
    <d v="1899-12-30T00:00:00"/>
    <d v="2024-01-12T19:19:00"/>
    <s v="19:19"/>
    <d v="1899-12-30T17:51:50"/>
    <x v="3"/>
    <x v="0"/>
    <x v="30"/>
    <x v="0"/>
    <n v="8193"/>
  </r>
  <r>
    <n v="1992"/>
    <d v="2024-01-13T13:11:33"/>
    <d v="2024-01-13T13:12:33"/>
    <s v="45113897@ventasyservicios.com.co"/>
    <s v="Diana Carolina Zambrano Cruz"/>
    <m/>
    <d v="2024-01-12T00:00:00"/>
    <s v="19:21"/>
    <x v="4"/>
    <m/>
    <m/>
    <m/>
    <m/>
    <m/>
    <m/>
    <m/>
    <m/>
    <s v="fernandavacca05@gmail.com"/>
    <s v="Acuerdo de pago"/>
    <s v="18719548"/>
    <s v="LUISA FERN VACCA SEMA                      "/>
    <s v="SOHO"/>
    <s v="CLIENTE EXTERNO"/>
    <x v="0"/>
    <m/>
    <s v="FIJO"/>
    <s v="HFC"/>
    <s v="PRODUCTO"/>
    <m/>
    <m/>
    <m/>
    <m/>
    <m/>
    <m/>
    <m/>
    <m/>
    <m/>
    <m/>
    <m/>
    <m/>
    <m/>
    <m/>
    <m/>
    <m/>
    <m/>
    <m/>
    <m/>
    <m/>
    <m/>
    <m/>
    <m/>
    <m/>
    <m/>
    <m/>
    <m/>
    <m/>
    <m/>
    <m/>
    <m/>
    <m/>
    <m/>
    <m/>
    <m/>
    <m/>
    <m/>
    <m/>
    <s v="INFORMACIÓN PLANES - TARIFAS"/>
    <m/>
    <m/>
    <m/>
    <m/>
    <m/>
    <m/>
    <m/>
    <m/>
    <m/>
    <m/>
    <m/>
    <m/>
    <m/>
    <m/>
    <m/>
    <m/>
    <m/>
    <m/>
    <m/>
    <m/>
    <m/>
    <m/>
    <m/>
    <m/>
    <m/>
    <m/>
    <m/>
    <m/>
    <m/>
    <m/>
    <m/>
    <m/>
    <m/>
    <m/>
    <m/>
    <m/>
    <m/>
    <m/>
    <m/>
    <m/>
    <m/>
    <m/>
    <m/>
    <m/>
    <m/>
    <m/>
    <m/>
    <m/>
    <m/>
    <m/>
    <m/>
    <m/>
    <m/>
    <m/>
    <m/>
    <m/>
    <m/>
    <m/>
    <m/>
    <m/>
    <m/>
    <m/>
    <m/>
    <m/>
    <m/>
    <m/>
    <m/>
    <m/>
    <m/>
    <m/>
    <x v="0"/>
    <m/>
    <m/>
    <m/>
    <m/>
    <m/>
    <s v="GESTIONADO"/>
    <m/>
    <d v="2024-01-13T00:00:00"/>
    <m/>
    <m/>
    <x v="13"/>
    <x v="0"/>
    <x v="0"/>
    <x v="0"/>
    <x v="0"/>
    <n v="1"/>
    <n v="1"/>
    <n v="1"/>
    <n v="1"/>
    <x v="0"/>
    <n v="1"/>
    <s v="18719548LUISA FERN VACCA SEMA                      "/>
    <x v="0"/>
    <d v="2024-01-13T00:00:00"/>
    <x v="1971"/>
    <d v="1899-12-30T00:00:00"/>
    <d v="2024-01-12T19:21:00"/>
    <s v="19:21"/>
    <d v="1899-12-30T17:51:33"/>
    <x v="3"/>
    <x v="0"/>
    <x v="30"/>
    <x v="0"/>
    <n v="8193"/>
  </r>
  <r>
    <n v="1993"/>
    <d v="2024-01-13T13:10:21"/>
    <d v="2024-01-13T13:14:42"/>
    <s v="45577874@ventasyservicios.com.co"/>
    <s v="David Andres Pardo Torres"/>
    <m/>
    <d v="2024-01-12T00:00:00"/>
    <s v="18:40"/>
    <x v="4"/>
    <m/>
    <m/>
    <m/>
    <m/>
    <m/>
    <m/>
    <m/>
    <m/>
    <s v="lesdygcbs@gmail.com"/>
    <s v="Re: Solicitud de traslado"/>
    <s v="35960679"/>
    <s v="LESDY ANDR VARGAS ALAPE"/>
    <s v="SOHO"/>
    <s v="CLIENTE EXTERNO"/>
    <x v="0"/>
    <m/>
    <s v="FIJO"/>
    <s v="HFC"/>
    <s v="TRASLADO SEDE"/>
    <m/>
    <m/>
    <m/>
    <m/>
    <m/>
    <m/>
    <m/>
    <m/>
    <m/>
    <m/>
    <m/>
    <m/>
    <m/>
    <m/>
    <m/>
    <m/>
    <m/>
    <m/>
    <m/>
    <m/>
    <m/>
    <m/>
    <m/>
    <m/>
    <m/>
    <m/>
    <m/>
    <m/>
    <m/>
    <m/>
    <m/>
    <m/>
    <m/>
    <m/>
    <m/>
    <m/>
    <m/>
    <m/>
    <m/>
    <m/>
    <m/>
    <m/>
    <m/>
    <m/>
    <m/>
    <m/>
    <m/>
    <m/>
    <m/>
    <m/>
    <m/>
    <m/>
    <m/>
    <m/>
    <m/>
    <m/>
    <m/>
    <m/>
    <m/>
    <s v="GESTIONADO"/>
    <m/>
    <m/>
    <m/>
    <m/>
    <m/>
    <m/>
    <m/>
    <m/>
    <m/>
    <m/>
    <m/>
    <m/>
    <m/>
    <m/>
    <m/>
    <m/>
    <m/>
    <m/>
    <m/>
    <m/>
    <m/>
    <m/>
    <m/>
    <m/>
    <m/>
    <m/>
    <m/>
    <m/>
    <m/>
    <m/>
    <m/>
    <m/>
    <m/>
    <m/>
    <m/>
    <m/>
    <m/>
    <m/>
    <m/>
    <m/>
    <m/>
    <m/>
    <m/>
    <m/>
    <m/>
    <m/>
    <m/>
    <m/>
    <m/>
    <x v="0"/>
    <m/>
    <m/>
    <m/>
    <m/>
    <m/>
    <s v="GESTIONADO"/>
    <m/>
    <d v="2024-01-13T00:00:00"/>
    <s v="996059747"/>
    <m/>
    <x v="138"/>
    <x v="0"/>
    <x v="0"/>
    <x v="0"/>
    <x v="0"/>
    <n v="1"/>
    <n v="1"/>
    <n v="1"/>
    <n v="1"/>
    <x v="0"/>
    <n v="1"/>
    <s v="35960679LESDY ANDR VARGAS ALAPE"/>
    <x v="0"/>
    <d v="2024-01-13T00:00:00"/>
    <x v="1972"/>
    <d v="1899-12-30T00:00:00"/>
    <d v="2024-01-12T18:40:00"/>
    <s v="18:40"/>
    <d v="1899-12-30T18:34:42"/>
    <x v="4"/>
    <x v="0"/>
    <x v="14"/>
    <x v="0"/>
    <n v="8193"/>
  </r>
  <r>
    <n v="1994"/>
    <d v="2024-01-13T13:10:59"/>
    <d v="2024-01-13T13:16:14"/>
    <s v="46046817@ventasyservicios.com.co"/>
    <s v="Nicolas Romero Parra"/>
    <m/>
    <d v="2024-01-12T00:00:00"/>
    <s v="10:47"/>
    <x v="0"/>
    <m/>
    <m/>
    <m/>
    <m/>
    <m/>
    <m/>
    <m/>
    <m/>
    <s v="compras@tececor.com"/>
    <s v="Fwd: RE: Requerimientos asociados a lineas moviles Tecnologia Ecologica del Oriente SAS."/>
    <s v="2.307824152"/>
    <s v="TECNOLOGIA ECOLOGICA DEL ORIENTE SOCIEDA "/>
    <s v="PYME MEDIANA"/>
    <s v="CLIENTE CLARO"/>
    <x v="0"/>
    <m/>
    <s v="MÓVIL"/>
    <m/>
    <m/>
    <s v="PORTAL CORPORATIVO - APP - PERFILAMIENTO"/>
    <m/>
    <m/>
    <m/>
    <m/>
    <m/>
    <m/>
    <m/>
    <m/>
    <m/>
    <m/>
    <m/>
    <m/>
    <m/>
    <m/>
    <m/>
    <m/>
    <m/>
    <m/>
    <m/>
    <m/>
    <m/>
    <m/>
    <m/>
    <m/>
    <m/>
    <m/>
    <m/>
    <m/>
    <m/>
    <m/>
    <m/>
    <m/>
    <m/>
    <m/>
    <m/>
    <s v="INFORMACIÓN - ACLARACIÓN"/>
    <m/>
    <m/>
    <m/>
    <m/>
    <m/>
    <m/>
    <m/>
    <m/>
    <m/>
    <m/>
    <m/>
    <m/>
    <m/>
    <m/>
    <m/>
    <m/>
    <m/>
    <m/>
    <m/>
    <m/>
    <m/>
    <m/>
    <m/>
    <m/>
    <m/>
    <m/>
    <m/>
    <m/>
    <m/>
    <m/>
    <m/>
    <m/>
    <m/>
    <m/>
    <m/>
    <m/>
    <m/>
    <m/>
    <m/>
    <m/>
    <m/>
    <m/>
    <m/>
    <m/>
    <m/>
    <m/>
    <m/>
    <m/>
    <m/>
    <m/>
    <m/>
    <m/>
    <m/>
    <m/>
    <m/>
    <m/>
    <m/>
    <m/>
    <m/>
    <m/>
    <m/>
    <m/>
    <m/>
    <m/>
    <m/>
    <m/>
    <m/>
    <m/>
    <m/>
    <m/>
    <m/>
    <m/>
    <x v="0"/>
    <m/>
    <m/>
    <m/>
    <m/>
    <m/>
    <s v="GESTIONADO"/>
    <m/>
    <d v="2024-01-13T00:00:00"/>
    <s v="N/A"/>
    <s v="0"/>
    <x v="65"/>
    <x v="0"/>
    <x v="0"/>
    <x v="0"/>
    <x v="0"/>
    <n v="1"/>
    <n v="1"/>
    <n v="1"/>
    <n v="1"/>
    <x v="0"/>
    <n v="1"/>
    <s v="2.307824152TECNOLOGIA ECOLOGICA DEL ORIENTE SOCIEDA "/>
    <x v="0"/>
    <d v="2024-01-13T00:00:00"/>
    <x v="1973"/>
    <d v="1899-12-30T00:00:00"/>
    <d v="2024-01-12T10:47:00"/>
    <s v="10:47"/>
    <d v="1899-12-31T02:29:14"/>
    <x v="0"/>
    <x v="0"/>
    <x v="3"/>
    <x v="1"/>
    <n v="8193"/>
  </r>
  <r>
    <n v="1995"/>
    <d v="2024-01-13T13:19:41"/>
    <d v="2024-01-13T13:20:39"/>
    <s v="45113897@ventasyservicios.com.co"/>
    <s v="Diana Carolina Zambrano Cruz"/>
    <m/>
    <d v="2024-01-12T00:00:00"/>
    <s v="20:54"/>
    <x v="4"/>
    <m/>
    <m/>
    <m/>
    <m/>
    <m/>
    <m/>
    <m/>
    <m/>
    <s v="memo2366@hotmail.com"/>
    <s v="RE: Cancelacion de servicios"/>
    <s v="12517187"/>
    <s v="GUILLERMO LOPEZ ARTURO                     "/>
    <s v="SOHO"/>
    <s v="CLIENTE EXTERNO"/>
    <x v="0"/>
    <m/>
    <s v="FIJO"/>
    <s v="HFC"/>
    <s v="CREACIÓN DE PQR"/>
    <m/>
    <m/>
    <m/>
    <m/>
    <m/>
    <m/>
    <m/>
    <m/>
    <m/>
    <m/>
    <m/>
    <m/>
    <m/>
    <m/>
    <s v="INCONFORMIDAD CON LA DESCONEXIÓN"/>
    <m/>
    <m/>
    <m/>
    <m/>
    <m/>
    <m/>
    <m/>
    <m/>
    <m/>
    <m/>
    <m/>
    <m/>
    <m/>
    <m/>
    <m/>
    <m/>
    <m/>
    <m/>
    <m/>
    <m/>
    <m/>
    <m/>
    <m/>
    <m/>
    <m/>
    <m/>
    <m/>
    <m/>
    <m/>
    <m/>
    <m/>
    <m/>
    <m/>
    <m/>
    <m/>
    <m/>
    <m/>
    <m/>
    <m/>
    <m/>
    <m/>
    <m/>
    <m/>
    <m/>
    <m/>
    <m/>
    <m/>
    <m/>
    <m/>
    <m/>
    <m/>
    <m/>
    <m/>
    <m/>
    <m/>
    <m/>
    <m/>
    <m/>
    <m/>
    <m/>
    <m/>
    <m/>
    <m/>
    <m/>
    <m/>
    <m/>
    <m/>
    <m/>
    <m/>
    <m/>
    <m/>
    <m/>
    <m/>
    <m/>
    <m/>
    <m/>
    <m/>
    <m/>
    <m/>
    <m/>
    <m/>
    <m/>
    <m/>
    <m/>
    <m/>
    <m/>
    <m/>
    <m/>
    <m/>
    <m/>
    <m/>
    <m/>
    <m/>
    <m/>
    <x v="0"/>
    <m/>
    <m/>
    <m/>
    <m/>
    <m/>
    <s v="GESTIONADO"/>
    <m/>
    <d v="2024-01-13T00:00:00"/>
    <m/>
    <m/>
    <x v="174"/>
    <x v="0"/>
    <x v="0"/>
    <x v="0"/>
    <x v="0"/>
    <n v="1"/>
    <n v="1"/>
    <n v="1"/>
    <n v="1"/>
    <x v="0"/>
    <n v="1"/>
    <s v="12517187GUILLERMO LOPEZ ARTURO                     "/>
    <x v="0"/>
    <d v="2024-01-13T00:00:00"/>
    <x v="1974"/>
    <d v="1899-12-30T00:00:00"/>
    <d v="2024-01-12T20:54:00"/>
    <s v="20:54"/>
    <d v="1899-12-30T16:26:39"/>
    <x v="3"/>
    <x v="0"/>
    <x v="30"/>
    <x v="0"/>
    <n v="8193"/>
  </r>
  <r>
    <n v="1996"/>
    <d v="2024-01-13T12:57:51"/>
    <d v="2024-01-13T13:21:03"/>
    <s v="45961588@ventasyservicios.com.co"/>
    <s v="Brian Fernando Camacho Hernandez"/>
    <m/>
    <d v="2024-01-12T00:00:00"/>
    <s v="14:22"/>
    <x v="4"/>
    <m/>
    <m/>
    <m/>
    <m/>
    <m/>
    <m/>
    <m/>
    <m/>
    <s v="cindy.medina@claro.com.co;"/>
    <s v="Re: RV: Fwd: CANCELACIÓN INMEDIATA LÍNEAS TELEFÓNICAS IMAGENES DE LA SABANA"/>
    <s v="8.21719747"/>
    <s v="IMAGENES DE LA SABANA LTD"/>
    <s v="MICRO"/>
    <s v="CLIENTE EXTERNO"/>
    <x v="0"/>
    <m/>
    <s v="MÓVIL"/>
    <m/>
    <m/>
    <s v="CAMBIO DE NÚMERO"/>
    <m/>
    <m/>
    <m/>
    <s v="INFORMACIÓN - ACLARACIÓN"/>
    <m/>
    <m/>
    <m/>
    <m/>
    <m/>
    <m/>
    <m/>
    <m/>
    <m/>
    <m/>
    <m/>
    <m/>
    <m/>
    <m/>
    <m/>
    <m/>
    <m/>
    <m/>
    <m/>
    <m/>
    <m/>
    <m/>
    <m/>
    <m/>
    <m/>
    <m/>
    <m/>
    <m/>
    <m/>
    <m/>
    <m/>
    <m/>
    <m/>
    <m/>
    <m/>
    <m/>
    <m/>
    <m/>
    <m/>
    <m/>
    <m/>
    <m/>
    <m/>
    <m/>
    <m/>
    <m/>
    <m/>
    <m/>
    <m/>
    <m/>
    <m/>
    <m/>
    <m/>
    <m/>
    <m/>
    <m/>
    <m/>
    <m/>
    <m/>
    <m/>
    <m/>
    <m/>
    <m/>
    <m/>
    <m/>
    <m/>
    <m/>
    <m/>
    <m/>
    <m/>
    <m/>
    <m/>
    <m/>
    <m/>
    <m/>
    <m/>
    <m/>
    <m/>
    <m/>
    <m/>
    <m/>
    <m/>
    <m/>
    <m/>
    <m/>
    <m/>
    <m/>
    <m/>
    <m/>
    <m/>
    <m/>
    <m/>
    <m/>
    <m/>
    <m/>
    <m/>
    <m/>
    <m/>
    <m/>
    <m/>
    <m/>
    <m/>
    <m/>
    <m/>
    <x v="0"/>
    <m/>
    <m/>
    <m/>
    <m/>
    <m/>
    <s v="GESTIONADO"/>
    <m/>
    <d v="2024-01-13T00:00:00"/>
    <s v="NA "/>
    <s v="NA"/>
    <x v="64"/>
    <x v="0"/>
    <x v="0"/>
    <x v="0"/>
    <x v="0"/>
    <n v="1"/>
    <n v="1"/>
    <n v="1"/>
    <n v="1"/>
    <x v="0"/>
    <n v="1"/>
    <s v="8.21719747IMAGENES DE LA SABANA LTD"/>
    <x v="0"/>
    <d v="2024-01-13T00:00:00"/>
    <x v="1975"/>
    <d v="1899-12-30T00:00:00"/>
    <d v="2024-01-12T14:22:00"/>
    <s v="14:22"/>
    <d v="1899-12-30T22:59:03"/>
    <x v="4"/>
    <x v="0"/>
    <x v="21"/>
    <x v="0"/>
    <n v="8193"/>
  </r>
  <r>
    <n v="1997"/>
    <d v="2024-01-13T13:20:58"/>
    <d v="2024-01-13T13:24:13"/>
    <s v="45577874@ventasyservicios.com.co"/>
    <s v="David Andres Pardo Torres"/>
    <m/>
    <d v="2024-01-12T00:00:00"/>
    <s v="19:47"/>
    <x v="4"/>
    <m/>
    <m/>
    <m/>
    <m/>
    <m/>
    <m/>
    <m/>
    <m/>
    <s v="sindyortizc@gmail.com"/>
    <s v="SOLICITUD SIM VIRTUAL"/>
    <s v="1.02695694"/>
    <s v="JUDIT CASTRO GUARACA"/>
    <s v="SOH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3T00:00:00"/>
    <s v="551"/>
    <m/>
    <x v="21"/>
    <x v="0"/>
    <x v="0"/>
    <x v="0"/>
    <x v="0"/>
    <n v="1"/>
    <n v="1"/>
    <n v="1"/>
    <n v="1"/>
    <x v="0"/>
    <n v="1"/>
    <s v="1.02695694JUDIT CASTRO GUARACA"/>
    <x v="0"/>
    <d v="2024-01-13T00:00:00"/>
    <x v="1976"/>
    <d v="1899-12-30T00:00:00"/>
    <d v="2024-01-12T19:47:00"/>
    <s v="19:47"/>
    <d v="1899-12-30T17:37:13"/>
    <x v="3"/>
    <x v="0"/>
    <x v="14"/>
    <x v="0"/>
    <n v="8193"/>
  </r>
  <r>
    <n v="1998"/>
    <d v="2024-01-13T13:20:43"/>
    <d v="2024-01-13T13:29:39"/>
    <s v="45113897@ventasyservicios.com.co"/>
    <s v="Diana Carolina Zambrano Cruz"/>
    <m/>
    <d v="2024-01-12T00:00:00"/>
    <s v="22:05"/>
    <x v="4"/>
    <m/>
    <m/>
    <m/>
    <m/>
    <m/>
    <m/>
    <m/>
    <m/>
    <s v="info@manufacturassumapaz.com"/>
    <s v="MANUFACTURAS SUMAPAZ S.A-SOLICITUD"/>
    <s v="16180"/>
    <s v="MANUFACTURAS SUMAPAZ SA"/>
    <s v="PYME MEDIANA"/>
    <s v="CLIENTE EXTERNO"/>
    <x v="0"/>
    <m/>
    <s v="FIJO"/>
    <s v="FO"/>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SOLUCIONADO ESCALADO"/>
    <s v="OTRAS ÁREAS"/>
    <d v="2024-01-13T00:00:00"/>
    <m/>
    <m/>
    <x v="57"/>
    <x v="0"/>
    <x v="4"/>
    <x v="0"/>
    <x v="0"/>
    <n v="1"/>
    <n v="1"/>
    <n v="1"/>
    <n v="1"/>
    <x v="0"/>
    <n v="1"/>
    <s v="16180MANUFACTURAS SUMAPAZ SA"/>
    <x v="1"/>
    <d v="2024-01-13T00:00:00"/>
    <x v="1977"/>
    <d v="1899-12-30T00:00:00"/>
    <d v="2024-01-12T22:05:00"/>
    <s v="22:05"/>
    <d v="1899-12-30T15:24:39"/>
    <x v="3"/>
    <x v="0"/>
    <x v="30"/>
    <x v="0"/>
    <n v="8193"/>
  </r>
  <r>
    <n v="1999"/>
    <d v="2024-01-13T13:28:50"/>
    <d v="2024-01-13T13:29:58"/>
    <s v="46044978@ventasyservicios.com.co"/>
    <s v="Edward Esteban Roa Ruiz"/>
    <m/>
    <d v="2024-01-13T00:00:00"/>
    <s v="08:54"/>
    <x v="4"/>
    <m/>
    <m/>
    <m/>
    <m/>
    <m/>
    <m/>
    <m/>
    <m/>
    <s v="dieselrepuestosjo@gmail.com"/>
    <s v="Re: Muy buenos días para solicitar el cambio de tercero en la facturación, de persona natural a empresa quedamos atentos a su repuesta muchas gracias"/>
    <s v="8.22503233"/>
    <s v="DIESEL REPUESTOS J.O S.A.S"/>
    <s v="NO DETERMINADO"/>
    <s v="CLIENTE CLAR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3T00:00:00"/>
    <m/>
    <m/>
    <x v="37"/>
    <x v="0"/>
    <x v="0"/>
    <x v="0"/>
    <x v="0"/>
    <n v="1"/>
    <n v="1"/>
    <n v="1"/>
    <n v="1"/>
    <x v="0"/>
    <n v="1"/>
    <s v="8.22503233DIESEL REPUESTOS J.O S.A.S"/>
    <x v="2"/>
    <d v="2024-01-13T00:00:00"/>
    <x v="1978"/>
    <d v="1899-12-30T00:00:00"/>
    <d v="2024-01-13T08:54:00"/>
    <s v="08:54"/>
    <d v="1899-12-30T04:35:58"/>
    <x v="1"/>
    <x v="1"/>
    <x v="8"/>
    <x v="0"/>
    <n v="8193"/>
  </r>
  <r>
    <n v="2000"/>
    <d v="2024-01-13T13:29:55"/>
    <d v="2024-01-13T13:34:03"/>
    <s v="45577874@ventasyservicios.com.co"/>
    <s v="David Andres Pardo Torres"/>
    <m/>
    <d v="2024-01-12T00:00:00"/>
    <s v="22:07"/>
    <x v="4"/>
    <m/>
    <m/>
    <m/>
    <m/>
    <m/>
    <m/>
    <m/>
    <m/>
    <s v="mcespedes@ecomil.co"/>
    <s v="Suspension Lineas"/>
    <s v="8.22498354"/>
    <s v="GRUPO LIDERES EN TECNOLOGIA S.A.S."/>
    <s v="MICRO"/>
    <s v="CLIENTE EXTERNO"/>
    <x v="0"/>
    <m/>
    <s v="MÓVIL"/>
    <m/>
    <m/>
    <s v="SUSPENSIÓN TEMPORAL"/>
    <m/>
    <m/>
    <m/>
    <m/>
    <m/>
    <m/>
    <m/>
    <m/>
    <m/>
    <m/>
    <m/>
    <m/>
    <m/>
    <m/>
    <m/>
    <m/>
    <m/>
    <m/>
    <m/>
    <m/>
    <m/>
    <m/>
    <m/>
    <m/>
    <m/>
    <m/>
    <m/>
    <m/>
    <m/>
    <m/>
    <m/>
    <m/>
    <m/>
    <m/>
    <m/>
    <m/>
    <m/>
    <m/>
    <m/>
    <m/>
    <m/>
    <m/>
    <m/>
    <m/>
    <m/>
    <m/>
    <m/>
    <m/>
    <m/>
    <m/>
    <m/>
    <m/>
    <m/>
    <m/>
    <m/>
    <m/>
    <m/>
    <s v="INFORMACIÓN - ACLARACIÓN"/>
    <m/>
    <m/>
    <m/>
    <m/>
    <m/>
    <m/>
    <m/>
    <m/>
    <m/>
    <m/>
    <m/>
    <m/>
    <m/>
    <m/>
    <m/>
    <m/>
    <m/>
    <m/>
    <m/>
    <m/>
    <m/>
    <m/>
    <m/>
    <m/>
    <m/>
    <m/>
    <m/>
    <m/>
    <m/>
    <m/>
    <m/>
    <m/>
    <m/>
    <m/>
    <m/>
    <m/>
    <m/>
    <m/>
    <m/>
    <m/>
    <m/>
    <m/>
    <m/>
    <m/>
    <m/>
    <m/>
    <m/>
    <m/>
    <m/>
    <m/>
    <x v="0"/>
    <m/>
    <m/>
    <m/>
    <m/>
    <m/>
    <s v="GESTIONADO"/>
    <m/>
    <d v="2024-01-13T00:00:00"/>
    <s v="20"/>
    <m/>
    <x v="88"/>
    <x v="0"/>
    <x v="0"/>
    <x v="0"/>
    <x v="0"/>
    <n v="1"/>
    <n v="1"/>
    <n v="1"/>
    <n v="1"/>
    <x v="0"/>
    <n v="1"/>
    <s v="8.22498354GRUPO LIDERES EN TECNOLOGIA S.A.S."/>
    <x v="0"/>
    <d v="2024-01-13T00:00:00"/>
    <x v="1979"/>
    <d v="1899-12-30T00:00:00"/>
    <d v="2024-01-12T22:07:00"/>
    <s v="22:07"/>
    <d v="1899-12-30T15:27:03"/>
    <x v="3"/>
    <x v="0"/>
    <x v="14"/>
    <x v="0"/>
    <n v="8193"/>
  </r>
  <r>
    <n v="2001"/>
    <d v="2024-01-13T13:33:18"/>
    <d v="2024-01-13T13:34:10"/>
    <s v="45961588@ventasyservicios.com.co"/>
    <s v="Brian Fernando Camacho Hernandez"/>
    <m/>
    <d v="2024-01-12T00:00:00"/>
    <s v="14:20"/>
    <x v="4"/>
    <m/>
    <m/>
    <m/>
    <m/>
    <m/>
    <m/>
    <m/>
    <m/>
    <s v="Mabel.GonzalezV@claro.com.co"/>
    <s v="Re: RV: SOLICITUD MEJORAMIENTO OFERTA MOVIL //PETRODERIVADOS NIT.900407412-4"/>
    <s v="8.22449004"/>
    <s v="PETRODERIVADOS COLOMBIANO"/>
    <s v="MICRO"/>
    <s v="CLIENTE EXTERNO"/>
    <x v="0"/>
    <m/>
    <s v="MÓVIL"/>
    <m/>
    <m/>
    <s v="CAMBIO DE NÚMERO"/>
    <m/>
    <m/>
    <m/>
    <s v="INFORMACIÓN - ACLARACIÓN"/>
    <m/>
    <m/>
    <m/>
    <m/>
    <m/>
    <m/>
    <m/>
    <m/>
    <m/>
    <m/>
    <m/>
    <m/>
    <m/>
    <m/>
    <m/>
    <m/>
    <m/>
    <m/>
    <m/>
    <m/>
    <m/>
    <m/>
    <m/>
    <m/>
    <m/>
    <m/>
    <m/>
    <m/>
    <m/>
    <m/>
    <m/>
    <m/>
    <m/>
    <m/>
    <m/>
    <m/>
    <m/>
    <m/>
    <m/>
    <m/>
    <m/>
    <m/>
    <m/>
    <m/>
    <m/>
    <m/>
    <m/>
    <m/>
    <m/>
    <m/>
    <m/>
    <m/>
    <m/>
    <m/>
    <m/>
    <m/>
    <m/>
    <m/>
    <m/>
    <m/>
    <m/>
    <m/>
    <m/>
    <m/>
    <m/>
    <m/>
    <m/>
    <m/>
    <m/>
    <m/>
    <m/>
    <m/>
    <m/>
    <m/>
    <m/>
    <m/>
    <m/>
    <m/>
    <m/>
    <m/>
    <m/>
    <m/>
    <m/>
    <m/>
    <m/>
    <m/>
    <m/>
    <m/>
    <m/>
    <m/>
    <m/>
    <m/>
    <m/>
    <m/>
    <m/>
    <m/>
    <m/>
    <m/>
    <m/>
    <m/>
    <m/>
    <m/>
    <m/>
    <m/>
    <x v="0"/>
    <m/>
    <m/>
    <m/>
    <m/>
    <m/>
    <s v="GESTIONADO"/>
    <m/>
    <d v="2024-01-13T00:00:00"/>
    <s v="NA "/>
    <s v="N A"/>
    <x v="64"/>
    <x v="0"/>
    <x v="0"/>
    <x v="0"/>
    <x v="0"/>
    <n v="1"/>
    <n v="1"/>
    <n v="1"/>
    <n v="1"/>
    <x v="0"/>
    <n v="1"/>
    <s v="8.22449004PETRODERIVADOS COLOMBIANO"/>
    <x v="0"/>
    <d v="2024-01-13T00:00:00"/>
    <x v="1980"/>
    <d v="1899-12-30T00:00:00"/>
    <d v="2024-01-12T14:20:00"/>
    <s v="14:20"/>
    <d v="1899-12-30T23:14:10"/>
    <x v="4"/>
    <x v="0"/>
    <x v="21"/>
    <x v="0"/>
    <n v="8193"/>
  </r>
  <r>
    <n v="2002"/>
    <d v="2024-01-13T13:34:20"/>
    <d v="2024-01-13T13:35:27"/>
    <s v="46046817@ventasyservicios.com.co"/>
    <s v="Nicolas Romero Parra"/>
    <m/>
    <d v="2024-01-12T00:00:00"/>
    <s v="10:49"/>
    <x v="0"/>
    <m/>
    <m/>
    <m/>
    <m/>
    <m/>
    <m/>
    <m/>
    <m/>
    <s v="gerencia@fridenhospitalaria.com"/>
    <s v="Fwd: RE: Fwd: FRIDEN DE COLOMBIA HOSPITALARIA SAS-NIT.830.018.535-9- SOLICITUD  LINEA ADICIONAL- REF.56662711"/>
    <s v="56662711"/>
    <s v="FRIDEN DE COLOMBIA HOSPITALARIA"/>
    <s v="PYME MEDIANA"/>
    <s v="CLIENTE CLARO"/>
    <x v="0"/>
    <m/>
    <s v="FIJO"/>
    <s v="HFC"/>
    <s v="CAMBIO PLAN TARIFA"/>
    <m/>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2T00:00:00"/>
    <s v="N/A"/>
    <s v="996063058"/>
    <x v="22"/>
    <x v="0"/>
    <x v="0"/>
    <x v="0"/>
    <x v="0"/>
    <n v="1"/>
    <n v="1"/>
    <n v="1"/>
    <n v="1"/>
    <x v="0"/>
    <n v="1"/>
    <s v="56662711FRIDEN DE COLOMBIA HOSPITALARIA"/>
    <x v="1"/>
    <d v="2024-01-13T00:00:00"/>
    <x v="1981"/>
    <d v="1899-12-30T00:00:00"/>
    <d v="2024-01-12T10:49:00"/>
    <s v="10:49"/>
    <d v="1899-12-31T02:46:27"/>
    <x v="0"/>
    <x v="2"/>
    <x v="3"/>
    <x v="1"/>
    <n v="8193"/>
  </r>
  <r>
    <n v="2003"/>
    <d v="2024-01-13T13:30:46"/>
    <d v="2024-01-13T13:35:51"/>
    <s v="45113897@ventasyservicios.com.co"/>
    <s v="Diana Carolina Zambrano Cruz"/>
    <m/>
    <d v="2024-01-13T00:00:00"/>
    <s v="3:01"/>
    <x v="4"/>
    <m/>
    <m/>
    <m/>
    <m/>
    <m/>
    <m/>
    <m/>
    <m/>
    <s v="tavocolombia20@gmail.com"/>
    <s v="Re: Activacion de dominio de correo electronico"/>
    <s v="4747424"/>
    <s v=" PQR INCONSISTENCIAS                       "/>
    <s v="NO DETERMINADO"/>
    <s v="CLIENTE EXTERNO"/>
    <x v="0"/>
    <m/>
    <s v="FIJO"/>
    <s v="HFC"/>
    <s v="CASO RECHAZADO"/>
    <m/>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13T00:00:00"/>
    <m/>
    <m/>
    <x v="3"/>
    <x v="0"/>
    <x v="0"/>
    <x v="16"/>
    <x v="1"/>
    <n v="1"/>
    <n v="1"/>
    <n v="1"/>
    <n v="1"/>
    <x v="0"/>
    <n v="1"/>
    <s v="4747424 PQR INCONSISTENCIAS                       "/>
    <x v="0"/>
    <d v="2024-01-13T00:00:00"/>
    <x v="1982"/>
    <d v="1899-12-30T00:00:00"/>
    <d v="2024-01-13T03:01:00"/>
    <s v="3:01"/>
    <d v="1899-12-30T10:34:51"/>
    <x v="2"/>
    <x v="2"/>
    <x v="30"/>
    <x v="0"/>
    <n v="8193"/>
  </r>
  <r>
    <n v="2004"/>
    <d v="2024-01-13T13:35:31"/>
    <d v="2024-01-13T13:38:30"/>
    <s v="46046406@ventasyservicios.com.co"/>
    <s v="Angela Pilar Garces Quintero"/>
    <m/>
    <d v="2024-01-11T00:00:00"/>
    <s v="7:58"/>
    <x v="0"/>
    <m/>
    <m/>
    <m/>
    <m/>
    <m/>
    <m/>
    <m/>
    <m/>
    <s v="amparorey7@gmail.com"/>
    <s v="CANCELACION CLARO"/>
    <s v="93639250"/>
    <s v="PROPIO  SAS"/>
    <s v="PYME MEDIANA"/>
    <s v="CLIENTE EXTERNO"/>
    <x v="0"/>
    <m/>
    <s v="FIJO"/>
    <s v="FTTX"/>
    <s v="FACTURA"/>
    <m/>
    <m/>
    <m/>
    <m/>
    <m/>
    <m/>
    <m/>
    <m/>
    <m/>
    <m/>
    <m/>
    <m/>
    <m/>
    <m/>
    <m/>
    <m/>
    <m/>
    <m/>
    <s v="RECLAMO BENEFICIO NO APLICADO"/>
    <m/>
    <m/>
    <m/>
    <m/>
    <m/>
    <m/>
    <m/>
    <m/>
    <m/>
    <m/>
    <m/>
    <m/>
    <m/>
    <m/>
    <m/>
    <m/>
    <m/>
    <m/>
    <m/>
    <m/>
    <m/>
    <m/>
    <m/>
    <m/>
    <m/>
    <m/>
    <m/>
    <m/>
    <m/>
    <m/>
    <m/>
    <m/>
    <m/>
    <m/>
    <m/>
    <m/>
    <m/>
    <m/>
    <m/>
    <m/>
    <m/>
    <m/>
    <m/>
    <m/>
    <m/>
    <m/>
    <m/>
    <m/>
    <m/>
    <m/>
    <m/>
    <m/>
    <m/>
    <m/>
    <m/>
    <m/>
    <m/>
    <m/>
    <m/>
    <m/>
    <m/>
    <m/>
    <m/>
    <m/>
    <m/>
    <m/>
    <m/>
    <m/>
    <m/>
    <m/>
    <m/>
    <m/>
    <m/>
    <m/>
    <m/>
    <m/>
    <m/>
    <m/>
    <m/>
    <m/>
    <m/>
    <m/>
    <m/>
    <m/>
    <m/>
    <m/>
    <m/>
    <m/>
    <m/>
    <m/>
    <x v="0"/>
    <m/>
    <m/>
    <m/>
    <m/>
    <m/>
    <s v="GESTIONADO"/>
    <m/>
    <d v="2024-01-13T00:00:00"/>
    <s v="me demore una hora y media aplicado beneficio haciendo las quejas _x000a__x000a_Buenas tardes:_x000a__x000a__x000a__x000a_Les comunico que el 14 de diciembre se envió a ustedes una carta de cancelación  del plan de cinco (5) apartamentos ubicados en la Carrera 11b # 96-54  a nombre de Propio SAS y hacer contrato con persona natural a nombre de cada uno de los propietarios y cambiar el plan, hoy la persona encargada de hacer el pago me comenta que el valor a pagar  le está llegando por $151.000 y $151. 699 es el mismo que se venía haciendo y el valor del nuevo plan no es ese,  en claro me informan que el apto 316 se emitió una factura por $79.000 y el 511 por $62.000, según esta información aparecen con doble facturación_x000a__x000a__x000a__x000a_El día de hoy me comunique con Claro para hacer el reclamo y explique que el asesor Daniel Moreno habló con cada propietario solicitando todos los datos que se necesitaban para hacer efectivo el cambio porque él mismo me dijo que  directamente era con el propietario para que el contrato quedará a nombre de cada uno. Para nosotros es importante que Claro rectifique las facturas  Daniel Moreno, según información recibida por un asesor hoy,  al tomar los datos debió  crear un nuevo contrato y radicar el cambio haciendo la cancelación del otro.  En este correo les estoy volviendo a mandar de nuevo la misma documentación que se envió anteriormente, carta firmada por el representante Legal de PROPO SAS, el Certificado de Cámara de Comercio y la cédula del Representante Legal  para que se haga la debida corrección en las facturas  ya que el error debe ser asumido por ustedes y nosotros no tenemos que responsabilizarnos más cuando Claro  estaba enterado del caso porque enviaron técnicos a cada uno de los apartamentos para hacer efectivo el cambio . _x000a__x000a__x000a__x000a_Por favor solicito resolver este inconveniente e informar la corrección de la facturas lo más pronto posible SIN DESCONECTAR EL SERVICIO DEL PLAN QUE ACTUALMENTE FUE INSTALADO  porque las personas que tienen arrendado los apartamentos trabajan desde  casa  y dependen del servicio._x000a__x000a__x000a__x000a_Quedo atenta a una respuesta inmediata y advierto NO CANCELAR EL SERVICIO QUE ACTUALMENTE FUE INSTALADO_x000a__x000a__x000a__x000a_Cordiamente _x000a__x000a__x000a__x000a_AMPARO REY_x000a__x000a_Asistente Administrativa_x000a__x000a_Propio SAS"/>
    <m/>
    <x v="121"/>
    <x v="0"/>
    <x v="0"/>
    <x v="0"/>
    <x v="0"/>
    <n v="1"/>
    <n v="1"/>
    <n v="1"/>
    <n v="1"/>
    <x v="0"/>
    <n v="1"/>
    <s v="93639250PROPIO  SAS"/>
    <x v="0"/>
    <d v="2024-01-13T00:00:00"/>
    <x v="1983"/>
    <d v="1899-12-30T00:00:00"/>
    <d v="2024-01-11T07:58:00"/>
    <s v="7:58"/>
    <d v="1900-01-01T05:40:30"/>
    <x v="0"/>
    <x v="0"/>
    <x v="26"/>
    <x v="1"/>
    <n v="8193"/>
  </r>
  <r>
    <n v="2005"/>
    <d v="2024-01-13T13:39:48"/>
    <d v="2024-01-13T13:41:06"/>
    <s v="46044978@ventasyservicios.com.co"/>
    <s v="Edward Esteban Roa Ruiz"/>
    <m/>
    <d v="2024-01-13T00:00:00"/>
    <s v="09:00"/>
    <x v="4"/>
    <m/>
    <m/>
    <m/>
    <m/>
    <m/>
    <m/>
    <m/>
    <m/>
    <s v="dayanan@motomart.com.co"/>
    <s v="RE: Respuesta solicitud de traslado ID 23131"/>
    <s v="23131"/>
    <s v="MOTO MART S.A."/>
    <s v="PYME MEDIANA"/>
    <s v="CLIENTE CLARO"/>
    <x v="0"/>
    <m/>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3T00:00:00"/>
    <m/>
    <m/>
    <x v="58"/>
    <x v="0"/>
    <x v="0"/>
    <x v="0"/>
    <x v="0"/>
    <n v="1"/>
    <n v="1"/>
    <n v="1"/>
    <n v="1"/>
    <x v="2"/>
    <n v="2"/>
    <s v="23131MOTO MART S.A."/>
    <x v="2"/>
    <d v="2024-01-13T00:00:00"/>
    <x v="1984"/>
    <d v="1899-12-30T00:00:00"/>
    <d v="2024-01-13T09:00:00"/>
    <s v="09:00"/>
    <d v="1899-12-30T04:41:06"/>
    <x v="1"/>
    <x v="1"/>
    <x v="8"/>
    <x v="0"/>
    <n v="8193"/>
  </r>
  <r>
    <n v="2006"/>
    <d v="2024-01-13T13:42:26"/>
    <d v="2024-01-13T13:43:52"/>
    <s v="45577874@ventasyservicios.com.co"/>
    <s v="David Andres Pardo Torres"/>
    <m/>
    <d v="2024-01-10T00:00:00"/>
    <s v="18:08"/>
    <x v="0"/>
    <m/>
    <m/>
    <m/>
    <m/>
    <m/>
    <m/>
    <m/>
    <m/>
    <s v="contactopyme.co@claro.com.co"/>
    <s v="Fwd: Posventa para la reinstalación del cableado externo."/>
    <s v="08340743"/>
    <s v="F A SU FUT LTDA AGENCIA DE SEGUROS"/>
    <s v="MICRO"/>
    <s v="SOPORTE TÉCNICO NEGOCIOS"/>
    <x v="0"/>
    <m/>
    <s v="FIJO"/>
    <s v="HFC"/>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3T00:00:00"/>
    <s v="996064357_x000a_"/>
    <m/>
    <x v="80"/>
    <x v="0"/>
    <x v="0"/>
    <x v="0"/>
    <x v="0"/>
    <n v="1"/>
    <n v="1"/>
    <n v="1"/>
    <n v="1"/>
    <x v="0"/>
    <n v="1"/>
    <s v="08340743F A SU FUT LTDA AGENCIA DE SEGUROS"/>
    <x v="0"/>
    <d v="2024-01-13T00:00:00"/>
    <x v="1985"/>
    <d v="1899-12-30T00:00:00"/>
    <d v="2024-01-10T18:08:00"/>
    <s v="18:08"/>
    <d v="1900-01-01T19:35:52"/>
    <x v="0"/>
    <x v="0"/>
    <x v="14"/>
    <x v="0"/>
    <n v="8193"/>
  </r>
  <r>
    <n v="2007"/>
    <d v="2024-01-13T13:35:30"/>
    <d v="2024-01-13T13:45:33"/>
    <s v="46046817@ventasyservicios.com.co"/>
    <s v="Nicolas Romero Parra"/>
    <m/>
    <d v="2024-01-12T00:00:00"/>
    <s v="14:31"/>
    <x v="0"/>
    <m/>
    <m/>
    <m/>
    <m/>
    <m/>
    <m/>
    <m/>
    <m/>
    <s v="comercial@isamovil.com"/>
    <s v="Fwd: CUENTA SIN SERVICIO DE INTERNET 57248235"/>
    <s v="57248235"/>
    <s v="MARITZA AN MONTANCHEZ TEZ  "/>
    <s v="PYME MEDIANA"/>
    <s v="CONSULTOR COMERCIAL"/>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2T00:00:00"/>
    <s v="N/A"/>
    <s v="996064923"/>
    <x v="57"/>
    <x v="0"/>
    <x v="0"/>
    <x v="5"/>
    <x v="1"/>
    <n v="1"/>
    <n v="1"/>
    <n v="1"/>
    <n v="1"/>
    <x v="0"/>
    <n v="1"/>
    <s v="57248235MARITZA AN MONTANCHEZ TEZ  "/>
    <x v="1"/>
    <d v="2024-01-13T00:00:00"/>
    <x v="1986"/>
    <d v="1899-12-30T00:00:00"/>
    <d v="2024-01-12T14:31:00"/>
    <s v="14:31"/>
    <d v="1899-12-30T23:14:33"/>
    <x v="4"/>
    <x v="2"/>
    <x v="3"/>
    <x v="1"/>
    <n v="8193"/>
  </r>
  <r>
    <n v="2008"/>
    <d v="2024-01-13T13:50:30"/>
    <d v="2024-01-13T13:51:28"/>
    <s v="46046878@ventasyservicios.com.co"/>
    <s v="Laura Alejandra Romero Roa"/>
    <m/>
    <d v="2024-01-13T00:00:00"/>
    <s v="13:45"/>
    <x v="0"/>
    <m/>
    <m/>
    <m/>
    <m/>
    <m/>
    <m/>
    <m/>
    <m/>
    <s v="monica.manzano@claro.com.co; "/>
    <s v="Re: RV: FACTURA SERVICIOS CLOUD *CORPORACIÓN PARA LA RECREACIÓN POPULAR*"/>
    <s v="890316344"/>
    <s v="LA RECREACIÓN POPULAR*"/>
    <s v="NO DETERMINADO"/>
    <s v="CLIENTE CLARO"/>
    <x v="0"/>
    <m/>
    <s v="FIJO"/>
    <s v="FO"/>
    <s v="CLOUD"/>
    <m/>
    <m/>
    <m/>
    <m/>
    <m/>
    <m/>
    <m/>
    <m/>
    <m/>
    <m/>
    <m/>
    <m/>
    <m/>
    <s v="INCONFORMIDAD PLAN TARIFARIO"/>
    <m/>
    <m/>
    <m/>
    <m/>
    <m/>
    <m/>
    <m/>
    <m/>
    <m/>
    <m/>
    <m/>
    <m/>
    <m/>
    <m/>
    <m/>
    <m/>
    <m/>
    <m/>
    <m/>
    <m/>
    <m/>
    <m/>
    <m/>
    <m/>
    <m/>
    <m/>
    <m/>
    <m/>
    <m/>
    <m/>
    <m/>
    <m/>
    <m/>
    <m/>
    <m/>
    <m/>
    <m/>
    <m/>
    <m/>
    <m/>
    <m/>
    <m/>
    <m/>
    <m/>
    <m/>
    <m/>
    <m/>
    <m/>
    <m/>
    <m/>
    <m/>
    <m/>
    <m/>
    <m/>
    <m/>
    <m/>
    <m/>
    <m/>
    <m/>
    <m/>
    <m/>
    <m/>
    <m/>
    <m/>
    <m/>
    <m/>
    <m/>
    <m/>
    <m/>
    <m/>
    <m/>
    <m/>
    <m/>
    <m/>
    <m/>
    <m/>
    <m/>
    <m/>
    <m/>
    <m/>
    <m/>
    <m/>
    <m/>
    <m/>
    <m/>
    <m/>
    <m/>
    <m/>
    <m/>
    <m/>
    <m/>
    <m/>
    <m/>
    <m/>
    <m/>
    <x v="0"/>
    <m/>
    <m/>
    <m/>
    <m/>
    <m/>
    <s v="GESTIONADO"/>
    <m/>
    <d v="2024-01-13T00:00:00"/>
    <s v="0"/>
    <s v="0"/>
    <x v="175"/>
    <x v="0"/>
    <x v="0"/>
    <x v="0"/>
    <x v="0"/>
    <n v="1"/>
    <n v="1"/>
    <n v="1"/>
    <n v="1"/>
    <x v="0"/>
    <n v="1"/>
    <s v="890316344LA RECREACIÓN POPULAR*"/>
    <x v="2"/>
    <d v="2024-01-13T00:00:00"/>
    <x v="1987"/>
    <d v="1899-12-30T00:00:00"/>
    <d v="2024-01-13T13:45:00"/>
    <s v="13:45"/>
    <d v="1899-12-30T00:06:28"/>
    <x v="1"/>
    <x v="1"/>
    <x v="27"/>
    <x v="1"/>
    <n v="8193"/>
  </r>
  <r>
    <n v="2009"/>
    <d v="2024-01-13T12:26:40"/>
    <d v="2024-01-13T13:53:21"/>
    <s v="46044953@ventasyservicios.com.co"/>
    <s v="Jonnatan Steven Hernandez Gonzalez"/>
    <m/>
    <d v="2024-01-11T00:00:00"/>
    <s v="5:39"/>
    <x v="4"/>
    <m/>
    <m/>
    <m/>
    <m/>
    <m/>
    <m/>
    <m/>
    <m/>
    <s v="ana.archilaa@claro.com.co"/>
    <s v="RV:  LINEAS TELEFONICAS TRANSCAR - CAMARA DE COMERCIO"/>
    <s v="8.22376326"/>
    <s v="TRANSPORTES CARVAJAL LTDA"/>
    <s v="PYME MEDIANA"/>
    <s v="CLIENTE CLAR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3T00:00:00"/>
    <s v="N/A"/>
    <s v="N/A"/>
    <x v="61"/>
    <x v="0"/>
    <x v="0"/>
    <x v="0"/>
    <x v="0"/>
    <n v="1"/>
    <n v="1"/>
    <n v="1"/>
    <n v="1"/>
    <x v="0"/>
    <n v="1"/>
    <s v="8.22376326TRANSPORTES CARVAJAL LTDA"/>
    <x v="0"/>
    <d v="2024-01-13T00:00:00"/>
    <x v="1988"/>
    <d v="1899-12-30T00:00:00"/>
    <d v="2024-01-11T05:39:00"/>
    <s v="5:39"/>
    <d v="1900-01-01T08:14:21"/>
    <x v="0"/>
    <x v="0"/>
    <x v="15"/>
    <x v="0"/>
    <n v="8193"/>
  </r>
  <r>
    <n v="2010"/>
    <d v="2024-01-13T13:55:08"/>
    <d v="2024-01-13T13:56:37"/>
    <s v="45577874@ventasyservicios.com.co"/>
    <s v="David Andres Pardo Torres"/>
    <m/>
    <d v="2024-01-11T00:00:00"/>
    <s v="15:19"/>
    <x v="4"/>
    <m/>
    <m/>
    <m/>
    <m/>
    <m/>
    <m/>
    <m/>
    <m/>
    <s v="gerencia@sscolombia.co"/>
    <s v="RV: RECLAMACION - FALTA DE SERVICIO CLARO"/>
    <s v="12009073"/>
    <s v="12009073"/>
    <s v="EMPRESAS"/>
    <s v="CLIENTE EXTERNO"/>
    <x v="1"/>
    <s v="0"/>
    <s v="FIJO"/>
    <s v="FO"/>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SOLUCIONADO ESCALADO"/>
    <s v="OTRAS ÁREAS"/>
    <d v="2024-01-13T00:00:00"/>
    <s v="20633554"/>
    <m/>
    <x v="57"/>
    <x v="0"/>
    <x v="4"/>
    <x v="0"/>
    <x v="0"/>
    <n v="1"/>
    <n v="1"/>
    <n v="1"/>
    <n v="1"/>
    <x v="0"/>
    <n v="1"/>
    <s v="1200907312009073"/>
    <x v="1"/>
    <d v="2024-01-13T00:00:00"/>
    <x v="1989"/>
    <d v="1899-12-30T00:00:00"/>
    <d v="2024-01-11T15:19:00"/>
    <s v="15:19"/>
    <d v="1899-12-31T22:37:37"/>
    <x v="0"/>
    <x v="0"/>
    <x v="14"/>
    <x v="0"/>
    <n v="8193"/>
  </r>
  <r>
    <n v="2011"/>
    <d v="2024-01-13T14:06:22"/>
    <d v="2024-01-13T14:11:16"/>
    <s v="45577874@ventasyservicios.com.co"/>
    <s v="David Andres Pardo Torres"/>
    <m/>
    <d v="2024-01-12T00:00:00"/>
    <s v="11:26"/>
    <x v="0"/>
    <m/>
    <m/>
    <m/>
    <m/>
    <m/>
    <m/>
    <m/>
    <m/>
    <s v="Jhonatan.Macias@claro.com.co"/>
    <s v="RV: Traslado interno - PETROLIQUIDOS S.A.S // 900488509-6"/>
    <s v="12154045"/>
    <s v="PETROLIQUIDOS S.A.S"/>
    <s v="PYME MEDIANA"/>
    <s v="CONSULTOR COMERCIAL"/>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3T00:00:00"/>
    <s v="20633760"/>
    <m/>
    <x v="80"/>
    <x v="0"/>
    <x v="0"/>
    <x v="0"/>
    <x v="0"/>
    <n v="1"/>
    <n v="1"/>
    <n v="1"/>
    <n v="1"/>
    <x v="1"/>
    <n v="2"/>
    <s v="12154045PETROLIQUIDOS S.A.S"/>
    <x v="0"/>
    <d v="2024-01-13T00:00:00"/>
    <x v="1990"/>
    <d v="1899-12-30T00:00:00"/>
    <d v="2024-01-12T11:26:00"/>
    <s v="11:26"/>
    <d v="1899-12-31T02:45:16"/>
    <x v="0"/>
    <x v="0"/>
    <x v="14"/>
    <x v="0"/>
    <n v="8193"/>
  </r>
  <r>
    <n v="2012"/>
    <d v="2024-01-13T14:16:45"/>
    <d v="2024-01-13T14:18:08"/>
    <s v="46044978@ventasyservicios.com.co"/>
    <s v="Edward Esteban Roa Ruiz"/>
    <m/>
    <d v="2024-01-13T00:00:00"/>
    <s v="9:00"/>
    <x v="4"/>
    <m/>
    <m/>
    <m/>
    <m/>
    <m/>
    <m/>
    <m/>
    <m/>
    <s v="sistemas@fiorenzi.com.co "/>
    <s v="Solicitud de Parafiscales - Traslado Externo"/>
    <s v="77550856"/>
    <s v="LUCCA GIULIANO LIMITADA"/>
    <s v="MICRO"/>
    <s v="CLIENTE CLARO"/>
    <x v="0"/>
    <m/>
    <s v="FIJO"/>
    <s v="HFC"/>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3T00:00:00"/>
    <m/>
    <m/>
    <x v="80"/>
    <x v="0"/>
    <x v="0"/>
    <x v="0"/>
    <x v="0"/>
    <n v="1"/>
    <n v="1"/>
    <n v="1"/>
    <n v="1"/>
    <x v="0"/>
    <n v="1"/>
    <s v="77550856LUCCA GIULIANO LIMITADA"/>
    <x v="2"/>
    <d v="2024-01-13T00:00:00"/>
    <x v="1991"/>
    <d v="1899-12-30T00:00:00"/>
    <d v="2024-01-13T09:00:00"/>
    <s v="9:00"/>
    <d v="1899-12-30T05:18:08"/>
    <x v="1"/>
    <x v="1"/>
    <x v="8"/>
    <x v="0"/>
    <n v="8193"/>
  </r>
  <r>
    <n v="2013"/>
    <d v="2024-01-13T13:53:39"/>
    <d v="2024-01-13T14:19:52"/>
    <s v="46044953@ventasyservicios.com.co"/>
    <s v="Jonnatan Steven Hernandez Gonzalez"/>
    <m/>
    <d v="2024-01-11T00:00:00"/>
    <s v="6:45"/>
    <x v="4"/>
    <m/>
    <m/>
    <m/>
    <m/>
    <m/>
    <m/>
    <m/>
    <m/>
    <s v="fincapaiba@gmail.com"/>
    <s v="Re: SOLICITUD RECONSIDERAR VALOR DEL PLAN # DE CUENTA 67424388"/>
    <s v="67424388"/>
    <s v="ALVARO DELGADO PAZ"/>
    <s v="MICRO"/>
    <s v="CLIENTE CLARO"/>
    <x v="0"/>
    <m/>
    <s v="FIJO"/>
    <s v="HFC"/>
    <s v="FIDELIZACIÓN - RETENCIÓN"/>
    <m/>
    <m/>
    <m/>
    <m/>
    <m/>
    <m/>
    <m/>
    <m/>
    <m/>
    <m/>
    <m/>
    <m/>
    <m/>
    <m/>
    <m/>
    <m/>
    <m/>
    <m/>
    <m/>
    <m/>
    <m/>
    <s v="ACEPTACIÓN PROPUESTA"/>
    <m/>
    <m/>
    <m/>
    <m/>
    <m/>
    <m/>
    <m/>
    <m/>
    <m/>
    <m/>
    <m/>
    <m/>
    <m/>
    <m/>
    <m/>
    <m/>
    <m/>
    <m/>
    <m/>
    <m/>
    <m/>
    <m/>
    <m/>
    <m/>
    <m/>
    <m/>
    <m/>
    <m/>
    <m/>
    <m/>
    <m/>
    <m/>
    <m/>
    <m/>
    <m/>
    <m/>
    <m/>
    <m/>
    <m/>
    <m/>
    <m/>
    <m/>
    <m/>
    <m/>
    <m/>
    <m/>
    <m/>
    <m/>
    <m/>
    <m/>
    <m/>
    <m/>
    <m/>
    <m/>
    <m/>
    <m/>
    <m/>
    <m/>
    <m/>
    <m/>
    <m/>
    <m/>
    <m/>
    <m/>
    <m/>
    <m/>
    <m/>
    <m/>
    <m/>
    <m/>
    <m/>
    <m/>
    <m/>
    <m/>
    <m/>
    <m/>
    <m/>
    <m/>
    <m/>
    <m/>
    <m/>
    <m/>
    <m/>
    <m/>
    <m/>
    <m/>
    <m/>
    <x v="0"/>
    <m/>
    <m/>
    <m/>
    <m/>
    <m/>
    <s v="SOLUCIONADO ESCALADO"/>
    <s v="OTRAS ÁREAS"/>
    <d v="2024-01-13T00:00:00"/>
    <s v="N/A"/>
    <s v="N/A"/>
    <x v="113"/>
    <x v="0"/>
    <x v="4"/>
    <x v="0"/>
    <x v="0"/>
    <n v="1"/>
    <n v="1"/>
    <n v="1"/>
    <n v="1"/>
    <x v="1"/>
    <n v="2"/>
    <s v="67424388ALVARO DELGADO PAZ"/>
    <x v="1"/>
    <d v="2024-01-13T00:00:00"/>
    <x v="1992"/>
    <d v="1899-12-30T00:00:00"/>
    <d v="2024-01-11T06:45:00"/>
    <s v="6:45"/>
    <d v="1900-01-01T07:34:52"/>
    <x v="0"/>
    <x v="0"/>
    <x v="15"/>
    <x v="0"/>
    <n v="8193"/>
  </r>
  <r>
    <n v="2014"/>
    <d v="2024-01-13T14:35:14"/>
    <d v="2024-01-13T14:38:24"/>
    <s v="45577874@ventasyservicios.com.co"/>
    <s v="David Andres Pardo Torres"/>
    <m/>
    <d v="2024-01-13T00:00:00"/>
    <s v="08:02"/>
    <x v="7"/>
    <m/>
    <m/>
    <m/>
    <m/>
    <m/>
    <m/>
    <s v="parkcaribehotel@gmail.com"/>
    <s v="Fwd: Seccion decontrato soluciones fijas por medio de presente solicitamos él cambio de titularidad de los siguiente servicios"/>
    <m/>
    <m/>
    <s v="13378863"/>
    <s v="PARK CARIBE HOTEL DE MEDELLIN S.A.S."/>
    <s v="MICRO"/>
    <s v="CLIENTE EXTERNO"/>
    <x v="0"/>
    <m/>
    <m/>
    <m/>
    <m/>
    <m/>
    <m/>
    <m/>
    <m/>
    <m/>
    <m/>
    <m/>
    <m/>
    <m/>
    <m/>
    <m/>
    <m/>
    <m/>
    <m/>
    <m/>
    <m/>
    <m/>
    <m/>
    <m/>
    <m/>
    <m/>
    <m/>
    <m/>
    <m/>
    <m/>
    <m/>
    <m/>
    <m/>
    <m/>
    <m/>
    <m/>
    <m/>
    <m/>
    <m/>
    <m/>
    <m/>
    <m/>
    <m/>
    <m/>
    <m/>
    <m/>
    <m/>
    <m/>
    <m/>
    <m/>
    <m/>
    <m/>
    <m/>
    <m/>
    <m/>
    <m/>
    <m/>
    <m/>
    <m/>
    <m/>
    <m/>
    <m/>
    <m/>
    <m/>
    <m/>
    <m/>
    <m/>
    <m/>
    <m/>
    <m/>
    <m/>
    <m/>
    <m/>
    <m/>
    <s v="FIJO"/>
    <s v="FO"/>
    <m/>
    <s v="INFORMACIÓN"/>
    <s v="ESTADO DEL PROCESO"/>
    <m/>
    <m/>
    <m/>
    <m/>
    <m/>
    <m/>
    <m/>
    <m/>
    <m/>
    <m/>
    <m/>
    <m/>
    <m/>
    <m/>
    <m/>
    <m/>
    <m/>
    <m/>
    <m/>
    <m/>
    <m/>
    <m/>
    <m/>
    <m/>
    <m/>
    <m/>
    <m/>
    <m/>
    <m/>
    <m/>
    <m/>
    <m/>
    <m/>
    <m/>
    <m/>
    <x v="0"/>
    <m/>
    <m/>
    <m/>
    <m/>
    <m/>
    <s v="GESTIONADO"/>
    <m/>
    <d v="2024-01-13T00:00:00"/>
    <s v="20634100"/>
    <m/>
    <x v="137"/>
    <x v="6"/>
    <x v="0"/>
    <x v="0"/>
    <x v="0"/>
    <n v="1"/>
    <n v="1"/>
    <n v="1"/>
    <n v="1"/>
    <x v="2"/>
    <n v="2"/>
    <s v="13378863PARK CARIBE HOTEL DE MEDELLIN S.A.S."/>
    <x v="0"/>
    <d v="2024-01-13T00:00:00"/>
    <x v="1993"/>
    <d v="1899-12-30T00:00:00"/>
    <d v="2024-01-13T08:02:00"/>
    <s v="08:02"/>
    <d v="1899-12-30T06:36:24"/>
    <x v="2"/>
    <x v="2"/>
    <x v="14"/>
    <x v="0"/>
    <n v="8193"/>
  </r>
  <r>
    <n v="2015"/>
    <d v="2024-01-13T14:25:13"/>
    <d v="2024-01-13T14:40:56"/>
    <s v="46044953@ventasyservicios.com.co"/>
    <s v="Jonnatan Steven Hernandez Gonzalez"/>
    <m/>
    <d v="2024-01-11T00:00:00"/>
    <s v="9:38"/>
    <x v="4"/>
    <m/>
    <m/>
    <m/>
    <m/>
    <m/>
    <m/>
    <m/>
    <m/>
    <s v="delrosario.19580706@gmail.com"/>
    <s v="Pago no abonado"/>
    <s v="36083368"/>
    <s v="MARCELA DE NUÑEZ DE ROMERO"/>
    <s v="NO DETERMINADO"/>
    <s v="RESIDENCIAL"/>
    <x v="0"/>
    <m/>
    <s v="FIJO"/>
    <s v="HFC"/>
    <s v="CASO A OTRAS ÁREAS"/>
    <m/>
    <m/>
    <m/>
    <m/>
    <m/>
    <m/>
    <m/>
    <m/>
    <s v="RESIDENCIAL"/>
    <m/>
    <m/>
    <m/>
    <m/>
    <m/>
    <m/>
    <m/>
    <m/>
    <m/>
    <m/>
    <m/>
    <m/>
    <m/>
    <m/>
    <m/>
    <m/>
    <m/>
    <m/>
    <m/>
    <m/>
    <m/>
    <m/>
    <m/>
    <m/>
    <m/>
    <m/>
    <m/>
    <m/>
    <m/>
    <m/>
    <m/>
    <m/>
    <m/>
    <m/>
    <m/>
    <m/>
    <m/>
    <m/>
    <m/>
    <m/>
    <m/>
    <m/>
    <m/>
    <m/>
    <m/>
    <m/>
    <m/>
    <m/>
    <m/>
    <m/>
    <m/>
    <m/>
    <m/>
    <m/>
    <m/>
    <m/>
    <m/>
    <m/>
    <m/>
    <m/>
    <m/>
    <m/>
    <m/>
    <m/>
    <m/>
    <m/>
    <m/>
    <m/>
    <m/>
    <m/>
    <m/>
    <m/>
    <m/>
    <m/>
    <m/>
    <m/>
    <m/>
    <m/>
    <m/>
    <m/>
    <m/>
    <m/>
    <m/>
    <m/>
    <m/>
    <m/>
    <m/>
    <m/>
    <m/>
    <m/>
    <m/>
    <m/>
    <m/>
    <m/>
    <m/>
    <m/>
    <m/>
    <m/>
    <m/>
    <m/>
    <x v="0"/>
    <m/>
    <m/>
    <m/>
    <m/>
    <m/>
    <s v="SOLUCIONADO ESCALADO"/>
    <s v="OTRAS ÁREAS"/>
    <d v="2024-01-13T00:00:00"/>
    <s v="N/A"/>
    <s v="N/A"/>
    <x v="118"/>
    <x v="0"/>
    <x v="4"/>
    <x v="0"/>
    <x v="0"/>
    <n v="1"/>
    <n v="1"/>
    <n v="1"/>
    <n v="1"/>
    <x v="0"/>
    <n v="1"/>
    <s v="36083368MARCELA DE NUÑEZ DE ROMERO"/>
    <x v="1"/>
    <d v="2024-01-13T00:00:00"/>
    <x v="1994"/>
    <d v="1899-12-30T00:00:00"/>
    <d v="2024-01-11T09:38:00"/>
    <s v="9:38"/>
    <d v="1900-01-01T05:02:56"/>
    <x v="0"/>
    <x v="0"/>
    <x v="15"/>
    <x v="0"/>
    <n v="8193"/>
  </r>
  <r>
    <n v="2016"/>
    <d v="2024-01-13T14:44:14"/>
    <d v="2024-01-13T14:46:24"/>
    <s v="46046813@ventasyservicios.com.co"/>
    <s v="Leidy Dayan Bautista Villamil"/>
    <m/>
    <d v="2024-01-11T00:00:00"/>
    <s v="15:00"/>
    <x v="0"/>
    <m/>
    <m/>
    <m/>
    <m/>
    <m/>
    <m/>
    <m/>
    <m/>
    <s v="contactopyme.co@claro.com.co"/>
    <s v="Fwd: RV: DOCUMENTOS"/>
    <s v="17081353"/>
    <s v="CTRM S.A.S."/>
    <s v="SOHO"/>
    <s v="CLIENTE CLARO"/>
    <x v="0"/>
    <m/>
    <s v="FIJO"/>
    <s v="HFC"/>
    <s v="PQR"/>
    <m/>
    <m/>
    <m/>
    <m/>
    <m/>
    <m/>
    <m/>
    <m/>
    <m/>
    <m/>
    <m/>
    <m/>
    <m/>
    <m/>
    <m/>
    <m/>
    <m/>
    <m/>
    <m/>
    <m/>
    <m/>
    <m/>
    <m/>
    <m/>
    <m/>
    <m/>
    <m/>
    <m/>
    <m/>
    <m/>
    <m/>
    <m/>
    <m/>
    <m/>
    <m/>
    <m/>
    <m/>
    <s v="INFORMACIÓN - ACLARACIÓN"/>
    <s v="INFORMACIÓN PLANES - TARIFAS"/>
    <m/>
    <m/>
    <m/>
    <m/>
    <m/>
    <m/>
    <m/>
    <m/>
    <m/>
    <m/>
    <m/>
    <m/>
    <m/>
    <m/>
    <m/>
    <m/>
    <m/>
    <m/>
    <m/>
    <m/>
    <m/>
    <m/>
    <m/>
    <m/>
    <m/>
    <m/>
    <m/>
    <m/>
    <m/>
    <m/>
    <m/>
    <m/>
    <m/>
    <m/>
    <m/>
    <m/>
    <m/>
    <m/>
    <m/>
    <m/>
    <m/>
    <m/>
    <m/>
    <m/>
    <m/>
    <m/>
    <m/>
    <m/>
    <m/>
    <m/>
    <m/>
    <m/>
    <m/>
    <m/>
    <m/>
    <m/>
    <m/>
    <m/>
    <m/>
    <m/>
    <m/>
    <m/>
    <m/>
    <m/>
    <m/>
    <m/>
    <m/>
    <m/>
    <m/>
    <m/>
    <x v="0"/>
    <m/>
    <m/>
    <m/>
    <m/>
    <m/>
    <s v="GESTIONADO"/>
    <m/>
    <d v="2024-01-13T00:00:00"/>
    <s v="NA"/>
    <m/>
    <x v="101"/>
    <x v="0"/>
    <x v="0"/>
    <x v="0"/>
    <x v="0"/>
    <n v="1"/>
    <n v="1"/>
    <n v="1"/>
    <n v="1"/>
    <x v="2"/>
    <n v="2"/>
    <s v="17081353CTRM S.A.S."/>
    <x v="0"/>
    <d v="2024-01-13T00:00:00"/>
    <x v="1995"/>
    <d v="1899-12-30T00:00:00"/>
    <d v="2024-01-11T15:00:00"/>
    <s v="15:00"/>
    <d v="1899-12-31T23:46:24"/>
    <x v="0"/>
    <x v="0"/>
    <x v="2"/>
    <x v="1"/>
    <n v="8193"/>
  </r>
  <r>
    <n v="2017"/>
    <d v="2024-01-13T14:51:19"/>
    <d v="2024-01-13T14:53:48"/>
    <s v="45577874@ventasyservicios.com.co"/>
    <s v="David Andres Pardo Torres"/>
    <m/>
    <d v="2024-01-13T00:00:00"/>
    <s v="08:02"/>
    <x v="4"/>
    <m/>
    <m/>
    <m/>
    <m/>
    <m/>
    <m/>
    <m/>
    <m/>
    <s v="parkcaribehotel@gmail.com"/>
    <s v="Fwd: Seccion decontrato soluciones fijas por medio de presente solicitamos él cambio de titularidad de los siguiente servicios"/>
    <s v="12834228"/>
    <s v="PARK CARIB HOTEL DE MEDELL S.A.S"/>
    <s v="MICRO"/>
    <s v="CLIENTE EXTERNO"/>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3T00:00:00"/>
    <s v="996074919"/>
    <m/>
    <x v="37"/>
    <x v="0"/>
    <x v="0"/>
    <x v="16"/>
    <x v="1"/>
    <n v="1"/>
    <n v="1"/>
    <n v="1"/>
    <n v="1"/>
    <x v="2"/>
    <n v="2"/>
    <s v="12834228PARK CARIB HOTEL DE MEDELL S.A.S"/>
    <x v="0"/>
    <d v="2024-01-13T00:00:00"/>
    <x v="1996"/>
    <d v="1899-12-30T00:00:00"/>
    <d v="2024-01-13T08:02:00"/>
    <s v="08:02"/>
    <d v="1899-12-30T06:51:48"/>
    <x v="2"/>
    <x v="2"/>
    <x v="14"/>
    <x v="0"/>
    <n v="8193"/>
  </r>
  <r>
    <n v="2018"/>
    <d v="2024-01-13T15:00:47"/>
    <d v="2024-01-13T15:02:29"/>
    <s v="46046406@ventasyservicios.com.co"/>
    <s v="Angela Pilar Garces Quintero"/>
    <m/>
    <d v="2024-01-12T00:00:00"/>
    <s v="15:10"/>
    <x v="0"/>
    <m/>
    <m/>
    <m/>
    <m/>
    <m/>
    <m/>
    <m/>
    <m/>
    <s v="FILTROWEBPQR-2@millenium.com.co"/>
    <s v="CASO FIBRA OPTICA ID 1420095"/>
    <s v="19385"/>
    <s v="A TODA HORA ATH"/>
    <s v="PYME MEDIANA"/>
    <s v="CLIENTE EXTERNO"/>
    <x v="0"/>
    <m/>
    <s v="FIJO"/>
    <s v="FO"/>
    <s v="FACTURA"/>
    <m/>
    <m/>
    <m/>
    <m/>
    <m/>
    <m/>
    <m/>
    <m/>
    <m/>
    <m/>
    <m/>
    <m/>
    <m/>
    <m/>
    <m/>
    <m/>
    <m/>
    <m/>
    <s v="ACLARACIÓN COBRO DE INSTALACIÓN"/>
    <m/>
    <m/>
    <m/>
    <m/>
    <m/>
    <m/>
    <m/>
    <m/>
    <m/>
    <m/>
    <m/>
    <m/>
    <m/>
    <m/>
    <m/>
    <m/>
    <m/>
    <m/>
    <m/>
    <m/>
    <m/>
    <m/>
    <m/>
    <m/>
    <m/>
    <m/>
    <m/>
    <m/>
    <m/>
    <m/>
    <m/>
    <m/>
    <m/>
    <m/>
    <m/>
    <m/>
    <m/>
    <m/>
    <m/>
    <m/>
    <m/>
    <m/>
    <m/>
    <m/>
    <m/>
    <m/>
    <m/>
    <m/>
    <m/>
    <m/>
    <m/>
    <m/>
    <m/>
    <m/>
    <m/>
    <m/>
    <m/>
    <m/>
    <m/>
    <m/>
    <m/>
    <m/>
    <m/>
    <m/>
    <m/>
    <m/>
    <m/>
    <m/>
    <m/>
    <m/>
    <m/>
    <m/>
    <m/>
    <m/>
    <m/>
    <m/>
    <m/>
    <m/>
    <m/>
    <m/>
    <m/>
    <m/>
    <m/>
    <m/>
    <m/>
    <m/>
    <m/>
    <m/>
    <m/>
    <m/>
    <x v="0"/>
    <m/>
    <m/>
    <m/>
    <m/>
    <m/>
    <s v="GESTIONADO"/>
    <m/>
    <d v="2024-01-13T00:00:00"/>
    <s v="Buen día,_x000a__x000a__x000a__x000a_Remito caso recibido por medio de la página WEB con el ID 1420095  FIBRA OPTICA para su gestión lo antes posible._x000a__x000a__x000a__x000a_Fecha Recibido: 12/01/2024 1:57:17 p.m._x000a__x000a_Nombre cliente: Complarketing SAS_x000a__x000a_Identificación: 900422177 _x000a__x000a_Correo: gerencia@complarketing.com_x000a__x000a__x000a__x000a__x000a__x000a__x000a__x000a__x000a__x000a__x000a__x000a__x000a__x000a_Adjunto soporte._x000a__x000a__x000a__x000a__x000a__x000a_Cordialmente,_x000a__x000a__x000a__x000a_Jessica Fernanda Morales Arnedo _x000a__x000a_Filtro y correspondencia "/>
    <m/>
    <x v="131"/>
    <x v="0"/>
    <x v="0"/>
    <x v="0"/>
    <x v="0"/>
    <n v="1"/>
    <n v="1"/>
    <n v="1"/>
    <n v="1"/>
    <x v="0"/>
    <n v="1"/>
    <s v="19385A TODA HORA ATH"/>
    <x v="0"/>
    <d v="2024-01-13T00:00:00"/>
    <x v="1997"/>
    <d v="1899-12-30T00:00:00"/>
    <d v="2024-01-12T15:10:00"/>
    <s v="15:10"/>
    <d v="1899-12-30T23:52:29"/>
    <x v="4"/>
    <x v="0"/>
    <x v="26"/>
    <x v="1"/>
    <n v="8193"/>
  </r>
  <r>
    <n v="2019"/>
    <d v="2024-01-13T14:30:21"/>
    <d v="2024-01-13T15:04:37"/>
    <s v="46044959@ventasyservicios.com.co"/>
    <s v="Brayan Enrique Cuida Castillo"/>
    <m/>
    <d v="2024-01-13T00:00:00"/>
    <s v="9:39 a. m."/>
    <x v="4"/>
    <m/>
    <m/>
    <m/>
    <m/>
    <m/>
    <m/>
    <m/>
    <m/>
    <s v="drippe@hatotech.com"/>
    <s v="RE: RESPUESTA SOLICITUD TRASLADO ID. 13336721 TK 20548225 (cancelación de servicios)"/>
    <s v="13336721"/>
    <s v="HATOTECH S.A.S."/>
    <s v="SOHO"/>
    <s v="CLIENTE CLARO"/>
    <x v="0"/>
    <m/>
    <s v="FIJO"/>
    <s v="FO"/>
    <s v="CANCELACIÓN DE SERVICIO"/>
    <m/>
    <m/>
    <m/>
    <m/>
    <m/>
    <m/>
    <m/>
    <s v="COLOCACIÓN"/>
    <m/>
    <m/>
    <m/>
    <m/>
    <m/>
    <m/>
    <m/>
    <m/>
    <m/>
    <m/>
    <m/>
    <m/>
    <m/>
    <m/>
    <m/>
    <m/>
    <m/>
    <m/>
    <m/>
    <m/>
    <m/>
    <m/>
    <m/>
    <m/>
    <m/>
    <m/>
    <m/>
    <m/>
    <m/>
    <m/>
    <m/>
    <m/>
    <m/>
    <m/>
    <m/>
    <m/>
    <m/>
    <m/>
    <m/>
    <m/>
    <m/>
    <m/>
    <m/>
    <m/>
    <m/>
    <m/>
    <m/>
    <m/>
    <m/>
    <m/>
    <m/>
    <m/>
    <m/>
    <m/>
    <m/>
    <m/>
    <m/>
    <m/>
    <m/>
    <m/>
    <m/>
    <m/>
    <m/>
    <m/>
    <m/>
    <m/>
    <m/>
    <m/>
    <m/>
    <m/>
    <m/>
    <m/>
    <m/>
    <m/>
    <m/>
    <m/>
    <m/>
    <m/>
    <m/>
    <m/>
    <m/>
    <m/>
    <m/>
    <m/>
    <m/>
    <m/>
    <m/>
    <m/>
    <m/>
    <m/>
    <m/>
    <m/>
    <m/>
    <m/>
    <m/>
    <m/>
    <m/>
    <s v="TOTAL"/>
    <m/>
    <s v="NO INDICA MOTIVO"/>
    <m/>
    <x v="1"/>
    <m/>
    <m/>
    <s v="1"/>
    <m/>
    <m/>
    <s v="GESTIONADO"/>
    <m/>
    <d v="2024-01-12T00:00:00"/>
    <s v="NN"/>
    <m/>
    <x v="74"/>
    <x v="0"/>
    <x v="0"/>
    <x v="0"/>
    <x v="0"/>
    <n v="1"/>
    <n v="1"/>
    <n v="1"/>
    <n v="1"/>
    <x v="2"/>
    <n v="2"/>
    <s v="13336721HATOTECH S.A.S."/>
    <x v="2"/>
    <d v="2024-01-13T00:00:00"/>
    <x v="1998"/>
    <d v="1899-12-30T00:00:00"/>
    <d v="2024-01-13T09:39:00"/>
    <s v="9:39"/>
    <d v="1899-12-30T05:25:37"/>
    <x v="1"/>
    <x v="1"/>
    <x v="7"/>
    <x v="0"/>
    <n v="8193"/>
  </r>
  <r>
    <n v="2020"/>
    <d v="2024-01-13T15:03:29"/>
    <d v="2024-01-13T15:05:54"/>
    <s v="46046813@ventasyservicios.com.co"/>
    <s v="Leidy Dayan Bautista Villamil"/>
    <m/>
    <d v="2024-01-11T00:00:00"/>
    <s v="14:57"/>
    <x v="0"/>
    <m/>
    <m/>
    <m/>
    <m/>
    <m/>
    <m/>
    <m/>
    <m/>
    <s v="contactopyme.co@claro.com.co"/>
    <s v="Fwd: Re: RV: Solucion de instalacion fibra"/>
    <s v="12089711"/>
    <s v="AEC - MONTAJES Y SERVICIOS INTEGRALES DE GAS S.A.S"/>
    <s v="PYME MEDIANA"/>
    <s v="CLARO TE AYUDA"/>
    <x v="0"/>
    <m/>
    <s v="FIJO"/>
    <s v="FO"/>
    <s v="SOPORTE TÉCNICO"/>
    <m/>
    <m/>
    <m/>
    <m/>
    <m/>
    <m/>
    <m/>
    <m/>
    <m/>
    <m/>
    <m/>
    <m/>
    <m/>
    <m/>
    <m/>
    <m/>
    <m/>
    <m/>
    <m/>
    <m/>
    <m/>
    <m/>
    <m/>
    <m/>
    <m/>
    <m/>
    <m/>
    <m/>
    <m/>
    <m/>
    <m/>
    <m/>
    <m/>
    <m/>
    <m/>
    <m/>
    <m/>
    <m/>
    <m/>
    <m/>
    <m/>
    <m/>
    <m/>
    <m/>
    <m/>
    <m/>
    <m/>
    <m/>
    <m/>
    <m/>
    <m/>
    <m/>
    <m/>
    <m/>
    <m/>
    <s v="TRANSFERENCIA"/>
    <m/>
    <m/>
    <m/>
    <m/>
    <m/>
    <m/>
    <m/>
    <m/>
    <m/>
    <m/>
    <m/>
    <m/>
    <m/>
    <m/>
    <m/>
    <m/>
    <m/>
    <m/>
    <m/>
    <m/>
    <m/>
    <m/>
    <m/>
    <m/>
    <m/>
    <m/>
    <m/>
    <m/>
    <m/>
    <m/>
    <m/>
    <m/>
    <m/>
    <m/>
    <m/>
    <m/>
    <m/>
    <m/>
    <m/>
    <m/>
    <m/>
    <m/>
    <m/>
    <m/>
    <m/>
    <m/>
    <m/>
    <m/>
    <m/>
    <m/>
    <m/>
    <m/>
    <m/>
    <x v="1"/>
    <m/>
    <m/>
    <s v="2"/>
    <s v="0"/>
    <s v="BOGOTA"/>
    <s v="GESTIONADO"/>
    <m/>
    <d v="2024-01-13T00:00:00"/>
    <s v="NA"/>
    <m/>
    <x v="8"/>
    <x v="0"/>
    <x v="0"/>
    <x v="0"/>
    <x v="0"/>
    <n v="1"/>
    <n v="1"/>
    <n v="1"/>
    <n v="1"/>
    <x v="0"/>
    <n v="1"/>
    <s v="12089711AEC - MONTAJES Y SERVICIOS INTEGRALES DE GAS S.A.S"/>
    <x v="0"/>
    <d v="2024-01-13T00:00:00"/>
    <x v="1999"/>
    <d v="1899-12-30T00:00:00"/>
    <d v="2024-01-11T14:57:00"/>
    <s v="14:57"/>
    <d v="1900-01-01T00:08:54"/>
    <x v="0"/>
    <x v="0"/>
    <x v="2"/>
    <x v="1"/>
    <n v="8193"/>
  </r>
  <r>
    <n v="2021"/>
    <d v="2024-01-13T15:07:12"/>
    <d v="2024-01-13T15:08:52"/>
    <s v="46044978@ventasyservicios.com.co"/>
    <s v="Edward Esteban Roa Ruiz"/>
    <m/>
    <d v="2024-01-13T00:00:00"/>
    <s v="09:11"/>
    <x v="4"/>
    <m/>
    <m/>
    <m/>
    <m/>
    <m/>
    <m/>
    <m/>
    <m/>
    <s v="tecnico1@siicsa.com.co"/>
    <s v="RE: Configuración DMZ hacia IP"/>
    <s v="96674510"/>
    <s v="COVATRANS LTDA"/>
    <s v="PYME MEDIANA"/>
    <s v="CLIENTE CLARO"/>
    <x v="0"/>
    <m/>
    <s v="FIJO"/>
    <s v="HFC"/>
    <s v="SOPORTE TÉCNICO"/>
    <m/>
    <m/>
    <m/>
    <m/>
    <m/>
    <m/>
    <m/>
    <m/>
    <m/>
    <m/>
    <m/>
    <m/>
    <m/>
    <m/>
    <m/>
    <m/>
    <m/>
    <m/>
    <m/>
    <m/>
    <m/>
    <m/>
    <m/>
    <m/>
    <m/>
    <m/>
    <m/>
    <m/>
    <m/>
    <m/>
    <m/>
    <m/>
    <m/>
    <m/>
    <m/>
    <m/>
    <m/>
    <m/>
    <m/>
    <m/>
    <m/>
    <m/>
    <m/>
    <m/>
    <m/>
    <m/>
    <m/>
    <m/>
    <m/>
    <m/>
    <m/>
    <m/>
    <m/>
    <m/>
    <m/>
    <s v="TRANSFERENCIA"/>
    <m/>
    <m/>
    <m/>
    <m/>
    <m/>
    <m/>
    <m/>
    <m/>
    <m/>
    <m/>
    <m/>
    <m/>
    <m/>
    <m/>
    <m/>
    <m/>
    <m/>
    <m/>
    <m/>
    <m/>
    <m/>
    <m/>
    <m/>
    <m/>
    <m/>
    <m/>
    <m/>
    <m/>
    <m/>
    <m/>
    <m/>
    <m/>
    <m/>
    <m/>
    <m/>
    <m/>
    <m/>
    <m/>
    <m/>
    <m/>
    <m/>
    <m/>
    <m/>
    <m/>
    <m/>
    <m/>
    <m/>
    <m/>
    <m/>
    <m/>
    <m/>
    <m/>
    <m/>
    <x v="1"/>
    <m/>
    <m/>
    <s v="1"/>
    <s v="0"/>
    <s v="0"/>
    <s v="GESTIONADO"/>
    <m/>
    <d v="2024-01-13T00:00:00"/>
    <m/>
    <m/>
    <x v="8"/>
    <x v="0"/>
    <x v="0"/>
    <x v="0"/>
    <x v="0"/>
    <n v="1"/>
    <n v="1"/>
    <n v="1"/>
    <n v="1"/>
    <x v="0"/>
    <n v="1"/>
    <s v="96674510COVATRANS LTDA"/>
    <x v="2"/>
    <d v="2024-01-13T00:00:00"/>
    <x v="2000"/>
    <d v="1899-12-30T00:00:00"/>
    <d v="2024-01-13T09:11:00"/>
    <s v="09:11"/>
    <d v="1899-12-30T05:57:52"/>
    <x v="1"/>
    <x v="1"/>
    <x v="8"/>
    <x v="0"/>
    <n v="8193"/>
  </r>
  <r>
    <n v="2022"/>
    <d v="2024-01-13T15:05:12"/>
    <d v="2024-01-13T15:15:47"/>
    <s v="46046878@ventasyservicios.com.co"/>
    <s v="Laura Alejandra Romero Roa"/>
    <m/>
    <d v="2024-01-13T00:00:00"/>
    <s v="15:12"/>
    <x v="0"/>
    <m/>
    <m/>
    <m/>
    <m/>
    <m/>
    <m/>
    <m/>
    <m/>
    <s v="francisco.sanchez.ext@claro.com.co; "/>
    <s v="Re: AJUSTE TARIFA / AMPLIACION A 500MB ADICION SERVICIO MESH // REGIMIENTO DE CABALLERIA SAN JORGE NIT800003514-1 CUENTA  11945048"/>
    <s v="800003514"/>
    <s v="REGIMIENTO DE CABALLERIA "/>
    <s v="SOHO"/>
    <s v="CLIENTE CLARO"/>
    <x v="0"/>
    <m/>
    <s v="FIJO"/>
    <s v="FO"/>
    <s v="CAMBIO PLAN TARIFA"/>
    <m/>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3T00:00:00"/>
    <s v="0"/>
    <s v="0"/>
    <x v="22"/>
    <x v="0"/>
    <x v="0"/>
    <x v="0"/>
    <x v="0"/>
    <n v="1"/>
    <n v="1"/>
    <n v="1"/>
    <n v="1"/>
    <x v="0"/>
    <n v="1"/>
    <s v="800003514REGIMIENTO DE CABALLERIA "/>
    <x v="2"/>
    <d v="2024-01-13T00:00:00"/>
    <x v="2001"/>
    <d v="1899-12-30T00:00:00"/>
    <d v="2024-01-13T15:12:00"/>
    <s v="15:12"/>
    <d v="1899-12-30T00:03:47"/>
    <x v="1"/>
    <x v="1"/>
    <x v="27"/>
    <x v="1"/>
    <n v="8193"/>
  </r>
  <r>
    <n v="2023"/>
    <d v="2024-01-13T08:36:27"/>
    <d v="2024-01-13T15:20:17"/>
    <s v="46044953@ventasyservicios.com.co"/>
    <s v="Jonnatan Steven Hernandez Gonzalez"/>
    <m/>
    <d v="2024-01-11T00:00:00"/>
    <s v="11:25"/>
    <x v="4"/>
    <m/>
    <m/>
    <m/>
    <m/>
    <m/>
    <m/>
    <m/>
    <m/>
    <s v="Gerente@springcityhostal.com"/>
    <s v="REVISION DE CONTRATO"/>
    <s v="01854622"/>
    <s v="FREDY LOPEZ LEMA BERNARDO"/>
    <s v="PYME MEDIANA"/>
    <s v="CLIENTE CLARO"/>
    <x v="0"/>
    <m/>
    <s v="FIJO"/>
    <s v="HFC"/>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3T00:00:00"/>
    <s v="N/A"/>
    <s v="N/A"/>
    <x v="0"/>
    <x v="0"/>
    <x v="0"/>
    <x v="0"/>
    <x v="0"/>
    <n v="1"/>
    <n v="1"/>
    <n v="1"/>
    <n v="1"/>
    <x v="0"/>
    <n v="1"/>
    <s v="01854622FREDY LOPEZ LEMA BERNARDO"/>
    <x v="0"/>
    <d v="2024-01-13T00:00:00"/>
    <x v="2002"/>
    <d v="1899-12-30T00:00:00"/>
    <d v="2024-01-11T11:25:00"/>
    <s v="11:25"/>
    <d v="1900-01-01T03:55:17"/>
    <x v="0"/>
    <x v="0"/>
    <x v="15"/>
    <x v="0"/>
    <n v="8193"/>
  </r>
  <r>
    <n v="2024"/>
    <d v="2024-01-13T15:19:43"/>
    <d v="2024-01-13T15:20:28"/>
    <s v="45961588@ventasyservicios.com.co"/>
    <s v="Brian Fernando Camacho Hernandez"/>
    <m/>
    <d v="2024-01-12T00:00:00"/>
    <s v="09:20"/>
    <x v="4"/>
    <m/>
    <m/>
    <m/>
    <m/>
    <m/>
    <m/>
    <m/>
    <m/>
    <s v="compyssas@hotmail.com; "/>
    <s v="Re: COLABORACION  CANCELACION SERVICIO"/>
    <s v="8.22500522"/>
    <s v="SOLUCIONES INTEGRALES COM"/>
    <s v="SOHO"/>
    <s v="CLIENTE EXTERNO"/>
    <x v="0"/>
    <m/>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3T00:00:00"/>
    <s v="NA"/>
    <s v="NA"/>
    <x v="22"/>
    <x v="0"/>
    <x v="0"/>
    <x v="0"/>
    <x v="0"/>
    <n v="1"/>
    <n v="1"/>
    <n v="1"/>
    <n v="1"/>
    <x v="0"/>
    <n v="1"/>
    <s v="8.22500522SOLUCIONES INTEGRALES COM"/>
    <x v="0"/>
    <d v="2024-01-13T00:00:00"/>
    <x v="2003"/>
    <d v="1899-12-30T00:00:00"/>
    <d v="2024-01-12T09:20:00"/>
    <s v="09:20"/>
    <d v="1899-12-31T06:00:28"/>
    <x v="0"/>
    <x v="0"/>
    <x v="21"/>
    <x v="0"/>
    <n v="8193"/>
  </r>
  <r>
    <n v="2025"/>
    <d v="2024-01-13T15:21:11"/>
    <d v="2024-01-13T15:22:25"/>
    <s v="46044959@ventasyservicios.com.co"/>
    <s v="Brayan Enrique Cuida Castillo"/>
    <m/>
    <d v="2024-01-13T00:00:00"/>
    <s v="11:07 a. m."/>
    <x v="4"/>
    <m/>
    <m/>
    <m/>
    <m/>
    <m/>
    <m/>
    <m/>
    <m/>
    <s v="compras@equilub.com.co"/>
    <s v="SOLICITUD ACTIVACION LINEA EN LA CUENTA EMPRESARIAL EQUILUB SAS NIT. 900.953.218"/>
    <s v="3206946247"/>
    <s v="EQUIPOS Y SOLUCIONES DE LUBRICACION S.A.S"/>
    <s v="MICR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3T00:00:00"/>
    <s v="NN"/>
    <m/>
    <x v="21"/>
    <x v="0"/>
    <x v="0"/>
    <x v="0"/>
    <x v="0"/>
    <n v="1"/>
    <n v="1"/>
    <n v="1"/>
    <n v="1"/>
    <x v="1"/>
    <n v="2"/>
    <s v="3206946247EQUIPOS Y SOLUCIONES DE LUBRICACION S.A.S"/>
    <x v="2"/>
    <d v="2024-01-13T00:00:00"/>
    <x v="2004"/>
    <d v="1899-12-30T00:00:00"/>
    <d v="2024-01-13T11:07:00"/>
    <s v="11:07"/>
    <d v="1899-12-30T04:15:25"/>
    <x v="1"/>
    <x v="1"/>
    <x v="7"/>
    <x v="0"/>
    <n v="8193"/>
  </r>
  <r>
    <n v="2026"/>
    <d v="2024-01-13T15:28:15"/>
    <d v="2024-01-13T15:30:08"/>
    <s v="45981204@ventasyservicios.com.co"/>
    <s v="Karen Dayann Marino Salamanca"/>
    <m/>
    <d v="2024-01-12T00:00:00"/>
    <s v="9:08 a.m"/>
    <x v="5"/>
    <m/>
    <m/>
    <m/>
    <m/>
    <m/>
    <m/>
    <m/>
    <m/>
    <m/>
    <m/>
    <s v="13258013"/>
    <s v="MEDIC COLOMBIA SAS"/>
    <s v="PYME MEDIANA"/>
    <s v="CLIENTE EXTERNO"/>
    <x v="0"/>
    <m/>
    <m/>
    <m/>
    <m/>
    <m/>
    <m/>
    <m/>
    <m/>
    <m/>
    <m/>
    <m/>
    <m/>
    <m/>
    <m/>
    <m/>
    <m/>
    <m/>
    <m/>
    <m/>
    <m/>
    <m/>
    <m/>
    <m/>
    <m/>
    <m/>
    <m/>
    <m/>
    <m/>
    <m/>
    <m/>
    <m/>
    <m/>
    <m/>
    <m/>
    <m/>
    <m/>
    <m/>
    <m/>
    <m/>
    <m/>
    <m/>
    <m/>
    <m/>
    <m/>
    <m/>
    <m/>
    <m/>
    <m/>
    <m/>
    <m/>
    <m/>
    <m/>
    <m/>
    <m/>
    <m/>
    <m/>
    <m/>
    <m/>
    <m/>
    <m/>
    <m/>
    <m/>
    <m/>
    <m/>
    <m/>
    <m/>
    <m/>
    <m/>
    <m/>
    <m/>
    <m/>
    <m/>
    <m/>
    <m/>
    <m/>
    <m/>
    <m/>
    <m/>
    <m/>
    <m/>
    <m/>
    <m/>
    <m/>
    <m/>
    <s v="PAGO NO ABONADO"/>
    <s v="BANCO BOGOTÁ"/>
    <s v="TRANSFERENCIA CON PAGO A LA REFERENCIA"/>
    <s v="REQ000004483612"/>
    <m/>
    <m/>
    <m/>
    <m/>
    <m/>
    <m/>
    <m/>
    <m/>
    <m/>
    <m/>
    <m/>
    <m/>
    <m/>
    <m/>
    <m/>
    <m/>
    <m/>
    <m/>
    <m/>
    <m/>
    <m/>
    <m/>
    <m/>
    <m/>
    <m/>
    <x v="0"/>
    <m/>
    <m/>
    <m/>
    <m/>
    <m/>
    <s v="ESCALADO"/>
    <s v="MYIT"/>
    <d v="2024-01-13T00:00:00"/>
    <s v="0"/>
    <m/>
    <x v="68"/>
    <x v="4"/>
    <x v="1"/>
    <x v="0"/>
    <x v="0"/>
    <n v="1"/>
    <n v="1"/>
    <n v="1"/>
    <n v="1"/>
    <x v="0"/>
    <n v="1"/>
    <s v="13258013"/>
    <x v="1"/>
    <d v="2024-01-13T00:00:00"/>
    <x v="2005"/>
    <d v="1899-12-30T00:00:00"/>
    <d v="2024-01-12T09:08:00"/>
    <s v="9:08"/>
    <d v="1899-12-31T06:22:08"/>
    <x v="0"/>
    <x v="0"/>
    <x v="28"/>
    <x v="1"/>
    <n v="0"/>
  </r>
  <r>
    <n v="2027"/>
    <d v="2024-01-13T14:41:01"/>
    <d v="2024-01-13T15:33:40"/>
    <s v="46044953@ventasyservicios.com.co"/>
    <s v="Jonnatan Steven Hernandez Gonzalez"/>
    <m/>
    <d v="2024-01-11T00:00:00"/>
    <s v="11:45"/>
    <x v="4"/>
    <m/>
    <m/>
    <m/>
    <m/>
    <m/>
    <m/>
    <m/>
    <m/>
    <s v="jcsrestrepo@hotmail.com"/>
    <s v="RE: Fwd: Re: SOLICITUD DISMINUCION PLANES CELULARES EMPRESA"/>
    <s v="900995612"/>
    <s v="EQUIMAQ DEL CESAR S.A.S"/>
    <s v="MICRO"/>
    <s v="CLIENTE CLAR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3T00:00:00"/>
    <s v="N/A"/>
    <s v="N/A"/>
    <x v="0"/>
    <x v="0"/>
    <x v="0"/>
    <x v="8"/>
    <x v="1"/>
    <n v="1"/>
    <n v="1"/>
    <n v="1"/>
    <n v="1"/>
    <x v="0"/>
    <n v="1"/>
    <s v="900995612EQUIMAQ DEL CESAR S.A.S"/>
    <x v="0"/>
    <d v="2024-01-13T00:00:00"/>
    <x v="2006"/>
    <d v="1899-12-30T00:00:00"/>
    <d v="2024-01-11T11:45:00"/>
    <s v="11:45"/>
    <d v="1900-01-01T03:48:40"/>
    <x v="0"/>
    <x v="0"/>
    <x v="15"/>
    <x v="0"/>
    <n v="8193"/>
  </r>
  <r>
    <n v="2028"/>
    <d v="2024-01-13T15:18:12"/>
    <d v="2024-01-13T15:36:01"/>
    <s v="45077019@ventasyservicios.com.co"/>
    <s v="Diana Irene Forero Navarrete"/>
    <m/>
    <d v="2024-01-12T00:00:00"/>
    <s v="11:55 a. m."/>
    <x v="4"/>
    <m/>
    <m/>
    <m/>
    <m/>
    <m/>
    <m/>
    <m/>
    <m/>
    <s v="contabilidad@ahb.com.co"/>
    <s v="RV: ***SPAM***  Respuesta PQR. 993396856 con No. de Cuenta : 9905205"/>
    <s v="09905205"/>
    <s v="ANTHONY HALLIDAY BERON S A S               "/>
    <s v="PYME PEQUEÑA"/>
    <s v="CLIENTE EXTERNO"/>
    <x v="0"/>
    <m/>
    <s v="FIJO"/>
    <s v="HFC"/>
    <s v="PQR"/>
    <m/>
    <m/>
    <m/>
    <m/>
    <m/>
    <m/>
    <m/>
    <m/>
    <m/>
    <m/>
    <m/>
    <m/>
    <m/>
    <m/>
    <m/>
    <m/>
    <m/>
    <m/>
    <m/>
    <m/>
    <m/>
    <m/>
    <m/>
    <m/>
    <m/>
    <m/>
    <m/>
    <m/>
    <m/>
    <m/>
    <m/>
    <m/>
    <m/>
    <m/>
    <m/>
    <m/>
    <m/>
    <s v="NO TIENE RESPUESTA"/>
    <m/>
    <m/>
    <m/>
    <m/>
    <m/>
    <m/>
    <m/>
    <m/>
    <m/>
    <m/>
    <m/>
    <m/>
    <m/>
    <m/>
    <m/>
    <m/>
    <m/>
    <m/>
    <m/>
    <m/>
    <m/>
    <m/>
    <m/>
    <m/>
    <m/>
    <m/>
    <m/>
    <m/>
    <m/>
    <m/>
    <m/>
    <m/>
    <m/>
    <m/>
    <m/>
    <m/>
    <m/>
    <m/>
    <m/>
    <m/>
    <m/>
    <m/>
    <m/>
    <m/>
    <m/>
    <m/>
    <m/>
    <m/>
    <m/>
    <m/>
    <m/>
    <m/>
    <m/>
    <m/>
    <m/>
    <m/>
    <m/>
    <m/>
    <m/>
    <m/>
    <m/>
    <m/>
    <m/>
    <m/>
    <m/>
    <m/>
    <m/>
    <m/>
    <m/>
    <m/>
    <m/>
    <x v="0"/>
    <m/>
    <m/>
    <m/>
    <m/>
    <m/>
    <s v="GESTIONADO"/>
    <m/>
    <d v="2024-01-13T00:00:00"/>
    <m/>
    <s v="996080157"/>
    <x v="12"/>
    <x v="0"/>
    <x v="0"/>
    <x v="0"/>
    <x v="0"/>
    <n v="1"/>
    <n v="1"/>
    <n v="1"/>
    <n v="1"/>
    <x v="0"/>
    <n v="1"/>
    <s v="09905205ANTHONY HALLIDAY BERON S A S               "/>
    <x v="1"/>
    <d v="2024-01-13T00:00:00"/>
    <x v="2007"/>
    <d v="1899-12-30T00:00:00"/>
    <d v="2024-01-12T11:55:00"/>
    <s v="11:55"/>
    <d v="1899-12-31T03:41:01"/>
    <x v="0"/>
    <x v="0"/>
    <x v="9"/>
    <x v="0"/>
    <n v="8193"/>
  </r>
  <r>
    <n v="2029"/>
    <d v="2024-01-13T15:35:05"/>
    <d v="2024-01-13T15:36:29"/>
    <s v="46046813@ventasyservicios.com.co"/>
    <s v="Leidy Dayan Bautista Villamil"/>
    <m/>
    <d v="2024-01-11T00:00:00"/>
    <s v="15:07"/>
    <x v="0"/>
    <m/>
    <m/>
    <m/>
    <m/>
    <m/>
    <m/>
    <m/>
    <m/>
    <s v="claroteayudanegocios@claro.com.co"/>
    <s v="Fwd: Re: Instalaci??n local 356-A centro comercial titan plaza."/>
    <s v="69471874"/>
    <s v="OSCAR ZULUAGA SALAZAR"/>
    <s v="SOHO"/>
    <s v="CLARO TE AYUDA"/>
    <x v="0"/>
    <m/>
    <s v="FIJO"/>
    <s v="HFC"/>
    <s v="SOPORTE TÉCNICO"/>
    <m/>
    <m/>
    <m/>
    <m/>
    <m/>
    <m/>
    <m/>
    <m/>
    <m/>
    <m/>
    <m/>
    <m/>
    <m/>
    <m/>
    <m/>
    <m/>
    <m/>
    <m/>
    <m/>
    <m/>
    <m/>
    <m/>
    <m/>
    <m/>
    <m/>
    <m/>
    <m/>
    <m/>
    <m/>
    <m/>
    <m/>
    <m/>
    <m/>
    <m/>
    <m/>
    <m/>
    <m/>
    <m/>
    <m/>
    <m/>
    <m/>
    <m/>
    <m/>
    <m/>
    <m/>
    <m/>
    <m/>
    <m/>
    <m/>
    <m/>
    <m/>
    <m/>
    <m/>
    <m/>
    <m/>
    <s v="TRANSFERENCIA"/>
    <m/>
    <m/>
    <m/>
    <m/>
    <m/>
    <m/>
    <m/>
    <m/>
    <m/>
    <m/>
    <m/>
    <m/>
    <m/>
    <m/>
    <m/>
    <m/>
    <m/>
    <m/>
    <m/>
    <m/>
    <m/>
    <m/>
    <m/>
    <m/>
    <m/>
    <m/>
    <m/>
    <m/>
    <m/>
    <m/>
    <m/>
    <m/>
    <m/>
    <m/>
    <m/>
    <m/>
    <m/>
    <m/>
    <m/>
    <m/>
    <m/>
    <m/>
    <m/>
    <m/>
    <m/>
    <m/>
    <m/>
    <m/>
    <m/>
    <m/>
    <m/>
    <m/>
    <m/>
    <x v="1"/>
    <m/>
    <m/>
    <s v="1"/>
    <s v="0"/>
    <s v="0"/>
    <s v="GESTIONADO"/>
    <m/>
    <d v="2024-01-13T00:00:00"/>
    <s v="NA"/>
    <m/>
    <x v="8"/>
    <x v="0"/>
    <x v="0"/>
    <x v="0"/>
    <x v="0"/>
    <n v="1"/>
    <n v="1"/>
    <n v="1"/>
    <n v="1"/>
    <x v="0"/>
    <n v="1"/>
    <s v="69471874OSCAR ZULUAGA SALAZAR"/>
    <x v="0"/>
    <d v="2024-01-13T00:00:00"/>
    <x v="2008"/>
    <d v="1899-12-30T00:00:00"/>
    <d v="2024-01-11T15:07:00"/>
    <s v="15:07"/>
    <d v="1900-01-01T00:29:29"/>
    <x v="0"/>
    <x v="0"/>
    <x v="2"/>
    <x v="1"/>
    <n v="8193"/>
  </r>
  <r>
    <n v="2030"/>
    <d v="2024-01-13T15:35:46"/>
    <d v="2024-01-13T15:36:30"/>
    <s v="46044959@ventasyservicios.com.co"/>
    <s v="Brayan Enrique Cuida Castillo"/>
    <m/>
    <d v="2024-01-13T00:00:00"/>
    <s v="12:45 p. m."/>
    <x v="4"/>
    <m/>
    <m/>
    <m/>
    <m/>
    <m/>
    <m/>
    <m/>
    <m/>
    <s v="auxadmedificios@gmail.com"/>
    <s v="reducción de costos facturación servicios contratados"/>
    <s v="69933755"/>
    <s v="CONJUNTO RESIDENCIAL HACIENDA PEÑALI"/>
    <s v="SOHO"/>
    <s v="CLIENTE CLARO"/>
    <x v="0"/>
    <m/>
    <s v="FIJO"/>
    <s v="HFC"/>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3T00:00:00"/>
    <s v="NN"/>
    <m/>
    <x v="0"/>
    <x v="0"/>
    <x v="0"/>
    <x v="0"/>
    <x v="0"/>
    <n v="1"/>
    <n v="1"/>
    <n v="1"/>
    <n v="1"/>
    <x v="0"/>
    <n v="1"/>
    <s v="69933755CONJUNTO RESIDENCIAL HACIENDA PEÑALI"/>
    <x v="2"/>
    <d v="2024-01-13T00:00:00"/>
    <x v="2009"/>
    <d v="1899-12-30T00:00:00"/>
    <d v="2024-01-13T12:45:00"/>
    <s v="12:45"/>
    <d v="1899-12-30T02:51:30"/>
    <x v="1"/>
    <x v="1"/>
    <x v="7"/>
    <x v="0"/>
    <n v="8193"/>
  </r>
  <r>
    <n v="2031"/>
    <d v="2024-01-13T15:38:46"/>
    <d v="2024-01-13T15:39:44"/>
    <s v="46046878@ventasyservicios.com.co"/>
    <s v="Laura Alejandra Romero Roa"/>
    <m/>
    <d v="2024-01-13T00:00:00"/>
    <s v="15:35"/>
    <x v="0"/>
    <m/>
    <m/>
    <m/>
    <m/>
    <m/>
    <m/>
    <m/>
    <m/>
    <s v="sistemasserviciosmedicosint@gmail.com; "/>
    <s v="Re: ADICION DE IP"/>
    <s v="901182802"/>
    <s v="SERVICIOS MEDICOS INTEGRA"/>
    <s v="NO DETERMINADO"/>
    <s v="CLIENTE EXTERNO"/>
    <x v="0"/>
    <m/>
    <s v="FIJO"/>
    <s v="FO"/>
    <s v="PRODUCTO"/>
    <m/>
    <m/>
    <m/>
    <m/>
    <m/>
    <m/>
    <m/>
    <m/>
    <m/>
    <m/>
    <m/>
    <m/>
    <m/>
    <m/>
    <m/>
    <m/>
    <m/>
    <m/>
    <m/>
    <m/>
    <m/>
    <m/>
    <m/>
    <m/>
    <m/>
    <m/>
    <m/>
    <m/>
    <m/>
    <m/>
    <m/>
    <m/>
    <m/>
    <m/>
    <m/>
    <m/>
    <m/>
    <m/>
    <s v="INFORMACIÓN PLANES - TARIFAS"/>
    <m/>
    <m/>
    <m/>
    <m/>
    <m/>
    <m/>
    <m/>
    <m/>
    <m/>
    <m/>
    <m/>
    <m/>
    <m/>
    <m/>
    <m/>
    <m/>
    <m/>
    <m/>
    <m/>
    <m/>
    <m/>
    <m/>
    <m/>
    <m/>
    <m/>
    <m/>
    <m/>
    <m/>
    <m/>
    <m/>
    <m/>
    <m/>
    <m/>
    <m/>
    <m/>
    <m/>
    <m/>
    <m/>
    <m/>
    <m/>
    <m/>
    <m/>
    <m/>
    <m/>
    <m/>
    <m/>
    <m/>
    <m/>
    <m/>
    <m/>
    <m/>
    <m/>
    <m/>
    <m/>
    <m/>
    <m/>
    <m/>
    <m/>
    <m/>
    <m/>
    <m/>
    <m/>
    <m/>
    <m/>
    <m/>
    <m/>
    <m/>
    <m/>
    <m/>
    <m/>
    <x v="0"/>
    <m/>
    <m/>
    <m/>
    <m/>
    <m/>
    <s v="GESTIONADO"/>
    <m/>
    <d v="2024-01-13T00:00:00"/>
    <s v="0"/>
    <s v="0"/>
    <x v="13"/>
    <x v="0"/>
    <x v="0"/>
    <x v="7"/>
    <x v="1"/>
    <n v="1"/>
    <n v="1"/>
    <n v="1"/>
    <n v="1"/>
    <x v="0"/>
    <n v="1"/>
    <s v="901182802SERVICIOS MEDICOS INTEGRA"/>
    <x v="2"/>
    <d v="2024-01-13T00:00:00"/>
    <x v="2010"/>
    <d v="1899-12-30T00:00:00"/>
    <d v="2024-01-13T15:35:00"/>
    <s v="15:35"/>
    <d v="1899-12-30T00:04:44"/>
    <x v="1"/>
    <x v="1"/>
    <x v="27"/>
    <x v="1"/>
    <n v="8193"/>
  </r>
  <r>
    <n v="2032"/>
    <d v="2024-01-13T15:36:53"/>
    <d v="2024-01-13T15:45:01"/>
    <s v="45077019@ventasyservicios.com.co"/>
    <s v="Diana Irene Forero Navarrete"/>
    <m/>
    <d v="2024-01-12T00:00:00"/>
    <s v="11:56 a. m."/>
    <x v="4"/>
    <m/>
    <m/>
    <m/>
    <m/>
    <m/>
    <m/>
    <m/>
    <m/>
    <s v="mrobayo@caleoarquitectura.com"/>
    <s v="PQR 20408314 Nota crédito factura 3 - 291546800 - NIT 900219934"/>
    <s v="12033938"/>
    <s v="CALEO ARQUITECTURA S.A.S."/>
    <s v="PYME MEDIANA"/>
    <s v="CLIENTE EXTERNO"/>
    <x v="0"/>
    <m/>
    <s v="FIJO"/>
    <s v="FO"/>
    <s v="SALDO"/>
    <m/>
    <m/>
    <m/>
    <m/>
    <m/>
    <m/>
    <m/>
    <m/>
    <m/>
    <m/>
    <m/>
    <m/>
    <m/>
    <m/>
    <m/>
    <m/>
    <m/>
    <m/>
    <m/>
    <m/>
    <m/>
    <m/>
    <m/>
    <m/>
    <m/>
    <m/>
    <m/>
    <m/>
    <m/>
    <m/>
    <m/>
    <m/>
    <m/>
    <m/>
    <m/>
    <m/>
    <m/>
    <m/>
    <m/>
    <m/>
    <m/>
    <m/>
    <m/>
    <m/>
    <m/>
    <m/>
    <m/>
    <m/>
    <m/>
    <s v="RECLAMACIÓN - AJUSTE"/>
    <m/>
    <m/>
    <m/>
    <m/>
    <m/>
    <m/>
    <m/>
    <m/>
    <m/>
    <m/>
    <m/>
    <m/>
    <m/>
    <m/>
    <m/>
    <m/>
    <m/>
    <m/>
    <m/>
    <m/>
    <m/>
    <m/>
    <m/>
    <m/>
    <m/>
    <m/>
    <m/>
    <m/>
    <m/>
    <m/>
    <m/>
    <m/>
    <m/>
    <m/>
    <m/>
    <m/>
    <m/>
    <m/>
    <m/>
    <m/>
    <m/>
    <m/>
    <m/>
    <m/>
    <m/>
    <m/>
    <m/>
    <m/>
    <m/>
    <m/>
    <m/>
    <m/>
    <m/>
    <m/>
    <m/>
    <m/>
    <m/>
    <m/>
    <m/>
    <x v="0"/>
    <m/>
    <m/>
    <m/>
    <m/>
    <m/>
    <s v="GESTIONADO"/>
    <m/>
    <d v="2024-01-13T00:00:00"/>
    <m/>
    <s v="20634890"/>
    <x v="176"/>
    <x v="0"/>
    <x v="0"/>
    <x v="0"/>
    <x v="0"/>
    <n v="1"/>
    <n v="1"/>
    <n v="1"/>
    <n v="1"/>
    <x v="0"/>
    <n v="1"/>
    <s v="12033938CALEO ARQUITECTURA S.A.S."/>
    <x v="1"/>
    <d v="2024-01-13T00:00:00"/>
    <x v="2011"/>
    <d v="1899-12-30T00:00:00"/>
    <d v="2024-01-12T11:56:00"/>
    <s v="11:56"/>
    <d v="1899-12-31T03:49:01"/>
    <x v="0"/>
    <x v="0"/>
    <x v="9"/>
    <x v="0"/>
    <n v="8193"/>
  </r>
  <r>
    <n v="2033"/>
    <d v="2024-01-13T15:50:48"/>
    <d v="2024-01-13T15:53:01"/>
    <s v="46046406@ventasyservicios.com.co"/>
    <s v="Angela Pilar Garces Quintero"/>
    <m/>
    <d v="2024-01-10T00:00:00"/>
    <s v="9:48"/>
    <x v="0"/>
    <m/>
    <m/>
    <m/>
    <m/>
    <m/>
    <m/>
    <m/>
    <m/>
    <s v="yury.florido@claro.com.co"/>
    <s v="RE: AJUSTE FACTURA // DATASEC SAS"/>
    <s v="61388779"/>
    <s v="DATASEC SAS "/>
    <s v="PYME MEDIANA"/>
    <s v="CLIENTE CLARO"/>
    <x v="0"/>
    <m/>
    <s v="FIJO"/>
    <s v="HFC"/>
    <s v="FACTURA"/>
    <m/>
    <m/>
    <m/>
    <m/>
    <m/>
    <m/>
    <m/>
    <m/>
    <m/>
    <m/>
    <m/>
    <m/>
    <m/>
    <m/>
    <m/>
    <m/>
    <m/>
    <m/>
    <s v="RECLAMO BENEFICIO NO APLICADO"/>
    <m/>
    <m/>
    <m/>
    <m/>
    <m/>
    <m/>
    <m/>
    <m/>
    <m/>
    <m/>
    <m/>
    <m/>
    <m/>
    <m/>
    <m/>
    <m/>
    <m/>
    <m/>
    <m/>
    <m/>
    <m/>
    <m/>
    <m/>
    <m/>
    <m/>
    <m/>
    <m/>
    <m/>
    <m/>
    <m/>
    <m/>
    <m/>
    <m/>
    <m/>
    <m/>
    <m/>
    <m/>
    <m/>
    <m/>
    <m/>
    <m/>
    <m/>
    <m/>
    <m/>
    <m/>
    <m/>
    <m/>
    <m/>
    <m/>
    <m/>
    <m/>
    <m/>
    <m/>
    <m/>
    <m/>
    <m/>
    <m/>
    <m/>
    <m/>
    <m/>
    <m/>
    <m/>
    <m/>
    <m/>
    <m/>
    <m/>
    <m/>
    <m/>
    <m/>
    <m/>
    <m/>
    <m/>
    <m/>
    <m/>
    <m/>
    <m/>
    <m/>
    <m/>
    <m/>
    <m/>
    <m/>
    <m/>
    <m/>
    <m/>
    <m/>
    <m/>
    <m/>
    <m/>
    <m/>
    <m/>
    <x v="0"/>
    <m/>
    <m/>
    <m/>
    <m/>
    <m/>
    <s v="ESCALADO"/>
    <s v="OTRAS ÁREAS"/>
    <d v="2024-01-13T00:00:00"/>
    <s v="Buen día_x000a__x000a_ _x000a__x000a_Me ayudan con este caso por temas de contingencia se le dio el servicio de HFC por 2 meses sin costo mientras se realiza activación del dedicado y le volvió a llegar factura por favor generar nota crédito. Relaciono correo de gerencia con el aval, gracias_x000a__x000a_ _x000a__x000a_ _x000a__x000a_Consultor(a) Negocios_x000a_Yury Paola Florido Guio_x000a_Celular / Ext: 3228244728_x000a_yury.florido@claro.com.co_x000a__x000a__x000a_Conmutador: Bogotá: 6017480000 - 6017500300, Cali: 6024880000, Medellín: 6046041000, B/quilla: 6053870000_x000a__x000a_AVISO DE CONFIDENCIALIDAD:_x000a_Este correo electrónico, incluyendo en su caso, los archivos adjuntos al mismo, pueden contener información de carácter confidencial y/o privilegiada, y se envían a la atención única y exclusivamente de la persona y/o entidad a quien va dirigido. La copia, revisión, uso, revelación y/o distribución de dicha información confidencial sin la autorización por escrito de Comunicación Celular S.A Comcel S.A está prohibida. Si usted no es el destinatario a quien se dirige el presente correo, favor de contactar al remitente respondiendo al presente correo y eliminar el correo original incluyendo sus archivos, así como cualquiera copia del mismo. Mediante la recepción del presente correo usted reconoce y acepta que en caso de incumplimiento de su parte y/o de sus representantes a los términos antes mencionados, Comunicación Celular S.A Comcel S.A tendrá derecho a los daños y perjuicios que esto le cause. Consulta nuestra política de desconexión laboral._x000a__x000a_CONFIDENTIALITY NOTICE:_x000a_This e-mail, including, if applicable, the files attached to it, may contain information of a confidential and/or privileged nature, and are sent to the sole and exclusive attention of the person and/or entity to whom it is addressed. Copying, review, use, disclosure and/or distribution of such confidential information without the written authorization of Comunicación Celular S.A Comcel S.A is prohibited. If you are not the intended recipient of this email, please contact the sender by replying to this email and delete the original email including your files, as well as any copy of it. By receiving this email you acknowledge and agree that in case of breach by you and/or your representatives of the above terms, Comunicación Celular S.A. Comcel S.A. will be entitled to the damages that this causes you. See our work disconnection policy._x000a__x000a_De: Yury Paola Florido Guio_x000a_Enviado el: martes, 12 de diciembre de 2023 4:23 p. m._x000a_Para: Soporteclientepyme &lt;Soporteclientepyme@claro.com.co&gt;_x000a_CC: Raul Anibal Salamanca Ramos &lt;raul.salamanca@claro.com.co&gt;; Jenny Milena Arias Rojas &lt;jenny.ariasr@claro.com.co&gt;_x000a_Asunto: AJUSTE FACTURA // DATASEC SAS_x000a__x000a_ _x000a__x000a_Buen día_x000a__x000a_ _x000a__x000a_Solicito de su colaboración realizando ajuste de factura del servicio en HFC de la empresa en mención, pues por temas de empalmes en RED GPON se le entrego un servicio en HFC sin costo mientras se habilita troncal para entrega del canal de internet dedicado, adjunto aval dado por la gerencia muchas gracias_x000a__x000a_ _x000a__x000a_DATASEC SAS_x000a__x000a_NIT 901223827-1_x000a__x000a_CUENTA 61388779_x000a__x000a_ _x000a__x000a_ _x000a__x000a_Consultor(a) Negocios_x000a_Yury Paola Florido Guio_x000a_Celular / Ext: 3228244728_x000a_yury.florido@claro.com.co _x000a__x000a__x000a_Conmutador: Bogotá: 6017480000 - 6017500300, Cali: 6024880000, Medellín: 6046041000, B/quilla: 6053870000_x000a__x000a_AVISO DE CONFIDENCIALIDAD:_x000a_Este correo electrónico, incluyendo en su caso, los archivos adjuntos al mismo, pueden contener información de carácter confidencial y/o privilegiada, y se envían a la atención única y exclusivamente de la persona y/o entidad a quien va dirigido. La copia, revisión, uso, revelación y/o distribución de dicha información confidencial sin la autorización por escrito de Comunicación Celular S.A Comcel S.A está prohibida. Si usted no es el destinatario a quien se dirige el presente correo, favor de contactar al remitente respondiendo al presente correo y eliminar el correo original incluyendo sus archivos, así como cualquiera copia del mismo. Mediante la recepción del presente correo usted reconoce y acepta que en caso de incumplimiento de"/>
    <m/>
    <x v="121"/>
    <x v="0"/>
    <x v="1"/>
    <x v="7"/>
    <x v="1"/>
    <n v="1"/>
    <n v="1"/>
    <n v="1"/>
    <n v="1"/>
    <x v="0"/>
    <n v="1"/>
    <s v="61388779DATASEC SAS "/>
    <x v="1"/>
    <d v="2024-01-13T00:00:00"/>
    <x v="2012"/>
    <d v="1899-12-30T00:00:00"/>
    <d v="2024-01-10T09:48:00"/>
    <s v="9:48"/>
    <d v="1900-01-02T06:05:01"/>
    <x v="0"/>
    <x v="0"/>
    <x v="26"/>
    <x v="1"/>
    <n v="8193"/>
  </r>
  <r>
    <n v="2034"/>
    <d v="2024-01-13T15:45:12"/>
    <d v="2024-01-13T16:00:55"/>
    <s v="45077019@ventasyservicios.com.co"/>
    <s v="Diana Irene Forero Navarrete"/>
    <m/>
    <d v="2024-01-12T00:00:00"/>
    <s v="12:02 p. m."/>
    <x v="4"/>
    <m/>
    <m/>
    <m/>
    <m/>
    <m/>
    <m/>
    <m/>
    <m/>
    <s v="fundacioncrecerbethel@gmail.com"/>
    <s v="CLARIDAD SALDO PENDIENTE"/>
    <s v="12155898"/>
    <s v="FUNDACIO BETHEL CRECER"/>
    <s v="SOHO"/>
    <s v="CLIENTE EXTERNO"/>
    <x v="0"/>
    <m/>
    <s v="FIJO"/>
    <s v="FO"/>
    <s v="PAGO NO ABONADO"/>
    <m/>
    <m/>
    <m/>
    <m/>
    <m/>
    <m/>
    <m/>
    <m/>
    <m/>
    <m/>
    <m/>
    <m/>
    <m/>
    <m/>
    <m/>
    <m/>
    <m/>
    <m/>
    <m/>
    <m/>
    <m/>
    <m/>
    <m/>
    <m/>
    <m/>
    <m/>
    <m/>
    <m/>
    <m/>
    <m/>
    <m/>
    <m/>
    <m/>
    <s v="INFORMACIÓN - ACLARACIÓN"/>
    <m/>
    <m/>
    <m/>
    <m/>
    <m/>
    <m/>
    <m/>
    <m/>
    <m/>
    <m/>
    <m/>
    <m/>
    <m/>
    <m/>
    <m/>
    <m/>
    <m/>
    <m/>
    <m/>
    <m/>
    <m/>
    <m/>
    <m/>
    <m/>
    <m/>
    <m/>
    <m/>
    <m/>
    <m/>
    <m/>
    <m/>
    <m/>
    <m/>
    <m/>
    <m/>
    <m/>
    <m/>
    <m/>
    <m/>
    <m/>
    <m/>
    <m/>
    <m/>
    <m/>
    <m/>
    <m/>
    <m/>
    <m/>
    <m/>
    <m/>
    <m/>
    <m/>
    <m/>
    <m/>
    <m/>
    <m/>
    <m/>
    <m/>
    <m/>
    <m/>
    <m/>
    <m/>
    <m/>
    <m/>
    <m/>
    <m/>
    <m/>
    <m/>
    <m/>
    <m/>
    <m/>
    <m/>
    <m/>
    <m/>
    <m/>
    <x v="0"/>
    <m/>
    <m/>
    <m/>
    <m/>
    <m/>
    <s v="GESTIONADO"/>
    <m/>
    <d v="2024-01-13T00:00:00"/>
    <m/>
    <s v="20635005"/>
    <x v="28"/>
    <x v="0"/>
    <x v="0"/>
    <x v="0"/>
    <x v="0"/>
    <n v="1"/>
    <n v="1"/>
    <n v="1"/>
    <n v="1"/>
    <x v="0"/>
    <n v="1"/>
    <s v="12155898FUNDACIO BETHEL CRECER"/>
    <x v="1"/>
    <d v="2024-01-13T00:00:00"/>
    <x v="2013"/>
    <d v="1899-12-30T00:00:00"/>
    <d v="2024-01-12T12:02:00"/>
    <s v="12:02"/>
    <d v="1899-12-31T03:58:55"/>
    <x v="0"/>
    <x v="0"/>
    <x v="9"/>
    <x v="0"/>
    <n v="8193"/>
  </r>
  <r>
    <n v="2035"/>
    <d v="2024-01-13T15:30:17"/>
    <d v="2024-01-13T16:04:15"/>
    <s v="45981204@ventasyservicios.com.co"/>
    <s v="Karen Dayann Marino Salamanca"/>
    <m/>
    <d v="2024-01-12T00:00:00"/>
    <s v="9:19 a.m"/>
    <x v="5"/>
    <m/>
    <m/>
    <m/>
    <m/>
    <m/>
    <m/>
    <m/>
    <m/>
    <m/>
    <m/>
    <s v="0"/>
    <s v="CONSTRUCTORA ECOLOGICA DE VIVIENDA C.E. –"/>
    <s v="NO DETERMINADO"/>
    <s v="CLIENTE EXTERNO"/>
    <x v="0"/>
    <m/>
    <m/>
    <m/>
    <m/>
    <m/>
    <m/>
    <m/>
    <m/>
    <m/>
    <m/>
    <m/>
    <m/>
    <m/>
    <m/>
    <m/>
    <m/>
    <m/>
    <m/>
    <m/>
    <m/>
    <m/>
    <m/>
    <m/>
    <m/>
    <m/>
    <m/>
    <m/>
    <m/>
    <m/>
    <m/>
    <m/>
    <m/>
    <m/>
    <m/>
    <m/>
    <m/>
    <m/>
    <m/>
    <m/>
    <m/>
    <m/>
    <m/>
    <m/>
    <m/>
    <m/>
    <m/>
    <m/>
    <m/>
    <m/>
    <m/>
    <m/>
    <m/>
    <m/>
    <m/>
    <m/>
    <m/>
    <m/>
    <m/>
    <m/>
    <m/>
    <m/>
    <m/>
    <m/>
    <m/>
    <m/>
    <m/>
    <m/>
    <m/>
    <m/>
    <m/>
    <m/>
    <m/>
    <m/>
    <m/>
    <m/>
    <m/>
    <m/>
    <m/>
    <m/>
    <m/>
    <m/>
    <m/>
    <m/>
    <m/>
    <s v="SIN CRITERIO DE BÚSQUEDA"/>
    <m/>
    <m/>
    <m/>
    <m/>
    <m/>
    <m/>
    <m/>
    <m/>
    <m/>
    <m/>
    <m/>
    <m/>
    <m/>
    <m/>
    <m/>
    <m/>
    <m/>
    <m/>
    <m/>
    <m/>
    <m/>
    <m/>
    <m/>
    <m/>
    <m/>
    <m/>
    <m/>
    <m/>
    <x v="0"/>
    <m/>
    <m/>
    <m/>
    <m/>
    <m/>
    <s v="GESTIONADO"/>
    <m/>
    <d v="2024-01-13T00:00:00"/>
    <s v="0"/>
    <s v="0"/>
    <x v="6"/>
    <x v="4"/>
    <x v="0"/>
    <x v="0"/>
    <x v="0"/>
    <n v="1"/>
    <n v="1"/>
    <n v="1"/>
    <n v="1"/>
    <x v="0"/>
    <n v="1"/>
    <s v="0"/>
    <x v="0"/>
    <d v="2024-01-13T00:00:00"/>
    <x v="2014"/>
    <d v="1899-12-30T00:00:00"/>
    <d v="2024-01-12T09:19:00"/>
    <s v="9:19"/>
    <d v="1899-12-31T06:45:15"/>
    <x v="0"/>
    <x v="0"/>
    <x v="28"/>
    <x v="1"/>
    <n v="8193"/>
  </r>
  <r>
    <n v="2036"/>
    <d v="2024-01-13T16:06:19"/>
    <d v="2024-01-13T16:07:05"/>
    <s v="45981204@ventasyservicios.com.co"/>
    <s v="Karen Dayann Marino Salamanca"/>
    <m/>
    <d v="2024-01-12T00:00:00"/>
    <s v="9:31 a. m."/>
    <x v="5"/>
    <m/>
    <m/>
    <m/>
    <m/>
    <m/>
    <m/>
    <m/>
    <m/>
    <m/>
    <m/>
    <s v="0"/>
    <s v="SAUL GONZALEZ "/>
    <s v="NO DETERMINADO"/>
    <s v="CLIENTE EXTERNO"/>
    <x v="0"/>
    <m/>
    <m/>
    <m/>
    <m/>
    <m/>
    <m/>
    <m/>
    <m/>
    <m/>
    <m/>
    <m/>
    <m/>
    <m/>
    <m/>
    <m/>
    <m/>
    <m/>
    <m/>
    <m/>
    <m/>
    <m/>
    <m/>
    <m/>
    <m/>
    <m/>
    <m/>
    <m/>
    <m/>
    <m/>
    <m/>
    <m/>
    <m/>
    <m/>
    <m/>
    <m/>
    <m/>
    <m/>
    <m/>
    <m/>
    <m/>
    <m/>
    <m/>
    <m/>
    <m/>
    <m/>
    <m/>
    <m/>
    <m/>
    <m/>
    <m/>
    <m/>
    <m/>
    <m/>
    <m/>
    <m/>
    <m/>
    <m/>
    <m/>
    <m/>
    <m/>
    <m/>
    <m/>
    <m/>
    <m/>
    <m/>
    <m/>
    <m/>
    <m/>
    <m/>
    <m/>
    <m/>
    <m/>
    <m/>
    <m/>
    <m/>
    <m/>
    <m/>
    <m/>
    <m/>
    <m/>
    <m/>
    <m/>
    <m/>
    <m/>
    <s v="SIN CRITERIO DE BÚSQUEDA"/>
    <m/>
    <m/>
    <m/>
    <m/>
    <m/>
    <m/>
    <m/>
    <m/>
    <m/>
    <m/>
    <m/>
    <m/>
    <m/>
    <m/>
    <m/>
    <m/>
    <m/>
    <m/>
    <m/>
    <m/>
    <m/>
    <m/>
    <m/>
    <m/>
    <m/>
    <m/>
    <m/>
    <m/>
    <x v="0"/>
    <m/>
    <m/>
    <m/>
    <m/>
    <m/>
    <s v="GESTIONADO"/>
    <m/>
    <d v="2024-01-13T00:00:00"/>
    <s v="0"/>
    <s v="0"/>
    <x v="6"/>
    <x v="4"/>
    <x v="0"/>
    <x v="0"/>
    <x v="0"/>
    <n v="1"/>
    <n v="1"/>
    <n v="1"/>
    <n v="1"/>
    <x v="0"/>
    <n v="1"/>
    <s v="0"/>
    <x v="0"/>
    <d v="2024-01-13T00:00:00"/>
    <x v="2015"/>
    <d v="1899-12-30T00:00:00"/>
    <d v="2024-01-12T09:31:00"/>
    <s v="9:31"/>
    <d v="1899-12-31T06:36:05"/>
    <x v="0"/>
    <x v="0"/>
    <x v="28"/>
    <x v="1"/>
    <n v="8193"/>
  </r>
  <r>
    <n v="2037"/>
    <d v="2024-01-13T16:09:20"/>
    <d v="2024-01-13T16:19:01"/>
    <s v="45981204@ventasyservicios.com.co"/>
    <s v="Karen Dayann Marino Salamanca"/>
    <m/>
    <d v="2024-01-12T00:00:00"/>
    <s v="9:47 a. m."/>
    <x v="5"/>
    <m/>
    <m/>
    <m/>
    <m/>
    <m/>
    <m/>
    <m/>
    <m/>
    <m/>
    <m/>
    <s v="8.21573925"/>
    <s v="FULL REPUESTOS LIMITADA"/>
    <s v="PYME PEQUEÑA"/>
    <s v="CLIENTE EXTERNO"/>
    <x v="0"/>
    <m/>
    <m/>
    <m/>
    <m/>
    <m/>
    <m/>
    <m/>
    <m/>
    <m/>
    <m/>
    <m/>
    <m/>
    <m/>
    <m/>
    <m/>
    <m/>
    <m/>
    <m/>
    <m/>
    <m/>
    <m/>
    <m/>
    <m/>
    <m/>
    <m/>
    <m/>
    <m/>
    <m/>
    <m/>
    <m/>
    <m/>
    <m/>
    <m/>
    <m/>
    <m/>
    <m/>
    <m/>
    <m/>
    <m/>
    <m/>
    <m/>
    <m/>
    <m/>
    <m/>
    <m/>
    <m/>
    <m/>
    <m/>
    <m/>
    <m/>
    <m/>
    <m/>
    <m/>
    <m/>
    <m/>
    <m/>
    <m/>
    <m/>
    <m/>
    <m/>
    <m/>
    <m/>
    <m/>
    <m/>
    <m/>
    <m/>
    <m/>
    <m/>
    <m/>
    <m/>
    <m/>
    <m/>
    <m/>
    <m/>
    <m/>
    <m/>
    <m/>
    <m/>
    <m/>
    <m/>
    <m/>
    <m/>
    <m/>
    <m/>
    <s v="PAGO A DESGLOSAR"/>
    <s v="BANCO BOGOTÁ"/>
    <s v="TRANSFERENCIA CON PAGO A LA REFERENCIA"/>
    <s v="REQ000004483646"/>
    <m/>
    <m/>
    <m/>
    <m/>
    <m/>
    <m/>
    <m/>
    <m/>
    <m/>
    <m/>
    <m/>
    <m/>
    <m/>
    <m/>
    <m/>
    <m/>
    <m/>
    <m/>
    <m/>
    <m/>
    <m/>
    <m/>
    <m/>
    <m/>
    <m/>
    <x v="0"/>
    <m/>
    <m/>
    <m/>
    <m/>
    <m/>
    <s v="ESCALADO"/>
    <s v="MYIT"/>
    <d v="2024-01-13T00:00:00"/>
    <s v="0"/>
    <s v="0"/>
    <x v="120"/>
    <x v="4"/>
    <x v="1"/>
    <x v="0"/>
    <x v="0"/>
    <n v="1"/>
    <n v="1"/>
    <n v="1"/>
    <n v="1"/>
    <x v="0"/>
    <n v="1"/>
    <s v="8.21573925"/>
    <x v="1"/>
    <d v="2024-01-13T00:00:00"/>
    <x v="2016"/>
    <d v="1899-12-30T00:00:00"/>
    <d v="2024-01-12T09:47:00"/>
    <s v="9:47"/>
    <d v="1899-12-31T06:32:01"/>
    <x v="0"/>
    <x v="0"/>
    <x v="28"/>
    <x v="1"/>
    <n v="0"/>
  </r>
  <r>
    <n v="2038"/>
    <d v="2024-01-13T16:19:28"/>
    <d v="2024-01-13T16:20:21"/>
    <s v="46044959@ventasyservicios.com.co"/>
    <s v="Brayan Enrique Cuida Castillo"/>
    <m/>
    <d v="2024-01-13T00:00:00"/>
    <s v="12:55 p. m."/>
    <x v="4"/>
    <m/>
    <m/>
    <m/>
    <m/>
    <m/>
    <m/>
    <m/>
    <m/>
    <s v="servicioalclientehermalove@gmail.com"/>
    <s v="Solicitud de devolución o ajuste de pago duplicado."/>
    <s v="23181296"/>
    <s v="HERNAN MAU LOPEZ VELEZ"/>
    <s v="MICRO"/>
    <s v="CLIENTE CLAR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3T00:00:00"/>
    <s v="NN"/>
    <m/>
    <x v="47"/>
    <x v="0"/>
    <x v="0"/>
    <x v="0"/>
    <x v="0"/>
    <n v="1"/>
    <n v="1"/>
    <n v="1"/>
    <n v="1"/>
    <x v="0"/>
    <n v="1"/>
    <s v="23181296HERNAN MAU LOPEZ VELEZ"/>
    <x v="2"/>
    <d v="2024-01-13T00:00:00"/>
    <x v="2017"/>
    <d v="1899-12-30T00:00:00"/>
    <d v="2024-01-13T12:55:00"/>
    <s v="12:55"/>
    <d v="1899-12-30T03:25:21"/>
    <x v="1"/>
    <x v="1"/>
    <x v="7"/>
    <x v="0"/>
    <n v="8193"/>
  </r>
  <r>
    <n v="2039"/>
    <d v="2024-01-13T16:38:30"/>
    <d v="2024-01-13T16:40:10"/>
    <s v="46044959@ventasyservicios.com.co"/>
    <s v="Brayan Enrique Cuida Castillo"/>
    <m/>
    <d v="2024-01-13T00:00:00"/>
    <s v="12:27 p. m."/>
    <x v="4"/>
    <m/>
    <m/>
    <m/>
    <m/>
    <m/>
    <m/>
    <m/>
    <m/>
    <s v="dihatecsas@gmail.com"/>
    <s v="Re: lineas suspendidas"/>
    <s v="8.22478070"/>
    <s v="DIHATEC SAS -"/>
    <s v="MICRO"/>
    <s v="CLIENTE CLARO"/>
    <x v="0"/>
    <m/>
    <s v="MÓVIL"/>
    <m/>
    <m/>
    <s v="FALLAS TÉCNICAS"/>
    <m/>
    <m/>
    <m/>
    <m/>
    <m/>
    <m/>
    <m/>
    <m/>
    <m/>
    <m/>
    <m/>
    <m/>
    <m/>
    <m/>
    <m/>
    <m/>
    <m/>
    <m/>
    <m/>
    <s v="FALLA APLICACIONES"/>
    <m/>
    <m/>
    <m/>
    <m/>
    <m/>
    <m/>
    <m/>
    <m/>
    <m/>
    <m/>
    <m/>
    <m/>
    <m/>
    <m/>
    <m/>
    <m/>
    <m/>
    <m/>
    <m/>
    <m/>
    <m/>
    <m/>
    <m/>
    <m/>
    <m/>
    <m/>
    <m/>
    <m/>
    <m/>
    <m/>
    <m/>
    <m/>
    <m/>
    <m/>
    <m/>
    <m/>
    <m/>
    <m/>
    <m/>
    <m/>
    <m/>
    <m/>
    <m/>
    <m/>
    <m/>
    <m/>
    <m/>
    <m/>
    <m/>
    <m/>
    <m/>
    <m/>
    <m/>
    <m/>
    <m/>
    <m/>
    <m/>
    <m/>
    <m/>
    <m/>
    <m/>
    <m/>
    <m/>
    <m/>
    <m/>
    <m/>
    <m/>
    <m/>
    <m/>
    <m/>
    <m/>
    <m/>
    <m/>
    <m/>
    <m/>
    <m/>
    <m/>
    <m/>
    <m/>
    <m/>
    <m/>
    <m/>
    <m/>
    <m/>
    <m/>
    <m/>
    <m/>
    <m/>
    <x v="2"/>
    <s v="3103943170"/>
    <s v="3103943170"/>
    <s v="1"/>
    <s v="8.2247807"/>
    <s v="ciudad"/>
    <s v="GESTIONADO"/>
    <m/>
    <d v="2024-01-13T00:00:00"/>
    <s v="NN"/>
    <m/>
    <x v="156"/>
    <x v="0"/>
    <x v="0"/>
    <x v="0"/>
    <x v="0"/>
    <n v="1"/>
    <n v="1"/>
    <n v="1"/>
    <n v="1"/>
    <x v="0"/>
    <n v="1"/>
    <s v="8.22478070DIHATEC SAS -"/>
    <x v="2"/>
    <d v="2024-01-13T00:00:00"/>
    <x v="2018"/>
    <d v="1899-12-30T00:00:00"/>
    <d v="2024-01-13T12:27:00"/>
    <s v="12:27"/>
    <d v="1899-12-30T04:13:10"/>
    <x v="1"/>
    <x v="1"/>
    <x v="7"/>
    <x v="0"/>
    <n v="8193"/>
  </r>
  <r>
    <n v="2040"/>
    <d v="2024-01-13T16:01:46"/>
    <d v="2024-01-13T16:40:28"/>
    <s v="45077019@ventasyservicios.com.co"/>
    <s v="Diana Irene Forero Navarrete"/>
    <m/>
    <d v="2024-01-12T00:00:00"/>
    <s v="3:31 p. m."/>
    <x v="4"/>
    <m/>
    <m/>
    <m/>
    <m/>
    <m/>
    <m/>
    <m/>
    <m/>
    <s v="correspondencia@revisionplus.com.co"/>
    <s v="CANAL DEDICADO CUENTA 11305911 BOGOTA"/>
    <s v="11305911"/>
    <s v="REVISION PLUS S A EN REORGANIZACION"/>
    <s v="PYME MEDIANA"/>
    <s v="CLIENTE EXTERNO"/>
    <x v="0"/>
    <m/>
    <s v="FIJO"/>
    <s v="FO"/>
    <s v="CANCELACIÓN DE SERVICIO"/>
    <m/>
    <m/>
    <m/>
    <m/>
    <m/>
    <m/>
    <m/>
    <s v="CANCELACIÓN"/>
    <m/>
    <m/>
    <m/>
    <m/>
    <m/>
    <m/>
    <m/>
    <m/>
    <m/>
    <m/>
    <m/>
    <m/>
    <m/>
    <m/>
    <m/>
    <m/>
    <m/>
    <m/>
    <m/>
    <m/>
    <m/>
    <m/>
    <m/>
    <m/>
    <m/>
    <m/>
    <m/>
    <m/>
    <m/>
    <m/>
    <m/>
    <m/>
    <m/>
    <m/>
    <m/>
    <m/>
    <m/>
    <m/>
    <m/>
    <m/>
    <m/>
    <m/>
    <m/>
    <m/>
    <m/>
    <m/>
    <m/>
    <m/>
    <m/>
    <m/>
    <m/>
    <m/>
    <m/>
    <m/>
    <m/>
    <m/>
    <m/>
    <m/>
    <m/>
    <m/>
    <m/>
    <m/>
    <m/>
    <m/>
    <m/>
    <m/>
    <m/>
    <m/>
    <m/>
    <m/>
    <m/>
    <m/>
    <m/>
    <m/>
    <m/>
    <m/>
    <m/>
    <m/>
    <m/>
    <m/>
    <m/>
    <m/>
    <m/>
    <m/>
    <m/>
    <m/>
    <m/>
    <m/>
    <m/>
    <m/>
    <m/>
    <m/>
    <m/>
    <m/>
    <m/>
    <m/>
    <m/>
    <s v="TOTAL"/>
    <m/>
    <s v="NO INDICA MOTIVO"/>
    <m/>
    <x v="1"/>
    <m/>
    <m/>
    <s v="1"/>
    <m/>
    <m/>
    <s v="GESTIONADO"/>
    <m/>
    <d v="2024-01-13T00:00:00"/>
    <m/>
    <s v="20635208"/>
    <x v="53"/>
    <x v="0"/>
    <x v="0"/>
    <x v="0"/>
    <x v="0"/>
    <n v="1"/>
    <n v="1"/>
    <n v="1"/>
    <n v="1"/>
    <x v="0"/>
    <n v="1"/>
    <s v="11305911REVISION PLUS S A EN REORGANIZACION"/>
    <x v="1"/>
    <d v="2024-01-13T00:00:00"/>
    <x v="2019"/>
    <d v="1899-12-30T00:00:00"/>
    <d v="2024-01-12T03:31:00"/>
    <s v="3:31"/>
    <d v="1899-12-31T13:09:28"/>
    <x v="0"/>
    <x v="0"/>
    <x v="9"/>
    <x v="0"/>
    <n v="8193"/>
  </r>
  <r>
    <n v="2041"/>
    <d v="2024-01-13T16:43:12"/>
    <d v="2024-01-13T16:45:23"/>
    <s v="46044978@ventasyservicios.com.co"/>
    <s v="Edward Esteban Roa Ruiz"/>
    <m/>
    <d v="2024-01-13T00:00:00"/>
    <s v="9:18"/>
    <x v="4"/>
    <m/>
    <m/>
    <m/>
    <m/>
    <m/>
    <m/>
    <m/>
    <m/>
    <s v="gerenciagreenoffice@mts.com.co"/>
    <s v="RE: Cambio planes corporativos Green Office"/>
    <s v="8.22208254"/>
    <s v="GREEN OFFICE CORPORATIVO "/>
    <s v="MICRO"/>
    <s v="CLIENTE CLAR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3T00:00:00"/>
    <m/>
    <m/>
    <x v="0"/>
    <x v="0"/>
    <x v="0"/>
    <x v="0"/>
    <x v="0"/>
    <n v="1"/>
    <n v="1"/>
    <n v="1"/>
    <n v="1"/>
    <x v="0"/>
    <n v="1"/>
    <s v="8.22208254GREEN OFFICE CORPORATIVO "/>
    <x v="0"/>
    <d v="2024-01-13T00:00:00"/>
    <x v="2020"/>
    <d v="1899-12-30T00:00:00"/>
    <d v="2024-01-13T09:18:00"/>
    <s v="9:18"/>
    <d v="1899-12-30T07:27:23"/>
    <x v="2"/>
    <x v="2"/>
    <x v="8"/>
    <x v="0"/>
    <n v="8193"/>
  </r>
  <r>
    <n v="2042"/>
    <d v="2024-01-13T16:34:01"/>
    <d v="2024-01-13T16:49:53"/>
    <s v="45981204@ventasyservicios.com.co"/>
    <s v="Karen Dayann Marino Salamanca"/>
    <m/>
    <d v="2024-01-12T00:00:00"/>
    <s v="12:16 p. m."/>
    <x v="5"/>
    <m/>
    <m/>
    <m/>
    <m/>
    <m/>
    <m/>
    <m/>
    <m/>
    <m/>
    <m/>
    <s v="12259825"/>
    <s v="EDUARDO LUIS PACHECO JUVINAO"/>
    <s v="SOHO"/>
    <s v="CLIENTE EXTERNO"/>
    <x v="0"/>
    <m/>
    <m/>
    <m/>
    <m/>
    <m/>
    <m/>
    <m/>
    <m/>
    <m/>
    <m/>
    <m/>
    <m/>
    <m/>
    <m/>
    <m/>
    <m/>
    <m/>
    <m/>
    <m/>
    <m/>
    <m/>
    <m/>
    <m/>
    <m/>
    <m/>
    <m/>
    <m/>
    <m/>
    <m/>
    <m/>
    <m/>
    <m/>
    <m/>
    <m/>
    <m/>
    <m/>
    <m/>
    <m/>
    <m/>
    <m/>
    <m/>
    <m/>
    <m/>
    <m/>
    <m/>
    <m/>
    <m/>
    <m/>
    <m/>
    <m/>
    <m/>
    <m/>
    <m/>
    <m/>
    <m/>
    <m/>
    <m/>
    <m/>
    <m/>
    <m/>
    <m/>
    <m/>
    <m/>
    <m/>
    <m/>
    <m/>
    <m/>
    <m/>
    <m/>
    <m/>
    <m/>
    <m/>
    <m/>
    <m/>
    <m/>
    <m/>
    <m/>
    <m/>
    <m/>
    <m/>
    <m/>
    <m/>
    <m/>
    <m/>
    <s v="PAGO YA APLICADO"/>
    <s v="BANCO BOGOTÁ"/>
    <s v="TRANSFERENCIA CON PAGO A LA REFERENCIA"/>
    <m/>
    <m/>
    <m/>
    <m/>
    <m/>
    <m/>
    <m/>
    <m/>
    <m/>
    <m/>
    <m/>
    <m/>
    <m/>
    <m/>
    <m/>
    <m/>
    <m/>
    <m/>
    <m/>
    <m/>
    <m/>
    <m/>
    <m/>
    <m/>
    <m/>
    <m/>
    <x v="0"/>
    <m/>
    <m/>
    <m/>
    <m/>
    <m/>
    <s v="GESTIONADO"/>
    <m/>
    <d v="2024-01-13T00:00:00"/>
    <s v="0"/>
    <s v="0"/>
    <x v="70"/>
    <x v="4"/>
    <x v="0"/>
    <x v="0"/>
    <x v="0"/>
    <n v="1"/>
    <n v="1"/>
    <n v="1"/>
    <n v="1"/>
    <x v="0"/>
    <n v="1"/>
    <s v="12259825"/>
    <x v="0"/>
    <d v="2024-01-13T00:00:00"/>
    <x v="2021"/>
    <d v="1899-12-30T00:00:00"/>
    <d v="2024-01-12T12:16:00"/>
    <s v="12:16"/>
    <d v="1899-12-31T04:33:53"/>
    <x v="0"/>
    <x v="0"/>
    <x v="28"/>
    <x v="1"/>
    <n v="8193"/>
  </r>
  <r>
    <n v="2043"/>
    <d v="2024-01-13T16:50:39"/>
    <d v="2024-01-13T16:51:37"/>
    <s v="46044959@ventasyservicios.com.co"/>
    <s v="Brayan Enrique Cuida Castillo"/>
    <m/>
    <d v="2024-01-13T00:00:00"/>
    <s v="10:34 a. m."/>
    <x v="4"/>
    <m/>
    <m/>
    <m/>
    <m/>
    <m/>
    <m/>
    <m/>
    <m/>
    <s v="amparorey7@gmail.com"/>
    <s v="Fwd: CANCELACION CLARO"/>
    <s v="93639250"/>
    <s v="PROPIO  SAS "/>
    <s v="MICRO"/>
    <s v="CLIENTE CLARO"/>
    <x v="0"/>
    <m/>
    <s v="FIJO"/>
    <s v="HFC"/>
    <s v="PQR"/>
    <m/>
    <m/>
    <m/>
    <m/>
    <m/>
    <m/>
    <m/>
    <m/>
    <m/>
    <m/>
    <m/>
    <m/>
    <m/>
    <m/>
    <m/>
    <m/>
    <m/>
    <m/>
    <m/>
    <m/>
    <m/>
    <m/>
    <m/>
    <m/>
    <m/>
    <m/>
    <m/>
    <m/>
    <m/>
    <m/>
    <m/>
    <m/>
    <m/>
    <m/>
    <m/>
    <m/>
    <m/>
    <s v="INFORMACIÓN - ACLARACIÓN"/>
    <s v="INFORMACIÓN PLANES - TARIFAS"/>
    <m/>
    <m/>
    <m/>
    <m/>
    <m/>
    <m/>
    <m/>
    <m/>
    <m/>
    <m/>
    <m/>
    <m/>
    <m/>
    <m/>
    <m/>
    <m/>
    <m/>
    <m/>
    <m/>
    <m/>
    <m/>
    <m/>
    <m/>
    <m/>
    <m/>
    <m/>
    <m/>
    <m/>
    <m/>
    <m/>
    <m/>
    <m/>
    <m/>
    <m/>
    <m/>
    <m/>
    <m/>
    <m/>
    <m/>
    <m/>
    <m/>
    <m/>
    <m/>
    <m/>
    <m/>
    <m/>
    <m/>
    <m/>
    <m/>
    <m/>
    <m/>
    <m/>
    <m/>
    <m/>
    <m/>
    <m/>
    <m/>
    <m/>
    <m/>
    <m/>
    <m/>
    <m/>
    <m/>
    <m/>
    <m/>
    <m/>
    <m/>
    <m/>
    <m/>
    <m/>
    <x v="0"/>
    <m/>
    <m/>
    <m/>
    <m/>
    <m/>
    <s v="GESTIONADO"/>
    <m/>
    <d v="2024-01-13T00:00:00"/>
    <s v="NN"/>
    <m/>
    <x v="101"/>
    <x v="0"/>
    <x v="0"/>
    <x v="0"/>
    <x v="0"/>
    <n v="1"/>
    <n v="1"/>
    <n v="1"/>
    <n v="1"/>
    <x v="0"/>
    <n v="1"/>
    <s v="93639250PROPIO  SAS "/>
    <x v="0"/>
    <d v="2024-01-13T00:00:00"/>
    <x v="2022"/>
    <d v="1899-12-30T00:00:00"/>
    <d v="2024-01-13T10:34:00"/>
    <s v="10:34"/>
    <d v="1899-12-30T06:17:37"/>
    <x v="2"/>
    <x v="2"/>
    <x v="7"/>
    <x v="0"/>
    <n v="8193"/>
  </r>
  <r>
    <n v="2044"/>
    <d v="2024-01-13T16:56:30"/>
    <d v="2024-01-13T16:57:45"/>
    <s v="46044978@ventasyservicios.com.co"/>
    <s v="Edward Esteban Roa Ruiz"/>
    <m/>
    <d v="2024-01-13T00:00:00"/>
    <s v="09:27"/>
    <x v="4"/>
    <m/>
    <m/>
    <m/>
    <m/>
    <m/>
    <m/>
    <m/>
    <m/>
    <s v="crivera@dragon.com.co  "/>
    <s v="RE: RV: Router modo Brinch"/>
    <s v="11819179"/>
    <s v="DRAGON COLOMBIA SAS"/>
    <s v="PYME PEQUEÑA"/>
    <s v="CLIENTE CLARO"/>
    <x v="0"/>
    <m/>
    <s v="FIJO"/>
    <s v="FO"/>
    <s v="PRODUCTO"/>
    <m/>
    <m/>
    <m/>
    <m/>
    <m/>
    <m/>
    <m/>
    <m/>
    <m/>
    <m/>
    <m/>
    <m/>
    <m/>
    <m/>
    <m/>
    <m/>
    <m/>
    <m/>
    <m/>
    <m/>
    <m/>
    <m/>
    <m/>
    <m/>
    <m/>
    <m/>
    <m/>
    <m/>
    <m/>
    <m/>
    <m/>
    <m/>
    <m/>
    <m/>
    <m/>
    <m/>
    <m/>
    <m/>
    <s v="OTROS PRODUCTOS (VENTAS)"/>
    <m/>
    <m/>
    <m/>
    <m/>
    <m/>
    <m/>
    <m/>
    <m/>
    <m/>
    <m/>
    <m/>
    <m/>
    <m/>
    <m/>
    <m/>
    <m/>
    <m/>
    <m/>
    <m/>
    <m/>
    <m/>
    <m/>
    <m/>
    <m/>
    <m/>
    <m/>
    <m/>
    <m/>
    <m/>
    <m/>
    <m/>
    <m/>
    <m/>
    <m/>
    <m/>
    <m/>
    <m/>
    <m/>
    <m/>
    <m/>
    <m/>
    <m/>
    <m/>
    <m/>
    <m/>
    <m/>
    <m/>
    <m/>
    <m/>
    <m/>
    <m/>
    <m/>
    <m/>
    <m/>
    <m/>
    <m/>
    <m/>
    <m/>
    <m/>
    <m/>
    <m/>
    <m/>
    <m/>
    <m/>
    <m/>
    <m/>
    <m/>
    <m/>
    <m/>
    <m/>
    <x v="0"/>
    <m/>
    <m/>
    <m/>
    <m/>
    <m/>
    <s v="GESTIONADO"/>
    <m/>
    <d v="2024-01-13T00:00:00"/>
    <m/>
    <m/>
    <x v="16"/>
    <x v="0"/>
    <x v="0"/>
    <x v="0"/>
    <x v="0"/>
    <n v="1"/>
    <n v="1"/>
    <n v="1"/>
    <n v="1"/>
    <x v="0"/>
    <n v="1"/>
    <s v="11819179DRAGON COLOMBIA SAS"/>
    <x v="0"/>
    <d v="2024-01-13T00:00:00"/>
    <x v="2023"/>
    <d v="1899-12-30T00:00:00"/>
    <d v="2024-01-13T09:27:00"/>
    <s v="09:27"/>
    <d v="1899-12-30T07:30:45"/>
    <x v="2"/>
    <x v="2"/>
    <x v="8"/>
    <x v="0"/>
    <n v="8193"/>
  </r>
  <r>
    <n v="2045"/>
    <d v="2024-01-13T16:49:56"/>
    <d v="2024-01-13T17:00:52"/>
    <s v="45981204@ventasyservicios.com.co"/>
    <s v="Karen Dayann Marino Salamanca"/>
    <m/>
    <d v="2024-01-12T00:00:00"/>
    <s v="12:25 p. m."/>
    <x v="5"/>
    <m/>
    <m/>
    <m/>
    <m/>
    <m/>
    <m/>
    <m/>
    <m/>
    <m/>
    <m/>
    <s v="4135191351"/>
    <s v="JUAN CARLOS LATORRE ESPITIA"/>
    <s v="SOHO"/>
    <s v="CLIENTE EXTERNO"/>
    <x v="0"/>
    <m/>
    <m/>
    <m/>
    <m/>
    <m/>
    <m/>
    <m/>
    <m/>
    <m/>
    <m/>
    <m/>
    <m/>
    <m/>
    <m/>
    <m/>
    <m/>
    <m/>
    <m/>
    <m/>
    <m/>
    <m/>
    <m/>
    <m/>
    <m/>
    <m/>
    <m/>
    <m/>
    <m/>
    <m/>
    <m/>
    <m/>
    <m/>
    <m/>
    <m/>
    <m/>
    <m/>
    <m/>
    <m/>
    <m/>
    <m/>
    <m/>
    <m/>
    <m/>
    <m/>
    <m/>
    <m/>
    <m/>
    <m/>
    <m/>
    <m/>
    <m/>
    <m/>
    <m/>
    <m/>
    <m/>
    <m/>
    <m/>
    <m/>
    <m/>
    <m/>
    <m/>
    <m/>
    <m/>
    <m/>
    <m/>
    <m/>
    <m/>
    <m/>
    <m/>
    <m/>
    <m/>
    <m/>
    <m/>
    <m/>
    <m/>
    <m/>
    <m/>
    <m/>
    <m/>
    <m/>
    <m/>
    <m/>
    <m/>
    <m/>
    <s v="PAGO YA APLICADO"/>
    <s v="NEQUI"/>
    <s v="TRANSFERENCIA CON PAGO A LA REFERENCIA"/>
    <m/>
    <m/>
    <m/>
    <m/>
    <m/>
    <m/>
    <m/>
    <m/>
    <m/>
    <m/>
    <m/>
    <m/>
    <m/>
    <m/>
    <m/>
    <m/>
    <m/>
    <m/>
    <m/>
    <m/>
    <m/>
    <m/>
    <m/>
    <m/>
    <m/>
    <m/>
    <x v="0"/>
    <m/>
    <m/>
    <m/>
    <m/>
    <m/>
    <s v="GESTIONADO"/>
    <m/>
    <d v="2024-01-13T00:00:00"/>
    <s v="0"/>
    <s v="0"/>
    <x v="70"/>
    <x v="4"/>
    <x v="0"/>
    <x v="0"/>
    <x v="0"/>
    <n v="1"/>
    <n v="1"/>
    <n v="1"/>
    <n v="1"/>
    <x v="0"/>
    <n v="1"/>
    <s v="4135191351"/>
    <x v="0"/>
    <d v="2024-01-13T00:00:00"/>
    <x v="2024"/>
    <d v="1899-12-30T00:00:00"/>
    <d v="2024-01-12T12:25:00"/>
    <s v="12:25"/>
    <d v="1899-12-31T04:35:52"/>
    <x v="0"/>
    <x v="0"/>
    <x v="28"/>
    <x v="1"/>
    <n v="8193"/>
  </r>
  <r>
    <n v="2046"/>
    <d v="2024-01-13T16:59:57"/>
    <d v="2024-01-13T17:01:01"/>
    <s v="45961588@ventasyservicios.com.co"/>
    <s v="Brian Fernando Camacho Hernandez"/>
    <m/>
    <d v="2024-01-12T00:00:00"/>
    <s v="18:13"/>
    <x v="4"/>
    <m/>
    <m/>
    <m/>
    <m/>
    <m/>
    <m/>
    <m/>
    <m/>
    <s v="ruizdelgadosantiago@gmail.com"/>
    <s v="Re: Solicitud de Cancelación de servicios Cuenta N° 27350566"/>
    <s v="27350566 "/>
    <s v="SANTIAGO RUIZ DELGADO    "/>
    <s v="MICR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3T00:00:00"/>
    <s v="na"/>
    <s v="na"/>
    <x v="58"/>
    <x v="0"/>
    <x v="0"/>
    <x v="0"/>
    <x v="0"/>
    <n v="1"/>
    <n v="1"/>
    <n v="1"/>
    <n v="1"/>
    <x v="0"/>
    <n v="1"/>
    <s v="27350566 SANTIAGO RUIZ DELGADO    "/>
    <x v="0"/>
    <d v="2024-01-13T00:00:00"/>
    <x v="2025"/>
    <d v="1899-12-30T00:00:00"/>
    <d v="2024-01-12T18:13:00"/>
    <s v="18:13"/>
    <d v="1899-12-30T22:48:01"/>
    <x v="4"/>
    <x v="0"/>
    <x v="21"/>
    <x v="0"/>
    <n v="8193"/>
  </r>
  <r>
    <n v="2047"/>
    <d v="2024-01-13T17:00:57"/>
    <d v="2024-01-13T17:06:15"/>
    <s v="45077019@ventasyservicios.com.co"/>
    <s v="Diana Irene Forero Navarrete"/>
    <m/>
    <d v="2024-01-13T00:00:00"/>
    <s v="11:13 a. m."/>
    <x v="4"/>
    <m/>
    <m/>
    <m/>
    <m/>
    <m/>
    <m/>
    <m/>
    <m/>
    <s v="euroexpresschipichape@gmail.com"/>
    <s v="Re: AJUSTE POR FALTA DE SERVICIO"/>
    <s v="08002514"/>
    <s v="EURO EXPRESS SAS                           "/>
    <s v="MICRO"/>
    <s v="CLIENTE EXTERNO"/>
    <x v="0"/>
    <m/>
    <s v="FIJO"/>
    <s v="HFC"/>
    <s v="SOPORTE TÉCNICO"/>
    <m/>
    <m/>
    <m/>
    <m/>
    <m/>
    <m/>
    <m/>
    <m/>
    <m/>
    <m/>
    <m/>
    <m/>
    <m/>
    <m/>
    <m/>
    <m/>
    <m/>
    <m/>
    <m/>
    <m/>
    <m/>
    <m/>
    <m/>
    <m/>
    <m/>
    <m/>
    <m/>
    <m/>
    <m/>
    <m/>
    <m/>
    <m/>
    <m/>
    <m/>
    <m/>
    <m/>
    <m/>
    <m/>
    <m/>
    <m/>
    <m/>
    <m/>
    <m/>
    <m/>
    <m/>
    <m/>
    <m/>
    <m/>
    <m/>
    <m/>
    <m/>
    <m/>
    <m/>
    <m/>
    <m/>
    <s v="SOLUCIÓN EN PRIMER NIVEL"/>
    <m/>
    <m/>
    <m/>
    <m/>
    <m/>
    <m/>
    <m/>
    <m/>
    <m/>
    <m/>
    <m/>
    <m/>
    <m/>
    <m/>
    <m/>
    <m/>
    <m/>
    <m/>
    <m/>
    <m/>
    <m/>
    <m/>
    <m/>
    <m/>
    <m/>
    <m/>
    <m/>
    <m/>
    <m/>
    <m/>
    <m/>
    <m/>
    <m/>
    <m/>
    <m/>
    <m/>
    <m/>
    <m/>
    <m/>
    <m/>
    <m/>
    <m/>
    <m/>
    <m/>
    <m/>
    <m/>
    <m/>
    <m/>
    <m/>
    <m/>
    <m/>
    <m/>
    <m/>
    <x v="1"/>
    <m/>
    <m/>
    <s v="1"/>
    <s v="996090223"/>
    <s v="CALI"/>
    <s v="GESTIONADO"/>
    <m/>
    <d v="2024-01-13T00:00:00"/>
    <m/>
    <s v="996090223"/>
    <x v="154"/>
    <x v="0"/>
    <x v="0"/>
    <x v="0"/>
    <x v="0"/>
    <n v="1"/>
    <n v="1"/>
    <n v="1"/>
    <n v="1"/>
    <x v="0"/>
    <n v="1"/>
    <s v="08002514EURO EXPRESS SAS                           "/>
    <x v="2"/>
    <d v="2024-01-13T00:00:00"/>
    <x v="2026"/>
    <d v="1899-12-30T00:00:00"/>
    <d v="2024-01-13T11:13:00"/>
    <s v="11:13"/>
    <d v="1899-12-30T05:53:15"/>
    <x v="1"/>
    <x v="1"/>
    <x v="9"/>
    <x v="0"/>
    <n v="8193"/>
  </r>
  <r>
    <n v="2048"/>
    <d v="2024-01-13T17:07:27"/>
    <d v="2024-01-13T17:08:09"/>
    <s v="45981204@ventasyservicios.com.co"/>
    <s v="Karen Dayann Marino Salamanca"/>
    <m/>
    <d v="2024-01-12T00:00:00"/>
    <s v="13:36 p. m."/>
    <x v="5"/>
    <m/>
    <m/>
    <m/>
    <m/>
    <m/>
    <m/>
    <m/>
    <m/>
    <m/>
    <m/>
    <s v="1.35037521"/>
    <s v="ANGELICA MARIA"/>
    <s v="SOHO"/>
    <s v="CLIENTE EXTERNO"/>
    <x v="0"/>
    <m/>
    <m/>
    <m/>
    <m/>
    <m/>
    <m/>
    <m/>
    <m/>
    <m/>
    <m/>
    <m/>
    <m/>
    <m/>
    <m/>
    <m/>
    <m/>
    <m/>
    <m/>
    <m/>
    <m/>
    <m/>
    <m/>
    <m/>
    <m/>
    <m/>
    <m/>
    <m/>
    <m/>
    <m/>
    <m/>
    <m/>
    <m/>
    <m/>
    <m/>
    <m/>
    <m/>
    <m/>
    <m/>
    <m/>
    <m/>
    <m/>
    <m/>
    <m/>
    <m/>
    <m/>
    <m/>
    <m/>
    <m/>
    <m/>
    <m/>
    <m/>
    <m/>
    <m/>
    <m/>
    <m/>
    <m/>
    <m/>
    <m/>
    <m/>
    <m/>
    <m/>
    <m/>
    <m/>
    <m/>
    <m/>
    <m/>
    <m/>
    <m/>
    <m/>
    <m/>
    <m/>
    <m/>
    <m/>
    <m/>
    <m/>
    <m/>
    <m/>
    <m/>
    <m/>
    <m/>
    <m/>
    <m/>
    <m/>
    <m/>
    <s v="COMPROBANTE NO VALIDO"/>
    <m/>
    <m/>
    <m/>
    <m/>
    <m/>
    <m/>
    <m/>
    <m/>
    <m/>
    <m/>
    <m/>
    <m/>
    <m/>
    <m/>
    <m/>
    <m/>
    <m/>
    <m/>
    <m/>
    <m/>
    <m/>
    <m/>
    <m/>
    <m/>
    <m/>
    <m/>
    <m/>
    <m/>
    <x v="0"/>
    <m/>
    <m/>
    <m/>
    <m/>
    <m/>
    <s v="GESTIONADO"/>
    <m/>
    <d v="2024-01-13T00:00:00"/>
    <s v="0"/>
    <s v="0"/>
    <x v="71"/>
    <x v="4"/>
    <x v="0"/>
    <x v="0"/>
    <x v="0"/>
    <n v="1"/>
    <n v="1"/>
    <n v="1"/>
    <n v="1"/>
    <x v="0"/>
    <n v="1"/>
    <s v="1.35037521"/>
    <x v="0"/>
    <d v="2024-01-13T00:00:00"/>
    <x v="2027"/>
    <d v="1899-12-30T00:00:00"/>
    <d v="2024-01-12T13:36:00"/>
    <s v="13:36"/>
    <d v="1899-12-31T03:32:09"/>
    <x v="0"/>
    <x v="0"/>
    <x v="28"/>
    <x v="1"/>
    <n v="8193"/>
  </r>
  <r>
    <n v="2049"/>
    <d v="2024-01-13T16:57:48"/>
    <d v="2024-01-13T17:12:50"/>
    <s v="46044978@ventasyservicios.com.co"/>
    <s v="Edward Esteban Roa Ruiz"/>
    <m/>
    <d v="2024-01-13T00:00:00"/>
    <s v="09:35"/>
    <x v="4"/>
    <m/>
    <m/>
    <m/>
    <m/>
    <m/>
    <m/>
    <m/>
    <m/>
    <s v="guiotmontoya@hotmail.com"/>
    <s v="RE: Fwd: SOLICITUD PARA  MEJORAR EL INTERNET"/>
    <s v="49734425"/>
    <s v="GUIOT MONTOYA CIA LTDA"/>
    <s v="MICR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3T00:00:00"/>
    <m/>
    <m/>
    <x v="58"/>
    <x v="0"/>
    <x v="0"/>
    <x v="0"/>
    <x v="0"/>
    <n v="1"/>
    <n v="1"/>
    <n v="1"/>
    <n v="1"/>
    <x v="0"/>
    <n v="1"/>
    <s v="49734425GUIOT MONTOYA CIA LTDA"/>
    <x v="0"/>
    <d v="2024-01-13T00:00:00"/>
    <x v="2028"/>
    <d v="1899-12-30T00:00:00"/>
    <d v="2024-01-13T09:35:00"/>
    <s v="09:35"/>
    <d v="1899-12-30T07:37:50"/>
    <x v="2"/>
    <x v="2"/>
    <x v="8"/>
    <x v="0"/>
    <n v="8193"/>
  </r>
  <r>
    <n v="2050"/>
    <d v="2024-01-13T17:08:11"/>
    <d v="2024-01-13T17:13:48"/>
    <s v="45981204@ventasyservicios.com.co"/>
    <s v="Karen Dayann Marino Salamanca"/>
    <m/>
    <d v="2024-01-12T00:00:00"/>
    <s v="11:07 a. m."/>
    <x v="5"/>
    <m/>
    <m/>
    <m/>
    <m/>
    <m/>
    <m/>
    <m/>
    <m/>
    <m/>
    <m/>
    <s v="1.15016630"/>
    <s v="COMERCIALIZADORA EL ESTE SOCIEDAD POR AC -"/>
    <s v="PYME MEDIANA"/>
    <s v="CLIENTE EXTERNO"/>
    <x v="0"/>
    <m/>
    <m/>
    <m/>
    <m/>
    <m/>
    <m/>
    <m/>
    <m/>
    <m/>
    <m/>
    <m/>
    <m/>
    <m/>
    <m/>
    <m/>
    <m/>
    <m/>
    <m/>
    <m/>
    <m/>
    <m/>
    <m/>
    <m/>
    <m/>
    <m/>
    <m/>
    <m/>
    <m/>
    <m/>
    <m/>
    <m/>
    <m/>
    <m/>
    <m/>
    <m/>
    <m/>
    <m/>
    <m/>
    <m/>
    <m/>
    <m/>
    <m/>
    <m/>
    <m/>
    <m/>
    <m/>
    <m/>
    <m/>
    <m/>
    <m/>
    <m/>
    <m/>
    <m/>
    <m/>
    <m/>
    <m/>
    <m/>
    <m/>
    <m/>
    <m/>
    <m/>
    <m/>
    <m/>
    <m/>
    <m/>
    <m/>
    <m/>
    <m/>
    <m/>
    <m/>
    <m/>
    <m/>
    <m/>
    <m/>
    <m/>
    <m/>
    <m/>
    <m/>
    <m/>
    <m/>
    <m/>
    <m/>
    <m/>
    <m/>
    <s v="COMPROBANTE NO VALIDO"/>
    <m/>
    <m/>
    <m/>
    <m/>
    <m/>
    <m/>
    <m/>
    <m/>
    <m/>
    <m/>
    <m/>
    <m/>
    <m/>
    <m/>
    <m/>
    <m/>
    <m/>
    <m/>
    <m/>
    <m/>
    <m/>
    <m/>
    <m/>
    <m/>
    <m/>
    <m/>
    <m/>
    <m/>
    <x v="0"/>
    <m/>
    <m/>
    <m/>
    <m/>
    <m/>
    <s v="GESTIONADO"/>
    <m/>
    <d v="2024-01-13T00:00:00"/>
    <s v="0"/>
    <s v="0"/>
    <x v="71"/>
    <x v="4"/>
    <x v="0"/>
    <x v="0"/>
    <x v="0"/>
    <n v="1"/>
    <n v="1"/>
    <n v="1"/>
    <n v="1"/>
    <x v="0"/>
    <n v="1"/>
    <s v="1.15016630"/>
    <x v="0"/>
    <d v="2024-01-13T00:00:00"/>
    <x v="2029"/>
    <d v="1899-12-30T00:00:00"/>
    <d v="2024-01-12T11:07:00"/>
    <s v="11:07"/>
    <d v="1899-12-31T06:06:48"/>
    <x v="0"/>
    <x v="0"/>
    <x v="28"/>
    <x v="1"/>
    <n v="8193"/>
  </r>
  <r>
    <n v="2051"/>
    <d v="2024-01-13T17:15:21"/>
    <d v="2024-01-13T17:16:13"/>
    <s v="46044959@ventasyservicios.com.co"/>
    <s v="Brayan Enrique Cuida Castillo"/>
    <m/>
    <d v="2024-01-13T00:00:00"/>
    <s v="12:58 p. m."/>
    <x v="4"/>
    <m/>
    <m/>
    <m/>
    <m/>
    <m/>
    <m/>
    <m/>
    <m/>
    <s v="leydi.pelaez@claro.com.co"/>
    <s v="Solicitud devolucion de saldo a favor cuenta numero 76753736"/>
    <s v="76753736"/>
    <s v="HM TELECOMUNICACIO NES DEL CAUCA S"/>
    <s v="MICRO"/>
    <s v="CLIENTE CLAR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3T00:00:00"/>
    <s v="NN"/>
    <m/>
    <x v="47"/>
    <x v="0"/>
    <x v="0"/>
    <x v="0"/>
    <x v="0"/>
    <n v="1"/>
    <n v="1"/>
    <n v="1"/>
    <n v="1"/>
    <x v="0"/>
    <n v="1"/>
    <s v="76753736HM TELECOMUNICACIO NES DEL CAUCA S"/>
    <x v="2"/>
    <d v="2024-01-13T00:00:00"/>
    <x v="2030"/>
    <d v="1899-12-30T00:00:00"/>
    <d v="2024-01-13T12:58:00"/>
    <s v="12:58"/>
    <d v="1899-12-30T04:18:13"/>
    <x v="1"/>
    <x v="1"/>
    <x v="7"/>
    <x v="0"/>
    <n v="8193"/>
  </r>
  <r>
    <n v="2052"/>
    <d v="2024-01-13T17:13:51"/>
    <d v="2024-01-13T17:20:39"/>
    <s v="45981204@ventasyservicios.com.co"/>
    <s v="Karen Dayann Marino Salamanca"/>
    <m/>
    <d v="2024-01-12T00:00:00"/>
    <s v="14:14 p. m."/>
    <x v="5"/>
    <m/>
    <m/>
    <m/>
    <m/>
    <m/>
    <m/>
    <m/>
    <m/>
    <m/>
    <m/>
    <s v="1.36206547"/>
    <s v="NELSY MARIBEL ARAUJO AGREDO"/>
    <s v="SOHO"/>
    <s v="CLIENTE EXTERNO"/>
    <x v="0"/>
    <m/>
    <m/>
    <m/>
    <m/>
    <m/>
    <m/>
    <m/>
    <m/>
    <m/>
    <m/>
    <m/>
    <m/>
    <m/>
    <m/>
    <m/>
    <m/>
    <m/>
    <m/>
    <m/>
    <m/>
    <m/>
    <m/>
    <m/>
    <m/>
    <m/>
    <m/>
    <m/>
    <m/>
    <m/>
    <m/>
    <m/>
    <m/>
    <m/>
    <m/>
    <m/>
    <m/>
    <m/>
    <m/>
    <m/>
    <m/>
    <m/>
    <m/>
    <m/>
    <m/>
    <m/>
    <m/>
    <m/>
    <m/>
    <m/>
    <m/>
    <m/>
    <m/>
    <m/>
    <m/>
    <m/>
    <m/>
    <m/>
    <m/>
    <m/>
    <m/>
    <m/>
    <m/>
    <m/>
    <m/>
    <m/>
    <m/>
    <m/>
    <m/>
    <m/>
    <m/>
    <m/>
    <m/>
    <m/>
    <m/>
    <m/>
    <m/>
    <m/>
    <m/>
    <m/>
    <m/>
    <m/>
    <m/>
    <m/>
    <m/>
    <s v="COMPROBANTE NO VALIDO"/>
    <m/>
    <m/>
    <m/>
    <m/>
    <m/>
    <m/>
    <m/>
    <m/>
    <m/>
    <m/>
    <m/>
    <m/>
    <m/>
    <m/>
    <m/>
    <m/>
    <m/>
    <m/>
    <m/>
    <m/>
    <m/>
    <m/>
    <m/>
    <m/>
    <m/>
    <m/>
    <m/>
    <m/>
    <x v="0"/>
    <m/>
    <m/>
    <m/>
    <m/>
    <m/>
    <s v="GESTIONADO"/>
    <m/>
    <d v="2024-01-13T00:00:00"/>
    <s v="0"/>
    <s v="0"/>
    <x v="71"/>
    <x v="4"/>
    <x v="0"/>
    <x v="0"/>
    <x v="0"/>
    <n v="1"/>
    <n v="1"/>
    <n v="1"/>
    <n v="1"/>
    <x v="0"/>
    <n v="1"/>
    <s v="1.36206547"/>
    <x v="0"/>
    <d v="2024-01-13T00:00:00"/>
    <x v="2031"/>
    <d v="1899-12-30T00:00:00"/>
    <d v="2024-01-12T14:14:00"/>
    <s v="14:14"/>
    <d v="1899-12-31T03:06:39"/>
    <x v="0"/>
    <x v="0"/>
    <x v="28"/>
    <x v="1"/>
    <n v="8193"/>
  </r>
  <r>
    <n v="2053"/>
    <d v="2024-01-13T17:20:43"/>
    <d v="2024-01-13T17:27:56"/>
    <s v="45981204@ventasyservicios.com.co"/>
    <s v="Karen Dayann Marino Salamanca"/>
    <m/>
    <d v="2024-01-12T00:00:00"/>
    <s v="15:29 p. m."/>
    <x v="5"/>
    <m/>
    <m/>
    <m/>
    <m/>
    <m/>
    <m/>
    <m/>
    <m/>
    <m/>
    <m/>
    <s v="31653062"/>
    <s v="STRONG MACHINE SAS                         "/>
    <s v="INTERMEDIAS"/>
    <s v="CLIENTE EXTERNO"/>
    <x v="0"/>
    <m/>
    <m/>
    <m/>
    <m/>
    <m/>
    <m/>
    <m/>
    <m/>
    <m/>
    <m/>
    <m/>
    <m/>
    <m/>
    <m/>
    <m/>
    <m/>
    <m/>
    <m/>
    <m/>
    <m/>
    <m/>
    <m/>
    <m/>
    <m/>
    <m/>
    <m/>
    <m/>
    <m/>
    <m/>
    <m/>
    <m/>
    <m/>
    <m/>
    <m/>
    <m/>
    <m/>
    <m/>
    <m/>
    <m/>
    <m/>
    <m/>
    <m/>
    <m/>
    <m/>
    <m/>
    <m/>
    <m/>
    <m/>
    <m/>
    <m/>
    <m/>
    <m/>
    <m/>
    <m/>
    <m/>
    <m/>
    <m/>
    <m/>
    <m/>
    <m/>
    <m/>
    <m/>
    <m/>
    <m/>
    <m/>
    <m/>
    <m/>
    <m/>
    <m/>
    <m/>
    <m/>
    <m/>
    <m/>
    <m/>
    <m/>
    <m/>
    <m/>
    <m/>
    <m/>
    <m/>
    <m/>
    <m/>
    <m/>
    <m/>
    <s v="PAGO YA APLICADO"/>
    <s v="BANCOLOMBIA"/>
    <s v="TRANSFERENCIA CON PAGO A LA REFERENCIA"/>
    <m/>
    <m/>
    <m/>
    <m/>
    <m/>
    <m/>
    <m/>
    <m/>
    <m/>
    <m/>
    <m/>
    <m/>
    <m/>
    <m/>
    <m/>
    <m/>
    <m/>
    <m/>
    <m/>
    <m/>
    <m/>
    <m/>
    <m/>
    <m/>
    <m/>
    <m/>
    <x v="0"/>
    <m/>
    <m/>
    <m/>
    <m/>
    <m/>
    <s v="GESTIONADO"/>
    <m/>
    <d v="2024-01-13T00:00:00"/>
    <s v="0"/>
    <s v="0"/>
    <x v="70"/>
    <x v="4"/>
    <x v="0"/>
    <x v="0"/>
    <x v="0"/>
    <n v="1"/>
    <n v="1"/>
    <n v="1"/>
    <n v="1"/>
    <x v="0"/>
    <n v="1"/>
    <s v="31653062"/>
    <x v="0"/>
    <d v="2024-01-13T00:00:00"/>
    <x v="2032"/>
    <d v="1899-12-30T00:00:00"/>
    <d v="2024-01-12T15:29:00"/>
    <s v="15:29"/>
    <d v="1899-12-31T01:58:56"/>
    <x v="0"/>
    <x v="0"/>
    <x v="28"/>
    <x v="1"/>
    <n v="8193"/>
  </r>
  <r>
    <n v="2054"/>
    <d v="2024-01-13T17:27:50"/>
    <d v="2024-01-13T17:28:41"/>
    <s v="46044959@ventasyservicios.com.co"/>
    <s v="Brayan Enrique Cuida Castillo"/>
    <m/>
    <d v="2024-01-13T00:00:00"/>
    <s v="9:24 a. m."/>
    <x v="4"/>
    <m/>
    <m/>
    <m/>
    <m/>
    <m/>
    <m/>
    <m/>
    <m/>
    <s v="magda.ramirez@visaops.com"/>
    <s v="Fwd: Facturas Claro Enero 2024 CSRA"/>
    <s v="8.22379570"/>
    <s v="CSRA COLOMBIA SAS"/>
    <s v="PYME MEDIANA"/>
    <s v="CLIENTE CLAR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3T00:00:00"/>
    <s v="NN"/>
    <m/>
    <x v="9"/>
    <x v="0"/>
    <x v="0"/>
    <x v="0"/>
    <x v="0"/>
    <n v="1"/>
    <n v="1"/>
    <n v="1"/>
    <n v="1"/>
    <x v="0"/>
    <n v="1"/>
    <s v="8.22379570CSRA COLOMBIA SAS"/>
    <x v="0"/>
    <d v="2024-01-13T00:00:00"/>
    <x v="2033"/>
    <d v="1899-12-30T00:00:00"/>
    <d v="2024-01-13T09:24:00"/>
    <s v="9:24"/>
    <d v="1899-12-30T08:04:41"/>
    <x v="2"/>
    <x v="2"/>
    <x v="7"/>
    <x v="0"/>
    <n v="8193"/>
  </r>
  <r>
    <n v="2055"/>
    <d v="2024-01-13T17:12:54"/>
    <d v="2024-01-13T17:35:37"/>
    <s v="46044978@ventasyservicios.com.co"/>
    <s v="Edward Esteban Roa Ruiz"/>
    <m/>
    <d v="2024-01-13T00:00:00"/>
    <s v="09:36"/>
    <x v="4"/>
    <m/>
    <m/>
    <m/>
    <m/>
    <m/>
    <m/>
    <m/>
    <m/>
    <s v="asistentegerencia@tolimax.com.co"/>
    <s v="RE: Fwd: RE: Fwd: Solicitar Paz y Salvo"/>
    <s v="11270557"/>
    <s v="INDUSTRIAL CACAOTERA DEL HUILA S.A. TOLIMAX S.A."/>
    <s v="PYME PEQUEÑA"/>
    <s v="CLIENTE CLARO"/>
    <x v="0"/>
    <m/>
    <s v="FIJO"/>
    <s v="FO"/>
    <s v="PAGO NO ABONADO"/>
    <m/>
    <m/>
    <m/>
    <m/>
    <m/>
    <m/>
    <m/>
    <m/>
    <m/>
    <m/>
    <m/>
    <m/>
    <m/>
    <m/>
    <m/>
    <m/>
    <m/>
    <m/>
    <m/>
    <m/>
    <m/>
    <m/>
    <m/>
    <m/>
    <m/>
    <m/>
    <m/>
    <m/>
    <m/>
    <m/>
    <m/>
    <m/>
    <m/>
    <s v="INFORMACIÓN - ACLARACIÓN"/>
    <m/>
    <m/>
    <m/>
    <m/>
    <m/>
    <m/>
    <m/>
    <m/>
    <m/>
    <m/>
    <m/>
    <m/>
    <m/>
    <m/>
    <m/>
    <m/>
    <m/>
    <m/>
    <m/>
    <m/>
    <m/>
    <m/>
    <m/>
    <m/>
    <m/>
    <m/>
    <m/>
    <m/>
    <m/>
    <m/>
    <m/>
    <m/>
    <m/>
    <m/>
    <m/>
    <m/>
    <m/>
    <m/>
    <m/>
    <m/>
    <m/>
    <m/>
    <m/>
    <m/>
    <m/>
    <m/>
    <m/>
    <m/>
    <m/>
    <m/>
    <m/>
    <m/>
    <m/>
    <m/>
    <m/>
    <m/>
    <m/>
    <m/>
    <m/>
    <m/>
    <m/>
    <m/>
    <m/>
    <m/>
    <m/>
    <m/>
    <m/>
    <m/>
    <m/>
    <m/>
    <m/>
    <m/>
    <m/>
    <m/>
    <m/>
    <x v="0"/>
    <m/>
    <m/>
    <m/>
    <m/>
    <m/>
    <s v="GESTIONADO"/>
    <m/>
    <d v="2024-01-13T00:00:00"/>
    <m/>
    <m/>
    <x v="28"/>
    <x v="0"/>
    <x v="0"/>
    <x v="0"/>
    <x v="0"/>
    <n v="1"/>
    <n v="1"/>
    <n v="1"/>
    <n v="1"/>
    <x v="0"/>
    <n v="1"/>
    <s v="11270557INDUSTRIAL CACAOTERA DEL HUILA S.A. TOLIMAX S.A."/>
    <x v="0"/>
    <d v="2024-01-13T00:00:00"/>
    <x v="2034"/>
    <d v="1899-12-30T00:00:00"/>
    <d v="2024-01-13T09:36:00"/>
    <s v="09:36"/>
    <d v="1899-12-30T07:59:37"/>
    <x v="2"/>
    <x v="2"/>
    <x v="8"/>
    <x v="0"/>
    <n v="8193"/>
  </r>
  <r>
    <n v="2056"/>
    <d v="2024-01-13T17:34:50"/>
    <d v="2024-01-13T17:36:03"/>
    <s v="46046813@ventasyservicios.com.co"/>
    <s v="Leidy Dayan Bautista Villamil"/>
    <m/>
    <d v="2024-01-11T00:00:00"/>
    <s v="14:56"/>
    <x v="0"/>
    <m/>
    <m/>
    <m/>
    <m/>
    <m/>
    <m/>
    <m/>
    <m/>
    <s v="contactopyme.co@claro.com.co"/>
    <s v="Fwd: CAMBIO DE MODEM"/>
    <s v="37653181"/>
    <s v="MARATHONDI STRIBUCIONESSAS"/>
    <s v="PYME PEQUEÑA"/>
    <s v="CLIENTE CLARO"/>
    <x v="0"/>
    <m/>
    <s v="FIJO"/>
    <s v="HFC"/>
    <s v="PQR"/>
    <m/>
    <m/>
    <m/>
    <m/>
    <m/>
    <m/>
    <m/>
    <m/>
    <m/>
    <m/>
    <m/>
    <m/>
    <m/>
    <m/>
    <m/>
    <m/>
    <m/>
    <m/>
    <m/>
    <m/>
    <m/>
    <m/>
    <m/>
    <m/>
    <m/>
    <m/>
    <m/>
    <m/>
    <m/>
    <m/>
    <m/>
    <m/>
    <m/>
    <m/>
    <m/>
    <m/>
    <m/>
    <s v="INFORMACIÓN - ACLARACIÓN"/>
    <s v="INFORMACIÓN DE BENEFICIOS"/>
    <m/>
    <m/>
    <m/>
    <m/>
    <m/>
    <m/>
    <m/>
    <m/>
    <m/>
    <m/>
    <m/>
    <m/>
    <m/>
    <m/>
    <m/>
    <m/>
    <m/>
    <m/>
    <m/>
    <m/>
    <m/>
    <m/>
    <m/>
    <m/>
    <m/>
    <m/>
    <m/>
    <m/>
    <m/>
    <m/>
    <m/>
    <m/>
    <m/>
    <m/>
    <m/>
    <m/>
    <m/>
    <m/>
    <m/>
    <m/>
    <m/>
    <m/>
    <m/>
    <m/>
    <m/>
    <m/>
    <m/>
    <m/>
    <m/>
    <m/>
    <m/>
    <m/>
    <m/>
    <m/>
    <m/>
    <m/>
    <m/>
    <m/>
    <m/>
    <m/>
    <m/>
    <m/>
    <m/>
    <m/>
    <m/>
    <m/>
    <m/>
    <m/>
    <m/>
    <m/>
    <x v="0"/>
    <m/>
    <m/>
    <m/>
    <m/>
    <m/>
    <s v="GESTIONADO"/>
    <m/>
    <d v="2024-01-13T00:00:00"/>
    <s v="NA"/>
    <m/>
    <x v="97"/>
    <x v="0"/>
    <x v="0"/>
    <x v="0"/>
    <x v="0"/>
    <n v="1"/>
    <n v="1"/>
    <n v="1"/>
    <n v="1"/>
    <x v="0"/>
    <n v="1"/>
    <s v="37653181MARATHONDI STRIBUCIONESSAS"/>
    <x v="0"/>
    <d v="2024-01-13T00:00:00"/>
    <x v="2035"/>
    <d v="1899-12-30T00:00:00"/>
    <d v="2024-01-11T14:56:00"/>
    <s v="14:56"/>
    <d v="1900-01-01T02:40:03"/>
    <x v="0"/>
    <x v="0"/>
    <x v="2"/>
    <x v="1"/>
    <n v="8193"/>
  </r>
  <r>
    <n v="2057"/>
    <d v="2024-01-13T17:39:39"/>
    <d v="2024-01-13T17:40:27"/>
    <s v="46044959@ventasyservicios.com.co"/>
    <s v="Brayan Enrique Cuida Castillo"/>
    <m/>
    <d v="2024-01-13T00:00:00"/>
    <s v="1:11 p. m."/>
    <x v="4"/>
    <m/>
    <m/>
    <m/>
    <m/>
    <m/>
    <m/>
    <m/>
    <m/>
    <s v="irismar@sqlsimens.com.co"/>
    <s v="Pago doble en plataforma de Claro-Comcel"/>
    <s v="11850033"/>
    <s v="SQL SIMENS LIMITADA"/>
    <s v="MICRO"/>
    <s v="CLIENTE CLARO"/>
    <x v="0"/>
    <m/>
    <s v="FIJO"/>
    <s v="FO"/>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3T00:00:00"/>
    <s v="NN"/>
    <m/>
    <x v="47"/>
    <x v="0"/>
    <x v="0"/>
    <x v="0"/>
    <x v="0"/>
    <n v="1"/>
    <n v="1"/>
    <n v="1"/>
    <n v="1"/>
    <x v="0"/>
    <n v="1"/>
    <s v="11850033SQL SIMENS LIMITADA"/>
    <x v="0"/>
    <d v="2024-01-13T00:00:00"/>
    <x v="2036"/>
    <d v="1899-12-30T00:00:00"/>
    <d v="2024-01-13T01:11:00"/>
    <s v="1:11"/>
    <d v="1899-12-30T16:29:27"/>
    <x v="3"/>
    <x v="2"/>
    <x v="7"/>
    <x v="0"/>
    <n v="8193"/>
  </r>
  <r>
    <n v="2058"/>
    <d v="2024-01-13T17:51:57"/>
    <d v="2024-01-13T17:52:51"/>
    <s v="45961588@ventasyservicios.com.co"/>
    <s v="Brian Fernando Camacho Hernandez"/>
    <m/>
    <d v="2024-01-11T00:00:00"/>
    <s v="17:41"/>
    <x v="4"/>
    <m/>
    <m/>
    <m/>
    <m/>
    <m/>
    <m/>
    <m/>
    <m/>
    <s v="brayanmoreno4567@gmail.com"/>
    <s v="Re: Fwd: Aplicacion de Pagos"/>
    <s v="13332757"/>
    <s v="ROA SARMIENTO ABOGADOS S."/>
    <s v="SOHO"/>
    <s v="CLIENTE EXTERNO"/>
    <x v="0"/>
    <m/>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3T00:00:00"/>
    <s v="na"/>
    <s v="na"/>
    <x v="22"/>
    <x v="0"/>
    <x v="0"/>
    <x v="0"/>
    <x v="0"/>
    <n v="1"/>
    <n v="1"/>
    <n v="1"/>
    <n v="1"/>
    <x v="2"/>
    <n v="2"/>
    <s v="13332757ROA SARMIENTO ABOGADOS S."/>
    <x v="0"/>
    <d v="2024-01-13T00:00:00"/>
    <x v="2037"/>
    <d v="1899-12-30T00:00:00"/>
    <d v="2024-01-11T17:41:00"/>
    <s v="17:41"/>
    <d v="1900-01-01T00:11:51"/>
    <x v="0"/>
    <x v="0"/>
    <x v="21"/>
    <x v="0"/>
    <n v="8193"/>
  </r>
  <r>
    <n v="2059"/>
    <d v="2024-01-13T18:02:28"/>
    <d v="2024-01-13T18:03:38"/>
    <s v="46044959@ventasyservicios.com.co"/>
    <s v="Brayan Enrique Cuida Castillo"/>
    <m/>
    <d v="2024-01-13T00:00:00"/>
    <s v="12:29 p. m."/>
    <x v="4"/>
    <m/>
    <m/>
    <m/>
    <m/>
    <m/>
    <m/>
    <m/>
    <m/>
    <s v="edwin.alvarez@hbfuller.com"/>
    <s v="Re: RV: Urgente activación de roaming internacional HB Fuller!"/>
    <s v="3173009555"/>
    <s v="H.B. FULLER COLOMBIA S.A.S."/>
    <s v="MICRO"/>
    <s v="CLIENTE CLARO"/>
    <x v="0"/>
    <m/>
    <s v="MÓVIL"/>
    <m/>
    <m/>
    <s v="PRODUCTO"/>
    <m/>
    <m/>
    <m/>
    <m/>
    <m/>
    <m/>
    <m/>
    <m/>
    <m/>
    <m/>
    <m/>
    <m/>
    <m/>
    <m/>
    <m/>
    <m/>
    <m/>
    <m/>
    <m/>
    <m/>
    <m/>
    <m/>
    <m/>
    <m/>
    <m/>
    <m/>
    <m/>
    <m/>
    <m/>
    <m/>
    <m/>
    <m/>
    <m/>
    <m/>
    <m/>
    <m/>
    <m/>
    <m/>
    <s v="OTROS PRODUCTOS (VENTAS)"/>
    <m/>
    <m/>
    <m/>
    <m/>
    <m/>
    <m/>
    <m/>
    <m/>
    <m/>
    <m/>
    <m/>
    <m/>
    <m/>
    <m/>
    <m/>
    <m/>
    <m/>
    <m/>
    <m/>
    <m/>
    <m/>
    <m/>
    <m/>
    <m/>
    <m/>
    <m/>
    <m/>
    <m/>
    <m/>
    <m/>
    <m/>
    <m/>
    <m/>
    <m/>
    <m/>
    <m/>
    <m/>
    <m/>
    <m/>
    <m/>
    <m/>
    <m/>
    <m/>
    <m/>
    <m/>
    <m/>
    <m/>
    <m/>
    <m/>
    <m/>
    <m/>
    <m/>
    <m/>
    <m/>
    <m/>
    <m/>
    <m/>
    <m/>
    <m/>
    <m/>
    <m/>
    <m/>
    <m/>
    <m/>
    <m/>
    <m/>
    <m/>
    <m/>
    <m/>
    <x v="0"/>
    <m/>
    <m/>
    <m/>
    <m/>
    <m/>
    <s v="GESTIONADO"/>
    <m/>
    <d v="2024-01-13T00:00:00"/>
    <s v="NN"/>
    <m/>
    <x v="16"/>
    <x v="0"/>
    <x v="0"/>
    <x v="0"/>
    <x v="0"/>
    <n v="1"/>
    <n v="1"/>
    <n v="1"/>
    <n v="1"/>
    <x v="0"/>
    <n v="1"/>
    <s v="3173009555H.B. FULLER COLOMBIA S.A.S."/>
    <x v="2"/>
    <d v="2024-01-13T00:00:00"/>
    <x v="2038"/>
    <d v="1899-12-30T00:00:00"/>
    <d v="2024-01-13T12:29:00"/>
    <s v="12:29"/>
    <d v="1899-12-30T05:34:38"/>
    <x v="1"/>
    <x v="1"/>
    <x v="7"/>
    <x v="0"/>
    <n v="8193"/>
  </r>
  <r>
    <n v="2060"/>
    <d v="2024-01-13T18:08:55"/>
    <d v="2024-01-13T18:10:07"/>
    <s v="45961588@ventasyservicios.com.co"/>
    <s v="Brian Fernando Camacho Hernandez"/>
    <m/>
    <d v="2024-01-11T00:00:00"/>
    <s v="17:09"/>
    <x v="4"/>
    <m/>
    <m/>
    <m/>
    <m/>
    <m/>
    <m/>
    <m/>
    <m/>
    <s v="misscejasspa2@gmail.com"/>
    <s v="Re: Reclamo "/>
    <s v="17844427 "/>
    <s v="ALIX EDITH MUNOZ OROZCO  "/>
    <s v="MICRO"/>
    <s v="CLIENTE EXTERN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3T00:00:00"/>
    <s v="na"/>
    <s v="na"/>
    <x v="47"/>
    <x v="0"/>
    <x v="0"/>
    <x v="10"/>
    <x v="1"/>
    <n v="1"/>
    <n v="1"/>
    <n v="1"/>
    <n v="1"/>
    <x v="0"/>
    <n v="1"/>
    <s v="17844427 ALIX EDITH MUNOZ OROZCO  "/>
    <x v="0"/>
    <d v="2024-01-13T00:00:00"/>
    <x v="2039"/>
    <d v="1899-12-30T00:00:00"/>
    <d v="2024-01-11T17:09:00"/>
    <s v="17:09"/>
    <d v="1900-01-01T01:01:07"/>
    <x v="0"/>
    <x v="0"/>
    <x v="21"/>
    <x v="0"/>
    <n v="8193"/>
  </r>
  <r>
    <n v="2061"/>
    <d v="2024-01-13T18:15:14"/>
    <d v="2024-01-13T18:16:06"/>
    <s v="46044959@ventasyservicios.com.co"/>
    <s v="Brayan Enrique Cuida Castillo"/>
    <m/>
    <d v="2024-01-13T00:00:00"/>
    <s v="8:24 a. m."/>
    <x v="4"/>
    <m/>
    <m/>
    <m/>
    <m/>
    <m/>
    <m/>
    <m/>
    <m/>
    <s v="escolilu@gmail.com"/>
    <s v="FACTURA MALA- 800153993;COMCEL S.A.;E5767886467;01;CLARO;MOVIL"/>
    <s v="8.22358227"/>
    <s v="IMAGINE S.A.S."/>
    <s v="MICRO"/>
    <s v="CLIENTE CLAR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3T00:00:00"/>
    <s v="NN"/>
    <m/>
    <x v="9"/>
    <x v="0"/>
    <x v="0"/>
    <x v="0"/>
    <x v="0"/>
    <n v="1"/>
    <n v="1"/>
    <n v="1"/>
    <n v="1"/>
    <x v="0"/>
    <n v="1"/>
    <s v="8.22358227IMAGINE S.A.S."/>
    <x v="0"/>
    <d v="2024-01-13T00:00:00"/>
    <x v="2040"/>
    <d v="1899-12-30T00:00:00"/>
    <d v="2024-01-13T08:24:00"/>
    <s v="8:24"/>
    <d v="1899-12-30T09:52:06"/>
    <x v="2"/>
    <x v="2"/>
    <x v="7"/>
    <x v="0"/>
    <n v="8193"/>
  </r>
  <r>
    <n v="2062"/>
    <d v="2024-01-13T17:35:44"/>
    <d v="2024-01-13T18:20:51"/>
    <s v="46044978@ventasyservicios.com.co"/>
    <s v="Edward Esteban Roa Ruiz"/>
    <m/>
    <d v="2024-01-13T00:00:00"/>
    <s v="10:13"/>
    <x v="4"/>
    <m/>
    <m/>
    <m/>
    <m/>
    <m/>
    <m/>
    <m/>
    <m/>
    <s v="asistenteadministrativa@licarenovaveis.com"/>
    <s v="Re: Cancelación Línea Telefonica"/>
    <s v="3116718927"/>
    <s v="LICA  ENERGIA RENOVABLE  SAS"/>
    <s v="MICR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3T00:00:00"/>
    <m/>
    <m/>
    <x v="58"/>
    <x v="0"/>
    <x v="0"/>
    <x v="10"/>
    <x v="1"/>
    <n v="1"/>
    <n v="1"/>
    <n v="1"/>
    <n v="1"/>
    <x v="0"/>
    <n v="1"/>
    <s v="3116718927LICA  ENERGIA RENOVABLE  SAS"/>
    <x v="0"/>
    <d v="2024-01-13T00:00:00"/>
    <x v="2041"/>
    <d v="1899-12-30T00:00:00"/>
    <d v="2024-01-13T10:13:00"/>
    <s v="10:13"/>
    <d v="1899-12-30T08:07:51"/>
    <x v="2"/>
    <x v="2"/>
    <x v="8"/>
    <x v="0"/>
    <n v="8193"/>
  </r>
  <r>
    <n v="2063"/>
    <d v="2024-01-13T18:33:02"/>
    <d v="2024-01-13T18:35:58"/>
    <s v="46046813@ventasyservicios.com.co"/>
    <s v="Leidy Dayan Bautista Villamil"/>
    <m/>
    <d v="2024-01-12T00:00:00"/>
    <s v="9:16"/>
    <x v="0"/>
    <m/>
    <m/>
    <m/>
    <m/>
    <m/>
    <m/>
    <m/>
    <m/>
    <s v="Mabel.GonzalezV@claro.com.co"/>
    <s v="RV: VALIDACION FACTURA SERVICIO TRONCAL LAUNDRYMATIC Y TRANSPORTES SAS NIT. "/>
    <s v="11840008"/>
    <s v="LAUNDRYMATIC Y TRANSPORTES S.A.S."/>
    <s v="SOHO"/>
    <s v="CLIENTE CLARO"/>
    <x v="0"/>
    <m/>
    <s v="FIJO"/>
    <s v="FO"/>
    <s v="PAGO NO ABONADO"/>
    <m/>
    <m/>
    <m/>
    <m/>
    <m/>
    <m/>
    <m/>
    <m/>
    <m/>
    <m/>
    <m/>
    <m/>
    <m/>
    <m/>
    <m/>
    <m/>
    <m/>
    <m/>
    <m/>
    <m/>
    <m/>
    <m/>
    <m/>
    <m/>
    <m/>
    <m/>
    <m/>
    <m/>
    <m/>
    <m/>
    <m/>
    <m/>
    <m/>
    <s v="INFORMACIÓN - ACLARACIÓN"/>
    <m/>
    <m/>
    <m/>
    <m/>
    <m/>
    <m/>
    <m/>
    <m/>
    <m/>
    <m/>
    <m/>
    <m/>
    <m/>
    <m/>
    <m/>
    <m/>
    <m/>
    <m/>
    <m/>
    <m/>
    <m/>
    <m/>
    <m/>
    <m/>
    <m/>
    <m/>
    <m/>
    <m/>
    <m/>
    <m/>
    <m/>
    <m/>
    <m/>
    <m/>
    <m/>
    <m/>
    <m/>
    <m/>
    <m/>
    <m/>
    <m/>
    <m/>
    <m/>
    <m/>
    <m/>
    <m/>
    <m/>
    <m/>
    <m/>
    <m/>
    <m/>
    <m/>
    <m/>
    <m/>
    <m/>
    <m/>
    <m/>
    <m/>
    <m/>
    <m/>
    <m/>
    <m/>
    <m/>
    <m/>
    <m/>
    <m/>
    <m/>
    <m/>
    <m/>
    <m/>
    <m/>
    <m/>
    <m/>
    <m/>
    <m/>
    <x v="0"/>
    <m/>
    <m/>
    <m/>
    <m/>
    <m/>
    <s v="GESTIONADO"/>
    <m/>
    <d v="2024-01-13T00:00:00"/>
    <m/>
    <m/>
    <x v="28"/>
    <x v="0"/>
    <x v="0"/>
    <x v="0"/>
    <x v="0"/>
    <n v="1"/>
    <n v="1"/>
    <n v="1"/>
    <n v="1"/>
    <x v="0"/>
    <n v="1"/>
    <s v="11840008LAUNDRYMATIC Y TRANSPORTES S.A.S."/>
    <x v="0"/>
    <d v="2024-01-13T00:00:00"/>
    <x v="2042"/>
    <d v="1899-12-30T00:00:00"/>
    <d v="2024-01-12T09:16:00"/>
    <s v="9:16"/>
    <d v="1899-12-31T09:19:58"/>
    <x v="0"/>
    <x v="0"/>
    <x v="2"/>
    <x v="1"/>
    <n v="8193"/>
  </r>
  <r>
    <n v="2064"/>
    <d v="2024-01-13T18:32:48"/>
    <d v="2024-01-13T18:41:28"/>
    <s v="45981204@ventasyservicios.com.co"/>
    <s v="Karen Dayann Marino Salamanca"/>
    <m/>
    <d v="2024-01-12T00:00:00"/>
    <s v="17:00 p. m."/>
    <x v="5"/>
    <m/>
    <m/>
    <m/>
    <m/>
    <m/>
    <m/>
    <m/>
    <m/>
    <m/>
    <m/>
    <s v="1.12484967"/>
    <s v="REINEL MONCADA CARDONA"/>
    <s v="SOHO"/>
    <s v="CLIENTE EXTERNO"/>
    <x v="0"/>
    <m/>
    <m/>
    <m/>
    <m/>
    <m/>
    <m/>
    <m/>
    <m/>
    <m/>
    <m/>
    <m/>
    <m/>
    <m/>
    <m/>
    <m/>
    <m/>
    <m/>
    <m/>
    <m/>
    <m/>
    <m/>
    <m/>
    <m/>
    <m/>
    <m/>
    <m/>
    <m/>
    <m/>
    <m/>
    <m/>
    <m/>
    <m/>
    <m/>
    <m/>
    <m/>
    <m/>
    <m/>
    <m/>
    <m/>
    <m/>
    <m/>
    <m/>
    <m/>
    <m/>
    <m/>
    <m/>
    <m/>
    <m/>
    <m/>
    <m/>
    <m/>
    <m/>
    <m/>
    <m/>
    <m/>
    <m/>
    <m/>
    <m/>
    <m/>
    <m/>
    <m/>
    <m/>
    <m/>
    <m/>
    <m/>
    <m/>
    <m/>
    <m/>
    <m/>
    <m/>
    <m/>
    <m/>
    <m/>
    <m/>
    <m/>
    <m/>
    <m/>
    <m/>
    <m/>
    <m/>
    <m/>
    <m/>
    <m/>
    <m/>
    <s v="PAGO NO ABONADO"/>
    <s v="BANCOLOMBIA"/>
    <s v="TRANSFERENCIA CON PAGO A LA REFERENCIA"/>
    <s v="REQ000004483886"/>
    <m/>
    <m/>
    <m/>
    <m/>
    <m/>
    <m/>
    <m/>
    <m/>
    <m/>
    <m/>
    <m/>
    <m/>
    <m/>
    <m/>
    <m/>
    <m/>
    <m/>
    <m/>
    <m/>
    <m/>
    <m/>
    <m/>
    <m/>
    <m/>
    <m/>
    <x v="0"/>
    <m/>
    <m/>
    <m/>
    <m/>
    <m/>
    <s v="ESCALADO"/>
    <s v="MYIT"/>
    <d v="2024-01-13T00:00:00"/>
    <s v="0"/>
    <s v="0"/>
    <x v="68"/>
    <x v="4"/>
    <x v="1"/>
    <x v="0"/>
    <x v="0"/>
    <n v="1"/>
    <n v="1"/>
    <n v="1"/>
    <n v="1"/>
    <x v="0"/>
    <n v="1"/>
    <s v="1.12484967"/>
    <x v="1"/>
    <d v="2024-01-13T00:00:00"/>
    <x v="2043"/>
    <d v="1899-12-30T00:00:00"/>
    <d v="2024-01-12T17:00:00"/>
    <s v="17:00"/>
    <d v="1899-12-31T01:41:28"/>
    <x v="0"/>
    <x v="0"/>
    <x v="28"/>
    <x v="1"/>
    <n v="0"/>
  </r>
  <r>
    <n v="2065"/>
    <d v="2024-01-13T18:42:31"/>
    <d v="2024-01-13T18:43:37"/>
    <s v="46044959@ventasyservicios.com.co"/>
    <s v="Brayan Enrique Cuida Castillo"/>
    <m/>
    <d v="2024-01-13T00:00:00"/>
    <s v="5:44 p. m."/>
    <x v="4"/>
    <m/>
    <m/>
    <m/>
    <m/>
    <m/>
    <m/>
    <m/>
    <m/>
    <s v="internacional@globalista.co"/>
    <s v="ADVERTISING AND PROMOTION OF COLOMBIA S"/>
    <s v="3162678898"/>
    <s v="ADVERTISING AND PROMOTION OF COLOMBIA S"/>
    <s v="PYME PEQUEÑA"/>
    <s v="CLIENTE CLARO"/>
    <x v="0"/>
    <m/>
    <s v="MÓVIL"/>
    <m/>
    <m/>
    <s v="CANCELACIÓN DE LÍNEA"/>
    <m/>
    <m/>
    <m/>
    <m/>
    <m/>
    <s v="COLOCACIÓN"/>
    <m/>
    <m/>
    <m/>
    <m/>
    <m/>
    <m/>
    <m/>
    <m/>
    <m/>
    <m/>
    <m/>
    <m/>
    <m/>
    <m/>
    <m/>
    <m/>
    <m/>
    <m/>
    <m/>
    <m/>
    <m/>
    <m/>
    <m/>
    <m/>
    <m/>
    <m/>
    <m/>
    <m/>
    <m/>
    <m/>
    <m/>
    <m/>
    <m/>
    <m/>
    <m/>
    <m/>
    <m/>
    <m/>
    <m/>
    <m/>
    <m/>
    <m/>
    <m/>
    <m/>
    <m/>
    <m/>
    <m/>
    <m/>
    <m/>
    <m/>
    <m/>
    <m/>
    <m/>
    <m/>
    <m/>
    <m/>
    <m/>
    <m/>
    <m/>
    <m/>
    <m/>
    <m/>
    <m/>
    <m/>
    <m/>
    <m/>
    <m/>
    <m/>
    <m/>
    <m/>
    <m/>
    <m/>
    <m/>
    <m/>
    <m/>
    <m/>
    <m/>
    <m/>
    <m/>
    <m/>
    <m/>
    <m/>
    <m/>
    <m/>
    <m/>
    <m/>
    <m/>
    <m/>
    <m/>
    <m/>
    <m/>
    <m/>
    <m/>
    <m/>
    <m/>
    <m/>
    <m/>
    <m/>
    <m/>
    <s v="NO INDICA MOTIVO"/>
    <m/>
    <m/>
    <x v="1"/>
    <m/>
    <m/>
    <s v="1"/>
    <m/>
    <m/>
    <s v="GESTIONADO"/>
    <m/>
    <d v="2024-01-13T00:00:00"/>
    <s v="NN"/>
    <m/>
    <x v="25"/>
    <x v="0"/>
    <x v="0"/>
    <x v="0"/>
    <x v="0"/>
    <n v="1"/>
    <n v="1"/>
    <n v="1"/>
    <n v="1"/>
    <x v="0"/>
    <n v="1"/>
    <s v="3162678898ADVERTISING AND PROMOTION OF COLOMBIA S"/>
    <x v="0"/>
    <d v="2024-01-13T00:00:00"/>
    <x v="2044"/>
    <d v="1899-12-30T00:00:00"/>
    <d v="2024-01-13T05:44:00"/>
    <s v="5:44"/>
    <d v="1899-12-30T12:59:37"/>
    <x v="3"/>
    <x v="2"/>
    <x v="7"/>
    <x v="0"/>
    <n v="8193"/>
  </r>
  <r>
    <n v="2066"/>
    <d v="2024-01-13T18:49:21"/>
    <d v="2024-01-13T18:50:04"/>
    <s v="46044959@ventasyservicios.com.co"/>
    <s v="Brayan Enrique Cuida Castillo"/>
    <m/>
    <d v="2024-01-13T00:00:00"/>
    <s v="4:47 p. m."/>
    <x v="4"/>
    <m/>
    <m/>
    <m/>
    <m/>
    <m/>
    <m/>
    <m/>
    <m/>
    <s v="gerencia@civel.com.co"/>
    <s v="Re: URGENTE! INCONSISTENCIA FACTURA SERVICIO CLARO MOVIL  ENERO 2024"/>
    <s v="0"/>
    <s v="0"/>
    <s v="NO DETERMINADO"/>
    <s v="CLIENTE CLAR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3T00:00:00"/>
    <s v="nn"/>
    <m/>
    <x v="47"/>
    <x v="0"/>
    <x v="0"/>
    <x v="0"/>
    <x v="0"/>
    <n v="1"/>
    <n v="1"/>
    <n v="1"/>
    <n v="1"/>
    <x v="0"/>
    <n v="1"/>
    <s v="00"/>
    <x v="0"/>
    <d v="2024-01-13T00:00:00"/>
    <x v="2045"/>
    <d v="1899-12-30T00:00:00"/>
    <d v="2024-01-13T04:47:00"/>
    <s v="4:47"/>
    <d v="1899-12-30T14:03:04"/>
    <x v="3"/>
    <x v="2"/>
    <x v="7"/>
    <x v="0"/>
    <n v="8193"/>
  </r>
  <r>
    <n v="2067"/>
    <d v="2024-01-13T18:49:45"/>
    <d v="2024-01-13T18:50:59"/>
    <s v="45981204@ventasyservicios.com.co"/>
    <s v="Karen Dayann Marino Salamanca"/>
    <m/>
    <d v="2024-01-12T00:00:00"/>
    <s v="17:28 p. m."/>
    <x v="5"/>
    <m/>
    <m/>
    <m/>
    <m/>
    <m/>
    <m/>
    <m/>
    <m/>
    <m/>
    <m/>
    <s v="8.22258823"/>
    <s v="INVERSIONES BELO SAS -"/>
    <s v="PYME PEQUEÑA"/>
    <s v="CLIENTE EXTERNO"/>
    <x v="0"/>
    <m/>
    <m/>
    <m/>
    <m/>
    <m/>
    <m/>
    <m/>
    <m/>
    <m/>
    <m/>
    <m/>
    <m/>
    <m/>
    <m/>
    <m/>
    <m/>
    <m/>
    <m/>
    <m/>
    <m/>
    <m/>
    <m/>
    <m/>
    <m/>
    <m/>
    <m/>
    <m/>
    <m/>
    <m/>
    <m/>
    <m/>
    <m/>
    <m/>
    <m/>
    <m/>
    <m/>
    <m/>
    <m/>
    <m/>
    <m/>
    <m/>
    <m/>
    <m/>
    <m/>
    <m/>
    <m/>
    <m/>
    <m/>
    <m/>
    <m/>
    <m/>
    <m/>
    <m/>
    <m/>
    <m/>
    <m/>
    <m/>
    <m/>
    <m/>
    <m/>
    <m/>
    <m/>
    <m/>
    <m/>
    <m/>
    <m/>
    <m/>
    <m/>
    <m/>
    <m/>
    <m/>
    <m/>
    <m/>
    <m/>
    <m/>
    <m/>
    <m/>
    <m/>
    <m/>
    <m/>
    <m/>
    <m/>
    <m/>
    <m/>
    <s v="PAGO YA APLICADO"/>
    <s v="BANCOLOMBIA"/>
    <s v="TRANSFERENCIA CON PAGO A LA REFERENCIA"/>
    <m/>
    <m/>
    <m/>
    <m/>
    <m/>
    <m/>
    <m/>
    <m/>
    <m/>
    <m/>
    <m/>
    <m/>
    <m/>
    <m/>
    <m/>
    <m/>
    <m/>
    <m/>
    <m/>
    <m/>
    <m/>
    <m/>
    <m/>
    <m/>
    <m/>
    <m/>
    <x v="0"/>
    <m/>
    <m/>
    <m/>
    <m/>
    <m/>
    <s v="GESTIONADO"/>
    <m/>
    <d v="2024-01-13T00:00:00"/>
    <s v="0"/>
    <s v="0"/>
    <x v="70"/>
    <x v="4"/>
    <x v="0"/>
    <x v="0"/>
    <x v="0"/>
    <n v="1"/>
    <n v="1"/>
    <n v="1"/>
    <n v="1"/>
    <x v="0"/>
    <n v="1"/>
    <s v="8.22258823"/>
    <x v="0"/>
    <d v="2024-01-13T00:00:00"/>
    <x v="2046"/>
    <d v="1899-12-30T00:00:00"/>
    <d v="2024-01-12T17:28:00"/>
    <s v="17:28"/>
    <d v="1899-12-31T01:22:59"/>
    <x v="0"/>
    <x v="0"/>
    <x v="28"/>
    <x v="1"/>
    <n v="8193"/>
  </r>
  <r>
    <n v="2068"/>
    <d v="2024-01-13T18:51:01"/>
    <d v="2024-01-13T18:55:22"/>
    <s v="45981204@ventasyservicios.com.co"/>
    <s v="Karen Dayann Marino Salamanca"/>
    <m/>
    <d v="2024-01-12T00:00:00"/>
    <s v="18:40 p. m."/>
    <x v="5"/>
    <m/>
    <m/>
    <m/>
    <m/>
    <m/>
    <m/>
    <m/>
    <m/>
    <m/>
    <m/>
    <s v="0"/>
    <s v="ELIESID CASTRO CASTILLA "/>
    <s v="NO DETERMINADO"/>
    <s v="CLIENTE EXTERNO"/>
    <x v="0"/>
    <m/>
    <m/>
    <m/>
    <m/>
    <m/>
    <m/>
    <m/>
    <m/>
    <m/>
    <m/>
    <m/>
    <m/>
    <m/>
    <m/>
    <m/>
    <m/>
    <m/>
    <m/>
    <m/>
    <m/>
    <m/>
    <m/>
    <m/>
    <m/>
    <m/>
    <m/>
    <m/>
    <m/>
    <m/>
    <m/>
    <m/>
    <m/>
    <m/>
    <m/>
    <m/>
    <m/>
    <m/>
    <m/>
    <m/>
    <m/>
    <m/>
    <m/>
    <m/>
    <m/>
    <m/>
    <m/>
    <m/>
    <m/>
    <m/>
    <m/>
    <m/>
    <m/>
    <m/>
    <m/>
    <m/>
    <m/>
    <m/>
    <m/>
    <m/>
    <m/>
    <m/>
    <m/>
    <m/>
    <m/>
    <m/>
    <m/>
    <m/>
    <m/>
    <m/>
    <m/>
    <m/>
    <m/>
    <m/>
    <m/>
    <m/>
    <m/>
    <m/>
    <m/>
    <m/>
    <m/>
    <m/>
    <m/>
    <m/>
    <m/>
    <s v="SIN CRITERIO DE BÚSQUEDA"/>
    <m/>
    <m/>
    <m/>
    <m/>
    <m/>
    <m/>
    <m/>
    <m/>
    <m/>
    <m/>
    <m/>
    <m/>
    <m/>
    <m/>
    <m/>
    <m/>
    <m/>
    <m/>
    <m/>
    <m/>
    <m/>
    <m/>
    <m/>
    <m/>
    <m/>
    <m/>
    <m/>
    <m/>
    <x v="0"/>
    <m/>
    <m/>
    <m/>
    <m/>
    <m/>
    <s v="GESTIONADO"/>
    <m/>
    <d v="2024-01-13T00:00:00"/>
    <s v="0"/>
    <s v="0"/>
    <x v="6"/>
    <x v="4"/>
    <x v="0"/>
    <x v="0"/>
    <x v="0"/>
    <n v="1"/>
    <n v="1"/>
    <n v="1"/>
    <n v="1"/>
    <x v="0"/>
    <n v="1"/>
    <s v="0"/>
    <x v="0"/>
    <d v="2024-01-13T00:00:00"/>
    <x v="2047"/>
    <d v="1899-12-30T00:00:00"/>
    <d v="2024-01-12T18:40:00"/>
    <s v="18:40"/>
    <d v="1899-12-31T00:15:22"/>
    <x v="0"/>
    <x v="0"/>
    <x v="28"/>
    <x v="1"/>
    <n v="8193"/>
  </r>
  <r>
    <n v="2069"/>
    <d v="2024-01-13T18:58:39"/>
    <d v="2024-01-13T18:59:24"/>
    <s v="46044959@ventasyservicios.com.co"/>
    <s v="Brayan Enrique Cuida Castillo"/>
    <m/>
    <d v="2024-01-13T00:00:00"/>
    <s v="6:42 p. m."/>
    <x v="4"/>
    <m/>
    <m/>
    <m/>
    <m/>
    <m/>
    <m/>
    <m/>
    <m/>
    <s v="tcuervo@icloud.com"/>
    <s v="Facturas"/>
    <s v="0"/>
    <s v="0"/>
    <s v="NO DETERMINADO"/>
    <s v="CLIENTE CLAR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3T00:00:00"/>
    <s v="nn"/>
    <m/>
    <x v="47"/>
    <x v="0"/>
    <x v="0"/>
    <x v="0"/>
    <x v="0"/>
    <n v="1"/>
    <n v="1"/>
    <n v="1"/>
    <n v="1"/>
    <x v="0"/>
    <n v="1"/>
    <s v="00"/>
    <x v="0"/>
    <d v="2024-01-13T00:00:00"/>
    <x v="2048"/>
    <d v="1899-12-30T00:00:00"/>
    <d v="2024-01-13T06:42:00"/>
    <s v="6:42"/>
    <d v="1899-12-30T12:17:24"/>
    <x v="3"/>
    <x v="2"/>
    <x v="7"/>
    <x v="0"/>
    <n v="8193"/>
  </r>
  <r>
    <n v="2070"/>
    <d v="2024-01-13T19:00:46"/>
    <d v="2024-01-13T19:01:39"/>
    <s v="45981204@ventasyservicios.com.co"/>
    <s v="Karen Dayann Marino Salamanca"/>
    <m/>
    <d v="2024-01-12T00:00:00"/>
    <s v="22:40 p. m."/>
    <x v="5"/>
    <m/>
    <m/>
    <m/>
    <m/>
    <m/>
    <m/>
    <m/>
    <m/>
    <m/>
    <m/>
    <s v="0"/>
    <s v="ALEXANDER ROJAS ACEVEDO "/>
    <s v="NO DETERMINADO"/>
    <s v="CLIENTE EXTERNO"/>
    <x v="0"/>
    <m/>
    <m/>
    <m/>
    <m/>
    <m/>
    <m/>
    <m/>
    <m/>
    <m/>
    <m/>
    <m/>
    <m/>
    <m/>
    <m/>
    <m/>
    <m/>
    <m/>
    <m/>
    <m/>
    <m/>
    <m/>
    <m/>
    <m/>
    <m/>
    <m/>
    <m/>
    <m/>
    <m/>
    <m/>
    <m/>
    <m/>
    <m/>
    <m/>
    <m/>
    <m/>
    <m/>
    <m/>
    <m/>
    <m/>
    <m/>
    <m/>
    <m/>
    <m/>
    <m/>
    <m/>
    <m/>
    <m/>
    <m/>
    <m/>
    <m/>
    <m/>
    <m/>
    <m/>
    <m/>
    <m/>
    <m/>
    <m/>
    <m/>
    <m/>
    <m/>
    <m/>
    <m/>
    <m/>
    <m/>
    <m/>
    <m/>
    <m/>
    <m/>
    <m/>
    <m/>
    <m/>
    <m/>
    <m/>
    <m/>
    <m/>
    <m/>
    <m/>
    <m/>
    <m/>
    <m/>
    <m/>
    <m/>
    <m/>
    <m/>
    <s v="NO CORRESPONDE"/>
    <m/>
    <m/>
    <m/>
    <m/>
    <m/>
    <m/>
    <m/>
    <m/>
    <m/>
    <m/>
    <m/>
    <m/>
    <m/>
    <m/>
    <m/>
    <m/>
    <m/>
    <m/>
    <m/>
    <m/>
    <m/>
    <m/>
    <m/>
    <m/>
    <m/>
    <m/>
    <m/>
    <m/>
    <x v="0"/>
    <m/>
    <m/>
    <m/>
    <m/>
    <m/>
    <s v="GESTIONADO"/>
    <m/>
    <d v="2024-01-13T00:00:00"/>
    <s v="0"/>
    <s v="0"/>
    <x v="76"/>
    <x v="4"/>
    <x v="0"/>
    <x v="0"/>
    <x v="0"/>
    <n v="1"/>
    <n v="1"/>
    <n v="1"/>
    <n v="1"/>
    <x v="0"/>
    <n v="1"/>
    <s v="0"/>
    <x v="0"/>
    <d v="2024-01-13T00:00:00"/>
    <x v="2049"/>
    <d v="1899-12-30T00:00:00"/>
    <d v="2024-01-12T22:40:00"/>
    <s v="22:40"/>
    <d v="1899-12-30T20:21:39"/>
    <x v="4"/>
    <x v="0"/>
    <x v="28"/>
    <x v="1"/>
    <n v="8193"/>
  </r>
  <r>
    <n v="2071"/>
    <d v="2024-01-13T19:02:11"/>
    <d v="2024-01-13T19:03:06"/>
    <s v="46046813@ventasyservicios.com.co"/>
    <s v="Leidy Dayan Bautista Villamil"/>
    <m/>
    <d v="2024-01-12T00:00:00"/>
    <s v="9:17"/>
    <x v="0"/>
    <m/>
    <m/>
    <m/>
    <m/>
    <m/>
    <m/>
    <m/>
    <m/>
    <s v="(contactopyme.co@claro.com.co)"/>
    <s v="Fwd: Re: validar pagos ya realizaron y me estan reportando mora"/>
    <s v="79215329"/>
    <s v="ESM BATALLON DE ASPC NO.16"/>
    <s v="PYME PEQUEÑA"/>
    <s v="CLIENTE CLARO"/>
    <x v="0"/>
    <m/>
    <s v="FIJO"/>
    <s v="HFC"/>
    <s v="PAGO NO ABONADO"/>
    <m/>
    <m/>
    <m/>
    <m/>
    <m/>
    <m/>
    <m/>
    <m/>
    <m/>
    <m/>
    <m/>
    <m/>
    <m/>
    <m/>
    <m/>
    <m/>
    <m/>
    <m/>
    <m/>
    <m/>
    <m/>
    <m/>
    <m/>
    <m/>
    <m/>
    <m/>
    <m/>
    <m/>
    <m/>
    <m/>
    <m/>
    <m/>
    <m/>
    <s v="INFORMACIÓN - ACLARACIÓN"/>
    <m/>
    <m/>
    <m/>
    <m/>
    <m/>
    <m/>
    <m/>
    <m/>
    <m/>
    <m/>
    <m/>
    <m/>
    <m/>
    <m/>
    <m/>
    <m/>
    <m/>
    <m/>
    <m/>
    <m/>
    <m/>
    <m/>
    <m/>
    <m/>
    <m/>
    <m/>
    <m/>
    <m/>
    <m/>
    <m/>
    <m/>
    <m/>
    <m/>
    <m/>
    <m/>
    <m/>
    <m/>
    <m/>
    <m/>
    <m/>
    <m/>
    <m/>
    <m/>
    <m/>
    <m/>
    <m/>
    <m/>
    <m/>
    <m/>
    <m/>
    <m/>
    <m/>
    <m/>
    <m/>
    <m/>
    <m/>
    <m/>
    <m/>
    <m/>
    <m/>
    <m/>
    <m/>
    <m/>
    <m/>
    <m/>
    <m/>
    <m/>
    <m/>
    <m/>
    <m/>
    <m/>
    <m/>
    <m/>
    <m/>
    <m/>
    <x v="0"/>
    <m/>
    <m/>
    <m/>
    <m/>
    <m/>
    <s v="GESTIONADO"/>
    <m/>
    <d v="2024-01-13T00:00:00"/>
    <m/>
    <m/>
    <x v="28"/>
    <x v="0"/>
    <x v="0"/>
    <x v="0"/>
    <x v="0"/>
    <n v="1"/>
    <n v="1"/>
    <n v="1"/>
    <n v="1"/>
    <x v="0"/>
    <n v="1"/>
    <s v="79215329ESM BATALLON DE ASPC NO.16"/>
    <x v="0"/>
    <d v="2024-01-13T00:00:00"/>
    <x v="2050"/>
    <d v="1899-12-30T00:00:00"/>
    <d v="2024-01-12T09:17:00"/>
    <s v="9:17"/>
    <d v="1899-12-31T09:46:06"/>
    <x v="0"/>
    <x v="0"/>
    <x v="2"/>
    <x v="1"/>
    <n v="8193"/>
  </r>
  <r>
    <n v="2072"/>
    <d v="2024-01-13T19:05:40"/>
    <d v="2024-01-13T19:06:18"/>
    <s v="45981204@ventasyservicios.com.co"/>
    <s v="Karen Dayann Marino Salamanca"/>
    <m/>
    <d v="2024-01-12T00:00:00"/>
    <s v="23:07 p. m."/>
    <x v="5"/>
    <m/>
    <m/>
    <m/>
    <m/>
    <m/>
    <m/>
    <m/>
    <m/>
    <m/>
    <m/>
    <s v="3118466360"/>
    <s v="LUZ MARINA"/>
    <s v="MASIVO"/>
    <s v="CLIENTE EXTERNO"/>
    <x v="0"/>
    <m/>
    <m/>
    <m/>
    <m/>
    <m/>
    <m/>
    <m/>
    <m/>
    <m/>
    <m/>
    <m/>
    <m/>
    <m/>
    <m/>
    <m/>
    <m/>
    <m/>
    <m/>
    <m/>
    <m/>
    <m/>
    <m/>
    <m/>
    <m/>
    <m/>
    <m/>
    <m/>
    <m/>
    <m/>
    <m/>
    <m/>
    <m/>
    <m/>
    <m/>
    <m/>
    <m/>
    <m/>
    <m/>
    <m/>
    <m/>
    <m/>
    <m/>
    <m/>
    <m/>
    <m/>
    <m/>
    <m/>
    <m/>
    <m/>
    <m/>
    <m/>
    <m/>
    <m/>
    <m/>
    <m/>
    <m/>
    <m/>
    <m/>
    <m/>
    <m/>
    <m/>
    <m/>
    <m/>
    <m/>
    <m/>
    <m/>
    <m/>
    <m/>
    <m/>
    <m/>
    <m/>
    <m/>
    <m/>
    <m/>
    <m/>
    <m/>
    <m/>
    <m/>
    <m/>
    <m/>
    <m/>
    <m/>
    <m/>
    <m/>
    <s v="OTRA SEGMENTACIÓN"/>
    <m/>
    <m/>
    <m/>
    <m/>
    <m/>
    <m/>
    <m/>
    <m/>
    <m/>
    <m/>
    <m/>
    <m/>
    <m/>
    <m/>
    <m/>
    <m/>
    <m/>
    <m/>
    <m/>
    <m/>
    <m/>
    <m/>
    <m/>
    <m/>
    <m/>
    <m/>
    <m/>
    <m/>
    <x v="0"/>
    <m/>
    <m/>
    <m/>
    <m/>
    <m/>
    <s v="GESTIONADO"/>
    <m/>
    <d v="2024-01-13T00:00:00"/>
    <s v="0"/>
    <s v="0"/>
    <x v="177"/>
    <x v="4"/>
    <x v="0"/>
    <x v="0"/>
    <x v="0"/>
    <n v="1"/>
    <n v="1"/>
    <n v="1"/>
    <n v="1"/>
    <x v="0"/>
    <n v="1"/>
    <s v="3118466360"/>
    <x v="0"/>
    <d v="2024-01-13T00:00:00"/>
    <x v="2051"/>
    <d v="1899-12-30T00:00:00"/>
    <d v="2024-01-12T23:07:00"/>
    <s v="23:07"/>
    <d v="1899-12-30T19:59:18"/>
    <x v="4"/>
    <x v="0"/>
    <x v="28"/>
    <x v="1"/>
    <n v="8193"/>
  </r>
  <r>
    <n v="2073"/>
    <d v="2024-01-13T19:11:38"/>
    <d v="2024-01-13T19:12:40"/>
    <s v="46044959@ventasyservicios.com.co"/>
    <s v="Brayan Enrique Cuida Castillo"/>
    <m/>
    <d v="2024-01-13T00:00:00"/>
    <s v="6:33 p. m."/>
    <x v="4"/>
    <m/>
    <m/>
    <m/>
    <m/>
    <m/>
    <m/>
    <m/>
    <m/>
    <s v="apceagerencia@gmail.com"/>
    <s v="Fwd: CANCELACION DEL PLAN HOGAR POR INCUMPLIMIENTO DE CLARO"/>
    <s v="05900812"/>
    <s v="LUZ ANGELA PERILLA /&amp;/ MONROY"/>
    <s v="SOH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3T00:00:00"/>
    <s v="NN"/>
    <m/>
    <x v="58"/>
    <x v="0"/>
    <x v="0"/>
    <x v="0"/>
    <x v="0"/>
    <n v="1"/>
    <n v="1"/>
    <n v="1"/>
    <n v="1"/>
    <x v="0"/>
    <n v="1"/>
    <s v="05900812LUZ ANGELA PERILLA /&amp;/ MONROY"/>
    <x v="0"/>
    <d v="2024-01-13T00:00:00"/>
    <x v="2052"/>
    <d v="1899-12-30T00:00:00"/>
    <d v="2024-01-13T06:33:00"/>
    <s v="6:33"/>
    <d v="1899-12-30T12:39:40"/>
    <x v="3"/>
    <x v="2"/>
    <x v="7"/>
    <x v="0"/>
    <n v="8193"/>
  </r>
  <r>
    <n v="2074"/>
    <d v="2024-01-13T19:21:24"/>
    <d v="2024-01-13T19:22:16"/>
    <s v="46044959@ventasyservicios.com.co"/>
    <s v="Brayan Enrique Cuida Castillo"/>
    <m/>
    <d v="2024-01-13T00:00:00"/>
    <s v="5:56 p. m."/>
    <x v="4"/>
    <m/>
    <m/>
    <m/>
    <m/>
    <m/>
    <m/>
    <m/>
    <m/>
    <s v="linda.nunezc@claro.com.co"/>
    <s v="Cancelacion cuenta pyme  85407217"/>
    <s v="85407217"/>
    <s v="JORGE GABR MUÑOZ LAGUNA"/>
    <s v="MICR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3T00:00:00"/>
    <s v="NN"/>
    <m/>
    <x v="58"/>
    <x v="0"/>
    <x v="0"/>
    <x v="0"/>
    <x v="0"/>
    <n v="1"/>
    <n v="1"/>
    <n v="1"/>
    <n v="1"/>
    <x v="0"/>
    <n v="1"/>
    <s v="85407217JORGE GABR MUÑOZ LAGUNA"/>
    <x v="0"/>
    <d v="2024-01-13T00:00:00"/>
    <x v="2053"/>
    <d v="1899-12-30T00:00:00"/>
    <d v="2024-01-13T05:56:00"/>
    <s v="5:56"/>
    <d v="1899-12-30T13:26:16"/>
    <x v="3"/>
    <x v="2"/>
    <x v="7"/>
    <x v="0"/>
    <n v="8193"/>
  </r>
  <r>
    <n v="2075"/>
    <d v="2024-01-13T19:25:46"/>
    <d v="2024-01-13T19:26:42"/>
    <s v="46046813@ventasyservicios.com.co"/>
    <s v="Leidy Dayan Bautista Villamil"/>
    <m/>
    <d v="2024-01-12T00:00:00"/>
    <s v="9:19"/>
    <x v="0"/>
    <m/>
    <m/>
    <m/>
    <m/>
    <m/>
    <m/>
    <m/>
    <m/>
    <s v="contactopyme.co@claro.com.co"/>
    <s v="Fwd: RV: solicitud actualizacion de pago NIt. 3497299-9 "/>
    <s v="11346049 "/>
    <s v="OSCAR DARIO GIRALDO FRANCO"/>
    <s v="PYME MEDIANA"/>
    <s v="CLIENTE CLARO"/>
    <x v="0"/>
    <m/>
    <s v="FIJO"/>
    <s v="FO"/>
    <s v="PAGO NO ABONADO"/>
    <m/>
    <m/>
    <m/>
    <m/>
    <m/>
    <m/>
    <m/>
    <m/>
    <m/>
    <m/>
    <m/>
    <m/>
    <m/>
    <m/>
    <m/>
    <m/>
    <m/>
    <m/>
    <m/>
    <m/>
    <m/>
    <m/>
    <m/>
    <m/>
    <m/>
    <m/>
    <m/>
    <m/>
    <m/>
    <m/>
    <m/>
    <m/>
    <m/>
    <s v="INFORMACIÓN - ACLARACIÓN"/>
    <m/>
    <m/>
    <m/>
    <m/>
    <m/>
    <m/>
    <m/>
    <m/>
    <m/>
    <m/>
    <m/>
    <m/>
    <m/>
    <m/>
    <m/>
    <m/>
    <m/>
    <m/>
    <m/>
    <m/>
    <m/>
    <m/>
    <m/>
    <m/>
    <m/>
    <m/>
    <m/>
    <m/>
    <m/>
    <m/>
    <m/>
    <m/>
    <m/>
    <m/>
    <m/>
    <m/>
    <m/>
    <m/>
    <m/>
    <m/>
    <m/>
    <m/>
    <m/>
    <m/>
    <m/>
    <m/>
    <m/>
    <m/>
    <m/>
    <m/>
    <m/>
    <m/>
    <m/>
    <m/>
    <m/>
    <m/>
    <m/>
    <m/>
    <m/>
    <m/>
    <m/>
    <m/>
    <m/>
    <m/>
    <m/>
    <m/>
    <m/>
    <m/>
    <m/>
    <m/>
    <m/>
    <m/>
    <m/>
    <m/>
    <m/>
    <x v="0"/>
    <m/>
    <m/>
    <m/>
    <m/>
    <m/>
    <s v="GESTIONADO"/>
    <m/>
    <d v="2024-01-13T00:00:00"/>
    <m/>
    <m/>
    <x v="28"/>
    <x v="0"/>
    <x v="0"/>
    <x v="19"/>
    <x v="1"/>
    <n v="1"/>
    <n v="1"/>
    <n v="1"/>
    <n v="1"/>
    <x v="0"/>
    <n v="1"/>
    <s v="11346049 OSCAR DARIO GIRALDO FRANCO"/>
    <x v="0"/>
    <d v="2024-01-13T00:00:00"/>
    <x v="2054"/>
    <d v="1899-12-30T00:00:00"/>
    <d v="2024-01-12T09:19:00"/>
    <s v="9:19"/>
    <d v="1899-12-31T10:07:42"/>
    <x v="0"/>
    <x v="0"/>
    <x v="2"/>
    <x v="1"/>
    <n v="8193"/>
  </r>
  <r>
    <n v="2076"/>
    <d v="2024-01-13T17:19:02"/>
    <d v="2024-01-13T19:31:10"/>
    <s v="45077019@ventasyservicios.com.co"/>
    <s v="Diana Irene Forero Navarrete"/>
    <m/>
    <d v="2024-01-12T00:00:00"/>
    <s v="7:48 a. m."/>
    <x v="4"/>
    <m/>
    <m/>
    <m/>
    <m/>
    <m/>
    <m/>
    <m/>
    <m/>
    <s v="contabilidad1@electricasbogota.com"/>
    <s v="RE: REENVIO DE FACTURAS ENERO A SEPTIEMBRE 2023"/>
    <s v="11220404"/>
    <s v="ELECTRICAS BOGOTA LTDA"/>
    <s v="INTERMEDIAS"/>
    <s v="CLIENTE EXTERN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3T00:00:00"/>
    <m/>
    <s v="20636048"/>
    <x v="9"/>
    <x v="0"/>
    <x v="0"/>
    <x v="0"/>
    <x v="0"/>
    <n v="1"/>
    <n v="1"/>
    <n v="1"/>
    <n v="1"/>
    <x v="0"/>
    <n v="1"/>
    <s v="11220404ELECTRICAS BOGOTA LTDA"/>
    <x v="1"/>
    <d v="2024-01-13T00:00:00"/>
    <x v="2055"/>
    <d v="1899-12-30T00:00:00"/>
    <d v="2024-01-12T07:48:00"/>
    <s v="7:48"/>
    <d v="1899-12-31T11:43:10"/>
    <x v="0"/>
    <x v="0"/>
    <x v="9"/>
    <x v="0"/>
    <n v="8193"/>
  </r>
  <r>
    <n v="2077"/>
    <d v="2024-01-13T19:31:59"/>
    <d v="2024-01-13T19:33:02"/>
    <s v="46044959@ventasyservicios.com.co"/>
    <s v="Brayan Enrique Cuida Castillo"/>
    <m/>
    <d v="2024-01-11T00:00:00"/>
    <s v="6:09 p. m."/>
    <x v="4"/>
    <m/>
    <m/>
    <m/>
    <m/>
    <m/>
    <m/>
    <m/>
    <m/>
    <s v="marguichagui17@hotmail.com"/>
    <s v="RETIRO DEFINITIVO SERVICIO INTERNTET Y LINEAS"/>
    <s v="40255062"/>
    <s v=" MARGARITA CHAGUI ASSIS"/>
    <s v="MICRO"/>
    <s v="CLIENTE CLARO"/>
    <x v="0"/>
    <m/>
    <s v="FIJO"/>
    <s v="HFC"/>
    <s v="CANCELACIÓN DE SERVICIO"/>
    <m/>
    <m/>
    <m/>
    <m/>
    <m/>
    <m/>
    <m/>
    <s v="COLOCACIÓN"/>
    <m/>
    <m/>
    <m/>
    <m/>
    <m/>
    <m/>
    <m/>
    <m/>
    <m/>
    <m/>
    <m/>
    <m/>
    <m/>
    <m/>
    <m/>
    <m/>
    <m/>
    <m/>
    <m/>
    <m/>
    <m/>
    <m/>
    <m/>
    <m/>
    <m/>
    <m/>
    <m/>
    <m/>
    <m/>
    <m/>
    <m/>
    <m/>
    <m/>
    <m/>
    <m/>
    <m/>
    <m/>
    <m/>
    <m/>
    <m/>
    <m/>
    <m/>
    <m/>
    <m/>
    <m/>
    <m/>
    <m/>
    <m/>
    <m/>
    <m/>
    <m/>
    <m/>
    <m/>
    <m/>
    <m/>
    <m/>
    <m/>
    <m/>
    <m/>
    <m/>
    <m/>
    <m/>
    <m/>
    <m/>
    <m/>
    <m/>
    <m/>
    <m/>
    <m/>
    <m/>
    <m/>
    <m/>
    <m/>
    <m/>
    <m/>
    <m/>
    <m/>
    <m/>
    <m/>
    <m/>
    <m/>
    <m/>
    <m/>
    <m/>
    <m/>
    <m/>
    <m/>
    <m/>
    <m/>
    <m/>
    <m/>
    <m/>
    <m/>
    <m/>
    <m/>
    <m/>
    <m/>
    <s v="TOTAL"/>
    <m/>
    <s v="NO USA EL SERVICIO"/>
    <m/>
    <x v="1"/>
    <m/>
    <m/>
    <s v="1"/>
    <m/>
    <m/>
    <s v="GESTIONADO"/>
    <m/>
    <d v="2024-01-13T00:00:00"/>
    <s v="NN"/>
    <m/>
    <x v="74"/>
    <x v="0"/>
    <x v="0"/>
    <x v="0"/>
    <x v="0"/>
    <n v="1"/>
    <n v="1"/>
    <n v="1"/>
    <n v="1"/>
    <x v="0"/>
    <n v="1"/>
    <s v="40255062 MARGARITA CHAGUI ASSIS"/>
    <x v="0"/>
    <d v="2024-01-13T00:00:00"/>
    <x v="2056"/>
    <d v="1899-12-30T00:00:00"/>
    <d v="2024-01-11T06:09:00"/>
    <s v="6:09"/>
    <d v="1900-01-01T13:24:02"/>
    <x v="0"/>
    <x v="0"/>
    <x v="7"/>
    <x v="0"/>
    <n v="8193"/>
  </r>
  <r>
    <n v="2078"/>
    <d v="2024-01-13T19:31:55"/>
    <d v="2024-01-13T19:42:15"/>
    <s v="45077019@ventasyservicios.com.co"/>
    <s v="Diana Irene Forero Navarrete"/>
    <m/>
    <d v="2024-01-13T00:00:00"/>
    <s v="11:43 a. m."/>
    <x v="4"/>
    <m/>
    <m/>
    <m/>
    <m/>
    <m/>
    <m/>
    <m/>
    <m/>
    <s v="soporte.ingecomunicaciones@gmail.com"/>
    <s v="Fwd: MANUFACTURAS SUMAPAZ S.A-SOLICITUD"/>
    <s v="16180"/>
    <s v="MANUFACTURAS SUMAPAZ SA"/>
    <s v="PYME MEDIANA"/>
    <s v="CLOUD"/>
    <x v="0"/>
    <m/>
    <s v="FIJO"/>
    <s v="FO"/>
    <s v="CLOUD"/>
    <m/>
    <m/>
    <m/>
    <m/>
    <m/>
    <m/>
    <m/>
    <m/>
    <m/>
    <m/>
    <m/>
    <m/>
    <m/>
    <s v="INFORMACIÓN DE PQR"/>
    <m/>
    <m/>
    <m/>
    <m/>
    <m/>
    <m/>
    <m/>
    <m/>
    <m/>
    <m/>
    <m/>
    <m/>
    <m/>
    <m/>
    <m/>
    <m/>
    <m/>
    <m/>
    <m/>
    <m/>
    <m/>
    <m/>
    <m/>
    <m/>
    <m/>
    <m/>
    <m/>
    <m/>
    <m/>
    <m/>
    <m/>
    <m/>
    <m/>
    <m/>
    <m/>
    <m/>
    <m/>
    <m/>
    <m/>
    <m/>
    <m/>
    <m/>
    <m/>
    <m/>
    <m/>
    <m/>
    <m/>
    <m/>
    <m/>
    <m/>
    <m/>
    <m/>
    <m/>
    <m/>
    <m/>
    <m/>
    <m/>
    <m/>
    <m/>
    <m/>
    <m/>
    <m/>
    <m/>
    <m/>
    <m/>
    <m/>
    <m/>
    <m/>
    <m/>
    <m/>
    <m/>
    <m/>
    <m/>
    <m/>
    <m/>
    <m/>
    <m/>
    <m/>
    <m/>
    <m/>
    <m/>
    <m/>
    <m/>
    <m/>
    <m/>
    <m/>
    <m/>
    <m/>
    <m/>
    <m/>
    <m/>
    <m/>
    <m/>
    <m/>
    <m/>
    <x v="0"/>
    <m/>
    <m/>
    <m/>
    <m/>
    <m/>
    <s v="GESTIONADO"/>
    <m/>
    <d v="2024-01-13T00:00:00"/>
    <m/>
    <s v="20637297"/>
    <x v="178"/>
    <x v="0"/>
    <x v="0"/>
    <x v="0"/>
    <x v="0"/>
    <n v="1"/>
    <n v="1"/>
    <n v="1"/>
    <n v="1"/>
    <x v="2"/>
    <n v="2"/>
    <s v="16180MANUFACTURAS SUMAPAZ SA"/>
    <x v="1"/>
    <d v="2024-01-13T00:00:00"/>
    <x v="2057"/>
    <d v="1899-12-30T00:00:00"/>
    <d v="2024-01-13T11:43:00"/>
    <s v="11:43"/>
    <d v="1899-12-30T07:59:15"/>
    <x v="2"/>
    <x v="2"/>
    <x v="9"/>
    <x v="0"/>
    <n v="8193"/>
  </r>
  <r>
    <n v="2079"/>
    <d v="2024-01-13T19:58:46"/>
    <d v="2024-01-13T20:00:04"/>
    <s v="45077019@ventasyservicios.com.co"/>
    <s v="Diana Irene Forero Navarrete"/>
    <m/>
    <d v="2024-01-13T00:00:00"/>
    <s v="12:01 p. m."/>
    <x v="4"/>
    <m/>
    <m/>
    <m/>
    <m/>
    <m/>
    <m/>
    <m/>
    <m/>
    <s v="claropqrmovil-21@millenium.com.co"/>
    <s v="CANCELACION SEGMENTO PYME  1420638"/>
    <s v="04747424"/>
    <s v=" PQR INCONSISTENCIAS                       "/>
    <s v="NO DETERMINADO"/>
    <s v="REDES SOCIALES"/>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3T00:00:00"/>
    <m/>
    <s v="996102682"/>
    <x v="58"/>
    <x v="0"/>
    <x v="0"/>
    <x v="0"/>
    <x v="0"/>
    <n v="1"/>
    <n v="1"/>
    <n v="1"/>
    <n v="1"/>
    <x v="2"/>
    <n v="4"/>
    <s v="04747424 PQR INCONSISTENCIAS                       "/>
    <x v="1"/>
    <d v="2024-01-13T00:00:00"/>
    <x v="2058"/>
    <d v="1899-12-30T00:00:00"/>
    <d v="2024-01-13T12:01:00"/>
    <s v="12:01"/>
    <d v="1899-12-30T07:59:04"/>
    <x v="2"/>
    <x v="2"/>
    <x v="9"/>
    <x v="0"/>
    <n v="8193"/>
  </r>
  <r>
    <n v="2080"/>
    <d v="2024-01-13T20:00:32"/>
    <d v="2024-01-13T20:01:23"/>
    <s v="46044959@ventasyservicios.com.co"/>
    <s v="Brayan Enrique Cuida Castillo"/>
    <m/>
    <d v="2024-01-11T00:00:00"/>
    <s v="6:37 p. m."/>
    <x v="4"/>
    <m/>
    <m/>
    <m/>
    <m/>
    <m/>
    <m/>
    <m/>
    <m/>
    <s v="german.aguirre@merit.com"/>
    <s v="Re: Cambio de dirección para Modem &amp; envío de facturación - 76550389"/>
    <s v="76550389"/>
    <s v="MERIT MEDICAL COLOMBIA S.A.S"/>
    <s v="MICR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3T00:00:00"/>
    <s v="nn"/>
    <m/>
    <x v="58"/>
    <x v="0"/>
    <x v="0"/>
    <x v="0"/>
    <x v="0"/>
    <n v="1"/>
    <n v="1"/>
    <n v="1"/>
    <n v="1"/>
    <x v="1"/>
    <n v="2"/>
    <s v="76550389MERIT MEDICAL COLOMBIA S.A.S"/>
    <x v="0"/>
    <d v="2024-01-13T00:00:00"/>
    <x v="2059"/>
    <d v="1899-12-30T00:00:00"/>
    <d v="2024-01-11T06:37:00"/>
    <s v="6:37"/>
    <d v="1900-01-01T13:24:23"/>
    <x v="0"/>
    <x v="0"/>
    <x v="7"/>
    <x v="0"/>
    <n v="8193"/>
  </r>
  <r>
    <n v="2081"/>
    <d v="2024-01-13T20:02:33"/>
    <d v="2024-01-13T20:09:16"/>
    <s v="45077019@ventasyservicios.com.co"/>
    <s v="Diana Irene Forero Navarrete"/>
    <m/>
    <d v="2024-01-13T00:00:00"/>
    <s v="11:42 a. m."/>
    <x v="4"/>
    <m/>
    <m/>
    <m/>
    <m/>
    <m/>
    <m/>
    <m/>
    <m/>
    <s v="hugo.trujillo.ext@claro.com.co"/>
    <s v="Cruce de saldo."/>
    <s v="58569740"/>
    <s v="ORVA MEDICAL GROUP SAS                     "/>
    <s v="PYME MEDIANA"/>
    <s v="CAV"/>
    <x v="0"/>
    <m/>
    <s v="FIJO"/>
    <s v="HFC"/>
    <s v="PAGO NO ABONADO"/>
    <m/>
    <m/>
    <m/>
    <m/>
    <m/>
    <m/>
    <m/>
    <m/>
    <m/>
    <m/>
    <m/>
    <m/>
    <m/>
    <m/>
    <m/>
    <m/>
    <m/>
    <m/>
    <m/>
    <m/>
    <m/>
    <m/>
    <m/>
    <m/>
    <m/>
    <m/>
    <m/>
    <m/>
    <m/>
    <m/>
    <m/>
    <m/>
    <m/>
    <s v="CREACIÓN DE PQR"/>
    <m/>
    <m/>
    <m/>
    <m/>
    <m/>
    <m/>
    <m/>
    <m/>
    <m/>
    <m/>
    <m/>
    <m/>
    <m/>
    <m/>
    <m/>
    <m/>
    <m/>
    <m/>
    <m/>
    <m/>
    <m/>
    <m/>
    <m/>
    <m/>
    <m/>
    <m/>
    <m/>
    <m/>
    <m/>
    <m/>
    <m/>
    <m/>
    <m/>
    <m/>
    <m/>
    <m/>
    <m/>
    <m/>
    <m/>
    <m/>
    <m/>
    <m/>
    <m/>
    <m/>
    <m/>
    <m/>
    <m/>
    <m/>
    <m/>
    <m/>
    <m/>
    <m/>
    <m/>
    <m/>
    <m/>
    <m/>
    <m/>
    <m/>
    <m/>
    <m/>
    <m/>
    <m/>
    <m/>
    <m/>
    <m/>
    <m/>
    <m/>
    <m/>
    <m/>
    <m/>
    <m/>
    <m/>
    <m/>
    <m/>
    <m/>
    <x v="0"/>
    <m/>
    <m/>
    <m/>
    <m/>
    <m/>
    <s v="GESTIONADO"/>
    <m/>
    <d v="2024-01-13T00:00:00"/>
    <m/>
    <s v="996103057"/>
    <x v="108"/>
    <x v="0"/>
    <x v="0"/>
    <x v="0"/>
    <x v="0"/>
    <n v="1"/>
    <n v="1"/>
    <n v="1"/>
    <n v="1"/>
    <x v="0"/>
    <n v="1"/>
    <s v="58569740ORVA MEDICAL GROUP SAS                     "/>
    <x v="1"/>
    <d v="2024-01-13T00:00:00"/>
    <x v="2060"/>
    <d v="1899-12-30T00:00:00"/>
    <d v="2024-01-13T11:42:00"/>
    <s v="11:42"/>
    <d v="1899-12-30T08:27:16"/>
    <x v="2"/>
    <x v="2"/>
    <x v="9"/>
    <x v="0"/>
    <n v="8193"/>
  </r>
  <r>
    <n v="2082"/>
    <d v="2024-01-13T19:46:27"/>
    <d v="2024-01-13T20:11:15"/>
    <s v="45981204@ventasyservicios.com.co"/>
    <s v="Karen Dayann Marino Salamanca"/>
    <m/>
    <d v="2024-01-13T00:00:00"/>
    <s v="8:12 a. m."/>
    <x v="5"/>
    <m/>
    <m/>
    <m/>
    <m/>
    <m/>
    <m/>
    <m/>
    <m/>
    <m/>
    <m/>
    <s v="12508344"/>
    <s v="FERROCABLES S.A.S."/>
    <s v="PYME MEDIANA"/>
    <s v="CLIENTE EXTERNO"/>
    <x v="0"/>
    <m/>
    <m/>
    <m/>
    <m/>
    <m/>
    <m/>
    <m/>
    <m/>
    <m/>
    <m/>
    <m/>
    <m/>
    <m/>
    <m/>
    <m/>
    <m/>
    <m/>
    <m/>
    <m/>
    <m/>
    <m/>
    <m/>
    <m/>
    <m/>
    <m/>
    <m/>
    <m/>
    <m/>
    <m/>
    <m/>
    <m/>
    <m/>
    <m/>
    <m/>
    <m/>
    <m/>
    <m/>
    <m/>
    <m/>
    <m/>
    <m/>
    <m/>
    <m/>
    <m/>
    <m/>
    <m/>
    <m/>
    <m/>
    <m/>
    <m/>
    <m/>
    <m/>
    <m/>
    <m/>
    <m/>
    <m/>
    <m/>
    <m/>
    <m/>
    <m/>
    <m/>
    <m/>
    <m/>
    <m/>
    <m/>
    <m/>
    <m/>
    <m/>
    <m/>
    <m/>
    <m/>
    <m/>
    <m/>
    <m/>
    <m/>
    <m/>
    <m/>
    <m/>
    <m/>
    <m/>
    <m/>
    <m/>
    <m/>
    <m/>
    <s v="COMPROBANTE NO VALIDO"/>
    <m/>
    <m/>
    <m/>
    <m/>
    <m/>
    <m/>
    <m/>
    <m/>
    <m/>
    <m/>
    <m/>
    <m/>
    <m/>
    <m/>
    <m/>
    <m/>
    <m/>
    <m/>
    <m/>
    <m/>
    <m/>
    <m/>
    <m/>
    <m/>
    <m/>
    <m/>
    <m/>
    <m/>
    <x v="0"/>
    <m/>
    <m/>
    <m/>
    <m/>
    <m/>
    <s v="GESTIONADO"/>
    <m/>
    <d v="2024-01-13T00:00:00"/>
    <s v="0"/>
    <s v="0"/>
    <x v="71"/>
    <x v="4"/>
    <x v="0"/>
    <x v="5"/>
    <x v="1"/>
    <n v="1"/>
    <n v="1"/>
    <n v="1"/>
    <n v="1"/>
    <x v="0"/>
    <n v="1"/>
    <s v="12508344"/>
    <x v="0"/>
    <d v="2024-01-13T00:00:00"/>
    <x v="2061"/>
    <d v="1899-12-30T00:00:00"/>
    <d v="2024-01-13T08:12:00"/>
    <s v="8:12"/>
    <d v="1899-12-30T11:59:15"/>
    <x v="2"/>
    <x v="2"/>
    <x v="28"/>
    <x v="1"/>
    <n v="8193"/>
  </r>
  <r>
    <n v="2083"/>
    <d v="2024-01-13T20:18:09"/>
    <d v="2024-01-13T20:19:08"/>
    <s v="46044959@ventasyservicios.com.co"/>
    <s v="Brayan Enrique Cuida Castillo"/>
    <m/>
    <d v="2024-01-13T00:00:00"/>
    <s v="11:29 a. m."/>
    <x v="4"/>
    <m/>
    <m/>
    <m/>
    <m/>
    <m/>
    <m/>
    <m/>
    <m/>
    <s v="asistentevp@avenacubana.com"/>
    <s v="RE: ADJUNTO DOCUMENTOS SOLICITUD BLOQUEO POR PERDIDA NATURAL FOOD SAS NIT 900380783-2"/>
    <s v="8.22124037"/>
    <s v=" NATURAL FOOD SAS"/>
    <s v="SOHO"/>
    <s v="CLIENTE CLARO"/>
    <x v="0"/>
    <m/>
    <s v="MÓVIL"/>
    <m/>
    <m/>
    <s v="SUSPENSIÓN POR ROBO PERDIDA"/>
    <m/>
    <m/>
    <m/>
    <m/>
    <m/>
    <m/>
    <m/>
    <m/>
    <m/>
    <m/>
    <m/>
    <m/>
    <m/>
    <m/>
    <m/>
    <m/>
    <m/>
    <m/>
    <m/>
    <m/>
    <m/>
    <m/>
    <m/>
    <m/>
    <m/>
    <m/>
    <m/>
    <m/>
    <m/>
    <m/>
    <m/>
    <m/>
    <m/>
    <m/>
    <m/>
    <m/>
    <m/>
    <m/>
    <m/>
    <m/>
    <m/>
    <m/>
    <m/>
    <m/>
    <m/>
    <m/>
    <m/>
    <m/>
    <m/>
    <m/>
    <m/>
    <m/>
    <m/>
    <m/>
    <m/>
    <m/>
    <s v="INFORMACIÓN - ACLARACIÓN"/>
    <m/>
    <m/>
    <m/>
    <m/>
    <m/>
    <m/>
    <m/>
    <m/>
    <m/>
    <m/>
    <m/>
    <m/>
    <m/>
    <m/>
    <m/>
    <m/>
    <m/>
    <m/>
    <m/>
    <m/>
    <m/>
    <m/>
    <m/>
    <m/>
    <m/>
    <m/>
    <m/>
    <m/>
    <m/>
    <m/>
    <m/>
    <m/>
    <m/>
    <m/>
    <m/>
    <m/>
    <m/>
    <m/>
    <m/>
    <m/>
    <m/>
    <m/>
    <m/>
    <m/>
    <m/>
    <m/>
    <m/>
    <m/>
    <m/>
    <m/>
    <m/>
    <x v="0"/>
    <m/>
    <m/>
    <m/>
    <m/>
    <m/>
    <s v="GESTIONADO"/>
    <m/>
    <d v="2024-01-13T00:00:00"/>
    <s v="NN"/>
    <m/>
    <x v="51"/>
    <x v="0"/>
    <x v="0"/>
    <x v="0"/>
    <x v="0"/>
    <n v="1"/>
    <n v="1"/>
    <n v="1"/>
    <n v="1"/>
    <x v="0"/>
    <n v="1"/>
    <s v="8.22124037 NATURAL FOOD SAS"/>
    <x v="0"/>
    <d v="2024-01-13T00:00:00"/>
    <x v="2062"/>
    <d v="1899-12-30T00:00:00"/>
    <d v="2024-01-13T11:29:00"/>
    <s v="11:29"/>
    <d v="1899-12-30T08:50:08"/>
    <x v="2"/>
    <x v="2"/>
    <x v="7"/>
    <x v="0"/>
    <n v="8193"/>
  </r>
  <r>
    <n v="2084"/>
    <d v="2024-01-13T20:23:26"/>
    <d v="2024-01-13T20:24:13"/>
    <s v="46044959@ventasyservicios.com.co"/>
    <s v="Brayan Enrique Cuida Castillo"/>
    <m/>
    <d v="2024-01-13T00:00:00"/>
    <s v="11:27 a. m."/>
    <x v="4"/>
    <m/>
    <m/>
    <m/>
    <m/>
    <m/>
    <m/>
    <m/>
    <m/>
    <s v="importadorala27@hotmail.com"/>
    <s v="RV: Claro solicito paz y salvo de la factura del mes de diciembre .Ya que registra una mora, adjunto comprovante de pago muchas gracias por su  atencion . Quedoatenta a su respuesta"/>
    <s v="0"/>
    <s v="0"/>
    <s v="NO DETERMINADO"/>
    <s v="CLIENTE CLAR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3T00:00:00"/>
    <s v="NN"/>
    <m/>
    <x v="47"/>
    <x v="0"/>
    <x v="0"/>
    <x v="1"/>
    <x v="1"/>
    <n v="1"/>
    <n v="1"/>
    <n v="1"/>
    <n v="1"/>
    <x v="0"/>
    <n v="1"/>
    <s v="00"/>
    <x v="0"/>
    <d v="2024-01-13T00:00:00"/>
    <x v="2063"/>
    <d v="1899-12-30T00:00:00"/>
    <d v="2024-01-13T11:27:00"/>
    <s v="11:27"/>
    <d v="1899-12-30T08:57:13"/>
    <x v="2"/>
    <x v="2"/>
    <x v="7"/>
    <x v="0"/>
    <n v="8193"/>
  </r>
  <r>
    <n v="2085"/>
    <d v="2024-01-13T20:13:18"/>
    <d v="2024-01-13T20:55:41"/>
    <s v="45077019@ventasyservicios.com.co"/>
    <s v="Diana Irene Forero Navarrete"/>
    <m/>
    <d v="2024-01-13T00:00:00"/>
    <s v="3:08 p. m."/>
    <x v="4"/>
    <m/>
    <m/>
    <m/>
    <m/>
    <m/>
    <m/>
    <m/>
    <m/>
    <s v="montajesverticalessas@gmail.com"/>
    <s v="Re: Fwd:"/>
    <s v="76168459"/>
    <s v="MONTAJES VERTICALES SAS                    "/>
    <s v="MICRO"/>
    <s v="CLIENTE EXTERNO"/>
    <x v="0"/>
    <m/>
    <s v="FIJO"/>
    <s v="HFC"/>
    <s v="CANCELACIÓN DE SERVICIO"/>
    <m/>
    <m/>
    <m/>
    <m/>
    <m/>
    <m/>
    <m/>
    <s v="COLOCACIÓN"/>
    <m/>
    <m/>
    <m/>
    <m/>
    <m/>
    <m/>
    <m/>
    <m/>
    <m/>
    <m/>
    <m/>
    <m/>
    <m/>
    <m/>
    <m/>
    <m/>
    <m/>
    <m/>
    <m/>
    <m/>
    <m/>
    <m/>
    <m/>
    <m/>
    <m/>
    <m/>
    <m/>
    <m/>
    <m/>
    <m/>
    <m/>
    <m/>
    <m/>
    <m/>
    <m/>
    <m/>
    <m/>
    <m/>
    <m/>
    <m/>
    <m/>
    <m/>
    <m/>
    <m/>
    <m/>
    <m/>
    <m/>
    <m/>
    <m/>
    <m/>
    <m/>
    <m/>
    <m/>
    <m/>
    <m/>
    <m/>
    <m/>
    <m/>
    <m/>
    <m/>
    <m/>
    <m/>
    <m/>
    <m/>
    <m/>
    <m/>
    <m/>
    <m/>
    <m/>
    <m/>
    <m/>
    <m/>
    <m/>
    <m/>
    <m/>
    <m/>
    <m/>
    <m/>
    <m/>
    <m/>
    <m/>
    <m/>
    <m/>
    <m/>
    <m/>
    <m/>
    <m/>
    <m/>
    <m/>
    <m/>
    <m/>
    <m/>
    <m/>
    <m/>
    <m/>
    <m/>
    <m/>
    <s v="TOTAL"/>
    <m/>
    <s v="NO INDICA MOTIVO"/>
    <m/>
    <x v="1"/>
    <m/>
    <m/>
    <s v="1"/>
    <m/>
    <m/>
    <s v="GESTIONADO"/>
    <m/>
    <d v="2024-01-13T00:00:00"/>
    <m/>
    <s v="996103449"/>
    <x v="74"/>
    <x v="0"/>
    <x v="0"/>
    <x v="20"/>
    <x v="1"/>
    <n v="1"/>
    <n v="1"/>
    <n v="1"/>
    <n v="1"/>
    <x v="0"/>
    <n v="1"/>
    <s v="76168459MONTAJES VERTICALES SAS                    "/>
    <x v="1"/>
    <d v="2024-01-13T00:00:00"/>
    <x v="2064"/>
    <d v="1899-12-30T00:00:00"/>
    <d v="2024-01-13T03:08:00"/>
    <s v="3:08"/>
    <d v="1899-12-30T17:47:41"/>
    <x v="3"/>
    <x v="2"/>
    <x v="9"/>
    <x v="0"/>
    <n v="8193"/>
  </r>
  <r>
    <n v="2086"/>
    <d v="2024-01-14T08:10:36"/>
    <d v="2024-01-14T08:11:50"/>
    <s v="46046813@ventasyservicios.com.co"/>
    <s v="Leidy Dayan Bautista Villamil"/>
    <m/>
    <d v="2024-01-13T00:00:00"/>
    <s v="22:46"/>
    <x v="5"/>
    <m/>
    <m/>
    <m/>
    <m/>
    <m/>
    <m/>
    <m/>
    <m/>
    <m/>
    <m/>
    <s v="3208868923"/>
    <s v="RAFAEL EDUARDO DIAZ DUARTE"/>
    <s v="SOHO"/>
    <s v="CLIENTE EXTERNO"/>
    <x v="0"/>
    <m/>
    <m/>
    <m/>
    <m/>
    <m/>
    <m/>
    <m/>
    <m/>
    <m/>
    <m/>
    <m/>
    <m/>
    <m/>
    <m/>
    <m/>
    <m/>
    <m/>
    <m/>
    <m/>
    <m/>
    <m/>
    <m/>
    <m/>
    <m/>
    <m/>
    <m/>
    <m/>
    <m/>
    <m/>
    <m/>
    <m/>
    <m/>
    <m/>
    <m/>
    <m/>
    <m/>
    <m/>
    <m/>
    <m/>
    <m/>
    <m/>
    <m/>
    <m/>
    <m/>
    <m/>
    <m/>
    <m/>
    <m/>
    <m/>
    <m/>
    <m/>
    <m/>
    <m/>
    <m/>
    <m/>
    <m/>
    <m/>
    <m/>
    <m/>
    <m/>
    <m/>
    <m/>
    <m/>
    <m/>
    <m/>
    <m/>
    <m/>
    <m/>
    <m/>
    <m/>
    <m/>
    <m/>
    <m/>
    <m/>
    <m/>
    <m/>
    <m/>
    <m/>
    <m/>
    <m/>
    <m/>
    <m/>
    <m/>
    <m/>
    <s v="COMPROBANTE NO VALIDO"/>
    <m/>
    <m/>
    <m/>
    <m/>
    <m/>
    <m/>
    <m/>
    <m/>
    <m/>
    <m/>
    <m/>
    <m/>
    <m/>
    <m/>
    <m/>
    <m/>
    <m/>
    <m/>
    <m/>
    <m/>
    <m/>
    <m/>
    <m/>
    <m/>
    <m/>
    <m/>
    <m/>
    <m/>
    <x v="0"/>
    <m/>
    <m/>
    <m/>
    <m/>
    <m/>
    <s v="GESTIONADO"/>
    <m/>
    <d v="2024-01-14T00:00:00"/>
    <s v="_x000a_Hora de resuesta 8:04"/>
    <m/>
    <x v="71"/>
    <x v="4"/>
    <x v="0"/>
    <x v="0"/>
    <x v="0"/>
    <n v="1"/>
    <n v="1"/>
    <n v="1"/>
    <n v="1"/>
    <x v="1"/>
    <n v="2"/>
    <s v="3208868923"/>
    <x v="0"/>
    <d v="2024-01-14T00:00:00"/>
    <x v="2065"/>
    <d v="1899-12-30T00:00:00"/>
    <d v="2024-01-13T22:46:00"/>
    <s v="22:46"/>
    <d v="1899-12-30T09:25:50"/>
    <x v="2"/>
    <x v="0"/>
    <x v="2"/>
    <x v="1"/>
    <n v="8193"/>
  </r>
  <r>
    <n v="2087"/>
    <d v="2024-01-14T08:35:42"/>
    <d v="2024-01-14T08:37:20"/>
    <s v="46046813@ventasyservicios.com.co"/>
    <s v="Leidy Dayan Bautista Villamil"/>
    <m/>
    <d v="2024-01-14T00:00:00"/>
    <s v="6:16"/>
    <x v="8"/>
    <m/>
    <m/>
    <m/>
    <m/>
    <m/>
    <s v="BANCOLOMBIA"/>
    <m/>
    <m/>
    <s v="ksandova@bancolombia.com.co"/>
    <s v="[8:35] Kevin Andres Munoz Rojas RE:  Inclusión Linea Plan Corporativo CLARO // KAREN SANDOVAL ORTIZ CC 1129515501"/>
    <s v="3185147158"/>
    <s v="Karen Johana Sandoval Ortiz "/>
    <s v="MASIVO"/>
    <s v="CLIENTE EXTERNO"/>
    <x v="0"/>
    <m/>
    <s v="MÓVIL"/>
    <m/>
    <m/>
    <s v="INCLUSIONES - EXCLUSIONES"/>
    <m/>
    <m/>
    <m/>
    <m/>
    <m/>
    <m/>
    <m/>
    <m/>
    <m/>
    <m/>
    <m/>
    <m/>
    <m/>
    <m/>
    <m/>
    <m/>
    <m/>
    <m/>
    <m/>
    <m/>
    <m/>
    <m/>
    <m/>
    <m/>
    <s v="INCLUSIÓN"/>
    <m/>
    <m/>
    <m/>
    <m/>
    <m/>
    <m/>
    <m/>
    <m/>
    <m/>
    <m/>
    <m/>
    <m/>
    <m/>
    <m/>
    <m/>
    <m/>
    <m/>
    <m/>
    <m/>
    <m/>
    <m/>
    <m/>
    <m/>
    <m/>
    <m/>
    <m/>
    <m/>
    <m/>
    <m/>
    <m/>
    <m/>
    <m/>
    <m/>
    <m/>
    <m/>
    <m/>
    <m/>
    <m/>
    <m/>
    <m/>
    <m/>
    <m/>
    <m/>
    <m/>
    <m/>
    <m/>
    <m/>
    <m/>
    <m/>
    <m/>
    <m/>
    <m/>
    <m/>
    <m/>
    <m/>
    <m/>
    <m/>
    <m/>
    <m/>
    <m/>
    <m/>
    <m/>
    <m/>
    <m/>
    <m/>
    <m/>
    <m/>
    <m/>
    <m/>
    <m/>
    <m/>
    <m/>
    <m/>
    <m/>
    <m/>
    <m/>
    <m/>
    <m/>
    <m/>
    <m/>
    <m/>
    <m/>
    <m/>
    <x v="0"/>
    <m/>
    <m/>
    <m/>
    <m/>
    <m/>
    <s v="GESTIONADO"/>
    <m/>
    <d v="2024-01-14T00:00:00"/>
    <m/>
    <m/>
    <x v="54"/>
    <x v="7"/>
    <x v="0"/>
    <x v="0"/>
    <x v="0"/>
    <n v="1"/>
    <n v="1"/>
    <n v="1"/>
    <n v="1"/>
    <x v="0"/>
    <n v="1"/>
    <s v="3185147158Karen Johana Sandoval Ortiz "/>
    <x v="2"/>
    <d v="2024-01-14T00:00:00"/>
    <x v="2066"/>
    <d v="1899-12-30T00:00:00"/>
    <d v="2024-01-14T06:16:00"/>
    <s v="6:16"/>
    <d v="1899-12-30T02:21:20"/>
    <x v="1"/>
    <x v="1"/>
    <x v="2"/>
    <x v="1"/>
    <n v="8193"/>
  </r>
  <r>
    <n v="2088"/>
    <d v="2024-01-14T09:11:50"/>
    <d v="2024-01-14T09:12:46"/>
    <s v="46046813@ventasyservicios.com.co"/>
    <s v="Leidy Dayan Bautista Villamil"/>
    <m/>
    <d v="2024-01-14T00:00:00"/>
    <s v="7:36"/>
    <x v="2"/>
    <s v="BITÁCORA GENERAL"/>
    <m/>
    <m/>
    <m/>
    <m/>
    <m/>
    <s v="Camilozm@president.com.co"/>
    <s v="Formulario Contáctenos Roaming"/>
    <m/>
    <m/>
    <s v="3187836116"/>
    <s v="INVERSIONES MEDINA TRUJILLO   SAS "/>
    <s v="PYME PEQUEÑA"/>
    <s v="CLIENTE EXTERNO"/>
    <x v="0"/>
    <m/>
    <m/>
    <m/>
    <m/>
    <m/>
    <m/>
    <m/>
    <m/>
    <m/>
    <m/>
    <m/>
    <m/>
    <m/>
    <m/>
    <m/>
    <m/>
    <m/>
    <m/>
    <m/>
    <m/>
    <m/>
    <m/>
    <m/>
    <m/>
    <m/>
    <m/>
    <m/>
    <m/>
    <m/>
    <m/>
    <m/>
    <m/>
    <m/>
    <m/>
    <m/>
    <m/>
    <m/>
    <m/>
    <m/>
    <m/>
    <m/>
    <m/>
    <m/>
    <m/>
    <m/>
    <m/>
    <m/>
    <m/>
    <m/>
    <m/>
    <m/>
    <m/>
    <m/>
    <m/>
    <m/>
    <m/>
    <m/>
    <m/>
    <m/>
    <m/>
    <m/>
    <m/>
    <m/>
    <m/>
    <m/>
    <m/>
    <m/>
    <m/>
    <m/>
    <m/>
    <m/>
    <m/>
    <m/>
    <m/>
    <m/>
    <m/>
    <m/>
    <m/>
    <m/>
    <m/>
    <m/>
    <m/>
    <m/>
    <m/>
    <m/>
    <m/>
    <m/>
    <m/>
    <m/>
    <m/>
    <m/>
    <m/>
    <m/>
    <m/>
    <m/>
    <s v="SOLICITUD PÁGINA"/>
    <m/>
    <m/>
    <m/>
    <m/>
    <m/>
    <m/>
    <m/>
    <m/>
    <m/>
    <m/>
    <m/>
    <m/>
    <m/>
    <m/>
    <m/>
    <m/>
    <m/>
    <x v="0"/>
    <m/>
    <m/>
    <m/>
    <m/>
    <m/>
    <s v="GESTIONADO"/>
    <m/>
    <d v="2024-01-14T00:00:00"/>
    <m/>
    <m/>
    <x v="77"/>
    <x v="2"/>
    <x v="0"/>
    <x v="0"/>
    <x v="0"/>
    <n v="1"/>
    <n v="1"/>
    <n v="1"/>
    <n v="1"/>
    <x v="0"/>
    <n v="1"/>
    <s v="3187836116INVERSIONES MEDINA TRUJILLO   SAS "/>
    <x v="2"/>
    <d v="2024-01-14T00:00:00"/>
    <x v="2067"/>
    <d v="1899-12-30T00:00:00"/>
    <d v="2024-01-14T07:36:00"/>
    <s v="7:36"/>
    <d v="1899-12-30T01:36:46"/>
    <x v="1"/>
    <x v="1"/>
    <x v="2"/>
    <x v="1"/>
    <n v="8193"/>
  </r>
  <r>
    <n v="2089"/>
    <d v="2024-01-14T09:34:54"/>
    <d v="2024-01-14T09:36:23"/>
    <s v="46046813@ventasyservicios.com.co"/>
    <s v="Leidy Dayan Bautista Villamil"/>
    <m/>
    <d v="2024-01-14T00:00:00"/>
    <s v="7:43"/>
    <x v="2"/>
    <s v="BITÁCORA GENERAL"/>
    <m/>
    <m/>
    <m/>
    <m/>
    <m/>
    <s v="camilozm@president.com.co"/>
    <s v="Fwd: Activación de roaming"/>
    <m/>
    <m/>
    <s v="3157700914 "/>
    <s v="INVERSIONES MEDINA TRUJILLO   SAS "/>
    <s v="PYME PEQUEÑA"/>
    <s v="CLIENTE EXTERNO"/>
    <x v="0"/>
    <m/>
    <m/>
    <m/>
    <m/>
    <m/>
    <m/>
    <m/>
    <m/>
    <m/>
    <m/>
    <m/>
    <m/>
    <m/>
    <m/>
    <m/>
    <m/>
    <m/>
    <m/>
    <m/>
    <m/>
    <m/>
    <m/>
    <m/>
    <m/>
    <m/>
    <m/>
    <m/>
    <m/>
    <m/>
    <m/>
    <m/>
    <m/>
    <m/>
    <m/>
    <m/>
    <m/>
    <m/>
    <m/>
    <m/>
    <m/>
    <m/>
    <m/>
    <m/>
    <m/>
    <m/>
    <m/>
    <m/>
    <m/>
    <m/>
    <m/>
    <m/>
    <m/>
    <m/>
    <m/>
    <m/>
    <m/>
    <m/>
    <m/>
    <m/>
    <m/>
    <m/>
    <m/>
    <m/>
    <m/>
    <m/>
    <m/>
    <m/>
    <m/>
    <m/>
    <m/>
    <m/>
    <m/>
    <m/>
    <m/>
    <m/>
    <m/>
    <m/>
    <m/>
    <m/>
    <m/>
    <m/>
    <m/>
    <m/>
    <m/>
    <m/>
    <m/>
    <m/>
    <m/>
    <m/>
    <m/>
    <m/>
    <m/>
    <m/>
    <m/>
    <m/>
    <s v="INFORMACIÓN DE TARIFAS"/>
    <m/>
    <m/>
    <m/>
    <m/>
    <m/>
    <m/>
    <m/>
    <m/>
    <m/>
    <m/>
    <m/>
    <m/>
    <m/>
    <m/>
    <m/>
    <m/>
    <m/>
    <x v="0"/>
    <m/>
    <m/>
    <m/>
    <m/>
    <m/>
    <s v="GESTIONADO"/>
    <m/>
    <d v="2024-01-14T00:00:00"/>
    <m/>
    <m/>
    <x v="179"/>
    <x v="2"/>
    <x v="0"/>
    <x v="0"/>
    <x v="0"/>
    <n v="1"/>
    <n v="1"/>
    <n v="1"/>
    <n v="1"/>
    <x v="0"/>
    <n v="1"/>
    <s v="3157700914 INVERSIONES MEDINA TRUJILLO   SAS "/>
    <x v="2"/>
    <d v="2024-01-14T00:00:00"/>
    <x v="2068"/>
    <d v="1899-12-30T00:00:00"/>
    <d v="2024-01-14T07:43:00"/>
    <s v="7:43"/>
    <d v="1899-12-30T01:53:23"/>
    <x v="1"/>
    <x v="1"/>
    <x v="2"/>
    <x v="1"/>
    <n v="8193"/>
  </r>
  <r>
    <n v="2090"/>
    <d v="2024-01-14T09:38:03"/>
    <d v="2024-01-14T09:38:59"/>
    <s v="46046813@ventasyservicios.com.co"/>
    <s v="Leidy Dayan Bautista Villamil"/>
    <m/>
    <d v="2024-01-14T00:00:00"/>
    <s v="9:14"/>
    <x v="2"/>
    <s v="BITÁCORA GENERAL"/>
    <m/>
    <m/>
    <m/>
    <m/>
    <m/>
    <s v="camilozm@president.com.co"/>
    <s v="Fwd: Activación de roaming"/>
    <m/>
    <m/>
    <s v="3157700914  3187836116"/>
    <s v="INVERSIONES MEDINA TRUJILLO   SAS "/>
    <s v="PYME PEQUEÑA"/>
    <s v="CLIENTE EXTERNO"/>
    <x v="0"/>
    <m/>
    <m/>
    <m/>
    <m/>
    <m/>
    <m/>
    <m/>
    <m/>
    <m/>
    <m/>
    <m/>
    <m/>
    <m/>
    <m/>
    <m/>
    <m/>
    <m/>
    <m/>
    <m/>
    <m/>
    <m/>
    <m/>
    <m/>
    <m/>
    <m/>
    <m/>
    <m/>
    <m/>
    <m/>
    <m/>
    <m/>
    <m/>
    <m/>
    <m/>
    <m/>
    <m/>
    <m/>
    <m/>
    <m/>
    <m/>
    <m/>
    <m/>
    <m/>
    <m/>
    <m/>
    <m/>
    <m/>
    <m/>
    <m/>
    <m/>
    <m/>
    <m/>
    <m/>
    <m/>
    <m/>
    <m/>
    <m/>
    <m/>
    <m/>
    <m/>
    <m/>
    <m/>
    <m/>
    <m/>
    <m/>
    <m/>
    <m/>
    <m/>
    <m/>
    <m/>
    <m/>
    <m/>
    <m/>
    <m/>
    <m/>
    <m/>
    <m/>
    <m/>
    <m/>
    <m/>
    <m/>
    <m/>
    <m/>
    <m/>
    <m/>
    <m/>
    <m/>
    <m/>
    <m/>
    <m/>
    <m/>
    <m/>
    <m/>
    <m/>
    <m/>
    <s v="INFORMACIÓN DE TARIFAS"/>
    <m/>
    <m/>
    <m/>
    <m/>
    <m/>
    <m/>
    <m/>
    <m/>
    <m/>
    <m/>
    <m/>
    <m/>
    <m/>
    <m/>
    <m/>
    <m/>
    <m/>
    <x v="0"/>
    <m/>
    <m/>
    <m/>
    <m/>
    <m/>
    <s v="GESTIONADO"/>
    <m/>
    <d v="2024-01-14T00:00:00"/>
    <m/>
    <m/>
    <x v="179"/>
    <x v="2"/>
    <x v="0"/>
    <x v="0"/>
    <x v="0"/>
    <n v="1"/>
    <n v="1"/>
    <n v="1"/>
    <n v="1"/>
    <x v="0"/>
    <n v="1"/>
    <s v="3157700914  3187836116INVERSIONES MEDINA TRUJILLO   SAS "/>
    <x v="2"/>
    <d v="2024-01-14T00:00:00"/>
    <x v="2069"/>
    <d v="1899-12-30T00:00:00"/>
    <d v="2024-01-14T09:14:00"/>
    <s v="9:14"/>
    <d v="1899-12-30T00:24:59"/>
    <x v="1"/>
    <x v="1"/>
    <x v="2"/>
    <x v="1"/>
    <n v="8193"/>
  </r>
  <r>
    <n v="2091"/>
    <d v="2024-01-14T09:43:57"/>
    <d v="2024-01-14T09:45:18"/>
    <s v="46046817@ventasyservicios.com.co"/>
    <s v="Nicolas Romero Parra"/>
    <m/>
    <d v="2024-01-12T00:00:00"/>
    <s v="9:31"/>
    <x v="0"/>
    <m/>
    <m/>
    <m/>
    <m/>
    <m/>
    <m/>
    <m/>
    <m/>
    <s v="jesus.bonivento@claro.com.co"/>
    <s v="Re: RV: VERIFICACION FACTURAS"/>
    <s v="12518258"/>
    <s v="DELZA COCINA S.A.S."/>
    <s v="PYME MEDIANA"/>
    <s v="CONSULTOR COMERCIAL"/>
    <x v="0"/>
    <m/>
    <s v="FIJO"/>
    <s v="FO"/>
    <s v="FACTURA"/>
    <m/>
    <m/>
    <m/>
    <m/>
    <m/>
    <m/>
    <m/>
    <m/>
    <m/>
    <m/>
    <m/>
    <m/>
    <m/>
    <m/>
    <m/>
    <m/>
    <m/>
    <m/>
    <s v="ACLARACIÓN COBRO DE INSTALACIÓN"/>
    <m/>
    <m/>
    <m/>
    <m/>
    <m/>
    <m/>
    <m/>
    <m/>
    <m/>
    <m/>
    <m/>
    <m/>
    <m/>
    <m/>
    <m/>
    <m/>
    <m/>
    <m/>
    <m/>
    <m/>
    <m/>
    <m/>
    <m/>
    <m/>
    <m/>
    <m/>
    <m/>
    <m/>
    <m/>
    <m/>
    <m/>
    <m/>
    <m/>
    <m/>
    <m/>
    <m/>
    <m/>
    <m/>
    <m/>
    <m/>
    <m/>
    <m/>
    <m/>
    <m/>
    <m/>
    <m/>
    <m/>
    <m/>
    <m/>
    <m/>
    <m/>
    <m/>
    <m/>
    <m/>
    <m/>
    <m/>
    <m/>
    <m/>
    <m/>
    <m/>
    <m/>
    <m/>
    <m/>
    <m/>
    <m/>
    <m/>
    <m/>
    <m/>
    <m/>
    <m/>
    <m/>
    <m/>
    <m/>
    <m/>
    <m/>
    <m/>
    <m/>
    <m/>
    <m/>
    <m/>
    <m/>
    <m/>
    <m/>
    <m/>
    <m/>
    <m/>
    <m/>
    <m/>
    <m/>
    <m/>
    <x v="0"/>
    <m/>
    <m/>
    <m/>
    <m/>
    <m/>
    <s v="GESTIONADO"/>
    <m/>
    <d v="2024-01-13T00:00:00"/>
    <s v="N/A"/>
    <s v="20645242"/>
    <x v="131"/>
    <x v="0"/>
    <x v="0"/>
    <x v="0"/>
    <x v="0"/>
    <n v="1"/>
    <n v="1"/>
    <n v="1"/>
    <n v="1"/>
    <x v="0"/>
    <n v="1"/>
    <s v="12518258DELZA COCINA S.A.S."/>
    <x v="1"/>
    <d v="2024-01-14T00:00:00"/>
    <x v="2070"/>
    <d v="1899-12-30T00:00:00"/>
    <d v="2024-01-12T09:31:00"/>
    <s v="9:31"/>
    <d v="1900-01-01T00:14:18"/>
    <x v="0"/>
    <x v="0"/>
    <x v="3"/>
    <x v="1"/>
    <n v="8193"/>
  </r>
  <r>
    <n v="2092"/>
    <d v="2024-01-14T09:52:36"/>
    <d v="2024-01-14T10:01:34"/>
    <s v="46046817@ventasyservicios.com.co"/>
    <s v="Nicolas Romero Parra"/>
    <m/>
    <d v="2024-01-12T00:00:00"/>
    <s v="10:46"/>
    <x v="0"/>
    <m/>
    <m/>
    <m/>
    <m/>
    <m/>
    <m/>
    <m/>
    <m/>
    <s v="SoporteCVSQuirinal@condecom.co"/>
    <s v="FIDELIZACION CLIENTE -DISTRIBUCIONES ENERHUILA SAS"/>
    <s v="25385598"/>
    <s v="SoporteCVSQuirinal@condecom.co; "/>
    <s v="SOHO"/>
    <s v="CONSULTOR COMERCIAL"/>
    <x v="0"/>
    <m/>
    <s v="FIJO"/>
    <s v="HFC"/>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3T00:00:00"/>
    <s v="N/A"/>
    <s v="996112064"/>
    <x v="0"/>
    <x v="0"/>
    <x v="0"/>
    <x v="0"/>
    <x v="0"/>
    <n v="1"/>
    <n v="1"/>
    <n v="1"/>
    <n v="1"/>
    <x v="0"/>
    <n v="1"/>
    <s v="25385598SoporteCVSQuirinal@condecom.co; "/>
    <x v="1"/>
    <d v="2024-01-14T00:00:00"/>
    <x v="2071"/>
    <d v="1899-12-30T00:00:00"/>
    <d v="2024-01-12T10:46:00"/>
    <s v="10:46"/>
    <d v="1899-12-31T23:15:34"/>
    <x v="0"/>
    <x v="0"/>
    <x v="3"/>
    <x v="1"/>
    <n v="8193"/>
  </r>
  <r>
    <n v="2093"/>
    <d v="2024-01-14T10:04:42"/>
    <d v="2024-01-14T10:07:08"/>
    <s v="46046817@ventasyservicios.com.co"/>
    <s v="Nicolas Romero Parra"/>
    <m/>
    <d v="2024-01-12T00:00:00"/>
    <s v="13:28"/>
    <x v="0"/>
    <m/>
    <m/>
    <m/>
    <m/>
    <m/>
    <m/>
    <m/>
    <m/>
    <s v="directoroperaciones@coopsansimon.com"/>
    <s v="Fwd: AGENTE CYBER PROTECT NO SE CONECTA AL DASHBOARD"/>
    <s v="0"/>
    <s v="Cooperativa san simon"/>
    <s v="NO DETERMINADO"/>
    <s v="CLIENTE CLARO"/>
    <x v="0"/>
    <m/>
    <s v="MÓVIL"/>
    <m/>
    <m/>
    <s v="CASO RECHAZADO"/>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13T00:00:00"/>
    <s v="N/A"/>
    <s v="0"/>
    <x v="3"/>
    <x v="0"/>
    <x v="0"/>
    <x v="0"/>
    <x v="0"/>
    <n v="1"/>
    <n v="1"/>
    <n v="1"/>
    <n v="1"/>
    <x v="0"/>
    <n v="1"/>
    <s v="0Cooperativa san simon"/>
    <x v="0"/>
    <d v="2024-01-14T00:00:00"/>
    <x v="2072"/>
    <d v="1899-12-30T00:00:00"/>
    <d v="2024-01-12T13:28:00"/>
    <s v="13:28"/>
    <d v="1899-12-31T20:39:08"/>
    <x v="0"/>
    <x v="0"/>
    <x v="3"/>
    <x v="1"/>
    <n v="8193"/>
  </r>
  <r>
    <n v="2094"/>
    <d v="2024-01-14T10:21:01"/>
    <d v="2024-01-14T10:22:07"/>
    <s v="46046817@ventasyservicios.com.co"/>
    <s v="Nicolas Romero Parra"/>
    <m/>
    <d v="2024-01-12T00:00:00"/>
    <s v="14:02"/>
    <x v="0"/>
    <m/>
    <m/>
    <m/>
    <m/>
    <m/>
    <m/>
    <m/>
    <m/>
    <s v="isabelosorio.auditoria@gmail.com"/>
    <s v="PARROQUIA NUESTRA SENORA DEL ROSARIO"/>
    <s v="21119121"/>
    <s v="PARROQUIA NUESTRA SENORA DEL ROSARIO"/>
    <s v="PYME MEDIANA"/>
    <s v="CLIENTE CLARO"/>
    <x v="0"/>
    <m/>
    <s v="FIJO"/>
    <s v="HFC"/>
    <s v="FIDELIZACIÓN - RETENCIÓN"/>
    <m/>
    <m/>
    <m/>
    <m/>
    <m/>
    <m/>
    <m/>
    <m/>
    <m/>
    <m/>
    <m/>
    <m/>
    <m/>
    <m/>
    <m/>
    <m/>
    <m/>
    <m/>
    <m/>
    <m/>
    <m/>
    <s v="ACEPTACIÓN PROPUESTA"/>
    <m/>
    <m/>
    <m/>
    <m/>
    <m/>
    <m/>
    <m/>
    <m/>
    <m/>
    <m/>
    <m/>
    <m/>
    <m/>
    <m/>
    <m/>
    <m/>
    <m/>
    <m/>
    <m/>
    <m/>
    <m/>
    <m/>
    <m/>
    <m/>
    <m/>
    <m/>
    <m/>
    <m/>
    <m/>
    <m/>
    <m/>
    <m/>
    <m/>
    <m/>
    <m/>
    <m/>
    <m/>
    <m/>
    <m/>
    <m/>
    <m/>
    <m/>
    <m/>
    <m/>
    <m/>
    <m/>
    <m/>
    <m/>
    <m/>
    <m/>
    <m/>
    <m/>
    <m/>
    <m/>
    <m/>
    <m/>
    <m/>
    <m/>
    <m/>
    <m/>
    <m/>
    <m/>
    <m/>
    <m/>
    <m/>
    <m/>
    <m/>
    <m/>
    <m/>
    <m/>
    <m/>
    <m/>
    <m/>
    <m/>
    <m/>
    <m/>
    <m/>
    <m/>
    <m/>
    <m/>
    <m/>
    <m/>
    <m/>
    <m/>
    <m/>
    <m/>
    <m/>
    <x v="0"/>
    <m/>
    <m/>
    <m/>
    <m/>
    <m/>
    <s v="GESTIONADO"/>
    <m/>
    <d v="2024-01-13T00:00:00"/>
    <s v="N/A"/>
    <s v="996113085"/>
    <x v="113"/>
    <x v="0"/>
    <x v="0"/>
    <x v="0"/>
    <x v="0"/>
    <n v="1"/>
    <n v="1"/>
    <n v="1"/>
    <n v="1"/>
    <x v="0"/>
    <n v="1"/>
    <s v="21119121PARROQUIA NUESTRA SENORA DEL ROSARIO"/>
    <x v="1"/>
    <d v="2024-01-14T00:00:00"/>
    <x v="2073"/>
    <d v="1899-12-30T00:00:00"/>
    <d v="2024-01-12T14:02:00"/>
    <s v="14:02"/>
    <d v="1899-12-31T20:20:07"/>
    <x v="0"/>
    <x v="0"/>
    <x v="3"/>
    <x v="1"/>
    <n v="8193"/>
  </r>
  <r>
    <n v="2095"/>
    <d v="2024-01-14T10:45:31"/>
    <d v="2024-01-14T10:47:51"/>
    <s v="46046813@ventasyservicios.com.co"/>
    <s v="Leidy Dayan Bautista Villamil"/>
    <m/>
    <d v="2024-01-14T00:00:00"/>
    <s v="9:20"/>
    <x v="2"/>
    <s v="BITÁCORA GENERAL"/>
    <m/>
    <m/>
    <m/>
    <m/>
    <m/>
    <s v="jonathanperillaa@hotmail.com"/>
    <s v="Roaming cont&amp;#225;ctenos Persona Natural"/>
    <m/>
    <m/>
    <s v="3223277958"/>
    <s v="JONATHAN PERILLA"/>
    <s v="MASIVO"/>
    <s v="CLIENTE EXTERNO"/>
    <x v="0"/>
    <m/>
    <m/>
    <m/>
    <m/>
    <m/>
    <m/>
    <m/>
    <m/>
    <m/>
    <m/>
    <m/>
    <m/>
    <m/>
    <m/>
    <m/>
    <m/>
    <m/>
    <m/>
    <m/>
    <m/>
    <m/>
    <m/>
    <m/>
    <m/>
    <m/>
    <m/>
    <m/>
    <m/>
    <m/>
    <m/>
    <m/>
    <m/>
    <m/>
    <m/>
    <m/>
    <m/>
    <m/>
    <m/>
    <m/>
    <m/>
    <m/>
    <m/>
    <m/>
    <m/>
    <m/>
    <m/>
    <m/>
    <m/>
    <m/>
    <m/>
    <m/>
    <m/>
    <m/>
    <m/>
    <m/>
    <m/>
    <m/>
    <m/>
    <m/>
    <m/>
    <m/>
    <m/>
    <m/>
    <m/>
    <m/>
    <m/>
    <m/>
    <m/>
    <m/>
    <m/>
    <m/>
    <m/>
    <m/>
    <m/>
    <m/>
    <m/>
    <m/>
    <m/>
    <m/>
    <m/>
    <m/>
    <m/>
    <m/>
    <m/>
    <m/>
    <m/>
    <m/>
    <m/>
    <m/>
    <m/>
    <m/>
    <m/>
    <m/>
    <m/>
    <m/>
    <s v="SOLICITUD PÁGINA"/>
    <m/>
    <m/>
    <m/>
    <m/>
    <m/>
    <m/>
    <m/>
    <m/>
    <m/>
    <m/>
    <m/>
    <m/>
    <m/>
    <m/>
    <m/>
    <m/>
    <m/>
    <x v="0"/>
    <m/>
    <m/>
    <m/>
    <m/>
    <m/>
    <s v="GESTIONADO"/>
    <m/>
    <d v="2024-01-14T00:00:00"/>
    <s v="Hora de respuesta: 10:28"/>
    <m/>
    <x v="77"/>
    <x v="2"/>
    <x v="0"/>
    <x v="0"/>
    <x v="0"/>
    <n v="1"/>
    <n v="1"/>
    <n v="1"/>
    <n v="1"/>
    <x v="0"/>
    <n v="1"/>
    <s v="3223277958JONATHAN PERILLA"/>
    <x v="2"/>
    <d v="2024-01-14T00:00:00"/>
    <x v="2074"/>
    <d v="1899-12-30T00:00:00"/>
    <d v="2024-01-14T09:20:00"/>
    <s v="9:20"/>
    <d v="1899-12-30T01:27:51"/>
    <x v="1"/>
    <x v="1"/>
    <x v="2"/>
    <x v="1"/>
    <n v="8193"/>
  </r>
  <r>
    <n v="2096"/>
    <d v="2024-01-14T10:47:54"/>
    <d v="2024-01-14T10:49:17"/>
    <s v="46046813@ventasyservicios.com.co"/>
    <s v="Leidy Dayan Bautista Villamil"/>
    <m/>
    <d v="2024-01-14T00:00:00"/>
    <s v="9:51"/>
    <x v="2"/>
    <s v="BITÁCORA GENERAL"/>
    <m/>
    <m/>
    <m/>
    <m/>
    <m/>
    <s v="melvin.marcano92@gmail.com"/>
    <s v="Activar roaming"/>
    <m/>
    <m/>
    <s v="3135680169"/>
    <s v="INVERSIONES GERA SAS"/>
    <s v="MASIVO"/>
    <s v="CLIENTE EXTERNO"/>
    <x v="0"/>
    <m/>
    <m/>
    <m/>
    <m/>
    <m/>
    <m/>
    <m/>
    <m/>
    <m/>
    <m/>
    <m/>
    <m/>
    <m/>
    <m/>
    <m/>
    <m/>
    <m/>
    <m/>
    <m/>
    <m/>
    <m/>
    <m/>
    <m/>
    <m/>
    <m/>
    <m/>
    <m/>
    <m/>
    <m/>
    <m/>
    <m/>
    <m/>
    <m/>
    <m/>
    <m/>
    <m/>
    <m/>
    <m/>
    <m/>
    <m/>
    <m/>
    <m/>
    <m/>
    <m/>
    <m/>
    <m/>
    <m/>
    <m/>
    <m/>
    <m/>
    <m/>
    <m/>
    <m/>
    <m/>
    <m/>
    <m/>
    <m/>
    <m/>
    <m/>
    <m/>
    <m/>
    <m/>
    <m/>
    <m/>
    <m/>
    <m/>
    <m/>
    <m/>
    <m/>
    <m/>
    <m/>
    <m/>
    <m/>
    <m/>
    <m/>
    <m/>
    <m/>
    <m/>
    <m/>
    <m/>
    <m/>
    <m/>
    <m/>
    <m/>
    <m/>
    <m/>
    <m/>
    <m/>
    <m/>
    <m/>
    <m/>
    <m/>
    <m/>
    <m/>
    <m/>
    <s v="INFORMACIÓN DE TARIFAS"/>
    <m/>
    <m/>
    <m/>
    <m/>
    <m/>
    <m/>
    <m/>
    <m/>
    <m/>
    <m/>
    <m/>
    <m/>
    <m/>
    <m/>
    <m/>
    <m/>
    <m/>
    <x v="0"/>
    <m/>
    <m/>
    <m/>
    <m/>
    <m/>
    <s v="GESTIONADO"/>
    <m/>
    <d v="2024-01-14T00:00:00"/>
    <s v="Hora de repsuesta: 10:45"/>
    <m/>
    <x v="179"/>
    <x v="2"/>
    <x v="0"/>
    <x v="0"/>
    <x v="0"/>
    <n v="1"/>
    <n v="1"/>
    <n v="1"/>
    <n v="1"/>
    <x v="1"/>
    <n v="2"/>
    <s v="3135680169INVERSIONES GERA SAS"/>
    <x v="2"/>
    <d v="2024-01-14T00:00:00"/>
    <x v="2075"/>
    <d v="1899-12-30T00:00:00"/>
    <d v="2024-01-14T09:51:00"/>
    <s v="9:51"/>
    <d v="1899-12-30T00:58:17"/>
    <x v="1"/>
    <x v="1"/>
    <x v="2"/>
    <x v="1"/>
    <n v="8193"/>
  </r>
  <r>
    <n v="2097"/>
    <d v="2024-01-14T10:47:38"/>
    <d v="2024-01-14T10:49:22"/>
    <s v="46046817@ventasyservicios.com.co"/>
    <s v="Nicolas Romero Parra"/>
    <m/>
    <d v="2024-01-12T00:00:00"/>
    <s v="14:16"/>
    <x v="0"/>
    <m/>
    <m/>
    <m/>
    <m/>
    <m/>
    <m/>
    <m/>
    <m/>
    <s v="soporte@nicolukas.com"/>
    <s v="Fwd: URGENTE ERROR EN DECUENTO DE PAGO DE FACTURA CLARO // DEBIDO AUTOMATICO // NICOLUKAS S A // 800097884-2 // ID 11223492"/>
    <s v="11223492"/>
    <s v="NICOLUKAS S A"/>
    <s v="PYME MEDIANA"/>
    <s v="CLIENTE CLARO"/>
    <x v="0"/>
    <m/>
    <s v="FIJO"/>
    <s v="FO"/>
    <s v="PAGO NO ABONADO"/>
    <m/>
    <m/>
    <m/>
    <m/>
    <m/>
    <m/>
    <m/>
    <m/>
    <m/>
    <m/>
    <m/>
    <m/>
    <m/>
    <m/>
    <m/>
    <m/>
    <m/>
    <m/>
    <m/>
    <m/>
    <m/>
    <m/>
    <m/>
    <m/>
    <m/>
    <m/>
    <m/>
    <m/>
    <m/>
    <m/>
    <m/>
    <m/>
    <m/>
    <s v="INFORMACIÓN - ACLARACIÓN"/>
    <m/>
    <m/>
    <m/>
    <m/>
    <m/>
    <m/>
    <m/>
    <m/>
    <m/>
    <m/>
    <m/>
    <m/>
    <m/>
    <m/>
    <m/>
    <m/>
    <m/>
    <m/>
    <m/>
    <m/>
    <m/>
    <m/>
    <m/>
    <m/>
    <m/>
    <m/>
    <m/>
    <m/>
    <m/>
    <m/>
    <m/>
    <m/>
    <m/>
    <m/>
    <m/>
    <m/>
    <m/>
    <m/>
    <m/>
    <m/>
    <m/>
    <m/>
    <m/>
    <m/>
    <m/>
    <m/>
    <m/>
    <m/>
    <m/>
    <m/>
    <m/>
    <m/>
    <m/>
    <m/>
    <m/>
    <m/>
    <m/>
    <m/>
    <m/>
    <m/>
    <m/>
    <m/>
    <m/>
    <m/>
    <m/>
    <m/>
    <m/>
    <m/>
    <m/>
    <m/>
    <m/>
    <m/>
    <m/>
    <m/>
    <m/>
    <x v="0"/>
    <m/>
    <m/>
    <m/>
    <m/>
    <m/>
    <s v="GESTIONADO"/>
    <m/>
    <d v="2024-01-13T00:00:00"/>
    <s v="N/A"/>
    <s v="20646219"/>
    <x v="28"/>
    <x v="0"/>
    <x v="0"/>
    <x v="0"/>
    <x v="0"/>
    <n v="1"/>
    <n v="1"/>
    <n v="1"/>
    <n v="1"/>
    <x v="1"/>
    <n v="3"/>
    <s v="11223492NICOLUKAS S A"/>
    <x v="1"/>
    <d v="2024-01-14T00:00:00"/>
    <x v="2076"/>
    <d v="1899-12-30T00:00:00"/>
    <d v="2024-01-12T14:16:00"/>
    <s v="14:16"/>
    <d v="1899-12-31T20:33:22"/>
    <x v="0"/>
    <x v="0"/>
    <x v="3"/>
    <x v="1"/>
    <n v="8193"/>
  </r>
  <r>
    <n v="2098"/>
    <d v="2024-01-14T11:08:04"/>
    <d v="2024-01-14T11:09:23"/>
    <s v="46046813@ventasyservicios.com.co"/>
    <s v="Leidy Dayan Bautista Villamil"/>
    <m/>
    <d v="2024-01-14T00:00:00"/>
    <s v="10:49"/>
    <x v="2"/>
    <s v="BITÁCORA GENERAL"/>
    <m/>
    <m/>
    <m/>
    <m/>
    <m/>
    <s v="melvin.marcano92@gmail.com"/>
    <s v="Re: Activar roaming"/>
    <m/>
    <m/>
    <s v="3135680169"/>
    <s v="INVERSIONES GERA SAS"/>
    <s v="MASIVO"/>
    <s v="CLIENTE EXTERNO"/>
    <x v="0"/>
    <m/>
    <m/>
    <m/>
    <m/>
    <m/>
    <m/>
    <m/>
    <m/>
    <m/>
    <m/>
    <m/>
    <m/>
    <m/>
    <m/>
    <m/>
    <m/>
    <m/>
    <m/>
    <m/>
    <m/>
    <m/>
    <m/>
    <m/>
    <m/>
    <m/>
    <m/>
    <m/>
    <m/>
    <m/>
    <m/>
    <m/>
    <m/>
    <m/>
    <m/>
    <m/>
    <m/>
    <m/>
    <m/>
    <m/>
    <m/>
    <m/>
    <m/>
    <m/>
    <m/>
    <m/>
    <m/>
    <m/>
    <m/>
    <m/>
    <m/>
    <m/>
    <m/>
    <m/>
    <m/>
    <m/>
    <m/>
    <m/>
    <m/>
    <m/>
    <m/>
    <m/>
    <m/>
    <m/>
    <m/>
    <m/>
    <m/>
    <m/>
    <m/>
    <m/>
    <m/>
    <m/>
    <m/>
    <m/>
    <m/>
    <m/>
    <m/>
    <m/>
    <m/>
    <m/>
    <m/>
    <m/>
    <m/>
    <m/>
    <m/>
    <m/>
    <m/>
    <m/>
    <m/>
    <m/>
    <m/>
    <m/>
    <m/>
    <m/>
    <m/>
    <m/>
    <s v="ACTIVACIÓN SERVICIO - PAQUETE"/>
    <s v="NO"/>
    <m/>
    <m/>
    <m/>
    <m/>
    <m/>
    <m/>
    <m/>
    <m/>
    <m/>
    <m/>
    <m/>
    <m/>
    <m/>
    <m/>
    <m/>
    <m/>
    <x v="0"/>
    <m/>
    <m/>
    <m/>
    <m/>
    <m/>
    <s v="GESTIONADO"/>
    <m/>
    <d v="2024-01-14T00:00:00"/>
    <s v="Hora de respuesta: 11:06"/>
    <m/>
    <x v="139"/>
    <x v="2"/>
    <x v="0"/>
    <x v="0"/>
    <x v="0"/>
    <n v="1"/>
    <n v="1"/>
    <n v="1"/>
    <n v="1"/>
    <x v="2"/>
    <n v="2"/>
    <s v="3135680169INVERSIONES GERA SAS"/>
    <x v="2"/>
    <d v="2024-01-14T00:00:00"/>
    <x v="2077"/>
    <d v="1899-12-30T00:00:00"/>
    <d v="2024-01-14T10:49:00"/>
    <s v="10:49"/>
    <d v="1899-12-30T00:20:23"/>
    <x v="1"/>
    <x v="1"/>
    <x v="2"/>
    <x v="1"/>
    <n v="8193"/>
  </r>
  <r>
    <n v="2099"/>
    <d v="2024-01-14T11:18:54"/>
    <d v="2024-01-14T11:22:49"/>
    <s v="46046817@ventasyservicios.com.co"/>
    <s v="Nicolas Romero Parra"/>
    <m/>
    <d v="2024-01-12T00:00:00"/>
    <s v="10:06"/>
    <x v="0"/>
    <m/>
    <m/>
    <m/>
    <m/>
    <m/>
    <m/>
    <m/>
    <m/>
    <s v="Viviana.Diaz@claro.com.co"/>
    <s v="Oferta de Fidelizacion // EMPRESA ROSA DE CASTRO  nit 900859531"/>
    <s v="82944238"/>
    <s v="ROSA DE CASTRO S.A.S"/>
    <s v="PYME MEDIANA"/>
    <s v="CONSULTOR COMERCIAL"/>
    <x v="0"/>
    <m/>
    <s v="FIJO"/>
    <s v="HFC"/>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3T00:00:00"/>
    <s v="Caso de 1:30 Se genera oferta de fidelización a 13 cuentas HFC:82929783, 82947397, 17723368, 18429007, 17730439, 19084991, 36144734, 18433207 ,18435889, 18437737, 19276795, 17878998_x000a_"/>
    <s v="996116574"/>
    <x v="0"/>
    <x v="0"/>
    <x v="0"/>
    <x v="0"/>
    <x v="0"/>
    <n v="1"/>
    <n v="1"/>
    <n v="1"/>
    <n v="1"/>
    <x v="0"/>
    <n v="1"/>
    <s v="82944238ROSA DE CASTRO S.A.S"/>
    <x v="1"/>
    <d v="2024-01-14T00:00:00"/>
    <x v="2078"/>
    <d v="1899-12-30T00:00:00"/>
    <d v="2024-01-12T10:06:00"/>
    <s v="10:06"/>
    <d v="1900-01-01T01:16:49"/>
    <x v="0"/>
    <x v="0"/>
    <x v="3"/>
    <x v="1"/>
    <n v="8193"/>
  </r>
  <r>
    <n v="2100"/>
    <d v="2024-01-14T11:25:50"/>
    <d v="2024-01-14T11:29:07"/>
    <s v="46046817@ventasyservicios.com.co"/>
    <s v="Nicolas Romero Parra"/>
    <m/>
    <d v="2024-01-12T00:00:00"/>
    <s v="15:16"/>
    <x v="0"/>
    <m/>
    <m/>
    <m/>
    <m/>
    <m/>
    <m/>
    <m/>
    <m/>
    <s v="fernando.benjumea@claro.com.co"/>
    <s v="RE: TICKETS GENERADOS PARA FALLA SERINSA - NIT 815005012-8 - ID: 11309096 - CVCLI13"/>
    <s v="11309096"/>
    <s v="SERVICIOS INTEGRADOS DE SALUD S.A.S"/>
    <s v="PYME MEDIANA"/>
    <s v="CONSULTOR COMERCIAL"/>
    <x v="1"/>
    <s v="ATENCION ESPECIAL C_R3"/>
    <s v="FIJO"/>
    <s v="FO"/>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SOLUCIONADO ESCALADO"/>
    <s v="CSM"/>
    <d v="2024-01-13T00:00:00"/>
    <s v="N/A"/>
    <s v="20646809"/>
    <x v="57"/>
    <x v="0"/>
    <x v="4"/>
    <x v="0"/>
    <x v="0"/>
    <n v="1"/>
    <n v="1"/>
    <n v="1"/>
    <n v="1"/>
    <x v="2"/>
    <n v="3"/>
    <s v="11309096SERVICIOS INTEGRADOS DE SALUD S.A.S"/>
    <x v="1"/>
    <d v="2024-01-14T00:00:00"/>
    <x v="2079"/>
    <d v="1899-12-30T00:00:00"/>
    <d v="2024-01-12T15:16:00"/>
    <s v="15:16"/>
    <d v="1899-12-31T20:13:07"/>
    <x v="0"/>
    <x v="0"/>
    <x v="3"/>
    <x v="1"/>
    <n v="8193"/>
  </r>
  <r>
    <n v="2101"/>
    <d v="2024-01-14T11:56:38"/>
    <d v="2024-01-14T11:57:43"/>
    <s v="46046813@ventasyservicios.com.co"/>
    <s v="Leidy Dayan Bautista Villamil"/>
    <m/>
    <d v="2024-01-12T00:00:00"/>
    <s v="9:25"/>
    <x v="0"/>
    <m/>
    <m/>
    <m/>
    <m/>
    <m/>
    <m/>
    <m/>
    <m/>
    <s v="(contactopyme.co@claro.com.co)"/>
    <s v="Fwd: CODIGO CLIENTE 12366558"/>
    <s v="12366558"/>
    <s v="EMPORIO BIENES Y CAPITALES S.A.S."/>
    <s v="SOHO"/>
    <s v="CLIENTE CLARO"/>
    <x v="0"/>
    <m/>
    <s v="FIJO"/>
    <s v="FO"/>
    <s v="SOPORTE TÉCNICO"/>
    <m/>
    <m/>
    <m/>
    <m/>
    <m/>
    <m/>
    <m/>
    <m/>
    <m/>
    <m/>
    <m/>
    <m/>
    <m/>
    <m/>
    <m/>
    <m/>
    <m/>
    <m/>
    <m/>
    <m/>
    <m/>
    <m/>
    <m/>
    <m/>
    <m/>
    <m/>
    <m/>
    <m/>
    <m/>
    <m/>
    <m/>
    <m/>
    <m/>
    <m/>
    <m/>
    <m/>
    <m/>
    <m/>
    <m/>
    <m/>
    <m/>
    <m/>
    <m/>
    <m/>
    <m/>
    <m/>
    <m/>
    <m/>
    <m/>
    <m/>
    <m/>
    <m/>
    <m/>
    <m/>
    <m/>
    <s v="TRANSFERENCIA"/>
    <m/>
    <m/>
    <m/>
    <m/>
    <m/>
    <m/>
    <m/>
    <m/>
    <m/>
    <m/>
    <m/>
    <m/>
    <m/>
    <m/>
    <m/>
    <m/>
    <m/>
    <m/>
    <m/>
    <m/>
    <m/>
    <m/>
    <m/>
    <m/>
    <m/>
    <m/>
    <m/>
    <m/>
    <m/>
    <m/>
    <m/>
    <m/>
    <m/>
    <m/>
    <m/>
    <m/>
    <m/>
    <m/>
    <m/>
    <m/>
    <m/>
    <m/>
    <m/>
    <m/>
    <m/>
    <m/>
    <m/>
    <m/>
    <m/>
    <m/>
    <m/>
    <m/>
    <m/>
    <x v="1"/>
    <m/>
    <m/>
    <s v="1"/>
    <s v="0"/>
    <s v="0"/>
    <s v="GESTIONADO"/>
    <m/>
    <d v="2024-01-14T00:00:00"/>
    <m/>
    <m/>
    <x v="8"/>
    <x v="0"/>
    <x v="0"/>
    <x v="0"/>
    <x v="0"/>
    <n v="1"/>
    <n v="1"/>
    <n v="1"/>
    <n v="1"/>
    <x v="0"/>
    <n v="1"/>
    <s v="12366558EMPORIO BIENES Y CAPITALES S.A.S."/>
    <x v="0"/>
    <d v="2024-01-14T00:00:00"/>
    <x v="2080"/>
    <d v="1899-12-30T00:00:00"/>
    <d v="2024-01-12T09:25:00"/>
    <s v="9:25"/>
    <d v="1900-01-01T02:32:43"/>
    <x v="0"/>
    <x v="0"/>
    <x v="2"/>
    <x v="1"/>
    <n v="8193"/>
  </r>
  <r>
    <n v="2102"/>
    <d v="2024-01-14T12:12:36"/>
    <d v="2024-01-14T12:22:06"/>
    <s v="46046817@ventasyservicios.com.co"/>
    <s v="Nicolas Romero Parra"/>
    <m/>
    <d v="2024-01-12T00:00:00"/>
    <s v="15:24"/>
    <x v="0"/>
    <m/>
    <m/>
    <m/>
    <m/>
    <m/>
    <m/>
    <m/>
    <m/>
    <s v="FILTROWEBPQR-2@millenium.com.co"/>
    <s v="RV: CASO FIBRA OPTICA ID 1420095 Y 1420100"/>
    <s v="11986643"/>
    <s v="COMPLARKETING  S.A.S."/>
    <s v="PYME PEQUEÑA"/>
    <s v="CONSULTOR COMERCIAL"/>
    <x v="0"/>
    <m/>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3T00:00:00"/>
    <s v="N/A"/>
    <s v="20647397"/>
    <x v="58"/>
    <x v="0"/>
    <x v="0"/>
    <x v="0"/>
    <x v="0"/>
    <n v="1"/>
    <n v="1"/>
    <n v="1"/>
    <n v="1"/>
    <x v="0"/>
    <n v="1"/>
    <s v="11986643COMPLARKETING  S.A.S."/>
    <x v="1"/>
    <d v="2024-01-14T00:00:00"/>
    <x v="2081"/>
    <d v="1899-12-30T00:00:00"/>
    <d v="2024-01-12T15:24:00"/>
    <s v="15:24"/>
    <d v="1899-12-31T20:58:06"/>
    <x v="0"/>
    <x v="0"/>
    <x v="3"/>
    <x v="1"/>
    <n v="8193"/>
  </r>
  <r>
    <n v="2103"/>
    <d v="2024-01-14T12:45:24"/>
    <d v="2024-01-14T12:46:31"/>
    <s v="46046817@ventasyservicios.com.co"/>
    <s v="Nicolas Romero Parra"/>
    <m/>
    <d v="2024-01-12T00:00:00"/>
    <s v="14:10"/>
    <x v="0"/>
    <m/>
    <m/>
    <m/>
    <m/>
    <m/>
    <m/>
    <m/>
    <m/>
    <s v="soy@muncher.com.co"/>
    <s v="Re: RV: Exclusión de Servicios cuenta 12516800"/>
    <s v="12516800"/>
    <s v="MUNCHER S.A.S"/>
    <s v="PYME MEDIANA"/>
    <s v="CONSULTOR COMERCIAL"/>
    <x v="0"/>
    <m/>
    <s v="FIJO"/>
    <s v="FO"/>
    <s v="SALDO"/>
    <m/>
    <m/>
    <m/>
    <m/>
    <m/>
    <m/>
    <m/>
    <m/>
    <m/>
    <m/>
    <m/>
    <m/>
    <m/>
    <m/>
    <m/>
    <m/>
    <m/>
    <m/>
    <m/>
    <m/>
    <m/>
    <m/>
    <m/>
    <m/>
    <m/>
    <m/>
    <m/>
    <m/>
    <m/>
    <m/>
    <m/>
    <m/>
    <m/>
    <m/>
    <m/>
    <m/>
    <m/>
    <m/>
    <m/>
    <m/>
    <m/>
    <m/>
    <m/>
    <m/>
    <m/>
    <m/>
    <m/>
    <m/>
    <m/>
    <s v="INFORMACIÓN - ACLARACIÓN"/>
    <m/>
    <m/>
    <m/>
    <m/>
    <m/>
    <m/>
    <m/>
    <m/>
    <m/>
    <m/>
    <m/>
    <m/>
    <m/>
    <m/>
    <m/>
    <m/>
    <m/>
    <m/>
    <m/>
    <m/>
    <m/>
    <m/>
    <m/>
    <m/>
    <m/>
    <m/>
    <m/>
    <m/>
    <m/>
    <m/>
    <m/>
    <m/>
    <m/>
    <m/>
    <m/>
    <m/>
    <m/>
    <m/>
    <m/>
    <m/>
    <m/>
    <m/>
    <m/>
    <m/>
    <m/>
    <m/>
    <m/>
    <m/>
    <m/>
    <m/>
    <m/>
    <m/>
    <m/>
    <m/>
    <m/>
    <m/>
    <m/>
    <m/>
    <m/>
    <x v="0"/>
    <m/>
    <m/>
    <m/>
    <m/>
    <m/>
    <s v="GESTIONADO"/>
    <m/>
    <d v="2024-01-13T00:00:00"/>
    <s v="N/A"/>
    <s v="20647743"/>
    <x v="39"/>
    <x v="0"/>
    <x v="0"/>
    <x v="0"/>
    <x v="0"/>
    <n v="1"/>
    <n v="1"/>
    <n v="1"/>
    <n v="1"/>
    <x v="0"/>
    <n v="1"/>
    <s v="12516800MUNCHER S.A.S"/>
    <x v="1"/>
    <d v="2024-01-14T00:00:00"/>
    <x v="2082"/>
    <d v="1899-12-30T00:00:00"/>
    <d v="2024-01-12T14:10:00"/>
    <s v="14:10"/>
    <d v="1899-12-31T22:36:31"/>
    <x v="0"/>
    <x v="0"/>
    <x v="3"/>
    <x v="1"/>
    <n v="8193"/>
  </r>
  <r>
    <n v="2104"/>
    <d v="2024-01-14T13:02:23"/>
    <d v="2024-01-14T13:03:59"/>
    <s v="46046813@ventasyservicios.com.co"/>
    <s v="Leidy Dayan Bautista Villamil"/>
    <m/>
    <d v="2024-01-12T00:00:00"/>
    <s v="18:58"/>
    <x v="0"/>
    <m/>
    <m/>
    <m/>
    <m/>
    <m/>
    <m/>
    <m/>
    <m/>
    <s v="(contactopyme.co@claro.com.co)"/>
    <s v="Fwd: RV: Fwd: SOLICITUD IP FIJA Y DMZ A LA IP LOCAL 192.168.1.100 Raz?n Social INVERSIONES RAMOS RUBIANOS SAS NIT 901.070.748-8"/>
    <s v="04852557"/>
    <s v="INVERSIONE RAMOS RUBIANO SAS"/>
    <s v="SOHO"/>
    <s v="CLIENTE CLARO"/>
    <x v="0"/>
    <m/>
    <s v="FIJO"/>
    <s v="HFC"/>
    <s v="SOPORTE TÉCNICO"/>
    <m/>
    <m/>
    <m/>
    <m/>
    <m/>
    <m/>
    <m/>
    <m/>
    <m/>
    <m/>
    <m/>
    <m/>
    <m/>
    <m/>
    <m/>
    <m/>
    <m/>
    <m/>
    <m/>
    <m/>
    <m/>
    <m/>
    <m/>
    <m/>
    <m/>
    <m/>
    <m/>
    <m/>
    <m/>
    <m/>
    <m/>
    <m/>
    <m/>
    <m/>
    <m/>
    <m/>
    <m/>
    <m/>
    <m/>
    <m/>
    <m/>
    <m/>
    <m/>
    <m/>
    <m/>
    <m/>
    <m/>
    <m/>
    <m/>
    <m/>
    <m/>
    <m/>
    <m/>
    <m/>
    <m/>
    <s v="TRANSFERENCIA"/>
    <m/>
    <m/>
    <m/>
    <m/>
    <m/>
    <m/>
    <m/>
    <m/>
    <m/>
    <m/>
    <m/>
    <m/>
    <m/>
    <m/>
    <m/>
    <m/>
    <m/>
    <m/>
    <m/>
    <m/>
    <m/>
    <m/>
    <m/>
    <m/>
    <m/>
    <m/>
    <m/>
    <m/>
    <m/>
    <m/>
    <m/>
    <m/>
    <m/>
    <m/>
    <m/>
    <m/>
    <m/>
    <m/>
    <m/>
    <m/>
    <m/>
    <m/>
    <m/>
    <m/>
    <m/>
    <m/>
    <m/>
    <m/>
    <m/>
    <m/>
    <m/>
    <m/>
    <m/>
    <x v="1"/>
    <m/>
    <m/>
    <s v="1"/>
    <s v="0"/>
    <s v="0"/>
    <s v="GESTIONADO"/>
    <m/>
    <d v="2024-01-14T00:00:00"/>
    <m/>
    <m/>
    <x v="8"/>
    <x v="0"/>
    <x v="0"/>
    <x v="0"/>
    <x v="0"/>
    <n v="1"/>
    <n v="1"/>
    <n v="1"/>
    <n v="1"/>
    <x v="0"/>
    <n v="1"/>
    <s v="04852557INVERSIONE RAMOS RUBIANO SAS"/>
    <x v="0"/>
    <d v="2024-01-14T00:00:00"/>
    <x v="2083"/>
    <d v="1899-12-30T00:00:00"/>
    <d v="2024-01-12T18:58:00"/>
    <s v="18:58"/>
    <d v="1899-12-31T18:05:59"/>
    <x v="0"/>
    <x v="0"/>
    <x v="2"/>
    <x v="1"/>
    <n v="8193"/>
  </r>
  <r>
    <n v="2105"/>
    <d v="2024-01-14T13:07:00"/>
    <d v="2024-01-14T13:12:11"/>
    <s v="46046817@ventasyservicios.com.co"/>
    <s v="Nicolas Romero Parra"/>
    <m/>
    <d v="2024-01-12T00:00:00"/>
    <s v="11:48"/>
    <x v="0"/>
    <m/>
    <m/>
    <m/>
    <m/>
    <m/>
    <m/>
    <m/>
    <m/>
    <s v="david.cruz@claro.com.co"/>
    <s v="RV: Factura en  mora"/>
    <s v="11978985"/>
    <s v="NEORIS COLOMBIA S.A"/>
    <s v="PYME MEDIANA"/>
    <s v="CONSULTOR COMERCIAL"/>
    <x v="0"/>
    <m/>
    <s v="FIJO"/>
    <s v="FO"/>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3T00:00:00"/>
    <s v="N/A"/>
    <s v="20648174"/>
    <x v="47"/>
    <x v="0"/>
    <x v="0"/>
    <x v="0"/>
    <x v="0"/>
    <n v="1"/>
    <n v="1"/>
    <n v="1"/>
    <n v="1"/>
    <x v="0"/>
    <n v="1"/>
    <s v="11978985NEORIS COLOMBIA S.A"/>
    <x v="1"/>
    <d v="2024-01-14T00:00:00"/>
    <x v="2084"/>
    <d v="1899-12-30T00:00:00"/>
    <d v="2024-01-12T11:48:00"/>
    <s v="11:48"/>
    <d v="1900-01-01T01:24:11"/>
    <x v="0"/>
    <x v="0"/>
    <x v="3"/>
    <x v="1"/>
    <n v="8193"/>
  </r>
  <r>
    <n v="2106"/>
    <d v="2024-01-13T15:39:50"/>
    <d v="2024-01-14T13:29:42"/>
    <s v="46046878@ventasyservicios.com.co"/>
    <s v="Laura Alejandra Romero Roa"/>
    <m/>
    <d v="2024-01-13T00:00:00"/>
    <s v="13:25"/>
    <x v="0"/>
    <m/>
    <m/>
    <m/>
    <m/>
    <m/>
    <m/>
    <m/>
    <m/>
    <s v="rodamientoseficacia@hotmail.com; "/>
    <s v="Re: Fwd: Aplicación pago realizado Linea 3167564826"/>
    <s v="900707471"/>
    <s v="Soluciones en Rodamientos"/>
    <s v="NO DETERMINADO"/>
    <s v="CLIENTE EXTERNO"/>
    <x v="0"/>
    <m/>
    <s v="MÓVIL"/>
    <m/>
    <m/>
    <s v="PAGO NO ABONADO"/>
    <m/>
    <m/>
    <m/>
    <m/>
    <m/>
    <m/>
    <m/>
    <m/>
    <m/>
    <m/>
    <m/>
    <m/>
    <m/>
    <m/>
    <m/>
    <m/>
    <m/>
    <m/>
    <m/>
    <m/>
    <m/>
    <m/>
    <m/>
    <m/>
    <m/>
    <m/>
    <m/>
    <m/>
    <m/>
    <m/>
    <m/>
    <m/>
    <m/>
    <s v="INFORMACIÓN - ACLARACIÓN"/>
    <m/>
    <m/>
    <m/>
    <m/>
    <m/>
    <m/>
    <m/>
    <m/>
    <m/>
    <m/>
    <m/>
    <m/>
    <m/>
    <m/>
    <m/>
    <m/>
    <m/>
    <m/>
    <m/>
    <m/>
    <m/>
    <m/>
    <m/>
    <m/>
    <m/>
    <m/>
    <m/>
    <m/>
    <m/>
    <m/>
    <m/>
    <m/>
    <m/>
    <m/>
    <m/>
    <m/>
    <m/>
    <m/>
    <m/>
    <m/>
    <m/>
    <m/>
    <m/>
    <m/>
    <m/>
    <m/>
    <m/>
    <m/>
    <m/>
    <m/>
    <m/>
    <m/>
    <m/>
    <m/>
    <m/>
    <m/>
    <m/>
    <m/>
    <m/>
    <m/>
    <m/>
    <m/>
    <m/>
    <m/>
    <m/>
    <m/>
    <m/>
    <m/>
    <m/>
    <m/>
    <m/>
    <m/>
    <m/>
    <m/>
    <x v="0"/>
    <m/>
    <m/>
    <m/>
    <m/>
    <m/>
    <s v="GESTIONADO"/>
    <m/>
    <d v="2024-01-13T00:00:00"/>
    <s v="0"/>
    <s v="0"/>
    <x v="28"/>
    <x v="0"/>
    <x v="0"/>
    <x v="0"/>
    <x v="0"/>
    <n v="1"/>
    <n v="1"/>
    <n v="1"/>
    <n v="1"/>
    <x v="0"/>
    <n v="1"/>
    <s v="900707471Soluciones en Rodamientos"/>
    <x v="0"/>
    <d v="2024-01-14T00:00:00"/>
    <x v="2085"/>
    <d v="1899-12-30T00:00:00"/>
    <d v="2024-01-13T13:25:00"/>
    <s v="13:25"/>
    <d v="1899-12-31T00:04:42"/>
    <x v="0"/>
    <x v="2"/>
    <x v="27"/>
    <x v="1"/>
    <n v="8193"/>
  </r>
  <r>
    <n v="2107"/>
    <d v="2024-01-14T13:29:45"/>
    <d v="2024-01-14T14:03:46"/>
    <s v="46046878@ventasyservicios.com.co"/>
    <s v="Laura Alejandra Romero Roa"/>
    <m/>
    <d v="2024-01-13T00:00:00"/>
    <s v="14:59"/>
    <x v="0"/>
    <m/>
    <m/>
    <m/>
    <m/>
    <m/>
    <m/>
    <m/>
    <m/>
    <s v="wriano@equitel.com.co   "/>
    <s v="Re: Fwd: Urgente Revisión internet de la cuenta 12184173"/>
    <s v="900140082"/>
    <s v="INGENERGIA COLOMBIA S.A."/>
    <s v="NO DETERMINADO"/>
    <s v="CLIENTE CLARO"/>
    <x v="1"/>
    <s v=" MARIBEL CASTRO SANCHEZ"/>
    <s v="FIJO"/>
    <s v="FO"/>
    <s v="CASO A OTRAS ÁREAS"/>
    <m/>
    <m/>
    <m/>
    <m/>
    <m/>
    <m/>
    <m/>
    <m/>
    <s v="CSM"/>
    <m/>
    <m/>
    <m/>
    <m/>
    <m/>
    <m/>
    <m/>
    <m/>
    <m/>
    <m/>
    <m/>
    <m/>
    <m/>
    <m/>
    <m/>
    <m/>
    <m/>
    <m/>
    <m/>
    <m/>
    <m/>
    <m/>
    <m/>
    <m/>
    <m/>
    <m/>
    <m/>
    <m/>
    <m/>
    <m/>
    <m/>
    <m/>
    <m/>
    <m/>
    <m/>
    <m/>
    <m/>
    <m/>
    <m/>
    <m/>
    <m/>
    <m/>
    <m/>
    <m/>
    <m/>
    <m/>
    <m/>
    <m/>
    <m/>
    <m/>
    <m/>
    <m/>
    <m/>
    <m/>
    <m/>
    <m/>
    <m/>
    <m/>
    <m/>
    <m/>
    <m/>
    <m/>
    <m/>
    <m/>
    <m/>
    <m/>
    <m/>
    <m/>
    <m/>
    <m/>
    <m/>
    <m/>
    <m/>
    <m/>
    <m/>
    <m/>
    <m/>
    <m/>
    <m/>
    <m/>
    <m/>
    <m/>
    <m/>
    <m/>
    <m/>
    <m/>
    <m/>
    <m/>
    <m/>
    <m/>
    <m/>
    <m/>
    <m/>
    <m/>
    <m/>
    <m/>
    <m/>
    <m/>
    <m/>
    <m/>
    <x v="0"/>
    <m/>
    <m/>
    <m/>
    <m/>
    <m/>
    <s v="GESTIONADO"/>
    <m/>
    <d v="2024-01-13T00:00:00"/>
    <s v="0"/>
    <s v="0"/>
    <x v="2"/>
    <x v="0"/>
    <x v="0"/>
    <x v="0"/>
    <x v="0"/>
    <n v="1"/>
    <n v="1"/>
    <n v="1"/>
    <n v="1"/>
    <x v="1"/>
    <n v="2"/>
    <s v="900140082INGENERGIA COLOMBIA S.A."/>
    <x v="0"/>
    <d v="2024-01-14T00:00:00"/>
    <x v="2086"/>
    <d v="1899-12-30T00:00:00"/>
    <d v="2024-01-13T14:59:00"/>
    <s v="14:59"/>
    <d v="1899-12-30T23:04:46"/>
    <x v="4"/>
    <x v="2"/>
    <x v="27"/>
    <x v="1"/>
    <n v="8193"/>
  </r>
  <r>
    <n v="2108"/>
    <d v="2024-01-14T14:08:30"/>
    <d v="2024-01-14T14:09:31"/>
    <s v="46046813@ventasyservicios.com.co"/>
    <s v="Leidy Dayan Bautista Villamil"/>
    <m/>
    <d v="2024-01-13T00:00:00"/>
    <s v="9:29"/>
    <x v="0"/>
    <m/>
    <m/>
    <m/>
    <m/>
    <m/>
    <m/>
    <m/>
    <m/>
    <s v="vivianbalarezo43@gmail.com"/>
    <s v="Fwd: Solicitud sim card virtual"/>
    <s v="3118993258 "/>
    <s v="VIVIAN DANIELA BALAREZO CASTAÑEDA "/>
    <s v="SOH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4T00:00:00"/>
    <m/>
    <m/>
    <x v="21"/>
    <x v="0"/>
    <x v="0"/>
    <x v="0"/>
    <x v="0"/>
    <n v="1"/>
    <n v="1"/>
    <n v="1"/>
    <n v="1"/>
    <x v="0"/>
    <n v="1"/>
    <s v="3118993258 VIVIAN DANIELA BALAREZO CASTAÑEDA "/>
    <x v="0"/>
    <d v="2024-01-14T00:00:00"/>
    <x v="2087"/>
    <d v="1899-12-30T00:00:00"/>
    <d v="2024-01-13T09:29:00"/>
    <s v="9:29"/>
    <d v="1899-12-31T04:40:31"/>
    <x v="0"/>
    <x v="0"/>
    <x v="2"/>
    <x v="1"/>
    <n v="8193"/>
  </r>
  <r>
    <n v="2109"/>
    <d v="2024-01-14T14:06:26"/>
    <d v="2024-01-14T14:12:34"/>
    <s v="46046817@ventasyservicios.com.co"/>
    <s v="Nicolas Romero Parra"/>
    <m/>
    <d v="2024-01-12T00:00:00"/>
    <s v="10:06"/>
    <x v="0"/>
    <m/>
    <m/>
    <m/>
    <m/>
    <m/>
    <m/>
    <m/>
    <m/>
    <s v="secgobierno@alcaldiasoacha.gov.co"/>
    <s v="RV: SOLICITUD URGENTE PROTECCIÓN DE CUENTA CLARO (CASA DE JUSTICIA)"/>
    <s v="12424361"/>
    <s v="MUNICIPIO DE SOACHA"/>
    <s v="PYME MEDIANA"/>
    <s v="CLIENTE CLARO"/>
    <x v="0"/>
    <m/>
    <s v="FIJO"/>
    <s v="FO"/>
    <s v="PRODUCTO"/>
    <m/>
    <m/>
    <m/>
    <m/>
    <m/>
    <m/>
    <m/>
    <m/>
    <m/>
    <m/>
    <m/>
    <m/>
    <m/>
    <m/>
    <m/>
    <m/>
    <m/>
    <m/>
    <m/>
    <m/>
    <m/>
    <m/>
    <m/>
    <m/>
    <m/>
    <m/>
    <m/>
    <m/>
    <m/>
    <m/>
    <m/>
    <m/>
    <m/>
    <m/>
    <m/>
    <m/>
    <m/>
    <m/>
    <s v="INFORMACIÓN DE BENEFICIOS"/>
    <m/>
    <m/>
    <m/>
    <m/>
    <m/>
    <m/>
    <m/>
    <m/>
    <m/>
    <m/>
    <m/>
    <m/>
    <m/>
    <m/>
    <m/>
    <m/>
    <m/>
    <m/>
    <m/>
    <m/>
    <m/>
    <m/>
    <m/>
    <m/>
    <m/>
    <m/>
    <m/>
    <m/>
    <m/>
    <m/>
    <m/>
    <m/>
    <m/>
    <m/>
    <m/>
    <m/>
    <m/>
    <m/>
    <m/>
    <m/>
    <m/>
    <m/>
    <m/>
    <m/>
    <m/>
    <m/>
    <m/>
    <m/>
    <m/>
    <m/>
    <m/>
    <m/>
    <m/>
    <m/>
    <m/>
    <m/>
    <m/>
    <m/>
    <m/>
    <m/>
    <m/>
    <m/>
    <m/>
    <m/>
    <m/>
    <m/>
    <m/>
    <m/>
    <m/>
    <m/>
    <x v="0"/>
    <m/>
    <m/>
    <m/>
    <m/>
    <m/>
    <s v="GESTIONADO"/>
    <m/>
    <d v="2024-01-13T00:00:00"/>
    <s v="N/A"/>
    <s v="20649105"/>
    <x v="26"/>
    <x v="0"/>
    <x v="0"/>
    <x v="0"/>
    <x v="0"/>
    <n v="1"/>
    <n v="1"/>
    <n v="1"/>
    <n v="1"/>
    <x v="0"/>
    <n v="1"/>
    <s v="12424361MUNICIPIO DE SOACHA"/>
    <x v="1"/>
    <d v="2024-01-14T00:00:00"/>
    <x v="2088"/>
    <d v="1899-12-30T00:00:00"/>
    <d v="2024-01-12T10:06:00"/>
    <s v="10:06"/>
    <d v="1900-01-01T04:06:34"/>
    <x v="0"/>
    <x v="0"/>
    <x v="3"/>
    <x v="1"/>
    <n v="8193"/>
  </r>
  <r>
    <n v="2110"/>
    <d v="2024-01-14T14:16:32"/>
    <d v="2024-01-14T14:17:25"/>
    <s v="46046813@ventasyservicios.com.co"/>
    <s v="Leidy Dayan Bautista Villamil"/>
    <m/>
    <d v="2024-01-13T00:00:00"/>
    <s v="10:13"/>
    <x v="0"/>
    <m/>
    <m/>
    <m/>
    <m/>
    <m/>
    <m/>
    <m/>
    <m/>
    <s v="mvargas@cromasoft.com"/>
    <s v="Activacion sim virtual 310 860 27 46"/>
    <s v="3108602746"/>
    <s v="CROMASOFT LTDA"/>
    <s v="PYME PEQUEÑA"/>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14T00:00:00"/>
    <m/>
    <m/>
    <x v="50"/>
    <x v="0"/>
    <x v="0"/>
    <x v="0"/>
    <x v="0"/>
    <n v="1"/>
    <n v="1"/>
    <n v="1"/>
    <n v="1"/>
    <x v="0"/>
    <n v="1"/>
    <s v="3108602746CROMASOFT LTDA"/>
    <x v="0"/>
    <d v="2024-01-14T00:00:00"/>
    <x v="2089"/>
    <d v="1899-12-30T00:00:00"/>
    <d v="2024-01-13T10:13:00"/>
    <s v="10:13"/>
    <d v="1899-12-31T04:04:25"/>
    <x v="0"/>
    <x v="0"/>
    <x v="2"/>
    <x v="1"/>
    <n v="8193"/>
  </r>
  <r>
    <n v="2111"/>
    <d v="2024-01-14T14:03:48"/>
    <d v="2024-01-14T14:17:32"/>
    <s v="46046878@ventasyservicios.com.co"/>
    <s v="Laura Alejandra Romero Roa"/>
    <m/>
    <d v="2024-01-13T00:00:00"/>
    <s v="14:14"/>
    <x v="0"/>
    <m/>
    <m/>
    <m/>
    <m/>
    <m/>
    <m/>
    <m/>
    <m/>
    <s v="Mabel.GonzalezV@claro.com.co; "/>
    <s v="Re: URGENTE CAMBIO DE PLANES // EMPRESA GRUPO SYM OPERACIONES  INTEGRALES SAS nit 900176548-4"/>
    <s v="900176548"/>
    <s v=" S&amp;M LOGISTICA E INGENIER"/>
    <s v="NO DETERMINADO"/>
    <s v="CLIENTE CLARO"/>
    <x v="0"/>
    <m/>
    <s v="MÓVIL"/>
    <m/>
    <m/>
    <s v="CAMBIO PLAN TARIFA"/>
    <m/>
    <m/>
    <m/>
    <m/>
    <s v="UPGRADE - PARALELO"/>
    <m/>
    <m/>
    <m/>
    <m/>
    <m/>
    <m/>
    <m/>
    <m/>
    <m/>
    <m/>
    <m/>
    <m/>
    <m/>
    <m/>
    <m/>
    <m/>
    <m/>
    <m/>
    <m/>
    <m/>
    <m/>
    <m/>
    <m/>
    <m/>
    <m/>
    <m/>
    <m/>
    <m/>
    <m/>
    <m/>
    <m/>
    <m/>
    <m/>
    <m/>
    <m/>
    <m/>
    <m/>
    <m/>
    <m/>
    <m/>
    <m/>
    <m/>
    <m/>
    <m/>
    <m/>
    <m/>
    <m/>
    <m/>
    <m/>
    <m/>
    <m/>
    <m/>
    <m/>
    <m/>
    <m/>
    <m/>
    <m/>
    <m/>
    <m/>
    <m/>
    <m/>
    <m/>
    <m/>
    <m/>
    <m/>
    <m/>
    <m/>
    <m/>
    <m/>
    <m/>
    <m/>
    <m/>
    <m/>
    <m/>
    <m/>
    <m/>
    <m/>
    <m/>
    <m/>
    <m/>
    <m/>
    <m/>
    <m/>
    <m/>
    <m/>
    <m/>
    <m/>
    <m/>
    <m/>
    <m/>
    <m/>
    <m/>
    <m/>
    <m/>
    <m/>
    <m/>
    <m/>
    <m/>
    <m/>
    <m/>
    <m/>
    <m/>
    <m/>
    <x v="0"/>
    <m/>
    <m/>
    <m/>
    <m/>
    <m/>
    <s v="GESTIONADO"/>
    <m/>
    <d v="2024-01-13T00:00:00"/>
    <s v="0"/>
    <s v="0"/>
    <x v="62"/>
    <x v="0"/>
    <x v="0"/>
    <x v="0"/>
    <x v="0"/>
    <n v="1"/>
    <n v="1"/>
    <n v="1"/>
    <n v="1"/>
    <x v="0"/>
    <n v="1"/>
    <s v="900176548 S&amp;M LOGISTICA E INGENIER"/>
    <x v="0"/>
    <d v="2024-01-14T00:00:00"/>
    <x v="2090"/>
    <d v="1899-12-30T00:00:00"/>
    <d v="2024-01-13T14:14:00"/>
    <s v="14:14"/>
    <d v="1899-12-31T00:03:32"/>
    <x v="0"/>
    <x v="2"/>
    <x v="27"/>
    <x v="1"/>
    <n v="8193"/>
  </r>
  <r>
    <n v="2112"/>
    <d v="2024-01-14T14:18:40"/>
    <d v="2024-01-14T14:19:56"/>
    <s v="46046817@ventasyservicios.com.co"/>
    <s v="Nicolas Romero Parra"/>
    <m/>
    <d v="2024-01-12T00:00:00"/>
    <s v="10:53"/>
    <x v="0"/>
    <m/>
    <m/>
    <m/>
    <m/>
    <m/>
    <m/>
    <m/>
    <m/>
    <s v="Viviana.Diaz@claro.com.co"/>
    <s v="SOLICITUD CAMBIO DE TARIFA Y UP GRADE A 1 ENLACE // EMPRESA ROSA DE CASTRO S.A.S  // NIT 900859531-1"/>
    <s v="12242389"/>
    <s v="ROSA DE CASTRO S.A.S"/>
    <s v="PYME MEDIANA"/>
    <s v="CONSULTOR COMERCIAL"/>
    <x v="0"/>
    <m/>
    <s v="FIJO"/>
    <s v="FO"/>
    <s v="CAMBIO PLAN TARIFA"/>
    <m/>
    <m/>
    <m/>
    <m/>
    <m/>
    <s v="UPGRADE - PARALELO"/>
    <m/>
    <m/>
    <m/>
    <m/>
    <m/>
    <m/>
    <m/>
    <m/>
    <m/>
    <m/>
    <m/>
    <m/>
    <m/>
    <m/>
    <m/>
    <m/>
    <m/>
    <m/>
    <m/>
    <m/>
    <m/>
    <m/>
    <m/>
    <m/>
    <m/>
    <m/>
    <m/>
    <m/>
    <m/>
    <m/>
    <m/>
    <m/>
    <m/>
    <m/>
    <m/>
    <m/>
    <m/>
    <m/>
    <m/>
    <m/>
    <m/>
    <m/>
    <m/>
    <m/>
    <m/>
    <m/>
    <m/>
    <m/>
    <m/>
    <m/>
    <m/>
    <m/>
    <m/>
    <m/>
    <m/>
    <m/>
    <m/>
    <m/>
    <m/>
    <m/>
    <m/>
    <m/>
    <m/>
    <m/>
    <m/>
    <m/>
    <m/>
    <m/>
    <m/>
    <m/>
    <m/>
    <m/>
    <m/>
    <m/>
    <m/>
    <m/>
    <m/>
    <m/>
    <m/>
    <m/>
    <m/>
    <m/>
    <m/>
    <m/>
    <m/>
    <m/>
    <m/>
    <m/>
    <m/>
    <m/>
    <m/>
    <m/>
    <m/>
    <m/>
    <m/>
    <m/>
    <m/>
    <m/>
    <m/>
    <m/>
    <m/>
    <m/>
    <m/>
    <x v="0"/>
    <m/>
    <m/>
    <m/>
    <m/>
    <m/>
    <s v="GESTIONADO"/>
    <m/>
    <d v="2024-01-13T00:00:00"/>
    <s v="N/A"/>
    <s v="20649253"/>
    <x v="62"/>
    <x v="0"/>
    <x v="0"/>
    <x v="0"/>
    <x v="0"/>
    <n v="1"/>
    <n v="1"/>
    <n v="1"/>
    <n v="1"/>
    <x v="0"/>
    <n v="1"/>
    <s v="12242389ROSA DE CASTRO S.A.S"/>
    <x v="1"/>
    <d v="2024-01-14T00:00:00"/>
    <x v="2091"/>
    <d v="1899-12-30T00:00:00"/>
    <d v="2024-01-12T10:53:00"/>
    <s v="10:53"/>
    <d v="1900-01-01T03:26:56"/>
    <x v="0"/>
    <x v="0"/>
    <x v="3"/>
    <x v="1"/>
    <n v="8193"/>
  </r>
  <r>
    <n v="2113"/>
    <d v="2024-01-14T14:20:54"/>
    <d v="2024-01-14T14:21:55"/>
    <s v="46044959@ventasyservicios.com.co"/>
    <s v="Brayan Enrique Cuida Castillo"/>
    <m/>
    <d v="2024-01-13T00:00:00"/>
    <s v="2:45 pm"/>
    <x v="4"/>
    <m/>
    <m/>
    <m/>
    <m/>
    <m/>
    <m/>
    <m/>
    <m/>
    <s v="asistenteadministrativa@licarenovaveis.com"/>
    <s v="Fwd: Cancelación Línea Telefonica"/>
    <s v="3232245154"/>
    <s v="LICA  ENERGIA RENOVABLE  SAS"/>
    <s v="MICRO"/>
    <s v="CLIENTE CLAR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4T00:00:00"/>
    <s v="NN"/>
    <m/>
    <x v="61"/>
    <x v="0"/>
    <x v="0"/>
    <x v="0"/>
    <x v="0"/>
    <n v="1"/>
    <n v="1"/>
    <n v="1"/>
    <n v="1"/>
    <x v="0"/>
    <n v="1"/>
    <s v="3232245154LICA  ENERGIA RENOVABLE  SAS"/>
    <x v="0"/>
    <d v="2024-01-14T00:00:00"/>
    <x v="2092"/>
    <d v="1899-12-30T00:00:00"/>
    <d v="2024-01-13T02:45:00"/>
    <s v="2:45"/>
    <d v="1899-12-31T11:36:55"/>
    <x v="0"/>
    <x v="0"/>
    <x v="7"/>
    <x v="0"/>
    <n v="8193"/>
  </r>
  <r>
    <n v="2114"/>
    <d v="2024-01-14T14:27:03"/>
    <d v="2024-01-14T14:28:09"/>
    <s v="46046813@ventasyservicios.com.co"/>
    <s v="Leidy Dayan Bautista Villamil"/>
    <m/>
    <d v="2024-01-13T00:00:00"/>
    <s v="10:49"/>
    <x v="0"/>
    <m/>
    <m/>
    <m/>
    <m/>
    <m/>
    <m/>
    <m/>
    <m/>
    <s v="recursoshumanos@groupsuperexpress.com"/>
    <s v="Fwd: CANCELACION DE LINEA MOVIL # RAD 4488240000017799"/>
    <s v="8.22449358"/>
    <s v="GROUP SUPER EXPRESS CARGO SAS"/>
    <s v="PYME MEDIANA"/>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4T00:00:00"/>
    <m/>
    <m/>
    <x v="61"/>
    <x v="0"/>
    <x v="0"/>
    <x v="21"/>
    <x v="1"/>
    <n v="1"/>
    <n v="1"/>
    <n v="1"/>
    <n v="1"/>
    <x v="0"/>
    <n v="1"/>
    <s v="8.22449358GROUP SUPER EXPRESS CARGO SAS"/>
    <x v="0"/>
    <d v="2024-01-14T00:00:00"/>
    <x v="2093"/>
    <d v="1899-12-30T00:00:00"/>
    <d v="2024-01-13T10:49:00"/>
    <s v="10:49"/>
    <d v="1899-12-31T03:39:09"/>
    <x v="0"/>
    <x v="0"/>
    <x v="2"/>
    <x v="1"/>
    <n v="8193"/>
  </r>
  <r>
    <n v="2115"/>
    <d v="2024-01-14T14:25:17"/>
    <d v="2024-01-14T14:29:41"/>
    <s v="46046817@ventasyservicios.com.co"/>
    <s v="Nicolas Romero Parra"/>
    <m/>
    <d v="2024-01-12T00:00:00"/>
    <s v="12:50"/>
    <x v="0"/>
    <m/>
    <m/>
    <m/>
    <m/>
    <m/>
    <m/>
    <m/>
    <m/>
    <s v="coordinador@cicomarg.com"/>
    <s v="URGENTE ERROR EN DECUENTO DE PAGO DE FACTURA CLARO // DEBIDO AUTOMATICO // NICOLUKAS S A // 800097884-2 // ID 11223492"/>
    <s v="11223492"/>
    <s v="NICOLUKAS S A"/>
    <s v="PYME MEDIANA"/>
    <s v="CONSULTOR COMERCIAL"/>
    <x v="0"/>
    <m/>
    <s v="FIJO"/>
    <s v="FO"/>
    <s v="PAGO NO ABONADO"/>
    <m/>
    <m/>
    <m/>
    <m/>
    <m/>
    <m/>
    <m/>
    <m/>
    <m/>
    <m/>
    <m/>
    <m/>
    <m/>
    <m/>
    <m/>
    <m/>
    <m/>
    <m/>
    <m/>
    <m/>
    <m/>
    <m/>
    <m/>
    <m/>
    <m/>
    <m/>
    <m/>
    <m/>
    <m/>
    <m/>
    <m/>
    <m/>
    <m/>
    <s v="INFORMACIÓN - ACLARACIÓN"/>
    <m/>
    <m/>
    <m/>
    <m/>
    <m/>
    <m/>
    <m/>
    <m/>
    <m/>
    <m/>
    <m/>
    <m/>
    <m/>
    <m/>
    <m/>
    <m/>
    <m/>
    <m/>
    <m/>
    <m/>
    <m/>
    <m/>
    <m/>
    <m/>
    <m/>
    <m/>
    <m/>
    <m/>
    <m/>
    <m/>
    <m/>
    <m/>
    <m/>
    <m/>
    <m/>
    <m/>
    <m/>
    <m/>
    <m/>
    <m/>
    <m/>
    <m/>
    <m/>
    <m/>
    <m/>
    <m/>
    <m/>
    <m/>
    <m/>
    <m/>
    <m/>
    <m/>
    <m/>
    <m/>
    <m/>
    <m/>
    <m/>
    <m/>
    <m/>
    <m/>
    <m/>
    <m/>
    <m/>
    <m/>
    <m/>
    <m/>
    <m/>
    <m/>
    <m/>
    <m/>
    <m/>
    <m/>
    <m/>
    <m/>
    <m/>
    <x v="0"/>
    <m/>
    <m/>
    <m/>
    <m/>
    <m/>
    <s v="GESTIONADO"/>
    <m/>
    <d v="2024-01-13T00:00:00"/>
    <s v="N/A"/>
    <s v="20649408"/>
    <x v="28"/>
    <x v="0"/>
    <x v="0"/>
    <x v="0"/>
    <x v="0"/>
    <n v="1"/>
    <n v="1"/>
    <n v="1"/>
    <n v="1"/>
    <x v="1"/>
    <n v="3"/>
    <s v="11223492NICOLUKAS S A"/>
    <x v="1"/>
    <d v="2024-01-14T00:00:00"/>
    <x v="2094"/>
    <d v="1899-12-30T00:00:00"/>
    <d v="2024-01-12T12:50:00"/>
    <s v="12:50"/>
    <d v="1900-01-01T01:39:41"/>
    <x v="0"/>
    <x v="0"/>
    <x v="3"/>
    <x v="1"/>
    <n v="8193"/>
  </r>
  <r>
    <n v="2116"/>
    <d v="2024-01-14T14:35:53"/>
    <d v="2024-01-14T14:37:09"/>
    <s v="46044959@ventasyservicios.com.co"/>
    <s v="Brayan Enrique Cuida Castillo"/>
    <m/>
    <d v="2024-01-13T00:00:00"/>
    <s v="5:29 p. m."/>
    <x v="4"/>
    <m/>
    <m/>
    <m/>
    <m/>
    <m/>
    <m/>
    <m/>
    <m/>
    <s v="gabriel.tellez@marvut.com"/>
    <s v="Derecho de Petición: queja por mala facturación y mal servicio Claro (Corrección Factura Eliminación Factura)"/>
    <s v="90767076"/>
    <s v="MARVUT COLOMBIA SAS"/>
    <s v="MICRO"/>
    <s v="CLIENTE CLARO"/>
    <x v="0"/>
    <m/>
    <s v="FIJO"/>
    <s v="HFC"/>
    <s v="PQR"/>
    <m/>
    <m/>
    <m/>
    <m/>
    <m/>
    <m/>
    <m/>
    <m/>
    <m/>
    <m/>
    <m/>
    <m/>
    <m/>
    <m/>
    <m/>
    <m/>
    <m/>
    <m/>
    <m/>
    <m/>
    <m/>
    <m/>
    <m/>
    <m/>
    <m/>
    <m/>
    <m/>
    <m/>
    <m/>
    <m/>
    <m/>
    <m/>
    <m/>
    <m/>
    <m/>
    <m/>
    <m/>
    <s v="NO RECEPCIÓN DE SOLICITUD (PQR - RECURSO)"/>
    <m/>
    <m/>
    <m/>
    <m/>
    <m/>
    <m/>
    <m/>
    <m/>
    <m/>
    <m/>
    <m/>
    <m/>
    <m/>
    <m/>
    <m/>
    <m/>
    <m/>
    <m/>
    <m/>
    <m/>
    <m/>
    <m/>
    <m/>
    <m/>
    <m/>
    <m/>
    <m/>
    <m/>
    <m/>
    <m/>
    <m/>
    <m/>
    <m/>
    <m/>
    <m/>
    <m/>
    <m/>
    <m/>
    <m/>
    <m/>
    <m/>
    <m/>
    <m/>
    <m/>
    <m/>
    <m/>
    <m/>
    <m/>
    <m/>
    <m/>
    <m/>
    <m/>
    <m/>
    <m/>
    <m/>
    <m/>
    <m/>
    <m/>
    <m/>
    <m/>
    <m/>
    <m/>
    <m/>
    <m/>
    <m/>
    <m/>
    <m/>
    <m/>
    <m/>
    <m/>
    <m/>
    <x v="0"/>
    <m/>
    <m/>
    <m/>
    <m/>
    <m/>
    <s v="GESTIONADO"/>
    <m/>
    <d v="2024-01-14T00:00:00"/>
    <s v="NN"/>
    <m/>
    <x v="69"/>
    <x v="0"/>
    <x v="0"/>
    <x v="0"/>
    <x v="0"/>
    <n v="1"/>
    <n v="1"/>
    <n v="1"/>
    <n v="1"/>
    <x v="0"/>
    <n v="1"/>
    <s v="90767076MARVUT COLOMBIA SAS"/>
    <x v="0"/>
    <d v="2024-01-14T00:00:00"/>
    <x v="2095"/>
    <d v="1899-12-30T00:00:00"/>
    <d v="2024-01-13T05:29:00"/>
    <s v="5:29"/>
    <d v="1899-12-31T09:08:09"/>
    <x v="0"/>
    <x v="0"/>
    <x v="7"/>
    <x v="0"/>
    <n v="8193"/>
  </r>
  <r>
    <n v="2117"/>
    <d v="2024-01-14T14:48:25"/>
    <d v="2024-01-14T14:49:40"/>
    <s v="46046817@ventasyservicios.com.co"/>
    <s v="Nicolas Romero Parra"/>
    <m/>
    <d v="2024-01-13T00:00:00"/>
    <s v="9:15"/>
    <x v="0"/>
    <m/>
    <m/>
    <m/>
    <m/>
    <m/>
    <m/>
    <m/>
    <m/>
    <s v="Mabel.GonzalezV@claro.com"/>
    <s v="Re: URGENTE VALIDACION FACTURA // REPORTE CENTRALES DE RIESGO // LAUNDRYMATIC Y TRANSPORTES "/>
    <s v="11840008"/>
    <s v="LAUNDRYMATIC Y TRANSPORTES S.A.S."/>
    <s v="PYME MEDIANA"/>
    <s v="CONSULTOR COMERCIAL"/>
    <x v="0"/>
    <m/>
    <s v="FIJO"/>
    <s v="FO"/>
    <s v="PAGO NO ABONADO"/>
    <m/>
    <m/>
    <m/>
    <m/>
    <m/>
    <m/>
    <m/>
    <m/>
    <m/>
    <m/>
    <m/>
    <m/>
    <m/>
    <m/>
    <m/>
    <m/>
    <m/>
    <m/>
    <m/>
    <m/>
    <m/>
    <m/>
    <m/>
    <m/>
    <m/>
    <m/>
    <m/>
    <m/>
    <m/>
    <m/>
    <m/>
    <m/>
    <m/>
    <s v="CREACIÓN DE PQR"/>
    <m/>
    <m/>
    <m/>
    <m/>
    <m/>
    <m/>
    <m/>
    <m/>
    <m/>
    <m/>
    <m/>
    <m/>
    <m/>
    <m/>
    <m/>
    <m/>
    <m/>
    <m/>
    <m/>
    <m/>
    <m/>
    <m/>
    <m/>
    <m/>
    <m/>
    <m/>
    <m/>
    <m/>
    <m/>
    <m/>
    <m/>
    <m/>
    <m/>
    <m/>
    <m/>
    <m/>
    <m/>
    <m/>
    <m/>
    <m/>
    <m/>
    <m/>
    <m/>
    <m/>
    <m/>
    <m/>
    <m/>
    <m/>
    <m/>
    <m/>
    <m/>
    <m/>
    <m/>
    <m/>
    <m/>
    <m/>
    <m/>
    <m/>
    <m/>
    <m/>
    <m/>
    <m/>
    <m/>
    <m/>
    <m/>
    <m/>
    <m/>
    <m/>
    <m/>
    <m/>
    <m/>
    <m/>
    <m/>
    <m/>
    <m/>
    <x v="0"/>
    <m/>
    <m/>
    <m/>
    <m/>
    <m/>
    <s v="GESTIONADO"/>
    <m/>
    <d v="2024-01-13T00:00:00"/>
    <s v="N/A"/>
    <s v="20649730"/>
    <x v="108"/>
    <x v="0"/>
    <x v="0"/>
    <x v="0"/>
    <x v="0"/>
    <n v="1"/>
    <n v="1"/>
    <n v="1"/>
    <n v="1"/>
    <x v="2"/>
    <n v="2"/>
    <s v="11840008LAUNDRYMATIC Y TRANSPORTES S.A.S."/>
    <x v="1"/>
    <d v="2024-01-14T00:00:00"/>
    <x v="2096"/>
    <d v="1899-12-30T00:00:00"/>
    <d v="2024-01-13T09:15:00"/>
    <s v="9:15"/>
    <d v="1899-12-31T05:34:40"/>
    <x v="0"/>
    <x v="2"/>
    <x v="3"/>
    <x v="1"/>
    <n v="8193"/>
  </r>
  <r>
    <n v="2118"/>
    <d v="2024-01-14T14:17:35"/>
    <d v="2024-01-14T14:53:56"/>
    <s v="46046878@ventasyservicios.com.co"/>
    <s v="Laura Alejandra Romero Roa"/>
    <m/>
    <d v="2024-01-13T00:00:00"/>
    <s v="14:47"/>
    <x v="0"/>
    <m/>
    <m/>
    <m/>
    <m/>
    <m/>
    <m/>
    <m/>
    <m/>
    <s v="t.g.motors17@gmail.com; "/>
    <s v="Re: Fwd: Soporte de pago"/>
    <s v="1019003269"/>
    <s v="T G MOTORS S A S "/>
    <s v="NO DETERMINADO"/>
    <s v="CLIENTE EXTERNO"/>
    <x v="0"/>
    <m/>
    <s v="MÓVIL"/>
    <m/>
    <m/>
    <s v="PAGO NO ABONADO"/>
    <m/>
    <m/>
    <m/>
    <m/>
    <m/>
    <m/>
    <m/>
    <m/>
    <m/>
    <m/>
    <m/>
    <m/>
    <m/>
    <m/>
    <m/>
    <m/>
    <m/>
    <m/>
    <m/>
    <m/>
    <m/>
    <m/>
    <m/>
    <m/>
    <m/>
    <m/>
    <m/>
    <m/>
    <m/>
    <m/>
    <m/>
    <m/>
    <m/>
    <s v="INFORMACIÓN - ACLARACIÓN"/>
    <m/>
    <m/>
    <m/>
    <m/>
    <m/>
    <m/>
    <m/>
    <m/>
    <m/>
    <m/>
    <m/>
    <m/>
    <m/>
    <m/>
    <m/>
    <m/>
    <m/>
    <m/>
    <m/>
    <m/>
    <m/>
    <m/>
    <m/>
    <m/>
    <m/>
    <m/>
    <m/>
    <m/>
    <m/>
    <m/>
    <m/>
    <m/>
    <m/>
    <m/>
    <m/>
    <m/>
    <m/>
    <m/>
    <m/>
    <m/>
    <m/>
    <m/>
    <m/>
    <m/>
    <m/>
    <m/>
    <m/>
    <m/>
    <m/>
    <m/>
    <m/>
    <m/>
    <m/>
    <m/>
    <m/>
    <m/>
    <m/>
    <m/>
    <m/>
    <m/>
    <m/>
    <m/>
    <m/>
    <m/>
    <m/>
    <m/>
    <m/>
    <m/>
    <m/>
    <m/>
    <m/>
    <m/>
    <m/>
    <m/>
    <x v="0"/>
    <m/>
    <m/>
    <m/>
    <m/>
    <m/>
    <s v="GESTIONADO"/>
    <m/>
    <d v="2024-01-13T00:00:00"/>
    <s v="0"/>
    <s v="0"/>
    <x v="28"/>
    <x v="0"/>
    <x v="0"/>
    <x v="0"/>
    <x v="0"/>
    <n v="1"/>
    <n v="1"/>
    <n v="1"/>
    <n v="1"/>
    <x v="0"/>
    <n v="1"/>
    <s v="1019003269T G MOTORS S A S "/>
    <x v="0"/>
    <d v="2024-01-14T00:00:00"/>
    <x v="2097"/>
    <d v="1899-12-30T00:00:00"/>
    <d v="2024-01-13T14:47:00"/>
    <s v="14:47"/>
    <d v="1899-12-31T00:06:56"/>
    <x v="0"/>
    <x v="2"/>
    <x v="27"/>
    <x v="1"/>
    <n v="8193"/>
  </r>
  <r>
    <n v="2119"/>
    <d v="2024-01-14T14:53:59"/>
    <d v="2024-01-14T15:14:59"/>
    <s v="46046878@ventasyservicios.com.co"/>
    <s v="Laura Alejandra Romero Roa"/>
    <m/>
    <d v="2024-01-13T00:00:00"/>
    <s v="15:11"/>
    <x v="0"/>
    <m/>
    <m/>
    <m/>
    <m/>
    <m/>
    <m/>
    <m/>
    <m/>
    <s v="Asistentecontable@maquehua.co; "/>
    <s v="Re: Fwd: SOLICITUD DE PAZ Y SALVO"/>
    <s v="900366070"/>
    <s v="Transportes Maquehua Colo"/>
    <s v="NO DETERMINADO"/>
    <s v="CLIENTE EXTERNO"/>
    <x v="0"/>
    <m/>
    <s v="MÓVIL"/>
    <m/>
    <m/>
    <s v="CERTIFICACIONES"/>
    <m/>
    <m/>
    <m/>
    <m/>
    <m/>
    <m/>
    <m/>
    <m/>
    <m/>
    <m/>
    <s v="SALDO"/>
    <m/>
    <m/>
    <m/>
    <m/>
    <m/>
    <m/>
    <m/>
    <m/>
    <m/>
    <m/>
    <m/>
    <m/>
    <m/>
    <m/>
    <m/>
    <m/>
    <m/>
    <m/>
    <m/>
    <m/>
    <m/>
    <m/>
    <m/>
    <m/>
    <m/>
    <m/>
    <m/>
    <m/>
    <m/>
    <m/>
    <m/>
    <m/>
    <m/>
    <m/>
    <m/>
    <m/>
    <m/>
    <m/>
    <m/>
    <m/>
    <m/>
    <m/>
    <m/>
    <m/>
    <m/>
    <m/>
    <m/>
    <m/>
    <m/>
    <m/>
    <m/>
    <m/>
    <m/>
    <m/>
    <m/>
    <m/>
    <m/>
    <m/>
    <m/>
    <m/>
    <m/>
    <m/>
    <m/>
    <m/>
    <m/>
    <m/>
    <m/>
    <m/>
    <m/>
    <m/>
    <m/>
    <m/>
    <m/>
    <m/>
    <m/>
    <m/>
    <m/>
    <m/>
    <m/>
    <m/>
    <m/>
    <m/>
    <m/>
    <m/>
    <m/>
    <m/>
    <m/>
    <m/>
    <m/>
    <m/>
    <m/>
    <m/>
    <m/>
    <m/>
    <m/>
    <m/>
    <m/>
    <x v="0"/>
    <m/>
    <m/>
    <m/>
    <m/>
    <m/>
    <s v="GESTIONADO"/>
    <m/>
    <d v="2024-01-13T00:00:00"/>
    <s v="0"/>
    <s v="0"/>
    <x v="180"/>
    <x v="0"/>
    <x v="0"/>
    <x v="0"/>
    <x v="0"/>
    <n v="1"/>
    <n v="1"/>
    <n v="1"/>
    <n v="1"/>
    <x v="0"/>
    <n v="1"/>
    <s v="900366070Transportes Maquehua Colo"/>
    <x v="0"/>
    <d v="2024-01-14T00:00:00"/>
    <x v="2098"/>
    <d v="1899-12-30T00:00:00"/>
    <d v="2024-01-13T15:11:00"/>
    <s v="15:11"/>
    <d v="1899-12-31T00:03:59"/>
    <x v="0"/>
    <x v="2"/>
    <x v="27"/>
    <x v="1"/>
    <n v="8193"/>
  </r>
  <r>
    <n v="2120"/>
    <d v="2024-01-14T15:41:25"/>
    <d v="2024-01-14T15:44:17"/>
    <s v="46046817@ventasyservicios.com.co"/>
    <s v="Nicolas Romero Parra"/>
    <m/>
    <d v="2024-01-12T00:00:00"/>
    <s v="15:08"/>
    <x v="0"/>
    <m/>
    <m/>
    <m/>
    <m/>
    <m/>
    <m/>
    <m/>
    <m/>
    <s v="carmen.cuetor.ext@claro.com.co"/>
    <s v="Re: RV: cruce de saldo"/>
    <s v="8.2250215"/>
    <s v="BEBIDAS DEL CARIBE GM S A S"/>
    <s v="PYME MEDIANA"/>
    <s v="CONSULTOR COMERCIAL"/>
    <x v="0"/>
    <m/>
    <s v="MÓVIL"/>
    <m/>
    <m/>
    <s v="SALDO"/>
    <m/>
    <m/>
    <m/>
    <m/>
    <m/>
    <m/>
    <m/>
    <m/>
    <m/>
    <m/>
    <m/>
    <m/>
    <m/>
    <m/>
    <m/>
    <m/>
    <m/>
    <m/>
    <m/>
    <m/>
    <m/>
    <m/>
    <m/>
    <m/>
    <m/>
    <m/>
    <m/>
    <m/>
    <m/>
    <m/>
    <m/>
    <m/>
    <m/>
    <m/>
    <m/>
    <m/>
    <m/>
    <m/>
    <m/>
    <m/>
    <m/>
    <m/>
    <m/>
    <m/>
    <m/>
    <m/>
    <m/>
    <m/>
    <s v="TRASLADO"/>
    <m/>
    <m/>
    <m/>
    <m/>
    <m/>
    <m/>
    <m/>
    <m/>
    <m/>
    <m/>
    <m/>
    <m/>
    <m/>
    <m/>
    <m/>
    <m/>
    <m/>
    <m/>
    <m/>
    <m/>
    <m/>
    <m/>
    <m/>
    <m/>
    <m/>
    <m/>
    <m/>
    <m/>
    <m/>
    <m/>
    <m/>
    <m/>
    <m/>
    <m/>
    <m/>
    <m/>
    <m/>
    <m/>
    <m/>
    <m/>
    <m/>
    <m/>
    <m/>
    <m/>
    <m/>
    <m/>
    <m/>
    <m/>
    <m/>
    <m/>
    <m/>
    <m/>
    <m/>
    <m/>
    <m/>
    <m/>
    <m/>
    <m/>
    <m/>
    <x v="0"/>
    <m/>
    <m/>
    <m/>
    <m/>
    <m/>
    <s v="SEGUIMIENTO"/>
    <m/>
    <d v="2024-01-13T00:00:00"/>
    <s v="Escalado a supervisor negocios para aval de cruze de saldos"/>
    <s v="0"/>
    <x v="23"/>
    <x v="0"/>
    <x v="3"/>
    <x v="24"/>
    <x v="1"/>
    <n v="1"/>
    <n v="1"/>
    <n v="1"/>
    <n v="1"/>
    <x v="0"/>
    <n v="1"/>
    <s v="8.2250215BEBIDAS DEL CARIBE GM S A S"/>
    <x v="1"/>
    <d v="2024-01-14T00:00:00"/>
    <x v="2099"/>
    <d v="1899-12-30T00:00:00"/>
    <d v="2024-01-12T15:08:00"/>
    <s v="15:08"/>
    <d v="1900-01-01T00:36:17"/>
    <x v="0"/>
    <x v="0"/>
    <x v="3"/>
    <x v="1"/>
    <n v="8193"/>
  </r>
  <r>
    <n v="2121"/>
    <d v="2024-01-14T15:44:58"/>
    <d v="2024-01-14T15:46:39"/>
    <s v="45077095@ventasyservicios.com.co"/>
    <s v="Diana Patricia García Valencia"/>
    <m/>
    <d v="2024-01-11T00:00:00"/>
    <s v="13:14"/>
    <x v="4"/>
    <m/>
    <m/>
    <m/>
    <m/>
    <m/>
    <m/>
    <m/>
    <m/>
    <s v="jdtv83@gmail.com"/>
    <s v="RV: PBS UPGRADE A 900Mbps / EDILSON HUMBERTO JIMENEZ QUINAYAS"/>
    <s v="8.21551381"/>
    <s v="SUD  FARMEN LTDA -"/>
    <s v="MICRO"/>
    <s v="CLIENTE EXTERNO"/>
    <x v="0"/>
    <m/>
    <s v="MÓVIL"/>
    <m/>
    <m/>
    <s v="ASCARD"/>
    <s v="PAGO NO ABONADO"/>
    <m/>
    <m/>
    <m/>
    <m/>
    <m/>
    <m/>
    <m/>
    <m/>
    <m/>
    <m/>
    <m/>
    <m/>
    <m/>
    <m/>
    <m/>
    <m/>
    <m/>
    <m/>
    <m/>
    <m/>
    <m/>
    <m/>
    <m/>
    <m/>
    <m/>
    <m/>
    <m/>
    <m/>
    <m/>
    <m/>
    <m/>
    <m/>
    <m/>
    <m/>
    <m/>
    <m/>
    <m/>
    <m/>
    <m/>
    <m/>
    <m/>
    <m/>
    <m/>
    <m/>
    <m/>
    <m/>
    <m/>
    <m/>
    <m/>
    <m/>
    <m/>
    <m/>
    <m/>
    <m/>
    <m/>
    <m/>
    <m/>
    <m/>
    <m/>
    <m/>
    <m/>
    <m/>
    <m/>
    <m/>
    <m/>
    <m/>
    <m/>
    <m/>
    <m/>
    <m/>
    <m/>
    <m/>
    <m/>
    <m/>
    <m/>
    <m/>
    <m/>
    <m/>
    <m/>
    <m/>
    <m/>
    <m/>
    <m/>
    <m/>
    <m/>
    <m/>
    <m/>
    <m/>
    <m/>
    <m/>
    <m/>
    <m/>
    <m/>
    <m/>
    <m/>
    <m/>
    <m/>
    <m/>
    <m/>
    <m/>
    <m/>
    <m/>
    <m/>
    <m/>
    <m/>
    <m/>
    <m/>
    <x v="0"/>
    <m/>
    <m/>
    <m/>
    <m/>
    <m/>
    <s v="GESTIONADO"/>
    <m/>
    <d v="2024-01-14T00:00:00"/>
    <m/>
    <m/>
    <x v="169"/>
    <x v="0"/>
    <x v="0"/>
    <x v="0"/>
    <x v="0"/>
    <n v="1"/>
    <n v="1"/>
    <n v="1"/>
    <n v="1"/>
    <x v="0"/>
    <n v="1"/>
    <s v="8.21551381SUD  FARMEN LTDA -"/>
    <x v="0"/>
    <d v="2024-01-14T00:00:00"/>
    <x v="2100"/>
    <d v="1899-12-30T00:00:00"/>
    <d v="2024-01-11T13:14:00"/>
    <s v="13:14"/>
    <d v="1900-01-02T02:32:39"/>
    <x v="0"/>
    <x v="0"/>
    <x v="17"/>
    <x v="0"/>
    <n v="8193"/>
  </r>
  <r>
    <n v="2122"/>
    <d v="2024-01-14T15:46:51"/>
    <d v="2024-01-14T15:48:50"/>
    <s v="45077095@ventasyservicios.com.co"/>
    <s v="Diana Patricia García Valencia"/>
    <m/>
    <d v="2024-01-13T00:00:00"/>
    <s v="13:40"/>
    <x v="4"/>
    <m/>
    <m/>
    <m/>
    <m/>
    <m/>
    <m/>
    <m/>
    <m/>
    <s v="atencionempresasoccidente@claro.com.co"/>
    <s v="Re: Fwd: 900077504 3214279279 llamadas extrañas"/>
    <s v="8.21693778"/>
    <s v="AGROCERDOS S.A -"/>
    <s v="EMPRESAS"/>
    <s v="CSM"/>
    <x v="1"/>
    <s v="atencionempresasoccidente@claro.com.co"/>
    <s v="MÓVIL"/>
    <m/>
    <m/>
    <s v="FALLAS TÉCNICAS"/>
    <m/>
    <m/>
    <m/>
    <m/>
    <m/>
    <m/>
    <m/>
    <m/>
    <m/>
    <m/>
    <m/>
    <m/>
    <m/>
    <m/>
    <m/>
    <m/>
    <m/>
    <m/>
    <m/>
    <s v="FALLA APLICACIONES"/>
    <m/>
    <m/>
    <m/>
    <m/>
    <m/>
    <m/>
    <m/>
    <m/>
    <m/>
    <m/>
    <m/>
    <m/>
    <m/>
    <m/>
    <m/>
    <m/>
    <m/>
    <m/>
    <m/>
    <m/>
    <m/>
    <m/>
    <m/>
    <m/>
    <m/>
    <m/>
    <m/>
    <m/>
    <m/>
    <m/>
    <m/>
    <m/>
    <m/>
    <m/>
    <m/>
    <m/>
    <m/>
    <m/>
    <m/>
    <m/>
    <m/>
    <m/>
    <m/>
    <m/>
    <m/>
    <m/>
    <m/>
    <m/>
    <m/>
    <m/>
    <m/>
    <m/>
    <m/>
    <m/>
    <m/>
    <m/>
    <m/>
    <m/>
    <m/>
    <m/>
    <m/>
    <m/>
    <m/>
    <m/>
    <m/>
    <m/>
    <m/>
    <m/>
    <m/>
    <m/>
    <m/>
    <m/>
    <m/>
    <m/>
    <m/>
    <m/>
    <m/>
    <m/>
    <m/>
    <m/>
    <m/>
    <m/>
    <m/>
    <m/>
    <m/>
    <m/>
    <m/>
    <m/>
    <x v="1"/>
    <m/>
    <m/>
    <s v="1"/>
    <s v="0"/>
    <s v="0"/>
    <s v="GESTIONADO"/>
    <m/>
    <d v="2024-01-14T00:00:00"/>
    <m/>
    <m/>
    <x v="156"/>
    <x v="0"/>
    <x v="0"/>
    <x v="0"/>
    <x v="0"/>
    <n v="1"/>
    <n v="1"/>
    <n v="1"/>
    <n v="1"/>
    <x v="0"/>
    <n v="1"/>
    <s v="8.21693778AGROCERDOS S.A -"/>
    <x v="0"/>
    <d v="2024-01-14T00:00:00"/>
    <x v="2101"/>
    <d v="1899-12-30T00:00:00"/>
    <d v="2024-01-13T13:40:00"/>
    <s v="13:40"/>
    <d v="1899-12-31T02:08:50"/>
    <x v="0"/>
    <x v="0"/>
    <x v="17"/>
    <x v="0"/>
    <n v="8193"/>
  </r>
  <r>
    <n v="2123"/>
    <d v="2024-01-14T15:48:56"/>
    <d v="2024-01-14T15:50:15"/>
    <s v="45077095@ventasyservicios.com.co"/>
    <s v="Diana Patricia García Valencia"/>
    <m/>
    <d v="2024-01-14T00:00:00"/>
    <s v="7:24"/>
    <x v="4"/>
    <m/>
    <m/>
    <m/>
    <m/>
    <m/>
    <m/>
    <m/>
    <m/>
    <s v="lauralturocd@hotmail.com"/>
    <s v="Activación mensajes de Texto Urgente"/>
    <s v="1.44954609"/>
    <s v="FANNY MYRIAM DIAZ"/>
    <s v="SOHO"/>
    <s v="CLIENTE EXTERNO"/>
    <x v="0"/>
    <m/>
    <s v="MÓVIL"/>
    <m/>
    <m/>
    <s v="FALLAS TÉCNICAS"/>
    <m/>
    <m/>
    <m/>
    <m/>
    <m/>
    <m/>
    <m/>
    <m/>
    <m/>
    <m/>
    <m/>
    <m/>
    <m/>
    <m/>
    <m/>
    <m/>
    <m/>
    <m/>
    <m/>
    <s v="FALLA APLICACIONES"/>
    <m/>
    <m/>
    <m/>
    <m/>
    <m/>
    <m/>
    <m/>
    <m/>
    <m/>
    <m/>
    <m/>
    <m/>
    <m/>
    <m/>
    <m/>
    <m/>
    <m/>
    <m/>
    <m/>
    <m/>
    <m/>
    <m/>
    <m/>
    <m/>
    <m/>
    <m/>
    <m/>
    <m/>
    <m/>
    <m/>
    <m/>
    <m/>
    <m/>
    <m/>
    <m/>
    <m/>
    <m/>
    <m/>
    <m/>
    <m/>
    <m/>
    <m/>
    <m/>
    <m/>
    <m/>
    <m/>
    <m/>
    <m/>
    <m/>
    <m/>
    <m/>
    <m/>
    <m/>
    <m/>
    <m/>
    <m/>
    <m/>
    <m/>
    <m/>
    <m/>
    <m/>
    <m/>
    <m/>
    <m/>
    <m/>
    <m/>
    <m/>
    <m/>
    <m/>
    <m/>
    <m/>
    <m/>
    <m/>
    <m/>
    <m/>
    <m/>
    <m/>
    <m/>
    <m/>
    <m/>
    <m/>
    <m/>
    <m/>
    <m/>
    <m/>
    <m/>
    <m/>
    <m/>
    <x v="1"/>
    <m/>
    <m/>
    <s v="1"/>
    <s v="0"/>
    <s v="0"/>
    <s v="GESTIONADO"/>
    <m/>
    <d v="2024-01-14T00:00:00"/>
    <m/>
    <m/>
    <x v="156"/>
    <x v="0"/>
    <x v="0"/>
    <x v="0"/>
    <x v="0"/>
    <n v="1"/>
    <n v="1"/>
    <n v="1"/>
    <n v="1"/>
    <x v="0"/>
    <n v="1"/>
    <s v="1.44954609FANNY MYRIAM DIAZ"/>
    <x v="0"/>
    <d v="2024-01-14T00:00:00"/>
    <x v="2102"/>
    <d v="1899-12-30T00:00:00"/>
    <d v="2024-01-14T07:24:00"/>
    <s v="7:24"/>
    <d v="1899-12-30T08:26:15"/>
    <x v="2"/>
    <x v="2"/>
    <x v="17"/>
    <x v="0"/>
    <n v="8193"/>
  </r>
  <r>
    <n v="2124"/>
    <d v="2024-01-14T15:50:28"/>
    <d v="2024-01-14T15:51:51"/>
    <s v="45077095@ventasyservicios.com.co"/>
    <s v="Diana Patricia García Valencia"/>
    <m/>
    <d v="2024-01-14T00:00:00"/>
    <s v="7:04"/>
    <x v="4"/>
    <m/>
    <m/>
    <m/>
    <m/>
    <m/>
    <m/>
    <m/>
    <m/>
    <s v="nando0616@gmail.com"/>
    <s v="Fwd: Chat de WhatsApp con HOGAR SERVICE."/>
    <s v="70507666"/>
    <s v="JOSE FERNA JARAMILLO COBO "/>
    <s v="SOHO"/>
    <s v="CLIENTE EXTERNO"/>
    <x v="0"/>
    <m/>
    <s v="FIJO"/>
    <s v="HFC"/>
    <s v="PQR"/>
    <m/>
    <m/>
    <m/>
    <m/>
    <m/>
    <m/>
    <m/>
    <m/>
    <m/>
    <m/>
    <m/>
    <m/>
    <m/>
    <m/>
    <m/>
    <m/>
    <m/>
    <m/>
    <m/>
    <m/>
    <m/>
    <m/>
    <m/>
    <m/>
    <m/>
    <m/>
    <m/>
    <m/>
    <m/>
    <m/>
    <m/>
    <m/>
    <m/>
    <m/>
    <m/>
    <m/>
    <m/>
    <s v="INFORMACIÓN - ACLARACIÓN"/>
    <s v="OTROS PRODUCTOS (VENTAS)"/>
    <m/>
    <m/>
    <m/>
    <m/>
    <m/>
    <m/>
    <m/>
    <m/>
    <m/>
    <m/>
    <m/>
    <m/>
    <m/>
    <m/>
    <m/>
    <m/>
    <m/>
    <m/>
    <m/>
    <m/>
    <m/>
    <m/>
    <m/>
    <m/>
    <m/>
    <m/>
    <m/>
    <m/>
    <m/>
    <m/>
    <m/>
    <m/>
    <m/>
    <m/>
    <m/>
    <m/>
    <m/>
    <m/>
    <m/>
    <m/>
    <m/>
    <m/>
    <m/>
    <m/>
    <m/>
    <m/>
    <m/>
    <m/>
    <m/>
    <m/>
    <m/>
    <m/>
    <m/>
    <m/>
    <m/>
    <m/>
    <m/>
    <m/>
    <m/>
    <m/>
    <m/>
    <m/>
    <m/>
    <m/>
    <m/>
    <m/>
    <m/>
    <m/>
    <m/>
    <m/>
    <x v="0"/>
    <m/>
    <m/>
    <m/>
    <m/>
    <m/>
    <s v="GESTIONADO"/>
    <m/>
    <d v="2024-01-14T00:00:00"/>
    <m/>
    <m/>
    <x v="60"/>
    <x v="0"/>
    <x v="0"/>
    <x v="0"/>
    <x v="0"/>
    <n v="1"/>
    <n v="1"/>
    <n v="1"/>
    <n v="1"/>
    <x v="0"/>
    <n v="1"/>
    <s v="70507666JOSE FERNA JARAMILLO COBO "/>
    <x v="0"/>
    <d v="2024-01-14T00:00:00"/>
    <x v="2103"/>
    <d v="1899-12-30T00:00:00"/>
    <d v="2024-01-14T07:04:00"/>
    <s v="7:04"/>
    <d v="1899-12-30T08:47:51"/>
    <x v="2"/>
    <x v="2"/>
    <x v="17"/>
    <x v="0"/>
    <n v="8193"/>
  </r>
  <r>
    <n v="2125"/>
    <d v="2024-01-14T15:52:00"/>
    <d v="2024-01-14T15:53:16"/>
    <s v="45077095@ventasyservicios.com.co"/>
    <s v="Diana Patricia García Valencia"/>
    <m/>
    <d v="2024-01-14T00:00:00"/>
    <s v="4:56"/>
    <x v="4"/>
    <m/>
    <m/>
    <m/>
    <m/>
    <m/>
    <m/>
    <m/>
    <m/>
    <s v="Swati.S1.Contractor@pepsico.com"/>
    <s v="RE: LATAM || COLO-101 ||  V ARMENIA - TEBAIDA CONJUNTO COMERCIAL CARMEN DEL PINAR BODEGA, KM 5, ARMENIA || WAN Interface down ||INC08112607"/>
    <s v="8.22158227"/>
    <s v="PEPSICO ALIMENTOS COLOMBIA LTDA -"/>
    <s v="EMPRESAS"/>
    <s v="CLIENTE EXTERNO"/>
    <x v="1"/>
    <s v="OSCAR JAVIER RODRIGUEZ ROJAS"/>
    <s v="MÓVIL"/>
    <m/>
    <m/>
    <s v="FALLAS TÉCNICAS"/>
    <m/>
    <m/>
    <m/>
    <m/>
    <m/>
    <m/>
    <m/>
    <m/>
    <m/>
    <m/>
    <m/>
    <m/>
    <m/>
    <m/>
    <m/>
    <m/>
    <m/>
    <m/>
    <m/>
    <s v="FALLA APLICACIONES"/>
    <m/>
    <m/>
    <m/>
    <m/>
    <m/>
    <m/>
    <m/>
    <m/>
    <m/>
    <m/>
    <m/>
    <m/>
    <m/>
    <m/>
    <m/>
    <m/>
    <m/>
    <m/>
    <m/>
    <m/>
    <m/>
    <m/>
    <m/>
    <m/>
    <m/>
    <m/>
    <m/>
    <m/>
    <m/>
    <m/>
    <m/>
    <m/>
    <m/>
    <m/>
    <m/>
    <m/>
    <m/>
    <m/>
    <m/>
    <m/>
    <m/>
    <m/>
    <m/>
    <m/>
    <m/>
    <m/>
    <m/>
    <m/>
    <m/>
    <m/>
    <m/>
    <m/>
    <m/>
    <m/>
    <m/>
    <m/>
    <m/>
    <m/>
    <m/>
    <m/>
    <m/>
    <m/>
    <m/>
    <m/>
    <m/>
    <m/>
    <m/>
    <m/>
    <m/>
    <m/>
    <m/>
    <m/>
    <m/>
    <m/>
    <m/>
    <m/>
    <m/>
    <m/>
    <m/>
    <m/>
    <m/>
    <m/>
    <m/>
    <m/>
    <m/>
    <m/>
    <m/>
    <m/>
    <x v="1"/>
    <m/>
    <m/>
    <s v="1"/>
    <s v="0"/>
    <s v="0"/>
    <s v="GESTIONADO"/>
    <m/>
    <d v="2024-01-14T00:00:00"/>
    <m/>
    <m/>
    <x v="156"/>
    <x v="0"/>
    <x v="0"/>
    <x v="0"/>
    <x v="0"/>
    <n v="1"/>
    <n v="1"/>
    <n v="1"/>
    <n v="1"/>
    <x v="0"/>
    <n v="1"/>
    <s v="8.22158227PEPSICO ALIMENTOS COLOMBIA LTDA -"/>
    <x v="0"/>
    <d v="2024-01-14T00:00:00"/>
    <x v="2104"/>
    <d v="1899-12-30T00:00:00"/>
    <d v="2024-01-14T04:56:00"/>
    <s v="4:56"/>
    <d v="1899-12-30T10:57:16"/>
    <x v="2"/>
    <x v="2"/>
    <x v="17"/>
    <x v="0"/>
    <n v="8193"/>
  </r>
  <r>
    <n v="2126"/>
    <d v="2024-01-14T15:53:19"/>
    <d v="2024-01-14T15:54:19"/>
    <s v="45077095@ventasyservicios.com.co"/>
    <s v="Diana Patricia García Valencia"/>
    <m/>
    <d v="2024-01-14T00:00:00"/>
    <s v="5:52"/>
    <x v="4"/>
    <m/>
    <m/>
    <m/>
    <m/>
    <m/>
    <m/>
    <m/>
    <m/>
    <s v="Servicio al Cliente Puntored (servicio.cliente2@puntored.co)"/>
    <s v="Planilla Facturacion 2024-01-14 Distribuidor 504680"/>
    <s v="11308326"/>
    <s v="CONEXRED S.A.S"/>
    <s v="EMPRESAS"/>
    <s v="CLIENTE EXTERNO"/>
    <x v="1"/>
    <s v="LEIDY ALEXANDRA SALCEDO GACHA"/>
    <s v="FIJO"/>
    <s v="FO"/>
    <s v="ASCARD"/>
    <m/>
    <s v="PAGO NO ABONADO"/>
    <m/>
    <m/>
    <m/>
    <m/>
    <m/>
    <m/>
    <m/>
    <m/>
    <m/>
    <m/>
    <m/>
    <m/>
    <m/>
    <m/>
    <m/>
    <m/>
    <m/>
    <m/>
    <m/>
    <m/>
    <m/>
    <m/>
    <m/>
    <m/>
    <m/>
    <m/>
    <m/>
    <m/>
    <m/>
    <m/>
    <m/>
    <m/>
    <m/>
    <m/>
    <m/>
    <m/>
    <m/>
    <m/>
    <m/>
    <m/>
    <m/>
    <m/>
    <m/>
    <m/>
    <m/>
    <m/>
    <m/>
    <m/>
    <m/>
    <m/>
    <m/>
    <m/>
    <m/>
    <m/>
    <m/>
    <m/>
    <m/>
    <m/>
    <m/>
    <m/>
    <m/>
    <m/>
    <m/>
    <m/>
    <m/>
    <m/>
    <m/>
    <m/>
    <m/>
    <m/>
    <m/>
    <m/>
    <m/>
    <m/>
    <m/>
    <m/>
    <m/>
    <m/>
    <m/>
    <m/>
    <m/>
    <m/>
    <m/>
    <m/>
    <m/>
    <m/>
    <m/>
    <m/>
    <m/>
    <m/>
    <m/>
    <m/>
    <m/>
    <m/>
    <m/>
    <m/>
    <m/>
    <m/>
    <m/>
    <m/>
    <m/>
    <m/>
    <m/>
    <m/>
    <m/>
    <m/>
    <m/>
    <x v="0"/>
    <m/>
    <m/>
    <m/>
    <m/>
    <m/>
    <s v="GESTIONADO"/>
    <m/>
    <d v="2024-01-14T00:00:00"/>
    <m/>
    <m/>
    <x v="169"/>
    <x v="0"/>
    <x v="0"/>
    <x v="0"/>
    <x v="0"/>
    <n v="1"/>
    <n v="1"/>
    <n v="1"/>
    <n v="1"/>
    <x v="0"/>
    <n v="1"/>
    <s v="11308326CONEXRED S.A.S"/>
    <x v="0"/>
    <d v="2024-01-14T00:00:00"/>
    <x v="2105"/>
    <d v="1899-12-30T00:00:00"/>
    <d v="2024-01-14T05:52:00"/>
    <s v="5:52"/>
    <d v="1899-12-30T10:02:19"/>
    <x v="2"/>
    <x v="2"/>
    <x v="17"/>
    <x v="0"/>
    <n v="8193"/>
  </r>
  <r>
    <n v="2127"/>
    <d v="2024-01-14T15:53:59"/>
    <d v="2024-01-14T15:55:13"/>
    <s v="46044959@ventasyservicios.com.co"/>
    <s v="Brayan Enrique Cuida Castillo"/>
    <m/>
    <d v="2024-01-13T00:00:00"/>
    <s v="2:06 p. m."/>
    <x v="4"/>
    <m/>
    <m/>
    <m/>
    <m/>
    <m/>
    <m/>
    <m/>
    <m/>
    <s v="g.financiero@instacol.com"/>
    <s v="SOLICITUD DE CANCELACION DE LINEAS MOVILES"/>
    <s v="8.22358227"/>
    <s v="INSTACOL DIGITAL SAS"/>
    <s v="PYME MEDIANA"/>
    <s v="CLIENTE CLARO"/>
    <x v="0"/>
    <m/>
    <s v="MÓVIL"/>
    <m/>
    <m/>
    <s v="CANCELACIÓN DE LÍNEA"/>
    <m/>
    <m/>
    <m/>
    <m/>
    <m/>
    <s v="COLOCACIÓN"/>
    <m/>
    <m/>
    <m/>
    <m/>
    <m/>
    <m/>
    <m/>
    <m/>
    <m/>
    <m/>
    <m/>
    <m/>
    <m/>
    <m/>
    <m/>
    <m/>
    <m/>
    <m/>
    <m/>
    <m/>
    <m/>
    <m/>
    <m/>
    <m/>
    <m/>
    <m/>
    <m/>
    <m/>
    <m/>
    <m/>
    <m/>
    <m/>
    <m/>
    <m/>
    <m/>
    <m/>
    <m/>
    <m/>
    <m/>
    <m/>
    <m/>
    <m/>
    <m/>
    <m/>
    <m/>
    <m/>
    <m/>
    <m/>
    <m/>
    <m/>
    <m/>
    <m/>
    <m/>
    <m/>
    <m/>
    <m/>
    <m/>
    <m/>
    <m/>
    <m/>
    <m/>
    <m/>
    <m/>
    <m/>
    <m/>
    <m/>
    <m/>
    <m/>
    <m/>
    <m/>
    <m/>
    <m/>
    <m/>
    <m/>
    <m/>
    <m/>
    <m/>
    <m/>
    <m/>
    <m/>
    <m/>
    <m/>
    <m/>
    <m/>
    <m/>
    <m/>
    <m/>
    <m/>
    <m/>
    <m/>
    <m/>
    <m/>
    <m/>
    <m/>
    <m/>
    <m/>
    <m/>
    <m/>
    <m/>
    <s v="NO USA EL SERVICIO"/>
    <m/>
    <m/>
    <x v="1"/>
    <m/>
    <m/>
    <s v="35"/>
    <m/>
    <m/>
    <s v="GESTIONADO"/>
    <m/>
    <d v="2024-01-14T00:00:00"/>
    <s v="NN"/>
    <m/>
    <x v="25"/>
    <x v="0"/>
    <x v="0"/>
    <x v="0"/>
    <x v="0"/>
    <n v="1"/>
    <n v="1"/>
    <n v="1"/>
    <n v="1"/>
    <x v="2"/>
    <n v="3"/>
    <s v="8.22358227INSTACOL DIGITAL SAS"/>
    <x v="0"/>
    <d v="2024-01-14T00:00:00"/>
    <x v="2106"/>
    <d v="1899-12-30T00:00:00"/>
    <d v="2024-01-13T02:06:00"/>
    <s v="2:06"/>
    <d v="1899-12-31T13:49:13"/>
    <x v="0"/>
    <x v="0"/>
    <x v="7"/>
    <x v="0"/>
    <n v="8193"/>
  </r>
  <r>
    <n v="2128"/>
    <d v="2024-01-14T15:54:27"/>
    <d v="2024-01-14T15:55:22"/>
    <s v="45077095@ventasyservicios.com.co"/>
    <s v="Diana Patricia García Valencia"/>
    <m/>
    <d v="2024-01-13T00:00:00"/>
    <s v="23:26"/>
    <x v="4"/>
    <m/>
    <m/>
    <m/>
    <m/>
    <m/>
    <m/>
    <m/>
    <m/>
    <s v="IndiRita BuitRago Caicedo (indira-26@hotmail.es)"/>
    <s v="Re: Cancelación de TV, win+ e internet"/>
    <s v="84429808"/>
    <s v="INDIRA LOR  BUITRAGO  CAICEDO "/>
    <s v="SOH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4T00:00:00"/>
    <m/>
    <m/>
    <x v="58"/>
    <x v="0"/>
    <x v="0"/>
    <x v="0"/>
    <x v="0"/>
    <n v="1"/>
    <n v="1"/>
    <n v="1"/>
    <n v="1"/>
    <x v="0"/>
    <n v="1"/>
    <s v="84429808INDIRA LOR  BUITRAGO  CAICEDO "/>
    <x v="0"/>
    <d v="2024-01-14T00:00:00"/>
    <x v="2107"/>
    <d v="1899-12-30T00:00:00"/>
    <d v="2024-01-13T23:26:00"/>
    <s v="23:26"/>
    <d v="1899-12-30T16:29:22"/>
    <x v="3"/>
    <x v="0"/>
    <x v="17"/>
    <x v="0"/>
    <n v="8193"/>
  </r>
  <r>
    <n v="2129"/>
    <d v="2024-01-14T15:55:31"/>
    <d v="2024-01-14T15:56:32"/>
    <s v="45077095@ventasyservicios.com.co"/>
    <s v="Diana Patricia García Valencia"/>
    <m/>
    <d v="2024-01-11T00:00:00"/>
    <s v="16:01"/>
    <x v="4"/>
    <m/>
    <m/>
    <m/>
    <m/>
    <m/>
    <m/>
    <m/>
    <m/>
    <s v="Cristian Alejandro Idarraga (cidarraga@sdis.gov.co)"/>
    <s v="Corrección factura"/>
    <s v="5231959"/>
    <s v="SECRETARIA DISTRITAL DE INTEGRACION SOC"/>
    <s v="EMPRESAS"/>
    <s v="CLIENTE EXTERNO"/>
    <x v="1"/>
    <s v="LAURA CAROLINA GARCIA MANTILLA"/>
    <s v="FIJO"/>
    <s v="HFC"/>
    <s v="FACTURA"/>
    <m/>
    <m/>
    <m/>
    <m/>
    <m/>
    <m/>
    <m/>
    <m/>
    <m/>
    <m/>
    <m/>
    <m/>
    <m/>
    <m/>
    <m/>
    <m/>
    <m/>
    <m/>
    <s v="ACLARACIÓN COBRO DE INSTALACIÓN"/>
    <m/>
    <m/>
    <m/>
    <m/>
    <m/>
    <m/>
    <m/>
    <m/>
    <m/>
    <m/>
    <m/>
    <m/>
    <m/>
    <m/>
    <m/>
    <m/>
    <m/>
    <m/>
    <m/>
    <m/>
    <m/>
    <m/>
    <m/>
    <m/>
    <m/>
    <m/>
    <m/>
    <m/>
    <m/>
    <m/>
    <m/>
    <m/>
    <m/>
    <m/>
    <m/>
    <m/>
    <m/>
    <m/>
    <m/>
    <m/>
    <m/>
    <m/>
    <m/>
    <m/>
    <m/>
    <m/>
    <m/>
    <m/>
    <m/>
    <m/>
    <m/>
    <m/>
    <m/>
    <m/>
    <m/>
    <m/>
    <m/>
    <m/>
    <m/>
    <m/>
    <m/>
    <m/>
    <m/>
    <m/>
    <m/>
    <m/>
    <m/>
    <m/>
    <m/>
    <m/>
    <m/>
    <m/>
    <m/>
    <m/>
    <m/>
    <m/>
    <m/>
    <m/>
    <m/>
    <m/>
    <m/>
    <m/>
    <m/>
    <m/>
    <m/>
    <m/>
    <m/>
    <m/>
    <m/>
    <m/>
    <x v="0"/>
    <m/>
    <m/>
    <m/>
    <m/>
    <m/>
    <s v="GESTIONADO"/>
    <m/>
    <d v="2024-01-14T00:00:00"/>
    <m/>
    <m/>
    <x v="131"/>
    <x v="0"/>
    <x v="0"/>
    <x v="0"/>
    <x v="0"/>
    <n v="1"/>
    <n v="1"/>
    <n v="1"/>
    <n v="1"/>
    <x v="0"/>
    <n v="1"/>
    <s v="5231959SECRETARIA DISTRITAL DE INTEGRACION SOC"/>
    <x v="0"/>
    <d v="2024-01-14T00:00:00"/>
    <x v="2108"/>
    <d v="1899-12-30T00:00:00"/>
    <d v="2024-01-11T16:01:00"/>
    <s v="16:01"/>
    <d v="1900-01-01T23:55:32"/>
    <x v="0"/>
    <x v="0"/>
    <x v="17"/>
    <x v="0"/>
    <n v="8193"/>
  </r>
  <r>
    <n v="2130"/>
    <d v="2024-01-14T15:56:39"/>
    <d v="2024-01-14T15:57:51"/>
    <s v="45077095@ventasyservicios.com.co"/>
    <s v="Diana Patricia García Valencia"/>
    <m/>
    <d v="2024-01-11T00:00:00"/>
    <s v="15:29"/>
    <x v="4"/>
    <m/>
    <m/>
    <m/>
    <m/>
    <m/>
    <m/>
    <m/>
    <m/>
    <s v="NOC (noc@panamproject.com)"/>
    <s v="Visualización camaras - Dannregional -  11/01/2023- 14:15 pm"/>
    <s v="20647150"/>
    <s v="PANAMPROJECT S.A.S."/>
    <s v="EMPRESAS"/>
    <s v="CLIENTE EXTERNO"/>
    <x v="1"/>
    <s v="ATENCION ESPECIAL C_R5"/>
    <s v="FIJO"/>
    <s v="FO"/>
    <s v="PRODUCTO"/>
    <m/>
    <m/>
    <m/>
    <m/>
    <m/>
    <m/>
    <m/>
    <m/>
    <m/>
    <m/>
    <m/>
    <m/>
    <m/>
    <m/>
    <m/>
    <m/>
    <m/>
    <m/>
    <m/>
    <m/>
    <m/>
    <m/>
    <m/>
    <m/>
    <m/>
    <m/>
    <m/>
    <m/>
    <m/>
    <m/>
    <m/>
    <m/>
    <m/>
    <m/>
    <m/>
    <m/>
    <m/>
    <m/>
    <s v="OTROS PRODUCTOS (VENTAS)"/>
    <m/>
    <m/>
    <m/>
    <m/>
    <m/>
    <m/>
    <m/>
    <m/>
    <m/>
    <m/>
    <m/>
    <m/>
    <m/>
    <m/>
    <m/>
    <m/>
    <m/>
    <m/>
    <m/>
    <m/>
    <m/>
    <m/>
    <m/>
    <m/>
    <m/>
    <m/>
    <m/>
    <m/>
    <m/>
    <m/>
    <m/>
    <m/>
    <m/>
    <m/>
    <m/>
    <m/>
    <m/>
    <m/>
    <m/>
    <m/>
    <m/>
    <m/>
    <m/>
    <m/>
    <m/>
    <m/>
    <m/>
    <m/>
    <m/>
    <m/>
    <m/>
    <m/>
    <m/>
    <m/>
    <m/>
    <m/>
    <m/>
    <m/>
    <m/>
    <m/>
    <m/>
    <m/>
    <m/>
    <m/>
    <m/>
    <m/>
    <m/>
    <m/>
    <m/>
    <m/>
    <x v="0"/>
    <m/>
    <m/>
    <m/>
    <m/>
    <m/>
    <s v="GESTIONADO"/>
    <m/>
    <d v="2024-01-14T00:00:00"/>
    <m/>
    <m/>
    <x v="16"/>
    <x v="0"/>
    <x v="0"/>
    <x v="0"/>
    <x v="0"/>
    <n v="1"/>
    <n v="1"/>
    <n v="1"/>
    <n v="1"/>
    <x v="0"/>
    <n v="1"/>
    <s v="20647150PANAMPROJECT S.A.S."/>
    <x v="0"/>
    <d v="2024-01-14T00:00:00"/>
    <x v="2109"/>
    <d v="1899-12-30T00:00:00"/>
    <d v="2024-01-11T15:29:00"/>
    <s v="15:29"/>
    <d v="1900-01-02T00:28:51"/>
    <x v="0"/>
    <x v="0"/>
    <x v="17"/>
    <x v="0"/>
    <n v="8193"/>
  </r>
  <r>
    <n v="2131"/>
    <d v="2024-01-14T15:58:17"/>
    <d v="2024-01-14T15:59:20"/>
    <s v="45077095@ventasyservicios.com.co"/>
    <s v="Diana Patricia García Valencia"/>
    <m/>
    <d v="2024-01-13T00:00:00"/>
    <s v="21:17"/>
    <x v="4"/>
    <m/>
    <m/>
    <m/>
    <m/>
    <m/>
    <m/>
    <m/>
    <m/>
    <s v="Oscar Emilio Lopera Ruiz (oscaremilioloperaruiz@gmail.com)"/>
    <s v="Re: CANCELACIÓN CUENTA 99148124"/>
    <s v="99148124"/>
    <s v="OSCAR EMIL LOPERA RUIZ"/>
    <s v="SOH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4T00:00:00"/>
    <m/>
    <m/>
    <x v="58"/>
    <x v="0"/>
    <x v="0"/>
    <x v="0"/>
    <x v="0"/>
    <n v="1"/>
    <n v="1"/>
    <n v="1"/>
    <n v="1"/>
    <x v="0"/>
    <n v="1"/>
    <s v="99148124OSCAR EMIL LOPERA RUIZ"/>
    <x v="0"/>
    <d v="2024-01-14T00:00:00"/>
    <x v="2110"/>
    <d v="1899-12-30T00:00:00"/>
    <d v="2024-01-13T21:17:00"/>
    <s v="21:17"/>
    <d v="1899-12-30T18:42:20"/>
    <x v="4"/>
    <x v="0"/>
    <x v="17"/>
    <x v="0"/>
    <n v="8193"/>
  </r>
  <r>
    <n v="2132"/>
    <d v="2024-01-14T16:08:39"/>
    <d v="2024-01-14T16:09:42"/>
    <s v="45077095@ventasyservicios.com.co"/>
    <s v="Diana Patricia García Valencia"/>
    <m/>
    <d v="2024-01-13T00:00:00"/>
    <s v="21:29"/>
    <x v="4"/>
    <m/>
    <m/>
    <m/>
    <m/>
    <m/>
    <m/>
    <m/>
    <m/>
    <s v="ruben.ariasca@claro.com.co"/>
    <s v="RE: Pago abonado cod 12751214"/>
    <s v="12751214"/>
    <s v="MARCELA DE ROSARIO NUÑEZ DE ROMERO"/>
    <s v="SOHO"/>
    <s v="CLIENTE EXTERNO"/>
    <x v="0"/>
    <m/>
    <s v="FIJO"/>
    <s v="FO"/>
    <s v="RECONEXIÓN - REINSTALACIÓN"/>
    <m/>
    <m/>
    <m/>
    <m/>
    <m/>
    <m/>
    <m/>
    <m/>
    <m/>
    <m/>
    <m/>
    <m/>
    <m/>
    <m/>
    <m/>
    <m/>
    <m/>
    <m/>
    <m/>
    <m/>
    <m/>
    <m/>
    <m/>
    <m/>
    <m/>
    <m/>
    <m/>
    <m/>
    <m/>
    <m/>
    <m/>
    <m/>
    <m/>
    <m/>
    <m/>
    <m/>
    <m/>
    <m/>
    <m/>
    <m/>
    <m/>
    <m/>
    <s v="REINSTALACIÓN / RECONEXIÓN POR MORA"/>
    <m/>
    <m/>
    <m/>
    <m/>
    <m/>
    <m/>
    <m/>
    <m/>
    <m/>
    <m/>
    <m/>
    <m/>
    <m/>
    <m/>
    <m/>
    <m/>
    <m/>
    <m/>
    <m/>
    <m/>
    <m/>
    <m/>
    <m/>
    <m/>
    <m/>
    <m/>
    <m/>
    <m/>
    <m/>
    <m/>
    <m/>
    <m/>
    <m/>
    <m/>
    <m/>
    <m/>
    <m/>
    <m/>
    <m/>
    <m/>
    <m/>
    <m/>
    <m/>
    <m/>
    <m/>
    <m/>
    <m/>
    <m/>
    <m/>
    <m/>
    <m/>
    <m/>
    <m/>
    <m/>
    <m/>
    <m/>
    <m/>
    <m/>
    <m/>
    <m/>
    <m/>
    <m/>
    <m/>
    <m/>
    <m/>
    <m/>
    <x v="0"/>
    <m/>
    <m/>
    <m/>
    <m/>
    <m/>
    <s v="GESTIONADO"/>
    <m/>
    <d v="2024-01-14T00:00:00"/>
    <m/>
    <m/>
    <x v="33"/>
    <x v="0"/>
    <x v="0"/>
    <x v="0"/>
    <x v="0"/>
    <n v="1"/>
    <n v="1"/>
    <n v="1"/>
    <n v="1"/>
    <x v="0"/>
    <n v="1"/>
    <s v="12751214MARCELA DE ROSARIO NUÑEZ DE ROMERO"/>
    <x v="0"/>
    <d v="2024-01-14T00:00:00"/>
    <x v="2111"/>
    <d v="1899-12-30T00:00:00"/>
    <d v="2024-01-13T21:29:00"/>
    <s v="21:29"/>
    <d v="1899-12-30T18:40:42"/>
    <x v="4"/>
    <x v="0"/>
    <x v="17"/>
    <x v="0"/>
    <n v="8193"/>
  </r>
  <r>
    <n v="2133"/>
    <d v="2024-01-14T15:15:03"/>
    <d v="2024-01-14T16:10:18"/>
    <s v="46046878@ventasyservicios.com.co"/>
    <s v="Laura Alejandra Romero Roa"/>
    <m/>
    <d v="2024-01-13T00:00:00"/>
    <s v="16:01"/>
    <x v="0"/>
    <m/>
    <m/>
    <m/>
    <m/>
    <m/>
    <m/>
    <m/>
    <m/>
    <s v="ccialcorp1@celugroup.com; "/>
    <s v="Re: RV: Fwd: Solicitud"/>
    <s v="900430148"/>
    <s v="IMC AIRPORT SHOPPES S.A.S"/>
    <s v="NO DETERMINADO"/>
    <s v="CLIENTE EXTERNO"/>
    <x v="0"/>
    <m/>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4T00:00:00"/>
    <s v="0"/>
    <s v="0"/>
    <x v="22"/>
    <x v="0"/>
    <x v="0"/>
    <x v="0"/>
    <x v="0"/>
    <n v="1"/>
    <n v="1"/>
    <n v="1"/>
    <n v="1"/>
    <x v="0"/>
    <n v="1"/>
    <s v="900430148IMC AIRPORT SHOPPES S.A.S"/>
    <x v="0"/>
    <d v="2024-01-14T00:00:00"/>
    <x v="2112"/>
    <d v="1899-12-30T00:00:00"/>
    <d v="2024-01-13T16:01:00"/>
    <s v="16:01"/>
    <d v="1899-12-31T00:09:18"/>
    <x v="0"/>
    <x v="0"/>
    <x v="27"/>
    <x v="1"/>
    <n v="8193"/>
  </r>
  <r>
    <n v="2134"/>
    <d v="2024-01-14T16:09:52"/>
    <d v="2024-01-14T16:11:25"/>
    <s v="45077095@ventasyservicios.com.co"/>
    <s v="Diana Patricia García Valencia"/>
    <m/>
    <d v="2024-01-13T00:00:00"/>
    <s v="21:03"/>
    <x v="4"/>
    <m/>
    <m/>
    <m/>
    <m/>
    <m/>
    <m/>
    <m/>
    <m/>
    <s v="vendor-repair@verizon.com (vendor-repair@verizon.com)"/>
    <s v="Re: SD2829078 + WOC0217 +  (2024011304176) (ETTRID:113511114) Hard Down CLARO COLOMBIA 9011922"/>
    <s v="20489"/>
    <s v="VERIZON COLOMBIA S.A."/>
    <s v="EMPRESAS"/>
    <s v="CLIENTE EXTERNO"/>
    <x v="1"/>
    <s v="ALEXANDER JOSE PALMA IBARRA"/>
    <s v="MÓVIL"/>
    <m/>
    <m/>
    <s v="DATOS DEMOGRÁFICOS"/>
    <m/>
    <m/>
    <m/>
    <m/>
    <m/>
    <m/>
    <m/>
    <m/>
    <m/>
    <m/>
    <m/>
    <m/>
    <m/>
    <m/>
    <s v="ACTUALIZACIÓN No. DE IDENTIFICACIÓN"/>
    <m/>
    <m/>
    <m/>
    <m/>
    <m/>
    <m/>
    <m/>
    <m/>
    <m/>
    <m/>
    <m/>
    <m/>
    <m/>
    <m/>
    <m/>
    <m/>
    <m/>
    <m/>
    <m/>
    <m/>
    <m/>
    <m/>
    <m/>
    <m/>
    <m/>
    <m/>
    <m/>
    <m/>
    <m/>
    <m/>
    <m/>
    <m/>
    <m/>
    <m/>
    <m/>
    <m/>
    <m/>
    <m/>
    <m/>
    <m/>
    <m/>
    <m/>
    <m/>
    <m/>
    <m/>
    <m/>
    <m/>
    <m/>
    <m/>
    <m/>
    <m/>
    <m/>
    <m/>
    <m/>
    <m/>
    <m/>
    <m/>
    <m/>
    <m/>
    <m/>
    <m/>
    <m/>
    <m/>
    <m/>
    <m/>
    <m/>
    <m/>
    <m/>
    <m/>
    <m/>
    <m/>
    <m/>
    <m/>
    <m/>
    <m/>
    <m/>
    <m/>
    <m/>
    <m/>
    <m/>
    <m/>
    <m/>
    <m/>
    <m/>
    <m/>
    <m/>
    <m/>
    <m/>
    <m/>
    <m/>
    <m/>
    <m/>
    <m/>
    <x v="0"/>
    <m/>
    <m/>
    <m/>
    <m/>
    <m/>
    <s v="GESTIONADO"/>
    <m/>
    <d v="2024-01-14T00:00:00"/>
    <m/>
    <m/>
    <x v="181"/>
    <x v="0"/>
    <x v="0"/>
    <x v="0"/>
    <x v="0"/>
    <n v="1"/>
    <n v="1"/>
    <n v="1"/>
    <n v="1"/>
    <x v="0"/>
    <n v="1"/>
    <s v="20489VERIZON COLOMBIA S.A."/>
    <x v="0"/>
    <d v="2024-01-14T00:00:00"/>
    <x v="2113"/>
    <d v="1899-12-30T00:00:00"/>
    <d v="2024-01-13T21:03:00"/>
    <s v="21:03"/>
    <d v="1899-12-30T19:08:25"/>
    <x v="4"/>
    <x v="0"/>
    <x v="17"/>
    <x v="0"/>
    <n v="8193"/>
  </r>
  <r>
    <n v="2135"/>
    <d v="2024-01-14T16:11:30"/>
    <d v="2024-01-14T16:12:17"/>
    <s v="45077095@ventasyservicios.com.co"/>
    <s v="Diana Patricia García Valencia"/>
    <m/>
    <d v="2024-01-14T00:00:00"/>
    <s v="1:50"/>
    <x v="4"/>
    <m/>
    <m/>
    <m/>
    <m/>
    <m/>
    <m/>
    <m/>
    <m/>
    <s v="Lilu Escobar (escolilu@gmail.com)"/>
    <s v="Re:cuarto correo FACTURA MALA- 800153993;COMCEL S.A.;E5767886467;01;CLARO;MOVIL"/>
    <s v="8.22395867"/>
    <s v="IMAGINE S.A.S."/>
    <s v="PYME PEQUEÑA"/>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4T00:00:00"/>
    <m/>
    <m/>
    <x v="9"/>
    <x v="0"/>
    <x v="0"/>
    <x v="0"/>
    <x v="0"/>
    <n v="1"/>
    <n v="1"/>
    <n v="1"/>
    <n v="1"/>
    <x v="0"/>
    <n v="1"/>
    <s v="8.22395867IMAGINE S.A.S."/>
    <x v="0"/>
    <d v="2024-01-14T00:00:00"/>
    <x v="2114"/>
    <d v="1899-12-30T00:00:00"/>
    <d v="2024-01-14T01:50:00"/>
    <s v="1:50"/>
    <d v="1899-12-30T14:22:17"/>
    <x v="3"/>
    <x v="2"/>
    <x v="17"/>
    <x v="0"/>
    <n v="8193"/>
  </r>
  <r>
    <n v="2136"/>
    <d v="2024-01-14T16:12:07"/>
    <d v="2024-01-14T16:12:59"/>
    <s v="46044959@ventasyservicios.com.co"/>
    <s v="Brayan Enrique Cuida Castillo"/>
    <m/>
    <d v="2024-01-13T00:00:00"/>
    <s v="1:28 p. m."/>
    <x v="4"/>
    <m/>
    <m/>
    <m/>
    <m/>
    <m/>
    <m/>
    <m/>
    <m/>
    <s v="gerencia@hotelcafeira.com"/>
    <s v="SOLICITUD DE RETIRO DE FACTURACION POR SERVICIOS NO PRESTADOS"/>
    <s v="12326990"/>
    <s v="INVERCASAL SAS"/>
    <s v="SOH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4T00:00:00"/>
    <s v="NN"/>
    <m/>
    <x v="58"/>
    <x v="0"/>
    <x v="0"/>
    <x v="0"/>
    <x v="0"/>
    <n v="1"/>
    <n v="1"/>
    <n v="1"/>
    <n v="1"/>
    <x v="0"/>
    <n v="1"/>
    <s v="12326990INVERCASAL SAS"/>
    <x v="0"/>
    <d v="2024-01-14T00:00:00"/>
    <x v="2115"/>
    <d v="1899-12-30T00:00:00"/>
    <d v="2024-01-13T01:28:00"/>
    <s v="1:28"/>
    <d v="1899-12-31T14:44:59"/>
    <x v="0"/>
    <x v="0"/>
    <x v="7"/>
    <x v="0"/>
    <n v="8193"/>
  </r>
  <r>
    <n v="2137"/>
    <d v="2024-01-14T16:12:24"/>
    <d v="2024-01-14T16:13:19"/>
    <s v="45077095@ventasyservicios.com.co"/>
    <s v="Diana Patricia García Valencia"/>
    <m/>
    <d v="2024-01-13T00:00:00"/>
    <s v="23:06"/>
    <x v="4"/>
    <m/>
    <m/>
    <m/>
    <m/>
    <m/>
    <m/>
    <m/>
    <m/>
    <s v="38872613"/>
    <s v="ROSALBA CHILITO  "/>
    <s v="38872613"/>
    <s v="ROSALBA CHILITO  "/>
    <s v="SOHO"/>
    <s v="CLIENTE EXTERNO"/>
    <x v="0"/>
    <m/>
    <s v="FIJO"/>
    <s v="HFC"/>
    <s v="CAMBIO PLAN TARIFA"/>
    <m/>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3T00:00:00"/>
    <m/>
    <m/>
    <x v="22"/>
    <x v="0"/>
    <x v="0"/>
    <x v="8"/>
    <x v="1"/>
    <n v="1"/>
    <n v="1"/>
    <n v="1"/>
    <n v="1"/>
    <x v="0"/>
    <n v="1"/>
    <s v="38872613ROSALBA CHILITO  "/>
    <x v="0"/>
    <d v="2024-01-14T00:00:00"/>
    <x v="2116"/>
    <d v="1899-12-30T00:00:00"/>
    <d v="2024-01-13T23:06:00"/>
    <s v="23:06"/>
    <d v="1899-12-30T17:07:19"/>
    <x v="3"/>
    <x v="2"/>
    <x v="17"/>
    <x v="0"/>
    <n v="8193"/>
  </r>
  <r>
    <n v="2138"/>
    <d v="2024-01-14T16:10:26"/>
    <d v="2024-01-14T16:25:57"/>
    <s v="46046878@ventasyservicios.com.co"/>
    <s v="Laura Alejandra Romero Roa"/>
    <m/>
    <d v="2024-01-14T00:00:00"/>
    <s v="16:22"/>
    <x v="0"/>
    <m/>
    <m/>
    <m/>
    <m/>
    <m/>
    <m/>
    <m/>
    <m/>
    <s v="always.clean0811@gmail.com; "/>
    <s v="Fwd: Re: SOLICITUD CRUCE DE SALDOS"/>
    <s v="901540256"/>
    <s v="ALWAYS CLEAN SERVICES SAS"/>
    <s v="NO DETERMINADO"/>
    <s v="CLIENTE EXTERNO"/>
    <x v="0"/>
    <m/>
    <s v="MÓVIL"/>
    <m/>
    <m/>
    <s v="PAGO NO ABONADO"/>
    <m/>
    <m/>
    <m/>
    <m/>
    <m/>
    <m/>
    <m/>
    <m/>
    <m/>
    <m/>
    <m/>
    <m/>
    <m/>
    <m/>
    <m/>
    <m/>
    <m/>
    <m/>
    <m/>
    <m/>
    <m/>
    <m/>
    <m/>
    <m/>
    <m/>
    <m/>
    <m/>
    <m/>
    <m/>
    <m/>
    <m/>
    <m/>
    <m/>
    <s v="INFORMACIÓN - ACLARACIÓN"/>
    <m/>
    <m/>
    <m/>
    <m/>
    <m/>
    <m/>
    <m/>
    <m/>
    <m/>
    <m/>
    <m/>
    <m/>
    <m/>
    <m/>
    <m/>
    <m/>
    <m/>
    <m/>
    <m/>
    <m/>
    <m/>
    <m/>
    <m/>
    <m/>
    <m/>
    <m/>
    <m/>
    <m/>
    <m/>
    <m/>
    <m/>
    <m/>
    <m/>
    <m/>
    <m/>
    <m/>
    <m/>
    <m/>
    <m/>
    <m/>
    <m/>
    <m/>
    <m/>
    <m/>
    <m/>
    <m/>
    <m/>
    <m/>
    <m/>
    <m/>
    <m/>
    <m/>
    <m/>
    <m/>
    <m/>
    <m/>
    <m/>
    <m/>
    <m/>
    <m/>
    <m/>
    <m/>
    <m/>
    <m/>
    <m/>
    <m/>
    <m/>
    <m/>
    <m/>
    <m/>
    <m/>
    <m/>
    <m/>
    <m/>
    <x v="0"/>
    <m/>
    <m/>
    <m/>
    <m/>
    <m/>
    <s v="GESTIONADO"/>
    <m/>
    <d v="2024-01-14T00:00:00"/>
    <s v="0"/>
    <s v="0"/>
    <x v="28"/>
    <x v="0"/>
    <x v="0"/>
    <x v="0"/>
    <x v="0"/>
    <n v="1"/>
    <n v="1"/>
    <n v="1"/>
    <n v="1"/>
    <x v="0"/>
    <n v="1"/>
    <s v="901540256ALWAYS CLEAN SERVICES SAS"/>
    <x v="2"/>
    <d v="2024-01-14T00:00:00"/>
    <x v="2117"/>
    <d v="1899-12-30T00:00:00"/>
    <d v="2024-01-14T16:22:00"/>
    <s v="16:22"/>
    <d v="1899-12-30T00:03:57"/>
    <x v="1"/>
    <x v="1"/>
    <x v="27"/>
    <x v="1"/>
    <n v="8193"/>
  </r>
  <r>
    <n v="2139"/>
    <d v="2024-01-14T16:26:01"/>
    <d v="2024-01-14T16:35:43"/>
    <s v="46046878@ventasyservicios.com.co"/>
    <s v="Laura Alejandra Romero Roa"/>
    <m/>
    <d v="2024-01-14T00:00:00"/>
    <s v="16:31"/>
    <x v="0"/>
    <m/>
    <m/>
    <m/>
    <m/>
    <m/>
    <m/>
    <m/>
    <m/>
    <s v="gercontable@autama.com.co"/>
    <s v="Suspicious URL:Fwd: Suspicious URL:RE: Suspicious URL:Re: Fwd: Solicitud de cambio Cable Modem por Daño - Autama Motor SAS - Ticket "/>
    <s v="900923508"/>
    <s v="Autama Motor SAS"/>
    <s v="NO DETERMINADO"/>
    <s v="CLIENTE EXTERNO"/>
    <x v="0"/>
    <m/>
    <s v="FIJO"/>
    <s v="FO"/>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4T00:00:00"/>
    <s v="0"/>
    <s v="0"/>
    <x v="57"/>
    <x v="0"/>
    <x v="0"/>
    <x v="0"/>
    <x v="0"/>
    <n v="1"/>
    <n v="1"/>
    <n v="1"/>
    <n v="1"/>
    <x v="0"/>
    <n v="1"/>
    <s v="900923508Autama Motor SAS"/>
    <x v="2"/>
    <d v="2024-01-14T00:00:00"/>
    <x v="2118"/>
    <d v="1899-12-30T00:00:00"/>
    <d v="2024-01-14T16:31:00"/>
    <s v="16:31"/>
    <d v="1899-12-30T00:04:43"/>
    <x v="1"/>
    <x v="1"/>
    <x v="27"/>
    <x v="1"/>
    <n v="8193"/>
  </r>
  <r>
    <n v="2140"/>
    <d v="2024-01-14T16:43:33"/>
    <d v="2024-01-14T16:44:21"/>
    <s v="46046878@ventasyservicios.com.co"/>
    <s v="Laura Alejandra Romero Roa"/>
    <m/>
    <d v="2024-01-14T00:00:00"/>
    <s v="16:39"/>
    <x v="0"/>
    <m/>
    <m/>
    <m/>
    <m/>
    <m/>
    <m/>
    <m/>
    <m/>
    <s v="luisa.castrog@claro.com.co"/>
    <s v="Re: TUTELA AMPARANDO EL DERECHO DE PETICION MOVIAVAL SAS VS CLARO COLOMBIA."/>
    <s v="0"/>
    <s v="0"/>
    <s v="NO DETERMINADO"/>
    <s v="CLIENTE EXTERNO"/>
    <x v="0"/>
    <m/>
    <s v="FIJO"/>
    <s v="FO"/>
    <s v="CASO A OTRAS ÁREAS"/>
    <m/>
    <m/>
    <m/>
    <m/>
    <m/>
    <m/>
    <m/>
    <m/>
    <s v="NOVEDADES PYME"/>
    <m/>
    <m/>
    <m/>
    <m/>
    <m/>
    <m/>
    <m/>
    <m/>
    <m/>
    <m/>
    <m/>
    <m/>
    <m/>
    <m/>
    <m/>
    <m/>
    <m/>
    <m/>
    <m/>
    <m/>
    <m/>
    <m/>
    <m/>
    <m/>
    <m/>
    <m/>
    <m/>
    <m/>
    <m/>
    <m/>
    <m/>
    <m/>
    <m/>
    <m/>
    <m/>
    <m/>
    <m/>
    <m/>
    <m/>
    <m/>
    <m/>
    <m/>
    <m/>
    <m/>
    <m/>
    <m/>
    <m/>
    <m/>
    <m/>
    <m/>
    <m/>
    <m/>
    <m/>
    <m/>
    <m/>
    <m/>
    <m/>
    <m/>
    <m/>
    <m/>
    <m/>
    <m/>
    <m/>
    <m/>
    <m/>
    <m/>
    <m/>
    <m/>
    <m/>
    <m/>
    <m/>
    <m/>
    <m/>
    <m/>
    <m/>
    <m/>
    <m/>
    <m/>
    <m/>
    <m/>
    <m/>
    <m/>
    <m/>
    <m/>
    <m/>
    <m/>
    <m/>
    <m/>
    <m/>
    <m/>
    <m/>
    <m/>
    <m/>
    <m/>
    <m/>
    <m/>
    <m/>
    <m/>
    <m/>
    <m/>
    <x v="0"/>
    <m/>
    <m/>
    <m/>
    <m/>
    <m/>
    <s v="GESTIONADO"/>
    <m/>
    <d v="2024-01-14T00:00:00"/>
    <s v="0"/>
    <s v="0"/>
    <x v="94"/>
    <x v="0"/>
    <x v="0"/>
    <x v="0"/>
    <x v="0"/>
    <n v="1"/>
    <n v="1"/>
    <n v="1"/>
    <n v="1"/>
    <x v="0"/>
    <n v="1"/>
    <s v="00"/>
    <x v="2"/>
    <d v="2024-01-14T00:00:00"/>
    <x v="2119"/>
    <d v="1899-12-30T00:00:00"/>
    <d v="2024-01-14T16:39:00"/>
    <s v="16:39"/>
    <d v="1899-12-30T00:05:21"/>
    <x v="1"/>
    <x v="1"/>
    <x v="27"/>
    <x v="1"/>
    <n v="8193"/>
  </r>
  <r>
    <n v="2141"/>
    <d v="2024-01-14T16:44:23"/>
    <d v="2024-01-14T16:45:23"/>
    <s v="46044959@ventasyservicios.com.co"/>
    <s v="Brayan Enrique Cuida Castillo"/>
    <m/>
    <d v="2024-01-13T00:00:00"/>
    <s v="12:33 p. m."/>
    <x v="4"/>
    <m/>
    <m/>
    <m/>
    <m/>
    <m/>
    <m/>
    <m/>
    <m/>
    <s v="mundobaby.68@gmail.com"/>
    <s v="DEVOLUCION DE SALDO A FAVOR"/>
    <s v="68890162"/>
    <s v=" PEDRO MIGU LOPEZ RUIZ"/>
    <s v="MICRO"/>
    <s v="CLIENTE CLAR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3T00:00:00"/>
    <s v="NN"/>
    <m/>
    <x v="47"/>
    <x v="0"/>
    <x v="0"/>
    <x v="0"/>
    <x v="0"/>
    <n v="1"/>
    <n v="1"/>
    <n v="1"/>
    <n v="1"/>
    <x v="0"/>
    <n v="1"/>
    <s v="68890162 PEDRO MIGU LOPEZ RUIZ"/>
    <x v="0"/>
    <d v="2024-01-14T00:00:00"/>
    <x v="2120"/>
    <d v="1899-12-30T00:00:00"/>
    <d v="2024-01-13T12:33:00"/>
    <s v="12:33"/>
    <d v="1899-12-31T04:12:23"/>
    <x v="0"/>
    <x v="2"/>
    <x v="7"/>
    <x v="0"/>
    <n v="8193"/>
  </r>
  <r>
    <n v="2142"/>
    <d v="2024-01-14T16:56:47"/>
    <d v="2024-01-14T16:57:39"/>
    <s v="46044959@ventasyservicios.com.co"/>
    <s v="Brayan Enrique Cuida Castillo"/>
    <m/>
    <d v="2024-01-13T00:00:00"/>
    <s v="11:15 a. m."/>
    <x v="4"/>
    <m/>
    <m/>
    <m/>
    <m/>
    <m/>
    <m/>
    <m/>
    <m/>
    <s v="mundotecnologicomyp@gmail.com"/>
    <s v="Inconformidad con el precio de mi factura"/>
    <s v="30475384"/>
    <s v="JUAN SALVA PUERTO RODRIGUEZ"/>
    <s v="MICRO"/>
    <s v="CLIENTE CLARO"/>
    <x v="0"/>
    <m/>
    <s v="FIJO"/>
    <s v="HFC"/>
    <s v="PQR"/>
    <m/>
    <m/>
    <m/>
    <m/>
    <m/>
    <m/>
    <m/>
    <m/>
    <m/>
    <m/>
    <m/>
    <m/>
    <m/>
    <m/>
    <m/>
    <m/>
    <m/>
    <m/>
    <m/>
    <m/>
    <m/>
    <m/>
    <m/>
    <m/>
    <m/>
    <m/>
    <m/>
    <m/>
    <m/>
    <m/>
    <m/>
    <m/>
    <m/>
    <m/>
    <m/>
    <m/>
    <m/>
    <s v="NO RECEPCIÓN DE SOLICITUD (PQR - RECURSO)"/>
    <m/>
    <m/>
    <m/>
    <m/>
    <m/>
    <m/>
    <m/>
    <m/>
    <m/>
    <m/>
    <m/>
    <m/>
    <m/>
    <m/>
    <m/>
    <m/>
    <m/>
    <m/>
    <m/>
    <m/>
    <m/>
    <m/>
    <m/>
    <m/>
    <m/>
    <m/>
    <m/>
    <m/>
    <m/>
    <m/>
    <m/>
    <m/>
    <m/>
    <m/>
    <m/>
    <m/>
    <m/>
    <m/>
    <m/>
    <m/>
    <m/>
    <m/>
    <m/>
    <m/>
    <m/>
    <m/>
    <m/>
    <m/>
    <m/>
    <m/>
    <m/>
    <m/>
    <m/>
    <m/>
    <m/>
    <m/>
    <m/>
    <m/>
    <m/>
    <m/>
    <m/>
    <m/>
    <m/>
    <m/>
    <m/>
    <m/>
    <m/>
    <m/>
    <m/>
    <m/>
    <m/>
    <x v="0"/>
    <m/>
    <m/>
    <m/>
    <m/>
    <m/>
    <s v="GESTIONADO"/>
    <m/>
    <d v="2024-01-14T00:00:00"/>
    <s v="NN"/>
    <m/>
    <x v="69"/>
    <x v="0"/>
    <x v="0"/>
    <x v="0"/>
    <x v="0"/>
    <n v="1"/>
    <n v="1"/>
    <n v="1"/>
    <n v="1"/>
    <x v="0"/>
    <n v="1"/>
    <s v="30475384JUAN SALVA PUERTO RODRIGUEZ"/>
    <x v="0"/>
    <d v="2024-01-14T00:00:00"/>
    <x v="2121"/>
    <d v="1899-12-30T00:00:00"/>
    <d v="2024-01-13T11:15:00"/>
    <s v="11:15"/>
    <d v="1899-12-31T05:42:39"/>
    <x v="0"/>
    <x v="0"/>
    <x v="7"/>
    <x v="0"/>
    <n v="8193"/>
  </r>
  <r>
    <n v="2143"/>
    <d v="2024-01-14T16:44:26"/>
    <d v="2024-01-14T17:19:13"/>
    <s v="46046878@ventasyservicios.com.co"/>
    <s v="Laura Alejandra Romero Roa"/>
    <m/>
    <d v="2024-01-14T00:00:00"/>
    <s v="17:14"/>
    <x v="0"/>
    <m/>
    <m/>
    <m/>
    <m/>
    <m/>
    <m/>
    <m/>
    <m/>
    <s v="sgestion@clctransportes.com; "/>
    <s v="Re: RV: VALIDACION URGENTE DE ERROR DE USTEDES PAGO FACTURAS"/>
    <s v="12242357 "/>
    <s v="CARGA Y LOGISTICA DE COLOMBIA S.A."/>
    <s v="NO DETERMINADO"/>
    <s v="CLIENTE EXTERNO"/>
    <x v="0"/>
    <m/>
    <s v="FIJO"/>
    <s v="FO"/>
    <s v="PAGO NO ABONADO"/>
    <m/>
    <m/>
    <m/>
    <m/>
    <m/>
    <m/>
    <m/>
    <m/>
    <m/>
    <m/>
    <m/>
    <m/>
    <m/>
    <m/>
    <m/>
    <m/>
    <m/>
    <m/>
    <m/>
    <m/>
    <m/>
    <m/>
    <m/>
    <m/>
    <m/>
    <m/>
    <m/>
    <m/>
    <m/>
    <m/>
    <m/>
    <m/>
    <m/>
    <s v="INFORMACIÓN - ACLARACIÓN"/>
    <m/>
    <m/>
    <m/>
    <m/>
    <m/>
    <m/>
    <m/>
    <m/>
    <m/>
    <m/>
    <m/>
    <m/>
    <m/>
    <m/>
    <m/>
    <m/>
    <m/>
    <m/>
    <m/>
    <m/>
    <m/>
    <m/>
    <m/>
    <m/>
    <m/>
    <m/>
    <m/>
    <m/>
    <m/>
    <m/>
    <m/>
    <m/>
    <m/>
    <m/>
    <m/>
    <m/>
    <m/>
    <m/>
    <m/>
    <m/>
    <m/>
    <m/>
    <m/>
    <m/>
    <m/>
    <m/>
    <m/>
    <m/>
    <m/>
    <m/>
    <m/>
    <m/>
    <m/>
    <m/>
    <m/>
    <m/>
    <m/>
    <m/>
    <m/>
    <m/>
    <m/>
    <m/>
    <m/>
    <m/>
    <m/>
    <m/>
    <m/>
    <m/>
    <m/>
    <m/>
    <m/>
    <m/>
    <m/>
    <m/>
    <m/>
    <x v="0"/>
    <m/>
    <m/>
    <m/>
    <m/>
    <m/>
    <s v="GESTIONADO"/>
    <m/>
    <d v="2024-01-14T00:00:00"/>
    <s v="0"/>
    <s v="0"/>
    <x v="28"/>
    <x v="0"/>
    <x v="0"/>
    <x v="0"/>
    <x v="0"/>
    <n v="1"/>
    <n v="1"/>
    <n v="1"/>
    <n v="1"/>
    <x v="0"/>
    <n v="1"/>
    <s v="12242357 CARGA Y LOGISTICA DE COLOMBIA S.A."/>
    <x v="2"/>
    <d v="2024-01-14T00:00:00"/>
    <x v="2122"/>
    <d v="1899-12-30T00:00:00"/>
    <d v="2024-01-14T17:14:00"/>
    <s v="17:14"/>
    <d v="1899-12-30T00:05:13"/>
    <x v="1"/>
    <x v="1"/>
    <x v="27"/>
    <x v="1"/>
    <n v="8193"/>
  </r>
  <r>
    <n v="2144"/>
    <d v="2024-01-14T17:47:53"/>
    <d v="2024-01-14T17:48:47"/>
    <s v="46044959@ventasyservicios.com.co"/>
    <s v="Brayan Enrique Cuida Castillo"/>
    <m/>
    <d v="2024-01-13T00:00:00"/>
    <s v="11:11 a. m."/>
    <x v="4"/>
    <m/>
    <m/>
    <m/>
    <m/>
    <m/>
    <m/>
    <m/>
    <m/>
    <s v="guaimaron@gmail.com"/>
    <s v="PQR SOLICITUD GUAIMARON SAS NIT 8600201351"/>
    <s v="8.21626152"/>
    <s v="GUAIMARON S.A."/>
    <s v="MICRO"/>
    <s v="CLIENTE CLARO"/>
    <x v="0"/>
    <m/>
    <s v="MÓVIL"/>
    <m/>
    <m/>
    <s v="PQR"/>
    <m/>
    <m/>
    <m/>
    <m/>
    <m/>
    <m/>
    <m/>
    <m/>
    <m/>
    <m/>
    <m/>
    <m/>
    <m/>
    <m/>
    <m/>
    <m/>
    <m/>
    <m/>
    <m/>
    <m/>
    <m/>
    <m/>
    <m/>
    <m/>
    <m/>
    <m/>
    <m/>
    <m/>
    <m/>
    <m/>
    <m/>
    <m/>
    <m/>
    <m/>
    <m/>
    <m/>
    <s v="INFORMACIÓN - ACLARACIÓN"/>
    <s v="OTROS PRODUCTOS (VENTAS)"/>
    <m/>
    <m/>
    <m/>
    <m/>
    <m/>
    <m/>
    <m/>
    <m/>
    <m/>
    <m/>
    <m/>
    <m/>
    <m/>
    <m/>
    <m/>
    <m/>
    <m/>
    <m/>
    <m/>
    <m/>
    <m/>
    <m/>
    <m/>
    <m/>
    <m/>
    <m/>
    <m/>
    <m/>
    <m/>
    <m/>
    <m/>
    <m/>
    <m/>
    <m/>
    <m/>
    <m/>
    <m/>
    <m/>
    <m/>
    <m/>
    <m/>
    <m/>
    <m/>
    <m/>
    <m/>
    <m/>
    <m/>
    <m/>
    <m/>
    <m/>
    <m/>
    <m/>
    <m/>
    <m/>
    <m/>
    <m/>
    <m/>
    <m/>
    <m/>
    <m/>
    <m/>
    <m/>
    <m/>
    <m/>
    <m/>
    <m/>
    <m/>
    <m/>
    <m/>
    <m/>
    <x v="0"/>
    <m/>
    <m/>
    <m/>
    <m/>
    <m/>
    <s v="GESTIONADO"/>
    <m/>
    <d v="2024-01-14T00:00:00"/>
    <s v="NN"/>
    <m/>
    <x v="60"/>
    <x v="0"/>
    <x v="0"/>
    <x v="0"/>
    <x v="0"/>
    <n v="1"/>
    <n v="1"/>
    <n v="1"/>
    <n v="1"/>
    <x v="0"/>
    <n v="1"/>
    <s v="8.21626152GUAIMARON S.A."/>
    <x v="0"/>
    <d v="2024-01-14T00:00:00"/>
    <x v="2123"/>
    <d v="1899-12-30T00:00:00"/>
    <d v="2024-01-13T11:11:00"/>
    <s v="11:11"/>
    <d v="1899-12-31T06:37:47"/>
    <x v="0"/>
    <x v="0"/>
    <x v="7"/>
    <x v="0"/>
    <n v="8193"/>
  </r>
  <r>
    <n v="2145"/>
    <d v="2024-01-14T17:50:57"/>
    <d v="2024-01-14T17:51:44"/>
    <s v="46046878@ventasyservicios.com.co"/>
    <s v="Laura Alejandra Romero Roa"/>
    <m/>
    <d v="2024-01-14T00:00:00"/>
    <s v="17:49"/>
    <x v="0"/>
    <m/>
    <m/>
    <m/>
    <m/>
    <m/>
    <m/>
    <m/>
    <m/>
    <s v="msa709@hotmail.com; "/>
    <s v="Re: Fwd: urgente afectación Internet por ruptura de cable externo desde el poste"/>
    <s v="1069712928"/>
    <s v="Javier Adrian Mora cubill"/>
    <s v="NO DETERMINADO"/>
    <s v="CLIENTE EXTERNO"/>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4T00:00:00"/>
    <s v="0"/>
    <s v="0"/>
    <x v="57"/>
    <x v="0"/>
    <x v="0"/>
    <x v="0"/>
    <x v="0"/>
    <n v="1"/>
    <n v="1"/>
    <n v="1"/>
    <n v="1"/>
    <x v="0"/>
    <n v="1"/>
    <s v="1069712928Javier Adrian Mora cubill"/>
    <x v="2"/>
    <d v="2024-01-14T00:00:00"/>
    <x v="2124"/>
    <d v="1899-12-30T00:00:00"/>
    <d v="2024-01-14T17:49:00"/>
    <s v="17:49"/>
    <d v="1899-12-30T00:02:44"/>
    <x v="1"/>
    <x v="1"/>
    <x v="27"/>
    <x v="1"/>
    <n v="8193"/>
  </r>
  <r>
    <n v="2146"/>
    <d v="2024-01-14T18:05:24"/>
    <d v="2024-01-14T18:06:08"/>
    <s v="46046878@ventasyservicios.com.co"/>
    <s v="Laura Alejandra Romero Roa"/>
    <m/>
    <d v="2024-01-14T00:00:00"/>
    <s v="18:02"/>
    <x v="0"/>
    <m/>
    <m/>
    <m/>
    <m/>
    <m/>
    <m/>
    <m/>
    <m/>
    <s v="servicio.pitalito@smartphonesas.co; "/>
    <s v="Re: Solicitud cambio de iccid"/>
    <s v="901686904"/>
    <s v="CASA CAFE-COFFEHUILA CO S"/>
    <s v="NO DETERMINAD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4T00:00:00"/>
    <s v="0"/>
    <s v="0"/>
    <x v="21"/>
    <x v="0"/>
    <x v="0"/>
    <x v="0"/>
    <x v="0"/>
    <n v="1"/>
    <n v="1"/>
    <n v="1"/>
    <n v="1"/>
    <x v="0"/>
    <n v="1"/>
    <s v="901686904CASA CAFE-COFFEHUILA CO S"/>
    <x v="2"/>
    <d v="2024-01-14T00:00:00"/>
    <x v="2125"/>
    <d v="1899-12-30T00:00:00"/>
    <d v="2024-01-14T18:02:00"/>
    <s v="18:02"/>
    <d v="1899-12-30T00:04:08"/>
    <x v="1"/>
    <x v="1"/>
    <x v="27"/>
    <x v="1"/>
    <n v="8193"/>
  </r>
  <r>
    <n v="2147"/>
    <d v="2024-01-14T18:16:26"/>
    <d v="2024-01-14T18:17:16"/>
    <s v="46044959@ventasyservicios.com.co"/>
    <s v="Brayan Enrique Cuida Castillo"/>
    <m/>
    <d v="2024-01-13T00:00:00"/>
    <s v="12:48 p. m."/>
    <x v="4"/>
    <m/>
    <m/>
    <m/>
    <m/>
    <m/>
    <m/>
    <m/>
    <m/>
    <s v="samalejo12@hotmail.com"/>
    <s v="Re: Solicitud traslado Fibra optica"/>
    <s v="13877741"/>
    <s v="GLORIA CRISTINA LOPEZ GIR"/>
    <s v="SOHO"/>
    <s v="CLIENTE CLARO"/>
    <x v="0"/>
    <m/>
    <s v="FIJO"/>
    <s v="FO"/>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4T00:00:00"/>
    <s v="NN"/>
    <m/>
    <x v="47"/>
    <x v="0"/>
    <x v="0"/>
    <x v="0"/>
    <x v="0"/>
    <n v="1"/>
    <n v="1"/>
    <n v="1"/>
    <n v="1"/>
    <x v="1"/>
    <n v="2"/>
    <s v="13877741GLORIA CRISTINA LOPEZ GIR"/>
    <x v="0"/>
    <d v="2024-01-14T00:00:00"/>
    <x v="2126"/>
    <d v="1899-12-30T00:00:00"/>
    <d v="2024-01-13T12:48:00"/>
    <s v="12:48"/>
    <d v="1899-12-31T05:29:16"/>
    <x v="0"/>
    <x v="0"/>
    <x v="7"/>
    <x v="0"/>
    <n v="8193"/>
  </r>
  <r>
    <n v="2148"/>
    <d v="2024-01-14T18:17:17"/>
    <d v="2024-01-14T18:18:07"/>
    <s v="46046878@ventasyservicios.com.co"/>
    <s v="Laura Alejandra Romero Roa"/>
    <m/>
    <d v="2024-01-14T00:00:00"/>
    <s v="18:14"/>
    <x v="0"/>
    <m/>
    <m/>
    <m/>
    <m/>
    <m/>
    <m/>
    <m/>
    <m/>
    <s v="djazminm.27@gmail.com; "/>
    <s v="Re: Fwd: Línea 3103107530 eSIM"/>
    <s v="1010044237"/>
    <s v="DEISY JAZMIN TORRES ROJAS"/>
    <s v="NO DETERMINAD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4T00:00:00"/>
    <s v="0"/>
    <s v="0"/>
    <x v="21"/>
    <x v="0"/>
    <x v="0"/>
    <x v="21"/>
    <x v="1"/>
    <n v="1"/>
    <n v="1"/>
    <n v="1"/>
    <n v="1"/>
    <x v="0"/>
    <n v="1"/>
    <s v="1010044237DEISY JAZMIN TORRES ROJAS"/>
    <x v="2"/>
    <d v="2024-01-14T00:00:00"/>
    <x v="2127"/>
    <d v="1899-12-30T00:00:00"/>
    <d v="2024-01-14T18:14:00"/>
    <s v="18:14"/>
    <d v="1899-12-30T00:04:07"/>
    <x v="1"/>
    <x v="1"/>
    <x v="27"/>
    <x v="1"/>
    <n v="8193"/>
  </r>
  <r>
    <n v="2149"/>
    <d v="2024-01-14T18:47:40"/>
    <d v="2024-01-14T18:49:11"/>
    <s v="46044959@ventasyservicios.com.co"/>
    <s v="Brayan Enrique Cuida Castillo"/>
    <m/>
    <d v="2024-01-14T00:00:00"/>
    <s v="11:10 a. m."/>
    <x v="4"/>
    <m/>
    <m/>
    <m/>
    <m/>
    <m/>
    <m/>
    <m/>
    <m/>
    <s v="jean.garzon@claro.com.co"/>
    <s v="Fwd: DESACTIVACION DEL SERVICIO TRIPLE PLAY CUENTA 40587145"/>
    <s v="40587145"/>
    <s v="JEAN JAIRA GARZON LONDOÑO"/>
    <s v="NO DETERMINAD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4T00:00:00"/>
    <s v="NN"/>
    <m/>
    <x v="58"/>
    <x v="0"/>
    <x v="0"/>
    <x v="36"/>
    <x v="1"/>
    <n v="1"/>
    <n v="1"/>
    <n v="1"/>
    <n v="1"/>
    <x v="0"/>
    <n v="1"/>
    <s v="40587145JEAN JAIRA GARZON LONDOÑO"/>
    <x v="0"/>
    <d v="2024-01-14T00:00:00"/>
    <x v="2128"/>
    <d v="1899-12-30T00:00:00"/>
    <d v="2024-01-14T11:10:00"/>
    <s v="11:10"/>
    <d v="1899-12-30T07:39:11"/>
    <x v="2"/>
    <x v="2"/>
    <x v="7"/>
    <x v="0"/>
    <n v="8193"/>
  </r>
  <r>
    <n v="2150"/>
    <d v="2024-01-15T05:53:14"/>
    <d v="2024-01-15T06:50:42"/>
    <s v="46044953@ventasyservicios.com.co"/>
    <s v="Jonnatan Steven Hernandez Gonzalez"/>
    <m/>
    <d v="2024-01-14T00:00:00"/>
    <s v="9:54"/>
    <x v="4"/>
    <m/>
    <m/>
    <m/>
    <m/>
    <m/>
    <m/>
    <m/>
    <m/>
    <s v="Edificiobalconesdebaltimore@gmail.com"/>
    <s v="Re: cancelacion servicio internet y telefonia fija"/>
    <s v="95121535"/>
    <s v="EDIFICIO BALCONES DE BALTIMORE"/>
    <s v="SOH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5T00:00:00"/>
    <s v="N/A"/>
    <s v="N/A"/>
    <x v="58"/>
    <x v="0"/>
    <x v="0"/>
    <x v="0"/>
    <x v="0"/>
    <n v="1"/>
    <n v="1"/>
    <n v="1"/>
    <n v="1"/>
    <x v="0"/>
    <n v="1"/>
    <s v="95121535EDIFICIO BALCONES DE BALTIMORE"/>
    <x v="0"/>
    <d v="2024-01-15T00:00:00"/>
    <x v="2129"/>
    <d v="1899-12-30T00:00:00"/>
    <d v="2024-01-14T09:54:00"/>
    <s v="9:54"/>
    <d v="1899-12-30T20:56:42"/>
    <x v="4"/>
    <x v="0"/>
    <x v="15"/>
    <x v="0"/>
    <n v="8193"/>
  </r>
  <r>
    <n v="2151"/>
    <d v="2024-01-15T06:24:49"/>
    <d v="2024-01-15T07:17:44"/>
    <s v="46044971@ventasyservicios.com.co"/>
    <s v="Rowinson Pinilla Vega"/>
    <m/>
    <d v="2024-01-15T00:00:00"/>
    <s v="13/01/2024 12:36 p. m."/>
    <x v="0"/>
    <m/>
    <m/>
    <m/>
    <m/>
    <m/>
    <m/>
    <m/>
    <m/>
    <s v="soporteinternocnd@gnpsa.com"/>
    <s v="Solicitud de cupo para el dia de hoy 12/01/2024 o. Cuenta: 78366024 Orden de Trabajo 394203942 Tipo de Trabajo: INSTALACIONES Bogota_B_El_Virrey pymes"/>
    <s v="78366024"/>
    <s v="NUEVA ERA SOLUCIONES LTDA"/>
    <s v="NO DETERMINADO"/>
    <s v="CSM"/>
    <x v="1"/>
    <s v="DIANA LORENA DE LA ROSA DAZA"/>
    <s v="FIJO"/>
    <s v="HFC"/>
    <s v="LÍNEA NUEVA"/>
    <m/>
    <m/>
    <m/>
    <m/>
    <m/>
    <m/>
    <m/>
    <m/>
    <m/>
    <m/>
    <m/>
    <m/>
    <m/>
    <m/>
    <m/>
    <m/>
    <m/>
    <m/>
    <m/>
    <m/>
    <m/>
    <m/>
    <m/>
    <m/>
    <m/>
    <m/>
    <m/>
    <m/>
    <m/>
    <s v="INFORMACIÓN - ACLARACIÓN"/>
    <m/>
    <m/>
    <m/>
    <m/>
    <m/>
    <m/>
    <m/>
    <m/>
    <m/>
    <m/>
    <m/>
    <m/>
    <m/>
    <m/>
    <m/>
    <m/>
    <m/>
    <m/>
    <m/>
    <m/>
    <m/>
    <m/>
    <m/>
    <m/>
    <m/>
    <m/>
    <m/>
    <m/>
    <m/>
    <m/>
    <m/>
    <m/>
    <m/>
    <m/>
    <m/>
    <m/>
    <m/>
    <m/>
    <m/>
    <m/>
    <m/>
    <m/>
    <m/>
    <m/>
    <m/>
    <m/>
    <m/>
    <m/>
    <m/>
    <m/>
    <m/>
    <m/>
    <m/>
    <m/>
    <m/>
    <m/>
    <m/>
    <m/>
    <m/>
    <m/>
    <m/>
    <m/>
    <m/>
    <m/>
    <m/>
    <m/>
    <m/>
    <m/>
    <m/>
    <m/>
    <m/>
    <m/>
    <m/>
    <m/>
    <m/>
    <m/>
    <m/>
    <m/>
    <m/>
    <x v="0"/>
    <m/>
    <m/>
    <m/>
    <m/>
    <m/>
    <s v="SOLUCIONADO ESCALADO"/>
    <s v="CSM"/>
    <d v="2024-01-15T00:00:00"/>
    <s v="NA"/>
    <s v="NA"/>
    <x v="15"/>
    <x v="0"/>
    <x v="4"/>
    <x v="0"/>
    <x v="0"/>
    <n v="1"/>
    <n v="1"/>
    <n v="1"/>
    <n v="1"/>
    <x v="0"/>
    <n v="1"/>
    <s v="78366024NUEVA ERA SOLUCIONES LTDA"/>
    <x v="1"/>
    <d v="2024-01-15T00:00:00"/>
    <x v="2130"/>
    <d v="1899-12-30T00:00:00"/>
    <d v="2024-01-15T12:36:00"/>
    <s v="13/01/2024 12:36"/>
    <s v="Fecha del futuro."/>
    <x v="5"/>
    <x v="2"/>
    <x v="19"/>
    <x v="1"/>
    <n v="8193"/>
  </r>
  <r>
    <n v="2152"/>
    <d v="2024-01-14T18:18:36"/>
    <d v="2024-01-15T07:24:13"/>
    <s v="46046878@ventasyservicios.com.co"/>
    <s v="Laura Alejandra Romero Roa"/>
    <m/>
    <d v="2024-01-15T00:00:00"/>
    <s v="7:17"/>
    <x v="4"/>
    <m/>
    <m/>
    <m/>
    <m/>
    <m/>
    <m/>
    <m/>
    <m/>
    <s v="luisavallejo3@hotmail.com; "/>
    <s v="Re: Sim virtual Linea 3104139683"/>
    <s v="800072762"/>
    <s v="I.A.P. LTDA. INGENIERIA A"/>
    <s v="NO DETERMINAD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5T00:00:00"/>
    <s v="0"/>
    <s v="0"/>
    <x v="21"/>
    <x v="0"/>
    <x v="0"/>
    <x v="0"/>
    <x v="0"/>
    <n v="1"/>
    <n v="1"/>
    <n v="1"/>
    <n v="1"/>
    <x v="0"/>
    <n v="1"/>
    <s v="800072762I.A.P. LTDA. INGENIERIA A"/>
    <x v="2"/>
    <d v="2024-01-15T00:00:00"/>
    <x v="2131"/>
    <d v="1899-12-30T00:00:00"/>
    <d v="2024-01-15T07:17:00"/>
    <s v="7:17"/>
    <d v="1899-12-30T00:07:13"/>
    <x v="1"/>
    <x v="1"/>
    <x v="27"/>
    <x v="1"/>
    <n v="8193"/>
  </r>
  <r>
    <n v="2153"/>
    <d v="2024-01-15T06:50:46"/>
    <d v="2024-01-15T07:28:16"/>
    <s v="46044953@ventasyservicios.com.co"/>
    <s v="Jonnatan Steven Hernandez Gonzalez"/>
    <m/>
    <d v="2024-01-14T00:00:00"/>
    <s v="10:55"/>
    <x v="4"/>
    <m/>
    <m/>
    <m/>
    <m/>
    <m/>
    <m/>
    <m/>
    <m/>
    <s v="Northmarksas@gmail.com"/>
    <s v="Re: Respuesta a solicitud de traslado ID 13305565"/>
    <s v="13305565"/>
    <s v="Northmark s.a.s "/>
    <s v="MICRO"/>
    <s v="CLIENTE CLARO"/>
    <x v="0"/>
    <m/>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5T00:00:00"/>
    <s v="N/A"/>
    <s v="N/A"/>
    <x v="58"/>
    <x v="0"/>
    <x v="0"/>
    <x v="0"/>
    <x v="0"/>
    <n v="1"/>
    <n v="1"/>
    <n v="1"/>
    <n v="1"/>
    <x v="0"/>
    <n v="1"/>
    <s v="13305565Northmark s.a.s "/>
    <x v="0"/>
    <d v="2024-01-15T00:00:00"/>
    <x v="2132"/>
    <d v="1899-12-30T00:00:00"/>
    <d v="2024-01-14T10:55:00"/>
    <s v="10:55"/>
    <d v="1899-12-30T20:33:16"/>
    <x v="4"/>
    <x v="0"/>
    <x v="15"/>
    <x v="0"/>
    <n v="8193"/>
  </r>
  <r>
    <n v="2154"/>
    <d v="2024-01-15T07:37:34"/>
    <d v="2024-01-15T07:57:30"/>
    <s v="46049316@ventasyservicios.com.co"/>
    <s v="Evelin Gicela Diaz Garzon"/>
    <m/>
    <d v="2024-01-12T00:00:00"/>
    <s v="08:30"/>
    <x v="7"/>
    <m/>
    <m/>
    <m/>
    <m/>
    <m/>
    <m/>
    <s v="DINfacturacion2022@hotmail.com"/>
    <s v="RE: REF SOLICITUD DE CAMBIO DE RAZÓN SOCIAL EN FACTURACIÓN"/>
    <m/>
    <m/>
    <s v="8.22483408"/>
    <s v="DIN DESARROLLOS INMOVILIARIOS"/>
    <s v="SOHO"/>
    <s v="CLIENTE EXTERNO"/>
    <x v="0"/>
    <m/>
    <m/>
    <m/>
    <m/>
    <m/>
    <m/>
    <m/>
    <m/>
    <m/>
    <m/>
    <m/>
    <m/>
    <m/>
    <m/>
    <m/>
    <m/>
    <m/>
    <m/>
    <m/>
    <m/>
    <m/>
    <m/>
    <m/>
    <m/>
    <m/>
    <m/>
    <m/>
    <m/>
    <m/>
    <m/>
    <m/>
    <m/>
    <m/>
    <m/>
    <m/>
    <m/>
    <m/>
    <m/>
    <m/>
    <m/>
    <m/>
    <m/>
    <m/>
    <m/>
    <m/>
    <m/>
    <m/>
    <m/>
    <m/>
    <m/>
    <m/>
    <m/>
    <m/>
    <m/>
    <m/>
    <m/>
    <m/>
    <m/>
    <m/>
    <m/>
    <m/>
    <m/>
    <m/>
    <m/>
    <m/>
    <m/>
    <m/>
    <m/>
    <m/>
    <m/>
    <m/>
    <m/>
    <m/>
    <s v="MÓVIL"/>
    <m/>
    <s v="CESIÓN RECHAZADA"/>
    <m/>
    <m/>
    <s v="INFORMACIÓN INCOMPLETA"/>
    <m/>
    <m/>
    <m/>
    <m/>
    <m/>
    <m/>
    <m/>
    <m/>
    <m/>
    <m/>
    <m/>
    <m/>
    <m/>
    <m/>
    <m/>
    <m/>
    <m/>
    <m/>
    <m/>
    <m/>
    <m/>
    <m/>
    <m/>
    <m/>
    <m/>
    <m/>
    <m/>
    <m/>
    <m/>
    <m/>
    <m/>
    <m/>
    <m/>
    <m/>
    <x v="0"/>
    <m/>
    <m/>
    <m/>
    <m/>
    <m/>
    <s v="GESTIONADO"/>
    <m/>
    <d v="2024-01-15T00:00:00"/>
    <m/>
    <m/>
    <x v="79"/>
    <x v="6"/>
    <x v="0"/>
    <x v="0"/>
    <x v="0"/>
    <n v="1"/>
    <n v="1"/>
    <n v="1"/>
    <n v="1"/>
    <x v="0"/>
    <n v="1"/>
    <s v="8.22483408DIN DESARROLLOS INMOVILIARIOS"/>
    <x v="0"/>
    <d v="2024-01-15T00:00:00"/>
    <x v="2133"/>
    <d v="1899-12-30T00:00:00"/>
    <d v="2024-01-12T08:30:00"/>
    <s v="08:30"/>
    <d v="1900-01-01T23:27:30"/>
    <x v="0"/>
    <x v="0"/>
    <x v="22"/>
    <x v="1"/>
    <n v="8193"/>
  </r>
  <r>
    <n v="2155"/>
    <d v="2024-01-15T07:24:20"/>
    <d v="2024-01-15T07:59:30"/>
    <s v="46046878@ventasyservicios.com.co"/>
    <s v="Laura Alejandra Romero Roa"/>
    <m/>
    <d v="2024-01-15T00:00:00"/>
    <s v="7:29"/>
    <x v="0"/>
    <m/>
    <m/>
    <m/>
    <m/>
    <m/>
    <m/>
    <m/>
    <m/>
    <s v="segundonivelnegocios.co@claro.com.co"/>
    <s v="Fwd: Re: Caso IVCSS01"/>
    <s v="802021890"/>
    <s v="INVELCON "/>
    <s v="NO DETERMINAD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5T00:00:00"/>
    <s v="0"/>
    <s v="0"/>
    <x v="21"/>
    <x v="0"/>
    <x v="0"/>
    <x v="0"/>
    <x v="0"/>
    <n v="1"/>
    <n v="1"/>
    <n v="1"/>
    <n v="1"/>
    <x v="0"/>
    <n v="1"/>
    <s v="802021890INVELCON "/>
    <x v="2"/>
    <d v="2024-01-15T00:00:00"/>
    <x v="2134"/>
    <d v="1899-12-30T00:00:00"/>
    <d v="2024-01-15T07:29:00"/>
    <s v="7:29"/>
    <d v="1899-12-30T00:30:30"/>
    <x v="1"/>
    <x v="1"/>
    <x v="27"/>
    <x v="1"/>
    <n v="8193"/>
  </r>
  <r>
    <n v="2156"/>
    <d v="2024-01-15T07:59:31"/>
    <d v="2024-01-15T08:00:24"/>
    <s v="46046878@ventasyservicios.com.co"/>
    <s v="Laura Alejandra Romero Roa"/>
    <m/>
    <d v="2024-01-15T00:00:00"/>
    <s v="07:56"/>
    <x v="0"/>
    <m/>
    <m/>
    <m/>
    <m/>
    <m/>
    <m/>
    <m/>
    <m/>
    <s v="tita.mojica@hotmail.com; "/>
    <s v="Re: Fwd: Cruze mines"/>
    <s v="1115852100"/>
    <s v="YEGNI LILIANA ORTIZ"/>
    <s v="SOHO"/>
    <s v="CLIENTE EXTERNO"/>
    <x v="0"/>
    <m/>
    <s v="MÓVIL"/>
    <m/>
    <m/>
    <s v="CAMBIO DE NÚMERO"/>
    <m/>
    <m/>
    <m/>
    <s v="CRUCE DE MINES"/>
    <m/>
    <m/>
    <m/>
    <m/>
    <m/>
    <m/>
    <m/>
    <m/>
    <m/>
    <m/>
    <m/>
    <m/>
    <m/>
    <m/>
    <m/>
    <m/>
    <m/>
    <m/>
    <m/>
    <m/>
    <m/>
    <m/>
    <m/>
    <m/>
    <m/>
    <m/>
    <m/>
    <m/>
    <m/>
    <m/>
    <m/>
    <m/>
    <m/>
    <m/>
    <m/>
    <m/>
    <m/>
    <m/>
    <m/>
    <m/>
    <m/>
    <m/>
    <m/>
    <m/>
    <m/>
    <m/>
    <m/>
    <m/>
    <m/>
    <m/>
    <m/>
    <m/>
    <m/>
    <m/>
    <m/>
    <m/>
    <m/>
    <m/>
    <m/>
    <m/>
    <m/>
    <m/>
    <m/>
    <m/>
    <m/>
    <m/>
    <m/>
    <m/>
    <m/>
    <m/>
    <m/>
    <m/>
    <m/>
    <m/>
    <m/>
    <m/>
    <m/>
    <m/>
    <m/>
    <m/>
    <m/>
    <m/>
    <m/>
    <m/>
    <m/>
    <m/>
    <m/>
    <m/>
    <m/>
    <m/>
    <m/>
    <m/>
    <m/>
    <m/>
    <m/>
    <m/>
    <m/>
    <m/>
    <m/>
    <m/>
    <m/>
    <m/>
    <m/>
    <m/>
    <x v="0"/>
    <m/>
    <m/>
    <m/>
    <m/>
    <m/>
    <s v="GESTIONADO"/>
    <m/>
    <d v="2024-01-15T00:00:00"/>
    <s v="0"/>
    <s v="0"/>
    <x v="182"/>
    <x v="0"/>
    <x v="0"/>
    <x v="0"/>
    <x v="0"/>
    <n v="1"/>
    <n v="1"/>
    <n v="1"/>
    <n v="1"/>
    <x v="0"/>
    <n v="1"/>
    <s v="1115852100YEGNI LILIANA ORTIZ"/>
    <x v="2"/>
    <d v="2024-01-15T00:00:00"/>
    <x v="2135"/>
    <d v="1899-12-30T00:00:00"/>
    <d v="2024-01-15T07:56:00"/>
    <s v="07:56"/>
    <d v="1899-12-30T00:04:24"/>
    <x v="1"/>
    <x v="1"/>
    <x v="27"/>
    <x v="1"/>
    <n v="8193"/>
  </r>
  <r>
    <n v="2157"/>
    <d v="2024-01-15T08:07:42"/>
    <d v="2024-01-15T08:08:03"/>
    <s v="46044971@ventasyservicios.com.co"/>
    <s v="Rowinson Pinilla Vega"/>
    <m/>
    <d v="2024-01-13T00:00:00"/>
    <s v="13/01/2024 15:01p. m."/>
    <x v="0"/>
    <m/>
    <m/>
    <m/>
    <m/>
    <m/>
    <m/>
    <m/>
    <m/>
    <s v="beatriz@cabanenergy.com"/>
    <s v="Activación Roaming Caban Systems"/>
    <s v="3138739094"/>
    <s v="CABAN SYSTEMS COLOMBIA DOS SAS"/>
    <s v="MICRO"/>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3T00:00:00"/>
    <s v="NA"/>
    <s v="NA"/>
    <x v="19"/>
    <x v="0"/>
    <x v="0"/>
    <x v="0"/>
    <x v="0"/>
    <n v="1"/>
    <n v="1"/>
    <n v="1"/>
    <n v="1"/>
    <x v="0"/>
    <n v="1"/>
    <s v="3138739094CABAN SYSTEMS COLOMBIA DOS SAS"/>
    <x v="0"/>
    <d v="2024-01-15T00:00:00"/>
    <x v="2136"/>
    <d v="1899-12-30T00:00:00"/>
    <d v="2024-01-13T15:01:00"/>
    <s v="13/01/2024 15:01"/>
    <d v="1899-12-31T17:07:03"/>
    <x v="0"/>
    <x v="2"/>
    <x v="19"/>
    <x v="1"/>
    <n v="8193"/>
  </r>
  <r>
    <n v="2158"/>
    <d v="2024-01-15T08:30:45"/>
    <d v="2024-01-15T08:30:57"/>
    <s v="46044953@ventasyservicios.com.co"/>
    <s v="Jonnatan Steven Hernandez Gonzalez"/>
    <m/>
    <d v="2024-01-14T00:00:00"/>
    <s v="11:19"/>
    <x v="4"/>
    <m/>
    <m/>
    <m/>
    <m/>
    <m/>
    <m/>
    <m/>
    <m/>
    <s v="Anabolenaduque@hotmail.com"/>
    <s v="Area fidelizacion"/>
    <s v="33625324"/>
    <s v="ANA BOLENA DUQUE JARAMILLO"/>
    <s v="SOHO"/>
    <s v="CLIENTE CLARO"/>
    <x v="0"/>
    <m/>
    <s v="FIJO"/>
    <s v="HFC"/>
    <s v="FIDELIZACIÓN - RETENCIÓN"/>
    <m/>
    <m/>
    <m/>
    <m/>
    <m/>
    <m/>
    <m/>
    <m/>
    <m/>
    <m/>
    <m/>
    <m/>
    <m/>
    <m/>
    <m/>
    <m/>
    <m/>
    <m/>
    <m/>
    <m/>
    <m/>
    <s v="ACEPTACIÓN PROPUESTA"/>
    <m/>
    <m/>
    <m/>
    <m/>
    <m/>
    <m/>
    <m/>
    <m/>
    <m/>
    <m/>
    <m/>
    <m/>
    <m/>
    <m/>
    <m/>
    <m/>
    <m/>
    <m/>
    <m/>
    <m/>
    <m/>
    <m/>
    <m/>
    <m/>
    <m/>
    <m/>
    <m/>
    <m/>
    <m/>
    <m/>
    <m/>
    <m/>
    <m/>
    <m/>
    <m/>
    <m/>
    <m/>
    <m/>
    <m/>
    <m/>
    <m/>
    <m/>
    <m/>
    <m/>
    <m/>
    <m/>
    <m/>
    <m/>
    <m/>
    <m/>
    <m/>
    <m/>
    <m/>
    <m/>
    <m/>
    <m/>
    <m/>
    <m/>
    <m/>
    <m/>
    <m/>
    <m/>
    <m/>
    <m/>
    <m/>
    <m/>
    <m/>
    <m/>
    <m/>
    <m/>
    <m/>
    <m/>
    <m/>
    <m/>
    <m/>
    <m/>
    <m/>
    <m/>
    <m/>
    <m/>
    <m/>
    <m/>
    <m/>
    <m/>
    <m/>
    <m/>
    <m/>
    <x v="0"/>
    <m/>
    <m/>
    <m/>
    <m/>
    <m/>
    <s v="GESTIONADO"/>
    <m/>
    <d v="2024-01-15T00:00:00"/>
    <s v="N/A"/>
    <s v="N/A"/>
    <x v="113"/>
    <x v="0"/>
    <x v="0"/>
    <x v="0"/>
    <x v="0"/>
    <n v="1"/>
    <n v="1"/>
    <n v="1"/>
    <n v="1"/>
    <x v="0"/>
    <n v="1"/>
    <s v="33625324ANA BOLENA DUQUE JARAMILLO"/>
    <x v="0"/>
    <d v="2024-01-15T00:00:00"/>
    <x v="2137"/>
    <d v="1899-12-30T00:00:00"/>
    <d v="2024-01-14T11:19:00"/>
    <s v="11:19"/>
    <d v="1899-12-30T21:11:57"/>
    <x v="4"/>
    <x v="0"/>
    <x v="15"/>
    <x v="0"/>
    <n v="8193"/>
  </r>
  <r>
    <n v="2159"/>
    <d v="2024-01-15T08:27:42"/>
    <d v="2024-01-15T08:33:27"/>
    <s v="46046878@ventasyservicios.com.co"/>
    <s v="Laura Alejandra Romero Roa"/>
    <m/>
    <d v="2024-01-15T00:00:00"/>
    <s v="8:22"/>
    <x v="0"/>
    <m/>
    <m/>
    <m/>
    <m/>
    <m/>
    <m/>
    <m/>
    <m/>
    <s v="mayra.romero.ext@claro.com.co"/>
    <s v="Respuesta automática: RV: Actualización de Información Proveedores - FDN"/>
    <s v="0"/>
    <s v="0"/>
    <s v="NO DETERMINADO"/>
    <s v="CLIENTE EXTERNO"/>
    <x v="0"/>
    <m/>
    <s v="FIJO"/>
    <s v="HFC"/>
    <s v="CAMBIO PLAN TARIFA"/>
    <m/>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5T00:00:00"/>
    <s v="0"/>
    <s v="0"/>
    <x v="22"/>
    <x v="0"/>
    <x v="0"/>
    <x v="0"/>
    <x v="0"/>
    <n v="1"/>
    <n v="1"/>
    <n v="1"/>
    <n v="1"/>
    <x v="0"/>
    <n v="1"/>
    <s v="00"/>
    <x v="2"/>
    <d v="2024-01-15T00:00:00"/>
    <x v="2138"/>
    <d v="1899-12-30T00:00:00"/>
    <d v="2024-01-15T08:22:00"/>
    <s v="8:22"/>
    <d v="1899-12-30T00:11:27"/>
    <x v="1"/>
    <x v="1"/>
    <x v="27"/>
    <x v="1"/>
    <n v="8193"/>
  </r>
  <r>
    <n v="2160"/>
    <d v="2024-01-15T08:33:30"/>
    <d v="2024-01-15T08:34:22"/>
    <s v="46046878@ventasyservicios.com.co"/>
    <s v="Laura Alejandra Romero Roa"/>
    <m/>
    <d v="2024-01-15T00:00:00"/>
    <s v="8:30"/>
    <x v="0"/>
    <m/>
    <m/>
    <m/>
    <m/>
    <m/>
    <m/>
    <m/>
    <m/>
    <s v="tacheremache@gmail.com; "/>
    <s v="Re: Fwd: Re: Fwd: TACHE REMACHE ASIGNACI??N ASESOR CUENTA"/>
    <s v="3003002222"/>
    <s v="CCFontanar Chia"/>
    <s v="NO DETERMINADO"/>
    <s v="CLIENTE EXTERNO"/>
    <x v="0"/>
    <m/>
    <s v="MÓVIL"/>
    <m/>
    <m/>
    <s v="SALDO"/>
    <m/>
    <m/>
    <m/>
    <m/>
    <m/>
    <m/>
    <m/>
    <m/>
    <m/>
    <m/>
    <m/>
    <m/>
    <m/>
    <m/>
    <m/>
    <m/>
    <m/>
    <m/>
    <m/>
    <m/>
    <m/>
    <m/>
    <m/>
    <m/>
    <m/>
    <m/>
    <m/>
    <m/>
    <m/>
    <m/>
    <m/>
    <m/>
    <m/>
    <m/>
    <m/>
    <m/>
    <m/>
    <m/>
    <m/>
    <m/>
    <m/>
    <m/>
    <m/>
    <m/>
    <m/>
    <m/>
    <m/>
    <m/>
    <s v="INFORMACIÓN - ACLARACIÓN"/>
    <m/>
    <m/>
    <m/>
    <m/>
    <m/>
    <m/>
    <m/>
    <m/>
    <m/>
    <m/>
    <m/>
    <m/>
    <m/>
    <m/>
    <m/>
    <m/>
    <m/>
    <m/>
    <m/>
    <m/>
    <m/>
    <m/>
    <m/>
    <m/>
    <m/>
    <m/>
    <m/>
    <m/>
    <m/>
    <m/>
    <m/>
    <m/>
    <m/>
    <m/>
    <m/>
    <m/>
    <m/>
    <m/>
    <m/>
    <m/>
    <m/>
    <m/>
    <m/>
    <m/>
    <m/>
    <m/>
    <m/>
    <m/>
    <m/>
    <m/>
    <m/>
    <m/>
    <m/>
    <m/>
    <m/>
    <m/>
    <m/>
    <m/>
    <m/>
    <x v="0"/>
    <m/>
    <m/>
    <m/>
    <m/>
    <m/>
    <s v="GESTIONADO"/>
    <m/>
    <d v="2024-01-15T00:00:00"/>
    <s v="0"/>
    <s v="0"/>
    <x v="39"/>
    <x v="0"/>
    <x v="0"/>
    <x v="0"/>
    <x v="0"/>
    <n v="1"/>
    <n v="1"/>
    <n v="1"/>
    <n v="1"/>
    <x v="0"/>
    <n v="1"/>
    <s v="3003002222CCFontanar Chia"/>
    <x v="2"/>
    <d v="2024-01-15T00:00:00"/>
    <x v="2139"/>
    <d v="1899-12-30T00:00:00"/>
    <d v="2024-01-15T08:30:00"/>
    <s v="8:30"/>
    <d v="1899-12-30T00:04:22"/>
    <x v="1"/>
    <x v="1"/>
    <x v="27"/>
    <x v="1"/>
    <n v="8193"/>
  </r>
  <r>
    <n v="2161"/>
    <d v="2024-01-15T08:46:15"/>
    <d v="2024-01-15T08:47:22"/>
    <s v="45688293@ventasyservicios.com.co"/>
    <s v="Juan David Mendez"/>
    <m/>
    <d v="2024-01-14T00:00:00"/>
    <s v="11:03"/>
    <x v="0"/>
    <m/>
    <m/>
    <m/>
    <m/>
    <m/>
    <m/>
    <m/>
    <m/>
    <s v="contactopyme.co@claro.com.co"/>
    <s v="Fwd: Registro de celular IMEI"/>
    <s v="3103858903"/>
    <s v="NOVA ENTRETENIMIENTO S.A.S."/>
    <s v="INTERMEDIAS"/>
    <s v="CLIENTE EXTERN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15T00:00:00"/>
    <m/>
    <m/>
    <x v="73"/>
    <x v="0"/>
    <x v="0"/>
    <x v="0"/>
    <x v="0"/>
    <n v="1"/>
    <n v="1"/>
    <n v="1"/>
    <n v="1"/>
    <x v="0"/>
    <n v="1"/>
    <s v="3103858903NOVA ENTRETENIMIENTO S.A.S."/>
    <x v="0"/>
    <d v="2024-01-15T00:00:00"/>
    <x v="2140"/>
    <d v="1899-12-30T00:00:00"/>
    <d v="2024-01-14T11:03:00"/>
    <s v="11:03"/>
    <d v="1899-12-30T21:44:22"/>
    <x v="4"/>
    <x v="0"/>
    <x v="4"/>
    <x v="1"/>
    <n v="8193"/>
  </r>
  <r>
    <n v="2162"/>
    <d v="2024-01-15T08:29:40"/>
    <d v="2024-01-15T08:55:29"/>
    <s v="45961452@ventasyservicios.com.co"/>
    <s v="Natalia Buenano Gonzalez"/>
    <m/>
    <d v="2024-01-13T00:00:00"/>
    <s v="16:30"/>
    <x v="0"/>
    <m/>
    <m/>
    <m/>
    <m/>
    <m/>
    <m/>
    <m/>
    <m/>
    <s v="gerencia@lacteosrionegro.com"/>
    <s v="Re: Fwd: Solicitud de Qr de sim Virtual"/>
    <s v="3103872432"/>
    <s v="LACTEOS RIONEGRO SA"/>
    <s v="SOH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5T00:00:00"/>
    <m/>
    <m/>
    <x v="21"/>
    <x v="0"/>
    <x v="0"/>
    <x v="0"/>
    <x v="0"/>
    <n v="1"/>
    <n v="1"/>
    <n v="1"/>
    <n v="1"/>
    <x v="0"/>
    <n v="1"/>
    <s v="3103872432LACTEOS RIONEGRO SA"/>
    <x v="0"/>
    <d v="2024-01-15T00:00:00"/>
    <x v="2141"/>
    <d v="1899-12-30T00:00:00"/>
    <d v="2024-01-13T16:30:00"/>
    <s v="16:30"/>
    <d v="1899-12-31T16:25:29"/>
    <x v="0"/>
    <x v="0"/>
    <x v="5"/>
    <x v="1"/>
    <n v="8193"/>
  </r>
  <r>
    <n v="2163"/>
    <d v="2024-01-15T08:31:00"/>
    <d v="2024-01-15T08:56:50"/>
    <s v="46044953@ventasyservicios.com.co"/>
    <s v="Jonnatan Steven Hernandez Gonzalez"/>
    <m/>
    <d v="2024-01-14T00:00:00"/>
    <s v="12:11"/>
    <x v="4"/>
    <m/>
    <m/>
    <m/>
    <m/>
    <m/>
    <m/>
    <m/>
    <m/>
    <s v="Info@vegamedia.net"/>
    <s v="URGENTE URGENTE - COBRO INDEBIDO- Cuenta Maestra 8.22247896 / 800153993 / LINEA CELULAR 3163232302"/>
    <s v="3163232302"/>
    <s v="GRUPO VEGA MEDIA SAS"/>
    <s v="MICRO"/>
    <s v="CLIENTE CLAR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5T00:00:00"/>
    <s v="N/A"/>
    <s v="N/A"/>
    <x v="61"/>
    <x v="0"/>
    <x v="0"/>
    <x v="2"/>
    <x v="1"/>
    <n v="1"/>
    <n v="1"/>
    <n v="1"/>
    <n v="1"/>
    <x v="0"/>
    <n v="1"/>
    <s v="3163232302GRUPO VEGA MEDIA SAS"/>
    <x v="0"/>
    <d v="2024-01-15T00:00:00"/>
    <x v="2142"/>
    <d v="1899-12-30T00:00:00"/>
    <d v="2024-01-14T12:11:00"/>
    <s v="12:11"/>
    <d v="1899-12-30T20:45:50"/>
    <x v="4"/>
    <x v="0"/>
    <x v="15"/>
    <x v="0"/>
    <n v="8193"/>
  </r>
  <r>
    <n v="2164"/>
    <d v="2024-01-15T07:05:46"/>
    <d v="2024-01-15T09:04:09"/>
    <s v="45577874@ventasyservicios.com.co"/>
    <s v="David Andres Pardo Torres"/>
    <m/>
    <d v="2024-01-15T00:00:00"/>
    <s v="07:23"/>
    <x v="4"/>
    <m/>
    <m/>
    <m/>
    <m/>
    <m/>
    <m/>
    <m/>
    <m/>
    <s v="squinonez@gruposolerium.com"/>
    <s v="RE: Traslado Interno red 28331201"/>
    <s v="28331201"/>
    <s v="GRUPO SOLERIUM SA"/>
    <s v="PYME MEDIANA"/>
    <s v="CLIENTE EXTERNO"/>
    <x v="0"/>
    <m/>
    <s v="FIJO"/>
    <s v="HFC"/>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5T00:00:00"/>
    <s v="996153026"/>
    <m/>
    <x v="80"/>
    <x v="0"/>
    <x v="0"/>
    <x v="0"/>
    <x v="0"/>
    <n v="1"/>
    <n v="1"/>
    <n v="1"/>
    <n v="1"/>
    <x v="2"/>
    <n v="2"/>
    <s v="28331201GRUPO SOLERIUM SA"/>
    <x v="2"/>
    <d v="2024-01-15T00:00:00"/>
    <x v="2143"/>
    <d v="1899-12-30T00:00:00"/>
    <d v="2024-01-15T07:23:00"/>
    <s v="07:23"/>
    <d v="1899-12-30T01:41:09"/>
    <x v="1"/>
    <x v="1"/>
    <x v="14"/>
    <x v="0"/>
    <n v="8193"/>
  </r>
  <r>
    <n v="2165"/>
    <d v="2024-01-15T09:07:35"/>
    <d v="2024-01-15T09:09:28"/>
    <s v="45961452@ventasyservicios.com.co"/>
    <s v="Natalia Buenano Gonzalez"/>
    <m/>
    <d v="2024-01-13T00:00:00"/>
    <s v="16:25"/>
    <x v="0"/>
    <m/>
    <m/>
    <m/>
    <m/>
    <m/>
    <m/>
    <m/>
    <m/>
    <s v="sandy.vargas@claro.com.co"/>
    <s v="Re: INCLUSION DE LINEAS A CUENTA MAESTRA  8.22503336.00.00.100000"/>
    <s v="8.22503336"/>
    <s v="SOCIEDAD CONSULTORES Y AS"/>
    <s v="MICRO"/>
    <s v="CONSULTOR COMERCIAL"/>
    <x v="0"/>
    <m/>
    <s v="MÓVIL"/>
    <m/>
    <m/>
    <s v="INCLUSIONES - EXCLUSIONES"/>
    <m/>
    <m/>
    <m/>
    <m/>
    <m/>
    <m/>
    <m/>
    <m/>
    <m/>
    <m/>
    <m/>
    <m/>
    <m/>
    <m/>
    <m/>
    <m/>
    <m/>
    <m/>
    <m/>
    <m/>
    <m/>
    <m/>
    <m/>
    <m/>
    <s v="INCLUSIÓN"/>
    <m/>
    <m/>
    <m/>
    <m/>
    <m/>
    <m/>
    <m/>
    <m/>
    <m/>
    <m/>
    <m/>
    <m/>
    <m/>
    <m/>
    <m/>
    <m/>
    <m/>
    <m/>
    <m/>
    <m/>
    <m/>
    <m/>
    <m/>
    <m/>
    <m/>
    <m/>
    <m/>
    <m/>
    <m/>
    <m/>
    <m/>
    <m/>
    <m/>
    <m/>
    <m/>
    <m/>
    <m/>
    <m/>
    <m/>
    <m/>
    <m/>
    <m/>
    <m/>
    <m/>
    <m/>
    <m/>
    <m/>
    <m/>
    <m/>
    <m/>
    <m/>
    <m/>
    <m/>
    <m/>
    <m/>
    <m/>
    <m/>
    <m/>
    <m/>
    <m/>
    <m/>
    <m/>
    <m/>
    <m/>
    <m/>
    <m/>
    <m/>
    <m/>
    <m/>
    <m/>
    <m/>
    <m/>
    <m/>
    <m/>
    <m/>
    <m/>
    <m/>
    <m/>
    <m/>
    <m/>
    <m/>
    <m/>
    <m/>
    <x v="0"/>
    <m/>
    <m/>
    <m/>
    <m/>
    <m/>
    <s v="GESTIONADO"/>
    <m/>
    <d v="2024-01-15T00:00:00"/>
    <m/>
    <m/>
    <x v="54"/>
    <x v="0"/>
    <x v="0"/>
    <x v="0"/>
    <x v="0"/>
    <n v="1"/>
    <n v="1"/>
    <n v="1"/>
    <n v="1"/>
    <x v="0"/>
    <n v="1"/>
    <s v="8.22503336SOCIEDAD CONSULTORES Y AS"/>
    <x v="0"/>
    <d v="2024-01-15T00:00:00"/>
    <x v="2144"/>
    <d v="1899-12-30T00:00:00"/>
    <d v="2024-01-13T16:25:00"/>
    <s v="16:25"/>
    <d v="1899-12-31T16:44:28"/>
    <x v="0"/>
    <x v="0"/>
    <x v="5"/>
    <x v="1"/>
    <n v="8193"/>
  </r>
  <r>
    <n v="2166"/>
    <d v="2024-01-15T07:53:45"/>
    <d v="2024-01-15T09:17:48"/>
    <s v="45632550@ventasyservicios.com.co"/>
    <s v="Alejandra Rodriguez Cajamarca"/>
    <m/>
    <d v="2024-01-13T00:00:00"/>
    <s v="8:17 a. m."/>
    <x v="4"/>
    <m/>
    <m/>
    <m/>
    <m/>
    <m/>
    <m/>
    <m/>
    <m/>
    <s v="cpuntosbgta02@envia.co"/>
    <s v="Solicitud cancelación Referencia: 40714087"/>
    <s v="40714087"/>
    <s v="COLVANES SAS "/>
    <s v="EMPRESAS"/>
    <s v="CSM"/>
    <x v="1"/>
    <s v="JUAN DAVID TAPIEROS GRANADA"/>
    <s v="FIJO"/>
    <s v="HFC"/>
    <s v="CANCELACIÓN DE SERVICIO"/>
    <m/>
    <m/>
    <m/>
    <m/>
    <m/>
    <m/>
    <m/>
    <s v="CANCELACIÓN"/>
    <m/>
    <m/>
    <m/>
    <m/>
    <m/>
    <m/>
    <m/>
    <m/>
    <m/>
    <m/>
    <m/>
    <m/>
    <m/>
    <m/>
    <m/>
    <m/>
    <m/>
    <m/>
    <m/>
    <m/>
    <m/>
    <m/>
    <m/>
    <m/>
    <m/>
    <m/>
    <m/>
    <m/>
    <m/>
    <m/>
    <m/>
    <m/>
    <m/>
    <m/>
    <m/>
    <m/>
    <m/>
    <m/>
    <m/>
    <m/>
    <m/>
    <m/>
    <m/>
    <m/>
    <m/>
    <m/>
    <m/>
    <m/>
    <m/>
    <m/>
    <m/>
    <m/>
    <m/>
    <m/>
    <m/>
    <m/>
    <m/>
    <m/>
    <m/>
    <m/>
    <m/>
    <m/>
    <m/>
    <m/>
    <m/>
    <m/>
    <m/>
    <m/>
    <m/>
    <m/>
    <m/>
    <m/>
    <m/>
    <m/>
    <m/>
    <m/>
    <m/>
    <m/>
    <m/>
    <m/>
    <m/>
    <m/>
    <m/>
    <m/>
    <m/>
    <m/>
    <m/>
    <m/>
    <m/>
    <m/>
    <m/>
    <m/>
    <m/>
    <m/>
    <m/>
    <m/>
    <m/>
    <s v="TOTAL"/>
    <m/>
    <s v="NO INDICA MOTIVO"/>
    <m/>
    <x v="1"/>
    <m/>
    <m/>
    <s v="1"/>
    <m/>
    <m/>
    <s v="ESCALADO"/>
    <s v="CSM"/>
    <d v="2024-01-15T00:00:00"/>
    <m/>
    <m/>
    <x v="53"/>
    <x v="0"/>
    <x v="1"/>
    <x v="0"/>
    <x v="0"/>
    <n v="1"/>
    <n v="1"/>
    <n v="1"/>
    <n v="1"/>
    <x v="0"/>
    <n v="1"/>
    <s v="40714087COLVANES SAS "/>
    <x v="1"/>
    <d v="2024-01-15T00:00:00"/>
    <x v="2145"/>
    <d v="1899-12-30T00:00:00"/>
    <d v="2024-01-13T08:17:00"/>
    <s v="8:17"/>
    <d v="1900-01-01T01:00:48"/>
    <x v="0"/>
    <x v="0"/>
    <x v="24"/>
    <x v="0"/>
    <n v="8193"/>
  </r>
  <r>
    <n v="2167"/>
    <d v="2024-01-15T09:17:57"/>
    <d v="2024-01-15T09:18:07"/>
    <s v="46049316@ventasyservicios.com.co"/>
    <s v="Evelin Gicela Diaz Garzon"/>
    <m/>
    <d v="2024-01-14T00:00:00"/>
    <s v="10:20"/>
    <x v="7"/>
    <m/>
    <m/>
    <m/>
    <m/>
    <m/>
    <m/>
    <s v="alexsancheza@live.com"/>
    <s v="CLARO (CO) // CESION DE CONTRATO / ALEX SANCHEZ A SANCHEZ ABELLO Y ASOCIADOS // Re: Solicitud cesi?n de contrato// SANCHEZ ABELLO Y ASOCIADOS SAS NIT: 901493355-2"/>
    <m/>
    <m/>
    <s v="3153115103"/>
    <s v="ALEXANDRE SANCHEZ ABELLO"/>
    <s v="NO DETERMINAD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5T00:00:00"/>
    <m/>
    <m/>
    <x v="79"/>
    <x v="6"/>
    <x v="0"/>
    <x v="0"/>
    <x v="0"/>
    <n v="1"/>
    <n v="1"/>
    <n v="1"/>
    <n v="1"/>
    <x v="0"/>
    <n v="1"/>
    <s v="3153115103ALEXANDRE SANCHEZ ABELLO"/>
    <x v="0"/>
    <d v="2024-01-15T00:00:00"/>
    <x v="2146"/>
    <d v="1899-12-30T00:00:00"/>
    <d v="2024-01-14T10:20:00"/>
    <s v="10:20"/>
    <d v="1899-12-30T22:58:07"/>
    <x v="4"/>
    <x v="0"/>
    <x v="22"/>
    <x v="1"/>
    <n v="8193"/>
  </r>
  <r>
    <n v="2168"/>
    <d v="2024-01-15T08:34:25"/>
    <d v="2024-01-15T09:23:54"/>
    <s v="46046878@ventasyservicios.com.co"/>
    <s v="Laura Alejandra Romero Roa"/>
    <m/>
    <d v="2024-01-15T00:00:00"/>
    <s v="9:18"/>
    <x v="0"/>
    <m/>
    <m/>
    <m/>
    <m/>
    <m/>
    <m/>
    <m/>
    <m/>
    <s v="cootranscalipuerto1974@hotmail.com; "/>
    <s v="Fwd: RE: Fwd: Cancelación Servicios Internet y Telefonía"/>
    <s v="890310476"/>
    <s v="COOPERATIVA DE TRANSPORTA"/>
    <s v="NO DETERMINADO"/>
    <s v="CLIENTE EXTERNO"/>
    <x v="0"/>
    <m/>
    <s v="FIJO"/>
    <s v="HFC"/>
    <s v="CANCELACIÓN DE SERVICIO"/>
    <m/>
    <m/>
    <m/>
    <m/>
    <m/>
    <m/>
    <m/>
    <s v="CANCELACIÓN"/>
    <m/>
    <m/>
    <m/>
    <m/>
    <m/>
    <m/>
    <m/>
    <m/>
    <m/>
    <m/>
    <m/>
    <m/>
    <m/>
    <m/>
    <m/>
    <m/>
    <m/>
    <m/>
    <m/>
    <m/>
    <m/>
    <m/>
    <m/>
    <m/>
    <m/>
    <m/>
    <m/>
    <m/>
    <m/>
    <m/>
    <m/>
    <m/>
    <m/>
    <m/>
    <m/>
    <m/>
    <m/>
    <m/>
    <m/>
    <m/>
    <m/>
    <m/>
    <m/>
    <m/>
    <m/>
    <m/>
    <m/>
    <m/>
    <m/>
    <m/>
    <m/>
    <m/>
    <m/>
    <m/>
    <m/>
    <m/>
    <m/>
    <m/>
    <m/>
    <m/>
    <m/>
    <m/>
    <m/>
    <m/>
    <m/>
    <m/>
    <m/>
    <m/>
    <m/>
    <m/>
    <m/>
    <m/>
    <m/>
    <m/>
    <m/>
    <m/>
    <m/>
    <m/>
    <m/>
    <m/>
    <m/>
    <m/>
    <m/>
    <m/>
    <m/>
    <m/>
    <m/>
    <m/>
    <m/>
    <m/>
    <m/>
    <m/>
    <m/>
    <m/>
    <m/>
    <m/>
    <m/>
    <s v="TOTAL"/>
    <m/>
    <s v="CALIDAD DE SERVICIO"/>
    <m/>
    <x v="1"/>
    <m/>
    <m/>
    <s v="1"/>
    <m/>
    <m/>
    <s v="GESTIONADO"/>
    <m/>
    <d v="2024-01-15T00:00:00"/>
    <s v="0"/>
    <s v="0"/>
    <x v="53"/>
    <x v="0"/>
    <x v="0"/>
    <x v="0"/>
    <x v="0"/>
    <n v="1"/>
    <n v="1"/>
    <n v="1"/>
    <n v="1"/>
    <x v="0"/>
    <n v="1"/>
    <s v="890310476COOPERATIVA DE TRANSPORTA"/>
    <x v="2"/>
    <d v="2024-01-15T00:00:00"/>
    <x v="2147"/>
    <d v="1899-12-30T00:00:00"/>
    <d v="2024-01-15T09:18:00"/>
    <s v="9:18"/>
    <d v="1899-12-30T00:05:54"/>
    <x v="1"/>
    <x v="1"/>
    <x v="27"/>
    <x v="1"/>
    <n v="8193"/>
  </r>
  <r>
    <n v="2169"/>
    <d v="2024-01-15T09:21:08"/>
    <d v="2024-01-15T09:24:18"/>
    <s v="45577874@ventasyservicios.com.co"/>
    <s v="David Andres Pardo Torres"/>
    <m/>
    <d v="2024-01-15T00:00:00"/>
    <s v="07:41"/>
    <x v="4"/>
    <m/>
    <m/>
    <m/>
    <m/>
    <m/>
    <m/>
    <m/>
    <m/>
    <s v="javier.reyes@claro.com.co"/>
    <s v="RE: Fwd: Urgente Revisión internet de la cuenta 12184173"/>
    <s v="12184173"/>
    <s v="INGENERGIA COLOMBIA S.A."/>
    <s v="EMPRESAS"/>
    <s v="CONSULTOR COMERCIAL"/>
    <x v="1"/>
    <s v="0"/>
    <s v="FIJO"/>
    <s v="FO"/>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SOLUCIONADO ESCALADO"/>
    <s v="OTRAS ÁREAS"/>
    <d v="2024-01-15T00:00:00"/>
    <s v="20655803"/>
    <m/>
    <x v="57"/>
    <x v="0"/>
    <x v="4"/>
    <x v="0"/>
    <x v="0"/>
    <n v="1"/>
    <n v="1"/>
    <n v="1"/>
    <n v="1"/>
    <x v="1"/>
    <n v="6"/>
    <s v="12184173INGENERGIA COLOMBIA S.A."/>
    <x v="2"/>
    <d v="2024-01-15T00:00:00"/>
    <x v="2148"/>
    <d v="1899-12-30T00:00:00"/>
    <d v="2024-01-15T07:41:00"/>
    <s v="07:41"/>
    <d v="1899-12-30T01:43:18"/>
    <x v="1"/>
    <x v="1"/>
    <x v="14"/>
    <x v="0"/>
    <n v="8193"/>
  </r>
  <r>
    <n v="2170"/>
    <d v="2024-01-15T09:26:22"/>
    <d v="2024-01-15T09:27:03"/>
    <s v="46049316@ventasyservicios.com.co"/>
    <s v="Evelin Gicela Diaz Garzon"/>
    <m/>
    <d v="2024-01-14T00:00:00"/>
    <s v="07:17"/>
    <x v="7"/>
    <m/>
    <m/>
    <m/>
    <m/>
    <m/>
    <m/>
    <s v="crivera@t4b.com.co"/>
    <s v="Solicitud de Cesión de contrato de líneas telefónicas celulares"/>
    <m/>
    <m/>
    <s v="3104813521"/>
    <s v="Help Desk Ltda"/>
    <s v="PYME PEQUEÑ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5T00:00:00"/>
    <m/>
    <m/>
    <x v="78"/>
    <x v="6"/>
    <x v="0"/>
    <x v="0"/>
    <x v="0"/>
    <n v="1"/>
    <n v="1"/>
    <n v="1"/>
    <n v="1"/>
    <x v="0"/>
    <n v="1"/>
    <s v="3104813521Help Desk Ltda"/>
    <x v="0"/>
    <d v="2024-01-15T00:00:00"/>
    <x v="2149"/>
    <d v="1899-12-30T00:00:00"/>
    <d v="2024-01-14T07:17:00"/>
    <s v="07:17"/>
    <d v="1899-12-31T02:10:03"/>
    <x v="0"/>
    <x v="0"/>
    <x v="22"/>
    <x v="1"/>
    <n v="8193"/>
  </r>
  <r>
    <n v="2171"/>
    <d v="2024-01-15T09:34:39"/>
    <d v="2024-01-15T09:35:40"/>
    <s v="45961452@ventasyservicios.com.co"/>
    <s v="Natalia Buenano Gonzalez"/>
    <m/>
    <d v="2024-01-13T00:00:00"/>
    <s v="12:15"/>
    <x v="0"/>
    <m/>
    <m/>
    <m/>
    <m/>
    <m/>
    <m/>
    <m/>
    <m/>
    <s v="claropqrmovil-23 (claropqrmovil-23@millenium.com.co)"/>
    <s v="Re: CASO FIBRA OPTICA ID 1419742"/>
    <s v="12262914"/>
    <s v="MERCADOGAR SAS"/>
    <s v="PYME MEDIANA"/>
    <s v="ANALISTA PQR"/>
    <x v="0"/>
    <m/>
    <s v="FIJO"/>
    <s v="FO"/>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5T00:00:00"/>
    <m/>
    <m/>
    <x v="57"/>
    <x v="0"/>
    <x v="0"/>
    <x v="0"/>
    <x v="0"/>
    <n v="1"/>
    <n v="1"/>
    <n v="1"/>
    <n v="1"/>
    <x v="0"/>
    <n v="1"/>
    <s v="12262914MERCADOGAR SAS"/>
    <x v="0"/>
    <d v="2024-01-15T00:00:00"/>
    <x v="2150"/>
    <d v="1899-12-30T00:00:00"/>
    <d v="2024-01-13T12:15:00"/>
    <s v="12:15"/>
    <d v="1899-12-31T21:20:40"/>
    <x v="0"/>
    <x v="0"/>
    <x v="5"/>
    <x v="1"/>
    <n v="8193"/>
  </r>
  <r>
    <n v="2172"/>
    <d v="2024-01-15T09:23:58"/>
    <d v="2024-01-15T09:38:01"/>
    <s v="46046878@ventasyservicios.com.co"/>
    <s v="Laura Alejandra Romero Roa"/>
    <m/>
    <d v="2024-01-15T00:00:00"/>
    <s v="9:28"/>
    <x v="0"/>
    <m/>
    <m/>
    <m/>
    <m/>
    <m/>
    <m/>
    <m/>
    <m/>
    <s v="henrynino69@gmail.com"/>
    <s v="Fwd: Solicitud servicio CLARO DRIVE"/>
    <s v="9534434"/>
    <s v="HENRY NINO CRISTANCHO "/>
    <s v="NO DETERMINADO"/>
    <s v="CLIENTE EXTERNO"/>
    <x v="0"/>
    <m/>
    <s v="FIJO"/>
    <s v="HFC"/>
    <s v="CASO A OTRAS ÁREAS"/>
    <m/>
    <m/>
    <m/>
    <m/>
    <m/>
    <m/>
    <m/>
    <m/>
    <s v="RESIDENCIAL"/>
    <m/>
    <m/>
    <m/>
    <m/>
    <m/>
    <m/>
    <m/>
    <m/>
    <m/>
    <m/>
    <m/>
    <m/>
    <m/>
    <m/>
    <m/>
    <m/>
    <m/>
    <m/>
    <m/>
    <m/>
    <m/>
    <m/>
    <m/>
    <m/>
    <m/>
    <m/>
    <m/>
    <m/>
    <m/>
    <m/>
    <m/>
    <m/>
    <m/>
    <m/>
    <m/>
    <m/>
    <m/>
    <m/>
    <m/>
    <m/>
    <m/>
    <m/>
    <m/>
    <m/>
    <m/>
    <m/>
    <m/>
    <m/>
    <m/>
    <m/>
    <m/>
    <m/>
    <m/>
    <m/>
    <m/>
    <m/>
    <m/>
    <m/>
    <m/>
    <m/>
    <m/>
    <m/>
    <m/>
    <m/>
    <m/>
    <m/>
    <m/>
    <m/>
    <m/>
    <m/>
    <m/>
    <m/>
    <m/>
    <m/>
    <m/>
    <m/>
    <m/>
    <m/>
    <m/>
    <m/>
    <m/>
    <m/>
    <m/>
    <m/>
    <m/>
    <m/>
    <m/>
    <m/>
    <m/>
    <m/>
    <m/>
    <m/>
    <m/>
    <m/>
    <m/>
    <m/>
    <m/>
    <m/>
    <m/>
    <m/>
    <x v="0"/>
    <m/>
    <m/>
    <m/>
    <m/>
    <m/>
    <s v="GESTIONADO"/>
    <m/>
    <d v="2024-01-15T00:00:00"/>
    <s v="0"/>
    <s v="0"/>
    <x v="118"/>
    <x v="0"/>
    <x v="0"/>
    <x v="0"/>
    <x v="0"/>
    <n v="1"/>
    <n v="1"/>
    <n v="1"/>
    <n v="1"/>
    <x v="0"/>
    <n v="1"/>
    <s v="9534434HENRY NINO CRISTANCHO "/>
    <x v="2"/>
    <d v="2024-01-15T00:00:00"/>
    <x v="2151"/>
    <d v="1899-12-30T00:00:00"/>
    <d v="2024-01-15T09:28:00"/>
    <s v="9:28"/>
    <d v="1899-12-30T00:10:01"/>
    <x v="1"/>
    <x v="1"/>
    <x v="27"/>
    <x v="1"/>
    <n v="8193"/>
  </r>
  <r>
    <n v="2173"/>
    <d v="2024-01-15T09:46:24"/>
    <d v="2024-01-15T09:47:43"/>
    <s v="45961452@ventasyservicios.com.co"/>
    <s v="Natalia Buenano Gonzalez"/>
    <m/>
    <d v="2024-01-13T00:00:00"/>
    <s v="12:03"/>
    <x v="0"/>
    <m/>
    <m/>
    <m/>
    <m/>
    <m/>
    <m/>
    <m/>
    <m/>
    <s v="claropqrmovil-23 (claropqrmovil-23@millenium.com.co)"/>
    <s v="CASO CANCELACION SEGMENTO PYME"/>
    <s v="3135060887"/>
    <s v="MARGARITA MARIA CORREA LO"/>
    <s v="SOHO"/>
    <s v="ANALISTA PQR"/>
    <x v="0"/>
    <m/>
    <s v="MÓVIL"/>
    <m/>
    <m/>
    <s v="CANCELACIÓN DE LÍNEA"/>
    <m/>
    <m/>
    <m/>
    <m/>
    <m/>
    <s v="PROPUESTA CONTENCIÓN"/>
    <m/>
    <m/>
    <m/>
    <m/>
    <m/>
    <m/>
    <m/>
    <m/>
    <m/>
    <m/>
    <m/>
    <m/>
    <m/>
    <m/>
    <m/>
    <m/>
    <m/>
    <m/>
    <m/>
    <m/>
    <m/>
    <m/>
    <m/>
    <m/>
    <m/>
    <m/>
    <m/>
    <m/>
    <m/>
    <m/>
    <m/>
    <m/>
    <m/>
    <m/>
    <m/>
    <m/>
    <m/>
    <m/>
    <m/>
    <m/>
    <m/>
    <m/>
    <m/>
    <m/>
    <m/>
    <m/>
    <m/>
    <m/>
    <m/>
    <m/>
    <m/>
    <m/>
    <m/>
    <m/>
    <m/>
    <m/>
    <m/>
    <m/>
    <m/>
    <m/>
    <m/>
    <m/>
    <m/>
    <m/>
    <m/>
    <m/>
    <m/>
    <m/>
    <m/>
    <m/>
    <m/>
    <m/>
    <m/>
    <m/>
    <m/>
    <m/>
    <m/>
    <m/>
    <m/>
    <m/>
    <m/>
    <m/>
    <m/>
    <m/>
    <m/>
    <m/>
    <m/>
    <m/>
    <m/>
    <m/>
    <m/>
    <m/>
    <m/>
    <m/>
    <m/>
    <m/>
    <m/>
    <m/>
    <m/>
    <m/>
    <m/>
    <m/>
    <x v="0"/>
    <m/>
    <m/>
    <m/>
    <m/>
    <m/>
    <s v="GESTIONADO"/>
    <m/>
    <d v="2024-01-15T00:00:00"/>
    <m/>
    <m/>
    <x v="72"/>
    <x v="0"/>
    <x v="0"/>
    <x v="0"/>
    <x v="0"/>
    <n v="1"/>
    <n v="1"/>
    <n v="1"/>
    <n v="1"/>
    <x v="0"/>
    <n v="1"/>
    <s v="3135060887MARGARITA MARIA CORREA LO"/>
    <x v="0"/>
    <d v="2024-01-15T00:00:00"/>
    <x v="2152"/>
    <d v="1899-12-30T00:00:00"/>
    <d v="2024-01-13T12:03:00"/>
    <s v="12:03"/>
    <d v="1899-12-31T21:44:43"/>
    <x v="0"/>
    <x v="0"/>
    <x v="5"/>
    <x v="1"/>
    <n v="8193"/>
  </r>
  <r>
    <n v="2174"/>
    <d v="2024-01-15T09:42:06"/>
    <d v="2024-01-15T09:50:26"/>
    <s v="45577874@ventasyservicios.com.co"/>
    <s v="David Andres Pardo Torres"/>
    <m/>
    <d v="2024-01-15T00:00:00"/>
    <s v="07:45"/>
    <x v="4"/>
    <m/>
    <m/>
    <m/>
    <m/>
    <m/>
    <m/>
    <m/>
    <m/>
    <s v="anadisalvarez@hotmail.com"/>
    <s v="Re: Coordenadas de traslado dinklab."/>
    <s v="13341054"/>
    <s v="SOLUCIONES DE MERCADEO Y PUBLICIDAD DINKLAB S.A.S."/>
    <s v="MICRO"/>
    <s v="CLIENTE EXTERNO"/>
    <x v="0"/>
    <m/>
    <s v="FIJO"/>
    <s v="FO"/>
    <s v="TRASLADO SEDE"/>
    <m/>
    <m/>
    <m/>
    <m/>
    <m/>
    <m/>
    <m/>
    <m/>
    <m/>
    <m/>
    <m/>
    <m/>
    <m/>
    <m/>
    <m/>
    <m/>
    <m/>
    <m/>
    <m/>
    <m/>
    <m/>
    <m/>
    <m/>
    <m/>
    <m/>
    <m/>
    <m/>
    <m/>
    <m/>
    <m/>
    <m/>
    <m/>
    <m/>
    <m/>
    <m/>
    <m/>
    <m/>
    <m/>
    <m/>
    <m/>
    <m/>
    <m/>
    <m/>
    <m/>
    <m/>
    <m/>
    <m/>
    <m/>
    <m/>
    <m/>
    <m/>
    <m/>
    <m/>
    <m/>
    <m/>
    <m/>
    <m/>
    <m/>
    <m/>
    <s v="GESTIONADO"/>
    <m/>
    <m/>
    <m/>
    <m/>
    <m/>
    <m/>
    <m/>
    <m/>
    <m/>
    <m/>
    <m/>
    <m/>
    <m/>
    <m/>
    <m/>
    <m/>
    <m/>
    <m/>
    <m/>
    <m/>
    <m/>
    <m/>
    <m/>
    <m/>
    <m/>
    <m/>
    <m/>
    <m/>
    <m/>
    <m/>
    <m/>
    <m/>
    <m/>
    <m/>
    <m/>
    <m/>
    <m/>
    <m/>
    <m/>
    <m/>
    <m/>
    <m/>
    <m/>
    <m/>
    <m/>
    <m/>
    <m/>
    <m/>
    <m/>
    <x v="0"/>
    <m/>
    <m/>
    <m/>
    <m/>
    <m/>
    <s v="GESTIONADO"/>
    <m/>
    <d v="2024-01-15T00:00:00"/>
    <s v="20655903"/>
    <m/>
    <x v="138"/>
    <x v="0"/>
    <x v="0"/>
    <x v="0"/>
    <x v="0"/>
    <n v="1"/>
    <n v="1"/>
    <n v="1"/>
    <n v="1"/>
    <x v="0"/>
    <n v="1"/>
    <s v="13341054SOLUCIONES DE MERCADEO Y PUBLICIDAD DINKLAB S.A.S."/>
    <x v="2"/>
    <d v="2024-01-15T00:00:00"/>
    <x v="2153"/>
    <d v="1899-12-30T00:00:00"/>
    <d v="2024-01-15T07:45:00"/>
    <s v="07:45"/>
    <d v="1899-12-30T02:05:26"/>
    <x v="1"/>
    <x v="1"/>
    <x v="14"/>
    <x v="0"/>
    <n v="8193"/>
  </r>
  <r>
    <n v="2175"/>
    <d v="2024-01-15T09:38:03"/>
    <d v="2024-01-15T09:57:20"/>
    <s v="46046878@ventasyservicios.com.co"/>
    <s v="Laura Alejandra Romero Roa"/>
    <m/>
    <d v="2024-01-15T00:00:00"/>
    <s v="9:50"/>
    <x v="0"/>
    <m/>
    <m/>
    <m/>
    <m/>
    <m/>
    <m/>
    <m/>
    <m/>
    <s v="drogueriafarmicentro@gmail.com; "/>
    <s v="Fwd: Re: Fwd: Re: Fwd: Solicito corrección reporte a datacredito y tasunion"/>
    <s v="75085154"/>
    <s v="CARLOS ANDRES ARIAS OROZC"/>
    <s v="NO DETERMINADO"/>
    <s v="CLIENTE EXTERNO"/>
    <x v="0"/>
    <m/>
    <s v="MÓVIL"/>
    <m/>
    <m/>
    <s v="PQR"/>
    <m/>
    <m/>
    <m/>
    <m/>
    <m/>
    <m/>
    <m/>
    <m/>
    <m/>
    <m/>
    <m/>
    <m/>
    <m/>
    <m/>
    <m/>
    <m/>
    <m/>
    <m/>
    <m/>
    <m/>
    <m/>
    <m/>
    <m/>
    <m/>
    <m/>
    <m/>
    <m/>
    <m/>
    <m/>
    <m/>
    <m/>
    <m/>
    <m/>
    <m/>
    <m/>
    <m/>
    <s v="INFORMACIÓN - ACLARACIÓN"/>
    <s v="INFORMACIÓN DE BENEFICIOS"/>
    <m/>
    <m/>
    <m/>
    <m/>
    <m/>
    <m/>
    <m/>
    <m/>
    <m/>
    <m/>
    <m/>
    <m/>
    <m/>
    <m/>
    <m/>
    <m/>
    <m/>
    <m/>
    <m/>
    <m/>
    <m/>
    <m/>
    <m/>
    <m/>
    <m/>
    <m/>
    <m/>
    <m/>
    <m/>
    <m/>
    <m/>
    <m/>
    <m/>
    <m/>
    <m/>
    <m/>
    <m/>
    <m/>
    <m/>
    <m/>
    <m/>
    <m/>
    <m/>
    <m/>
    <m/>
    <m/>
    <m/>
    <m/>
    <m/>
    <m/>
    <m/>
    <m/>
    <m/>
    <m/>
    <m/>
    <m/>
    <m/>
    <m/>
    <m/>
    <m/>
    <m/>
    <m/>
    <m/>
    <m/>
    <m/>
    <m/>
    <m/>
    <m/>
    <m/>
    <m/>
    <x v="0"/>
    <m/>
    <m/>
    <m/>
    <m/>
    <m/>
    <s v="GESTIONADO"/>
    <m/>
    <d v="2024-01-15T00:00:00"/>
    <s v="0"/>
    <s v="0"/>
    <x v="97"/>
    <x v="0"/>
    <x v="0"/>
    <x v="0"/>
    <x v="0"/>
    <n v="1"/>
    <n v="1"/>
    <n v="1"/>
    <n v="1"/>
    <x v="0"/>
    <n v="1"/>
    <s v="75085154CARLOS ANDRES ARIAS OROZC"/>
    <x v="2"/>
    <d v="2024-01-15T00:00:00"/>
    <x v="2154"/>
    <d v="1899-12-30T00:00:00"/>
    <d v="2024-01-15T09:50:00"/>
    <s v="9:50"/>
    <d v="1899-12-30T00:07:20"/>
    <x v="1"/>
    <x v="1"/>
    <x v="27"/>
    <x v="1"/>
    <n v="8193"/>
  </r>
  <r>
    <n v="2176"/>
    <d v="2024-01-15T09:57:50"/>
    <d v="2024-01-15T09:59:01"/>
    <s v="45961452@ventasyservicios.com.co"/>
    <s v="Natalia Buenano Gonzalez"/>
    <m/>
    <d v="2024-01-13T00:00:00"/>
    <s v="11:33"/>
    <x v="0"/>
    <m/>
    <m/>
    <m/>
    <m/>
    <m/>
    <m/>
    <m/>
    <m/>
    <s v="38511402@comcel.com.co"/>
    <s v="Re: Cesión de contrato cuenta 10632574"/>
    <s v="10632574"/>
    <s v="JUAN CAMIL VARGAS PENALOZ"/>
    <s v="SOHO"/>
    <s v="CONSULTOR COMERCIAL"/>
    <x v="0"/>
    <m/>
    <s v="FIJO"/>
    <s v="HFC"/>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15T00:00:00"/>
    <m/>
    <m/>
    <x v="111"/>
    <x v="0"/>
    <x v="0"/>
    <x v="0"/>
    <x v="0"/>
    <n v="1"/>
    <n v="1"/>
    <n v="1"/>
    <n v="1"/>
    <x v="0"/>
    <n v="1"/>
    <s v="10632574JUAN CAMIL VARGAS PENALOZ"/>
    <x v="0"/>
    <d v="2024-01-15T00:00:00"/>
    <x v="2155"/>
    <d v="1899-12-30T00:00:00"/>
    <d v="2024-01-13T11:33:00"/>
    <s v="11:33"/>
    <d v="1899-12-31T22:26:01"/>
    <x v="0"/>
    <x v="0"/>
    <x v="5"/>
    <x v="1"/>
    <n v="8193"/>
  </r>
  <r>
    <n v="2177"/>
    <d v="2024-01-15T09:59:15"/>
    <d v="2024-01-15T10:00:26"/>
    <s v="46049316@ventasyservicios.com.co"/>
    <s v="Evelin Gicela Diaz Garzon"/>
    <m/>
    <d v="2024-01-14T00:00:00"/>
    <s v="23:41"/>
    <x v="7"/>
    <m/>
    <m/>
    <m/>
    <m/>
    <m/>
    <m/>
    <s v="contabilidad@konfia.com.co"/>
    <s v="RE: CESION DE CONTRATO"/>
    <m/>
    <m/>
    <s v="3202597687"/>
    <s v="AURA CRISTINA MORENO GALI"/>
    <s v="NO DETERMINADO"/>
    <s v="CLIENTE EXTERNO"/>
    <x v="0"/>
    <m/>
    <m/>
    <m/>
    <m/>
    <m/>
    <m/>
    <m/>
    <m/>
    <m/>
    <m/>
    <m/>
    <m/>
    <m/>
    <m/>
    <m/>
    <m/>
    <m/>
    <m/>
    <m/>
    <m/>
    <m/>
    <m/>
    <m/>
    <m/>
    <m/>
    <m/>
    <m/>
    <m/>
    <m/>
    <m/>
    <m/>
    <m/>
    <m/>
    <m/>
    <m/>
    <m/>
    <m/>
    <m/>
    <m/>
    <m/>
    <m/>
    <m/>
    <m/>
    <m/>
    <m/>
    <m/>
    <m/>
    <m/>
    <m/>
    <m/>
    <m/>
    <m/>
    <m/>
    <m/>
    <m/>
    <m/>
    <m/>
    <m/>
    <m/>
    <m/>
    <m/>
    <m/>
    <m/>
    <m/>
    <m/>
    <m/>
    <m/>
    <m/>
    <m/>
    <m/>
    <m/>
    <m/>
    <m/>
    <s v="MÓVIL"/>
    <m/>
    <s v="CESIÓN RECHAZADA"/>
    <m/>
    <m/>
    <s v="INFORMACIÓN INCOMPLETA"/>
    <m/>
    <m/>
    <m/>
    <m/>
    <m/>
    <m/>
    <m/>
    <m/>
    <m/>
    <m/>
    <m/>
    <m/>
    <m/>
    <m/>
    <m/>
    <m/>
    <m/>
    <m/>
    <m/>
    <m/>
    <m/>
    <m/>
    <m/>
    <m/>
    <m/>
    <m/>
    <m/>
    <m/>
    <m/>
    <m/>
    <m/>
    <m/>
    <m/>
    <m/>
    <x v="0"/>
    <m/>
    <m/>
    <m/>
    <m/>
    <m/>
    <s v="GESTIONADO"/>
    <m/>
    <d v="2024-01-15T00:00:00"/>
    <m/>
    <m/>
    <x v="79"/>
    <x v="6"/>
    <x v="0"/>
    <x v="0"/>
    <x v="0"/>
    <n v="1"/>
    <n v="1"/>
    <n v="1"/>
    <n v="1"/>
    <x v="0"/>
    <n v="1"/>
    <s v="3202597687AURA CRISTINA MORENO GALI"/>
    <x v="0"/>
    <d v="2024-01-15T00:00:00"/>
    <x v="2156"/>
    <d v="1899-12-30T00:00:00"/>
    <d v="2024-01-14T23:41:00"/>
    <s v="23:41"/>
    <d v="1899-12-30T10:19:26"/>
    <x v="2"/>
    <x v="0"/>
    <x v="22"/>
    <x v="1"/>
    <n v="8193"/>
  </r>
  <r>
    <n v="2178"/>
    <d v="2024-01-15T10:12:27"/>
    <d v="2024-01-15T10:16:44"/>
    <s v="45688293@ventasyservicios.com.co"/>
    <s v="Juan David Mendez"/>
    <m/>
    <d v="2024-01-14T00:00:00"/>
    <s v="11:20"/>
    <x v="0"/>
    <m/>
    <m/>
    <m/>
    <m/>
    <m/>
    <m/>
    <m/>
    <m/>
    <s v="contactopyme.co@claro.com.co"/>
    <s v="Fwd: Re: Negación del contrato"/>
    <s v="3212359873"/>
    <s v="SAUL GONZÁLEZ CAICEDO"/>
    <s v="SOHO"/>
    <s v="CLIENTE EXTERNO"/>
    <x v="0"/>
    <m/>
    <s v="MÓVIL"/>
    <m/>
    <m/>
    <s v="REPOSICIÓN DE EQUIPO"/>
    <m/>
    <m/>
    <m/>
    <m/>
    <m/>
    <m/>
    <m/>
    <m/>
    <m/>
    <m/>
    <m/>
    <m/>
    <m/>
    <m/>
    <m/>
    <m/>
    <m/>
    <m/>
    <m/>
    <m/>
    <m/>
    <m/>
    <m/>
    <m/>
    <m/>
    <m/>
    <m/>
    <m/>
    <m/>
    <m/>
    <m/>
    <m/>
    <m/>
    <m/>
    <m/>
    <m/>
    <m/>
    <m/>
    <m/>
    <m/>
    <m/>
    <m/>
    <m/>
    <m/>
    <s v="RECLAMACIÓN - AJUSTE"/>
    <m/>
    <m/>
    <m/>
    <m/>
    <m/>
    <m/>
    <m/>
    <m/>
    <m/>
    <m/>
    <m/>
    <m/>
    <m/>
    <m/>
    <m/>
    <m/>
    <m/>
    <m/>
    <m/>
    <m/>
    <m/>
    <m/>
    <m/>
    <m/>
    <m/>
    <m/>
    <m/>
    <m/>
    <m/>
    <m/>
    <m/>
    <m/>
    <m/>
    <m/>
    <m/>
    <m/>
    <m/>
    <m/>
    <m/>
    <m/>
    <m/>
    <m/>
    <m/>
    <m/>
    <m/>
    <m/>
    <m/>
    <m/>
    <m/>
    <m/>
    <m/>
    <m/>
    <m/>
    <m/>
    <m/>
    <m/>
    <m/>
    <m/>
    <m/>
    <m/>
    <m/>
    <m/>
    <m/>
    <x v="0"/>
    <m/>
    <m/>
    <m/>
    <m/>
    <m/>
    <s v="GESTIONADO"/>
    <m/>
    <d v="2024-01-15T00:00:00"/>
    <m/>
    <m/>
    <x v="168"/>
    <x v="0"/>
    <x v="0"/>
    <x v="0"/>
    <x v="0"/>
    <n v="1"/>
    <n v="1"/>
    <n v="1"/>
    <n v="1"/>
    <x v="0"/>
    <n v="1"/>
    <s v="3212359873SAUL GONZÁLEZ CAICEDO"/>
    <x v="0"/>
    <d v="2024-01-15T00:00:00"/>
    <x v="2157"/>
    <d v="1899-12-30T00:00:00"/>
    <d v="2024-01-14T11:20:00"/>
    <s v="11:20"/>
    <d v="1899-12-30T22:56:44"/>
    <x v="4"/>
    <x v="0"/>
    <x v="4"/>
    <x v="1"/>
    <n v="8193"/>
  </r>
  <r>
    <n v="2179"/>
    <d v="2024-01-15T10:16:51"/>
    <d v="2024-01-15T10:17:36"/>
    <s v="45961452@ventasyservicios.com.co"/>
    <s v="Natalia Buenano Gonzalez"/>
    <m/>
    <d v="2024-01-13T00:00:00"/>
    <s v="10:55"/>
    <x v="0"/>
    <m/>
    <m/>
    <m/>
    <m/>
    <m/>
    <m/>
    <m/>
    <m/>
    <s v="manosdoradas@yahoo.es"/>
    <s v="Re: Re: Cancelacion plan pospago a prepago Manos Doradas"/>
    <s v="3202190797"/>
    <s v="MANOS DORADAS E U"/>
    <s v="PYME PEQUEÑA"/>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5T00:00:00"/>
    <m/>
    <m/>
    <x v="61"/>
    <x v="0"/>
    <x v="0"/>
    <x v="0"/>
    <x v="0"/>
    <n v="1"/>
    <n v="1"/>
    <n v="1"/>
    <n v="1"/>
    <x v="2"/>
    <n v="2"/>
    <s v="3202190797MANOS DORADAS E U"/>
    <x v="0"/>
    <d v="2024-01-15T00:00:00"/>
    <x v="2158"/>
    <d v="1899-12-30T00:00:00"/>
    <d v="2024-01-13T10:55:00"/>
    <s v="10:55"/>
    <d v="1899-12-31T23:22:36"/>
    <x v="0"/>
    <x v="0"/>
    <x v="5"/>
    <x v="1"/>
    <n v="8193"/>
  </r>
  <r>
    <n v="2180"/>
    <d v="2024-01-15T10:18:49"/>
    <d v="2024-01-15T10:33:12"/>
    <s v="45961452@ventasyservicios.com.co"/>
    <s v="Natalia Buenano Gonzalez"/>
    <m/>
    <d v="2024-01-15T00:00:00"/>
    <s v="8:31"/>
    <x v="0"/>
    <m/>
    <m/>
    <m/>
    <m/>
    <m/>
    <m/>
    <m/>
    <m/>
    <s v="asistente.administrativa@wirlcomm.com"/>
    <s v="Re: SOLICITUD DE SERVICIO Wirlcomm"/>
    <s v="3113005996"/>
    <s v="WIRELESS COMMUNICATIONS C"/>
    <s v="PYME PEQUEÑA"/>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15T00:00:00"/>
    <m/>
    <m/>
    <x v="50"/>
    <x v="0"/>
    <x v="0"/>
    <x v="0"/>
    <x v="0"/>
    <n v="1"/>
    <n v="1"/>
    <n v="1"/>
    <n v="1"/>
    <x v="0"/>
    <n v="1"/>
    <s v="3113005996WIRELESS COMMUNICATIONS C"/>
    <x v="2"/>
    <d v="2024-01-15T00:00:00"/>
    <x v="2159"/>
    <d v="1899-12-30T00:00:00"/>
    <d v="2024-01-15T08:31:00"/>
    <s v="8:31"/>
    <d v="1899-12-30T02:02:12"/>
    <x v="1"/>
    <x v="1"/>
    <x v="5"/>
    <x v="1"/>
    <n v="8193"/>
  </r>
  <r>
    <n v="2181"/>
    <d v="2024-01-15T10:33:45"/>
    <d v="2024-01-15T10:34:02"/>
    <s v="46049316@ventasyservicios.com.co"/>
    <s v="Evelin Gicela Diaz Garzon"/>
    <m/>
    <d v="2024-01-12T00:00:00"/>
    <s v="10:28"/>
    <x v="7"/>
    <m/>
    <m/>
    <m/>
    <m/>
    <m/>
    <m/>
    <s v="brianissanchez@hotmail.com"/>
    <s v="RV: CESIÓN DE LINEA-CLARO"/>
    <m/>
    <m/>
    <s v="3205422287"/>
    <s v="ALIANZA OP S A S -"/>
    <s v="SOH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5T00:00:00"/>
    <m/>
    <m/>
    <x v="79"/>
    <x v="6"/>
    <x v="0"/>
    <x v="0"/>
    <x v="0"/>
    <n v="1"/>
    <n v="1"/>
    <n v="1"/>
    <n v="1"/>
    <x v="0"/>
    <n v="1"/>
    <s v="3205422287ALIANZA OP S A S -"/>
    <x v="0"/>
    <d v="2024-01-15T00:00:00"/>
    <x v="2160"/>
    <d v="1899-12-30T00:00:00"/>
    <d v="2024-01-12T10:28:00"/>
    <s v="10:28"/>
    <d v="1900-01-02T00:06:02"/>
    <x v="0"/>
    <x v="0"/>
    <x v="22"/>
    <x v="1"/>
    <n v="8193"/>
  </r>
  <r>
    <n v="2182"/>
    <d v="2024-01-15T10:39:09"/>
    <d v="2024-01-15T10:40:11"/>
    <s v="46049316@ventasyservicios.com.co"/>
    <s v="Evelin Gicela Diaz Garzon"/>
    <m/>
    <d v="2024-01-13T00:00:00"/>
    <s v="04:52"/>
    <x v="7"/>
    <m/>
    <m/>
    <m/>
    <m/>
    <m/>
    <m/>
    <s v="breidycastro8@hotmail.com"/>
    <s v="SOLICITUD CESIÓN CONTRATO LÍNEA CELULAR 3222310569"/>
    <m/>
    <m/>
    <s v="3222310569"/>
    <s v="BREIDY FERNANDO CASTRO CA"/>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5T00:00:00"/>
    <m/>
    <m/>
    <x v="78"/>
    <x v="6"/>
    <x v="0"/>
    <x v="0"/>
    <x v="0"/>
    <n v="1"/>
    <n v="1"/>
    <n v="1"/>
    <n v="1"/>
    <x v="0"/>
    <n v="1"/>
    <s v="3222310569BREIDY FERNANDO CASTRO CA"/>
    <x v="0"/>
    <d v="2024-01-15T00:00:00"/>
    <x v="2161"/>
    <d v="1899-12-30T00:00:00"/>
    <d v="2024-01-13T04:52:00"/>
    <s v="04:52"/>
    <d v="1900-01-01T05:48:11"/>
    <x v="0"/>
    <x v="0"/>
    <x v="22"/>
    <x v="1"/>
    <n v="8193"/>
  </r>
  <r>
    <n v="2183"/>
    <d v="2024-01-15T10:42:09"/>
    <d v="2024-01-15T10:42:56"/>
    <s v="45961452@ventasyservicios.com.co"/>
    <s v="Natalia Buenano Gonzalez"/>
    <m/>
    <d v="2024-01-15T00:00:00"/>
    <s v="8:47"/>
    <x v="0"/>
    <m/>
    <m/>
    <m/>
    <m/>
    <m/>
    <m/>
    <m/>
    <m/>
    <s v="jessica.mendez@claro.com.co"/>
    <s v="Re: Aplicaci??n Campa??a Fijo -  Error en Visor"/>
    <s v="56878552"/>
    <s v="OMAR SAID CASTELLANOS ORTIZ                "/>
    <s v="MICRO"/>
    <s v="CONSULTOR COMERCIAL"/>
    <x v="0"/>
    <m/>
    <s v="FIJO"/>
    <s v="HFC"/>
    <s v="CREACIÓN DE PQR"/>
    <m/>
    <m/>
    <m/>
    <m/>
    <m/>
    <m/>
    <m/>
    <m/>
    <m/>
    <m/>
    <m/>
    <m/>
    <m/>
    <m/>
    <s v="CAMPAÑA DE RETENCIÓN CAÍDA O NO APLICADA"/>
    <m/>
    <m/>
    <m/>
    <m/>
    <m/>
    <m/>
    <m/>
    <m/>
    <m/>
    <m/>
    <m/>
    <m/>
    <m/>
    <m/>
    <m/>
    <m/>
    <m/>
    <m/>
    <m/>
    <m/>
    <m/>
    <m/>
    <m/>
    <m/>
    <m/>
    <m/>
    <m/>
    <m/>
    <m/>
    <m/>
    <m/>
    <m/>
    <m/>
    <m/>
    <m/>
    <m/>
    <m/>
    <m/>
    <m/>
    <m/>
    <m/>
    <m/>
    <m/>
    <m/>
    <m/>
    <m/>
    <m/>
    <m/>
    <m/>
    <m/>
    <m/>
    <m/>
    <m/>
    <m/>
    <m/>
    <m/>
    <m/>
    <m/>
    <m/>
    <m/>
    <m/>
    <m/>
    <m/>
    <m/>
    <m/>
    <m/>
    <m/>
    <m/>
    <m/>
    <m/>
    <m/>
    <m/>
    <m/>
    <m/>
    <m/>
    <m/>
    <m/>
    <m/>
    <m/>
    <m/>
    <m/>
    <m/>
    <m/>
    <m/>
    <m/>
    <m/>
    <m/>
    <m/>
    <m/>
    <m/>
    <m/>
    <m/>
    <m/>
    <m/>
    <x v="0"/>
    <m/>
    <m/>
    <m/>
    <m/>
    <m/>
    <s v="GESTIONADO"/>
    <m/>
    <d v="2024-01-15T00:00:00"/>
    <m/>
    <m/>
    <x v="183"/>
    <x v="0"/>
    <x v="0"/>
    <x v="0"/>
    <x v="0"/>
    <n v="1"/>
    <n v="1"/>
    <n v="1"/>
    <n v="1"/>
    <x v="0"/>
    <n v="1"/>
    <s v="56878552OMAR SAID CASTELLANOS ORTIZ                "/>
    <x v="2"/>
    <d v="2024-01-15T00:00:00"/>
    <x v="2162"/>
    <d v="1899-12-30T00:00:00"/>
    <d v="2024-01-15T08:47:00"/>
    <s v="8:47"/>
    <d v="1899-12-30T01:55:56"/>
    <x v="1"/>
    <x v="1"/>
    <x v="5"/>
    <x v="1"/>
    <n v="8193"/>
  </r>
  <r>
    <n v="2184"/>
    <d v="2024-01-15T10:47:52"/>
    <d v="2024-01-15T10:48:54"/>
    <s v="45961452@ventasyservicios.com.co"/>
    <s v="Natalia Buenano Gonzalez"/>
    <m/>
    <d v="2024-01-15T00:00:00"/>
    <s v="8:48"/>
    <x v="0"/>
    <m/>
    <m/>
    <m/>
    <m/>
    <m/>
    <m/>
    <m/>
    <m/>
    <s v="Daniel.Lopez@elementoselectricos.com.co"/>
    <s v="Re: Fwd: RE: Fwd: RV: SOLICITUD DE PAZ Y SALVO"/>
    <s v="04747424"/>
    <s v="PQR DE INCONSISTENCIAS"/>
    <s v="NO DETERMINADO"/>
    <s v="CLIENTE EXTERNO"/>
    <x v="0"/>
    <m/>
    <s v="FIJO"/>
    <s v="HFC"/>
    <s v="CASO RECHAZADO"/>
    <m/>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15T00:00:00"/>
    <s v="Reasginado contacto pyme_x000a_"/>
    <m/>
    <x v="3"/>
    <x v="0"/>
    <x v="0"/>
    <x v="0"/>
    <x v="0"/>
    <n v="1"/>
    <n v="1"/>
    <n v="1"/>
    <n v="1"/>
    <x v="0"/>
    <n v="1"/>
    <s v="04747424PQR DE INCONSISTENCIAS"/>
    <x v="2"/>
    <d v="2024-01-15T00:00:00"/>
    <x v="2163"/>
    <d v="1899-12-30T00:00:00"/>
    <d v="2024-01-15T08:48:00"/>
    <s v="8:48"/>
    <d v="1899-12-30T02:00:54"/>
    <x v="1"/>
    <x v="1"/>
    <x v="5"/>
    <x v="1"/>
    <n v="8193"/>
  </r>
  <r>
    <n v="2185"/>
    <d v="2024-01-15T10:49:25"/>
    <d v="2024-01-15T10:50:16"/>
    <s v="46049316@ventasyservicios.com.co"/>
    <s v="Evelin Gicela Diaz Garzon"/>
    <m/>
    <d v="2024-01-15T00:00:00"/>
    <s v="06:59"/>
    <x v="7"/>
    <m/>
    <m/>
    <m/>
    <m/>
    <m/>
    <m/>
    <s v="juan.moralesc@claro.com.co; "/>
    <s v="Re: RV: Solicitud transferencia de líneas / RADIO TAXI CHIQUINQUIRA S.A.S / NIT: 900746319-0"/>
    <m/>
    <m/>
    <s v="3114788615 "/>
    <s v="CARLOS HUMBERTO BUITRAGO "/>
    <s v="NO DETERMINADO"/>
    <s v="CLIENTE CLAR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m/>
    <m/>
    <m/>
    <x v="78"/>
    <x v="6"/>
    <x v="0"/>
    <x v="0"/>
    <x v="0"/>
    <n v="1"/>
    <n v="1"/>
    <n v="1"/>
    <n v="1"/>
    <x v="0"/>
    <n v="1"/>
    <s v="3114788615 CARLOS HUMBERTO BUITRAGO "/>
    <x v="2"/>
    <d v="2024-01-15T00:00:00"/>
    <x v="2164"/>
    <d v="1899-12-30T00:00:00"/>
    <d v="2024-01-15T06:59:00"/>
    <s v="06:59"/>
    <d v="1899-12-30T03:51:16"/>
    <x v="1"/>
    <x v="1"/>
    <x v="22"/>
    <x v="1"/>
    <n v="8193"/>
  </r>
  <r>
    <n v="2186"/>
    <d v="2024-01-15T10:47:38"/>
    <d v="2024-01-15T10:51:02"/>
    <s v="46046878@ventasyservicios.com.co"/>
    <s v="Laura Alejandra Romero Roa"/>
    <m/>
    <d v="2024-01-15T00:00:00"/>
    <s v="10:46"/>
    <x v="0"/>
    <m/>
    <m/>
    <m/>
    <m/>
    <m/>
    <m/>
    <m/>
    <m/>
    <s v="yesseniasaracristian2313@gmail.com"/>
    <s v="Fwd: Re: Fwd: Compra de una ip pública"/>
    <s v="1093747492 "/>
    <s v="Jesús Leonardo florez"/>
    <s v="NO DETERMINADO"/>
    <s v="CLIENTE EXTERNO"/>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5T00:00:00"/>
    <m/>
    <m/>
    <x v="57"/>
    <x v="0"/>
    <x v="0"/>
    <x v="0"/>
    <x v="0"/>
    <n v="1"/>
    <n v="1"/>
    <n v="1"/>
    <n v="1"/>
    <x v="0"/>
    <n v="1"/>
    <s v="1093747492 Jesús Leonardo florez"/>
    <x v="2"/>
    <d v="2024-01-15T00:00:00"/>
    <x v="2165"/>
    <d v="1899-12-30T00:00:00"/>
    <d v="2024-01-15T10:46:00"/>
    <s v="10:46"/>
    <d v="1899-12-30T00:05:02"/>
    <x v="1"/>
    <x v="1"/>
    <x v="27"/>
    <x v="1"/>
    <n v="8193"/>
  </r>
  <r>
    <n v="2187"/>
    <d v="2024-01-15T10:51:01"/>
    <d v="2024-01-15T10:52:00"/>
    <s v="45688293@ventasyservicios.com.co"/>
    <s v="Juan David Mendez"/>
    <m/>
    <d v="2024-01-14T00:00:00"/>
    <s v="11:22"/>
    <x v="0"/>
    <m/>
    <m/>
    <m/>
    <m/>
    <m/>
    <m/>
    <m/>
    <m/>
    <s v="contactopyme.co@claro.com.co"/>
    <s v="Fwd: Cambio de plan solicitud 30/12/2023"/>
    <s v="8.22467299"/>
    <s v="JHON ESTEBAN LOPEZ VELASQUEZ"/>
    <s v="SOHO"/>
    <s v="CLIENTE EXTERNO"/>
    <x v="0"/>
    <m/>
    <s v="MÓVIL"/>
    <m/>
    <m/>
    <s v="CAMBIO PLAN TARIFA"/>
    <m/>
    <m/>
    <m/>
    <m/>
    <s v="DOWNGRADE"/>
    <m/>
    <m/>
    <m/>
    <m/>
    <m/>
    <m/>
    <m/>
    <m/>
    <m/>
    <m/>
    <m/>
    <m/>
    <m/>
    <m/>
    <m/>
    <m/>
    <m/>
    <m/>
    <m/>
    <m/>
    <m/>
    <m/>
    <m/>
    <m/>
    <m/>
    <m/>
    <m/>
    <m/>
    <m/>
    <m/>
    <m/>
    <m/>
    <m/>
    <m/>
    <m/>
    <m/>
    <m/>
    <m/>
    <m/>
    <m/>
    <m/>
    <m/>
    <m/>
    <m/>
    <m/>
    <m/>
    <m/>
    <m/>
    <m/>
    <m/>
    <m/>
    <m/>
    <m/>
    <m/>
    <m/>
    <m/>
    <m/>
    <m/>
    <m/>
    <m/>
    <m/>
    <m/>
    <m/>
    <m/>
    <m/>
    <m/>
    <m/>
    <m/>
    <m/>
    <m/>
    <m/>
    <m/>
    <m/>
    <m/>
    <m/>
    <m/>
    <m/>
    <m/>
    <m/>
    <m/>
    <m/>
    <m/>
    <m/>
    <m/>
    <m/>
    <m/>
    <m/>
    <m/>
    <m/>
    <m/>
    <m/>
    <m/>
    <m/>
    <m/>
    <m/>
    <m/>
    <m/>
    <m/>
    <m/>
    <m/>
    <m/>
    <m/>
    <m/>
    <x v="0"/>
    <m/>
    <m/>
    <m/>
    <m/>
    <m/>
    <s v="GESTIONADO"/>
    <m/>
    <d v="2024-01-15T00:00:00"/>
    <m/>
    <m/>
    <x v="35"/>
    <x v="0"/>
    <x v="0"/>
    <x v="0"/>
    <x v="0"/>
    <n v="1"/>
    <n v="1"/>
    <n v="1"/>
    <n v="1"/>
    <x v="1"/>
    <n v="3"/>
    <s v="8.22467299JHON ESTEBAN LOPEZ VELASQUEZ"/>
    <x v="0"/>
    <d v="2024-01-15T00:00:00"/>
    <x v="2166"/>
    <d v="1899-12-30T00:00:00"/>
    <d v="2024-01-14T11:22:00"/>
    <s v="11:22"/>
    <d v="1899-12-30T23:30:00"/>
    <x v="4"/>
    <x v="0"/>
    <x v="4"/>
    <x v="1"/>
    <n v="8193"/>
  </r>
  <r>
    <n v="2188"/>
    <d v="2024-01-15T10:57:23"/>
    <d v="2024-01-15T11:00:02"/>
    <s v="46049316@ventasyservicios.com.co"/>
    <s v="Evelin Gicela Diaz Garzon"/>
    <m/>
    <d v="2024-01-15T00:00:00"/>
    <s v="07:01"/>
    <x v="7"/>
    <m/>
    <m/>
    <m/>
    <m/>
    <m/>
    <m/>
    <s v="juan.moralesc@claro.com.co"/>
    <s v="RV: Solicitud transferencia de línea 3107840724 / RADIO TAXI CHIQUINQUIRA S.A.S / NIT: 900746319-0"/>
    <m/>
    <m/>
    <s v="3107840724"/>
    <s v="CARLOS HUMBERTO BUITRAGO "/>
    <s v="NO DETERMINAD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5T00:00:00"/>
    <m/>
    <m/>
    <x v="78"/>
    <x v="6"/>
    <x v="0"/>
    <x v="0"/>
    <x v="0"/>
    <n v="1"/>
    <n v="1"/>
    <n v="1"/>
    <n v="1"/>
    <x v="0"/>
    <n v="1"/>
    <s v="3107840724CARLOS HUMBERTO BUITRAGO "/>
    <x v="2"/>
    <d v="2024-01-15T00:00:00"/>
    <x v="2167"/>
    <d v="1899-12-30T00:00:00"/>
    <d v="2024-01-15T07:01:00"/>
    <s v="07:01"/>
    <d v="1899-12-30T03:59:02"/>
    <x v="1"/>
    <x v="1"/>
    <x v="22"/>
    <x v="1"/>
    <n v="8193"/>
  </r>
  <r>
    <n v="2189"/>
    <d v="2024-01-15T11:00:43"/>
    <d v="2024-01-15T11:01:40"/>
    <s v="45688293@ventasyservicios.com.co"/>
    <s v="Juan David Mendez"/>
    <m/>
    <d v="2024-01-14T00:00:00"/>
    <s v="11:36"/>
    <x v="0"/>
    <m/>
    <m/>
    <m/>
    <m/>
    <m/>
    <m/>
    <m/>
    <m/>
    <s v="contactopyme.co@claro.com.co"/>
    <s v="Fwd: Servicio VoLTE Afecta la operacion, prestacion de servicio y atencion de emergencias de nuestros clientes"/>
    <s v="8.22433584"/>
    <s v="GREENYELLOW ENERGÍA DE COLOMBIA S.A.S."/>
    <s v="PYME MEDIANA"/>
    <s v="CLIENTE EXTERNO"/>
    <x v="1"/>
    <s v="JOHN FREDY ZAPATA ZAPATA"/>
    <s v="MÓVIL"/>
    <m/>
    <m/>
    <s v="SERVICIOS ADICIONALES"/>
    <m/>
    <m/>
    <m/>
    <m/>
    <m/>
    <m/>
    <m/>
    <m/>
    <m/>
    <m/>
    <m/>
    <m/>
    <m/>
    <m/>
    <m/>
    <m/>
    <m/>
    <m/>
    <m/>
    <m/>
    <m/>
    <m/>
    <m/>
    <m/>
    <m/>
    <m/>
    <m/>
    <m/>
    <m/>
    <m/>
    <m/>
    <m/>
    <m/>
    <m/>
    <m/>
    <m/>
    <m/>
    <m/>
    <m/>
    <m/>
    <m/>
    <m/>
    <m/>
    <m/>
    <m/>
    <m/>
    <m/>
    <m/>
    <m/>
    <m/>
    <m/>
    <m/>
    <s v="DESACTIVACIÓN - BLOQUEO"/>
    <m/>
    <m/>
    <m/>
    <m/>
    <m/>
    <m/>
    <m/>
    <m/>
    <m/>
    <m/>
    <m/>
    <m/>
    <m/>
    <m/>
    <m/>
    <m/>
    <m/>
    <m/>
    <m/>
    <m/>
    <m/>
    <m/>
    <m/>
    <m/>
    <m/>
    <m/>
    <m/>
    <m/>
    <m/>
    <m/>
    <m/>
    <m/>
    <m/>
    <m/>
    <m/>
    <m/>
    <m/>
    <m/>
    <m/>
    <m/>
    <m/>
    <m/>
    <m/>
    <m/>
    <m/>
    <m/>
    <m/>
    <m/>
    <m/>
    <m/>
    <m/>
    <m/>
    <m/>
    <m/>
    <m/>
    <x v="0"/>
    <m/>
    <m/>
    <m/>
    <m/>
    <m/>
    <s v="SOLUCIONADO ESCALADO"/>
    <s v="CSM"/>
    <d v="2024-01-15T00:00:00"/>
    <m/>
    <m/>
    <x v="59"/>
    <x v="0"/>
    <x v="4"/>
    <x v="0"/>
    <x v="0"/>
    <n v="1"/>
    <n v="1"/>
    <n v="1"/>
    <n v="1"/>
    <x v="0"/>
    <n v="1"/>
    <s v="8.22433584GREENYELLOW ENERGÍA DE COLOMBIA S.A.S."/>
    <x v="1"/>
    <d v="2024-01-15T00:00:00"/>
    <x v="2168"/>
    <d v="1899-12-30T00:00:00"/>
    <d v="2024-01-14T11:36:00"/>
    <s v="11:36"/>
    <d v="1899-12-30T23:25:40"/>
    <x v="4"/>
    <x v="0"/>
    <x v="4"/>
    <x v="1"/>
    <n v="8193"/>
  </r>
  <r>
    <n v="2190"/>
    <d v="2024-01-15T11:03:17"/>
    <d v="2024-01-15T11:08:28"/>
    <s v="45577874@ventasyservicios.com.co"/>
    <s v="David Andres Pardo Torres"/>
    <m/>
    <d v="2024-01-15T00:00:00"/>
    <s v="07:56"/>
    <x v="4"/>
    <m/>
    <m/>
    <m/>
    <m/>
    <m/>
    <m/>
    <m/>
    <m/>
    <s v="yenny.gomez.ext@claro.com.co"/>
    <s v="RV: RV: Solicitud Suspensión servicio - Claro - SDT Ingeniería."/>
    <s v="22635862"/>
    <s v="YACOM SAS"/>
    <s v="PYME MEDIANA"/>
    <s v="CONSULTOR COMERCIAL"/>
    <x v="0"/>
    <m/>
    <s v="FIJO"/>
    <s v="HFC"/>
    <s v="SUSPENSIÓN TEMPORAL"/>
    <m/>
    <m/>
    <m/>
    <m/>
    <m/>
    <m/>
    <m/>
    <m/>
    <m/>
    <m/>
    <m/>
    <m/>
    <m/>
    <m/>
    <m/>
    <m/>
    <m/>
    <m/>
    <m/>
    <m/>
    <m/>
    <m/>
    <m/>
    <m/>
    <m/>
    <m/>
    <m/>
    <m/>
    <m/>
    <m/>
    <m/>
    <m/>
    <m/>
    <m/>
    <m/>
    <m/>
    <m/>
    <m/>
    <m/>
    <m/>
    <m/>
    <m/>
    <m/>
    <m/>
    <m/>
    <m/>
    <m/>
    <m/>
    <m/>
    <m/>
    <m/>
    <m/>
    <m/>
    <m/>
    <m/>
    <m/>
    <m/>
    <m/>
    <s v="INFORMACIÓN - ACLARACIÓN"/>
    <m/>
    <m/>
    <m/>
    <m/>
    <m/>
    <m/>
    <m/>
    <m/>
    <m/>
    <m/>
    <m/>
    <m/>
    <m/>
    <m/>
    <m/>
    <m/>
    <m/>
    <m/>
    <m/>
    <m/>
    <m/>
    <m/>
    <m/>
    <m/>
    <m/>
    <m/>
    <m/>
    <m/>
    <m/>
    <m/>
    <m/>
    <m/>
    <m/>
    <m/>
    <m/>
    <m/>
    <m/>
    <m/>
    <m/>
    <m/>
    <m/>
    <m/>
    <m/>
    <m/>
    <m/>
    <m/>
    <m/>
    <m/>
    <m/>
    <m/>
    <x v="0"/>
    <m/>
    <m/>
    <m/>
    <m/>
    <m/>
    <s v="GESTIONADO"/>
    <m/>
    <d v="2024-01-15T00:00:00"/>
    <s v="996181483"/>
    <m/>
    <x v="88"/>
    <x v="0"/>
    <x v="0"/>
    <x v="0"/>
    <x v="0"/>
    <n v="1"/>
    <n v="1"/>
    <n v="1"/>
    <n v="1"/>
    <x v="2"/>
    <n v="2"/>
    <s v="22635862YACOM SAS"/>
    <x v="2"/>
    <d v="2024-01-15T00:00:00"/>
    <x v="2169"/>
    <d v="1899-12-30T00:00:00"/>
    <d v="2024-01-15T07:56:00"/>
    <s v="07:56"/>
    <d v="1899-12-30T03:12:28"/>
    <x v="1"/>
    <x v="1"/>
    <x v="14"/>
    <x v="0"/>
    <n v="8193"/>
  </r>
  <r>
    <n v="2191"/>
    <d v="2024-01-15T10:48:57"/>
    <d v="2024-01-15T11:09:39"/>
    <s v="45961452@ventasyservicios.com.co"/>
    <s v="Natalia Buenano Gonzalez"/>
    <m/>
    <d v="2024-01-15T00:00:00"/>
    <s v="8:51"/>
    <x v="0"/>
    <m/>
    <m/>
    <m/>
    <m/>
    <m/>
    <m/>
    <m/>
    <m/>
    <s v="gerencia@jeanstyt.com"/>
    <s v="Re: Fwd: TICKET 20568136"/>
    <s v="12091392"/>
    <s v="T&amp;T COLOMBIA S.A.S"/>
    <s v="PYME PEQUEÑA"/>
    <s v="CLIENTE EXTERNO"/>
    <x v="0"/>
    <m/>
    <s v="FIJO"/>
    <s v="FO"/>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5T00:00:00"/>
    <s v="Reasignado contacto pyme"/>
    <m/>
    <x v="0"/>
    <x v="0"/>
    <x v="0"/>
    <x v="0"/>
    <x v="0"/>
    <n v="1"/>
    <n v="1"/>
    <n v="1"/>
    <n v="1"/>
    <x v="0"/>
    <n v="1"/>
    <s v="12091392T&amp;T COLOMBIA S.A.S"/>
    <x v="2"/>
    <d v="2024-01-15T00:00:00"/>
    <x v="2170"/>
    <d v="1899-12-30T00:00:00"/>
    <d v="2024-01-15T08:51:00"/>
    <s v="8:51"/>
    <d v="1899-12-30T02:18:39"/>
    <x v="1"/>
    <x v="1"/>
    <x v="5"/>
    <x v="1"/>
    <n v="8193"/>
  </r>
  <r>
    <n v="2192"/>
    <d v="2024-01-15T10:51:04"/>
    <d v="2024-01-15T11:19:29"/>
    <s v="46046878@ventasyservicios.com.co"/>
    <s v="Laura Alejandra Romero Roa"/>
    <m/>
    <d v="2024-01-15T00:00:00"/>
    <s v="11:15"/>
    <x v="0"/>
    <m/>
    <m/>
    <m/>
    <m/>
    <m/>
    <m/>
    <m/>
    <m/>
    <s v="jrbuenaventura@gmail.com; "/>
    <s v="Fwd: Re: Vinculación correos electrónicos"/>
    <s v="830052650"/>
    <s v="SYNERGY INVESTMENTS LTDA "/>
    <s v="NO DETERMINADO"/>
    <s v="CLIENTE EXTERNO"/>
    <x v="0"/>
    <m/>
    <s v="MÓVIL"/>
    <m/>
    <m/>
    <s v="SERVICIOS ADICIONALES"/>
    <m/>
    <m/>
    <m/>
    <m/>
    <m/>
    <m/>
    <m/>
    <m/>
    <m/>
    <m/>
    <m/>
    <m/>
    <m/>
    <m/>
    <m/>
    <m/>
    <m/>
    <m/>
    <m/>
    <m/>
    <m/>
    <m/>
    <m/>
    <m/>
    <m/>
    <m/>
    <m/>
    <m/>
    <m/>
    <m/>
    <m/>
    <m/>
    <m/>
    <m/>
    <m/>
    <m/>
    <m/>
    <m/>
    <m/>
    <m/>
    <m/>
    <m/>
    <m/>
    <m/>
    <m/>
    <m/>
    <m/>
    <m/>
    <m/>
    <m/>
    <m/>
    <m/>
    <s v="ACTIVACIÓN"/>
    <m/>
    <m/>
    <m/>
    <m/>
    <m/>
    <m/>
    <m/>
    <m/>
    <m/>
    <m/>
    <m/>
    <m/>
    <m/>
    <m/>
    <m/>
    <m/>
    <m/>
    <m/>
    <m/>
    <m/>
    <m/>
    <m/>
    <m/>
    <m/>
    <m/>
    <m/>
    <m/>
    <m/>
    <m/>
    <m/>
    <m/>
    <m/>
    <m/>
    <m/>
    <m/>
    <m/>
    <m/>
    <m/>
    <m/>
    <m/>
    <m/>
    <m/>
    <m/>
    <m/>
    <m/>
    <m/>
    <m/>
    <m/>
    <m/>
    <m/>
    <m/>
    <m/>
    <m/>
    <m/>
    <m/>
    <x v="0"/>
    <m/>
    <m/>
    <m/>
    <m/>
    <m/>
    <s v="GESTIONADO"/>
    <m/>
    <d v="2024-01-15T00:00:00"/>
    <m/>
    <m/>
    <x v="30"/>
    <x v="0"/>
    <x v="0"/>
    <x v="0"/>
    <x v="0"/>
    <n v="1"/>
    <n v="1"/>
    <n v="1"/>
    <n v="1"/>
    <x v="0"/>
    <n v="1"/>
    <s v="830052650SYNERGY INVESTMENTS LTDA "/>
    <x v="2"/>
    <d v="2024-01-15T00:00:00"/>
    <x v="2171"/>
    <d v="1899-12-30T00:00:00"/>
    <d v="2024-01-15T11:15:00"/>
    <s v="11:15"/>
    <d v="1899-12-30T00:04:29"/>
    <x v="1"/>
    <x v="1"/>
    <x v="27"/>
    <x v="1"/>
    <n v="8193"/>
  </r>
  <r>
    <n v="2193"/>
    <d v="2024-01-15T11:26:39"/>
    <d v="2024-01-15T11:27:24"/>
    <s v="45961452@ventasyservicios.com.co"/>
    <s v="Natalia Buenano Gonzalez"/>
    <m/>
    <d v="2024-01-15T00:00:00"/>
    <s v="9:01"/>
    <x v="0"/>
    <m/>
    <m/>
    <m/>
    <m/>
    <m/>
    <m/>
    <m/>
    <m/>
    <s v="jasbeidy.celis@ryesa.com.co"/>
    <s v="Re: Fwd: Re: Fwd: SOLICITUD DE CONTACTO AUTORIZADO"/>
    <s v="8.22468266"/>
    <s v="REDES Y EDIFICACIONES S A"/>
    <s v="PYME MEDIANA"/>
    <s v="CLIENTE EXTERNO"/>
    <x v="0"/>
    <m/>
    <s v="MÓVIL"/>
    <m/>
    <m/>
    <s v="PERFILAMIENTO ESPECIAL"/>
    <m/>
    <m/>
    <m/>
    <m/>
    <m/>
    <m/>
    <m/>
    <m/>
    <m/>
    <m/>
    <m/>
    <m/>
    <m/>
    <m/>
    <m/>
    <m/>
    <m/>
    <m/>
    <m/>
    <m/>
    <m/>
    <m/>
    <m/>
    <m/>
    <m/>
    <m/>
    <m/>
    <m/>
    <m/>
    <m/>
    <m/>
    <m/>
    <m/>
    <m/>
    <s v="REGISTRO"/>
    <m/>
    <m/>
    <m/>
    <m/>
    <m/>
    <m/>
    <m/>
    <m/>
    <m/>
    <m/>
    <m/>
    <m/>
    <m/>
    <m/>
    <m/>
    <m/>
    <m/>
    <m/>
    <m/>
    <m/>
    <m/>
    <m/>
    <m/>
    <m/>
    <m/>
    <m/>
    <m/>
    <m/>
    <m/>
    <m/>
    <m/>
    <m/>
    <m/>
    <m/>
    <m/>
    <m/>
    <m/>
    <m/>
    <m/>
    <m/>
    <m/>
    <m/>
    <m/>
    <m/>
    <m/>
    <m/>
    <m/>
    <m/>
    <m/>
    <m/>
    <m/>
    <m/>
    <m/>
    <m/>
    <m/>
    <m/>
    <m/>
    <m/>
    <m/>
    <m/>
    <m/>
    <m/>
    <m/>
    <m/>
    <m/>
    <m/>
    <m/>
    <m/>
    <m/>
    <m/>
    <m/>
    <m/>
    <m/>
    <x v="0"/>
    <m/>
    <m/>
    <m/>
    <m/>
    <m/>
    <s v="GESTIONADO"/>
    <m/>
    <d v="2024-01-15T00:00:00"/>
    <s v="Reasignado contactopyme"/>
    <m/>
    <x v="149"/>
    <x v="0"/>
    <x v="0"/>
    <x v="0"/>
    <x v="0"/>
    <n v="1"/>
    <n v="1"/>
    <n v="1"/>
    <n v="1"/>
    <x v="2"/>
    <n v="2"/>
    <s v="8.22468266REDES Y EDIFICACIONES S A"/>
    <x v="2"/>
    <d v="2024-01-15T00:00:00"/>
    <x v="2172"/>
    <d v="1899-12-30T00:00:00"/>
    <d v="2024-01-15T09:01:00"/>
    <s v="9:01"/>
    <d v="1899-12-30T02:26:24"/>
    <x v="1"/>
    <x v="1"/>
    <x v="5"/>
    <x v="1"/>
    <n v="8193"/>
  </r>
  <r>
    <n v="2194"/>
    <d v="2024-01-15T11:13:18"/>
    <d v="2024-01-15T11:28:54"/>
    <s v="45577874@ventasyservicios.com.co"/>
    <s v="David Andres Pardo Torres"/>
    <m/>
    <d v="2024-01-15T00:00:00"/>
    <s v="08:01"/>
    <x v="4"/>
    <m/>
    <m/>
    <m/>
    <m/>
    <m/>
    <m/>
    <m/>
    <m/>
    <s v="santaclara.admon21@gmail.com"/>
    <s v="CESIÓN CONTRATO 03062471"/>
    <s v="03062471"/>
    <s v="LUZ AURORA SUAREZ OTALORA"/>
    <s v="MICRO"/>
    <s v="CLIENTE EXTERNO"/>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5T00:00:00"/>
    <s v="996186788"/>
    <m/>
    <x v="37"/>
    <x v="0"/>
    <x v="0"/>
    <x v="0"/>
    <x v="0"/>
    <n v="1"/>
    <n v="1"/>
    <n v="1"/>
    <n v="1"/>
    <x v="0"/>
    <n v="1"/>
    <s v="03062471LUZ AURORA SUAREZ OTALORA"/>
    <x v="2"/>
    <d v="2024-01-15T00:00:00"/>
    <x v="2173"/>
    <d v="1899-12-30T00:00:00"/>
    <d v="2024-01-15T08:01:00"/>
    <s v="08:01"/>
    <d v="1899-12-30T03:27:54"/>
    <x v="1"/>
    <x v="1"/>
    <x v="14"/>
    <x v="0"/>
    <n v="8193"/>
  </r>
  <r>
    <n v="2195"/>
    <d v="2024-01-15T11:00:35"/>
    <d v="2024-01-15T11:29:32"/>
    <s v="46049316@ventasyservicios.com.co"/>
    <s v="Evelin Gicela Diaz Garzon"/>
    <m/>
    <d v="2024-01-15T00:00:00"/>
    <s v="08:02"/>
    <x v="7"/>
    <m/>
    <m/>
    <m/>
    <m/>
    <m/>
    <m/>
    <s v="zvivenzi@hvr.com.co"/>
    <s v="NI900588708 MARKEM - PROCESO CESION LINEA CELULAR"/>
    <m/>
    <m/>
    <s v="8.22431211"/>
    <s v="MARKEM ESPACIO INTELIGENT"/>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m/>
    <m/>
    <m/>
    <x v="78"/>
    <x v="6"/>
    <x v="0"/>
    <x v="0"/>
    <x v="0"/>
    <n v="1"/>
    <n v="1"/>
    <n v="1"/>
    <n v="1"/>
    <x v="1"/>
    <n v="2"/>
    <s v="8.22431211MARKEM ESPACIO INTELIGENT"/>
    <x v="2"/>
    <d v="2024-01-15T00:00:00"/>
    <x v="2174"/>
    <d v="1899-12-30T00:00:00"/>
    <d v="2024-01-15T08:02:00"/>
    <s v="08:02"/>
    <d v="1899-12-30T03:27:32"/>
    <x v="1"/>
    <x v="1"/>
    <x v="22"/>
    <x v="1"/>
    <n v="8193"/>
  </r>
  <r>
    <n v="2196"/>
    <d v="2024-01-15T11:41:32"/>
    <d v="2024-01-15T11:42:21"/>
    <s v="45961452@ventasyservicios.com.co"/>
    <s v="Natalia Buenano Gonzalez"/>
    <m/>
    <d v="2024-01-15T00:00:00"/>
    <s v="10:46"/>
    <x v="0"/>
    <m/>
    <m/>
    <m/>
    <m/>
    <m/>
    <m/>
    <m/>
    <m/>
    <s v="Aceneth Duarte Cordoba (aceneth.duartec.ext@claro.com.co)"/>
    <s v="Re: RV: CLIENTE KYDOS SAS CAIDA TOTAL SERVICIO CUENTA 85387413"/>
    <s v="85387413"/>
    <s v="KYDOS SA                                   "/>
    <s v="MICRO"/>
    <s v="CONSULTOR COMERCIAL"/>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5T00:00:00"/>
    <m/>
    <m/>
    <x v="57"/>
    <x v="0"/>
    <x v="0"/>
    <x v="0"/>
    <x v="0"/>
    <n v="1"/>
    <n v="1"/>
    <n v="1"/>
    <n v="1"/>
    <x v="0"/>
    <n v="1"/>
    <s v="85387413KYDOS SA                                   "/>
    <x v="2"/>
    <d v="2024-01-15T00:00:00"/>
    <x v="2175"/>
    <d v="1899-12-30T00:00:00"/>
    <d v="2024-01-15T10:46:00"/>
    <s v="10:46"/>
    <d v="1899-12-30T00:56:21"/>
    <x v="1"/>
    <x v="1"/>
    <x v="5"/>
    <x v="1"/>
    <n v="8193"/>
  </r>
  <r>
    <n v="2197"/>
    <d v="2024-01-15T11:42:12"/>
    <d v="2024-01-15T11:42:21"/>
    <s v="46049316@ventasyservicios.com.co"/>
    <s v="Evelin Gicela Diaz Garzon"/>
    <m/>
    <d v="2024-01-15T00:00:00"/>
    <s v="08:08"/>
    <x v="7"/>
    <m/>
    <m/>
    <m/>
    <m/>
    <m/>
    <m/>
    <s v="nvallejo@Aragoconsulting.com"/>
    <s v="Re: Suspicious URL:RE: 901010948-8"/>
    <m/>
    <m/>
    <s v="3146234153"/>
    <s v="ARAGO CONSULTING SAS"/>
    <s v="SOHO"/>
    <s v="CLIENTE EXTERNO"/>
    <x v="0"/>
    <m/>
    <m/>
    <m/>
    <m/>
    <m/>
    <m/>
    <m/>
    <m/>
    <m/>
    <m/>
    <m/>
    <m/>
    <m/>
    <m/>
    <m/>
    <m/>
    <m/>
    <m/>
    <m/>
    <m/>
    <m/>
    <m/>
    <m/>
    <m/>
    <m/>
    <m/>
    <m/>
    <m/>
    <m/>
    <m/>
    <m/>
    <m/>
    <m/>
    <m/>
    <m/>
    <m/>
    <m/>
    <m/>
    <m/>
    <m/>
    <m/>
    <m/>
    <m/>
    <m/>
    <m/>
    <m/>
    <m/>
    <m/>
    <m/>
    <m/>
    <m/>
    <m/>
    <m/>
    <m/>
    <m/>
    <m/>
    <m/>
    <m/>
    <m/>
    <m/>
    <m/>
    <m/>
    <m/>
    <m/>
    <m/>
    <m/>
    <m/>
    <m/>
    <m/>
    <m/>
    <m/>
    <m/>
    <m/>
    <s v="MÓVIL"/>
    <m/>
    <s v="CESIÓN RECHAZADA"/>
    <m/>
    <m/>
    <s v="INFORMACIÓN INCOMPLETA"/>
    <m/>
    <m/>
    <m/>
    <m/>
    <m/>
    <m/>
    <m/>
    <m/>
    <m/>
    <m/>
    <m/>
    <m/>
    <m/>
    <m/>
    <m/>
    <m/>
    <m/>
    <m/>
    <m/>
    <m/>
    <m/>
    <m/>
    <m/>
    <m/>
    <m/>
    <m/>
    <m/>
    <m/>
    <m/>
    <m/>
    <m/>
    <m/>
    <m/>
    <m/>
    <x v="0"/>
    <m/>
    <m/>
    <m/>
    <m/>
    <m/>
    <s v="GESTIONADO"/>
    <m/>
    <d v="2024-01-15T00:00:00"/>
    <m/>
    <m/>
    <x v="79"/>
    <x v="6"/>
    <x v="0"/>
    <x v="0"/>
    <x v="0"/>
    <n v="1"/>
    <n v="1"/>
    <n v="1"/>
    <n v="1"/>
    <x v="0"/>
    <n v="1"/>
    <s v="3146234153ARAGO CONSULTING SAS"/>
    <x v="2"/>
    <d v="2024-01-15T00:00:00"/>
    <x v="2175"/>
    <d v="1899-12-30T00:00:00"/>
    <d v="2024-01-15T08:08:00"/>
    <s v="08:08"/>
    <d v="1899-12-30T03:34:21"/>
    <x v="1"/>
    <x v="1"/>
    <x v="22"/>
    <x v="1"/>
    <n v="8193"/>
  </r>
  <r>
    <n v="2198"/>
    <d v="2024-01-15T11:42:24"/>
    <d v="2024-01-15T11:43:40"/>
    <s v="46049316@ventasyservicios.com.co"/>
    <s v="Evelin Gicela Diaz Garzon"/>
    <m/>
    <d v="2024-01-15T00:00:00"/>
    <s v="08:10"/>
    <x v="7"/>
    <m/>
    <m/>
    <m/>
    <m/>
    <m/>
    <m/>
    <s v="Re: Fwd: SOLICITUD TRASPASO LINEAS CORPORATIVAS"/>
    <s v="wendy.gonzales@kisters-latam.com"/>
    <m/>
    <m/>
    <s v="3102239822"/>
    <s v="KISTERS LATAM SAS"/>
    <s v="NO DETERMINADO"/>
    <s v="CLIENTE EXTERNO"/>
    <x v="0"/>
    <m/>
    <m/>
    <m/>
    <m/>
    <m/>
    <m/>
    <m/>
    <m/>
    <m/>
    <m/>
    <m/>
    <m/>
    <m/>
    <m/>
    <m/>
    <m/>
    <m/>
    <m/>
    <m/>
    <m/>
    <m/>
    <m/>
    <m/>
    <m/>
    <m/>
    <m/>
    <m/>
    <m/>
    <m/>
    <m/>
    <m/>
    <m/>
    <m/>
    <m/>
    <m/>
    <m/>
    <m/>
    <m/>
    <m/>
    <m/>
    <m/>
    <m/>
    <m/>
    <m/>
    <m/>
    <m/>
    <m/>
    <m/>
    <m/>
    <m/>
    <m/>
    <m/>
    <m/>
    <m/>
    <m/>
    <m/>
    <m/>
    <m/>
    <m/>
    <m/>
    <m/>
    <m/>
    <m/>
    <m/>
    <m/>
    <m/>
    <m/>
    <m/>
    <m/>
    <m/>
    <m/>
    <m/>
    <m/>
    <s v="MÓVIL"/>
    <m/>
    <s v="CESIÓN INFORMATIVO"/>
    <m/>
    <s v="ESTADO DEL PROCESO"/>
    <m/>
    <m/>
    <m/>
    <m/>
    <m/>
    <m/>
    <m/>
    <m/>
    <m/>
    <m/>
    <m/>
    <m/>
    <m/>
    <m/>
    <m/>
    <m/>
    <m/>
    <m/>
    <m/>
    <m/>
    <m/>
    <m/>
    <m/>
    <m/>
    <m/>
    <m/>
    <m/>
    <m/>
    <m/>
    <m/>
    <m/>
    <m/>
    <m/>
    <m/>
    <m/>
    <x v="0"/>
    <m/>
    <m/>
    <m/>
    <m/>
    <m/>
    <s v="GESTIONADO"/>
    <m/>
    <d v="2024-01-15T00:00:00"/>
    <m/>
    <m/>
    <x v="78"/>
    <x v="6"/>
    <x v="0"/>
    <x v="0"/>
    <x v="0"/>
    <n v="1"/>
    <n v="1"/>
    <n v="1"/>
    <n v="1"/>
    <x v="0"/>
    <n v="1"/>
    <s v="3102239822KISTERS LATAM SAS"/>
    <x v="2"/>
    <d v="2024-01-15T00:00:00"/>
    <x v="2176"/>
    <d v="1899-12-30T00:00:00"/>
    <d v="2024-01-15T08:10:00"/>
    <s v="08:10"/>
    <d v="1899-12-30T03:33:40"/>
    <x v="1"/>
    <x v="1"/>
    <x v="22"/>
    <x v="1"/>
    <n v="8193"/>
  </r>
  <r>
    <n v="2199"/>
    <d v="2024-01-15T11:46:43"/>
    <d v="2024-01-15T11:47:29"/>
    <s v="46046878@ventasyservicios.com.co"/>
    <s v="Laura Alejandra Romero Roa"/>
    <m/>
    <d v="2024-01-15T00:00:00"/>
    <s v="11:44"/>
    <x v="0"/>
    <m/>
    <m/>
    <m/>
    <m/>
    <m/>
    <m/>
    <m/>
    <m/>
    <s v="beatriz.cuervo@iquartil.net; "/>
    <s v="Re: Descontento general IQUARTIL SAS NIT: 830082928"/>
    <s v="830082928"/>
    <s v="IQUARTIL LTDA "/>
    <s v="NO DETERMINADO"/>
    <s v="CLIENTE CLARO"/>
    <x v="0"/>
    <m/>
    <s v="MÓVIL"/>
    <m/>
    <m/>
    <s v="FALLAS TÉCNICAS"/>
    <m/>
    <m/>
    <m/>
    <m/>
    <m/>
    <m/>
    <m/>
    <m/>
    <m/>
    <m/>
    <m/>
    <m/>
    <m/>
    <m/>
    <m/>
    <m/>
    <m/>
    <m/>
    <m/>
    <s v="CONCILIACIÓN DE LÍNEA(S)"/>
    <m/>
    <m/>
    <m/>
    <m/>
    <m/>
    <m/>
    <m/>
    <m/>
    <m/>
    <m/>
    <m/>
    <m/>
    <m/>
    <m/>
    <m/>
    <m/>
    <m/>
    <m/>
    <m/>
    <m/>
    <m/>
    <m/>
    <m/>
    <m/>
    <m/>
    <m/>
    <m/>
    <m/>
    <m/>
    <m/>
    <m/>
    <m/>
    <m/>
    <m/>
    <m/>
    <m/>
    <m/>
    <m/>
    <m/>
    <m/>
    <m/>
    <m/>
    <m/>
    <m/>
    <m/>
    <m/>
    <m/>
    <m/>
    <m/>
    <m/>
    <m/>
    <m/>
    <m/>
    <m/>
    <m/>
    <m/>
    <m/>
    <m/>
    <m/>
    <m/>
    <m/>
    <m/>
    <m/>
    <m/>
    <m/>
    <m/>
    <m/>
    <m/>
    <m/>
    <m/>
    <m/>
    <m/>
    <m/>
    <m/>
    <m/>
    <m/>
    <m/>
    <m/>
    <m/>
    <m/>
    <m/>
    <m/>
    <m/>
    <m/>
    <m/>
    <m/>
    <m/>
    <m/>
    <x v="0"/>
    <m/>
    <m/>
    <m/>
    <m/>
    <m/>
    <s v="GESTIONADO"/>
    <m/>
    <d v="2024-01-15T00:00:00"/>
    <m/>
    <m/>
    <x v="67"/>
    <x v="0"/>
    <x v="0"/>
    <x v="0"/>
    <x v="0"/>
    <n v="1"/>
    <n v="1"/>
    <n v="1"/>
    <n v="1"/>
    <x v="0"/>
    <n v="1"/>
    <s v="830082928IQUARTIL LTDA "/>
    <x v="2"/>
    <d v="2024-01-15T00:00:00"/>
    <x v="2177"/>
    <d v="1899-12-30T00:00:00"/>
    <d v="2024-01-15T11:44:00"/>
    <s v="11:44"/>
    <d v="1899-12-30T00:03:29"/>
    <x v="1"/>
    <x v="1"/>
    <x v="27"/>
    <x v="1"/>
    <n v="8193"/>
  </r>
  <r>
    <n v="2200"/>
    <d v="2024-01-15T11:50:34"/>
    <d v="2024-01-15T11:51:25"/>
    <s v="46049316@ventasyservicios.com.co"/>
    <s v="Evelin Gicela Diaz Garzon"/>
    <m/>
    <d v="2024-01-15T00:00:00"/>
    <s v="08:11"/>
    <x v="7"/>
    <m/>
    <m/>
    <m/>
    <m/>
    <m/>
    <m/>
    <s v="cpgb14@hotmail.com"/>
    <s v="RE: cesión de contrato"/>
    <m/>
    <m/>
    <s v="3117808977"/>
    <s v="RAFAEL EDUARDO "/>
    <s v="NO DETERMINADO"/>
    <s v="CLIENTE EXTERNO"/>
    <x v="0"/>
    <m/>
    <m/>
    <m/>
    <m/>
    <m/>
    <m/>
    <m/>
    <m/>
    <m/>
    <m/>
    <m/>
    <m/>
    <m/>
    <m/>
    <m/>
    <m/>
    <m/>
    <m/>
    <m/>
    <m/>
    <m/>
    <m/>
    <m/>
    <m/>
    <m/>
    <m/>
    <m/>
    <m/>
    <m/>
    <m/>
    <m/>
    <m/>
    <m/>
    <m/>
    <m/>
    <m/>
    <m/>
    <m/>
    <m/>
    <m/>
    <m/>
    <m/>
    <m/>
    <m/>
    <m/>
    <m/>
    <m/>
    <m/>
    <m/>
    <m/>
    <m/>
    <m/>
    <m/>
    <m/>
    <m/>
    <m/>
    <m/>
    <m/>
    <m/>
    <m/>
    <m/>
    <m/>
    <m/>
    <m/>
    <m/>
    <m/>
    <m/>
    <m/>
    <m/>
    <m/>
    <m/>
    <m/>
    <m/>
    <s v="MÓVIL"/>
    <m/>
    <s v="CESIÓN RECHAZADA"/>
    <m/>
    <m/>
    <s v="INFORMACIÓN INCOMPLETA"/>
    <m/>
    <m/>
    <m/>
    <m/>
    <m/>
    <m/>
    <m/>
    <m/>
    <m/>
    <m/>
    <m/>
    <m/>
    <m/>
    <m/>
    <m/>
    <m/>
    <m/>
    <m/>
    <m/>
    <m/>
    <m/>
    <m/>
    <m/>
    <m/>
    <m/>
    <m/>
    <m/>
    <m/>
    <m/>
    <m/>
    <m/>
    <m/>
    <m/>
    <m/>
    <x v="0"/>
    <m/>
    <m/>
    <m/>
    <m/>
    <m/>
    <s v="GESTIONADO"/>
    <m/>
    <d v="2024-01-15T00:00:00"/>
    <m/>
    <m/>
    <x v="79"/>
    <x v="6"/>
    <x v="0"/>
    <x v="0"/>
    <x v="0"/>
    <n v="1"/>
    <n v="1"/>
    <n v="1"/>
    <n v="1"/>
    <x v="1"/>
    <n v="3"/>
    <s v="3117808977RAFAEL EDUARDO "/>
    <x v="2"/>
    <d v="2024-01-15T00:00:00"/>
    <x v="2178"/>
    <d v="1899-12-30T00:00:00"/>
    <d v="2024-01-15T08:11:00"/>
    <s v="08:11"/>
    <d v="1899-12-30T03:40:25"/>
    <x v="1"/>
    <x v="1"/>
    <x v="22"/>
    <x v="1"/>
    <n v="8193"/>
  </r>
  <r>
    <n v="2201"/>
    <d v="2024-01-15T11:47:23"/>
    <d v="2024-01-15T11:55:02"/>
    <s v="45688293@ventasyservicios.com.co"/>
    <s v="Juan David Mendez"/>
    <m/>
    <d v="2024-01-14T00:00:00"/>
    <s v="12:19"/>
    <x v="0"/>
    <m/>
    <m/>
    <m/>
    <m/>
    <m/>
    <m/>
    <m/>
    <m/>
    <s v="lilianajc.9@gmail.com"/>
    <s v="activacion e-sim"/>
    <s v="3212354314"/>
    <s v="LOS NOTARIOS S.A.S."/>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5T00:00:00"/>
    <m/>
    <m/>
    <x v="21"/>
    <x v="0"/>
    <x v="0"/>
    <x v="0"/>
    <x v="0"/>
    <n v="1"/>
    <n v="1"/>
    <n v="1"/>
    <n v="1"/>
    <x v="0"/>
    <n v="1"/>
    <s v="3212354314LOS NOTARIOS S.A.S."/>
    <x v="0"/>
    <d v="2024-01-15T00:00:00"/>
    <x v="2179"/>
    <d v="1899-12-30T00:00:00"/>
    <d v="2024-01-14T12:19:00"/>
    <s v="12:19"/>
    <d v="1899-12-30T23:36:02"/>
    <x v="4"/>
    <x v="0"/>
    <x v="4"/>
    <x v="1"/>
    <n v="8193"/>
  </r>
  <r>
    <n v="2202"/>
    <d v="2024-01-15T11:47:05"/>
    <d v="2024-01-15T11:56:55"/>
    <s v="45577874@ventasyservicios.com.co"/>
    <s v="David Andres Pardo Torres"/>
    <m/>
    <d v="2024-01-15T00:00:00"/>
    <s v="08:03"/>
    <x v="0"/>
    <m/>
    <m/>
    <m/>
    <m/>
    <m/>
    <m/>
    <m/>
    <m/>
    <s v="Jhonatan.Macias@claro.com.co"/>
    <s v="RV: RV: Traslado interno - PETROLIQUIDOS S.A.S // 900488509-6"/>
    <s v="12154045"/>
    <s v="PETROLIQUIDOS S.A.S"/>
    <s v="PYME MEDIANA"/>
    <s v="CONSULTOR COMERCIAL"/>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5T00:00:00"/>
    <s v="20656382"/>
    <m/>
    <x v="80"/>
    <x v="0"/>
    <x v="0"/>
    <x v="0"/>
    <x v="0"/>
    <n v="1"/>
    <n v="1"/>
    <n v="1"/>
    <n v="1"/>
    <x v="2"/>
    <n v="3"/>
    <s v="12154045PETROLIQUIDOS S.A.S"/>
    <x v="2"/>
    <d v="2024-01-15T00:00:00"/>
    <x v="2180"/>
    <d v="1899-12-30T00:00:00"/>
    <d v="2024-01-15T08:03:00"/>
    <s v="08:03"/>
    <d v="1899-12-30T03:53:55"/>
    <x v="1"/>
    <x v="1"/>
    <x v="14"/>
    <x v="0"/>
    <n v="8193"/>
  </r>
  <r>
    <n v="2203"/>
    <d v="2024-01-15T11:57:25"/>
    <d v="2024-01-15T11:58:55"/>
    <s v="45961452@ventasyservicios.com.co"/>
    <s v="Natalia Buenano Gonzalez"/>
    <m/>
    <d v="2024-01-15T00:00:00"/>
    <s v="11:00"/>
    <x v="0"/>
    <m/>
    <m/>
    <m/>
    <m/>
    <m/>
    <m/>
    <m/>
    <m/>
    <s v="sebastian.bravo@industriasrebra.com"/>
    <s v="Fwd: Lineas Corporativas 3136450573  y 3116179935 y 3147004144 Se interrumpe la señal frecuentemente en Arroyohondo Yumbo - Valle del Cauca"/>
    <s v="3108462676"/>
    <s v="INDUSTRIAS REBRA LTDA"/>
    <s v="PYME PEQUEÑA"/>
    <s v="CLIENTE EXTERNO"/>
    <x v="0"/>
    <m/>
    <s v="MÓVIL"/>
    <m/>
    <m/>
    <s v="FALLAS TÉCNICAS"/>
    <m/>
    <m/>
    <m/>
    <m/>
    <m/>
    <m/>
    <m/>
    <m/>
    <m/>
    <m/>
    <m/>
    <m/>
    <m/>
    <m/>
    <m/>
    <m/>
    <m/>
    <m/>
    <m/>
    <s v="TRANSFERENCIA"/>
    <m/>
    <m/>
    <m/>
    <m/>
    <m/>
    <m/>
    <m/>
    <m/>
    <m/>
    <m/>
    <m/>
    <m/>
    <m/>
    <m/>
    <m/>
    <m/>
    <m/>
    <m/>
    <m/>
    <m/>
    <m/>
    <m/>
    <m/>
    <m/>
    <m/>
    <m/>
    <m/>
    <m/>
    <m/>
    <m/>
    <m/>
    <m/>
    <m/>
    <m/>
    <m/>
    <m/>
    <m/>
    <m/>
    <m/>
    <m/>
    <m/>
    <m/>
    <m/>
    <m/>
    <m/>
    <m/>
    <m/>
    <m/>
    <m/>
    <m/>
    <m/>
    <m/>
    <m/>
    <m/>
    <m/>
    <m/>
    <m/>
    <m/>
    <m/>
    <m/>
    <m/>
    <m/>
    <m/>
    <m/>
    <m/>
    <m/>
    <m/>
    <m/>
    <m/>
    <m/>
    <m/>
    <m/>
    <m/>
    <m/>
    <m/>
    <m/>
    <m/>
    <m/>
    <m/>
    <m/>
    <m/>
    <m/>
    <m/>
    <m/>
    <m/>
    <m/>
    <m/>
    <m/>
    <x v="3"/>
    <s v="3136450573"/>
    <s v="Sebastian Bravo. "/>
    <s v="4"/>
    <s v="2358142"/>
    <s v="CR. 32A Nro. 10-270 ARROYOHONDO"/>
    <s v="GESTIONADO"/>
    <m/>
    <d v="2024-01-15T00:00:00"/>
    <m/>
    <m/>
    <x v="133"/>
    <x v="0"/>
    <x v="0"/>
    <x v="0"/>
    <x v="0"/>
    <n v="1"/>
    <n v="1"/>
    <n v="1"/>
    <n v="1"/>
    <x v="0"/>
    <n v="1"/>
    <s v="3108462676INDUSTRIAS REBRA LTDA"/>
    <x v="2"/>
    <d v="2024-01-15T00:00:00"/>
    <x v="2181"/>
    <d v="1899-12-30T00:00:00"/>
    <d v="2024-01-15T11:00:00"/>
    <s v="11:00"/>
    <d v="1899-12-30T00:58:55"/>
    <x v="1"/>
    <x v="1"/>
    <x v="5"/>
    <x v="1"/>
    <n v="8193"/>
  </r>
  <r>
    <n v="2204"/>
    <d v="2024-01-15T12:05:05"/>
    <d v="2024-01-15T12:05:55"/>
    <s v="45961452@ventasyservicios.com.co"/>
    <s v="Natalia Buenano Gonzalez"/>
    <m/>
    <d v="2024-01-15T00:00:00"/>
    <s v="11:42"/>
    <x v="0"/>
    <m/>
    <m/>
    <m/>
    <m/>
    <m/>
    <m/>
    <m/>
    <m/>
    <s v="Juan Carlos Vargas Hurtado (juan.vargash@claro.com.co)"/>
    <s v="Falla internet duitama 15 enero"/>
    <s v="20918666"/>
    <s v="WILMAR ECHEVERRI RAMIREZ                   "/>
    <s v="MICRO"/>
    <s v="CONSULTOR COMERCIAL"/>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5T00:00:00"/>
    <m/>
    <m/>
    <x v="57"/>
    <x v="0"/>
    <x v="0"/>
    <x v="0"/>
    <x v="0"/>
    <n v="1"/>
    <n v="1"/>
    <n v="1"/>
    <n v="1"/>
    <x v="0"/>
    <n v="1"/>
    <s v="20918666WILMAR ECHEVERRI RAMIREZ                   "/>
    <x v="2"/>
    <d v="2024-01-15T00:00:00"/>
    <x v="2182"/>
    <d v="1899-12-30T00:00:00"/>
    <d v="2024-01-15T11:42:00"/>
    <s v="11:42"/>
    <d v="1899-12-30T00:23:55"/>
    <x v="1"/>
    <x v="1"/>
    <x v="5"/>
    <x v="1"/>
    <n v="8193"/>
  </r>
  <r>
    <n v="2205"/>
    <d v="2024-01-15T12:10:46"/>
    <d v="2024-01-15T12:11:32"/>
    <s v="46046878@ventasyservicios.com.co"/>
    <s v="Laura Alejandra Romero Roa"/>
    <m/>
    <d v="2024-01-15T00:00:00"/>
    <s v="12:07"/>
    <x v="0"/>
    <m/>
    <m/>
    <m/>
    <m/>
    <m/>
    <m/>
    <m/>
    <m/>
    <s v="pmafioli.servinc@gmail.com; "/>
    <s v="Re: Fwd: Solicitud 11834181"/>
    <s v="800252997"/>
    <s v="SERVINC "/>
    <s v="NO DETERMINADO"/>
    <s v="CLIENTE EXTERNO"/>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5T00:00:00"/>
    <m/>
    <m/>
    <x v="80"/>
    <x v="0"/>
    <x v="0"/>
    <x v="0"/>
    <x v="0"/>
    <n v="1"/>
    <n v="1"/>
    <n v="1"/>
    <n v="1"/>
    <x v="0"/>
    <n v="1"/>
    <s v="800252997SERVINC "/>
    <x v="2"/>
    <d v="2024-01-15T00:00:00"/>
    <x v="2183"/>
    <d v="1899-12-30T00:00:00"/>
    <d v="2024-01-15T12:07:00"/>
    <s v="12:07"/>
    <d v="1899-12-30T00:04:32"/>
    <x v="1"/>
    <x v="1"/>
    <x v="27"/>
    <x v="1"/>
    <n v="8193"/>
  </r>
  <r>
    <n v="2206"/>
    <d v="2024-01-15T12:10:33"/>
    <d v="2024-01-15T12:15:40"/>
    <s v="45577874@ventasyservicios.com.co"/>
    <s v="David Andres Pardo Torres"/>
    <m/>
    <d v="2024-01-15T00:00:00"/>
    <s v="08:32"/>
    <x v="4"/>
    <m/>
    <m/>
    <m/>
    <m/>
    <m/>
    <m/>
    <m/>
    <m/>
    <s v="michael.arias@sdtingenieria.com"/>
    <s v="Fwd: Solicitud copia facturas"/>
    <s v="11980365"/>
    <s v="VERANO ENERGY (SWITZERLAND) AG SUCURSAL"/>
    <s v="PYME MEDIANA"/>
    <s v="CLIENTE EXTERN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5T00:00:00"/>
    <s v="20656436"/>
    <m/>
    <x v="9"/>
    <x v="0"/>
    <x v="0"/>
    <x v="0"/>
    <x v="0"/>
    <n v="1"/>
    <n v="1"/>
    <n v="1"/>
    <n v="1"/>
    <x v="2"/>
    <n v="2"/>
    <s v="11980365VERANO ENERGY (SWITZERLAND) AG SUCURSAL"/>
    <x v="2"/>
    <d v="2024-01-15T00:00:00"/>
    <x v="2184"/>
    <d v="1899-12-30T00:00:00"/>
    <d v="2024-01-15T08:32:00"/>
    <s v="08:32"/>
    <d v="1899-12-30T03:43:40"/>
    <x v="1"/>
    <x v="1"/>
    <x v="14"/>
    <x v="0"/>
    <n v="8193"/>
  </r>
  <r>
    <n v="2207"/>
    <d v="2024-01-15T12:15:38"/>
    <d v="2024-01-15T12:16:33"/>
    <s v="45961452@ventasyservicios.com.co"/>
    <s v="Natalia Buenano Gonzalez"/>
    <m/>
    <d v="2024-01-15T00:00:00"/>
    <s v="11:38"/>
    <x v="0"/>
    <m/>
    <m/>
    <m/>
    <m/>
    <m/>
    <m/>
    <m/>
    <m/>
    <s v="karen.castaneda@claro.com.co"/>
    <s v="Re: Fwd: falla masiva cuenta 12994576"/>
    <s v="12994576"/>
    <s v="MILENA CARABALI LUCUMI                     "/>
    <s v="SOHO"/>
    <s v="CONSULTOR COMERCIAL"/>
    <x v="0"/>
    <m/>
    <s v="FIJO"/>
    <s v="HFC"/>
    <s v="CREACIÓN DE PQR"/>
    <m/>
    <m/>
    <m/>
    <m/>
    <m/>
    <m/>
    <m/>
    <m/>
    <m/>
    <m/>
    <m/>
    <m/>
    <m/>
    <m/>
    <s v="AJUSTES POR FALLAS DE SERVICIO"/>
    <m/>
    <m/>
    <m/>
    <m/>
    <m/>
    <m/>
    <m/>
    <m/>
    <m/>
    <m/>
    <m/>
    <m/>
    <m/>
    <m/>
    <m/>
    <m/>
    <m/>
    <m/>
    <m/>
    <m/>
    <m/>
    <m/>
    <m/>
    <m/>
    <m/>
    <m/>
    <m/>
    <m/>
    <m/>
    <m/>
    <m/>
    <m/>
    <m/>
    <m/>
    <m/>
    <m/>
    <m/>
    <m/>
    <m/>
    <m/>
    <m/>
    <m/>
    <m/>
    <m/>
    <m/>
    <m/>
    <m/>
    <m/>
    <m/>
    <m/>
    <m/>
    <m/>
    <m/>
    <m/>
    <m/>
    <m/>
    <m/>
    <m/>
    <m/>
    <m/>
    <m/>
    <m/>
    <m/>
    <m/>
    <m/>
    <m/>
    <m/>
    <m/>
    <m/>
    <m/>
    <m/>
    <m/>
    <m/>
    <m/>
    <m/>
    <m/>
    <m/>
    <m/>
    <m/>
    <m/>
    <m/>
    <m/>
    <m/>
    <m/>
    <m/>
    <m/>
    <m/>
    <m/>
    <m/>
    <m/>
    <m/>
    <m/>
    <m/>
    <m/>
    <x v="0"/>
    <m/>
    <m/>
    <m/>
    <m/>
    <m/>
    <s v="GESTIONADO"/>
    <m/>
    <d v="2024-01-15T00:00:00"/>
    <s v="Reasignado contactopyme"/>
    <m/>
    <x v="163"/>
    <x v="0"/>
    <x v="0"/>
    <x v="0"/>
    <x v="0"/>
    <n v="1"/>
    <n v="1"/>
    <n v="1"/>
    <n v="1"/>
    <x v="0"/>
    <n v="1"/>
    <s v="12994576MILENA CARABALI LUCUMI                     "/>
    <x v="2"/>
    <d v="2024-01-15T00:00:00"/>
    <x v="2185"/>
    <d v="1899-12-30T00:00:00"/>
    <d v="2024-01-15T11:38:00"/>
    <s v="11:38"/>
    <d v="1899-12-30T00:38:33"/>
    <x v="1"/>
    <x v="1"/>
    <x v="5"/>
    <x v="1"/>
    <n v="8193"/>
  </r>
  <r>
    <n v="2208"/>
    <d v="2024-01-15T12:14:42"/>
    <d v="2024-01-15T12:17:04"/>
    <s v="46049316@ventasyservicios.com.co"/>
    <s v="Evelin Gicela Diaz Garzon"/>
    <m/>
    <d v="2023-12-07T00:00:00"/>
    <s v="13:53"/>
    <x v="4"/>
    <m/>
    <m/>
    <m/>
    <m/>
    <m/>
    <m/>
    <m/>
    <m/>
    <s v="vascodiana15@gmail.com; "/>
    <s v="Re: Solicitud sección contrato."/>
    <s v="10749089"/>
    <s v="DIANA MARC VASCO DIOSA  "/>
    <s v="SOHO"/>
    <s v="CLIENTE EXTERNO"/>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5T00:00:00"/>
    <s v="CORREO RECUPERADO DE GENESYS ESCALAMIENTO GUILLE "/>
    <m/>
    <x v="37"/>
    <x v="0"/>
    <x v="0"/>
    <x v="0"/>
    <x v="0"/>
    <n v="1"/>
    <n v="1"/>
    <n v="1"/>
    <n v="1"/>
    <x v="0"/>
    <n v="1"/>
    <s v="10749089DIANA MARC VASCO DIOSA  "/>
    <x v="0"/>
    <d v="2024-01-15T00:00:00"/>
    <x v="2186"/>
    <d v="1899-12-30T00:00:00"/>
    <d v="2023-12-07T13:53:00"/>
    <s v="13:53"/>
    <d v="1900-02-06T22:24:04"/>
    <x v="0"/>
    <x v="0"/>
    <x v="22"/>
    <x v="1"/>
    <n v="8193"/>
  </r>
  <r>
    <n v="2209"/>
    <d v="2024-01-15T12:19:11"/>
    <d v="2024-01-15T12:19:47"/>
    <s v="46046878@ventasyservicios.com.co"/>
    <s v="Laura Alejandra Romero Roa"/>
    <m/>
    <d v="2024-01-15T00:00:00"/>
    <s v="12:16"/>
    <x v="0"/>
    <m/>
    <m/>
    <m/>
    <m/>
    <m/>
    <m/>
    <m/>
    <m/>
    <s v="Maria.BernalM@claro.com.co; "/>
    <s v="Re: RV: Inhabilitacion Linea 3123048777 URGENTE OLS"/>
    <s v="900160906"/>
    <s v="OLS ASESORES DE SEGUROS"/>
    <s v="NO DETERMINADO"/>
    <s v="CLIENTE CLARO"/>
    <x v="0"/>
    <m/>
    <s v="MÓVIL"/>
    <m/>
    <m/>
    <s v="CAMBIO DE NÚMERO"/>
    <m/>
    <m/>
    <m/>
    <s v="CAMBIO VOLUNTARIO"/>
    <m/>
    <m/>
    <m/>
    <m/>
    <m/>
    <m/>
    <m/>
    <m/>
    <m/>
    <m/>
    <m/>
    <m/>
    <m/>
    <m/>
    <m/>
    <m/>
    <m/>
    <m/>
    <m/>
    <m/>
    <m/>
    <m/>
    <m/>
    <m/>
    <m/>
    <m/>
    <m/>
    <m/>
    <m/>
    <m/>
    <m/>
    <m/>
    <m/>
    <m/>
    <m/>
    <m/>
    <m/>
    <m/>
    <m/>
    <m/>
    <m/>
    <m/>
    <m/>
    <m/>
    <m/>
    <m/>
    <m/>
    <m/>
    <m/>
    <m/>
    <m/>
    <m/>
    <m/>
    <m/>
    <m/>
    <m/>
    <m/>
    <m/>
    <m/>
    <m/>
    <m/>
    <m/>
    <m/>
    <m/>
    <m/>
    <m/>
    <m/>
    <m/>
    <m/>
    <m/>
    <m/>
    <m/>
    <m/>
    <m/>
    <m/>
    <m/>
    <m/>
    <m/>
    <m/>
    <m/>
    <m/>
    <m/>
    <m/>
    <m/>
    <m/>
    <m/>
    <m/>
    <m/>
    <m/>
    <m/>
    <m/>
    <m/>
    <m/>
    <m/>
    <m/>
    <m/>
    <m/>
    <m/>
    <m/>
    <m/>
    <m/>
    <m/>
    <m/>
    <m/>
    <x v="0"/>
    <m/>
    <m/>
    <m/>
    <m/>
    <m/>
    <s v="GESTIONADO"/>
    <m/>
    <d v="2024-01-15T00:00:00"/>
    <m/>
    <m/>
    <x v="124"/>
    <x v="0"/>
    <x v="0"/>
    <x v="0"/>
    <x v="0"/>
    <n v="1"/>
    <n v="1"/>
    <n v="1"/>
    <n v="1"/>
    <x v="0"/>
    <n v="1"/>
    <s v="900160906OLS ASESORES DE SEGUROS"/>
    <x v="2"/>
    <d v="2024-01-15T00:00:00"/>
    <x v="2187"/>
    <d v="1899-12-30T00:00:00"/>
    <d v="2024-01-15T12:16:00"/>
    <s v="12:16"/>
    <d v="1899-12-30T00:03:47"/>
    <x v="1"/>
    <x v="1"/>
    <x v="27"/>
    <x v="1"/>
    <n v="8193"/>
  </r>
  <r>
    <n v="2210"/>
    <d v="2024-01-15T11:55:00"/>
    <d v="2024-01-15T12:20:50"/>
    <s v="45077040@ventasyservicios.com.co"/>
    <s v="Kimberly Tatiana Sorza Moya"/>
    <m/>
    <d v="2024-01-15T00:00:00"/>
    <s v="8:12 a. m."/>
    <x v="0"/>
    <m/>
    <m/>
    <m/>
    <m/>
    <m/>
    <m/>
    <m/>
    <m/>
    <s v="angie.ortizv@claro.com.co"/>
    <s v="Suspicious URL:Fwd: Solicitud Reposición "/>
    <s v="3506621310"/>
    <s v="AXON GROUP LTDA"/>
    <s v="MICRO"/>
    <s v="CLIENTE CLAR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15T00:00:00"/>
    <s v="n/a"/>
    <s v="n/a"/>
    <x v="27"/>
    <x v="0"/>
    <x v="0"/>
    <x v="0"/>
    <x v="0"/>
    <n v="1"/>
    <n v="1"/>
    <n v="1"/>
    <n v="1"/>
    <x v="0"/>
    <n v="1"/>
    <s v="3506621310AXON GROUP LTDA"/>
    <x v="2"/>
    <d v="2024-01-15T00:00:00"/>
    <x v="2188"/>
    <d v="1899-12-30T00:00:00"/>
    <d v="2024-01-15T08:12:00"/>
    <s v="8:12"/>
    <d v="1899-12-30T04:08:50"/>
    <x v="1"/>
    <x v="1"/>
    <x v="31"/>
    <x v="1"/>
    <n v="8193"/>
  </r>
  <r>
    <n v="2211"/>
    <d v="2024-01-15T12:21:37"/>
    <d v="2024-01-15T12:22:35"/>
    <s v="46049316@ventasyservicios.com.co"/>
    <s v="Evelin Gicela Diaz Garzon"/>
    <m/>
    <d v="2024-01-15T00:00:00"/>
    <s v="08:11"/>
    <x v="7"/>
    <m/>
    <m/>
    <m/>
    <m/>
    <m/>
    <m/>
    <s v="sistemas@trendyshop.com.co; "/>
    <s v="Re: Cesion de contrato de 3 lineas Moviles"/>
    <m/>
    <m/>
    <s v="3114289263"/>
    <s v="ROOSH COLOMBIA SAS"/>
    <s v="INTERMEDIAS"/>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5T00:00:00"/>
    <m/>
    <m/>
    <x v="79"/>
    <x v="6"/>
    <x v="0"/>
    <x v="0"/>
    <x v="0"/>
    <n v="1"/>
    <n v="1"/>
    <n v="1"/>
    <n v="1"/>
    <x v="2"/>
    <n v="2"/>
    <s v="3114289263ROOSH COLOMBIA SAS"/>
    <x v="2"/>
    <d v="2024-01-15T00:00:00"/>
    <x v="2189"/>
    <d v="1899-12-30T00:00:00"/>
    <d v="2024-01-15T08:11:00"/>
    <s v="08:11"/>
    <d v="1899-12-30T04:11:35"/>
    <x v="1"/>
    <x v="1"/>
    <x v="22"/>
    <x v="1"/>
    <n v="8193"/>
  </r>
  <r>
    <n v="2212"/>
    <d v="2024-01-15T12:30:20"/>
    <d v="2024-01-15T12:32:20"/>
    <s v="45577874@ventasyservicios.com.co"/>
    <s v="David Andres Pardo Torres"/>
    <m/>
    <d v="2024-01-15T00:00:00"/>
    <s v="08:33"/>
    <x v="4"/>
    <m/>
    <m/>
    <m/>
    <m/>
    <m/>
    <m/>
    <m/>
    <m/>
    <s v="anamaria.ortiz@dihego.com"/>
    <s v="COPIA FACTURAS HERVELA LTDA NIT 822.000.897-1"/>
    <s v="05347174"/>
    <s v="DISTRIBUIC HERNANDEZ VELASQUEZ"/>
    <s v="MICRO"/>
    <s v="CLIENTE EXTERNO"/>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5T00:00:00"/>
    <s v="996202497"/>
    <m/>
    <x v="9"/>
    <x v="0"/>
    <x v="0"/>
    <x v="0"/>
    <x v="0"/>
    <n v="1"/>
    <n v="1"/>
    <n v="1"/>
    <n v="1"/>
    <x v="0"/>
    <n v="1"/>
    <s v="05347174DISTRIBUIC HERNANDEZ VELASQUEZ"/>
    <x v="2"/>
    <d v="2024-01-15T00:00:00"/>
    <x v="2190"/>
    <d v="1899-12-30T00:00:00"/>
    <d v="2024-01-15T08:33:00"/>
    <s v="08:33"/>
    <d v="1899-12-30T03:59:20"/>
    <x v="1"/>
    <x v="1"/>
    <x v="14"/>
    <x v="0"/>
    <n v="8193"/>
  </r>
  <r>
    <n v="2213"/>
    <d v="2024-01-15T12:39:06"/>
    <d v="2024-01-15T12:40:31"/>
    <s v="45688293@ventasyservicios.com.co"/>
    <s v="Juan David Mendez"/>
    <m/>
    <d v="2024-01-14T00:00:00"/>
    <s v="12:56"/>
    <x v="0"/>
    <m/>
    <m/>
    <m/>
    <m/>
    <m/>
    <m/>
    <m/>
    <m/>
    <s v="lilianajc.9@gmail.com"/>
    <s v="registro reloj"/>
    <s v="3203492794"/>
    <s v="CASALLAS DUQUE ARQUITECTOS S.A.S."/>
    <s v="PYME PEQUEÑA"/>
    <s v="CONSULTOR COMERCIAL"/>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15T00:00:00"/>
    <m/>
    <m/>
    <x v="73"/>
    <x v="0"/>
    <x v="0"/>
    <x v="0"/>
    <x v="0"/>
    <n v="1"/>
    <n v="1"/>
    <n v="1"/>
    <n v="1"/>
    <x v="0"/>
    <n v="1"/>
    <s v="3203492794CASALLAS DUQUE ARQUITECTOS S.A.S."/>
    <x v="0"/>
    <d v="2024-01-15T00:00:00"/>
    <x v="2191"/>
    <d v="1899-12-30T00:00:00"/>
    <d v="2024-01-14T12:56:00"/>
    <s v="12:56"/>
    <d v="1899-12-30T23:44:31"/>
    <x v="4"/>
    <x v="0"/>
    <x v="4"/>
    <x v="1"/>
    <n v="8193"/>
  </r>
  <r>
    <n v="2214"/>
    <d v="2024-01-15T12:16:36"/>
    <d v="2024-01-15T12:44:20"/>
    <s v="45961452@ventasyservicios.com.co"/>
    <s v="Natalia Buenano Gonzalez"/>
    <m/>
    <d v="2024-01-15T00:00:00"/>
    <s v="11:37"/>
    <x v="0"/>
    <m/>
    <m/>
    <m/>
    <m/>
    <m/>
    <m/>
    <m/>
    <m/>
    <s v="jose.alborc@claro.com.co"/>
    <s v="Re: RV: Desbloqueo y Registro de Imei"/>
    <s v="3104302766"/>
    <s v="NANSEN COLOMBIA SAS"/>
    <s v="PYME MEDIANA"/>
    <s v="CONSULTOR COMERCIAL"/>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15T00:00:00"/>
    <m/>
    <m/>
    <x v="73"/>
    <x v="0"/>
    <x v="0"/>
    <x v="0"/>
    <x v="0"/>
    <n v="1"/>
    <n v="1"/>
    <n v="1"/>
    <n v="1"/>
    <x v="0"/>
    <n v="1"/>
    <s v="3104302766NANSEN COLOMBIA SAS"/>
    <x v="2"/>
    <d v="2024-01-15T00:00:00"/>
    <x v="2192"/>
    <d v="1899-12-30T00:00:00"/>
    <d v="2024-01-15T11:37:00"/>
    <s v="11:37"/>
    <d v="1899-12-30T01:07:20"/>
    <x v="1"/>
    <x v="1"/>
    <x v="5"/>
    <x v="1"/>
    <n v="8193"/>
  </r>
  <r>
    <n v="2215"/>
    <d v="2024-01-15T12:44:16"/>
    <d v="2024-01-15T12:46:06"/>
    <s v="45577874@ventasyservicios.com.co"/>
    <s v="David Andres Pardo Torres"/>
    <m/>
    <d v="2024-01-15T00:00:00"/>
    <s v="08:33"/>
    <x v="4"/>
    <m/>
    <m/>
    <m/>
    <m/>
    <m/>
    <m/>
    <m/>
    <m/>
    <s v="anamaria.ortiz@dihego.com"/>
    <s v="FACTURAS DIHEGO LTDA NIT 822.000.851-3"/>
    <s v="23269384"/>
    <s v="DISTRIBUCI HERNANDEZ GOMEZLTDA"/>
    <s v="PYME MEDIANA"/>
    <s v="CLIENTE EXTERNO"/>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5T00:00:00"/>
    <s v="996205450"/>
    <m/>
    <x v="9"/>
    <x v="0"/>
    <x v="0"/>
    <x v="0"/>
    <x v="0"/>
    <n v="1"/>
    <n v="1"/>
    <n v="1"/>
    <n v="1"/>
    <x v="0"/>
    <n v="1"/>
    <s v="23269384DISTRIBUCI HERNANDEZ GOMEZLTDA"/>
    <x v="2"/>
    <d v="2024-01-15T00:00:00"/>
    <x v="2193"/>
    <d v="1899-12-30T00:00:00"/>
    <d v="2024-01-15T08:33:00"/>
    <s v="08:33"/>
    <d v="1899-12-30T04:13:06"/>
    <x v="1"/>
    <x v="1"/>
    <x v="14"/>
    <x v="0"/>
    <n v="8193"/>
  </r>
  <r>
    <n v="2216"/>
    <d v="2024-01-15T12:51:05"/>
    <d v="2024-01-15T12:51:56"/>
    <s v="45961452@ventasyservicios.com.co"/>
    <s v="Natalia Buenano Gonzalez"/>
    <m/>
    <d v="2024-01-15T00:00:00"/>
    <s v="11:32"/>
    <x v="0"/>
    <m/>
    <m/>
    <m/>
    <m/>
    <m/>
    <m/>
    <m/>
    <m/>
    <s v="juan.vargash@claro.com.co"/>
    <s v="Re: Falla del servicio de internet tunja 15 enero"/>
    <s v="76587738"/>
    <s v="RAFAEL MURILLO ANDRADE   "/>
    <s v="SOHO"/>
    <s v="CONSULTOR COMERCIAL"/>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5T00:00:00"/>
    <m/>
    <m/>
    <x v="57"/>
    <x v="0"/>
    <x v="0"/>
    <x v="0"/>
    <x v="0"/>
    <n v="1"/>
    <n v="1"/>
    <n v="1"/>
    <n v="1"/>
    <x v="0"/>
    <n v="1"/>
    <s v="76587738RAFAEL MURILLO ANDRADE   "/>
    <x v="2"/>
    <d v="2024-01-15T00:00:00"/>
    <x v="2194"/>
    <d v="1899-12-30T00:00:00"/>
    <d v="2024-01-15T11:32:00"/>
    <s v="11:32"/>
    <d v="1899-12-30T01:19:56"/>
    <x v="1"/>
    <x v="1"/>
    <x v="5"/>
    <x v="1"/>
    <n v="8193"/>
  </r>
  <r>
    <n v="2217"/>
    <d v="2024-01-15T12:54:43"/>
    <d v="2024-01-15T12:54:56"/>
    <s v="46049316@ventasyservicios.com.co"/>
    <s v="Evelin Gicela Diaz Garzon"/>
    <m/>
    <d v="2024-01-15T00:00:00"/>
    <s v="08:24"/>
    <x v="7"/>
    <m/>
    <m/>
    <m/>
    <m/>
    <m/>
    <m/>
    <s v="dymimportaciones.sas@gmail.com"/>
    <s v="Re: TRASLADO DE LÍNEAS."/>
    <m/>
    <m/>
    <s v="3128416542"/>
    <s v="MARTHA LUZ GOMEZ GOMEZ"/>
    <s v="NO DETERMINAD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5T00:00:00"/>
    <m/>
    <m/>
    <x v="78"/>
    <x v="6"/>
    <x v="0"/>
    <x v="0"/>
    <x v="0"/>
    <n v="1"/>
    <n v="1"/>
    <n v="1"/>
    <n v="1"/>
    <x v="1"/>
    <n v="3"/>
    <s v="3128416542MARTHA LUZ GOMEZ GOMEZ"/>
    <x v="2"/>
    <d v="2024-01-15T00:00:00"/>
    <x v="2195"/>
    <d v="1899-12-30T00:00:00"/>
    <d v="2024-01-15T08:24:00"/>
    <s v="08:24"/>
    <d v="1899-12-30T04:30:56"/>
    <x v="1"/>
    <x v="1"/>
    <x v="22"/>
    <x v="1"/>
    <n v="8193"/>
  </r>
  <r>
    <n v="2218"/>
    <d v="2024-01-15T12:55:34"/>
    <d v="2024-01-15T12:56:34"/>
    <s v="46049316@ventasyservicios.com.co"/>
    <s v="Evelin Gicela Diaz Garzon"/>
    <m/>
    <d v="2024-01-15T00:00:00"/>
    <s v="08:24"/>
    <x v="7"/>
    <m/>
    <m/>
    <m/>
    <m/>
    <m/>
    <m/>
    <s v="dymimportaciones.sas@gmail.com"/>
    <s v="Re: TRASLADO DE L?NEAS."/>
    <m/>
    <m/>
    <s v="3128416542"/>
    <s v="MARTHA LUZ GOMEZ GOMEZ"/>
    <s v="NO DETERMINAD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5T00:00:00"/>
    <m/>
    <m/>
    <x v="78"/>
    <x v="6"/>
    <x v="0"/>
    <x v="0"/>
    <x v="0"/>
    <n v="1"/>
    <n v="1"/>
    <n v="1"/>
    <n v="1"/>
    <x v="1"/>
    <n v="3"/>
    <s v="3128416542MARTHA LUZ GOMEZ GOMEZ"/>
    <x v="2"/>
    <d v="2024-01-15T00:00:00"/>
    <x v="2196"/>
    <d v="1899-12-30T00:00:00"/>
    <d v="2024-01-15T08:24:00"/>
    <s v="08:24"/>
    <d v="1899-12-30T04:32:34"/>
    <x v="1"/>
    <x v="1"/>
    <x v="22"/>
    <x v="1"/>
    <n v="8193"/>
  </r>
  <r>
    <n v="2219"/>
    <d v="2024-01-15T13:04:19"/>
    <d v="2024-01-15T13:06:21"/>
    <s v="45077040@ventasyservicios.com.co"/>
    <s v="Kimberly Tatiana Sorza Moya"/>
    <m/>
    <d v="2024-01-15T00:00:00"/>
    <s v="8:33 a. m."/>
    <x v="0"/>
    <m/>
    <m/>
    <m/>
    <m/>
    <m/>
    <m/>
    <m/>
    <m/>
    <s v="arodriguez@mitrovichclaroempresas.com"/>
    <s v="SOLICITUD REPOSICION DE SIM // MITROVICH TECHNOLOGY GROUP SAS // NIT 900626441-7"/>
    <s v="3208754067"/>
    <s v="MAYOR CORREO MENOR POSTRED S A S"/>
    <s v="MICR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5T00:00:00"/>
    <s v="N/A"/>
    <s v="N/A"/>
    <x v="21"/>
    <x v="0"/>
    <x v="0"/>
    <x v="0"/>
    <x v="0"/>
    <n v="1"/>
    <n v="1"/>
    <n v="1"/>
    <n v="1"/>
    <x v="0"/>
    <n v="1"/>
    <s v="3208754067MAYOR CORREO MENOR POSTRED S A S"/>
    <x v="2"/>
    <d v="2024-01-15T00:00:00"/>
    <x v="2197"/>
    <d v="1899-12-30T00:00:00"/>
    <d v="2024-01-15T08:33:00"/>
    <s v="8:33"/>
    <d v="1899-12-30T04:33:21"/>
    <x v="1"/>
    <x v="1"/>
    <x v="31"/>
    <x v="1"/>
    <n v="8193"/>
  </r>
  <r>
    <n v="2220"/>
    <d v="2024-01-15T12:55:45"/>
    <d v="2024-01-15T13:07:06"/>
    <s v="45577874@ventasyservicios.com.co"/>
    <s v="David Andres Pardo Torres"/>
    <m/>
    <d v="2024-01-15T00:00:00"/>
    <s v="08:36"/>
    <x v="4"/>
    <m/>
    <m/>
    <m/>
    <m/>
    <m/>
    <m/>
    <m/>
    <m/>
    <s v="carbonesyminerales19@hotmail.com"/>
    <s v="Solicitud traslado"/>
    <s v="13333127"/>
    <s v="901262751-5"/>
    <s v="MICRO"/>
    <s v="CLIENTE EXTERNO"/>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5T00:00:00"/>
    <s v="20656637"/>
    <m/>
    <x v="80"/>
    <x v="0"/>
    <x v="0"/>
    <x v="0"/>
    <x v="0"/>
    <n v="1"/>
    <n v="1"/>
    <n v="1"/>
    <n v="1"/>
    <x v="0"/>
    <n v="1"/>
    <s v="13333127901262751-5"/>
    <x v="2"/>
    <d v="2024-01-15T00:00:00"/>
    <x v="2198"/>
    <d v="1899-12-30T00:00:00"/>
    <d v="2024-01-15T08:36:00"/>
    <s v="08:36"/>
    <d v="1899-12-30T04:31:06"/>
    <x v="1"/>
    <x v="1"/>
    <x v="14"/>
    <x v="0"/>
    <n v="8193"/>
  </r>
  <r>
    <n v="2221"/>
    <d v="2024-01-15T13:13:18"/>
    <d v="2024-01-15T13:15:04"/>
    <s v="45577874@ventasyservicios.com.co"/>
    <s v="David Andres Pardo Torres"/>
    <m/>
    <d v="2024-01-15T00:00:00"/>
    <s v="08:41"/>
    <x v="4"/>
    <m/>
    <m/>
    <m/>
    <m/>
    <m/>
    <m/>
    <m/>
    <m/>
    <s v="adriana.lopez@olsoftware.com"/>
    <s v="Solicitud ajuste Planes Movil Olsoftware S.A.S."/>
    <s v="04747424"/>
    <s v="PQR INCONSISTENCIAS"/>
    <s v="NO DETERMINADO"/>
    <s v="CLIENTE EXTERNO"/>
    <x v="0"/>
    <m/>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5T00:00:00"/>
    <s v="996211535"/>
    <m/>
    <x v="22"/>
    <x v="0"/>
    <x v="0"/>
    <x v="0"/>
    <x v="0"/>
    <n v="1"/>
    <n v="1"/>
    <n v="1"/>
    <n v="1"/>
    <x v="1"/>
    <n v="11"/>
    <s v="04747424PQR INCONSISTENCIAS"/>
    <x v="2"/>
    <d v="2024-01-15T00:00:00"/>
    <x v="2199"/>
    <d v="1899-12-30T00:00:00"/>
    <d v="2024-01-15T08:41:00"/>
    <s v="08:41"/>
    <d v="1899-12-30T04:34:04"/>
    <x v="1"/>
    <x v="1"/>
    <x v="14"/>
    <x v="0"/>
    <n v="8193"/>
  </r>
  <r>
    <n v="2222"/>
    <d v="2024-01-15T13:15:47"/>
    <d v="2024-01-15T13:18:49"/>
    <s v="45688293@ventasyservicios.com.co"/>
    <s v="Juan David Mendez"/>
    <m/>
    <d v="2024-01-15T00:00:00"/>
    <s v="11:03"/>
    <x v="0"/>
    <m/>
    <m/>
    <m/>
    <m/>
    <m/>
    <m/>
    <m/>
    <m/>
    <s v="monica.manzano@claro.com.co"/>
    <s v="RV: Solicitud de renovaci??n contrato Laboratorios Edo 2024"/>
    <s v="8.22479442"/>
    <s v="LABORATORIOS EDO S.A.S."/>
    <s v="PYME MEDIANA"/>
    <s v="CLIENTE CLARO"/>
    <x v="1"/>
    <s v="KATYA LUCIA MANGAS GALVAN"/>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SOLUCIONADO ESCALADO"/>
    <s v="CSM"/>
    <d v="2024-01-15T00:00:00"/>
    <m/>
    <m/>
    <x v="0"/>
    <x v="0"/>
    <x v="4"/>
    <x v="0"/>
    <x v="0"/>
    <n v="1"/>
    <n v="1"/>
    <n v="1"/>
    <n v="1"/>
    <x v="0"/>
    <n v="1"/>
    <s v="8.22479442LABORATORIOS EDO S.A.S."/>
    <x v="2"/>
    <d v="2024-01-15T00:00:00"/>
    <x v="2200"/>
    <d v="1899-12-30T00:00:00"/>
    <d v="2024-01-15T11:03:00"/>
    <s v="11:03"/>
    <d v="1899-12-30T02:15:49"/>
    <x v="1"/>
    <x v="1"/>
    <x v="4"/>
    <x v="1"/>
    <n v="8193"/>
  </r>
  <r>
    <n v="2223"/>
    <d v="2024-01-15T13:15:17"/>
    <d v="2024-01-15T13:19:38"/>
    <s v="45077040@ventasyservicios.com.co"/>
    <s v="Kimberly Tatiana Sorza Moya"/>
    <m/>
    <d v="2024-01-15T00:00:00"/>
    <s v="8:40 a. m."/>
    <x v="0"/>
    <m/>
    <m/>
    <m/>
    <m/>
    <m/>
    <m/>
    <m/>
    <m/>
    <s v="jair.castro@claro.com.co"/>
    <s v="ASIGNACION MIN A SIM 57101602305213752 VIOTEC//900401910"/>
    <s v="9102933159"/>
    <s v="VIOTEC S.A.S"/>
    <s v="MICR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5T00:00:00"/>
    <s v="N/A"/>
    <s v="N/A"/>
    <x v="21"/>
    <x v="0"/>
    <x v="0"/>
    <x v="0"/>
    <x v="0"/>
    <n v="1"/>
    <n v="1"/>
    <n v="1"/>
    <n v="1"/>
    <x v="0"/>
    <n v="1"/>
    <s v="9102933159VIOTEC S.A.S"/>
    <x v="2"/>
    <d v="2024-01-15T00:00:00"/>
    <x v="2201"/>
    <d v="1899-12-30T00:00:00"/>
    <d v="2024-01-15T08:40:00"/>
    <s v="8:40"/>
    <d v="1899-12-30T04:39:38"/>
    <x v="1"/>
    <x v="1"/>
    <x v="31"/>
    <x v="1"/>
    <n v="8193"/>
  </r>
  <r>
    <n v="2224"/>
    <d v="2024-01-15T13:24:01"/>
    <d v="2024-01-15T13:24:10"/>
    <s v="45961452@ventasyservicios.com.co"/>
    <s v="Natalia Buenano Gonzalez"/>
    <m/>
    <d v="2024-01-15T00:00:00"/>
    <s v="9:18"/>
    <x v="1"/>
    <m/>
    <m/>
    <s v="AQUANAUTAS S.A.S"/>
    <s v="900366106"/>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15T00:00:00"/>
    <m/>
    <m/>
    <x v="5"/>
    <x v="1"/>
    <x v="0"/>
    <x v="0"/>
    <x v="0"/>
    <n v="1"/>
    <n v="1"/>
    <n v="1"/>
    <n v="1"/>
    <x v="1"/>
    <n v="2"/>
    <s v="900366106"/>
    <x v="2"/>
    <d v="2024-01-15T00:00:00"/>
    <x v="2202"/>
    <d v="1899-12-30T00:00:00"/>
    <d v="2024-01-15T09:18:00"/>
    <s v="9:18"/>
    <d v="1899-12-30T04:06:10"/>
    <x v="1"/>
    <x v="1"/>
    <x v="5"/>
    <x v="1"/>
    <n v="8193"/>
  </r>
  <r>
    <n v="2225"/>
    <d v="2024-01-15T13:27:07"/>
    <d v="2024-01-15T13:27:41"/>
    <s v="45981202@ventasyservicios.com.co"/>
    <s v="Candida Mayerli Moyano Casallas"/>
    <m/>
    <d v="2024-01-15T00:00:00"/>
    <s v="8:25"/>
    <x v="8"/>
    <m/>
    <m/>
    <m/>
    <m/>
    <m/>
    <s v="PROTECCION"/>
    <m/>
    <m/>
    <s v="asesoriapensional2015@gmail.com"/>
    <s v="Cobro de plan corporativo mayor al tomado"/>
    <s v="3147585076"/>
    <s v="LUZ ADRIANA PEREZ"/>
    <s v="SOHO"/>
    <s v="CLIENTE EXTERNO"/>
    <x v="1"/>
    <s v="DIANA JUDITH URIBE ARANGO"/>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5T00:00:00"/>
    <m/>
    <m/>
    <x v="47"/>
    <x v="7"/>
    <x v="0"/>
    <x v="0"/>
    <x v="0"/>
    <n v="1"/>
    <n v="1"/>
    <n v="1"/>
    <n v="1"/>
    <x v="0"/>
    <n v="1"/>
    <s v="3147585076LUZ ADRIANA PEREZ"/>
    <x v="2"/>
    <d v="2024-01-15T00:00:00"/>
    <x v="2203"/>
    <d v="1899-12-30T00:00:00"/>
    <d v="2024-01-15T08:25:00"/>
    <s v="8:25"/>
    <d v="1899-12-30T05:02:41"/>
    <x v="1"/>
    <x v="1"/>
    <x v="10"/>
    <x v="1"/>
    <n v="8193"/>
  </r>
  <r>
    <n v="2226"/>
    <d v="2024-01-15T13:24:08"/>
    <d v="2024-01-15T13:28:05"/>
    <s v="46044971@ventasyservicios.com.co"/>
    <s v="Rowinson Pinilla Vega"/>
    <m/>
    <d v="2024-01-13T00:00:00"/>
    <s v="13/01/2024 16:21 p. m."/>
    <x v="0"/>
    <m/>
    <m/>
    <m/>
    <m/>
    <m/>
    <m/>
    <m/>
    <m/>
    <s v="compyssas@hotmail.com"/>
    <s v="Re: COLABORACION  CANCELACION SERVICIO"/>
    <s v="822500522  -  822500532"/>
    <s v="SOLUCIONES INTEGRALES COMPYS S.A.S"/>
    <s v="SOHO"/>
    <s v="CLIENTE EXTERNO"/>
    <x v="0"/>
    <m/>
    <s v="MÓVIL"/>
    <m/>
    <m/>
    <s v="CANCELACIÓN DE LÍNEA"/>
    <m/>
    <m/>
    <m/>
    <m/>
    <m/>
    <s v="PROPUESTA CONTENCIÓN"/>
    <m/>
    <m/>
    <m/>
    <m/>
    <m/>
    <m/>
    <m/>
    <m/>
    <m/>
    <m/>
    <m/>
    <m/>
    <m/>
    <m/>
    <m/>
    <m/>
    <m/>
    <m/>
    <m/>
    <m/>
    <m/>
    <m/>
    <m/>
    <m/>
    <m/>
    <m/>
    <m/>
    <m/>
    <m/>
    <m/>
    <m/>
    <m/>
    <m/>
    <m/>
    <m/>
    <m/>
    <m/>
    <m/>
    <m/>
    <m/>
    <m/>
    <m/>
    <m/>
    <m/>
    <m/>
    <m/>
    <m/>
    <m/>
    <m/>
    <m/>
    <m/>
    <m/>
    <m/>
    <m/>
    <m/>
    <m/>
    <m/>
    <m/>
    <m/>
    <m/>
    <m/>
    <m/>
    <m/>
    <m/>
    <m/>
    <m/>
    <m/>
    <m/>
    <m/>
    <m/>
    <m/>
    <m/>
    <m/>
    <m/>
    <m/>
    <m/>
    <m/>
    <m/>
    <m/>
    <m/>
    <m/>
    <m/>
    <m/>
    <m/>
    <m/>
    <m/>
    <m/>
    <m/>
    <m/>
    <m/>
    <m/>
    <m/>
    <m/>
    <m/>
    <m/>
    <m/>
    <m/>
    <m/>
    <m/>
    <m/>
    <m/>
    <m/>
    <x v="0"/>
    <m/>
    <m/>
    <m/>
    <m/>
    <m/>
    <s v="GESTIONADO"/>
    <m/>
    <d v="2024-01-13T00:00:00"/>
    <s v="NA"/>
    <s v="NA"/>
    <x v="72"/>
    <x v="0"/>
    <x v="0"/>
    <x v="0"/>
    <x v="0"/>
    <n v="1"/>
    <n v="1"/>
    <n v="1"/>
    <n v="1"/>
    <x v="0"/>
    <n v="1"/>
    <s v="822500522  -  822500532SOLUCIONES INTEGRALES COMPYS S.A.S"/>
    <x v="0"/>
    <d v="2024-01-15T00:00:00"/>
    <x v="2204"/>
    <d v="1899-12-30T00:00:00"/>
    <d v="2024-01-13T16:21:00"/>
    <s v="13/01/2024 16:21"/>
    <d v="1899-12-31T21:07:05"/>
    <x v="0"/>
    <x v="2"/>
    <x v="19"/>
    <x v="1"/>
    <n v="8193"/>
  </r>
  <r>
    <n v="2227"/>
    <d v="2024-01-15T13:25:21"/>
    <d v="2024-01-15T13:30:04"/>
    <s v="45577874@ventasyservicios.com.co"/>
    <s v="David Andres Pardo Torres"/>
    <m/>
    <d v="2024-01-15T00:00:00"/>
    <s v="08:43"/>
    <x v="4"/>
    <m/>
    <m/>
    <m/>
    <m/>
    <m/>
    <m/>
    <m/>
    <m/>
    <s v="mairaalejandralondonosanchez@gmail.com"/>
    <s v="Re: Retoma translado servicio 13305423"/>
    <s v="13305423"/>
    <s v="MARIA GLADYS SANCHEZ HERNANDEZ"/>
    <s v="SOHO"/>
    <s v="CLIENTE EXTERNO"/>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SOLUCIONADO ESCALADO"/>
    <s v="OTRAS ÁREAS"/>
    <d v="2024-01-15T00:00:00"/>
    <s v="20656666"/>
    <m/>
    <x v="80"/>
    <x v="0"/>
    <x v="4"/>
    <x v="0"/>
    <x v="0"/>
    <n v="1"/>
    <n v="1"/>
    <n v="1"/>
    <n v="1"/>
    <x v="2"/>
    <n v="2"/>
    <s v="13305423MARIA GLADYS SANCHEZ HERNANDEZ"/>
    <x v="2"/>
    <d v="2024-01-15T00:00:00"/>
    <x v="2205"/>
    <d v="1899-12-30T00:00:00"/>
    <d v="2024-01-15T08:43:00"/>
    <s v="08:43"/>
    <d v="1899-12-30T04:47:04"/>
    <x v="1"/>
    <x v="1"/>
    <x v="14"/>
    <x v="0"/>
    <n v="8193"/>
  </r>
  <r>
    <n v="2228"/>
    <d v="2024-01-15T13:29:23"/>
    <d v="2024-01-15T13:35:00"/>
    <s v="45981202@ventasyservicios.com.co"/>
    <s v="Candida Mayerli Moyano Casallas"/>
    <m/>
    <d v="2024-01-15T00:00:00"/>
    <s v="9:50"/>
    <x v="8"/>
    <m/>
    <m/>
    <m/>
    <m/>
    <m/>
    <s v="PROTECCION"/>
    <m/>
    <m/>
    <s v="anlly.agudelol@claro.com.co"/>
    <s v="PROTECCION MOVIL  3132781040 "/>
    <s v="3132781040"/>
    <s v="PROTECCIÓN"/>
    <s v="MASIVO"/>
    <s v="CLIENTE EXTERNO"/>
    <x v="1"/>
    <s v="DIANA JUDITH URIBE ARANGO"/>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15T00:00:00"/>
    <m/>
    <m/>
    <x v="50"/>
    <x v="7"/>
    <x v="0"/>
    <x v="0"/>
    <x v="0"/>
    <n v="1"/>
    <n v="1"/>
    <n v="1"/>
    <n v="1"/>
    <x v="0"/>
    <n v="1"/>
    <s v="3132781040PROTECCIÓN"/>
    <x v="2"/>
    <d v="2024-01-15T00:00:00"/>
    <x v="2206"/>
    <d v="1899-12-30T00:00:00"/>
    <d v="2024-01-15T09:50:00"/>
    <s v="9:50"/>
    <d v="1899-12-30T03:45:00"/>
    <x v="1"/>
    <x v="1"/>
    <x v="10"/>
    <x v="1"/>
    <n v="8193"/>
  </r>
  <r>
    <n v="2229"/>
    <d v="2024-01-15T13:02:02"/>
    <d v="2024-01-15T13:35:06"/>
    <s v="46049316@ventasyservicios.com.co"/>
    <s v="Evelin Gicela Diaz Garzon"/>
    <m/>
    <d v="2024-01-15T00:00:00"/>
    <s v="08:27"/>
    <x v="7"/>
    <m/>
    <m/>
    <m/>
    <m/>
    <m/>
    <m/>
    <s v="recepcion.maurel@colombiamp.com"/>
    <s v="RE: Cesión Líneas Móviles Maurel &amp; Prom Colombia Nit 900.255.472-2 &gt;Urgente"/>
    <m/>
    <m/>
    <s v="8.21837182"/>
    <s v="Maurel &amp; Prom Colombia B."/>
    <s v="PYME MEDIAN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5T00:00:00"/>
    <m/>
    <m/>
    <x v="81"/>
    <x v="6"/>
    <x v="0"/>
    <x v="0"/>
    <x v="0"/>
    <n v="1"/>
    <n v="1"/>
    <n v="1"/>
    <n v="1"/>
    <x v="1"/>
    <n v="2"/>
    <s v="8.21837182Maurel &amp; Prom Colombia B."/>
    <x v="2"/>
    <d v="2024-01-15T00:00:00"/>
    <x v="2207"/>
    <d v="1899-12-30T00:00:00"/>
    <d v="2024-01-15T08:27:00"/>
    <s v="08:27"/>
    <d v="1899-12-30T05:08:06"/>
    <x v="1"/>
    <x v="1"/>
    <x v="22"/>
    <x v="1"/>
    <n v="8193"/>
  </r>
  <r>
    <n v="2230"/>
    <d v="2024-01-15T13:35:54"/>
    <d v="2024-01-15T13:36:52"/>
    <s v="46046878@ventasyservicios.com.co"/>
    <s v="Laura Alejandra Romero Roa"/>
    <m/>
    <d v="2024-01-15T00:00:00"/>
    <s v="13:32"/>
    <x v="0"/>
    <m/>
    <m/>
    <m/>
    <m/>
    <m/>
    <m/>
    <m/>
    <m/>
    <s v="Maria.BernalM@claro.com.co; "/>
    <s v=": SOLICITUD INFORMACION ESTADO DE SERVICIOS Y PORTAFOLIO CLIENTE ALITAS COLOMBIANAS"/>
    <s v="900908028"/>
    <s v="ALITAS COLOMBIANAS SAS"/>
    <s v="NO DETERMINADO"/>
    <s v="CLIENTE CLARO"/>
    <x v="0"/>
    <m/>
    <s v="FIJO"/>
    <s v="HFC"/>
    <s v="PRODUCTO"/>
    <m/>
    <m/>
    <m/>
    <m/>
    <m/>
    <m/>
    <m/>
    <m/>
    <m/>
    <m/>
    <m/>
    <m/>
    <m/>
    <m/>
    <m/>
    <m/>
    <m/>
    <m/>
    <m/>
    <m/>
    <m/>
    <m/>
    <m/>
    <m/>
    <m/>
    <m/>
    <m/>
    <m/>
    <m/>
    <m/>
    <m/>
    <m/>
    <m/>
    <m/>
    <m/>
    <m/>
    <m/>
    <m/>
    <s v="INFORMACIÓN PLANES - TARIFAS"/>
    <m/>
    <m/>
    <m/>
    <m/>
    <m/>
    <m/>
    <m/>
    <m/>
    <m/>
    <m/>
    <m/>
    <m/>
    <m/>
    <m/>
    <m/>
    <m/>
    <m/>
    <m/>
    <m/>
    <m/>
    <m/>
    <m/>
    <m/>
    <m/>
    <m/>
    <m/>
    <m/>
    <m/>
    <m/>
    <m/>
    <m/>
    <m/>
    <m/>
    <m/>
    <m/>
    <m/>
    <m/>
    <m/>
    <m/>
    <m/>
    <m/>
    <m/>
    <m/>
    <m/>
    <m/>
    <m/>
    <m/>
    <m/>
    <m/>
    <m/>
    <m/>
    <m/>
    <m/>
    <m/>
    <m/>
    <m/>
    <m/>
    <m/>
    <m/>
    <m/>
    <m/>
    <m/>
    <m/>
    <m/>
    <m/>
    <m/>
    <m/>
    <m/>
    <m/>
    <m/>
    <x v="0"/>
    <m/>
    <m/>
    <m/>
    <m/>
    <m/>
    <s v="GESTIONADO"/>
    <m/>
    <d v="2024-01-15T00:00:00"/>
    <m/>
    <m/>
    <x v="13"/>
    <x v="0"/>
    <x v="0"/>
    <x v="0"/>
    <x v="0"/>
    <n v="1"/>
    <n v="1"/>
    <n v="1"/>
    <n v="1"/>
    <x v="2"/>
    <n v="2"/>
    <s v="900908028ALITAS COLOMBIANAS SAS"/>
    <x v="2"/>
    <d v="2024-01-15T00:00:00"/>
    <x v="2208"/>
    <d v="1899-12-30T00:00:00"/>
    <d v="2024-01-15T13:32:00"/>
    <s v="13:32"/>
    <d v="1899-12-30T00:04:52"/>
    <x v="1"/>
    <x v="1"/>
    <x v="27"/>
    <x v="1"/>
    <n v="8193"/>
  </r>
  <r>
    <n v="2231"/>
    <d v="2024-01-15T13:18:54"/>
    <d v="2024-01-15T13:42:52"/>
    <s v="45688293@ventasyservicios.com.co"/>
    <s v="Juan David Mendez"/>
    <m/>
    <d v="2024-01-15T00:00:00"/>
    <s v="11:26"/>
    <x v="0"/>
    <m/>
    <m/>
    <m/>
    <m/>
    <m/>
    <m/>
    <m/>
    <m/>
    <s v="Jhonatan.Macias@claro.com.co"/>
    <s v="Cambio de SIM - DE LA GRANJA SAS // 900918147"/>
    <s v="8.22454083"/>
    <s v="INVERSIONES ALZATE LOPEZ S.A.S."/>
    <s v="PYME MEDIANA"/>
    <s v="CLIENTE CLARO"/>
    <x v="1"/>
    <s v="GLADIS CALLE PULGARIN"/>
    <s v="MÓVIL"/>
    <m/>
    <m/>
    <s v="SIMCARD"/>
    <m/>
    <m/>
    <m/>
    <m/>
    <m/>
    <m/>
    <m/>
    <m/>
    <m/>
    <m/>
    <m/>
    <m/>
    <m/>
    <m/>
    <m/>
    <m/>
    <m/>
    <m/>
    <m/>
    <m/>
    <m/>
    <m/>
    <m/>
    <m/>
    <m/>
    <m/>
    <m/>
    <m/>
    <m/>
    <m/>
    <m/>
    <m/>
    <m/>
    <m/>
    <m/>
    <m/>
    <m/>
    <m/>
    <m/>
    <m/>
    <m/>
    <m/>
    <m/>
    <m/>
    <m/>
    <m/>
    <m/>
    <m/>
    <m/>
    <m/>
    <m/>
    <m/>
    <m/>
    <s v="CAMBIO DE SIMCARD"/>
    <m/>
    <m/>
    <m/>
    <m/>
    <m/>
    <m/>
    <m/>
    <m/>
    <m/>
    <m/>
    <m/>
    <m/>
    <m/>
    <m/>
    <m/>
    <m/>
    <m/>
    <m/>
    <m/>
    <m/>
    <m/>
    <m/>
    <m/>
    <m/>
    <m/>
    <m/>
    <m/>
    <m/>
    <m/>
    <m/>
    <m/>
    <m/>
    <m/>
    <m/>
    <m/>
    <m/>
    <m/>
    <m/>
    <m/>
    <m/>
    <m/>
    <m/>
    <m/>
    <m/>
    <m/>
    <m/>
    <m/>
    <m/>
    <m/>
    <m/>
    <m/>
    <m/>
    <m/>
    <m/>
    <x v="0"/>
    <m/>
    <m/>
    <m/>
    <m/>
    <m/>
    <s v="SOLUCIONADO ESCALADO"/>
    <s v="CSM"/>
    <d v="2024-01-15T00:00:00"/>
    <m/>
    <m/>
    <x v="21"/>
    <x v="0"/>
    <x v="4"/>
    <x v="0"/>
    <x v="0"/>
    <n v="1"/>
    <n v="1"/>
    <n v="1"/>
    <n v="1"/>
    <x v="0"/>
    <n v="1"/>
    <s v="8.22454083INVERSIONES ALZATE LOPEZ S.A.S."/>
    <x v="2"/>
    <d v="2024-01-15T00:00:00"/>
    <x v="2209"/>
    <d v="1899-12-30T00:00:00"/>
    <d v="2024-01-15T11:26:00"/>
    <s v="11:26"/>
    <d v="1899-12-30T02:16:52"/>
    <x v="1"/>
    <x v="1"/>
    <x v="4"/>
    <x v="1"/>
    <n v="8193"/>
  </r>
  <r>
    <n v="2232"/>
    <d v="2024-01-15T13:44:08"/>
    <d v="2024-01-15T13:44:40"/>
    <s v="45961452@ventasyservicios.com.co"/>
    <s v="Natalia Buenano Gonzalez"/>
    <m/>
    <d v="2024-01-15T00:00:00"/>
    <s v="9:35"/>
    <x v="1"/>
    <m/>
    <m/>
    <s v="MARCO ANTO BEJARANO IDAZ                   "/>
    <s v="93366622"/>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15T00:00:00"/>
    <m/>
    <m/>
    <x v="5"/>
    <x v="1"/>
    <x v="0"/>
    <x v="32"/>
    <x v="1"/>
    <n v="1"/>
    <n v="1"/>
    <n v="1"/>
    <n v="1"/>
    <x v="0"/>
    <n v="1"/>
    <s v="93366622"/>
    <x v="2"/>
    <d v="2024-01-15T00:00:00"/>
    <x v="2210"/>
    <d v="1899-12-30T00:00:00"/>
    <d v="2024-01-15T09:35:00"/>
    <s v="9:35"/>
    <d v="1899-12-30T04:09:40"/>
    <x v="1"/>
    <x v="1"/>
    <x v="5"/>
    <x v="1"/>
    <n v="8193"/>
  </r>
  <r>
    <n v="2233"/>
    <d v="2024-01-15T13:37:04"/>
    <d v="2024-01-15T13:46:37"/>
    <s v="45577874@ventasyservicios.com.co"/>
    <s v="David Andres Pardo Torres"/>
    <m/>
    <d v="2024-01-15T00:00:00"/>
    <s v="09:05"/>
    <x v="4"/>
    <m/>
    <m/>
    <m/>
    <m/>
    <m/>
    <m/>
    <m/>
    <m/>
    <s v="ecoicopores@hotmail.com"/>
    <s v="Secion de contrato"/>
    <s v="27399811"/>
    <s v="ECOICOPORE S S.A.S."/>
    <s v="MICRO"/>
    <s v="CLIENTE EXTERNO"/>
    <x v="0"/>
    <m/>
    <s v="FIJO"/>
    <s v="FTTX"/>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5T00:00:00"/>
    <s v="996218060"/>
    <m/>
    <x v="37"/>
    <x v="0"/>
    <x v="0"/>
    <x v="0"/>
    <x v="0"/>
    <n v="1"/>
    <n v="1"/>
    <n v="1"/>
    <n v="1"/>
    <x v="0"/>
    <n v="1"/>
    <s v="27399811ECOICOPORE S S.A.S."/>
    <x v="2"/>
    <d v="2024-01-15T00:00:00"/>
    <x v="2211"/>
    <d v="1899-12-30T00:00:00"/>
    <d v="2024-01-15T09:05:00"/>
    <s v="09:05"/>
    <d v="1899-12-30T04:41:37"/>
    <x v="1"/>
    <x v="1"/>
    <x v="14"/>
    <x v="0"/>
    <n v="8193"/>
  </r>
  <r>
    <n v="2234"/>
    <d v="2024-01-15T13:36:47"/>
    <d v="2024-01-15T13:47:41"/>
    <s v="45981202@ventasyservicios.com.co"/>
    <s v="Candida Mayerli Moyano Casallas"/>
    <m/>
    <d v="2024-01-15T00:00:00"/>
    <s v="07:48"/>
    <x v="8"/>
    <m/>
    <m/>
    <m/>
    <m/>
    <m/>
    <s v="CONFAMILIA"/>
    <m/>
    <m/>
    <s v="Jumailuz.Vasquez@essity.com"/>
    <s v="RV: TU FACTURA CLARO ESTA EN MORA"/>
    <s v="0"/>
    <s v="VASQUEZ Jumailuz,"/>
    <s v="NO DETERMINADO"/>
    <s v="CLIENTE EXTERNO"/>
    <x v="1"/>
    <s v="IVY AMANDA TORRES"/>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5T00:00:00"/>
    <m/>
    <m/>
    <x v="47"/>
    <x v="7"/>
    <x v="0"/>
    <x v="0"/>
    <x v="0"/>
    <n v="1"/>
    <n v="1"/>
    <n v="1"/>
    <n v="1"/>
    <x v="0"/>
    <n v="1"/>
    <s v="0VASQUEZ Jumailuz,"/>
    <x v="2"/>
    <d v="2024-01-15T00:00:00"/>
    <x v="2212"/>
    <d v="1899-12-30T00:00:00"/>
    <d v="2024-01-15T07:48:00"/>
    <s v="07:48"/>
    <d v="1899-12-30T05:59:41"/>
    <x v="1"/>
    <x v="1"/>
    <x v="10"/>
    <x v="1"/>
    <n v="8193"/>
  </r>
  <r>
    <n v="2235"/>
    <d v="2024-01-15T09:18:00"/>
    <d v="2024-01-15T13:53:05"/>
    <s v="45632550@ventasyservicios.com.co"/>
    <s v="Alejandra Rodriguez Cajamarca"/>
    <m/>
    <d v="2024-01-15T00:00:00"/>
    <s v="1:32 p. m."/>
    <x v="4"/>
    <m/>
    <m/>
    <m/>
    <m/>
    <m/>
    <m/>
    <m/>
    <m/>
    <s v="sp@clatinmedia.com"/>
    <s v="Re: Oferta Fidelizacion"/>
    <s v=" 77100804"/>
    <s v=" 3 TOUCH MEDIA S A S"/>
    <s v="PYME PEQUEÑA"/>
    <s v="CLIENTE EXTERNO"/>
    <x v="0"/>
    <m/>
    <s v="FIJO"/>
    <s v="HFC"/>
    <s v="CAMBIO PLAN TARIFA"/>
    <m/>
    <m/>
    <m/>
    <m/>
    <m/>
    <s v="UPGRADE - PARALELO"/>
    <m/>
    <m/>
    <m/>
    <m/>
    <m/>
    <m/>
    <m/>
    <m/>
    <m/>
    <m/>
    <m/>
    <m/>
    <m/>
    <m/>
    <m/>
    <m/>
    <m/>
    <m/>
    <m/>
    <m/>
    <m/>
    <m/>
    <m/>
    <m/>
    <m/>
    <m/>
    <m/>
    <m/>
    <m/>
    <m/>
    <m/>
    <m/>
    <m/>
    <m/>
    <m/>
    <m/>
    <m/>
    <m/>
    <m/>
    <m/>
    <m/>
    <m/>
    <m/>
    <m/>
    <m/>
    <m/>
    <m/>
    <m/>
    <m/>
    <m/>
    <m/>
    <m/>
    <m/>
    <m/>
    <m/>
    <m/>
    <m/>
    <m/>
    <m/>
    <m/>
    <m/>
    <m/>
    <m/>
    <m/>
    <m/>
    <m/>
    <m/>
    <m/>
    <m/>
    <m/>
    <m/>
    <m/>
    <m/>
    <m/>
    <m/>
    <m/>
    <m/>
    <m/>
    <m/>
    <m/>
    <m/>
    <m/>
    <m/>
    <m/>
    <m/>
    <m/>
    <m/>
    <m/>
    <m/>
    <m/>
    <m/>
    <m/>
    <m/>
    <m/>
    <m/>
    <m/>
    <m/>
    <m/>
    <m/>
    <m/>
    <m/>
    <m/>
    <m/>
    <x v="0"/>
    <m/>
    <m/>
    <m/>
    <m/>
    <m/>
    <s v="GESTIONADO"/>
    <m/>
    <d v="2024-01-15T00:00:00"/>
    <m/>
    <m/>
    <x v="62"/>
    <x v="0"/>
    <x v="0"/>
    <x v="0"/>
    <x v="0"/>
    <n v="1"/>
    <n v="1"/>
    <n v="1"/>
    <n v="1"/>
    <x v="0"/>
    <n v="1"/>
    <s v=" 77100804 3 TOUCH MEDIA S A S"/>
    <x v="0"/>
    <d v="2024-01-15T00:00:00"/>
    <x v="2213"/>
    <d v="1899-12-30T00:00:00"/>
    <d v="2024-01-15T01:32:00"/>
    <s v="1:32"/>
    <d v="1899-12-30T12:21:05"/>
    <x v="3"/>
    <x v="2"/>
    <x v="24"/>
    <x v="0"/>
    <n v="8193"/>
  </r>
  <r>
    <n v="2236"/>
    <d v="2024-01-15T13:57:45"/>
    <d v="2024-01-15T13:59:57"/>
    <s v="45577874@ventasyservicios.com.co"/>
    <s v="David Andres Pardo Torres"/>
    <m/>
    <d v="2024-01-15T00:00:00"/>
    <s v="09:19"/>
    <x v="4"/>
    <m/>
    <m/>
    <m/>
    <m/>
    <m/>
    <m/>
    <m/>
    <m/>
    <s v="vitalystesoreria@gmail.com"/>
    <s v="Re: PROBLEMAS DE CONEXION DE INTERNET REF62610619 Empresa NATURTECK NIT 900910960"/>
    <s v="62610619"/>
    <s v="NATURTECK SAS"/>
    <s v="PYME PEQUEÑA"/>
    <s v="CLIENTE EXTERNO"/>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SOLUCIONADO ESCALADO"/>
    <s v="OTRAS ÁREAS"/>
    <d v="2024-01-15T00:00:00"/>
    <s v="996220885"/>
    <m/>
    <x v="57"/>
    <x v="0"/>
    <x v="4"/>
    <x v="0"/>
    <x v="0"/>
    <n v="1"/>
    <n v="1"/>
    <n v="1"/>
    <n v="1"/>
    <x v="0"/>
    <n v="1"/>
    <s v="62610619NATURTECK SAS"/>
    <x v="2"/>
    <d v="2024-01-15T00:00:00"/>
    <x v="2214"/>
    <d v="1899-12-30T00:00:00"/>
    <d v="2024-01-15T09:19:00"/>
    <s v="09:19"/>
    <d v="1899-12-30T04:40:57"/>
    <x v="1"/>
    <x v="1"/>
    <x v="14"/>
    <x v="0"/>
    <n v="8193"/>
  </r>
  <r>
    <n v="2237"/>
    <d v="2024-01-15T14:00:02"/>
    <d v="2024-01-15T14:00:09"/>
    <s v="46049316@ventasyservicios.com.co"/>
    <s v="Evelin Gicela Diaz Garzon"/>
    <m/>
    <d v="2024-01-15T00:00:00"/>
    <s v="08:37"/>
    <x v="7"/>
    <m/>
    <m/>
    <m/>
    <m/>
    <m/>
    <m/>
    <s v="compras@aquaintegral.co"/>
    <s v="RE: Fwd: COLOCAR FACTURA A NOMBRE EMPRESA"/>
    <m/>
    <m/>
    <s v="3202095254"/>
    <s v="NESTOR ANDRES REYES BENIT"/>
    <s v="NO DETERMINADO"/>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5T00:00:00"/>
    <m/>
    <m/>
    <x v="81"/>
    <x v="6"/>
    <x v="0"/>
    <x v="0"/>
    <x v="0"/>
    <n v="1"/>
    <n v="1"/>
    <n v="1"/>
    <n v="1"/>
    <x v="1"/>
    <n v="3"/>
    <s v="3202095254NESTOR ANDRES REYES BENIT"/>
    <x v="2"/>
    <d v="2024-01-15T00:00:00"/>
    <x v="2215"/>
    <d v="1899-12-30T00:00:00"/>
    <d v="2024-01-15T08:37:00"/>
    <s v="08:37"/>
    <d v="1899-12-30T05:23:09"/>
    <x v="1"/>
    <x v="1"/>
    <x v="22"/>
    <x v="1"/>
    <n v="8193"/>
  </r>
  <r>
    <n v="2238"/>
    <d v="2024-01-15T13:57:03"/>
    <d v="2024-01-15T14:04:59"/>
    <s v="45632550@ventasyservicios.com.co"/>
    <s v="Alejandra Rodriguez Cajamarca"/>
    <m/>
    <d v="2024-01-15T00:00:00"/>
    <s v="9:18 a. m."/>
    <x v="4"/>
    <m/>
    <m/>
    <m/>
    <m/>
    <m/>
    <m/>
    <m/>
    <m/>
    <s v="administrativo@ambarhotelboutique.com"/>
    <s v="Factura de TV Ámbar"/>
    <s v="71455169"/>
    <s v="AMBAR BUSINESS GROUP SAS"/>
    <s v="SOHO"/>
    <s v="CLIENTE EXTERNO"/>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5T00:00:00"/>
    <m/>
    <m/>
    <x v="9"/>
    <x v="0"/>
    <x v="0"/>
    <x v="0"/>
    <x v="0"/>
    <n v="1"/>
    <n v="1"/>
    <n v="1"/>
    <n v="1"/>
    <x v="0"/>
    <n v="1"/>
    <s v="71455169AMBAR BUSINESS GROUP SAS"/>
    <x v="2"/>
    <d v="2024-01-15T00:00:00"/>
    <x v="2216"/>
    <d v="1899-12-30T00:00:00"/>
    <d v="2024-01-15T09:18:00"/>
    <s v="9:18"/>
    <d v="1899-12-30T04:46:59"/>
    <x v="1"/>
    <x v="1"/>
    <x v="24"/>
    <x v="0"/>
    <n v="8193"/>
  </r>
  <r>
    <n v="2239"/>
    <d v="2024-01-15T14:03:40"/>
    <d v="2024-01-15T14:06:17"/>
    <s v="46046878@ventasyservicios.com.co"/>
    <s v="Laura Alejandra Romero Roa"/>
    <m/>
    <d v="2024-01-15T00:00:00"/>
    <s v="14:01"/>
    <x v="0"/>
    <m/>
    <m/>
    <m/>
    <m/>
    <m/>
    <m/>
    <m/>
    <m/>
    <s v="samalejo12@hotmail.com; "/>
    <s v="Re: Fwd: Completado: FIJO-GLORIA CRISTINA LOPEZ GIRALDO NIT : 43551702-2"/>
    <s v="13877741"/>
    <s v="GLORIA CRISTINA LOPEZ GIR"/>
    <s v="NO DETERMINADO"/>
    <s v="CLIENTE EXTERNO"/>
    <x v="0"/>
    <m/>
    <s v="FIJO"/>
    <s v="FO"/>
    <s v="PQR"/>
    <m/>
    <m/>
    <m/>
    <m/>
    <m/>
    <m/>
    <m/>
    <m/>
    <m/>
    <m/>
    <m/>
    <m/>
    <m/>
    <m/>
    <m/>
    <m/>
    <m/>
    <m/>
    <m/>
    <m/>
    <m/>
    <m/>
    <m/>
    <m/>
    <m/>
    <m/>
    <m/>
    <m/>
    <m/>
    <m/>
    <m/>
    <m/>
    <m/>
    <m/>
    <m/>
    <m/>
    <m/>
    <s v="INFORMACIÓN - ACLARACIÓN"/>
    <s v="INFORMACIÓN DE BENEFICIOS"/>
    <m/>
    <m/>
    <m/>
    <m/>
    <m/>
    <m/>
    <m/>
    <m/>
    <m/>
    <m/>
    <m/>
    <m/>
    <m/>
    <m/>
    <m/>
    <m/>
    <m/>
    <m/>
    <m/>
    <m/>
    <m/>
    <m/>
    <m/>
    <m/>
    <m/>
    <m/>
    <m/>
    <m/>
    <m/>
    <m/>
    <m/>
    <m/>
    <m/>
    <m/>
    <m/>
    <m/>
    <m/>
    <m/>
    <m/>
    <m/>
    <m/>
    <m/>
    <m/>
    <m/>
    <m/>
    <m/>
    <m/>
    <m/>
    <m/>
    <m/>
    <m/>
    <m/>
    <m/>
    <m/>
    <m/>
    <m/>
    <m/>
    <m/>
    <m/>
    <m/>
    <m/>
    <m/>
    <m/>
    <m/>
    <m/>
    <m/>
    <m/>
    <m/>
    <m/>
    <m/>
    <x v="0"/>
    <m/>
    <m/>
    <m/>
    <m/>
    <m/>
    <s v="GESTIONADO"/>
    <m/>
    <d v="2024-01-15T00:00:00"/>
    <m/>
    <m/>
    <x v="97"/>
    <x v="0"/>
    <x v="0"/>
    <x v="0"/>
    <x v="0"/>
    <n v="1"/>
    <n v="1"/>
    <n v="1"/>
    <n v="1"/>
    <x v="1"/>
    <n v="3"/>
    <s v="13877741GLORIA CRISTINA LOPEZ GIR"/>
    <x v="2"/>
    <d v="2024-01-15T00:00:00"/>
    <x v="2217"/>
    <d v="1899-12-30T00:00:00"/>
    <d v="2024-01-15T14:01:00"/>
    <s v="14:01"/>
    <d v="1899-12-30T00:05:17"/>
    <x v="1"/>
    <x v="1"/>
    <x v="27"/>
    <x v="1"/>
    <n v="8193"/>
  </r>
  <r>
    <n v="2240"/>
    <d v="2024-01-15T13:55:35"/>
    <d v="2024-01-15T14:07:49"/>
    <s v="45981202@ventasyservicios.com.co"/>
    <s v="Candida Mayerli Moyano Casallas"/>
    <m/>
    <d v="2024-01-15T00:00:00"/>
    <s v="13:15 "/>
    <x v="8"/>
    <m/>
    <m/>
    <m/>
    <m/>
    <m/>
    <s v="CONFAMILIA"/>
    <m/>
    <m/>
    <s v="Cambio de Plan 3122970571"/>
    <s v="Willian.Dario.Mesa@essity.com"/>
    <s v="3122970571"/>
    <s v="WILLIAN DARIO MESA BETANCUR"/>
    <s v="SOHO"/>
    <s v="CLIENTE EXTERNO"/>
    <x v="1"/>
    <s v="IVY AMANDA TORRES"/>
    <s v="MÓVIL"/>
    <m/>
    <m/>
    <s v="CAMBIO PLAN TARIFA"/>
    <m/>
    <m/>
    <m/>
    <m/>
    <s v="DOWNGRADE"/>
    <m/>
    <m/>
    <m/>
    <m/>
    <m/>
    <m/>
    <m/>
    <m/>
    <m/>
    <m/>
    <m/>
    <m/>
    <m/>
    <m/>
    <m/>
    <m/>
    <m/>
    <m/>
    <m/>
    <m/>
    <m/>
    <m/>
    <m/>
    <m/>
    <m/>
    <m/>
    <m/>
    <m/>
    <m/>
    <m/>
    <m/>
    <m/>
    <m/>
    <m/>
    <m/>
    <m/>
    <m/>
    <m/>
    <m/>
    <m/>
    <m/>
    <m/>
    <m/>
    <m/>
    <m/>
    <m/>
    <m/>
    <m/>
    <m/>
    <m/>
    <m/>
    <m/>
    <m/>
    <m/>
    <m/>
    <m/>
    <m/>
    <m/>
    <m/>
    <m/>
    <m/>
    <m/>
    <m/>
    <m/>
    <m/>
    <m/>
    <m/>
    <m/>
    <m/>
    <m/>
    <m/>
    <m/>
    <m/>
    <m/>
    <m/>
    <m/>
    <m/>
    <m/>
    <m/>
    <m/>
    <m/>
    <m/>
    <m/>
    <m/>
    <m/>
    <m/>
    <m/>
    <m/>
    <m/>
    <m/>
    <m/>
    <m/>
    <m/>
    <m/>
    <m/>
    <m/>
    <m/>
    <m/>
    <m/>
    <m/>
    <m/>
    <m/>
    <m/>
    <x v="0"/>
    <m/>
    <m/>
    <m/>
    <m/>
    <m/>
    <s v="SOLUCIONADO ESCALADO"/>
    <s v="CSM"/>
    <d v="2024-01-15T00:00:00"/>
    <m/>
    <m/>
    <x v="35"/>
    <x v="7"/>
    <x v="4"/>
    <x v="0"/>
    <x v="0"/>
    <n v="1"/>
    <n v="1"/>
    <n v="1"/>
    <n v="1"/>
    <x v="0"/>
    <n v="1"/>
    <s v="3122970571WILLIAN DARIO MESA BETANCUR"/>
    <x v="2"/>
    <d v="2024-01-15T00:00:00"/>
    <x v="2218"/>
    <d v="1899-12-30T00:00:00"/>
    <d v="2024-01-15T13:15:00"/>
    <s v="13:15"/>
    <d v="1899-12-30T00:52:49"/>
    <x v="1"/>
    <x v="1"/>
    <x v="10"/>
    <x v="1"/>
    <n v="8193"/>
  </r>
  <r>
    <n v="2241"/>
    <d v="2024-01-15T14:05:02"/>
    <d v="2024-01-15T14:09:56"/>
    <s v="45632550@ventasyservicios.com.co"/>
    <s v="Alejandra Rodriguez Cajamarca"/>
    <m/>
    <d v="2024-01-15T00:00:00"/>
    <s v="9:19 a. m."/>
    <x v="4"/>
    <m/>
    <m/>
    <m/>
    <m/>
    <m/>
    <m/>
    <m/>
    <m/>
    <s v="contabilidad@camisasbavara.com"/>
    <s v="SOLICITUD DE FACTURA"/>
    <s v="11848305"/>
    <s v="C.I. CAMISAS BAVARA LTDA."/>
    <s v="PYME PEQUEÑA"/>
    <s v="CLIENTE EXTERN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5T00:00:00"/>
    <m/>
    <m/>
    <x v="9"/>
    <x v="0"/>
    <x v="0"/>
    <x v="0"/>
    <x v="0"/>
    <n v="1"/>
    <n v="1"/>
    <n v="1"/>
    <n v="1"/>
    <x v="0"/>
    <n v="1"/>
    <s v="11848305C.I. CAMISAS BAVARA LTDA."/>
    <x v="2"/>
    <d v="2024-01-15T00:00:00"/>
    <x v="2219"/>
    <d v="1899-12-30T00:00:00"/>
    <d v="2024-01-15T09:19:00"/>
    <s v="9:19"/>
    <d v="1899-12-30T04:50:56"/>
    <x v="1"/>
    <x v="1"/>
    <x v="24"/>
    <x v="0"/>
    <n v="8193"/>
  </r>
  <r>
    <n v="2242"/>
    <d v="2024-01-15T14:10:02"/>
    <d v="2024-01-15T14:10:48"/>
    <s v="46046878@ventasyservicios.com.co"/>
    <s v="Laura Alejandra Romero Roa"/>
    <m/>
    <d v="2024-01-15T00:00:00"/>
    <s v="14:07"/>
    <x v="0"/>
    <m/>
    <m/>
    <m/>
    <m/>
    <m/>
    <m/>
    <m/>
    <m/>
    <s v="slopez@equitel.com.co"/>
    <s v="Re: Fwd: Urgente Revisión internet de la cuenta 12184173"/>
    <s v="900140082"/>
    <s v="INGENERGIA COLOMBIA S.A."/>
    <s v="NO DETERMINADO"/>
    <s v="CLIENTE EXTERNO"/>
    <x v="0"/>
    <m/>
    <s v="FIJO"/>
    <s v="FO"/>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5T00:00:00"/>
    <m/>
    <m/>
    <x v="57"/>
    <x v="0"/>
    <x v="0"/>
    <x v="0"/>
    <x v="0"/>
    <n v="1"/>
    <n v="1"/>
    <n v="1"/>
    <n v="1"/>
    <x v="2"/>
    <n v="3"/>
    <s v="900140082INGENERGIA COLOMBIA S.A."/>
    <x v="2"/>
    <d v="2024-01-15T00:00:00"/>
    <x v="2220"/>
    <d v="1899-12-30T00:00:00"/>
    <d v="2024-01-15T14:07:00"/>
    <s v="14:07"/>
    <d v="1899-12-30T00:03:48"/>
    <x v="1"/>
    <x v="1"/>
    <x v="27"/>
    <x v="1"/>
    <n v="8193"/>
  </r>
  <r>
    <n v="2243"/>
    <d v="2024-01-15T14:15:35"/>
    <d v="2024-01-15T14:16:23"/>
    <s v="46049316@ventasyservicios.com.co"/>
    <s v="Evelin Gicela Diaz Garzon"/>
    <m/>
    <d v="2024-01-15T00:00:00"/>
    <s v="08:38"/>
    <x v="7"/>
    <m/>
    <m/>
    <m/>
    <m/>
    <m/>
    <m/>
    <s v="compras@isainmobiliaria.com.co"/>
    <s v="ISA INMOBILIARIA SAS - SOLICITUD DE CAMBIO DE TITULARIDAD PARA LÍNEAS PREPAGO "/>
    <m/>
    <m/>
    <s v="8.22353872"/>
    <s v="ISA INMOBILIARIA SAS"/>
    <s v="INTERMEDIAS"/>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5T00:00:00"/>
    <m/>
    <m/>
    <x v="78"/>
    <x v="6"/>
    <x v="0"/>
    <x v="0"/>
    <x v="0"/>
    <n v="1"/>
    <n v="1"/>
    <n v="1"/>
    <n v="1"/>
    <x v="1"/>
    <n v="2"/>
    <s v="8.22353872ISA INMOBILIARIA SAS"/>
    <x v="2"/>
    <d v="2024-01-15T00:00:00"/>
    <x v="2221"/>
    <d v="1899-12-30T00:00:00"/>
    <d v="2024-01-15T08:38:00"/>
    <s v="08:38"/>
    <d v="1899-12-30T05:38:23"/>
    <x v="1"/>
    <x v="1"/>
    <x v="22"/>
    <x v="1"/>
    <n v="8193"/>
  </r>
  <r>
    <n v="2244"/>
    <d v="2024-01-15T14:14:05"/>
    <d v="2024-01-15T14:16:48"/>
    <s v="45981202@ventasyservicios.com.co"/>
    <s v="Candida Mayerli Moyano Casallas"/>
    <m/>
    <d v="2024-01-15T00:00:00"/>
    <s v="13:23"/>
    <x v="8"/>
    <m/>
    <m/>
    <m/>
    <m/>
    <m/>
    <s v="CONFAMILIA"/>
    <m/>
    <m/>
    <s v="Willian.Dario.Mesa@essity.com"/>
    <s v="RV: Cesión de Contrato 3136852956"/>
    <s v="3136852956"/>
    <s v="WILLIAM DARIO MESA BETANCUR"/>
    <s v="SOHO"/>
    <s v="CLIENTE EXTERNO"/>
    <x v="1"/>
    <s v="IVY AMANDA TORRES"/>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5T00:00:00"/>
    <m/>
    <m/>
    <x v="37"/>
    <x v="7"/>
    <x v="0"/>
    <x v="0"/>
    <x v="0"/>
    <n v="1"/>
    <n v="1"/>
    <n v="1"/>
    <n v="1"/>
    <x v="0"/>
    <n v="1"/>
    <s v="3136852956WILLIAM DARIO MESA BETANCUR"/>
    <x v="2"/>
    <d v="2024-01-15T00:00:00"/>
    <x v="2222"/>
    <d v="1899-12-30T00:00:00"/>
    <d v="2024-01-15T13:23:00"/>
    <s v="13:23"/>
    <d v="1899-12-30T00:53:48"/>
    <x v="1"/>
    <x v="1"/>
    <x v="10"/>
    <x v="1"/>
    <n v="8193"/>
  </r>
  <r>
    <n v="2245"/>
    <d v="2024-01-15T13:52:22"/>
    <d v="2024-01-15T14:16:54"/>
    <s v="45077040@ventasyservicios.com.co"/>
    <s v="Kimberly Tatiana Sorza Moya"/>
    <m/>
    <d v="2024-01-15T00:00:00"/>
    <s v="8:50 a. m."/>
    <x v="0"/>
    <m/>
    <m/>
    <m/>
    <m/>
    <m/>
    <m/>
    <m/>
    <m/>
    <s v="INFORME LINEAS Y PLANES - UMBRAL PROPIEDAD RAIZ"/>
    <s v="catalina.sepulved.ext@claro.com.co"/>
    <s v="8.21604002"/>
    <s v="UMBRAL PROPIEDAD RAIZ S A"/>
    <s v="EMPRESAS"/>
    <s v="CLIENTE CLARO"/>
    <x v="1"/>
    <s v="LUISA FERNANDA MADRID GRAJALES"/>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5T00:00:00"/>
    <s v="N/A"/>
    <s v="N/A"/>
    <x v="0"/>
    <x v="0"/>
    <x v="0"/>
    <x v="0"/>
    <x v="0"/>
    <n v="1"/>
    <n v="1"/>
    <n v="1"/>
    <n v="1"/>
    <x v="0"/>
    <n v="1"/>
    <s v="8.21604002UMBRAL PROPIEDAD RAIZ S A"/>
    <x v="2"/>
    <d v="2024-01-15T00:00:00"/>
    <x v="2223"/>
    <d v="1899-12-30T00:00:00"/>
    <d v="2024-01-15T08:50:00"/>
    <s v="8:50"/>
    <d v="1899-12-30T05:26:54"/>
    <x v="1"/>
    <x v="1"/>
    <x v="31"/>
    <x v="1"/>
    <n v="8193"/>
  </r>
  <r>
    <n v="2246"/>
    <d v="2024-01-15T14:07:19"/>
    <d v="2024-01-15T14:19:59"/>
    <s v="45077016@ventasyservicios.com.co"/>
    <s v="Luis Guanuquiza Dominguez"/>
    <m/>
    <d v="2024-01-15T00:00:00"/>
    <s v="11:30"/>
    <x v="3"/>
    <m/>
    <s v="15560319"/>
    <m/>
    <m/>
    <m/>
    <m/>
    <m/>
    <m/>
    <m/>
    <m/>
    <s v="3113524810"/>
    <s v="WESTFALIA FRUIT COLOMBIA SAS"/>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5T00:00:00"/>
    <s v="N/A"/>
    <s v="N/A"/>
    <x v="21"/>
    <x v="3"/>
    <x v="0"/>
    <x v="0"/>
    <x v="0"/>
    <n v="1"/>
    <n v="1"/>
    <n v="1"/>
    <n v="1"/>
    <x v="0"/>
    <n v="1"/>
    <s v="3113524810WESTFALIA FRUIT COLOMBIA SAS"/>
    <x v="2"/>
    <d v="2024-01-15T00:00:00"/>
    <x v="2224"/>
    <d v="1899-12-30T00:00:00"/>
    <d v="2024-01-15T11:30:00"/>
    <s v="11:30"/>
    <d v="1899-12-30T02:49:59"/>
    <x v="1"/>
    <x v="1"/>
    <x v="25"/>
    <x v="1"/>
    <n v="8193"/>
  </r>
  <r>
    <n v="2247"/>
    <d v="2024-01-15T14:15:41"/>
    <d v="2024-01-15T14:20:27"/>
    <s v="45632550@ventasyservicios.com.co"/>
    <s v="Alejandra Rodriguez Cajamarca"/>
    <m/>
    <d v="2024-01-15T00:00:00"/>
    <s v="9:33 a. m."/>
    <x v="4"/>
    <m/>
    <m/>
    <m/>
    <m/>
    <m/>
    <m/>
    <m/>
    <m/>
    <s v="damortegui@hbhumanbioscience.com"/>
    <s v="ACTUALIZACION  CORREO CONTACTO  PARA ENVIO DE FACTURACION SERVICIOS  HB HUMAN BIOSCIENCE  NIT 900424974-3  REF. CLIENTE 574619400012013888  //546444300012013888"/>
    <s v="12013888"/>
    <s v="HB HUMAN BIOSCIENCE S.A.S"/>
    <s v="PYME PEQUEÑA"/>
    <s v="CLIENTE EXTERNO"/>
    <x v="0"/>
    <m/>
    <s v="FIJO"/>
    <s v="FO"/>
    <s v="FACTURA"/>
    <m/>
    <m/>
    <m/>
    <m/>
    <m/>
    <m/>
    <m/>
    <m/>
    <m/>
    <m/>
    <m/>
    <m/>
    <m/>
    <m/>
    <m/>
    <m/>
    <m/>
    <m/>
    <s v="ACTIVACIÓN DE FACTURA ELECTRÓNICA"/>
    <m/>
    <m/>
    <m/>
    <m/>
    <m/>
    <m/>
    <m/>
    <m/>
    <m/>
    <m/>
    <m/>
    <m/>
    <m/>
    <m/>
    <m/>
    <m/>
    <m/>
    <m/>
    <m/>
    <m/>
    <m/>
    <m/>
    <m/>
    <m/>
    <m/>
    <m/>
    <m/>
    <m/>
    <m/>
    <m/>
    <m/>
    <m/>
    <m/>
    <m/>
    <m/>
    <m/>
    <m/>
    <m/>
    <m/>
    <m/>
    <m/>
    <m/>
    <m/>
    <m/>
    <m/>
    <m/>
    <m/>
    <m/>
    <m/>
    <m/>
    <m/>
    <m/>
    <m/>
    <m/>
    <m/>
    <m/>
    <m/>
    <m/>
    <m/>
    <m/>
    <m/>
    <m/>
    <m/>
    <m/>
    <m/>
    <m/>
    <m/>
    <m/>
    <m/>
    <m/>
    <m/>
    <m/>
    <m/>
    <m/>
    <m/>
    <m/>
    <m/>
    <m/>
    <m/>
    <m/>
    <m/>
    <m/>
    <m/>
    <m/>
    <m/>
    <m/>
    <m/>
    <m/>
    <m/>
    <m/>
    <x v="0"/>
    <m/>
    <m/>
    <m/>
    <m/>
    <m/>
    <s v="GESTIONADO"/>
    <m/>
    <d v="2024-01-15T00:00:00"/>
    <m/>
    <m/>
    <x v="87"/>
    <x v="0"/>
    <x v="0"/>
    <x v="0"/>
    <x v="0"/>
    <n v="1"/>
    <n v="1"/>
    <n v="1"/>
    <n v="1"/>
    <x v="0"/>
    <n v="1"/>
    <s v="12013888HB HUMAN BIOSCIENCE S.A.S"/>
    <x v="2"/>
    <d v="2024-01-15T00:00:00"/>
    <x v="2225"/>
    <d v="1899-12-30T00:00:00"/>
    <d v="2024-01-15T09:33:00"/>
    <s v="9:33"/>
    <d v="1899-12-30T04:47:27"/>
    <x v="1"/>
    <x v="1"/>
    <x v="24"/>
    <x v="0"/>
    <n v="8193"/>
  </r>
  <r>
    <n v="2248"/>
    <d v="2024-01-15T14:20:16"/>
    <d v="2024-01-15T14:21:00"/>
    <s v="46046878@ventasyservicios.com.co"/>
    <s v="Laura Alejandra Romero Roa"/>
    <m/>
    <d v="2024-01-15T00:00:00"/>
    <s v="14:16"/>
    <x v="0"/>
    <m/>
    <m/>
    <m/>
    <m/>
    <m/>
    <m/>
    <m/>
    <m/>
    <s v="clarodigital.pymes@gnpsa.com"/>
    <s v="Fwd: Suspicious URL:RV: GREEN LOOP SUSTAINABLE ARCHITECTURE AND ENGINEERING LTDA"/>
    <s v="900260675 "/>
    <s v="GREEN LOOP SUSTAINABLE AR"/>
    <s v="NO DETERMINADO"/>
    <s v="CLIENTE EXTERNO"/>
    <x v="0"/>
    <m/>
    <s v="FIJO"/>
    <s v="FO"/>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5T00:00:00"/>
    <m/>
    <m/>
    <x v="57"/>
    <x v="0"/>
    <x v="0"/>
    <x v="0"/>
    <x v="0"/>
    <n v="1"/>
    <n v="1"/>
    <n v="1"/>
    <n v="1"/>
    <x v="0"/>
    <n v="1"/>
    <s v="900260675 GREEN LOOP SUSTAINABLE AR"/>
    <x v="2"/>
    <d v="2024-01-15T00:00:00"/>
    <x v="2226"/>
    <d v="1899-12-30T00:00:00"/>
    <d v="2024-01-15T14:16:00"/>
    <s v="14:16"/>
    <d v="1899-12-30T00:05:00"/>
    <x v="1"/>
    <x v="1"/>
    <x v="27"/>
    <x v="1"/>
    <n v="8193"/>
  </r>
  <r>
    <n v="2249"/>
    <d v="2024-01-15T14:22:16"/>
    <d v="2024-01-15T14:23:20"/>
    <s v="46049316@ventasyservicios.com.co"/>
    <s v="Evelin Gicela Diaz Garzon"/>
    <m/>
    <d v="2024-01-15T00:00:00"/>
    <s v="08:38"/>
    <x v="7"/>
    <m/>
    <m/>
    <m/>
    <m/>
    <m/>
    <m/>
    <s v="compras@isainmobiliaria.com.co; "/>
    <s v="Re: ISA INMOBILIARIA SAS - SOLICITUD DE CAMBIO DE TITULARIDAD PARA "/>
    <m/>
    <m/>
    <s v="8.22353872"/>
    <s v="ISA INMOBILIARIA SAS"/>
    <s v="INTERMEDIAS"/>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5T00:00:00"/>
    <m/>
    <m/>
    <x v="78"/>
    <x v="6"/>
    <x v="0"/>
    <x v="0"/>
    <x v="0"/>
    <n v="1"/>
    <n v="1"/>
    <n v="1"/>
    <n v="1"/>
    <x v="1"/>
    <n v="2"/>
    <s v="8.22353872ISA INMOBILIARIA SAS"/>
    <x v="2"/>
    <d v="2024-01-15T00:00:00"/>
    <x v="2227"/>
    <d v="1899-12-30T00:00:00"/>
    <d v="2024-01-15T08:38:00"/>
    <s v="08:38"/>
    <d v="1899-12-30T05:45:20"/>
    <x v="1"/>
    <x v="1"/>
    <x v="22"/>
    <x v="1"/>
    <n v="8193"/>
  </r>
  <r>
    <n v="2250"/>
    <d v="2024-01-15T14:23:23"/>
    <d v="2024-01-15T14:25:32"/>
    <s v="46049316@ventasyservicios.com.co"/>
    <s v="Evelin Gicela Diaz Garzon"/>
    <m/>
    <d v="2024-01-15T00:00:00"/>
    <s v="08:24"/>
    <x v="7"/>
    <m/>
    <m/>
    <m/>
    <m/>
    <m/>
    <m/>
    <s v="dymimportaciones.sas@gmail.com"/>
    <s v="Re: TRASLADO DE L?NEAS."/>
    <m/>
    <m/>
    <s v="3128416542"/>
    <s v="MARTHA LUZ GOMEZ GOMEZ"/>
    <s v="NO DETERMINAD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5T00:00:00"/>
    <s v="ERROR EN FORMS SE CONTESTA A TIEMPO"/>
    <m/>
    <x v="78"/>
    <x v="6"/>
    <x v="0"/>
    <x v="0"/>
    <x v="0"/>
    <n v="1"/>
    <n v="1"/>
    <n v="1"/>
    <n v="1"/>
    <x v="1"/>
    <n v="3"/>
    <s v="3128416542MARTHA LUZ GOMEZ GOMEZ"/>
    <x v="0"/>
    <d v="2024-01-15T00:00:00"/>
    <x v="2228"/>
    <d v="1899-12-30T00:00:00"/>
    <d v="2024-01-15T08:24:00"/>
    <s v="08:24"/>
    <d v="1899-12-30T06:01:32"/>
    <x v="2"/>
    <x v="2"/>
    <x v="22"/>
    <x v="1"/>
    <n v="8193"/>
  </r>
  <r>
    <n v="2251"/>
    <d v="2024-01-15T14:26:07"/>
    <d v="2024-01-15T14:27:36"/>
    <s v="46049316@ventasyservicios.com.co"/>
    <s v="Evelin Gicela Diaz Garzon"/>
    <m/>
    <d v="2024-01-15T00:00:00"/>
    <s v="08:27"/>
    <x v="7"/>
    <m/>
    <m/>
    <m/>
    <m/>
    <m/>
    <m/>
    <s v="recepcion.maurel@colombiamp.com"/>
    <s v="Re: Cesi?n L?neas M?viles Maurel &amp; Prom Colombia Nit 900.255.472-2 &gt;Urgente"/>
    <m/>
    <m/>
    <s v="8.21837182"/>
    <s v="Maurel &amp; Prom Colombia B."/>
    <s v="PYME MEDIAN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5T00:00:00"/>
    <m/>
    <m/>
    <x v="81"/>
    <x v="6"/>
    <x v="0"/>
    <x v="0"/>
    <x v="0"/>
    <n v="1"/>
    <n v="1"/>
    <n v="1"/>
    <n v="1"/>
    <x v="1"/>
    <n v="2"/>
    <s v="8.21837182Maurel &amp; Prom Colombia B."/>
    <x v="0"/>
    <d v="2024-01-15T00:00:00"/>
    <x v="2229"/>
    <d v="1899-12-30T00:00:00"/>
    <d v="2024-01-15T08:27:00"/>
    <s v="08:27"/>
    <d v="1899-12-30T06:00:36"/>
    <x v="2"/>
    <x v="2"/>
    <x v="22"/>
    <x v="1"/>
    <n v="8193"/>
  </r>
  <r>
    <n v="2252"/>
    <d v="2024-01-15T14:27:44"/>
    <d v="2024-01-15T14:28:57"/>
    <s v="46049316@ventasyservicios.com.co"/>
    <s v="Evelin Gicela Diaz Garzon"/>
    <m/>
    <d v="2024-01-15T00:00:00"/>
    <s v="08:37"/>
    <x v="7"/>
    <m/>
    <m/>
    <m/>
    <m/>
    <m/>
    <m/>
    <s v="compras@aquaintegral.co"/>
    <s v="Re: Fwd: COLOCAR FACTURA A NOMBRE EMPRESA"/>
    <m/>
    <m/>
    <s v="3202095254"/>
    <s v="NESTOR ANDRES REYES BENIT"/>
    <s v="NO DETERMINADO"/>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5T00:00:00"/>
    <s v="SE CONTESTA A TIEMPO ERROR DE FORMS"/>
    <m/>
    <x v="81"/>
    <x v="6"/>
    <x v="0"/>
    <x v="0"/>
    <x v="0"/>
    <n v="1"/>
    <n v="1"/>
    <n v="1"/>
    <n v="1"/>
    <x v="2"/>
    <n v="3"/>
    <s v="3202095254NESTOR ANDRES REYES BENIT"/>
    <x v="2"/>
    <d v="2024-01-15T00:00:00"/>
    <x v="2230"/>
    <d v="1899-12-30T00:00:00"/>
    <d v="2024-01-15T08:37:00"/>
    <s v="08:37"/>
    <d v="1899-12-30T05:51:57"/>
    <x v="1"/>
    <x v="1"/>
    <x v="22"/>
    <x v="1"/>
    <n v="8193"/>
  </r>
  <r>
    <n v="2253"/>
    <d v="2024-01-15T14:13:56"/>
    <d v="2024-01-15T14:29:01"/>
    <s v="45577874@ventasyservicios.com.co"/>
    <s v="David Andres Pardo Torres"/>
    <m/>
    <d v="2024-01-15T00:00:00"/>
    <s v="10:23"/>
    <x v="4"/>
    <m/>
    <m/>
    <m/>
    <m/>
    <m/>
    <m/>
    <m/>
    <m/>
    <s v="rodrigo.otalora@holdingvml.net"/>
    <s v="RV: RV: Solicitud Cancelación Alianzas y servicios CIATRAN CLARO 06 SEP 23"/>
    <s v="11985414"/>
    <s v="CIATRAN S.A"/>
    <s v="EMPRESAS"/>
    <s v="CLIENTE EXTERNO"/>
    <x v="1"/>
    <s v="LUZ DARY GARZON PULIDO"/>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SOLUCIONADO ESCALADO"/>
    <s v="CSM"/>
    <d v="2024-01-15T00:00:00"/>
    <s v="20656755"/>
    <m/>
    <x v="58"/>
    <x v="0"/>
    <x v="4"/>
    <x v="0"/>
    <x v="0"/>
    <n v="1"/>
    <n v="1"/>
    <n v="1"/>
    <n v="1"/>
    <x v="0"/>
    <n v="1"/>
    <s v="11985414CIATRAN S.A"/>
    <x v="2"/>
    <d v="2024-01-15T00:00:00"/>
    <x v="2231"/>
    <d v="1899-12-30T00:00:00"/>
    <d v="2024-01-15T10:23:00"/>
    <s v="10:23"/>
    <d v="1899-12-30T04:06:01"/>
    <x v="1"/>
    <x v="1"/>
    <x v="14"/>
    <x v="0"/>
    <n v="8193"/>
  </r>
  <r>
    <n v="2254"/>
    <d v="2024-01-15T14:32:27"/>
    <d v="2024-01-15T14:33:16"/>
    <s v="46046878@ventasyservicios.com.co"/>
    <s v="Laura Alejandra Romero Roa"/>
    <m/>
    <d v="2024-01-15T00:00:00"/>
    <s v="14:29"/>
    <x v="0"/>
    <m/>
    <m/>
    <m/>
    <m/>
    <m/>
    <m/>
    <m/>
    <m/>
    <s v="sistemasserviciosmedicosint@gmail.com; "/>
    <s v="Re: ADICION DE IP"/>
    <s v="901182802"/>
    <s v="SERVICIOS MEDICOS INTEGRA"/>
    <s v="NO DETERMINADO"/>
    <s v="CLIENTE EXTERNO"/>
    <x v="0"/>
    <m/>
    <s v="FIJO"/>
    <s v="FO"/>
    <s v="PQR"/>
    <m/>
    <m/>
    <m/>
    <m/>
    <m/>
    <m/>
    <m/>
    <m/>
    <m/>
    <m/>
    <m/>
    <m/>
    <m/>
    <m/>
    <m/>
    <m/>
    <m/>
    <m/>
    <m/>
    <m/>
    <m/>
    <m/>
    <m/>
    <m/>
    <m/>
    <m/>
    <m/>
    <m/>
    <m/>
    <m/>
    <m/>
    <m/>
    <m/>
    <m/>
    <m/>
    <m/>
    <m/>
    <s v="INFORMACIÓN - ACLARACIÓN"/>
    <s v="INFORMACIÓN PLANES - TARIFAS"/>
    <m/>
    <m/>
    <m/>
    <m/>
    <m/>
    <m/>
    <m/>
    <m/>
    <m/>
    <m/>
    <m/>
    <m/>
    <m/>
    <m/>
    <m/>
    <m/>
    <m/>
    <m/>
    <m/>
    <m/>
    <m/>
    <m/>
    <m/>
    <m/>
    <m/>
    <m/>
    <m/>
    <m/>
    <m/>
    <m/>
    <m/>
    <m/>
    <m/>
    <m/>
    <m/>
    <m/>
    <m/>
    <m/>
    <m/>
    <m/>
    <m/>
    <m/>
    <m/>
    <m/>
    <m/>
    <m/>
    <m/>
    <m/>
    <m/>
    <m/>
    <m/>
    <m/>
    <m/>
    <m/>
    <m/>
    <m/>
    <m/>
    <m/>
    <m/>
    <m/>
    <m/>
    <m/>
    <m/>
    <m/>
    <m/>
    <m/>
    <m/>
    <m/>
    <m/>
    <m/>
    <x v="0"/>
    <m/>
    <m/>
    <m/>
    <m/>
    <m/>
    <s v="GESTIONADO"/>
    <m/>
    <d v="2024-01-15T00:00:00"/>
    <m/>
    <m/>
    <x v="101"/>
    <x v="0"/>
    <x v="0"/>
    <x v="12"/>
    <x v="1"/>
    <n v="1"/>
    <n v="1"/>
    <n v="1"/>
    <n v="1"/>
    <x v="2"/>
    <n v="2"/>
    <s v="901182802SERVICIOS MEDICOS INTEGRA"/>
    <x v="2"/>
    <d v="2024-01-15T00:00:00"/>
    <x v="2232"/>
    <d v="1899-12-30T00:00:00"/>
    <d v="2024-01-15T14:29:00"/>
    <s v="14:29"/>
    <d v="1899-12-30T00:04:16"/>
    <x v="1"/>
    <x v="1"/>
    <x v="27"/>
    <x v="1"/>
    <n v="8193"/>
  </r>
  <r>
    <n v="2255"/>
    <d v="2024-01-15T14:33:06"/>
    <d v="2024-01-15T14:33:43"/>
    <s v="46049316@ventasyservicios.com.co"/>
    <s v="Evelin Gicela Diaz Garzon"/>
    <m/>
    <d v="2024-01-15T00:00:00"/>
    <s v="08:38"/>
    <x v="7"/>
    <m/>
    <m/>
    <m/>
    <m/>
    <m/>
    <m/>
    <s v="controlinterno@anza-antioquia.gov.co"/>
    <s v="Re: Fwd: Actualización información Municipio de Anzá, NIT 890.983.824-9"/>
    <m/>
    <m/>
    <s v="3108431089"/>
    <s v="MUNICIPIO DE ANZA"/>
    <s v="PYME PEQUEÑ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5T00:00:00"/>
    <m/>
    <m/>
    <x v="81"/>
    <x v="6"/>
    <x v="0"/>
    <x v="0"/>
    <x v="0"/>
    <n v="1"/>
    <n v="1"/>
    <n v="1"/>
    <n v="1"/>
    <x v="1"/>
    <n v="7"/>
    <s v="3108431089MUNICIPIO DE ANZA"/>
    <x v="2"/>
    <d v="2024-01-15T00:00:00"/>
    <x v="2233"/>
    <d v="1899-12-30T00:00:00"/>
    <d v="2024-01-15T08:38:00"/>
    <s v="08:38"/>
    <d v="1899-12-30T05:55:43"/>
    <x v="1"/>
    <x v="1"/>
    <x v="22"/>
    <x v="1"/>
    <n v="8193"/>
  </r>
  <r>
    <n v="2256"/>
    <d v="2024-01-15T14:22:14"/>
    <d v="2024-01-15T14:34:28"/>
    <s v="45077040@ventasyservicios.com.co"/>
    <s v="Kimberly Tatiana Sorza Moya"/>
    <m/>
    <d v="2024-01-15T00:00:00"/>
    <s v="9:56 a. m."/>
    <x v="0"/>
    <m/>
    <m/>
    <m/>
    <m/>
    <m/>
    <m/>
    <m/>
    <m/>
    <s v="juan.moralesc@claro.com.co"/>
    <s v="RV: Solicitud de Bloqueo de IMEI por Robo de Celular, linea corporativa 3128736255 ( Promotora Nivel 901040234-6)"/>
    <s v="3128736255"/>
    <s v="PROMOTORA NIVEL S.A.S. -"/>
    <s v="PYME MEDIANA"/>
    <s v="CLIENTE CLARO"/>
    <x v="0"/>
    <m/>
    <s v="MÓVIL"/>
    <m/>
    <m/>
    <s v="SUSPENSIÓN POR ROBO PERDIDA"/>
    <m/>
    <m/>
    <m/>
    <m/>
    <m/>
    <m/>
    <m/>
    <m/>
    <m/>
    <m/>
    <m/>
    <m/>
    <m/>
    <m/>
    <m/>
    <m/>
    <m/>
    <m/>
    <m/>
    <m/>
    <m/>
    <m/>
    <m/>
    <m/>
    <m/>
    <m/>
    <m/>
    <m/>
    <m/>
    <m/>
    <m/>
    <m/>
    <m/>
    <m/>
    <m/>
    <m/>
    <m/>
    <m/>
    <m/>
    <m/>
    <m/>
    <m/>
    <m/>
    <m/>
    <m/>
    <m/>
    <m/>
    <m/>
    <m/>
    <m/>
    <m/>
    <m/>
    <m/>
    <m/>
    <m/>
    <m/>
    <s v="INFORMACIÓN - ACLARACIÓN"/>
    <m/>
    <m/>
    <m/>
    <m/>
    <m/>
    <m/>
    <m/>
    <m/>
    <m/>
    <m/>
    <m/>
    <m/>
    <m/>
    <m/>
    <m/>
    <m/>
    <m/>
    <m/>
    <m/>
    <m/>
    <m/>
    <m/>
    <m/>
    <m/>
    <m/>
    <m/>
    <m/>
    <m/>
    <m/>
    <m/>
    <m/>
    <m/>
    <m/>
    <m/>
    <m/>
    <m/>
    <m/>
    <m/>
    <m/>
    <m/>
    <m/>
    <m/>
    <m/>
    <m/>
    <m/>
    <m/>
    <m/>
    <m/>
    <m/>
    <m/>
    <m/>
    <x v="0"/>
    <m/>
    <m/>
    <m/>
    <m/>
    <m/>
    <s v="GESTIONADO"/>
    <m/>
    <d v="2024-01-15T00:00:00"/>
    <s v="n/a"/>
    <s v="n/a"/>
    <x v="51"/>
    <x v="0"/>
    <x v="0"/>
    <x v="0"/>
    <x v="0"/>
    <n v="1"/>
    <n v="1"/>
    <n v="1"/>
    <n v="1"/>
    <x v="0"/>
    <n v="1"/>
    <s v="3128736255PROMOTORA NIVEL S.A.S. -"/>
    <x v="2"/>
    <d v="2024-01-15T00:00:00"/>
    <x v="2234"/>
    <d v="1899-12-30T00:00:00"/>
    <d v="2024-01-15T09:56:00"/>
    <s v="9:56"/>
    <d v="1899-12-30T04:38:28"/>
    <x v="1"/>
    <x v="1"/>
    <x v="31"/>
    <x v="1"/>
    <n v="8193"/>
  </r>
  <r>
    <n v="2257"/>
    <d v="2024-01-15T14:35:10"/>
    <d v="2024-01-15T14:39:45"/>
    <s v="45632550@ventasyservicios.com.co"/>
    <s v="Alejandra Rodriguez Cajamarca"/>
    <m/>
    <d v="2024-01-15T00:00:00"/>
    <s v="9:48 a. m."/>
    <x v="4"/>
    <m/>
    <m/>
    <m/>
    <m/>
    <m/>
    <m/>
    <m/>
    <m/>
    <s v="nasly.enriquez@claro.com.co"/>
    <s v="RV: Caso de cancelación y ajuste pymes."/>
    <s v="12083412"/>
    <s v="ORVA MEDICAL GROUP S.A.S."/>
    <s v="PYME MEDIANA"/>
    <s v="CLIENTE CLARO"/>
    <x v="0"/>
    <m/>
    <s v="FIJO"/>
    <s v="FO"/>
    <s v="CANCELACIÓN DE SERVICIO"/>
    <m/>
    <m/>
    <m/>
    <m/>
    <m/>
    <m/>
    <m/>
    <s v="RECLAMACIÓN - AJUSTE"/>
    <m/>
    <m/>
    <m/>
    <m/>
    <m/>
    <m/>
    <m/>
    <m/>
    <m/>
    <m/>
    <m/>
    <m/>
    <m/>
    <m/>
    <m/>
    <m/>
    <m/>
    <m/>
    <m/>
    <m/>
    <m/>
    <m/>
    <m/>
    <m/>
    <m/>
    <m/>
    <m/>
    <m/>
    <m/>
    <m/>
    <m/>
    <m/>
    <m/>
    <m/>
    <m/>
    <m/>
    <m/>
    <m/>
    <m/>
    <m/>
    <m/>
    <m/>
    <m/>
    <m/>
    <m/>
    <m/>
    <m/>
    <m/>
    <m/>
    <m/>
    <m/>
    <m/>
    <m/>
    <m/>
    <m/>
    <m/>
    <m/>
    <m/>
    <m/>
    <m/>
    <m/>
    <m/>
    <m/>
    <m/>
    <m/>
    <m/>
    <m/>
    <m/>
    <m/>
    <m/>
    <m/>
    <m/>
    <m/>
    <m/>
    <m/>
    <m/>
    <m/>
    <m/>
    <m/>
    <m/>
    <m/>
    <m/>
    <m/>
    <m/>
    <m/>
    <m/>
    <m/>
    <m/>
    <m/>
    <m/>
    <m/>
    <m/>
    <m/>
    <m/>
    <m/>
    <m/>
    <m/>
    <s v="TOTAL"/>
    <m/>
    <s v="FALLAS TÉCNICAS"/>
    <m/>
    <x v="1"/>
    <m/>
    <m/>
    <s v="1"/>
    <s v="0"/>
    <s v="CALI"/>
    <s v="SOLUCIONADO ESCALADO"/>
    <s v="OTRAS ÁREAS"/>
    <d v="2024-01-15T00:00:00"/>
    <m/>
    <m/>
    <x v="1"/>
    <x v="0"/>
    <x v="4"/>
    <x v="0"/>
    <x v="0"/>
    <n v="1"/>
    <n v="1"/>
    <n v="1"/>
    <n v="1"/>
    <x v="0"/>
    <n v="1"/>
    <s v="12083412ORVA MEDICAL GROUP S.A.S."/>
    <x v="2"/>
    <d v="2024-01-15T00:00:00"/>
    <x v="2235"/>
    <d v="1899-12-30T00:00:00"/>
    <d v="2024-01-15T09:48:00"/>
    <s v="9:48"/>
    <d v="1899-12-30T04:51:45"/>
    <x v="1"/>
    <x v="1"/>
    <x v="24"/>
    <x v="0"/>
    <n v="8193"/>
  </r>
  <r>
    <n v="2258"/>
    <d v="2024-01-15T14:39:21"/>
    <d v="2024-01-15T14:40:18"/>
    <s v="45113897@ventasyservicios.com.co"/>
    <s v="Diana Carolina Zambrano Cruz"/>
    <m/>
    <d v="2024-01-12T00:00:00"/>
    <s v="10:16"/>
    <x v="4"/>
    <m/>
    <m/>
    <m/>
    <m/>
    <m/>
    <m/>
    <m/>
    <m/>
    <s v="olga.murcia@santosrodriguez.co"/>
    <s v="SOLICITUD DE CAMBIO DEL NOMBRE DE CLIENTE 12448304 EN LA FACTURA -"/>
    <s v="12448304"/>
    <s v="JORGE ENRIQUE SANTOS RODRIGUEZ"/>
    <s v="MICRO"/>
    <s v="CLIENTE EXTERNO"/>
    <x v="0"/>
    <m/>
    <s v="FIJO"/>
    <s v="FO"/>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15T00:00:00"/>
    <m/>
    <m/>
    <x v="111"/>
    <x v="0"/>
    <x v="0"/>
    <x v="0"/>
    <x v="0"/>
    <n v="1"/>
    <n v="1"/>
    <n v="1"/>
    <n v="1"/>
    <x v="0"/>
    <n v="1"/>
    <s v="12448304JORGE ENRIQUE SANTOS RODRIGUEZ"/>
    <x v="0"/>
    <d v="2024-01-15T00:00:00"/>
    <x v="2236"/>
    <d v="1899-12-30T00:00:00"/>
    <d v="2024-01-12T10:16:00"/>
    <s v="10:16"/>
    <d v="1900-01-02T04:24:18"/>
    <x v="0"/>
    <x v="0"/>
    <x v="30"/>
    <x v="0"/>
    <n v="8193"/>
  </r>
  <r>
    <n v="2259"/>
    <d v="2024-01-15T14:40:04"/>
    <d v="2024-01-15T14:40:56"/>
    <s v="46049316@ventasyservicios.com.co"/>
    <s v="Evelin Gicela Diaz Garzon"/>
    <m/>
    <d v="2024-01-15T00:00:00"/>
    <s v="08:48"/>
    <x v="7"/>
    <m/>
    <m/>
    <m/>
    <m/>
    <m/>
    <m/>
    <s v="controlinterno@anza-antioquia.gov.co"/>
    <s v="Re: Fwd: Actualización información Municipio de Anzá, NIT 890.983.824-9"/>
    <m/>
    <m/>
    <s v="3108431089"/>
    <s v="MUNICIPIO DE ANZA"/>
    <s v="PYME PEQUEÑA"/>
    <s v="CLIENTE EXTERNO"/>
    <x v="0"/>
    <m/>
    <m/>
    <m/>
    <m/>
    <m/>
    <m/>
    <m/>
    <m/>
    <m/>
    <m/>
    <m/>
    <m/>
    <m/>
    <m/>
    <m/>
    <m/>
    <m/>
    <m/>
    <m/>
    <m/>
    <m/>
    <m/>
    <m/>
    <m/>
    <m/>
    <m/>
    <m/>
    <m/>
    <m/>
    <m/>
    <m/>
    <m/>
    <m/>
    <m/>
    <m/>
    <m/>
    <m/>
    <m/>
    <m/>
    <m/>
    <m/>
    <m/>
    <m/>
    <m/>
    <m/>
    <m/>
    <m/>
    <m/>
    <m/>
    <m/>
    <m/>
    <m/>
    <m/>
    <m/>
    <m/>
    <m/>
    <m/>
    <m/>
    <m/>
    <m/>
    <m/>
    <m/>
    <m/>
    <m/>
    <m/>
    <m/>
    <m/>
    <m/>
    <m/>
    <m/>
    <m/>
    <m/>
    <m/>
    <s v="MÓVIL"/>
    <m/>
    <s v="CESIÓN LEGALIZADA"/>
    <m/>
    <m/>
    <m/>
    <s v="NO"/>
    <m/>
    <m/>
    <m/>
    <m/>
    <m/>
    <m/>
    <m/>
    <m/>
    <m/>
    <m/>
    <m/>
    <m/>
    <m/>
    <m/>
    <m/>
    <m/>
    <m/>
    <m/>
    <m/>
    <m/>
    <m/>
    <m/>
    <m/>
    <m/>
    <m/>
    <m/>
    <m/>
    <m/>
    <m/>
    <m/>
    <m/>
    <m/>
    <m/>
    <x v="0"/>
    <m/>
    <m/>
    <m/>
    <m/>
    <m/>
    <s v="GESTIONADO"/>
    <m/>
    <d v="2024-01-15T00:00:00"/>
    <m/>
    <m/>
    <x v="136"/>
    <x v="6"/>
    <x v="0"/>
    <x v="0"/>
    <x v="0"/>
    <n v="1"/>
    <n v="1"/>
    <n v="1"/>
    <n v="1"/>
    <x v="1"/>
    <n v="7"/>
    <s v="3108431089MUNICIPIO DE ANZA"/>
    <x v="2"/>
    <d v="2024-01-15T00:00:00"/>
    <x v="2237"/>
    <d v="1899-12-30T00:00:00"/>
    <d v="2024-01-15T08:48:00"/>
    <s v="08:48"/>
    <d v="1899-12-30T05:52:56"/>
    <x v="1"/>
    <x v="1"/>
    <x v="22"/>
    <x v="1"/>
    <n v="8193"/>
  </r>
  <r>
    <n v="2260"/>
    <d v="2024-01-15T14:19:32"/>
    <d v="2024-01-15T14:41:45"/>
    <s v="45981202@ventasyservicios.com.co"/>
    <s v="Candida Mayerli Moyano Casallas"/>
    <m/>
    <d v="2024-01-15T00:00:00"/>
    <s v="8:41"/>
    <x v="8"/>
    <m/>
    <m/>
    <m/>
    <m/>
    <m/>
    <s v="FEC BANCOLOMBIA"/>
    <m/>
    <m/>
    <s v="juanagud@bancolombia.com.co"/>
    <s v="RE: Ayuda con Plan Afiliado FEC"/>
    <s v="3187694481 "/>
    <s v="Juan Carlos Agudelo Acevedo"/>
    <s v="MASIVO"/>
    <s v="CLIENTE EXTERNO"/>
    <x v="0"/>
    <m/>
    <s v="MÓVIL"/>
    <m/>
    <m/>
    <s v="INCLUSIONES - EXCLUSIONES"/>
    <m/>
    <m/>
    <m/>
    <m/>
    <m/>
    <m/>
    <m/>
    <m/>
    <m/>
    <m/>
    <m/>
    <m/>
    <m/>
    <m/>
    <m/>
    <m/>
    <m/>
    <m/>
    <m/>
    <m/>
    <m/>
    <m/>
    <m/>
    <m/>
    <s v="INFORMACIÓN - ACLARACIÓN"/>
    <m/>
    <m/>
    <m/>
    <m/>
    <m/>
    <m/>
    <m/>
    <m/>
    <m/>
    <m/>
    <m/>
    <m/>
    <m/>
    <m/>
    <m/>
    <m/>
    <m/>
    <m/>
    <m/>
    <m/>
    <m/>
    <m/>
    <m/>
    <m/>
    <m/>
    <m/>
    <m/>
    <m/>
    <m/>
    <m/>
    <m/>
    <m/>
    <m/>
    <m/>
    <m/>
    <m/>
    <m/>
    <m/>
    <m/>
    <m/>
    <m/>
    <m/>
    <m/>
    <m/>
    <m/>
    <m/>
    <m/>
    <m/>
    <m/>
    <m/>
    <m/>
    <m/>
    <m/>
    <m/>
    <m/>
    <m/>
    <m/>
    <m/>
    <m/>
    <m/>
    <m/>
    <m/>
    <m/>
    <m/>
    <m/>
    <m/>
    <m/>
    <m/>
    <m/>
    <m/>
    <m/>
    <m/>
    <m/>
    <m/>
    <m/>
    <m/>
    <m/>
    <m/>
    <m/>
    <m/>
    <m/>
    <m/>
    <m/>
    <x v="0"/>
    <m/>
    <m/>
    <m/>
    <m/>
    <m/>
    <s v="GESTIONADO"/>
    <m/>
    <d v="2024-01-15T00:00:00"/>
    <m/>
    <m/>
    <x v="98"/>
    <x v="7"/>
    <x v="0"/>
    <x v="0"/>
    <x v="0"/>
    <n v="1"/>
    <n v="1"/>
    <n v="1"/>
    <n v="1"/>
    <x v="0"/>
    <n v="1"/>
    <s v="3187694481 Juan Carlos Agudelo Acevedo"/>
    <x v="0"/>
    <d v="2024-01-15T00:00:00"/>
    <x v="2238"/>
    <d v="1899-12-30T00:00:00"/>
    <d v="2024-01-15T08:41:00"/>
    <s v="8:41"/>
    <d v="1899-12-30T06:00:45"/>
    <x v="2"/>
    <x v="2"/>
    <x v="10"/>
    <x v="1"/>
    <n v="8193"/>
  </r>
  <r>
    <n v="2261"/>
    <d v="2024-01-15T14:29:10"/>
    <d v="2024-01-15T14:42:16"/>
    <s v="45577874@ventasyservicios.com.co"/>
    <s v="David Andres Pardo Torres"/>
    <m/>
    <d v="2024-01-15T00:00:00"/>
    <s v="10:28"/>
    <x v="4"/>
    <m/>
    <m/>
    <m/>
    <m/>
    <m/>
    <m/>
    <m/>
    <m/>
    <s v="coordinadorcartera@mastergroupint.com"/>
    <s v="CESION DE CONTRATO CLARO"/>
    <s v="12039344"/>
    <s v="AGENCIA DE ADUANAS MASTER BROKERS S.A.S. NIVEL 2"/>
    <s v="PYME PEQUEÑA"/>
    <s v="CLIENTE EXTERNO"/>
    <x v="0"/>
    <m/>
    <s v="FIJO"/>
    <s v="FO"/>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5T00:00:00"/>
    <s v="20656844"/>
    <m/>
    <x v="37"/>
    <x v="0"/>
    <x v="0"/>
    <x v="0"/>
    <x v="0"/>
    <n v="1"/>
    <n v="1"/>
    <n v="1"/>
    <n v="1"/>
    <x v="1"/>
    <n v="2"/>
    <s v="12039344AGENCIA DE ADUANAS MASTER BROKERS S.A.S. NIVEL 2"/>
    <x v="2"/>
    <d v="2024-01-15T00:00:00"/>
    <x v="2239"/>
    <d v="1899-12-30T00:00:00"/>
    <d v="2024-01-15T10:28:00"/>
    <s v="10:28"/>
    <d v="1899-12-30T04:14:16"/>
    <x v="1"/>
    <x v="1"/>
    <x v="14"/>
    <x v="0"/>
    <n v="8193"/>
  </r>
  <r>
    <n v="2262"/>
    <d v="2024-01-15T14:20:08"/>
    <d v="2024-01-15T14:43:39"/>
    <s v="45077016@ventasyservicios.com.co"/>
    <s v="Luis Guanuquiza Dominguez"/>
    <m/>
    <d v="2024-01-15T00:00:00"/>
    <s v="11:36"/>
    <x v="3"/>
    <m/>
    <s v="15560322"/>
    <m/>
    <m/>
    <m/>
    <m/>
    <m/>
    <m/>
    <m/>
    <m/>
    <s v="3143300381"/>
    <s v="PROEMPAQUES S A S"/>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5T00:00:00"/>
    <s v="N/A"/>
    <s v="N/A"/>
    <x v="21"/>
    <x v="3"/>
    <x v="0"/>
    <x v="0"/>
    <x v="0"/>
    <n v="1"/>
    <n v="1"/>
    <n v="1"/>
    <n v="1"/>
    <x v="0"/>
    <n v="1"/>
    <s v="3143300381PROEMPAQUES S A S"/>
    <x v="2"/>
    <d v="2024-01-15T00:00:00"/>
    <x v="2240"/>
    <d v="1899-12-30T00:00:00"/>
    <d v="2024-01-15T11:36:00"/>
    <s v="11:36"/>
    <d v="1899-12-30T03:07:39"/>
    <x v="1"/>
    <x v="1"/>
    <x v="25"/>
    <x v="1"/>
    <n v="8193"/>
  </r>
  <r>
    <n v="2263"/>
    <d v="2024-01-15T14:41:35"/>
    <d v="2024-01-15T14:44:35"/>
    <s v="45077024@ventasyservicios.com.co"/>
    <s v="Leidy Tatiana Pinzon Calderon"/>
    <m/>
    <d v="2024-01-15T00:00:00"/>
    <s v="11:19"/>
    <x v="7"/>
    <m/>
    <m/>
    <m/>
    <m/>
    <m/>
    <m/>
    <s v="karen@alimentos-santillana.com"/>
    <s v="RE: RV: SOLICITUD CESION LINEAS  PERSONA NATURAL A PRODUCTOS ALIMENTICIOS SANTILLANA."/>
    <m/>
    <m/>
    <s v="3104761105"/>
    <s v="MARTHA CLEMENCIA TOBAR BR"/>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5T00:00:00"/>
    <m/>
    <m/>
    <x v="78"/>
    <x v="6"/>
    <x v="0"/>
    <x v="0"/>
    <x v="0"/>
    <n v="1"/>
    <n v="1"/>
    <n v="1"/>
    <n v="1"/>
    <x v="2"/>
    <n v="2"/>
    <s v="3104761105MARTHA CLEMENCIA TOBAR BR"/>
    <x v="2"/>
    <d v="2024-01-15T00:00:00"/>
    <x v="2241"/>
    <d v="1899-12-30T00:00:00"/>
    <d v="2024-01-15T11:19:00"/>
    <s v="11:19"/>
    <d v="1899-12-30T03:25:35"/>
    <x v="1"/>
    <x v="1"/>
    <x v="12"/>
    <x v="1"/>
    <n v="8193"/>
  </r>
  <r>
    <n v="2264"/>
    <d v="2024-01-15T14:49:09"/>
    <d v="2024-01-15T14:49:57"/>
    <s v="46049316@ventasyservicios.com.co"/>
    <s v="Evelin Gicela Diaz Garzon"/>
    <m/>
    <d v="2024-01-15T00:00:00"/>
    <s v="08:58"/>
    <x v="7"/>
    <m/>
    <m/>
    <m/>
    <m/>
    <m/>
    <m/>
    <s v="controlinterno@anza-antioquia.gov.co"/>
    <s v="Re: Fwd: Actualización información Municipio de Anzá, NIT 890.983.824-9"/>
    <m/>
    <m/>
    <s v="3108431089"/>
    <s v="MUNICIPIO DE ANZA"/>
    <s v="PYME PEQUEÑ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5T00:00:00"/>
    <m/>
    <m/>
    <x v="78"/>
    <x v="6"/>
    <x v="0"/>
    <x v="0"/>
    <x v="0"/>
    <n v="1"/>
    <n v="1"/>
    <n v="1"/>
    <n v="1"/>
    <x v="2"/>
    <n v="7"/>
    <s v="3108431089MUNICIPIO DE ANZA"/>
    <x v="2"/>
    <d v="2024-01-15T00:00:00"/>
    <x v="2242"/>
    <d v="1899-12-30T00:00:00"/>
    <d v="2024-01-15T08:58:00"/>
    <s v="08:58"/>
    <d v="1899-12-30T05:51:57"/>
    <x v="1"/>
    <x v="1"/>
    <x v="22"/>
    <x v="1"/>
    <n v="8193"/>
  </r>
  <r>
    <n v="2265"/>
    <d v="2024-01-15T10:06:56"/>
    <d v="2024-01-15T14:50:08"/>
    <s v="45984160@ventasyservicios.com.co"/>
    <s v="Dana Sofia Giraldo Avila"/>
    <m/>
    <d v="2024-01-15T00:00:00"/>
    <s v="9:53:57 a. m."/>
    <x v="0"/>
    <m/>
    <m/>
    <m/>
    <m/>
    <m/>
    <m/>
    <m/>
    <m/>
    <s v="contactopyme.co@claro.com.co"/>
    <s v="Re: Fwd: Aumento de Capacidad banda ancha"/>
    <s v="12258555"/>
    <s v="CARLOS ALBERTO GALAN CARABALI"/>
    <s v="SOHO"/>
    <s v="CLIENTE CLARO"/>
    <x v="0"/>
    <m/>
    <s v="FIJO"/>
    <s v="FO"/>
    <s v="CAMBIO PLAN TARIFA"/>
    <m/>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5T00:00:00"/>
    <m/>
    <s v="n/a"/>
    <x v="22"/>
    <x v="0"/>
    <x v="0"/>
    <x v="0"/>
    <x v="0"/>
    <n v="1"/>
    <n v="1"/>
    <n v="1"/>
    <n v="1"/>
    <x v="0"/>
    <n v="1"/>
    <s v="12258555CARLOS ALBERTO GALAN CARABALI"/>
    <x v="2"/>
    <d v="2024-01-15T00:00:00"/>
    <x v="2243"/>
    <d v="1899-12-30T00:00:00"/>
    <d v="2024-01-15T09:53:00"/>
    <s v="9:53"/>
    <d v="1899-12-30T04:57:08"/>
    <x v="1"/>
    <x v="1"/>
    <x v="13"/>
    <x v="1"/>
    <n v="8193"/>
  </r>
  <r>
    <n v="2266"/>
    <d v="2024-01-15T14:45:29"/>
    <d v="2024-01-15T14:51:55"/>
    <s v="45632550@ventasyservicios.com.co"/>
    <s v="Alejandra Rodriguez Cajamarca"/>
    <m/>
    <d v="2024-01-15T00:00:00"/>
    <s v="9:52 a. m."/>
    <x v="4"/>
    <m/>
    <m/>
    <m/>
    <m/>
    <m/>
    <m/>
    <m/>
    <m/>
    <s v="cidarraga@sdis.gov.co"/>
    <s v="RE: Solicitud de Revisión - SolRP_33_CuentaEspecial"/>
    <s v="11310283"/>
    <s v="SECRETARIA DISTRITAL DE INTEGRACION SOCIAL"/>
    <s v="EMPRESAS"/>
    <s v="CLIENTE EXTERNO"/>
    <x v="1"/>
    <s v="LAURA CAROLINA GARCIA MANTILLA"/>
    <s v="FIJO"/>
    <s v="FO"/>
    <s v="CAMBIO PLAN TARIFA"/>
    <m/>
    <m/>
    <m/>
    <m/>
    <m/>
    <s v="INFORMACIÓN - ACLARACIÓN"/>
    <m/>
    <m/>
    <m/>
    <m/>
    <m/>
    <m/>
    <m/>
    <m/>
    <m/>
    <m/>
    <m/>
    <m/>
    <m/>
    <m/>
    <m/>
    <m/>
    <m/>
    <m/>
    <m/>
    <m/>
    <m/>
    <m/>
    <m/>
    <m/>
    <m/>
    <m/>
    <m/>
    <m/>
    <m/>
    <m/>
    <m/>
    <m/>
    <m/>
    <m/>
    <m/>
    <m/>
    <m/>
    <m/>
    <m/>
    <m/>
    <m/>
    <m/>
    <m/>
    <m/>
    <m/>
    <m/>
    <m/>
    <m/>
    <m/>
    <m/>
    <m/>
    <m/>
    <m/>
    <m/>
    <m/>
    <m/>
    <m/>
    <m/>
    <m/>
    <m/>
    <m/>
    <m/>
    <m/>
    <m/>
    <m/>
    <m/>
    <m/>
    <m/>
    <m/>
    <m/>
    <m/>
    <m/>
    <m/>
    <m/>
    <m/>
    <m/>
    <m/>
    <m/>
    <m/>
    <m/>
    <m/>
    <m/>
    <m/>
    <m/>
    <m/>
    <m/>
    <m/>
    <m/>
    <m/>
    <m/>
    <m/>
    <m/>
    <m/>
    <m/>
    <m/>
    <m/>
    <m/>
    <m/>
    <m/>
    <m/>
    <m/>
    <m/>
    <m/>
    <x v="0"/>
    <m/>
    <m/>
    <m/>
    <m/>
    <m/>
    <s v="ESCALADO"/>
    <s v="CSM"/>
    <d v="2024-01-15T00:00:00"/>
    <m/>
    <m/>
    <x v="22"/>
    <x v="0"/>
    <x v="1"/>
    <x v="0"/>
    <x v="0"/>
    <n v="1"/>
    <n v="1"/>
    <n v="1"/>
    <n v="1"/>
    <x v="0"/>
    <n v="1"/>
    <s v="11310283SECRETARIA DISTRITAL DE INTEGRACION SOCIAL"/>
    <x v="2"/>
    <d v="2024-01-15T00:00:00"/>
    <x v="2244"/>
    <d v="1899-12-30T00:00:00"/>
    <d v="2024-01-15T09:52:00"/>
    <s v="9:52"/>
    <d v="1899-12-30T04:59:55"/>
    <x v="1"/>
    <x v="1"/>
    <x v="24"/>
    <x v="0"/>
    <n v="8193"/>
  </r>
  <r>
    <n v="2267"/>
    <d v="2024-01-15T14:39:31"/>
    <d v="2024-01-15T14:53:13"/>
    <s v="45077040@ventasyservicios.com.co"/>
    <s v="Kimberly Tatiana Sorza Moya"/>
    <m/>
    <d v="2024-01-15T00:00:00"/>
    <s v="10:13 a. m."/>
    <x v="0"/>
    <m/>
    <m/>
    <m/>
    <m/>
    <m/>
    <m/>
    <m/>
    <m/>
    <s v="jose.alborc@claro.com.co"/>
    <s v="RV: Conversión a E-sim"/>
    <s v="3107049366"/>
    <s v="RV: Conversión a E-sim"/>
    <s v="PYME MEDIANA"/>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5T00:00:00"/>
    <s v="n/a"/>
    <s v="n/a"/>
    <x v="21"/>
    <x v="0"/>
    <x v="0"/>
    <x v="0"/>
    <x v="0"/>
    <n v="1"/>
    <n v="1"/>
    <n v="1"/>
    <n v="1"/>
    <x v="0"/>
    <n v="1"/>
    <s v="3107049366RV: Conversión a E-sim"/>
    <x v="2"/>
    <d v="2024-01-15T00:00:00"/>
    <x v="2245"/>
    <d v="1899-12-30T00:00:00"/>
    <d v="2024-01-15T10:13:00"/>
    <s v="10:13"/>
    <d v="1899-12-30T04:40:13"/>
    <x v="1"/>
    <x v="1"/>
    <x v="31"/>
    <x v="1"/>
    <n v="8193"/>
  </r>
  <r>
    <n v="2268"/>
    <d v="2024-01-15T14:53:15"/>
    <d v="2024-01-15T14:54:06"/>
    <s v="45984160@ventasyservicios.com.co"/>
    <s v="Dana Sofia Giraldo Avila"/>
    <m/>
    <d v="2024-01-08T00:00:00"/>
    <s v="9:52:12 a. m."/>
    <x v="0"/>
    <m/>
    <m/>
    <m/>
    <m/>
    <m/>
    <m/>
    <m/>
    <m/>
    <s v="contactopyme.co@claro.com.co"/>
    <s v="Fwd: RE: SOLICITUD CONFIRMACIÓN CREDENCIALES - INSEPET SAS"/>
    <s v="0"/>
    <s v="INSEPET"/>
    <s v="NO DETERMINADO"/>
    <s v="CLIENTE CLARO"/>
    <x v="0"/>
    <m/>
    <s v="MÓVIL"/>
    <m/>
    <m/>
    <s v="CASO RECHAZADO"/>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15T00:00:00"/>
    <m/>
    <s v="N/A"/>
    <x v="3"/>
    <x v="0"/>
    <x v="0"/>
    <x v="0"/>
    <x v="0"/>
    <n v="1"/>
    <n v="1"/>
    <n v="1"/>
    <n v="1"/>
    <x v="0"/>
    <n v="1"/>
    <s v="0INSEPET"/>
    <x v="0"/>
    <d v="2024-01-15T00:00:00"/>
    <x v="2246"/>
    <d v="1899-12-30T00:00:00"/>
    <d v="2024-01-08T09:52:00"/>
    <s v="9:52"/>
    <d v="1900-01-06T05:02:06"/>
    <x v="0"/>
    <x v="0"/>
    <x v="13"/>
    <x v="1"/>
    <n v="8193"/>
  </r>
  <r>
    <n v="2269"/>
    <d v="2024-01-15T14:52:42"/>
    <d v="2024-01-15T14:54:39"/>
    <s v="45077024@ventasyservicios.com.co"/>
    <s v="Leidy Tatiana Pinzon Calderon"/>
    <m/>
    <d v="2024-01-15T00:00:00"/>
    <s v="11:19"/>
    <x v="7"/>
    <m/>
    <m/>
    <m/>
    <m/>
    <m/>
    <m/>
    <s v="itagui.servi2017@hotmail.com"/>
    <s v="Re: petición"/>
    <m/>
    <m/>
    <s v="3122961609"/>
    <s v="SERVIPUNTO ITAGUI S.A.S."/>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5T00:00:00"/>
    <m/>
    <m/>
    <x v="79"/>
    <x v="6"/>
    <x v="0"/>
    <x v="0"/>
    <x v="0"/>
    <n v="1"/>
    <n v="1"/>
    <n v="1"/>
    <n v="1"/>
    <x v="1"/>
    <n v="2"/>
    <s v="3122961609SERVIPUNTO ITAGUI S.A.S."/>
    <x v="2"/>
    <d v="2024-01-15T00:00:00"/>
    <x v="2247"/>
    <d v="1899-12-30T00:00:00"/>
    <d v="2024-01-15T11:19:00"/>
    <s v="11:19"/>
    <d v="1899-12-30T03:35:39"/>
    <x v="1"/>
    <x v="1"/>
    <x v="12"/>
    <x v="1"/>
    <n v="8193"/>
  </r>
  <r>
    <n v="2270"/>
    <d v="2024-01-15T14:54:35"/>
    <d v="2024-01-15T14:55:17"/>
    <s v="46049316@ventasyservicios.com.co"/>
    <s v="Evelin Gicela Diaz Garzon"/>
    <m/>
    <d v="2024-01-15T00:00:00"/>
    <s v="09:09"/>
    <x v="7"/>
    <m/>
    <m/>
    <m/>
    <m/>
    <m/>
    <m/>
    <s v="pgonzalez@flormorado.com"/>
    <s v="RV: RV: Solicitud cesion 3142995408 de CONSTRUCTORA FLORMORADO S A S Nit: 800018771 1 a AMELIA ELIZABETH CORDOBA ZAMBRANO 39999078"/>
    <m/>
    <m/>
    <s v="3142995408"/>
    <s v="CONSTRUCTORA FLORMORADO S"/>
    <s v="INTERMEDIAS"/>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5T00:00:00"/>
    <m/>
    <m/>
    <x v="79"/>
    <x v="6"/>
    <x v="0"/>
    <x v="0"/>
    <x v="0"/>
    <n v="1"/>
    <n v="1"/>
    <n v="1"/>
    <n v="1"/>
    <x v="0"/>
    <n v="1"/>
    <s v="3142995408CONSTRUCTORA FLORMORADO S"/>
    <x v="2"/>
    <d v="2024-01-15T00:00:00"/>
    <x v="2248"/>
    <d v="1899-12-30T00:00:00"/>
    <d v="2024-01-15T09:09:00"/>
    <s v="09:09"/>
    <d v="1899-12-30T05:46:17"/>
    <x v="1"/>
    <x v="1"/>
    <x v="22"/>
    <x v="1"/>
    <n v="8193"/>
  </r>
  <r>
    <n v="2271"/>
    <d v="2024-01-15T14:53:19"/>
    <d v="2024-01-15T14:57:35"/>
    <s v="45981202@ventasyservicios.com.co"/>
    <s v="Candida Mayerli Moyano Casallas"/>
    <m/>
    <d v="2024-01-15T00:00:00"/>
    <s v="8:57"/>
    <x v="8"/>
    <m/>
    <m/>
    <m/>
    <m/>
    <m/>
    <s v="FEC BANCOLOMBIA"/>
    <m/>
    <m/>
    <s v="j.osorno@homecapital.com.co"/>
    <s v="Re: Proceso de portabilidad"/>
    <s v="0"/>
    <s v="FEC BANCOLOMBIA"/>
    <s v="MASIVO"/>
    <s v="CLIENTE EXTERNO"/>
    <x v="0"/>
    <m/>
    <s v="MÓVIL"/>
    <m/>
    <m/>
    <s v="INCLUSIONES - EXCLUSIONES"/>
    <m/>
    <m/>
    <m/>
    <m/>
    <m/>
    <m/>
    <m/>
    <m/>
    <m/>
    <m/>
    <m/>
    <m/>
    <m/>
    <m/>
    <m/>
    <m/>
    <m/>
    <m/>
    <m/>
    <m/>
    <m/>
    <m/>
    <m/>
    <m/>
    <s v="INCLUSIÓN"/>
    <m/>
    <m/>
    <m/>
    <m/>
    <m/>
    <m/>
    <m/>
    <m/>
    <m/>
    <m/>
    <m/>
    <m/>
    <m/>
    <m/>
    <m/>
    <m/>
    <m/>
    <m/>
    <m/>
    <m/>
    <m/>
    <m/>
    <m/>
    <m/>
    <m/>
    <m/>
    <m/>
    <m/>
    <m/>
    <m/>
    <m/>
    <m/>
    <m/>
    <m/>
    <m/>
    <m/>
    <m/>
    <m/>
    <m/>
    <m/>
    <m/>
    <m/>
    <m/>
    <m/>
    <m/>
    <m/>
    <m/>
    <m/>
    <m/>
    <m/>
    <m/>
    <m/>
    <m/>
    <m/>
    <m/>
    <m/>
    <m/>
    <m/>
    <m/>
    <m/>
    <m/>
    <m/>
    <m/>
    <m/>
    <m/>
    <m/>
    <m/>
    <m/>
    <m/>
    <m/>
    <m/>
    <m/>
    <m/>
    <m/>
    <m/>
    <m/>
    <m/>
    <m/>
    <m/>
    <m/>
    <m/>
    <m/>
    <m/>
    <x v="0"/>
    <m/>
    <m/>
    <m/>
    <m/>
    <m/>
    <s v="GESTIONADO"/>
    <m/>
    <d v="2024-01-15T00:00:00"/>
    <m/>
    <m/>
    <x v="54"/>
    <x v="7"/>
    <x v="0"/>
    <x v="0"/>
    <x v="0"/>
    <n v="1"/>
    <n v="1"/>
    <n v="1"/>
    <n v="1"/>
    <x v="0"/>
    <n v="1"/>
    <s v="0FEC BANCOLOMBIA"/>
    <x v="0"/>
    <d v="2024-01-15T00:00:00"/>
    <x v="2249"/>
    <d v="1899-12-30T00:00:00"/>
    <d v="2024-01-15T08:57:00"/>
    <s v="8:57"/>
    <d v="1899-12-30T06:00:35"/>
    <x v="2"/>
    <x v="2"/>
    <x v="10"/>
    <x v="1"/>
    <n v="8193"/>
  </r>
  <r>
    <n v="2272"/>
    <d v="2024-01-15T14:57:28"/>
    <d v="2024-01-15T14:58:36"/>
    <s v="46044978@ventasyservicios.com.co"/>
    <s v="Edward Esteban Roa Ruiz"/>
    <m/>
    <d v="2024-01-12T00:00:00"/>
    <s v="10:38"/>
    <x v="4"/>
    <m/>
    <m/>
    <m/>
    <m/>
    <m/>
    <m/>
    <m/>
    <m/>
    <s v="comprasequiposymaderas@gmail.com"/>
    <s v="MODIFICACION DE PLAN EMPRESARIAL"/>
    <s v="3128866880"/>
    <s v="EQUIPOS Y MADERAS DE ORIENTE SAS"/>
    <s v="SOHO"/>
    <s v="CLIENTE CLAR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5T00:00:00"/>
    <m/>
    <m/>
    <x v="61"/>
    <x v="0"/>
    <x v="0"/>
    <x v="0"/>
    <x v="0"/>
    <n v="1"/>
    <n v="1"/>
    <n v="1"/>
    <n v="1"/>
    <x v="0"/>
    <n v="1"/>
    <s v="3128866880EQUIPOS Y MADERAS DE ORIENTE SAS"/>
    <x v="0"/>
    <d v="2024-01-15T00:00:00"/>
    <x v="2250"/>
    <d v="1899-12-30T00:00:00"/>
    <d v="2024-01-12T10:38:00"/>
    <s v="10:38"/>
    <d v="1900-01-02T04:20:36"/>
    <x v="0"/>
    <x v="0"/>
    <x v="8"/>
    <x v="0"/>
    <n v="8193"/>
  </r>
  <r>
    <n v="2273"/>
    <d v="2024-01-15T14:52:28"/>
    <d v="2024-01-15T15:00:55"/>
    <s v="45577874@ventasyservicios.com.co"/>
    <s v="David Andres Pardo Torres"/>
    <m/>
    <d v="2024-01-15T00:00:00"/>
    <s v="10:41"/>
    <x v="4"/>
    <m/>
    <m/>
    <m/>
    <m/>
    <m/>
    <m/>
    <m/>
    <m/>
    <s v="ingridj.rodriguez@claro.com.co"/>
    <s v="Cliente solicita traslado"/>
    <s v="13199225"/>
    <s v="MIREIDA CORTEZ HERNANDEZ"/>
    <s v="SOHO"/>
    <s v="CONSULTOR COMERCIAL"/>
    <x v="0"/>
    <m/>
    <s v="FIJO"/>
    <s v="HFC"/>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5T00:00:00"/>
    <s v="996234298"/>
    <m/>
    <x v="80"/>
    <x v="0"/>
    <x v="0"/>
    <x v="0"/>
    <x v="0"/>
    <n v="1"/>
    <n v="1"/>
    <n v="1"/>
    <n v="1"/>
    <x v="0"/>
    <n v="1"/>
    <s v="13199225MIREIDA CORTEZ HERNANDEZ"/>
    <x v="2"/>
    <d v="2024-01-15T00:00:00"/>
    <x v="2251"/>
    <d v="1899-12-30T00:00:00"/>
    <d v="2024-01-15T10:41:00"/>
    <s v="10:41"/>
    <d v="1899-12-30T04:19:55"/>
    <x v="1"/>
    <x v="1"/>
    <x v="14"/>
    <x v="0"/>
    <n v="8193"/>
  </r>
  <r>
    <n v="2274"/>
    <d v="2024-01-15T15:00:49"/>
    <d v="2024-01-15T15:01:00"/>
    <s v="46044971@ventasyservicios.com.co"/>
    <s v="Rowinson Pinilla Vega"/>
    <m/>
    <d v="2024-01-13T00:00:00"/>
    <s v="13/01/2024 13:56 p. m."/>
    <x v="0"/>
    <m/>
    <m/>
    <m/>
    <m/>
    <m/>
    <m/>
    <m/>
    <m/>
    <s v="tavocolombia20@gmail.com"/>
    <s v="Re: Activacion de dominio de correo electronico"/>
    <s v="65314276"/>
    <s v="GUSTAVO ADOLFO ROA PEREZ "/>
    <s v="SOHO"/>
    <s v="CLIENTE EXTERNO"/>
    <x v="0"/>
    <m/>
    <s v="FIJO"/>
    <s v="HFC"/>
    <s v="DATOS DEMOGRÁFICOS"/>
    <m/>
    <m/>
    <m/>
    <m/>
    <m/>
    <m/>
    <m/>
    <m/>
    <m/>
    <m/>
    <m/>
    <m/>
    <m/>
    <m/>
    <m/>
    <s v="ACTUALIZACIÓN No. DE IDENTIFICACIÓN"/>
    <m/>
    <m/>
    <m/>
    <m/>
    <m/>
    <m/>
    <m/>
    <m/>
    <m/>
    <m/>
    <m/>
    <m/>
    <m/>
    <m/>
    <m/>
    <m/>
    <m/>
    <m/>
    <m/>
    <m/>
    <m/>
    <m/>
    <m/>
    <m/>
    <m/>
    <m/>
    <m/>
    <m/>
    <m/>
    <m/>
    <m/>
    <m/>
    <m/>
    <m/>
    <m/>
    <m/>
    <m/>
    <m/>
    <m/>
    <m/>
    <m/>
    <m/>
    <m/>
    <m/>
    <m/>
    <m/>
    <m/>
    <m/>
    <m/>
    <m/>
    <m/>
    <m/>
    <m/>
    <m/>
    <m/>
    <m/>
    <m/>
    <m/>
    <m/>
    <m/>
    <m/>
    <m/>
    <m/>
    <m/>
    <m/>
    <m/>
    <m/>
    <m/>
    <m/>
    <m/>
    <m/>
    <m/>
    <m/>
    <m/>
    <m/>
    <m/>
    <m/>
    <m/>
    <m/>
    <m/>
    <m/>
    <m/>
    <m/>
    <m/>
    <m/>
    <m/>
    <m/>
    <m/>
    <m/>
    <m/>
    <m/>
    <m/>
    <m/>
    <x v="0"/>
    <m/>
    <m/>
    <m/>
    <m/>
    <m/>
    <s v="GESTIONADO"/>
    <m/>
    <d v="2024-01-13T00:00:00"/>
    <s v="NA"/>
    <s v="NA"/>
    <x v="181"/>
    <x v="0"/>
    <x v="0"/>
    <x v="0"/>
    <x v="0"/>
    <n v="1"/>
    <n v="1"/>
    <n v="1"/>
    <n v="1"/>
    <x v="1"/>
    <n v="2"/>
    <s v="65314276GUSTAVO ADOLFO ROA PEREZ "/>
    <x v="0"/>
    <d v="2024-01-15T00:00:00"/>
    <x v="2252"/>
    <d v="1899-12-30T00:00:00"/>
    <d v="2024-01-13T13:56:00"/>
    <s v="13/01/2024 13:56"/>
    <d v="1900-01-01T01:05:00"/>
    <x v="0"/>
    <x v="2"/>
    <x v="19"/>
    <x v="1"/>
    <n v="8193"/>
  </r>
  <r>
    <n v="2275"/>
    <d v="2024-01-15T14:43:47"/>
    <d v="2024-01-15T15:01:12"/>
    <s v="45077016@ventasyservicios.com.co"/>
    <s v="Luis Guanuquiza Dominguez"/>
    <m/>
    <d v="2024-01-15T00:00:00"/>
    <s v="11:36"/>
    <x v="3"/>
    <m/>
    <s v="15560323"/>
    <m/>
    <m/>
    <m/>
    <m/>
    <m/>
    <m/>
    <m/>
    <m/>
    <s v="830095854"/>
    <s v="UPL COLOMBIA S.A.S"/>
    <s v="PYME PEQUEÑA"/>
    <s v="CLIENTE EXTERNO"/>
    <x v="0"/>
    <m/>
    <s v="MÓVIL"/>
    <m/>
    <m/>
    <s v="PERFILAMIENTO ESPECIAL"/>
    <m/>
    <m/>
    <m/>
    <m/>
    <m/>
    <m/>
    <m/>
    <m/>
    <m/>
    <m/>
    <m/>
    <m/>
    <m/>
    <m/>
    <m/>
    <m/>
    <m/>
    <m/>
    <m/>
    <m/>
    <m/>
    <m/>
    <m/>
    <m/>
    <m/>
    <m/>
    <m/>
    <m/>
    <m/>
    <m/>
    <m/>
    <m/>
    <m/>
    <m/>
    <s v="INFORMACIÓN - ACLARACIÓN"/>
    <m/>
    <m/>
    <m/>
    <m/>
    <m/>
    <m/>
    <m/>
    <m/>
    <m/>
    <m/>
    <m/>
    <m/>
    <m/>
    <m/>
    <m/>
    <m/>
    <m/>
    <m/>
    <m/>
    <m/>
    <m/>
    <m/>
    <m/>
    <m/>
    <m/>
    <m/>
    <m/>
    <m/>
    <m/>
    <m/>
    <m/>
    <m/>
    <m/>
    <m/>
    <m/>
    <m/>
    <m/>
    <m/>
    <m/>
    <m/>
    <m/>
    <m/>
    <m/>
    <m/>
    <m/>
    <m/>
    <m/>
    <m/>
    <m/>
    <m/>
    <m/>
    <m/>
    <m/>
    <m/>
    <m/>
    <m/>
    <m/>
    <m/>
    <m/>
    <m/>
    <m/>
    <m/>
    <m/>
    <m/>
    <m/>
    <m/>
    <m/>
    <m/>
    <m/>
    <m/>
    <m/>
    <m/>
    <m/>
    <x v="0"/>
    <m/>
    <m/>
    <m/>
    <m/>
    <m/>
    <s v="GESTIONADO"/>
    <m/>
    <d v="2024-01-15T00:00:00"/>
    <s v="N/A"/>
    <s v="N/A"/>
    <x v="150"/>
    <x v="3"/>
    <x v="0"/>
    <x v="0"/>
    <x v="0"/>
    <n v="1"/>
    <n v="1"/>
    <n v="1"/>
    <n v="1"/>
    <x v="0"/>
    <n v="1"/>
    <s v="830095854UPL COLOMBIA S.A.S"/>
    <x v="2"/>
    <d v="2024-01-15T00:00:00"/>
    <x v="2253"/>
    <d v="1899-12-30T00:00:00"/>
    <d v="2024-01-15T11:36:00"/>
    <s v="11:36"/>
    <d v="1899-12-30T03:25:12"/>
    <x v="1"/>
    <x v="1"/>
    <x v="25"/>
    <x v="1"/>
    <n v="8193"/>
  </r>
  <r>
    <n v="2276"/>
    <d v="2024-01-15T15:00:14"/>
    <d v="2024-01-15T15:01:16"/>
    <s v="46049316@ventasyservicios.com.co"/>
    <s v="Evelin Gicela Diaz Garzon"/>
    <m/>
    <d v="2024-01-15T00:00:00"/>
    <s v="09:10"/>
    <x v="7"/>
    <m/>
    <m/>
    <m/>
    <m/>
    <m/>
    <m/>
    <s v="pinturealsas@hotmail.com; "/>
    <s v="Re: CESION NEGOCIO REF 5466746201"/>
    <m/>
    <m/>
    <s v="3116585635"/>
    <s v="PINTU REAL SAS"/>
    <s v="MICR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5T00:00:00"/>
    <m/>
    <m/>
    <x v="79"/>
    <x v="6"/>
    <x v="0"/>
    <x v="0"/>
    <x v="0"/>
    <n v="1"/>
    <n v="1"/>
    <n v="1"/>
    <n v="1"/>
    <x v="2"/>
    <n v="2"/>
    <s v="3116585635PINTU REAL SAS"/>
    <x v="2"/>
    <d v="2024-01-15T00:00:00"/>
    <x v="2254"/>
    <d v="1899-12-30T00:00:00"/>
    <d v="2024-01-15T09:10:00"/>
    <s v="09:10"/>
    <d v="1899-12-30T05:51:16"/>
    <x v="1"/>
    <x v="1"/>
    <x v="22"/>
    <x v="1"/>
    <n v="8193"/>
  </r>
  <r>
    <n v="2277"/>
    <d v="2024-01-15T15:00:24"/>
    <d v="2024-01-15T15:01:59"/>
    <s v="45113897@ventasyservicios.com.co"/>
    <s v="Diana Carolina Zambrano Cruz"/>
    <m/>
    <d v="2024-01-12T00:00:00"/>
    <s v="12:10"/>
    <x v="4"/>
    <m/>
    <m/>
    <m/>
    <m/>
    <m/>
    <m/>
    <m/>
    <m/>
    <s v="rutavitalsas@gmail.com"/>
    <s v="RE: solicitud de contrato y usuario empresarial"/>
    <s v="67058384"/>
    <s v="JOSE FABIO MUÑOZ CASTAÑO                   "/>
    <s v="SOHO"/>
    <s v="CLIENTE EXTERNO"/>
    <x v="0"/>
    <m/>
    <s v="FIJO"/>
    <s v="HFC"/>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15T00:00:00"/>
    <m/>
    <m/>
    <x v="111"/>
    <x v="0"/>
    <x v="0"/>
    <x v="0"/>
    <x v="0"/>
    <n v="1"/>
    <n v="1"/>
    <n v="1"/>
    <n v="1"/>
    <x v="0"/>
    <n v="1"/>
    <s v="67058384JOSE FABIO MUÑOZ CASTAÑO                   "/>
    <x v="0"/>
    <d v="2024-01-15T00:00:00"/>
    <x v="2255"/>
    <d v="1899-12-30T00:00:00"/>
    <d v="2024-01-12T12:10:00"/>
    <s v="12:10"/>
    <d v="1900-01-02T02:51:59"/>
    <x v="0"/>
    <x v="0"/>
    <x v="30"/>
    <x v="0"/>
    <n v="8193"/>
  </r>
  <r>
    <n v="2278"/>
    <d v="2024-01-15T14:55:37"/>
    <d v="2024-01-15T15:02:37"/>
    <s v="45632550@ventasyservicios.com.co"/>
    <s v="Alejandra Rodriguez Cajamarca"/>
    <m/>
    <d v="2024-01-15T00:00:00"/>
    <s v="10:04 a. m."/>
    <x v="4"/>
    <m/>
    <m/>
    <m/>
    <m/>
    <m/>
    <m/>
    <m/>
    <m/>
    <s v="administracion@starenmoda.com"/>
    <s v="Usuario y contraseña portal corporativo"/>
    <s v="34068794"/>
    <s v="STAR EN MODA SAS"/>
    <s v="MICRO"/>
    <s v="CLIENTE EXTERNO"/>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5T00:00:00"/>
    <m/>
    <m/>
    <x v="9"/>
    <x v="0"/>
    <x v="0"/>
    <x v="0"/>
    <x v="0"/>
    <n v="1"/>
    <n v="1"/>
    <n v="1"/>
    <n v="1"/>
    <x v="0"/>
    <n v="1"/>
    <s v="34068794STAR EN MODA SAS"/>
    <x v="2"/>
    <d v="2024-01-15T00:00:00"/>
    <x v="2256"/>
    <d v="1899-12-30T00:00:00"/>
    <d v="2024-01-15T10:04:00"/>
    <s v="10:04"/>
    <d v="1899-12-30T04:58:37"/>
    <x v="1"/>
    <x v="1"/>
    <x v="24"/>
    <x v="0"/>
    <n v="8193"/>
  </r>
  <r>
    <n v="2279"/>
    <d v="2024-01-15T15:01:13"/>
    <d v="2024-01-15T15:03:13"/>
    <s v="46046817@ventasyservicios.com.co"/>
    <s v="Nicolas Romero Parra"/>
    <m/>
    <d v="2024-01-12T00:00:00"/>
    <s v="3:52"/>
    <x v="0"/>
    <m/>
    <m/>
    <m/>
    <m/>
    <m/>
    <m/>
    <m/>
    <m/>
    <s v="k.mipi@hotmail.com"/>
    <s v="k.mipi@hotmail.com"/>
    <s v="3104837733"/>
    <s v="CAMILO SEGUNDO PIMIENTA BENEDETTY"/>
    <s v="SOHO"/>
    <s v="CLIENTE CLARO"/>
    <x v="0"/>
    <m/>
    <s v="MÓVIL"/>
    <m/>
    <m/>
    <s v="FALLAS TÉCNICAS"/>
    <m/>
    <m/>
    <m/>
    <m/>
    <m/>
    <m/>
    <m/>
    <m/>
    <m/>
    <m/>
    <m/>
    <m/>
    <m/>
    <m/>
    <m/>
    <m/>
    <m/>
    <m/>
    <m/>
    <s v="CONCILIACIÓN DE LÍNEA(S)"/>
    <m/>
    <m/>
    <m/>
    <m/>
    <m/>
    <m/>
    <m/>
    <m/>
    <m/>
    <m/>
    <m/>
    <m/>
    <m/>
    <m/>
    <m/>
    <m/>
    <m/>
    <m/>
    <m/>
    <m/>
    <m/>
    <m/>
    <m/>
    <m/>
    <m/>
    <m/>
    <m/>
    <m/>
    <m/>
    <m/>
    <m/>
    <m/>
    <m/>
    <m/>
    <m/>
    <m/>
    <m/>
    <m/>
    <m/>
    <m/>
    <m/>
    <m/>
    <m/>
    <m/>
    <m/>
    <m/>
    <m/>
    <m/>
    <m/>
    <m/>
    <m/>
    <m/>
    <m/>
    <m/>
    <m/>
    <m/>
    <m/>
    <m/>
    <m/>
    <m/>
    <m/>
    <m/>
    <m/>
    <m/>
    <m/>
    <m/>
    <m/>
    <m/>
    <m/>
    <m/>
    <m/>
    <m/>
    <m/>
    <m/>
    <m/>
    <m/>
    <m/>
    <m/>
    <m/>
    <m/>
    <m/>
    <m/>
    <m/>
    <m/>
    <m/>
    <m/>
    <m/>
    <m/>
    <x v="0"/>
    <m/>
    <m/>
    <m/>
    <m/>
    <m/>
    <s v="GESTIONADO"/>
    <m/>
    <d v="2024-01-13T00:00:00"/>
    <s v="N/A"/>
    <s v="0"/>
    <x v="67"/>
    <x v="0"/>
    <x v="0"/>
    <x v="0"/>
    <x v="0"/>
    <n v="1"/>
    <n v="1"/>
    <n v="1"/>
    <n v="1"/>
    <x v="0"/>
    <n v="1"/>
    <s v="3104837733CAMILO SEGUNDO PIMIENTA BENEDETTY"/>
    <x v="0"/>
    <d v="2024-01-15T00:00:00"/>
    <x v="2257"/>
    <d v="1899-12-30T00:00:00"/>
    <d v="2024-01-12T03:52:00"/>
    <s v="3:52"/>
    <d v="1900-01-02T11:11:13"/>
    <x v="0"/>
    <x v="0"/>
    <x v="3"/>
    <x v="1"/>
    <n v="8193"/>
  </r>
  <r>
    <n v="2280"/>
    <d v="2024-01-15T15:00:09"/>
    <d v="2024-01-15T15:04:39"/>
    <s v="45077024@ventasyservicios.com.co"/>
    <s v="Leidy Tatiana Pinzon Calderon"/>
    <m/>
    <d v="2024-01-15T00:00:00"/>
    <s v="11:25"/>
    <x v="7"/>
    <m/>
    <m/>
    <m/>
    <m/>
    <m/>
    <m/>
    <s v="pctateamcoop@yahoo.com"/>
    <s v="Fw: ENVIO FORMULARIO DILIGENCIADO MY FIRMADO SOBRE LA SOLICITUD CESIÓN DEL CONTRATO ÚNICO DE SERVICIOS MÓVILES POSPAGO SUSCRITO EL 04 DE DICIEMBRE DE 2023 ENTRE LAS PARTES SOBRE LAS LÍNEAS TELEFÓNICAS Nos. 3118474907, 3118474899 Y 3138723786 DE LA ENTI..."/>
    <m/>
    <m/>
    <s v="3118474907"/>
    <s v="TRABAJOS EMPRESARIALES ASOCIADOS"/>
    <s v="PYME MEDIANA"/>
    <s v="CLIENTE EXTERNO"/>
    <x v="0"/>
    <m/>
    <m/>
    <m/>
    <m/>
    <m/>
    <m/>
    <m/>
    <m/>
    <m/>
    <m/>
    <m/>
    <m/>
    <m/>
    <m/>
    <m/>
    <m/>
    <m/>
    <m/>
    <m/>
    <m/>
    <m/>
    <m/>
    <m/>
    <m/>
    <m/>
    <m/>
    <m/>
    <m/>
    <m/>
    <m/>
    <m/>
    <m/>
    <m/>
    <m/>
    <m/>
    <m/>
    <m/>
    <m/>
    <m/>
    <m/>
    <m/>
    <m/>
    <m/>
    <m/>
    <m/>
    <m/>
    <m/>
    <m/>
    <m/>
    <m/>
    <m/>
    <m/>
    <m/>
    <m/>
    <m/>
    <m/>
    <m/>
    <m/>
    <m/>
    <m/>
    <m/>
    <m/>
    <m/>
    <m/>
    <m/>
    <m/>
    <m/>
    <m/>
    <m/>
    <m/>
    <m/>
    <m/>
    <m/>
    <s v="MÓVIL"/>
    <m/>
    <s v="CESIÓN RECHAZADA"/>
    <m/>
    <m/>
    <s v="INFORMACIÓN INCOMPLETA"/>
    <m/>
    <m/>
    <m/>
    <m/>
    <m/>
    <m/>
    <m/>
    <m/>
    <m/>
    <m/>
    <m/>
    <m/>
    <m/>
    <m/>
    <m/>
    <m/>
    <m/>
    <m/>
    <m/>
    <m/>
    <m/>
    <m/>
    <m/>
    <m/>
    <m/>
    <m/>
    <m/>
    <m/>
    <m/>
    <m/>
    <m/>
    <m/>
    <m/>
    <m/>
    <x v="0"/>
    <m/>
    <m/>
    <m/>
    <m/>
    <m/>
    <s v="GESTIONADO"/>
    <m/>
    <d v="2024-01-15T00:00:00"/>
    <m/>
    <m/>
    <x v="79"/>
    <x v="6"/>
    <x v="0"/>
    <x v="0"/>
    <x v="0"/>
    <n v="1"/>
    <n v="1"/>
    <n v="1"/>
    <n v="1"/>
    <x v="0"/>
    <n v="1"/>
    <s v="3118474907TRABAJOS EMPRESARIALES ASOCIADOS"/>
    <x v="2"/>
    <d v="2024-01-15T00:00:00"/>
    <x v="2258"/>
    <d v="1899-12-30T00:00:00"/>
    <d v="2024-01-15T11:25:00"/>
    <s v="11:25"/>
    <d v="1899-12-30T03:39:39"/>
    <x v="1"/>
    <x v="1"/>
    <x v="12"/>
    <x v="1"/>
    <n v="8193"/>
  </r>
  <r>
    <n v="2281"/>
    <d v="2024-01-15T14:55:56"/>
    <d v="2024-01-15T15:05:36"/>
    <s v="45984160@ventasyservicios.com.co"/>
    <s v="Dana Sofia Giraldo Avila"/>
    <m/>
    <d v="2024-01-15T00:00:00"/>
    <s v="9:50:47 a. m."/>
    <x v="0"/>
    <m/>
    <m/>
    <m/>
    <m/>
    <m/>
    <m/>
    <m/>
    <m/>
    <s v="sorany.bamfa@hotmail.com"/>
    <s v="Solicitud factura Cliente Bamfa SAS Nit. 900.443.842-0"/>
    <s v="12013917"/>
    <s v="BAMFA S.A.S."/>
    <s v="PYME PEQUEÑA"/>
    <s v="CLIENTE EXTERN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5T00:00:00"/>
    <m/>
    <s v="n/a"/>
    <x v="9"/>
    <x v="0"/>
    <x v="0"/>
    <x v="7"/>
    <x v="1"/>
    <n v="1"/>
    <n v="1"/>
    <n v="1"/>
    <n v="1"/>
    <x v="0"/>
    <n v="1"/>
    <s v="12013917BAMFA S.A.S."/>
    <x v="2"/>
    <d v="2024-01-15T00:00:00"/>
    <x v="2259"/>
    <d v="1899-12-30T00:00:00"/>
    <d v="2024-01-15T09:50:00"/>
    <s v="9:50"/>
    <d v="1899-12-30T05:15:36"/>
    <x v="1"/>
    <x v="1"/>
    <x v="13"/>
    <x v="1"/>
    <n v="8193"/>
  </r>
  <r>
    <n v="2282"/>
    <d v="2024-01-15T15:02:31"/>
    <d v="2024-01-15T15:06:06"/>
    <s v="45688293@ventasyservicios.com.co"/>
    <s v="Juan David Mendez"/>
    <m/>
    <d v="2024-01-15T00:00:00"/>
    <s v="12:24"/>
    <x v="0"/>
    <m/>
    <m/>
    <m/>
    <m/>
    <m/>
    <m/>
    <m/>
    <m/>
    <s v="contactopyme.co@claro.com.co"/>
    <s v="Fwd: SOLICITUD DEVOLUCION SALDOS A FAVOR CORESCALL SAS NIT 901157658"/>
    <s v="8.22486740"/>
    <s v="CORESCALL S.A.S."/>
    <s v="SOHO"/>
    <s v="CLIENTE EXTERNO"/>
    <x v="0"/>
    <m/>
    <s v="MÓVIL"/>
    <m/>
    <m/>
    <s v="SALDO"/>
    <m/>
    <m/>
    <m/>
    <m/>
    <m/>
    <m/>
    <m/>
    <m/>
    <m/>
    <m/>
    <m/>
    <m/>
    <m/>
    <m/>
    <m/>
    <m/>
    <m/>
    <m/>
    <m/>
    <m/>
    <m/>
    <m/>
    <m/>
    <m/>
    <m/>
    <m/>
    <m/>
    <m/>
    <m/>
    <m/>
    <m/>
    <m/>
    <m/>
    <m/>
    <m/>
    <m/>
    <m/>
    <m/>
    <m/>
    <m/>
    <m/>
    <m/>
    <m/>
    <m/>
    <m/>
    <m/>
    <m/>
    <m/>
    <s v="TRASLADO"/>
    <m/>
    <m/>
    <m/>
    <m/>
    <m/>
    <m/>
    <m/>
    <m/>
    <m/>
    <m/>
    <m/>
    <m/>
    <m/>
    <m/>
    <m/>
    <m/>
    <m/>
    <m/>
    <m/>
    <m/>
    <m/>
    <m/>
    <m/>
    <m/>
    <m/>
    <m/>
    <m/>
    <m/>
    <m/>
    <m/>
    <m/>
    <m/>
    <m/>
    <m/>
    <m/>
    <m/>
    <m/>
    <m/>
    <m/>
    <m/>
    <m/>
    <m/>
    <m/>
    <m/>
    <m/>
    <m/>
    <m/>
    <m/>
    <m/>
    <m/>
    <m/>
    <m/>
    <m/>
    <m/>
    <m/>
    <m/>
    <m/>
    <m/>
    <m/>
    <x v="0"/>
    <m/>
    <m/>
    <m/>
    <m/>
    <m/>
    <s v="ESCALADO"/>
    <s v="MYIT"/>
    <d v="2024-01-15T00:00:00"/>
    <s v="CASO CON GESTIÓN DE HORA Y 20 MINUTOS (VALIDACIÓN DE SALDO SOBRE 15 CUENTAS MAESTRAS, PARA ESCALAMIENTO CON FORMATO PREDETERMINADO)"/>
    <m/>
    <x v="23"/>
    <x v="0"/>
    <x v="0"/>
    <x v="0"/>
    <x v="0"/>
    <n v="1"/>
    <n v="1"/>
    <n v="1"/>
    <n v="1"/>
    <x v="1"/>
    <n v="2"/>
    <s v="8.22486740CORESCALL S.A.S."/>
    <x v="2"/>
    <d v="2024-01-15T00:00:00"/>
    <x v="2260"/>
    <d v="1899-12-30T00:00:00"/>
    <d v="2024-01-15T12:24:00"/>
    <s v="12:24"/>
    <d v="1899-12-30T02:42:06"/>
    <x v="1"/>
    <x v="1"/>
    <x v="4"/>
    <x v="1"/>
    <n v="8193"/>
  </r>
  <r>
    <n v="2283"/>
    <d v="2024-01-15T15:07:02"/>
    <d v="2024-01-15T15:09:57"/>
    <s v="45577874@ventasyservicios.com.co"/>
    <s v="David Andres Pardo Torres"/>
    <m/>
    <d v="2024-01-15T00:00:00"/>
    <s v="12:40"/>
    <x v="4"/>
    <m/>
    <m/>
    <m/>
    <m/>
    <m/>
    <m/>
    <m/>
    <m/>
    <s v="liliana.amado@claropymes.com.co"/>
    <s v="RV: Solicitud Traslado servicio de Internet Hilandería Fontibón SAS"/>
    <s v="25187267"/>
    <s v="CHAIM PEISACH Y CIA HILANDERIA FONT"/>
    <s v="EMPRESAS"/>
    <s v="CONSULTOR COMERCIAL"/>
    <x v="1"/>
    <s v="ATENCION ESPECIAL C_R5"/>
    <s v="FIJO"/>
    <s v="HFC"/>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SOLUCIONADO ESCALADO"/>
    <s v="CSM"/>
    <d v="2024-01-15T00:00:00"/>
    <s v="996236611"/>
    <m/>
    <x v="80"/>
    <x v="0"/>
    <x v="4"/>
    <x v="0"/>
    <x v="0"/>
    <n v="1"/>
    <n v="1"/>
    <n v="1"/>
    <n v="1"/>
    <x v="0"/>
    <n v="1"/>
    <s v="25187267CHAIM PEISACH Y CIA HILANDERIA FONT"/>
    <x v="2"/>
    <d v="2024-01-15T00:00:00"/>
    <x v="2261"/>
    <d v="1899-12-30T00:00:00"/>
    <d v="2024-01-15T12:40:00"/>
    <s v="12:40"/>
    <d v="1899-12-30T02:29:57"/>
    <x v="1"/>
    <x v="1"/>
    <x v="14"/>
    <x v="0"/>
    <n v="8193"/>
  </r>
  <r>
    <n v="2284"/>
    <d v="2024-01-15T15:09:06"/>
    <d v="2024-01-15T15:09:59"/>
    <s v="45961588@ventasyservicios.com.co"/>
    <s v="Brian Fernando Camacho Hernandez"/>
    <m/>
    <d v="2024-01-15T00:00:00"/>
    <s v="13:17"/>
    <x v="4"/>
    <m/>
    <m/>
    <m/>
    <m/>
    <m/>
    <m/>
    <m/>
    <m/>
    <s v="fundacionversovivo@gmail.com"/>
    <s v="Re: Fwd: Cancelación de plan claro Hogar NO. DE CUENTA: 52435977"/>
    <s v="52435977"/>
    <s v="FUNDACION VERSO VIVO     "/>
    <s v="SOH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5T00:00:00"/>
    <s v="NA"/>
    <s v="NA "/>
    <x v="58"/>
    <x v="0"/>
    <x v="0"/>
    <x v="0"/>
    <x v="0"/>
    <n v="1"/>
    <n v="1"/>
    <n v="1"/>
    <n v="1"/>
    <x v="0"/>
    <n v="1"/>
    <s v="52435977FUNDACION VERSO VIVO     "/>
    <x v="2"/>
    <d v="2024-01-15T00:00:00"/>
    <x v="2262"/>
    <d v="1899-12-30T00:00:00"/>
    <d v="2024-01-15T13:17:00"/>
    <s v="13:17"/>
    <d v="1899-12-30T01:52:59"/>
    <x v="1"/>
    <x v="1"/>
    <x v="21"/>
    <x v="0"/>
    <n v="8193"/>
  </r>
  <r>
    <n v="2285"/>
    <d v="2024-01-15T15:09:59"/>
    <d v="2024-01-15T15:10:54"/>
    <s v="46049316@ventasyservicios.com.co"/>
    <s v="Evelin Gicela Diaz Garzon"/>
    <m/>
    <d v="2024-01-15T00:00:00"/>
    <s v="10:01"/>
    <x v="7"/>
    <m/>
    <m/>
    <m/>
    <m/>
    <m/>
    <m/>
    <s v="electricosaval@hotmail.com; "/>
    <s v="Re: SOLICITUD DE ADICIONAL DE LINEA EMPRESARIAL"/>
    <m/>
    <m/>
    <s v="8.22464894"/>
    <s v="ELECTRICOS AVAL SASï¿½ "/>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5T00:00:00"/>
    <m/>
    <m/>
    <x v="78"/>
    <x v="6"/>
    <x v="0"/>
    <x v="0"/>
    <x v="0"/>
    <n v="1"/>
    <n v="1"/>
    <n v="1"/>
    <n v="1"/>
    <x v="0"/>
    <n v="1"/>
    <s v="8.22464894ELECTRICOS AVAL SASï¿½ "/>
    <x v="2"/>
    <d v="2024-01-15T00:00:00"/>
    <x v="2263"/>
    <d v="1899-12-30T00:00:00"/>
    <d v="2024-01-15T10:01:00"/>
    <s v="10:01"/>
    <d v="1899-12-30T05:09:54"/>
    <x v="1"/>
    <x v="1"/>
    <x v="22"/>
    <x v="1"/>
    <n v="8193"/>
  </r>
  <r>
    <n v="2286"/>
    <d v="2024-01-15T15:06:16"/>
    <d v="2024-01-15T15:12:35"/>
    <s v="45961543@ventasyservicios.com.co"/>
    <s v="Juan Jose Duque Aguirre"/>
    <m/>
    <d v="2024-01-15T00:00:00"/>
    <s v="9:27 "/>
    <x v="1"/>
    <m/>
    <m/>
    <s v="SERVICIOS ESPECIALIZADOS "/>
    <s v="900378435"/>
    <s v="HABILITACIÓN"/>
    <m/>
    <m/>
    <m/>
    <m/>
    <m/>
    <m/>
    <m/>
    <m/>
    <m/>
    <x v="2"/>
    <m/>
    <m/>
    <m/>
    <m/>
    <m/>
    <m/>
    <m/>
    <m/>
    <m/>
    <m/>
    <m/>
    <m/>
    <m/>
    <m/>
    <m/>
    <m/>
    <m/>
    <m/>
    <m/>
    <m/>
    <m/>
    <m/>
    <m/>
    <m/>
    <m/>
    <m/>
    <m/>
    <m/>
    <m/>
    <m/>
    <m/>
    <m/>
    <m/>
    <m/>
    <m/>
    <m/>
    <m/>
    <m/>
    <m/>
    <m/>
    <m/>
    <m/>
    <m/>
    <m/>
    <m/>
    <m/>
    <m/>
    <m/>
    <m/>
    <m/>
    <m/>
    <m/>
    <m/>
    <m/>
    <m/>
    <m/>
    <m/>
    <m/>
    <m/>
    <m/>
    <m/>
    <m/>
    <m/>
    <m/>
    <m/>
    <m/>
    <m/>
    <m/>
    <m/>
    <m/>
    <m/>
    <m/>
    <m/>
    <m/>
    <m/>
    <m/>
    <m/>
    <m/>
    <m/>
    <m/>
    <m/>
    <m/>
    <m/>
    <m/>
    <m/>
    <m/>
    <m/>
    <m/>
    <m/>
    <m/>
    <m/>
    <m/>
    <s v="HABILITACIÓN DE CORREO(S)"/>
    <m/>
    <s v="ana.santiago@serviturbinas.com"/>
    <m/>
    <m/>
    <m/>
    <m/>
    <m/>
    <m/>
    <m/>
    <m/>
    <m/>
    <m/>
    <m/>
    <m/>
    <m/>
    <m/>
    <m/>
    <m/>
    <m/>
    <m/>
    <x v="0"/>
    <m/>
    <m/>
    <m/>
    <m/>
    <m/>
    <m/>
    <m/>
    <d v="2024-01-15T00:00:00"/>
    <m/>
    <m/>
    <x v="55"/>
    <x v="1"/>
    <x v="0"/>
    <x v="0"/>
    <x v="0"/>
    <n v="1"/>
    <n v="1"/>
    <n v="1"/>
    <n v="1"/>
    <x v="2"/>
    <n v="3"/>
    <s v="900378435"/>
    <x v="2"/>
    <d v="2024-01-15T00:00:00"/>
    <x v="2264"/>
    <d v="1899-12-30T00:00:00"/>
    <d v="2024-01-15T09:27:00"/>
    <s v="9:27"/>
    <d v="1899-12-30T05:45:35"/>
    <x v="1"/>
    <x v="1"/>
    <x v="6"/>
    <x v="1"/>
    <n v="8193"/>
  </r>
  <r>
    <n v="2287"/>
    <d v="2024-01-15T15:00:34"/>
    <d v="2024-01-15T15:14:07"/>
    <s v="45981202@ventasyservicios.com.co"/>
    <s v="Candida Mayerli Moyano Casallas"/>
    <m/>
    <d v="2024-01-15T00:00:00"/>
    <s v="8:56 "/>
    <x v="8"/>
    <m/>
    <m/>
    <m/>
    <m/>
    <m/>
    <s v="BANCOLOMBIA"/>
    <m/>
    <m/>
    <s v="-"/>
    <s v="PLAN CORPORATIVO"/>
    <s v="3113845893"/>
    <s v="ALEJANDRO BETANCOURT VIEIRA"/>
    <s v="SOHO"/>
    <s v="CLIENTE EXTERNO"/>
    <x v="1"/>
    <s v="DANIEL STYVEN BUSTAMANTE ARBOLEDA"/>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5T00:00:00"/>
    <m/>
    <m/>
    <x v="22"/>
    <x v="7"/>
    <x v="0"/>
    <x v="0"/>
    <x v="0"/>
    <n v="1"/>
    <n v="1"/>
    <n v="1"/>
    <n v="1"/>
    <x v="0"/>
    <n v="1"/>
    <s v="3113845893ALEJANDRO BETANCOURT VIEIRA"/>
    <x v="0"/>
    <d v="2024-01-15T00:00:00"/>
    <x v="2265"/>
    <d v="1899-12-30T00:00:00"/>
    <d v="2024-01-15T08:56:00"/>
    <s v="8:56"/>
    <d v="1899-12-30T06:18:07"/>
    <x v="2"/>
    <x v="2"/>
    <x v="10"/>
    <x v="1"/>
    <n v="8193"/>
  </r>
  <r>
    <n v="2288"/>
    <d v="2024-01-15T15:01:52"/>
    <d v="2024-01-15T15:15:32"/>
    <s v="45077040@ventasyservicios.com.co"/>
    <s v="Kimberly Tatiana Sorza Moya"/>
    <m/>
    <d v="2024-01-15T00:00:00"/>
    <s v="10:17 a. m."/>
    <x v="0"/>
    <m/>
    <m/>
    <m/>
    <m/>
    <m/>
    <m/>
    <m/>
    <m/>
    <s v="andres.agudeloj@claro.com.co"/>
    <s v="RV: RV: Solicitud"/>
    <s v="3137498174"/>
    <s v="FULL PACKAGE SOCIEDAD DE COMERCIALIZACIO"/>
    <s v="PYME MEDIANA"/>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5T00:00:00"/>
    <s v="N/A"/>
    <s v="N/A"/>
    <x v="21"/>
    <x v="0"/>
    <x v="0"/>
    <x v="0"/>
    <x v="0"/>
    <n v="1"/>
    <n v="1"/>
    <n v="1"/>
    <n v="1"/>
    <x v="0"/>
    <n v="1"/>
    <s v="3137498174FULL PACKAGE SOCIEDAD DE COMERCIALIZACIO"/>
    <x v="2"/>
    <d v="2024-01-15T00:00:00"/>
    <x v="2266"/>
    <d v="1899-12-30T00:00:00"/>
    <d v="2024-01-15T10:17:00"/>
    <s v="10:17"/>
    <d v="1899-12-30T04:58:32"/>
    <x v="1"/>
    <x v="1"/>
    <x v="31"/>
    <x v="1"/>
    <n v="8193"/>
  </r>
  <r>
    <n v="2289"/>
    <d v="2024-01-15T15:15:28"/>
    <d v="2024-01-15T15:16:33"/>
    <s v="46044959@ventasyservicios.com.co"/>
    <s v="Brayan Enrique Cuida Castillo"/>
    <m/>
    <d v="2024-01-15T00:00:00"/>
    <s v="12:46 p. m."/>
    <x v="4"/>
    <m/>
    <m/>
    <m/>
    <m/>
    <m/>
    <m/>
    <m/>
    <m/>
    <s v="apceagerencia@gmail.com"/>
    <s v="CANCELACION DEL PLAN HOGAR POR INCUMPLIMIENTO DE CLARO"/>
    <s v="05900812"/>
    <s v="LUZ ANGELA PERILLA MONROY"/>
    <s v="MICRO"/>
    <s v="CLIENTE CLARO"/>
    <x v="0"/>
    <m/>
    <s v="FIJO"/>
    <s v="FTTX"/>
    <s v="CANCELACIÓN DE SERVICIO"/>
    <m/>
    <m/>
    <m/>
    <m/>
    <m/>
    <m/>
    <m/>
    <s v="CANCELACIÓN"/>
    <m/>
    <m/>
    <m/>
    <m/>
    <m/>
    <m/>
    <m/>
    <m/>
    <m/>
    <m/>
    <m/>
    <m/>
    <m/>
    <m/>
    <m/>
    <m/>
    <m/>
    <m/>
    <m/>
    <m/>
    <m/>
    <m/>
    <m/>
    <m/>
    <m/>
    <m/>
    <m/>
    <m/>
    <m/>
    <m/>
    <m/>
    <m/>
    <m/>
    <m/>
    <m/>
    <m/>
    <m/>
    <m/>
    <m/>
    <m/>
    <m/>
    <m/>
    <m/>
    <m/>
    <m/>
    <m/>
    <m/>
    <m/>
    <m/>
    <m/>
    <m/>
    <m/>
    <m/>
    <m/>
    <m/>
    <m/>
    <m/>
    <m/>
    <m/>
    <m/>
    <m/>
    <m/>
    <m/>
    <m/>
    <m/>
    <m/>
    <m/>
    <m/>
    <m/>
    <m/>
    <m/>
    <m/>
    <m/>
    <m/>
    <m/>
    <m/>
    <m/>
    <m/>
    <m/>
    <m/>
    <m/>
    <m/>
    <m/>
    <m/>
    <m/>
    <m/>
    <m/>
    <m/>
    <m/>
    <m/>
    <m/>
    <m/>
    <m/>
    <m/>
    <m/>
    <m/>
    <m/>
    <s v="TOTAL"/>
    <m/>
    <s v="NO INDICA MOTIVO"/>
    <m/>
    <x v="1"/>
    <m/>
    <m/>
    <s v="1"/>
    <m/>
    <m/>
    <s v="GESTIONADO"/>
    <m/>
    <d v="2024-01-15T00:00:00"/>
    <s v="NN"/>
    <m/>
    <x v="53"/>
    <x v="0"/>
    <x v="0"/>
    <x v="0"/>
    <x v="0"/>
    <n v="1"/>
    <n v="1"/>
    <n v="1"/>
    <n v="1"/>
    <x v="0"/>
    <n v="1"/>
    <s v="05900812LUZ ANGELA PERILLA MONROY"/>
    <x v="2"/>
    <d v="2024-01-15T00:00:00"/>
    <x v="2267"/>
    <d v="1899-12-30T00:00:00"/>
    <d v="2024-01-15T12:46:00"/>
    <s v="12:46"/>
    <d v="1899-12-30T02:30:33"/>
    <x v="1"/>
    <x v="1"/>
    <x v="7"/>
    <x v="0"/>
    <n v="8193"/>
  </r>
  <r>
    <n v="2290"/>
    <d v="2024-01-15T15:16:47"/>
    <d v="2024-01-15T15:17:56"/>
    <s v="45981202@ventasyservicios.com.co"/>
    <s v="Candida Mayerli Moyano Casallas"/>
    <m/>
    <d v="2024-01-15T00:00:00"/>
    <s v="8:59 "/>
    <x v="8"/>
    <m/>
    <m/>
    <m/>
    <m/>
    <m/>
    <s v="BANCOLOMBIA"/>
    <m/>
    <m/>
    <s v="-"/>
    <s v="Solicitud línea corporativa"/>
    <s v="3106143424"/>
    <s v="MARIANA VICTORIA CRUZ"/>
    <s v="MASIVO"/>
    <s v="CLIENTE EXTERNO"/>
    <x v="0"/>
    <m/>
    <s v="MÓVIL"/>
    <m/>
    <m/>
    <s v="INCLUSIONES - EXCLUSIONES"/>
    <m/>
    <m/>
    <m/>
    <m/>
    <m/>
    <m/>
    <m/>
    <m/>
    <m/>
    <m/>
    <m/>
    <m/>
    <m/>
    <m/>
    <m/>
    <m/>
    <m/>
    <m/>
    <m/>
    <m/>
    <m/>
    <m/>
    <m/>
    <m/>
    <s v="INFORMACIÓN - ACLARACIÓN"/>
    <m/>
    <m/>
    <m/>
    <m/>
    <m/>
    <m/>
    <m/>
    <m/>
    <m/>
    <m/>
    <m/>
    <m/>
    <m/>
    <m/>
    <m/>
    <m/>
    <m/>
    <m/>
    <m/>
    <m/>
    <m/>
    <m/>
    <m/>
    <m/>
    <m/>
    <m/>
    <m/>
    <m/>
    <m/>
    <m/>
    <m/>
    <m/>
    <m/>
    <m/>
    <m/>
    <m/>
    <m/>
    <m/>
    <m/>
    <m/>
    <m/>
    <m/>
    <m/>
    <m/>
    <m/>
    <m/>
    <m/>
    <m/>
    <m/>
    <m/>
    <m/>
    <m/>
    <m/>
    <m/>
    <m/>
    <m/>
    <m/>
    <m/>
    <m/>
    <m/>
    <m/>
    <m/>
    <m/>
    <m/>
    <m/>
    <m/>
    <m/>
    <m/>
    <m/>
    <m/>
    <m/>
    <m/>
    <m/>
    <m/>
    <m/>
    <m/>
    <m/>
    <m/>
    <m/>
    <m/>
    <m/>
    <m/>
    <m/>
    <x v="0"/>
    <m/>
    <m/>
    <m/>
    <m/>
    <m/>
    <s v="GESTIONADO"/>
    <m/>
    <d v="2024-01-15T00:00:00"/>
    <m/>
    <m/>
    <x v="98"/>
    <x v="7"/>
    <x v="0"/>
    <x v="0"/>
    <x v="0"/>
    <n v="1"/>
    <n v="1"/>
    <n v="1"/>
    <n v="1"/>
    <x v="0"/>
    <n v="1"/>
    <s v="3106143424MARIANA VICTORIA CRUZ"/>
    <x v="0"/>
    <d v="2024-01-15T00:00:00"/>
    <x v="2268"/>
    <d v="1899-12-30T00:00:00"/>
    <d v="2024-01-15T08:59:00"/>
    <s v="8:59"/>
    <d v="1899-12-30T06:18:56"/>
    <x v="2"/>
    <x v="2"/>
    <x v="10"/>
    <x v="1"/>
    <n v="8193"/>
  </r>
  <r>
    <n v="2291"/>
    <d v="2024-01-15T15:17:37"/>
    <d v="2024-01-15T15:18:17"/>
    <s v="46049316@ventasyservicios.com.co"/>
    <s v="Evelin Gicela Diaz Garzon"/>
    <m/>
    <d v="2024-01-15T00:00:00"/>
    <s v="10:04"/>
    <x v="7"/>
    <m/>
    <m/>
    <m/>
    <m/>
    <m/>
    <m/>
    <s v="tecnimotoresbarranquillasas@gmail.com"/>
    <s v="Re: SOLICITUD DE SECION DE CONTRATO"/>
    <m/>
    <m/>
    <s v="3114338411"/>
    <s v="TECNIMOTORES BARRANQUILLA"/>
    <s v="PYME PEQUEÑ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5T00:00:00"/>
    <m/>
    <m/>
    <x v="78"/>
    <x v="6"/>
    <x v="0"/>
    <x v="0"/>
    <x v="0"/>
    <n v="1"/>
    <n v="1"/>
    <n v="1"/>
    <n v="1"/>
    <x v="0"/>
    <n v="1"/>
    <s v="3114338411TECNIMOTORES BARRANQUILLA"/>
    <x v="2"/>
    <d v="2024-01-15T00:00:00"/>
    <x v="2269"/>
    <d v="1899-12-30T00:00:00"/>
    <d v="2024-01-15T10:04:00"/>
    <s v="10:04"/>
    <d v="1899-12-30T05:14:17"/>
    <x v="1"/>
    <x v="1"/>
    <x v="22"/>
    <x v="1"/>
    <n v="8193"/>
  </r>
  <r>
    <n v="2292"/>
    <d v="2024-01-15T15:17:53"/>
    <d v="2024-01-15T15:18:47"/>
    <s v="45961588@ventasyservicios.com.co"/>
    <s v="Brian Fernando Camacho Hernandez"/>
    <m/>
    <d v="2024-01-15T00:00:00"/>
    <s v="13:01"/>
    <x v="4"/>
    <m/>
    <m/>
    <m/>
    <m/>
    <m/>
    <m/>
    <m/>
    <m/>
    <s v="cristhiancamilocastaneda@gmail.com"/>
    <s v="Re: Terminación y exoneración de clausula."/>
    <s v="cristhiancamilocastaneda@gmail.com"/>
    <s v="CRISTHIAN CASTANEDA DUSSA"/>
    <s v="SOH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5T00:00:00"/>
    <s v="na"/>
    <s v="na "/>
    <x v="58"/>
    <x v="0"/>
    <x v="0"/>
    <x v="11"/>
    <x v="1"/>
    <n v="1"/>
    <n v="1"/>
    <n v="1"/>
    <n v="1"/>
    <x v="0"/>
    <n v="1"/>
    <s v="cristhiancamilocastaneda@gmail.comCRISTHIAN CASTANEDA DUSSA"/>
    <x v="2"/>
    <d v="2024-01-15T00:00:00"/>
    <x v="2270"/>
    <d v="1899-12-30T00:00:00"/>
    <d v="2024-01-15T13:01:00"/>
    <s v="13:01"/>
    <d v="1899-12-30T02:17:47"/>
    <x v="1"/>
    <x v="1"/>
    <x v="21"/>
    <x v="0"/>
    <n v="8193"/>
  </r>
  <r>
    <n v="2293"/>
    <d v="2024-01-15T15:01:23"/>
    <d v="2024-01-15T15:20:08"/>
    <s v="45077016@ventasyservicios.com.co"/>
    <s v="Luis Guanuquiza Dominguez"/>
    <m/>
    <d v="2024-01-15T00:00:00"/>
    <s v="11:39"/>
    <x v="3"/>
    <m/>
    <s v="15560325"/>
    <m/>
    <m/>
    <m/>
    <m/>
    <m/>
    <m/>
    <m/>
    <m/>
    <s v="901234190"/>
    <s v="COMMERCIAL SARES SAS"/>
    <s v="PYME MEDIANA"/>
    <s v="CLIENTE EXTERNO"/>
    <x v="0"/>
    <m/>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5T00:00:00"/>
    <s v="N/A"/>
    <s v="N/A"/>
    <x v="22"/>
    <x v="3"/>
    <x v="0"/>
    <x v="0"/>
    <x v="0"/>
    <n v="1"/>
    <n v="1"/>
    <n v="1"/>
    <n v="1"/>
    <x v="0"/>
    <n v="1"/>
    <s v="901234190COMMERCIAL SARES SAS"/>
    <x v="2"/>
    <d v="2024-01-15T00:00:00"/>
    <x v="2271"/>
    <d v="1899-12-30T00:00:00"/>
    <d v="2024-01-15T11:39:00"/>
    <s v="11:39"/>
    <d v="1899-12-30T03:41:08"/>
    <x v="1"/>
    <x v="1"/>
    <x v="25"/>
    <x v="1"/>
    <n v="8193"/>
  </r>
  <r>
    <n v="2294"/>
    <d v="2024-01-15T15:21:49"/>
    <d v="2024-01-15T15:23:37"/>
    <s v="45577874@ventasyservicios.com.co"/>
    <s v="David Andres Pardo Torres"/>
    <m/>
    <d v="2024-01-15T00:00:00"/>
    <s v="13:30"/>
    <x v="4"/>
    <m/>
    <m/>
    <m/>
    <m/>
    <m/>
    <m/>
    <m/>
    <m/>
    <s v="magicworldsas@hotmail.com"/>
    <s v="SOLICITUD DE FACTURAS"/>
    <s v="06856294"/>
    <s v="MAGIC WORLD SAS"/>
    <s v="MICRO"/>
    <s v="CLIENTE EXTERNO"/>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5T00:00:00"/>
    <s v="996239454"/>
    <m/>
    <x v="9"/>
    <x v="0"/>
    <x v="0"/>
    <x v="0"/>
    <x v="0"/>
    <n v="1"/>
    <n v="1"/>
    <n v="1"/>
    <n v="1"/>
    <x v="0"/>
    <n v="1"/>
    <s v="06856294MAGIC WORLD SAS"/>
    <x v="2"/>
    <d v="2024-01-15T00:00:00"/>
    <x v="2272"/>
    <d v="1899-12-30T00:00:00"/>
    <d v="2024-01-15T13:30:00"/>
    <s v="13:30"/>
    <d v="1899-12-30T01:53:37"/>
    <x v="1"/>
    <x v="1"/>
    <x v="14"/>
    <x v="0"/>
    <n v="8193"/>
  </r>
  <r>
    <n v="2295"/>
    <d v="2024-01-15T15:16:11"/>
    <d v="2024-01-15T15:24:05"/>
    <s v="46044978@ventasyservicios.com.co"/>
    <s v="Edward Esteban Roa Ruiz"/>
    <m/>
    <d v="2024-01-12T00:00:00"/>
    <s v="15:30"/>
    <x v="4"/>
    <m/>
    <m/>
    <m/>
    <m/>
    <m/>
    <m/>
    <m/>
    <m/>
    <s v="Viviana.Diaz@claro.com.co "/>
    <s v="Solicitud de fidelizacion Fijo   a empresa COMMERK SAS  // NIT 800007955"/>
    <s v="67420907"/>
    <s v="COMMERK SAS"/>
    <s v="PYME PEQUEÑA"/>
    <s v="CLIENTE CLARO"/>
    <x v="0"/>
    <m/>
    <s v="FIJO"/>
    <s v="HFC"/>
    <s v="CAMBIO PLAN TARIFA"/>
    <m/>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5T00:00:00"/>
    <m/>
    <m/>
    <x v="22"/>
    <x v="0"/>
    <x v="0"/>
    <x v="0"/>
    <x v="0"/>
    <n v="1"/>
    <n v="1"/>
    <n v="1"/>
    <n v="1"/>
    <x v="0"/>
    <n v="1"/>
    <s v="67420907COMMERK SAS"/>
    <x v="0"/>
    <d v="2024-01-15T00:00:00"/>
    <x v="2273"/>
    <d v="1899-12-30T00:00:00"/>
    <d v="2024-01-12T15:30:00"/>
    <s v="15:30"/>
    <d v="1900-01-01T23:54:05"/>
    <x v="0"/>
    <x v="0"/>
    <x v="8"/>
    <x v="0"/>
    <n v="8193"/>
  </r>
  <r>
    <n v="2296"/>
    <d v="2024-01-15T15:12:39"/>
    <d v="2024-01-15T15:26:02"/>
    <s v="45961543@ventasyservicios.com.co"/>
    <s v="Juan Jose Duque Aguirre"/>
    <m/>
    <d v="2024-01-15T00:00:00"/>
    <s v="9:42:59"/>
    <x v="1"/>
    <m/>
    <m/>
    <s v="QUIMICA M.G. S.A.S."/>
    <s v="891412195"/>
    <s v="HABILITACIÓN"/>
    <m/>
    <m/>
    <m/>
    <m/>
    <m/>
    <m/>
    <m/>
    <m/>
    <m/>
    <x v="2"/>
    <m/>
    <m/>
    <m/>
    <m/>
    <m/>
    <m/>
    <m/>
    <m/>
    <m/>
    <m/>
    <m/>
    <m/>
    <m/>
    <m/>
    <m/>
    <m/>
    <m/>
    <m/>
    <m/>
    <m/>
    <m/>
    <m/>
    <m/>
    <m/>
    <m/>
    <m/>
    <m/>
    <m/>
    <m/>
    <m/>
    <m/>
    <m/>
    <m/>
    <m/>
    <m/>
    <m/>
    <m/>
    <m/>
    <m/>
    <m/>
    <m/>
    <m/>
    <m/>
    <m/>
    <m/>
    <m/>
    <m/>
    <m/>
    <m/>
    <m/>
    <m/>
    <m/>
    <m/>
    <m/>
    <m/>
    <m/>
    <m/>
    <m/>
    <m/>
    <m/>
    <m/>
    <m/>
    <m/>
    <m/>
    <m/>
    <m/>
    <m/>
    <m/>
    <m/>
    <m/>
    <m/>
    <m/>
    <m/>
    <m/>
    <m/>
    <m/>
    <m/>
    <m/>
    <m/>
    <m/>
    <m/>
    <m/>
    <m/>
    <m/>
    <m/>
    <m/>
    <m/>
    <m/>
    <m/>
    <m/>
    <m/>
    <m/>
    <s v="HABILITACIÓN DE CORREO(S)"/>
    <m/>
    <s v="imunoz@quimicamg.com"/>
    <m/>
    <m/>
    <m/>
    <m/>
    <m/>
    <m/>
    <m/>
    <m/>
    <m/>
    <m/>
    <m/>
    <m/>
    <m/>
    <m/>
    <m/>
    <m/>
    <m/>
    <m/>
    <x v="0"/>
    <m/>
    <m/>
    <m/>
    <m/>
    <m/>
    <m/>
    <m/>
    <d v="2024-01-15T00:00:00"/>
    <m/>
    <m/>
    <x v="55"/>
    <x v="1"/>
    <x v="0"/>
    <x v="0"/>
    <x v="0"/>
    <n v="1"/>
    <n v="1"/>
    <n v="1"/>
    <n v="1"/>
    <x v="2"/>
    <n v="3"/>
    <s v="891412195"/>
    <x v="2"/>
    <d v="2024-01-15T00:00:00"/>
    <x v="2274"/>
    <d v="1899-12-30T00:00:00"/>
    <d v="2024-01-15T09:42:00"/>
    <s v="9:42"/>
    <d v="1899-12-30T05:44:02"/>
    <x v="1"/>
    <x v="1"/>
    <x v="6"/>
    <x v="1"/>
    <n v="8193"/>
  </r>
  <r>
    <n v="2297"/>
    <d v="2024-01-15T15:26:52"/>
    <d v="2024-01-15T15:27:38"/>
    <s v="46049316@ventasyservicios.com.co"/>
    <s v="Evelin Gicela Diaz Garzon"/>
    <m/>
    <d v="2024-01-15T00:00:00"/>
    <s v="10:33"/>
    <x v="7"/>
    <m/>
    <m/>
    <m/>
    <m/>
    <m/>
    <m/>
    <s v="pctateamcoop@yahoo.com; "/>
    <s v="Re: ENVIO FORMULARIO    DE CEDANTE CLIENTE ACTUAL PERSONA NATUAL  A  EMPRESA - Fw: SOLICITUD CESIÓN DEL CONTRATO ÚNICO DE SERVICIOS MÓVILES POSPAGO SUSCRITO EL 04 DE DICIEMBRE DE 2023 ENTRE LAS PARTES SOBRE LAS LÍNEA TELEFÓNICA No. 3118474905, DE GLORIA CO..."/>
    <m/>
    <m/>
    <s v="3118474905"/>
    <s v="GLORIA C. PEREZ ROMERO"/>
    <s v="SOHO"/>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5T00:00:00"/>
    <m/>
    <m/>
    <x v="81"/>
    <x v="6"/>
    <x v="0"/>
    <x v="0"/>
    <x v="0"/>
    <n v="1"/>
    <n v="1"/>
    <n v="1"/>
    <n v="1"/>
    <x v="0"/>
    <n v="1"/>
    <s v="3118474905GLORIA C. PEREZ ROMERO"/>
    <x v="2"/>
    <d v="2024-01-15T00:00:00"/>
    <x v="2275"/>
    <d v="1899-12-30T00:00:00"/>
    <d v="2024-01-15T10:33:00"/>
    <s v="10:33"/>
    <d v="1899-12-30T04:54:38"/>
    <x v="1"/>
    <x v="1"/>
    <x v="22"/>
    <x v="1"/>
    <n v="8193"/>
  </r>
  <r>
    <n v="2298"/>
    <d v="2024-01-15T15:27:19"/>
    <d v="2024-01-15T15:28:46"/>
    <s v="46046817@ventasyservicios.com.co"/>
    <s v="Nicolas Romero Parra"/>
    <m/>
    <d v="2024-01-15T00:00:00"/>
    <s v="8:12"/>
    <x v="0"/>
    <m/>
    <m/>
    <m/>
    <m/>
    <m/>
    <m/>
    <m/>
    <m/>
    <s v="mpaula.pedraza@nbi.com.co"/>
    <s v="Suspicious URL:RV: INCUMPLIMIENTO DE CONTRATO INTERNET- RESPUESTA DE MANERA URGENTE / OFICINA NACIONAL DE INVETIGACIONES"/>
    <s v="13019460"/>
    <s v="OFICINA NACIONAL DE INVESTIGACIONES S A "/>
    <s v="MICRO"/>
    <s v="CLIENTE CLARO"/>
    <x v="0"/>
    <m/>
    <s v="FIJO"/>
    <s v="FO"/>
    <s v="CASO A OTRAS ÁREAS"/>
    <m/>
    <m/>
    <m/>
    <m/>
    <m/>
    <m/>
    <m/>
    <m/>
    <s v="NOVEDADES PYME"/>
    <m/>
    <m/>
    <m/>
    <m/>
    <m/>
    <m/>
    <m/>
    <m/>
    <m/>
    <m/>
    <m/>
    <m/>
    <m/>
    <m/>
    <m/>
    <m/>
    <m/>
    <m/>
    <m/>
    <m/>
    <m/>
    <m/>
    <m/>
    <m/>
    <m/>
    <m/>
    <m/>
    <m/>
    <m/>
    <m/>
    <m/>
    <m/>
    <m/>
    <m/>
    <m/>
    <m/>
    <m/>
    <m/>
    <m/>
    <m/>
    <m/>
    <m/>
    <m/>
    <m/>
    <m/>
    <m/>
    <m/>
    <m/>
    <m/>
    <m/>
    <m/>
    <m/>
    <m/>
    <m/>
    <m/>
    <m/>
    <m/>
    <m/>
    <m/>
    <m/>
    <m/>
    <m/>
    <m/>
    <m/>
    <m/>
    <m/>
    <m/>
    <m/>
    <m/>
    <m/>
    <m/>
    <m/>
    <m/>
    <m/>
    <m/>
    <m/>
    <m/>
    <m/>
    <m/>
    <m/>
    <m/>
    <m/>
    <m/>
    <m/>
    <m/>
    <m/>
    <m/>
    <m/>
    <m/>
    <m/>
    <m/>
    <m/>
    <m/>
    <m/>
    <m/>
    <m/>
    <m/>
    <m/>
    <m/>
    <m/>
    <x v="0"/>
    <m/>
    <m/>
    <m/>
    <m/>
    <m/>
    <s v="GESTIONADO"/>
    <m/>
    <d v="2024-01-15T00:00:00"/>
    <s v="N/A"/>
    <s v="20657040"/>
    <x v="94"/>
    <x v="0"/>
    <x v="0"/>
    <x v="0"/>
    <x v="0"/>
    <n v="1"/>
    <n v="1"/>
    <n v="1"/>
    <n v="1"/>
    <x v="0"/>
    <n v="1"/>
    <s v="13019460OFICINA NACIONAL DE INVESTIGACIONES S A "/>
    <x v="1"/>
    <d v="2024-01-15T00:00:00"/>
    <x v="2276"/>
    <d v="1899-12-30T00:00:00"/>
    <d v="2024-01-15T08:12:00"/>
    <s v="8:12"/>
    <d v="1899-12-30T07:16:46"/>
    <x v="2"/>
    <x v="2"/>
    <x v="3"/>
    <x v="1"/>
    <n v="8193"/>
  </r>
  <r>
    <n v="2299"/>
    <d v="2024-01-15T15:30:33"/>
    <d v="2024-01-15T15:31:46"/>
    <s v="46049316@ventasyservicios.com.co"/>
    <s v="Evelin Gicela Diaz Garzon"/>
    <m/>
    <d v="2024-01-15T00:00:00"/>
    <s v="10:50"/>
    <x v="7"/>
    <m/>
    <m/>
    <m/>
    <m/>
    <m/>
    <m/>
    <s v="rjcecogestiones@gmail.com"/>
    <s v="Cesion contrato"/>
    <m/>
    <m/>
    <s v="3112654631 "/>
    <s v="RJC ECOGESTIONES S.A.S"/>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5T00:00:00"/>
    <m/>
    <m/>
    <x v="78"/>
    <x v="6"/>
    <x v="0"/>
    <x v="0"/>
    <x v="0"/>
    <n v="1"/>
    <n v="1"/>
    <n v="1"/>
    <n v="1"/>
    <x v="0"/>
    <n v="1"/>
    <s v="3112654631 RJC ECOGESTIONES S.A.S"/>
    <x v="2"/>
    <d v="2024-01-15T00:00:00"/>
    <x v="2277"/>
    <d v="1899-12-30T00:00:00"/>
    <d v="2024-01-15T10:50:00"/>
    <s v="10:50"/>
    <d v="1899-12-30T04:41:46"/>
    <x v="1"/>
    <x v="1"/>
    <x v="22"/>
    <x v="1"/>
    <n v="8193"/>
  </r>
  <r>
    <n v="2300"/>
    <d v="2024-01-15T15:21:03"/>
    <d v="2024-01-15T15:32:43"/>
    <s v="45077040@ventasyservicios.com.co"/>
    <s v="Kimberly Tatiana Sorza Moya"/>
    <m/>
    <d v="2024-01-15T00:00:00"/>
    <s v="10:30 a. m."/>
    <x v="0"/>
    <m/>
    <m/>
    <m/>
    <m/>
    <m/>
    <m/>
    <m/>
    <m/>
    <s v="aida.calvov@claro.com.co"/>
    <s v="RV: REPOSICIÓN LÍNEA CORPORATIVA MARIANA ARIAS MARMOLEJO"/>
    <s v="3102082748"/>
    <s v="SMOLLAN COLOMBIA S.A.S."/>
    <s v="SOH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5T00:00:00"/>
    <s v="n/a"/>
    <s v="n/a"/>
    <x v="21"/>
    <x v="0"/>
    <x v="0"/>
    <x v="0"/>
    <x v="0"/>
    <n v="1"/>
    <n v="1"/>
    <n v="1"/>
    <n v="1"/>
    <x v="0"/>
    <n v="1"/>
    <s v="3102082748SMOLLAN COLOMBIA S.A.S."/>
    <x v="2"/>
    <d v="2024-01-15T00:00:00"/>
    <x v="2278"/>
    <d v="1899-12-30T00:00:00"/>
    <d v="2024-01-15T10:30:00"/>
    <s v="10:30"/>
    <d v="1899-12-30T05:02:43"/>
    <x v="1"/>
    <x v="1"/>
    <x v="31"/>
    <x v="1"/>
    <n v="8193"/>
  </r>
  <r>
    <n v="2301"/>
    <d v="2024-01-15T15:32:37"/>
    <d v="2024-01-15T15:33:21"/>
    <s v="46044959@ventasyservicios.com.co"/>
    <s v="Brayan Enrique Cuida Castillo"/>
    <m/>
    <d v="2024-01-15T00:00:00"/>
    <s v="12:48 p. m."/>
    <x v="4"/>
    <m/>
    <m/>
    <m/>
    <m/>
    <m/>
    <m/>
    <m/>
    <m/>
    <s v="hsanchez@siscolfarma.com"/>
    <s v="EMISION SIM CARD"/>
    <s v="3215038028"/>
    <s v=" SISCOL"/>
    <s v="SOH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5T00:00:00"/>
    <s v="NN"/>
    <m/>
    <x v="21"/>
    <x v="0"/>
    <x v="0"/>
    <x v="0"/>
    <x v="0"/>
    <n v="1"/>
    <n v="1"/>
    <n v="1"/>
    <n v="1"/>
    <x v="0"/>
    <n v="1"/>
    <s v="3215038028 SISCOL"/>
    <x v="2"/>
    <d v="2024-01-15T00:00:00"/>
    <x v="2279"/>
    <d v="1899-12-30T00:00:00"/>
    <d v="2024-01-15T12:48:00"/>
    <s v="12:48"/>
    <d v="1899-12-30T02:45:21"/>
    <x v="1"/>
    <x v="1"/>
    <x v="7"/>
    <x v="0"/>
    <n v="8193"/>
  </r>
  <r>
    <n v="2302"/>
    <d v="2024-01-15T15:33:18"/>
    <d v="2024-01-15T15:34:00"/>
    <s v="46049316@ventasyservicios.com.co"/>
    <s v="Evelin Gicela Diaz Garzon"/>
    <m/>
    <d v="2024-01-15T00:00:00"/>
    <s v="10:56"/>
    <x v="7"/>
    <m/>
    <m/>
    <m/>
    <m/>
    <m/>
    <m/>
    <s v="clmartinez@bgeneral.com"/>
    <s v="RE: Cesi?n l?nea celular"/>
    <m/>
    <m/>
    <s v="3102328750"/>
    <s v="BANCO GENERAL S.A."/>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5T00:00:00"/>
    <m/>
    <m/>
    <x v="79"/>
    <x v="6"/>
    <x v="0"/>
    <x v="0"/>
    <x v="0"/>
    <n v="1"/>
    <n v="1"/>
    <n v="1"/>
    <n v="1"/>
    <x v="1"/>
    <n v="3"/>
    <s v="3102328750BANCO GENERAL S.A."/>
    <x v="2"/>
    <d v="2024-01-15T00:00:00"/>
    <x v="2280"/>
    <d v="1899-12-30T00:00:00"/>
    <d v="2024-01-15T10:56:00"/>
    <s v="10:56"/>
    <d v="1899-12-30T04:38:00"/>
    <x v="1"/>
    <x v="1"/>
    <x v="22"/>
    <x v="1"/>
    <n v="8193"/>
  </r>
  <r>
    <n v="2303"/>
    <d v="2024-01-15T15:32:46"/>
    <d v="2024-01-15T15:37:27"/>
    <s v="45577874@ventasyservicios.com.co"/>
    <s v="David Andres Pardo Torres"/>
    <m/>
    <d v="2024-01-15T00:00:00"/>
    <s v="13:48"/>
    <x v="4"/>
    <m/>
    <m/>
    <m/>
    <m/>
    <m/>
    <m/>
    <m/>
    <m/>
    <s v="julian.arroyave@puntoscolombia.com"/>
    <s v="Solicitud eSIM Línea 3005102020"/>
    <s v="8.22395873.00.00.100019"/>
    <s v="PUNTOS COLOMBIA S.A.S"/>
    <s v="PYME PEQUEÑA"/>
    <s v="CLIENTE EXTERNO"/>
    <x v="1"/>
    <s v="Angela Maria Alvarez Garcia"/>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5T00:00:00"/>
    <s v="109"/>
    <m/>
    <x v="21"/>
    <x v="0"/>
    <x v="0"/>
    <x v="0"/>
    <x v="0"/>
    <n v="1"/>
    <n v="1"/>
    <n v="1"/>
    <n v="1"/>
    <x v="0"/>
    <n v="1"/>
    <s v="8.22395873.00.00.100019PUNTOS COLOMBIA S.A.S"/>
    <x v="2"/>
    <d v="2024-01-15T00:00:00"/>
    <x v="2281"/>
    <d v="1899-12-30T00:00:00"/>
    <d v="2024-01-15T13:48:00"/>
    <s v="13:48"/>
    <d v="1899-12-30T01:49:27"/>
    <x v="1"/>
    <x v="1"/>
    <x v="14"/>
    <x v="0"/>
    <n v="8193"/>
  </r>
  <r>
    <n v="2304"/>
    <d v="2024-01-15T15:35:12"/>
    <d v="2024-01-15T15:37:43"/>
    <s v="45077024@ventasyservicios.com.co"/>
    <s v="Leidy Tatiana Pinzon Calderon"/>
    <m/>
    <d v="2024-01-15T00:00:00"/>
    <s v="11:34"/>
    <x v="7"/>
    <m/>
    <m/>
    <m/>
    <m/>
    <m/>
    <m/>
    <s v="damaris.herrera@construyamoscolombia.org"/>
    <s v="Fwd: CESION CONTRATO 8.21877026"/>
    <m/>
    <m/>
    <s v="3113835337"/>
    <s v="CONSTRUYAMOS COLOMBIA"/>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5T00:00:00"/>
    <m/>
    <m/>
    <x v="78"/>
    <x v="6"/>
    <x v="0"/>
    <x v="0"/>
    <x v="0"/>
    <n v="1"/>
    <n v="1"/>
    <n v="1"/>
    <n v="1"/>
    <x v="1"/>
    <n v="3"/>
    <s v="3113835337CONSTRUYAMOS COLOMBIA"/>
    <x v="2"/>
    <d v="2024-01-15T00:00:00"/>
    <x v="2282"/>
    <d v="1899-12-30T00:00:00"/>
    <d v="2024-01-15T11:34:00"/>
    <s v="11:34"/>
    <d v="1899-12-30T04:03:43"/>
    <x v="1"/>
    <x v="1"/>
    <x v="12"/>
    <x v="1"/>
    <n v="8193"/>
  </r>
  <r>
    <n v="2305"/>
    <d v="2024-01-15T15:36:26"/>
    <d v="2024-01-15T15:38:24"/>
    <s v="45961543@ventasyservicios.com.co"/>
    <s v="Juan Jose Duque Aguirre"/>
    <m/>
    <d v="2024-01-15T00:00:00"/>
    <s v="10:03"/>
    <x v="1"/>
    <m/>
    <m/>
    <s v="GASTRONOMIA E INVERSIONES"/>
    <s v="901503722"/>
    <s v="HABILITACIÓN"/>
    <m/>
    <m/>
    <m/>
    <m/>
    <m/>
    <m/>
    <m/>
    <m/>
    <m/>
    <x v="2"/>
    <m/>
    <m/>
    <m/>
    <m/>
    <m/>
    <m/>
    <m/>
    <m/>
    <m/>
    <m/>
    <m/>
    <m/>
    <m/>
    <m/>
    <m/>
    <m/>
    <m/>
    <m/>
    <m/>
    <m/>
    <m/>
    <m/>
    <m/>
    <m/>
    <m/>
    <m/>
    <m/>
    <m/>
    <m/>
    <m/>
    <m/>
    <m/>
    <m/>
    <m/>
    <m/>
    <m/>
    <m/>
    <m/>
    <m/>
    <m/>
    <m/>
    <m/>
    <m/>
    <m/>
    <m/>
    <m/>
    <m/>
    <m/>
    <m/>
    <m/>
    <m/>
    <m/>
    <m/>
    <m/>
    <m/>
    <m/>
    <m/>
    <m/>
    <m/>
    <m/>
    <m/>
    <m/>
    <m/>
    <m/>
    <m/>
    <m/>
    <m/>
    <m/>
    <m/>
    <m/>
    <m/>
    <m/>
    <m/>
    <m/>
    <m/>
    <m/>
    <m/>
    <m/>
    <m/>
    <m/>
    <m/>
    <m/>
    <m/>
    <m/>
    <m/>
    <m/>
    <m/>
    <m/>
    <m/>
    <m/>
    <m/>
    <m/>
    <s v="HABILITACIÓN DE CORREO(S)"/>
    <m/>
    <s v="ramenhousebogota@gmail.com"/>
    <m/>
    <m/>
    <m/>
    <m/>
    <m/>
    <m/>
    <m/>
    <m/>
    <m/>
    <m/>
    <m/>
    <m/>
    <m/>
    <m/>
    <m/>
    <m/>
    <m/>
    <m/>
    <x v="0"/>
    <m/>
    <m/>
    <m/>
    <m/>
    <m/>
    <m/>
    <m/>
    <d v="2024-01-15T00:00:00"/>
    <m/>
    <m/>
    <x v="55"/>
    <x v="1"/>
    <x v="0"/>
    <x v="0"/>
    <x v="0"/>
    <n v="1"/>
    <n v="1"/>
    <n v="1"/>
    <n v="1"/>
    <x v="2"/>
    <n v="2"/>
    <s v="901503722"/>
    <x v="2"/>
    <d v="2024-01-15T00:00:00"/>
    <x v="2283"/>
    <d v="1899-12-30T00:00:00"/>
    <d v="2024-01-15T10:03:00"/>
    <s v="10:03"/>
    <d v="1899-12-30T05:35:24"/>
    <x v="1"/>
    <x v="1"/>
    <x v="6"/>
    <x v="1"/>
    <n v="8193"/>
  </r>
  <r>
    <n v="2306"/>
    <d v="2024-01-15T15:38:16"/>
    <d v="2024-01-15T15:38:55"/>
    <s v="46049316@ventasyservicios.com.co"/>
    <s v="Evelin Gicela Diaz Garzon"/>
    <m/>
    <d v="2024-01-15T00:00:00"/>
    <s v="11:02"/>
    <x v="7"/>
    <m/>
    <m/>
    <m/>
    <m/>
    <m/>
    <m/>
    <s v="pccauca@hotmail.com; "/>
    <s v="Re: otra vez envio cesion contrato"/>
    <m/>
    <m/>
    <s v="3004042197"/>
    <s v="JULIAN BEJARANO ERAZO"/>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5T00:00:00"/>
    <m/>
    <m/>
    <x v="78"/>
    <x v="6"/>
    <x v="0"/>
    <x v="0"/>
    <x v="0"/>
    <n v="1"/>
    <n v="1"/>
    <n v="1"/>
    <n v="1"/>
    <x v="0"/>
    <n v="1"/>
    <s v="3004042197JULIAN BEJARANO ERAZO"/>
    <x v="2"/>
    <d v="2024-01-15T00:00:00"/>
    <x v="2284"/>
    <d v="1899-12-30T00:00:00"/>
    <d v="2024-01-15T11:02:00"/>
    <s v="11:02"/>
    <d v="1899-12-30T04:36:55"/>
    <x v="1"/>
    <x v="1"/>
    <x v="22"/>
    <x v="1"/>
    <n v="8193"/>
  </r>
  <r>
    <n v="2307"/>
    <d v="2024-01-15T15:23:54"/>
    <d v="2024-01-15T15:41:18"/>
    <s v="45688293@ventasyservicios.com.co"/>
    <s v="Juan David Mendez"/>
    <m/>
    <d v="2024-01-15T00:00:00"/>
    <s v="12:27"/>
    <x v="0"/>
    <m/>
    <m/>
    <m/>
    <m/>
    <m/>
    <m/>
    <m/>
    <m/>
    <s v="contactopyme.co@claro.com.co"/>
    <s v="Fwd: CAMBIO DE PLAN POSPAGO A PREPAGO"/>
    <s v="8.22163308"/>
    <s v="MAGRO S.A."/>
    <s v="PYME MEDIANA"/>
    <s v="CLIENTE EXTERNO"/>
    <x v="0"/>
    <m/>
    <s v="MÓVIL"/>
    <m/>
    <m/>
    <s v="CANCELACIÓN DE LÍNEA"/>
    <m/>
    <m/>
    <m/>
    <m/>
    <m/>
    <s v="COLOCACIÓN"/>
    <m/>
    <m/>
    <m/>
    <m/>
    <m/>
    <m/>
    <m/>
    <m/>
    <m/>
    <m/>
    <m/>
    <m/>
    <m/>
    <m/>
    <m/>
    <m/>
    <m/>
    <m/>
    <m/>
    <m/>
    <m/>
    <m/>
    <m/>
    <m/>
    <m/>
    <m/>
    <m/>
    <m/>
    <m/>
    <m/>
    <m/>
    <m/>
    <m/>
    <m/>
    <m/>
    <m/>
    <m/>
    <m/>
    <m/>
    <m/>
    <m/>
    <m/>
    <m/>
    <m/>
    <m/>
    <m/>
    <m/>
    <m/>
    <m/>
    <m/>
    <m/>
    <m/>
    <m/>
    <m/>
    <m/>
    <m/>
    <m/>
    <m/>
    <m/>
    <m/>
    <m/>
    <m/>
    <m/>
    <m/>
    <m/>
    <m/>
    <m/>
    <m/>
    <m/>
    <m/>
    <m/>
    <m/>
    <m/>
    <m/>
    <m/>
    <m/>
    <m/>
    <m/>
    <m/>
    <m/>
    <m/>
    <m/>
    <m/>
    <m/>
    <m/>
    <m/>
    <m/>
    <m/>
    <m/>
    <m/>
    <m/>
    <m/>
    <m/>
    <m/>
    <m/>
    <m/>
    <m/>
    <m/>
    <m/>
    <s v="NO USA EL SERVICIO"/>
    <m/>
    <m/>
    <x v="1"/>
    <m/>
    <m/>
    <s v="6"/>
    <m/>
    <m/>
    <s v="GESTIONADO"/>
    <m/>
    <d v="2024-01-15T00:00:00"/>
    <m/>
    <m/>
    <x v="25"/>
    <x v="0"/>
    <x v="0"/>
    <x v="0"/>
    <x v="0"/>
    <n v="1"/>
    <n v="1"/>
    <n v="1"/>
    <n v="1"/>
    <x v="2"/>
    <n v="2"/>
    <s v="8.22163308MAGRO S.A."/>
    <x v="2"/>
    <d v="2024-01-15T00:00:00"/>
    <x v="2285"/>
    <d v="1899-12-30T00:00:00"/>
    <d v="2024-01-15T12:27:00"/>
    <s v="12:27"/>
    <d v="1899-12-30T03:14:18"/>
    <x v="1"/>
    <x v="1"/>
    <x v="4"/>
    <x v="1"/>
    <n v="8193"/>
  </r>
  <r>
    <n v="2308"/>
    <d v="2024-01-15T15:40:50"/>
    <d v="2024-01-15T15:42:05"/>
    <s v="46046817@ventasyservicios.com.co"/>
    <s v="Nicolas Romero Parra"/>
    <m/>
    <d v="2024-01-15T00:00:00"/>
    <s v="11:01"/>
    <x v="0"/>
    <m/>
    <m/>
    <m/>
    <m/>
    <m/>
    <m/>
    <m/>
    <m/>
    <s v="luzd.bernal@claro.com.co"/>
    <s v="RE: solicitud claro al dia para cliente"/>
    <s v="12424016"/>
    <s v="ISAJER GOLD PACK INTERNATIONAL S.A.S"/>
    <s v="MICRO"/>
    <s v="CONSULTOR COMERCIAL"/>
    <x v="0"/>
    <m/>
    <s v="FIJO"/>
    <s v="FO"/>
    <s v="CERTIFICACIONES"/>
    <m/>
    <m/>
    <m/>
    <m/>
    <m/>
    <m/>
    <m/>
    <m/>
    <m/>
    <m/>
    <s v="PRESTACIÓN DEL SERVICIO"/>
    <m/>
    <m/>
    <m/>
    <m/>
    <m/>
    <m/>
    <m/>
    <m/>
    <m/>
    <m/>
    <m/>
    <m/>
    <m/>
    <m/>
    <m/>
    <m/>
    <m/>
    <m/>
    <m/>
    <m/>
    <m/>
    <m/>
    <m/>
    <m/>
    <m/>
    <m/>
    <m/>
    <m/>
    <m/>
    <m/>
    <m/>
    <m/>
    <m/>
    <m/>
    <m/>
    <m/>
    <m/>
    <m/>
    <m/>
    <m/>
    <m/>
    <m/>
    <m/>
    <m/>
    <m/>
    <m/>
    <m/>
    <m/>
    <m/>
    <m/>
    <m/>
    <m/>
    <m/>
    <m/>
    <m/>
    <m/>
    <m/>
    <m/>
    <m/>
    <m/>
    <m/>
    <m/>
    <m/>
    <m/>
    <m/>
    <m/>
    <m/>
    <m/>
    <m/>
    <m/>
    <m/>
    <m/>
    <m/>
    <m/>
    <m/>
    <m/>
    <m/>
    <m/>
    <m/>
    <m/>
    <m/>
    <m/>
    <m/>
    <m/>
    <m/>
    <m/>
    <m/>
    <m/>
    <m/>
    <m/>
    <m/>
    <m/>
    <m/>
    <m/>
    <m/>
    <m/>
    <m/>
    <m/>
    <x v="0"/>
    <m/>
    <m/>
    <m/>
    <m/>
    <m/>
    <s v="GESTIONADO"/>
    <m/>
    <d v="2024-01-15T00:00:00"/>
    <s v="N/A"/>
    <s v="20657338"/>
    <x v="40"/>
    <x v="0"/>
    <x v="0"/>
    <x v="0"/>
    <x v="0"/>
    <n v="1"/>
    <n v="1"/>
    <n v="1"/>
    <n v="1"/>
    <x v="2"/>
    <n v="3"/>
    <s v="12424016ISAJER GOLD PACK INTERNATIONAL S.A.S"/>
    <x v="2"/>
    <d v="2024-01-15T00:00:00"/>
    <x v="2286"/>
    <d v="1899-12-30T00:00:00"/>
    <d v="2024-01-15T11:01:00"/>
    <s v="11:01"/>
    <d v="1899-12-30T04:41:05"/>
    <x v="1"/>
    <x v="1"/>
    <x v="3"/>
    <x v="1"/>
    <n v="8193"/>
  </r>
  <r>
    <n v="2309"/>
    <d v="2024-01-15T15:38:13"/>
    <d v="2024-01-15T15:42:20"/>
    <s v="45632550@ventasyservicios.com.co"/>
    <s v="Alejandra Rodriguez Cajamarca"/>
    <m/>
    <d v="2024-01-15T00:00:00"/>
    <s v="11:53 a. m."/>
    <x v="4"/>
    <m/>
    <m/>
    <m/>
    <m/>
    <m/>
    <m/>
    <m/>
    <m/>
    <s v="Carlos.Ramirez@Quinberlab.com.co"/>
    <s v="RE: Activación discado celular y Larga distancia Nacional"/>
    <s v="11218539"/>
    <s v="QUINBERLAB S A"/>
    <s v="PYME MEDIANA"/>
    <s v="CLIENTE EXTERNO"/>
    <x v="0"/>
    <m/>
    <s v="FIJO"/>
    <s v="FO"/>
    <s v="LD - LDI - 01800"/>
    <m/>
    <m/>
    <m/>
    <m/>
    <m/>
    <m/>
    <m/>
    <m/>
    <m/>
    <m/>
    <m/>
    <m/>
    <m/>
    <m/>
    <m/>
    <m/>
    <m/>
    <m/>
    <m/>
    <m/>
    <m/>
    <m/>
    <m/>
    <m/>
    <m/>
    <m/>
    <m/>
    <s v="ACTIVACIÓN"/>
    <m/>
    <m/>
    <m/>
    <m/>
    <m/>
    <m/>
    <m/>
    <m/>
    <m/>
    <m/>
    <m/>
    <m/>
    <m/>
    <m/>
    <m/>
    <m/>
    <m/>
    <m/>
    <m/>
    <m/>
    <m/>
    <m/>
    <m/>
    <m/>
    <m/>
    <m/>
    <m/>
    <m/>
    <m/>
    <m/>
    <m/>
    <m/>
    <m/>
    <m/>
    <m/>
    <m/>
    <m/>
    <m/>
    <m/>
    <m/>
    <m/>
    <m/>
    <m/>
    <m/>
    <m/>
    <m/>
    <m/>
    <m/>
    <m/>
    <m/>
    <m/>
    <m/>
    <m/>
    <m/>
    <m/>
    <m/>
    <m/>
    <m/>
    <m/>
    <m/>
    <m/>
    <m/>
    <m/>
    <m/>
    <m/>
    <m/>
    <m/>
    <m/>
    <m/>
    <m/>
    <m/>
    <m/>
    <m/>
    <m/>
    <m/>
    <m/>
    <m/>
    <m/>
    <m/>
    <m/>
    <m/>
    <x v="0"/>
    <m/>
    <m/>
    <m/>
    <m/>
    <m/>
    <s v="ESCALADO"/>
    <s v="OTRAS ÁREAS"/>
    <d v="2024-01-15T00:00:00"/>
    <s v="SE ESCALA A SOPORTE PARA ACTIVACION DE LDI"/>
    <m/>
    <x v="184"/>
    <x v="0"/>
    <x v="0"/>
    <x v="0"/>
    <x v="0"/>
    <n v="1"/>
    <n v="1"/>
    <n v="1"/>
    <n v="1"/>
    <x v="2"/>
    <n v="2"/>
    <s v="11218539QUINBERLAB S A"/>
    <x v="2"/>
    <d v="2024-01-15T00:00:00"/>
    <x v="2287"/>
    <d v="1899-12-30T00:00:00"/>
    <d v="2024-01-15T11:53:00"/>
    <s v="11:53"/>
    <d v="1899-12-30T03:49:20"/>
    <x v="1"/>
    <x v="1"/>
    <x v="24"/>
    <x v="0"/>
    <n v="8193"/>
  </r>
  <r>
    <n v="2310"/>
    <d v="2024-01-15T15:42:37"/>
    <d v="2024-01-15T15:43:25"/>
    <s v="46049316@ventasyservicios.com.co"/>
    <s v="Evelin Gicela Diaz Garzon"/>
    <m/>
    <d v="2024-01-15T00:00:00"/>
    <s v="11:003"/>
    <x v="7"/>
    <m/>
    <m/>
    <m/>
    <m/>
    <m/>
    <m/>
    <s v="gyc@gerenciaycontrol.com.co"/>
    <s v="RV: CESIÓN DE CONTRATO"/>
    <m/>
    <m/>
    <s v="3014926441"/>
    <s v="GERENCIA Y CONTROL LTDA."/>
    <s v="PYME MEDIANA"/>
    <s v="CLIENTE EXTERNO"/>
    <x v="0"/>
    <m/>
    <m/>
    <m/>
    <m/>
    <m/>
    <m/>
    <m/>
    <m/>
    <m/>
    <m/>
    <m/>
    <m/>
    <m/>
    <m/>
    <m/>
    <m/>
    <m/>
    <m/>
    <m/>
    <m/>
    <m/>
    <m/>
    <m/>
    <m/>
    <m/>
    <m/>
    <m/>
    <m/>
    <m/>
    <m/>
    <m/>
    <m/>
    <m/>
    <m/>
    <m/>
    <m/>
    <m/>
    <m/>
    <m/>
    <m/>
    <m/>
    <m/>
    <m/>
    <m/>
    <m/>
    <m/>
    <m/>
    <m/>
    <m/>
    <m/>
    <m/>
    <m/>
    <m/>
    <m/>
    <m/>
    <m/>
    <m/>
    <m/>
    <m/>
    <m/>
    <m/>
    <m/>
    <m/>
    <m/>
    <m/>
    <m/>
    <m/>
    <m/>
    <m/>
    <m/>
    <m/>
    <m/>
    <m/>
    <s v="MÓVIL"/>
    <m/>
    <s v="CESIÓN RECHAZADA"/>
    <m/>
    <m/>
    <s v="OTRAS SOLICITUDES"/>
    <m/>
    <m/>
    <m/>
    <m/>
    <m/>
    <m/>
    <m/>
    <m/>
    <m/>
    <m/>
    <m/>
    <m/>
    <m/>
    <m/>
    <m/>
    <m/>
    <m/>
    <m/>
    <m/>
    <m/>
    <m/>
    <m/>
    <m/>
    <m/>
    <m/>
    <m/>
    <m/>
    <m/>
    <m/>
    <m/>
    <m/>
    <m/>
    <m/>
    <m/>
    <x v="0"/>
    <m/>
    <m/>
    <m/>
    <m/>
    <m/>
    <s v="GESTIONADO"/>
    <m/>
    <d v="2024-01-15T00:00:00"/>
    <m/>
    <m/>
    <x v="79"/>
    <x v="6"/>
    <x v="0"/>
    <x v="0"/>
    <x v="0"/>
    <n v="1"/>
    <n v="1"/>
    <n v="1"/>
    <n v="1"/>
    <x v="1"/>
    <n v="2"/>
    <s v="3014926441GERENCIA Y CONTROL LTDA."/>
    <x v="2"/>
    <d v="2024-01-15T00:00:00"/>
    <x v="2288"/>
    <d v="1899-12-30T00:00:00"/>
    <d v="2024-01-15T11:00:00"/>
    <s v="11:00"/>
    <d v="1899-12-30T04:43:25"/>
    <x v="1"/>
    <x v="1"/>
    <x v="22"/>
    <x v="1"/>
    <n v="8193"/>
  </r>
  <r>
    <n v="2311"/>
    <d v="2024-01-15T15:20:36"/>
    <d v="2024-01-15T15:44:11"/>
    <s v="45981202@ventasyservicios.com.co"/>
    <s v="Candida Mayerli Moyano Casallas"/>
    <m/>
    <d v="2024-01-15T00:00:00"/>
    <s v="11:39"/>
    <x v="8"/>
    <m/>
    <m/>
    <m/>
    <m/>
    <m/>
    <s v="BANCOLOMBIA"/>
    <m/>
    <m/>
    <s v="-"/>
    <s v="SOLICITUD CRUCE DE LINEAS"/>
    <s v="3108571152"/>
    <s v="TATIANA PA BERNAL GIRALDO"/>
    <s v="SOHO"/>
    <s v="CLIENTE EXTERNO"/>
    <x v="1"/>
    <s v="DANIEL STYVEN BUSTAMANTE ARBOLEDA"/>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5T00:00:00"/>
    <m/>
    <m/>
    <x v="61"/>
    <x v="7"/>
    <x v="0"/>
    <x v="0"/>
    <x v="0"/>
    <n v="1"/>
    <n v="1"/>
    <n v="1"/>
    <n v="1"/>
    <x v="0"/>
    <n v="1"/>
    <s v="3108571152TATIANA PA BERNAL GIRALDO"/>
    <x v="2"/>
    <d v="2024-01-15T00:00:00"/>
    <x v="2289"/>
    <d v="1899-12-30T00:00:00"/>
    <d v="2024-01-15T11:39:00"/>
    <s v="11:39"/>
    <d v="1899-12-30T04:05:11"/>
    <x v="1"/>
    <x v="1"/>
    <x v="10"/>
    <x v="1"/>
    <n v="8193"/>
  </r>
  <r>
    <n v="2312"/>
    <d v="2024-01-15T15:42:18"/>
    <d v="2024-01-15T15:44:13"/>
    <s v="45961543@ventasyservicios.com.co"/>
    <s v="Juan Jose Duque Aguirre"/>
    <m/>
    <d v="2024-01-15T00:00:00"/>
    <s v="11:18"/>
    <x v="1"/>
    <m/>
    <m/>
    <s v="0"/>
    <s v="0"/>
    <s v="INFORMACIÓN"/>
    <m/>
    <m/>
    <m/>
    <m/>
    <m/>
    <m/>
    <m/>
    <m/>
    <m/>
    <x v="2"/>
    <m/>
    <m/>
    <m/>
    <m/>
    <m/>
    <m/>
    <m/>
    <m/>
    <m/>
    <m/>
    <m/>
    <m/>
    <m/>
    <m/>
    <m/>
    <m/>
    <m/>
    <m/>
    <m/>
    <m/>
    <m/>
    <m/>
    <m/>
    <m/>
    <m/>
    <m/>
    <m/>
    <m/>
    <m/>
    <m/>
    <m/>
    <m/>
    <m/>
    <m/>
    <m/>
    <m/>
    <m/>
    <m/>
    <m/>
    <m/>
    <m/>
    <m/>
    <m/>
    <m/>
    <m/>
    <m/>
    <m/>
    <m/>
    <m/>
    <m/>
    <m/>
    <m/>
    <m/>
    <m/>
    <m/>
    <m/>
    <m/>
    <m/>
    <m/>
    <m/>
    <m/>
    <m/>
    <m/>
    <m/>
    <m/>
    <m/>
    <m/>
    <m/>
    <m/>
    <m/>
    <m/>
    <m/>
    <m/>
    <m/>
    <m/>
    <m/>
    <m/>
    <m/>
    <m/>
    <m/>
    <m/>
    <m/>
    <m/>
    <m/>
    <m/>
    <m/>
    <m/>
    <m/>
    <s v="OTROS TEMAS"/>
    <s v="OTROS TEMAS"/>
    <m/>
    <s v="falta de informacion"/>
    <m/>
    <m/>
    <m/>
    <m/>
    <m/>
    <m/>
    <m/>
    <m/>
    <m/>
    <m/>
    <m/>
    <m/>
    <m/>
    <m/>
    <m/>
    <m/>
    <m/>
    <m/>
    <m/>
    <m/>
    <m/>
    <x v="0"/>
    <m/>
    <m/>
    <m/>
    <m/>
    <m/>
    <s v="GESTIONADO"/>
    <m/>
    <d v="2024-01-15T00:00:00"/>
    <m/>
    <m/>
    <x v="56"/>
    <x v="1"/>
    <x v="0"/>
    <x v="0"/>
    <x v="0"/>
    <n v="1"/>
    <n v="1"/>
    <n v="1"/>
    <n v="1"/>
    <x v="0"/>
    <n v="1"/>
    <s v="0"/>
    <x v="2"/>
    <d v="2024-01-15T00:00:00"/>
    <x v="2290"/>
    <d v="1899-12-30T00:00:00"/>
    <d v="2024-01-15T11:18:00"/>
    <s v="11:18"/>
    <d v="1899-12-30T04:26:13"/>
    <x v="1"/>
    <x v="1"/>
    <x v="6"/>
    <x v="1"/>
    <n v="8193"/>
  </r>
  <r>
    <n v="2313"/>
    <d v="2024-01-15T15:41:56"/>
    <d v="2024-01-15T15:44:52"/>
    <s v="46044558@ventasyservicios.com.co"/>
    <s v="Dick Harry Rodriguez Rocha"/>
    <m/>
    <d v="2024-01-11T00:00:00"/>
    <s v="13:36"/>
    <x v="0"/>
    <m/>
    <m/>
    <m/>
    <m/>
    <m/>
    <m/>
    <m/>
    <m/>
    <s v="aux.administrativotrenmallorquin@obrasgmc.com"/>
    <s v="Fwd: SOPORTE DE PAGO del servicio a nombre: CONSORCIO TREN MALLORQUIN NIT: 9015188213 Cuenta : 13394071"/>
    <s v="13394071"/>
    <s v="CONSORCIO TREN MALLORQUIN"/>
    <s v="PYME PEQUEÑA"/>
    <s v="CLIENTE EXTERNO"/>
    <x v="0"/>
    <m/>
    <s v="FIJO"/>
    <s v="FO"/>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5T00:00:00"/>
    <m/>
    <m/>
    <x v="47"/>
    <x v="0"/>
    <x v="0"/>
    <x v="0"/>
    <x v="0"/>
    <n v="1"/>
    <n v="1"/>
    <n v="1"/>
    <n v="1"/>
    <x v="0"/>
    <n v="1"/>
    <s v="13394071CONSORCIO TREN MALLORQUIN"/>
    <x v="0"/>
    <d v="2024-01-15T00:00:00"/>
    <x v="2291"/>
    <d v="1899-12-30T00:00:00"/>
    <d v="2024-01-11T13:36:00"/>
    <s v="13:36"/>
    <d v="1900-01-03T02:08:52"/>
    <x v="0"/>
    <x v="0"/>
    <x v="20"/>
    <x v="1"/>
    <n v="8193"/>
  </r>
  <r>
    <n v="2314"/>
    <d v="2024-01-15T15:47:32"/>
    <d v="2024-01-15T15:48:18"/>
    <s v="46044959@ventasyservicios.com.co"/>
    <s v="Brayan Enrique Cuida Castillo"/>
    <m/>
    <d v="2024-01-15T00:00:00"/>
    <s v="12:34 p. m."/>
    <x v="4"/>
    <m/>
    <m/>
    <m/>
    <m/>
    <m/>
    <m/>
    <m/>
    <m/>
    <s v="cinegociosinternacionalesltda@hotmail.com"/>
    <s v="RE: SOLICITUD eSIM"/>
    <s v="3203018173"/>
    <s v=" ADAUTOS LIMITADA"/>
    <s v="MICR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5T00:00:00"/>
    <s v="NN"/>
    <m/>
    <x v="21"/>
    <x v="0"/>
    <x v="0"/>
    <x v="0"/>
    <x v="0"/>
    <n v="1"/>
    <n v="1"/>
    <n v="1"/>
    <n v="1"/>
    <x v="0"/>
    <n v="1"/>
    <s v="3203018173 ADAUTOS LIMITADA"/>
    <x v="2"/>
    <d v="2024-01-15T00:00:00"/>
    <x v="2292"/>
    <d v="1899-12-30T00:00:00"/>
    <d v="2024-01-15T12:34:00"/>
    <s v="12:34"/>
    <d v="1899-12-30T03:14:18"/>
    <x v="1"/>
    <x v="1"/>
    <x v="7"/>
    <x v="0"/>
    <n v="8193"/>
  </r>
  <r>
    <n v="2315"/>
    <d v="2024-01-15T15:20:16"/>
    <d v="2024-01-15T15:51:06"/>
    <s v="45077016@ventasyservicios.com.co"/>
    <s v="Luis Guanuquiza Dominguez"/>
    <m/>
    <d v="2024-01-15T00:00:00"/>
    <s v="11:52"/>
    <x v="3"/>
    <m/>
    <s v="15560336"/>
    <m/>
    <m/>
    <m/>
    <m/>
    <m/>
    <m/>
    <m/>
    <m/>
    <s v="901312894"/>
    <s v="GRUPOCTO.COM"/>
    <s v="PYME MEDIANA"/>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15T00:00:00"/>
    <s v="N/A"/>
    <s v="N/A"/>
    <x v="31"/>
    <x v="3"/>
    <x v="0"/>
    <x v="0"/>
    <x v="0"/>
    <n v="1"/>
    <n v="1"/>
    <n v="1"/>
    <n v="1"/>
    <x v="0"/>
    <n v="1"/>
    <s v="901312894GRUPOCTO.COM"/>
    <x v="2"/>
    <d v="2024-01-15T00:00:00"/>
    <x v="2293"/>
    <d v="1899-12-30T00:00:00"/>
    <d v="2024-01-15T11:52:00"/>
    <s v="11:52"/>
    <d v="1899-12-30T03:59:06"/>
    <x v="1"/>
    <x v="1"/>
    <x v="25"/>
    <x v="1"/>
    <n v="8193"/>
  </r>
  <r>
    <n v="2316"/>
    <d v="2024-01-15T15:49:40"/>
    <d v="2024-01-15T15:51:14"/>
    <s v="46049316@ventasyservicios.com.co"/>
    <s v="Evelin Gicela Diaz Garzon"/>
    <m/>
    <d v="2024-01-15T00:00:00"/>
    <s v="11:03"/>
    <x v="7"/>
    <m/>
    <m/>
    <m/>
    <m/>
    <m/>
    <m/>
    <s v="gyc@gerenciaycontrol.com.co"/>
    <s v="GERENCIA Y CONTROL LTDA."/>
    <m/>
    <m/>
    <s v="3014926441"/>
    <s v="GERENCIA Y CONTROL LTDA."/>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5T00:00:00"/>
    <m/>
    <m/>
    <x v="78"/>
    <x v="6"/>
    <x v="0"/>
    <x v="0"/>
    <x v="0"/>
    <n v="1"/>
    <n v="1"/>
    <n v="1"/>
    <n v="1"/>
    <x v="2"/>
    <n v="2"/>
    <s v="3014926441GERENCIA Y CONTROL LTDA."/>
    <x v="2"/>
    <d v="2024-01-15T00:00:00"/>
    <x v="2294"/>
    <d v="1899-12-30T00:00:00"/>
    <d v="2024-01-15T11:03:00"/>
    <s v="11:03"/>
    <d v="1899-12-30T04:48:14"/>
    <x v="1"/>
    <x v="1"/>
    <x v="22"/>
    <x v="1"/>
    <n v="8193"/>
  </r>
  <r>
    <n v="2317"/>
    <d v="2024-01-15T15:42:24"/>
    <d v="2024-01-15T15:51:59"/>
    <s v="45632550@ventasyservicios.com.co"/>
    <s v="Alejandra Rodriguez Cajamarca"/>
    <m/>
    <d v="2024-01-15T00:00:00"/>
    <s v="1:50 p. m."/>
    <x v="4"/>
    <m/>
    <m/>
    <m/>
    <m/>
    <m/>
    <m/>
    <m/>
    <m/>
    <s v="contabilidadplazoleta@gmail.com"/>
    <s v="Re: 800153993;Comcel S.A.;3291513917;01;Claro;"/>
    <s v="68117718"/>
    <s v="PLAZOLETA CENTRAL SAS"/>
    <s v="MICR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5T00:00:00"/>
    <m/>
    <m/>
    <x v="58"/>
    <x v="0"/>
    <x v="0"/>
    <x v="0"/>
    <x v="0"/>
    <n v="1"/>
    <n v="1"/>
    <n v="1"/>
    <n v="1"/>
    <x v="0"/>
    <n v="1"/>
    <s v="68117718PLAZOLETA CENTRAL SAS"/>
    <x v="0"/>
    <d v="2024-01-15T00:00:00"/>
    <x v="2295"/>
    <d v="1899-12-30T00:00:00"/>
    <d v="2024-01-15T01:50:00"/>
    <s v="1:50"/>
    <d v="1899-12-30T14:01:59"/>
    <x v="3"/>
    <x v="2"/>
    <x v="24"/>
    <x v="0"/>
    <n v="8193"/>
  </r>
  <r>
    <n v="2318"/>
    <d v="2024-01-15T15:53:12"/>
    <d v="2024-01-15T15:53:55"/>
    <s v="46049316@ventasyservicios.com.co"/>
    <s v="Evelin Gicela Diaz Garzon"/>
    <m/>
    <d v="2024-01-15T00:00:00"/>
    <s v="11:13"/>
    <x v="7"/>
    <m/>
    <m/>
    <m/>
    <m/>
    <m/>
    <m/>
    <s v="gestionambiental@rodamundi.com; "/>
    <s v="Re: Portabilidad"/>
    <m/>
    <m/>
    <s v="3114409241"/>
    <s v="RODAMUNDI SAS"/>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5T00:00:00"/>
    <m/>
    <m/>
    <x v="78"/>
    <x v="6"/>
    <x v="0"/>
    <x v="15"/>
    <x v="1"/>
    <n v="1"/>
    <n v="1"/>
    <n v="1"/>
    <n v="1"/>
    <x v="1"/>
    <n v="2"/>
    <s v="3114409241RODAMUNDI SAS"/>
    <x v="2"/>
    <d v="2024-01-15T00:00:00"/>
    <x v="2296"/>
    <d v="1899-12-30T00:00:00"/>
    <d v="2024-01-15T11:13:00"/>
    <s v="11:13"/>
    <d v="1899-12-30T04:40:55"/>
    <x v="1"/>
    <x v="1"/>
    <x v="22"/>
    <x v="1"/>
    <n v="8193"/>
  </r>
  <r>
    <n v="2319"/>
    <d v="2024-01-15T15:48:18"/>
    <d v="2024-01-15T15:53:57"/>
    <s v="45961543@ventasyservicios.com.co"/>
    <s v="Juan Jose Duque Aguirre"/>
    <m/>
    <d v="2024-01-15T00:00:00"/>
    <s v="11:20"/>
    <x v="1"/>
    <m/>
    <m/>
    <s v="AVS TOURS SAS"/>
    <s v="901617273"/>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15T00:00:00"/>
    <m/>
    <m/>
    <x v="4"/>
    <x v="1"/>
    <x v="0"/>
    <x v="3"/>
    <x v="1"/>
    <n v="1"/>
    <n v="1"/>
    <n v="1"/>
    <n v="1"/>
    <x v="0"/>
    <n v="1"/>
    <s v="901617273"/>
    <x v="2"/>
    <d v="2024-01-15T00:00:00"/>
    <x v="2297"/>
    <d v="1899-12-30T00:00:00"/>
    <d v="2024-01-15T11:20:00"/>
    <s v="11:20"/>
    <d v="1899-12-30T04:33:57"/>
    <x v="1"/>
    <x v="1"/>
    <x v="6"/>
    <x v="1"/>
    <n v="8193"/>
  </r>
  <r>
    <n v="2320"/>
    <d v="2024-01-15T15:53:58"/>
    <d v="2024-01-15T15:55:15"/>
    <s v="46046817@ventasyservicios.com.co"/>
    <s v="Nicolas Romero Parra"/>
    <m/>
    <d v="2024-01-15T00:00:00"/>
    <s v="11:30"/>
    <x v="0"/>
    <m/>
    <m/>
    <m/>
    <m/>
    <m/>
    <m/>
    <m/>
    <m/>
    <s v="andres.agudeloj@claro.com.co"/>
    <s v="Fwd: Re: RV: Solicitud"/>
    <s v="8.2169167"/>
    <s v="FULL PACKAGE SOCIEDAD DE COMERCIALIZACIO"/>
    <s v="MICRO"/>
    <s v="CONSULTOR COMERCIAL"/>
    <x v="0"/>
    <m/>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5T00:00:00"/>
    <s v="N/A"/>
    <s v="0"/>
    <x v="22"/>
    <x v="0"/>
    <x v="0"/>
    <x v="0"/>
    <x v="0"/>
    <n v="1"/>
    <n v="1"/>
    <n v="1"/>
    <n v="1"/>
    <x v="0"/>
    <n v="1"/>
    <s v="8.2169167FULL PACKAGE SOCIEDAD DE COMERCIALIZACIO"/>
    <x v="2"/>
    <d v="2024-01-15T00:00:00"/>
    <x v="2298"/>
    <d v="1899-12-30T00:00:00"/>
    <d v="2024-01-15T11:30:00"/>
    <s v="11:30"/>
    <d v="1899-12-30T04:25:15"/>
    <x v="1"/>
    <x v="1"/>
    <x v="3"/>
    <x v="1"/>
    <n v="8193"/>
  </r>
  <r>
    <n v="2321"/>
    <d v="2024-01-15T15:20:11"/>
    <d v="2024-01-15T15:55:23"/>
    <s v="45113897@ventasyservicios.com.co"/>
    <s v="Diana Carolina Zambrano Cruz"/>
    <m/>
    <d v="2024-01-13T00:00:00"/>
    <s v="10:25"/>
    <x v="4"/>
    <m/>
    <m/>
    <m/>
    <m/>
    <m/>
    <m/>
    <m/>
    <m/>
    <s v="angelaval24@gmail.com"/>
    <s v="Re: TRASLADO DE INTERNET"/>
    <s v="12514084 "/>
    <s v="VALENZUELA QUIIMBAY ANGELA YINETH"/>
    <s v="SOHO"/>
    <s v="CLIENTE EXTERNO"/>
    <x v="0"/>
    <m/>
    <s v="FIJO"/>
    <s v="FO"/>
    <s v="TRASLADO SEDE"/>
    <m/>
    <m/>
    <m/>
    <m/>
    <m/>
    <m/>
    <m/>
    <m/>
    <m/>
    <m/>
    <m/>
    <m/>
    <m/>
    <m/>
    <m/>
    <m/>
    <m/>
    <m/>
    <m/>
    <m/>
    <m/>
    <m/>
    <m/>
    <m/>
    <m/>
    <m/>
    <m/>
    <m/>
    <m/>
    <m/>
    <m/>
    <m/>
    <m/>
    <m/>
    <m/>
    <m/>
    <m/>
    <m/>
    <m/>
    <m/>
    <m/>
    <m/>
    <m/>
    <m/>
    <m/>
    <m/>
    <m/>
    <m/>
    <m/>
    <m/>
    <m/>
    <m/>
    <m/>
    <m/>
    <m/>
    <m/>
    <m/>
    <m/>
    <m/>
    <s v="GESTIONADO"/>
    <m/>
    <m/>
    <m/>
    <m/>
    <m/>
    <m/>
    <m/>
    <m/>
    <m/>
    <m/>
    <m/>
    <m/>
    <m/>
    <m/>
    <m/>
    <m/>
    <m/>
    <m/>
    <m/>
    <m/>
    <m/>
    <m/>
    <m/>
    <m/>
    <m/>
    <m/>
    <m/>
    <m/>
    <m/>
    <m/>
    <m/>
    <m/>
    <m/>
    <m/>
    <m/>
    <m/>
    <m/>
    <m/>
    <m/>
    <m/>
    <m/>
    <m/>
    <m/>
    <m/>
    <m/>
    <m/>
    <m/>
    <m/>
    <m/>
    <x v="0"/>
    <m/>
    <m/>
    <m/>
    <m/>
    <m/>
    <s v="GESTIONADO"/>
    <m/>
    <d v="2024-01-15T00:00:00"/>
    <m/>
    <m/>
    <x v="138"/>
    <x v="0"/>
    <x v="0"/>
    <x v="0"/>
    <x v="0"/>
    <n v="1"/>
    <n v="1"/>
    <n v="1"/>
    <n v="1"/>
    <x v="0"/>
    <n v="1"/>
    <s v="12514084 VALENZUELA QUIIMBAY ANGELA YINETH"/>
    <x v="0"/>
    <d v="2024-01-15T00:00:00"/>
    <x v="2299"/>
    <d v="1899-12-30T00:00:00"/>
    <d v="2024-01-13T10:25:00"/>
    <s v="10:25"/>
    <d v="1900-01-01T05:30:23"/>
    <x v="0"/>
    <x v="0"/>
    <x v="30"/>
    <x v="0"/>
    <n v="8193"/>
  </r>
  <r>
    <n v="2322"/>
    <d v="2024-01-15T15:50:16"/>
    <d v="2024-01-15T15:59:44"/>
    <s v="45577874@ventasyservicios.com.co"/>
    <s v="David Andres Pardo Torres"/>
    <m/>
    <d v="2024-01-14T00:00:00"/>
    <s v="16:11"/>
    <x v="4"/>
    <m/>
    <m/>
    <m/>
    <m/>
    <m/>
    <m/>
    <m/>
    <m/>
    <s v="maria.gonzalez.ext@claro.com.co"/>
    <s v="INTERVENCION COMERCIAL *** VERIFICACIÓN CAMBIO DE VELOCIDAD - GRUPO TECNOMEGA S A S OT 20467078"/>
    <s v="13303574"/>
    <s v="GRUPO TECNOMEGA S A S"/>
    <s v="MICRO"/>
    <s v="CONSULTOR COMERCIAL"/>
    <x v="0"/>
    <m/>
    <s v="FIJO"/>
    <s v="FO"/>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5T00:00:00"/>
    <s v="20657426"/>
    <m/>
    <x v="37"/>
    <x v="0"/>
    <x v="0"/>
    <x v="0"/>
    <x v="0"/>
    <n v="1"/>
    <n v="1"/>
    <n v="1"/>
    <n v="1"/>
    <x v="0"/>
    <n v="1"/>
    <s v="13303574GRUPO TECNOMEGA S A S"/>
    <x v="0"/>
    <d v="2024-01-15T00:00:00"/>
    <x v="2300"/>
    <d v="1899-12-30T00:00:00"/>
    <d v="2024-01-14T16:11:00"/>
    <s v="16:11"/>
    <d v="1899-12-30T23:48:44"/>
    <x v="4"/>
    <x v="0"/>
    <x v="14"/>
    <x v="0"/>
    <n v="8193"/>
  </r>
  <r>
    <n v="2323"/>
    <d v="2024-01-15T15:48:03"/>
    <d v="2024-01-15T15:59:55"/>
    <s v="45688293@ventasyservicios.com.co"/>
    <s v="Juan David Mendez"/>
    <m/>
    <d v="2024-01-15T00:00:00"/>
    <s v="12:38"/>
    <x v="0"/>
    <m/>
    <m/>
    <m/>
    <m/>
    <m/>
    <m/>
    <m/>
    <m/>
    <s v="contactopyme.co@claro.com.co"/>
    <s v="Fwd: SOLICITUD BAJA DE LÍNEAS MÓVILES - BS GRUPO COLOMBIA SAS"/>
    <s v="8.22474024"/>
    <s v="BS GRUPO COLOMBIA S.A.S."/>
    <s v="SOHO"/>
    <s v="CLIENTE EXTERNO"/>
    <x v="0"/>
    <m/>
    <s v="MÓVIL"/>
    <m/>
    <m/>
    <s v="CANCELACIÓN DE LÍNEA"/>
    <m/>
    <m/>
    <m/>
    <m/>
    <m/>
    <s v="COLOCACIÓN"/>
    <m/>
    <m/>
    <m/>
    <m/>
    <m/>
    <m/>
    <m/>
    <m/>
    <m/>
    <m/>
    <m/>
    <m/>
    <m/>
    <m/>
    <m/>
    <m/>
    <m/>
    <m/>
    <m/>
    <m/>
    <m/>
    <m/>
    <m/>
    <m/>
    <m/>
    <m/>
    <m/>
    <m/>
    <m/>
    <m/>
    <m/>
    <m/>
    <m/>
    <m/>
    <m/>
    <m/>
    <m/>
    <m/>
    <m/>
    <m/>
    <m/>
    <m/>
    <m/>
    <m/>
    <m/>
    <m/>
    <m/>
    <m/>
    <m/>
    <m/>
    <m/>
    <m/>
    <m/>
    <m/>
    <m/>
    <m/>
    <m/>
    <m/>
    <m/>
    <m/>
    <m/>
    <m/>
    <m/>
    <m/>
    <m/>
    <m/>
    <m/>
    <m/>
    <m/>
    <m/>
    <m/>
    <m/>
    <m/>
    <m/>
    <m/>
    <m/>
    <m/>
    <m/>
    <m/>
    <m/>
    <m/>
    <m/>
    <m/>
    <m/>
    <m/>
    <m/>
    <m/>
    <m/>
    <m/>
    <m/>
    <m/>
    <m/>
    <m/>
    <m/>
    <m/>
    <m/>
    <m/>
    <m/>
    <m/>
    <s v="NO USA EL SERVICIO"/>
    <m/>
    <m/>
    <x v="1"/>
    <m/>
    <m/>
    <s v="5"/>
    <m/>
    <m/>
    <s v="GESTIONADO"/>
    <m/>
    <d v="2024-01-15T00:00:00"/>
    <m/>
    <m/>
    <x v="25"/>
    <x v="0"/>
    <x v="0"/>
    <x v="9"/>
    <x v="1"/>
    <n v="1"/>
    <n v="1"/>
    <n v="1"/>
    <n v="1"/>
    <x v="0"/>
    <n v="1"/>
    <s v="8.22474024BS GRUPO COLOMBIA S.A.S."/>
    <x v="2"/>
    <d v="2024-01-15T00:00:00"/>
    <x v="2301"/>
    <d v="1899-12-30T00:00:00"/>
    <d v="2024-01-15T12:38:00"/>
    <s v="12:38"/>
    <d v="1899-12-30T03:21:55"/>
    <x v="1"/>
    <x v="1"/>
    <x v="4"/>
    <x v="1"/>
    <n v="8193"/>
  </r>
  <r>
    <n v="2324"/>
    <d v="2024-01-15T15:58:57"/>
    <d v="2024-01-15T16:00:32"/>
    <s v="45077024@ventasyservicios.com.co"/>
    <s v="Leidy Tatiana Pinzon Calderon"/>
    <m/>
    <d v="2024-01-15T00:00:00"/>
    <s v="11:38"/>
    <x v="7"/>
    <m/>
    <m/>
    <m/>
    <m/>
    <m/>
    <m/>
    <s v="NA"/>
    <s v="RE: CESION LINEA 3165270503"/>
    <m/>
    <m/>
    <s v="3165270503"/>
    <s v="MAPLE RESPIRATORY I.P.S. S.A.S."/>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5T00:00:00"/>
    <m/>
    <m/>
    <x v="78"/>
    <x v="6"/>
    <x v="0"/>
    <x v="0"/>
    <x v="0"/>
    <n v="1"/>
    <n v="1"/>
    <n v="1"/>
    <n v="1"/>
    <x v="0"/>
    <n v="1"/>
    <s v="3165270503MAPLE RESPIRATORY I.P.S. S.A.S."/>
    <x v="2"/>
    <d v="2024-01-15T00:00:00"/>
    <x v="2302"/>
    <d v="1899-12-30T00:00:00"/>
    <d v="2024-01-15T11:38:00"/>
    <s v="11:38"/>
    <d v="1899-12-30T04:22:32"/>
    <x v="1"/>
    <x v="1"/>
    <x v="12"/>
    <x v="1"/>
    <n v="8193"/>
  </r>
  <r>
    <n v="2325"/>
    <d v="2024-01-15T15:55:05"/>
    <d v="2024-01-15T16:00:54"/>
    <s v="45632550@ventasyservicios.com.co"/>
    <s v="Alejandra Rodriguez Cajamarca"/>
    <m/>
    <d v="2024-01-15T00:00:00"/>
    <s v="1:58 p. m."/>
    <x v="4"/>
    <m/>
    <m/>
    <m/>
    <m/>
    <m/>
    <m/>
    <m/>
    <m/>
    <s v="decoradosyacabados@yahoo.com"/>
    <s v="SOPORTE DE PAGO CLARO DICIEMBRE"/>
    <s v="78995321"/>
    <s v="DECORADOS Y ACABADOS"/>
    <s v="PYME MEDIANA"/>
    <s v="CLIENTE EXTERN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5T00:00:00"/>
    <m/>
    <m/>
    <x v="47"/>
    <x v="0"/>
    <x v="0"/>
    <x v="0"/>
    <x v="0"/>
    <n v="1"/>
    <n v="1"/>
    <n v="1"/>
    <n v="1"/>
    <x v="1"/>
    <n v="2"/>
    <s v="78995321DECORADOS Y ACABADOS"/>
    <x v="0"/>
    <d v="2024-01-15T00:00:00"/>
    <x v="2303"/>
    <d v="1899-12-30T00:00:00"/>
    <d v="2024-01-15T01:58:00"/>
    <s v="1:58"/>
    <d v="1899-12-30T14:02:54"/>
    <x v="3"/>
    <x v="2"/>
    <x v="24"/>
    <x v="0"/>
    <n v="8193"/>
  </r>
  <r>
    <n v="2326"/>
    <d v="2024-01-15T16:04:45"/>
    <d v="2024-01-15T16:05:37"/>
    <s v="45981202@ventasyservicios.com.co"/>
    <s v="Candida Mayerli Moyano Casallas"/>
    <m/>
    <d v="2024-01-15T00:00:00"/>
    <s v="11:46 "/>
    <x v="8"/>
    <m/>
    <m/>
    <m/>
    <m/>
    <m/>
    <s v="BANCOLOMBIA"/>
    <m/>
    <m/>
    <s v="-"/>
    <s v="SOLICITUD DE INFORMACION LINEA 3206210435"/>
    <s v="3206210435"/>
    <s v="BANCOLOMBIA"/>
    <s v="SOHO"/>
    <s v="CLIENTE EXTERNO"/>
    <x v="1"/>
    <s v="DANIEL STYVEN BUSTAMANTE ARBOLEDA"/>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5T00:00:00"/>
    <m/>
    <m/>
    <x v="22"/>
    <x v="7"/>
    <x v="0"/>
    <x v="0"/>
    <x v="0"/>
    <n v="1"/>
    <n v="1"/>
    <n v="1"/>
    <n v="1"/>
    <x v="0"/>
    <n v="1"/>
    <s v="3206210435BANCOLOMBIA"/>
    <x v="2"/>
    <d v="2024-01-15T00:00:00"/>
    <x v="2304"/>
    <d v="1899-12-30T00:00:00"/>
    <d v="2024-01-15T11:46:00"/>
    <s v="11:46"/>
    <d v="1899-12-30T04:19:37"/>
    <x v="1"/>
    <x v="1"/>
    <x v="10"/>
    <x v="1"/>
    <n v="8193"/>
  </r>
  <r>
    <n v="2327"/>
    <d v="2024-01-15T16:05:46"/>
    <d v="2024-01-15T16:08:23"/>
    <s v="45981202@ventasyservicios.com.co"/>
    <s v="Candida Mayerli Moyano Casallas"/>
    <m/>
    <d v="2024-01-15T00:00:00"/>
    <s v="15:19 "/>
    <x v="8"/>
    <m/>
    <m/>
    <m/>
    <m/>
    <m/>
    <s v="BANCOLOMBIA"/>
    <m/>
    <m/>
    <s v="-"/>
    <s v="RE: Consulta"/>
    <s v="3015490161"/>
    <s v="BANCOLOMBIA"/>
    <s v="SOHO"/>
    <s v="CLIENTE EXTERNO"/>
    <x v="1"/>
    <s v="DANIEL STYVEN BUSTAMANTE ARBOLEDA"/>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5T00:00:00"/>
    <m/>
    <m/>
    <x v="47"/>
    <x v="7"/>
    <x v="0"/>
    <x v="0"/>
    <x v="0"/>
    <n v="1"/>
    <n v="1"/>
    <n v="1"/>
    <n v="1"/>
    <x v="0"/>
    <n v="1"/>
    <s v="3015490161BANCOLOMBIA"/>
    <x v="2"/>
    <d v="2024-01-15T00:00:00"/>
    <x v="2305"/>
    <d v="1899-12-30T00:00:00"/>
    <d v="2024-01-15T15:19:00"/>
    <s v="15:19"/>
    <d v="1899-12-30T00:49:23"/>
    <x v="1"/>
    <x v="1"/>
    <x v="10"/>
    <x v="1"/>
    <n v="8193"/>
  </r>
  <r>
    <n v="2328"/>
    <d v="2024-01-15T16:09:38"/>
    <d v="2024-01-15T16:09:46"/>
    <s v="45113897@ventasyservicios.com.co"/>
    <s v="Diana Carolina Zambrano Cruz"/>
    <m/>
    <d v="2024-01-13T00:00:00"/>
    <s v="11:12"/>
    <x v="4"/>
    <m/>
    <m/>
    <m/>
    <m/>
    <m/>
    <m/>
    <m/>
    <m/>
    <s v="brayan.ruiz.rivera01@gmail.com"/>
    <s v="CESION DE CONTRATO CLARO EMPRESAS"/>
    <s v="12718500"/>
    <s v="RIVERA RIVERA HILDA"/>
    <s v="SOHO"/>
    <s v="CLIENTE EXTERNO"/>
    <x v="0"/>
    <m/>
    <s v="FIJO"/>
    <s v="FO"/>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15T00:00:00"/>
    <m/>
    <m/>
    <x v="111"/>
    <x v="0"/>
    <x v="0"/>
    <x v="0"/>
    <x v="0"/>
    <n v="1"/>
    <n v="1"/>
    <n v="1"/>
    <n v="1"/>
    <x v="0"/>
    <n v="1"/>
    <s v="12718500RIVERA RIVERA HILDA"/>
    <x v="0"/>
    <d v="2024-01-15T00:00:00"/>
    <x v="2306"/>
    <d v="1899-12-30T00:00:00"/>
    <d v="2024-01-13T11:12:00"/>
    <s v="11:12"/>
    <d v="1900-01-01T04:57:46"/>
    <x v="0"/>
    <x v="0"/>
    <x v="30"/>
    <x v="0"/>
    <n v="8193"/>
  </r>
  <r>
    <n v="2329"/>
    <d v="2024-01-15T16:09:21"/>
    <d v="2024-01-15T16:10:12"/>
    <s v="46044959@ventasyservicios.com.co"/>
    <s v="Brayan Enrique Cuida Castillo"/>
    <m/>
    <d v="2024-01-15T00:00:00"/>
    <s v="12:34 p. m."/>
    <x v="4"/>
    <m/>
    <m/>
    <m/>
    <m/>
    <m/>
    <m/>
    <m/>
    <m/>
    <s v="janid.monsalve.ext@claro.com.co"/>
    <s v="DIGITAL TRAINING COLOMBIA S A S"/>
    <s v="12066309"/>
    <s v=" DIGITAL TRAINING COLOMBIA S A S"/>
    <s v="MICRO"/>
    <s v="CLIENTE CLAR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5T00:00:00"/>
    <s v="NN"/>
    <m/>
    <x v="9"/>
    <x v="0"/>
    <x v="0"/>
    <x v="0"/>
    <x v="0"/>
    <n v="1"/>
    <n v="1"/>
    <n v="1"/>
    <n v="1"/>
    <x v="0"/>
    <n v="1"/>
    <s v="12066309 DIGITAL TRAINING COLOMBIA S A S"/>
    <x v="2"/>
    <d v="2024-01-15T00:00:00"/>
    <x v="2307"/>
    <d v="1899-12-30T00:00:00"/>
    <d v="2024-01-15T12:34:00"/>
    <s v="12:34"/>
    <d v="1899-12-30T03:36:12"/>
    <x v="1"/>
    <x v="1"/>
    <x v="7"/>
    <x v="0"/>
    <n v="8193"/>
  </r>
  <r>
    <n v="2330"/>
    <d v="2024-01-15T15:51:12"/>
    <d v="2024-01-15T16:11:28"/>
    <s v="45077016@ventasyservicios.com.co"/>
    <s v="Luis Guanuquiza Dominguez"/>
    <m/>
    <d v="2024-01-15T00:00:00"/>
    <s v="12:01"/>
    <x v="3"/>
    <m/>
    <s v="15560345"/>
    <m/>
    <m/>
    <m/>
    <m/>
    <m/>
    <m/>
    <m/>
    <m/>
    <s v="3176478004"/>
    <s v="COMERCIALIZADORA CHALIS S.A.S."/>
    <s v="PYME PEQUEÑA"/>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15T00:00:00"/>
    <s v="N/A"/>
    <s v="N/A"/>
    <x v="50"/>
    <x v="3"/>
    <x v="0"/>
    <x v="0"/>
    <x v="0"/>
    <n v="1"/>
    <n v="1"/>
    <n v="1"/>
    <n v="1"/>
    <x v="0"/>
    <n v="1"/>
    <s v="3176478004COMERCIALIZADORA CHALIS S.A.S."/>
    <x v="2"/>
    <d v="2024-01-15T00:00:00"/>
    <x v="2308"/>
    <d v="1899-12-30T00:00:00"/>
    <d v="2024-01-15T12:01:00"/>
    <s v="12:01"/>
    <d v="1899-12-30T04:10:28"/>
    <x v="1"/>
    <x v="1"/>
    <x v="25"/>
    <x v="1"/>
    <n v="8193"/>
  </r>
  <r>
    <n v="2331"/>
    <d v="2024-01-15T16:03:01"/>
    <d v="2024-01-15T16:12:51"/>
    <s v="45964794@ventasyservicios.com.co"/>
    <s v="Kevin Andres Munoz Rojas"/>
    <m/>
    <d v="2024-01-15T00:00:00"/>
    <s v="16:11"/>
    <x v="2"/>
    <s v="BITÁCORA GENERAL"/>
    <m/>
    <m/>
    <m/>
    <m/>
    <m/>
    <s v="Jose Correa &lt;joseccc06@gmail.com&gt;"/>
    <s v="Re: Formulario Contáctenos Roaming"/>
    <m/>
    <m/>
    <s v="0"/>
    <s v="0"/>
    <s v="NO DETERMINADO"/>
    <s v="CLIENTE EXTERNO"/>
    <x v="0"/>
    <m/>
    <m/>
    <m/>
    <m/>
    <m/>
    <m/>
    <m/>
    <m/>
    <m/>
    <m/>
    <m/>
    <m/>
    <m/>
    <m/>
    <m/>
    <m/>
    <m/>
    <m/>
    <m/>
    <m/>
    <m/>
    <m/>
    <m/>
    <m/>
    <m/>
    <m/>
    <m/>
    <m/>
    <m/>
    <m/>
    <m/>
    <m/>
    <m/>
    <m/>
    <m/>
    <m/>
    <m/>
    <m/>
    <m/>
    <m/>
    <m/>
    <m/>
    <m/>
    <m/>
    <m/>
    <m/>
    <m/>
    <m/>
    <m/>
    <m/>
    <m/>
    <m/>
    <m/>
    <m/>
    <m/>
    <m/>
    <m/>
    <m/>
    <m/>
    <m/>
    <m/>
    <m/>
    <m/>
    <m/>
    <m/>
    <m/>
    <m/>
    <m/>
    <m/>
    <m/>
    <m/>
    <m/>
    <m/>
    <m/>
    <m/>
    <m/>
    <m/>
    <m/>
    <m/>
    <m/>
    <m/>
    <m/>
    <m/>
    <m/>
    <m/>
    <m/>
    <m/>
    <m/>
    <m/>
    <m/>
    <m/>
    <m/>
    <m/>
    <m/>
    <m/>
    <s v="SOLICITUD PÁGINA"/>
    <m/>
    <m/>
    <m/>
    <m/>
    <m/>
    <m/>
    <m/>
    <m/>
    <m/>
    <m/>
    <m/>
    <m/>
    <m/>
    <m/>
    <m/>
    <m/>
    <m/>
    <x v="0"/>
    <m/>
    <m/>
    <m/>
    <m/>
    <m/>
    <s v="GESTIONADO"/>
    <m/>
    <d v="2024-01-15T00:00:00"/>
    <s v="n/a"/>
    <s v="0"/>
    <x v="77"/>
    <x v="2"/>
    <x v="0"/>
    <x v="0"/>
    <x v="0"/>
    <n v="1"/>
    <n v="1"/>
    <n v="1"/>
    <n v="1"/>
    <x v="0"/>
    <n v="1"/>
    <s v="00"/>
    <x v="2"/>
    <d v="2024-01-15T00:00:00"/>
    <x v="2309"/>
    <d v="1899-12-30T00:00:00"/>
    <d v="2024-01-15T16:11:00"/>
    <s v="16:11"/>
    <d v="1899-12-30T00:01:51"/>
    <x v="1"/>
    <x v="1"/>
    <x v="11"/>
    <x v="1"/>
    <n v="8193"/>
  </r>
  <r>
    <n v="2332"/>
    <d v="2024-01-15T16:14:05"/>
    <d v="2024-01-15T16:15:12"/>
    <s v="46044978@ventasyservicios.com.co"/>
    <s v="Edward Esteban Roa Ruiz"/>
    <m/>
    <d v="2024-01-13T00:00:00"/>
    <s v="10:32"/>
    <x v="4"/>
    <m/>
    <m/>
    <m/>
    <m/>
    <m/>
    <m/>
    <m/>
    <m/>
    <s v="comercial@simtecsas.com"/>
    <s v="COMPROBANTE DE PAGO FACTURAS CLARO"/>
    <s v="12496389"/>
    <s v=" SIMTEC SAS"/>
    <s v="MICRO"/>
    <s v="CLIENTE CLARO"/>
    <x v="0"/>
    <m/>
    <s v="FIJO"/>
    <s v="FO"/>
    <s v="PAGO NO ABONADO"/>
    <m/>
    <m/>
    <m/>
    <m/>
    <m/>
    <m/>
    <m/>
    <m/>
    <m/>
    <m/>
    <m/>
    <m/>
    <m/>
    <m/>
    <m/>
    <m/>
    <m/>
    <m/>
    <m/>
    <m/>
    <m/>
    <m/>
    <m/>
    <m/>
    <m/>
    <m/>
    <m/>
    <m/>
    <m/>
    <m/>
    <m/>
    <m/>
    <m/>
    <s v="INFORMACIÓN - ACLARACIÓN"/>
    <m/>
    <m/>
    <m/>
    <m/>
    <m/>
    <m/>
    <m/>
    <m/>
    <m/>
    <m/>
    <m/>
    <m/>
    <m/>
    <m/>
    <m/>
    <m/>
    <m/>
    <m/>
    <m/>
    <m/>
    <m/>
    <m/>
    <m/>
    <m/>
    <m/>
    <m/>
    <m/>
    <m/>
    <m/>
    <m/>
    <m/>
    <m/>
    <m/>
    <m/>
    <m/>
    <m/>
    <m/>
    <m/>
    <m/>
    <m/>
    <m/>
    <m/>
    <m/>
    <m/>
    <m/>
    <m/>
    <m/>
    <m/>
    <m/>
    <m/>
    <m/>
    <m/>
    <m/>
    <m/>
    <m/>
    <m/>
    <m/>
    <m/>
    <m/>
    <m/>
    <m/>
    <m/>
    <m/>
    <m/>
    <m/>
    <m/>
    <m/>
    <m/>
    <m/>
    <m/>
    <m/>
    <m/>
    <m/>
    <m/>
    <m/>
    <x v="0"/>
    <m/>
    <m/>
    <m/>
    <m/>
    <m/>
    <s v="GESTIONADO"/>
    <m/>
    <d v="2024-01-15T00:00:00"/>
    <m/>
    <m/>
    <x v="28"/>
    <x v="0"/>
    <x v="0"/>
    <x v="0"/>
    <x v="0"/>
    <n v="1"/>
    <n v="1"/>
    <n v="1"/>
    <n v="1"/>
    <x v="0"/>
    <n v="1"/>
    <s v="12496389 SIMTEC SAS"/>
    <x v="0"/>
    <d v="2024-01-15T00:00:00"/>
    <x v="2310"/>
    <d v="1899-12-30T00:00:00"/>
    <d v="2024-01-13T10:32:00"/>
    <s v="10:32"/>
    <d v="1900-01-01T05:43:12"/>
    <x v="0"/>
    <x v="0"/>
    <x v="8"/>
    <x v="0"/>
    <n v="8193"/>
  </r>
  <r>
    <n v="2333"/>
    <d v="2024-01-15T16:04:10"/>
    <d v="2024-01-15T16:18:03"/>
    <s v="45577874@ventasyservicios.com.co"/>
    <s v="David Andres Pardo Torres"/>
    <m/>
    <d v="2024-01-12T00:00:00"/>
    <s v="16:48"/>
    <x v="4"/>
    <m/>
    <m/>
    <m/>
    <m/>
    <m/>
    <m/>
    <m/>
    <m/>
    <s v="asistentegerencia@zonacaribe.co"/>
    <s v="CESION SERVICIO INTERNET SRA FLOR CARREÑO A DISTRIBUCIONES ACOUPAR LTDA"/>
    <s v="13874953"/>
    <s v="FLOR MARIA CARREÑO MACIAS"/>
    <s v="SOHO"/>
    <s v="CLIENTE EXTERNO"/>
    <x v="0"/>
    <m/>
    <s v="FIJO"/>
    <s v="FO"/>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5T00:00:00"/>
    <s v="20657498"/>
    <m/>
    <x v="37"/>
    <x v="0"/>
    <x v="0"/>
    <x v="0"/>
    <x v="0"/>
    <n v="1"/>
    <n v="1"/>
    <n v="1"/>
    <n v="1"/>
    <x v="0"/>
    <n v="1"/>
    <s v="13874953FLOR MARIA CARREÑO MACIAS"/>
    <x v="0"/>
    <d v="2024-01-15T00:00:00"/>
    <x v="2311"/>
    <d v="1899-12-30T00:00:00"/>
    <d v="2024-01-12T16:48:00"/>
    <s v="16:48"/>
    <d v="1900-01-01T23:30:03"/>
    <x v="0"/>
    <x v="0"/>
    <x v="14"/>
    <x v="0"/>
    <n v="8193"/>
  </r>
  <r>
    <n v="2334"/>
    <d v="2024-01-15T16:14:52"/>
    <d v="2024-01-15T16:18:24"/>
    <s v="45964794@ventasyservicios.com.co"/>
    <s v="Kevin Andres Munoz Rojas"/>
    <m/>
    <d v="2024-01-15T00:00:00"/>
    <s v="16:17"/>
    <x v="2"/>
    <s v="BITÁCORA GENERAL"/>
    <m/>
    <m/>
    <m/>
    <m/>
    <m/>
    <s v="Jose Correa &lt;joseccc06@gmail.com&gt;"/>
    <s v="Re: Formulario Contáctenos Roaming"/>
    <m/>
    <m/>
    <s v="3212366341"/>
    <s v="JOSE"/>
    <s v="MASIVO"/>
    <s v="CLIENTE EXTERNO"/>
    <x v="0"/>
    <m/>
    <m/>
    <m/>
    <m/>
    <m/>
    <m/>
    <m/>
    <m/>
    <m/>
    <m/>
    <m/>
    <m/>
    <m/>
    <m/>
    <m/>
    <m/>
    <m/>
    <m/>
    <m/>
    <m/>
    <m/>
    <m/>
    <m/>
    <m/>
    <m/>
    <m/>
    <m/>
    <m/>
    <m/>
    <m/>
    <m/>
    <m/>
    <m/>
    <m/>
    <m/>
    <m/>
    <m/>
    <m/>
    <m/>
    <m/>
    <m/>
    <m/>
    <m/>
    <m/>
    <m/>
    <m/>
    <m/>
    <m/>
    <m/>
    <m/>
    <m/>
    <m/>
    <m/>
    <m/>
    <m/>
    <m/>
    <m/>
    <m/>
    <m/>
    <m/>
    <m/>
    <m/>
    <m/>
    <m/>
    <m/>
    <m/>
    <m/>
    <m/>
    <m/>
    <m/>
    <m/>
    <m/>
    <m/>
    <m/>
    <m/>
    <m/>
    <m/>
    <m/>
    <m/>
    <m/>
    <m/>
    <m/>
    <m/>
    <m/>
    <m/>
    <m/>
    <m/>
    <m/>
    <m/>
    <m/>
    <m/>
    <m/>
    <m/>
    <m/>
    <m/>
    <s v="SOLICITUD PÁGINA"/>
    <m/>
    <m/>
    <m/>
    <m/>
    <m/>
    <m/>
    <m/>
    <m/>
    <m/>
    <m/>
    <m/>
    <m/>
    <m/>
    <m/>
    <m/>
    <m/>
    <m/>
    <x v="0"/>
    <m/>
    <m/>
    <m/>
    <m/>
    <m/>
    <s v="GESTIONADO"/>
    <m/>
    <d v="2024-01-15T00:00:00"/>
    <s v="N/A"/>
    <s v="0"/>
    <x v="77"/>
    <x v="2"/>
    <x v="0"/>
    <x v="0"/>
    <x v="0"/>
    <n v="1"/>
    <n v="1"/>
    <n v="1"/>
    <n v="1"/>
    <x v="1"/>
    <n v="2"/>
    <s v="3212366341JOSE"/>
    <x v="2"/>
    <d v="2024-01-15T00:00:00"/>
    <x v="2312"/>
    <d v="1899-12-30T00:00:00"/>
    <d v="2024-01-15T16:17:00"/>
    <s v="16:17"/>
    <d v="1899-12-30T00:01:24"/>
    <x v="1"/>
    <x v="1"/>
    <x v="11"/>
    <x v="1"/>
    <n v="8193"/>
  </r>
  <r>
    <n v="2335"/>
    <d v="2024-01-15T16:00:54"/>
    <d v="2024-01-15T16:19:36"/>
    <s v="45077040@ventasyservicios.com.co"/>
    <s v="Kimberly Tatiana Sorza Moya"/>
    <m/>
    <d v="2024-01-15T00:00:00"/>
    <s v="10:33 a. m."/>
    <x v="0"/>
    <m/>
    <m/>
    <m/>
    <m/>
    <m/>
    <m/>
    <m/>
    <m/>
    <s v="aida.calvov@claro.com.co"/>
    <s v="RV: ACTIVACIÓN ROAMING"/>
    <s v="3103222556  "/>
    <s v="CONTRACT WORKPLACES  COLOMBIA SAS - -"/>
    <s v="PYME MEDIANA"/>
    <s v="CLIENTE CLAR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5T00:00:00"/>
    <s v="n/a"/>
    <s v="n/a"/>
    <x v="19"/>
    <x v="0"/>
    <x v="0"/>
    <x v="0"/>
    <x v="0"/>
    <n v="1"/>
    <n v="1"/>
    <n v="1"/>
    <n v="1"/>
    <x v="0"/>
    <n v="1"/>
    <s v="3103222556  CONTRACT WORKPLACES  COLOMBIA SAS - -"/>
    <x v="2"/>
    <d v="2024-01-15T00:00:00"/>
    <x v="2313"/>
    <d v="1899-12-30T00:00:00"/>
    <d v="2024-01-15T10:33:00"/>
    <s v="10:33"/>
    <d v="1899-12-30T05:46:36"/>
    <x v="1"/>
    <x v="1"/>
    <x v="31"/>
    <x v="1"/>
    <n v="8193"/>
  </r>
  <r>
    <n v="2336"/>
    <d v="2024-01-15T16:19:16"/>
    <d v="2024-01-15T16:20:44"/>
    <s v="45077024@ventasyservicios.com.co"/>
    <s v="Leidy Tatiana Pinzon Calderon"/>
    <m/>
    <d v="2024-01-15T00:00:00"/>
    <s v="11:40"/>
    <x v="7"/>
    <m/>
    <m/>
    <m/>
    <m/>
    <m/>
    <m/>
    <s v="infratecno@crediservir.com"/>
    <s v="Re: Cesión de contratos"/>
    <m/>
    <m/>
    <s v="3188195559"/>
    <s v="NASLY TATIANA CONTRERAS MEJIA"/>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5T00:00:00"/>
    <m/>
    <m/>
    <x v="79"/>
    <x v="6"/>
    <x v="0"/>
    <x v="0"/>
    <x v="0"/>
    <n v="1"/>
    <n v="1"/>
    <n v="1"/>
    <n v="1"/>
    <x v="0"/>
    <n v="1"/>
    <s v="3188195559NASLY TATIANA CONTRERAS MEJIA"/>
    <x v="2"/>
    <d v="2024-01-15T00:00:00"/>
    <x v="2314"/>
    <d v="1899-12-30T00:00:00"/>
    <d v="2024-01-15T11:40:00"/>
    <s v="11:40"/>
    <d v="1899-12-30T04:40:44"/>
    <x v="1"/>
    <x v="1"/>
    <x v="12"/>
    <x v="1"/>
    <n v="8193"/>
  </r>
  <r>
    <n v="2337"/>
    <d v="2024-01-15T16:19:58"/>
    <d v="2024-01-15T16:21:14"/>
    <s v="45964794@ventasyservicios.com.co"/>
    <s v="Kevin Andres Munoz Rojas"/>
    <m/>
    <d v="2024-01-15T00:00:00"/>
    <s v="16:20"/>
    <x v="2"/>
    <s v="BITÁCORA GENERAL"/>
    <m/>
    <m/>
    <m/>
    <m/>
    <m/>
    <s v="Luciam70@hotmail.com"/>
    <s v="RE: Roaming cont&amp;#225;ctenos Persona Natural"/>
    <m/>
    <m/>
    <s v="0"/>
    <s v="MARTHA"/>
    <s v="MASIVO"/>
    <s v="CLIENTE EXTERNO"/>
    <x v="0"/>
    <m/>
    <m/>
    <m/>
    <m/>
    <m/>
    <m/>
    <m/>
    <m/>
    <m/>
    <m/>
    <m/>
    <m/>
    <m/>
    <m/>
    <m/>
    <m/>
    <m/>
    <m/>
    <m/>
    <m/>
    <m/>
    <m/>
    <m/>
    <m/>
    <m/>
    <m/>
    <m/>
    <m/>
    <m/>
    <m/>
    <m/>
    <m/>
    <m/>
    <m/>
    <m/>
    <m/>
    <m/>
    <m/>
    <m/>
    <m/>
    <m/>
    <m/>
    <m/>
    <m/>
    <m/>
    <m/>
    <m/>
    <m/>
    <m/>
    <m/>
    <m/>
    <m/>
    <m/>
    <m/>
    <m/>
    <m/>
    <m/>
    <m/>
    <m/>
    <m/>
    <m/>
    <m/>
    <m/>
    <m/>
    <m/>
    <m/>
    <m/>
    <m/>
    <m/>
    <m/>
    <m/>
    <m/>
    <m/>
    <m/>
    <m/>
    <m/>
    <m/>
    <m/>
    <m/>
    <m/>
    <m/>
    <m/>
    <m/>
    <m/>
    <m/>
    <m/>
    <m/>
    <m/>
    <m/>
    <m/>
    <m/>
    <m/>
    <m/>
    <m/>
    <m/>
    <s v="SOLICITUD PÁGINA"/>
    <m/>
    <m/>
    <m/>
    <m/>
    <m/>
    <m/>
    <m/>
    <m/>
    <m/>
    <m/>
    <m/>
    <m/>
    <m/>
    <m/>
    <m/>
    <m/>
    <m/>
    <x v="0"/>
    <m/>
    <m/>
    <m/>
    <m/>
    <m/>
    <s v="GESTIONADO"/>
    <m/>
    <d v="2024-01-15T00:00:00"/>
    <s v="N/A"/>
    <s v="0"/>
    <x v="77"/>
    <x v="2"/>
    <x v="0"/>
    <x v="0"/>
    <x v="0"/>
    <n v="1"/>
    <n v="1"/>
    <n v="1"/>
    <n v="1"/>
    <x v="0"/>
    <n v="1"/>
    <s v="0MARTHA"/>
    <x v="2"/>
    <d v="2024-01-15T00:00:00"/>
    <x v="2315"/>
    <d v="1899-12-30T00:00:00"/>
    <d v="2024-01-15T16:20:00"/>
    <s v="16:20"/>
    <d v="1899-12-30T00:01:14"/>
    <x v="1"/>
    <x v="1"/>
    <x v="11"/>
    <x v="1"/>
    <n v="8193"/>
  </r>
  <r>
    <n v="2338"/>
    <d v="2024-01-15T16:20:05"/>
    <d v="2024-01-15T16:22:03"/>
    <s v="46044971@ventasyservicios.com.co"/>
    <s v="Rowinson Pinilla Vega"/>
    <m/>
    <d v="2024-01-15T00:00:00"/>
    <s v="13/01/2024 16:21 p. m."/>
    <x v="0"/>
    <m/>
    <m/>
    <m/>
    <m/>
    <m/>
    <m/>
    <m/>
    <m/>
    <s v="compyssas@hotmail.com"/>
    <s v="Re: COLABORACION  CANCELACION SERVICIO"/>
    <s v="3138476716"/>
    <s v="SOLUCIONES INTEGRALES COMPYS S.A.S"/>
    <s v="SOHO"/>
    <s v="CLIENTE EXTERNO"/>
    <x v="0"/>
    <m/>
    <s v="MÓVIL"/>
    <m/>
    <m/>
    <s v="NEGACIÓN DE LÍNEA"/>
    <m/>
    <m/>
    <m/>
    <m/>
    <m/>
    <m/>
    <m/>
    <m/>
    <m/>
    <m/>
    <m/>
    <m/>
    <m/>
    <m/>
    <m/>
    <m/>
    <m/>
    <m/>
    <m/>
    <m/>
    <m/>
    <m/>
    <m/>
    <m/>
    <m/>
    <m/>
    <m/>
    <m/>
    <m/>
    <m/>
    <s v="INFORMACIÓN - ACLARACIÓN"/>
    <m/>
    <m/>
    <m/>
    <m/>
    <m/>
    <m/>
    <m/>
    <m/>
    <m/>
    <m/>
    <m/>
    <m/>
    <m/>
    <m/>
    <m/>
    <m/>
    <m/>
    <m/>
    <m/>
    <m/>
    <m/>
    <m/>
    <m/>
    <m/>
    <m/>
    <m/>
    <m/>
    <m/>
    <m/>
    <m/>
    <m/>
    <m/>
    <m/>
    <m/>
    <m/>
    <m/>
    <m/>
    <m/>
    <m/>
    <m/>
    <m/>
    <m/>
    <m/>
    <m/>
    <m/>
    <m/>
    <m/>
    <m/>
    <m/>
    <m/>
    <m/>
    <m/>
    <m/>
    <m/>
    <m/>
    <m/>
    <m/>
    <m/>
    <m/>
    <m/>
    <m/>
    <m/>
    <m/>
    <m/>
    <m/>
    <m/>
    <m/>
    <m/>
    <m/>
    <m/>
    <m/>
    <m/>
    <m/>
    <m/>
    <m/>
    <m/>
    <m/>
    <x v="0"/>
    <m/>
    <m/>
    <m/>
    <m/>
    <m/>
    <s v="GESTIONADO"/>
    <m/>
    <d v="2024-01-13T00:00:00"/>
    <s v="NA"/>
    <s v="NA"/>
    <x v="185"/>
    <x v="0"/>
    <x v="0"/>
    <x v="0"/>
    <x v="0"/>
    <n v="1"/>
    <n v="1"/>
    <n v="1"/>
    <n v="1"/>
    <x v="1"/>
    <n v="2"/>
    <s v="3138476716SOLUCIONES INTEGRALES COMPYS S.A.S"/>
    <x v="2"/>
    <d v="2024-01-15T00:00:00"/>
    <x v="2316"/>
    <d v="1899-12-30T00:00:00"/>
    <d v="2024-01-15T16:21:00"/>
    <s v="13/01/2024 16:21"/>
    <d v="1899-12-30T00:01:03"/>
    <x v="1"/>
    <x v="1"/>
    <x v="19"/>
    <x v="1"/>
    <n v="8193"/>
  </r>
  <r>
    <n v="2339"/>
    <d v="2024-01-15T16:29:02"/>
    <d v="2024-01-15T16:29:51"/>
    <s v="45964794@ventasyservicios.com.co"/>
    <s v="Kevin Andres Munoz Rojas"/>
    <m/>
    <d v="2024-01-08T00:00:00"/>
    <s v="16:29"/>
    <x v="2"/>
    <s v="BITÁCORA GENERAL"/>
    <m/>
    <m/>
    <m/>
    <m/>
    <m/>
    <s v="Xiomara Xibille &lt;xiomaraxibille@icloud.com&gt;"/>
    <s v="Xiomara Xibille &lt;xiomaraxibille@icloud.com&gt;"/>
    <m/>
    <m/>
    <s v="0"/>
    <s v="XIOMARA"/>
    <s v="MASIVO"/>
    <s v="CLIENTE EXTERNO"/>
    <x v="0"/>
    <m/>
    <m/>
    <m/>
    <m/>
    <m/>
    <m/>
    <m/>
    <m/>
    <m/>
    <m/>
    <m/>
    <m/>
    <m/>
    <m/>
    <m/>
    <m/>
    <m/>
    <m/>
    <m/>
    <m/>
    <m/>
    <m/>
    <m/>
    <m/>
    <m/>
    <m/>
    <m/>
    <m/>
    <m/>
    <m/>
    <m/>
    <m/>
    <m/>
    <m/>
    <m/>
    <m/>
    <m/>
    <m/>
    <m/>
    <m/>
    <m/>
    <m/>
    <m/>
    <m/>
    <m/>
    <m/>
    <m/>
    <m/>
    <m/>
    <m/>
    <m/>
    <m/>
    <m/>
    <m/>
    <m/>
    <m/>
    <m/>
    <m/>
    <m/>
    <m/>
    <m/>
    <m/>
    <m/>
    <m/>
    <m/>
    <m/>
    <m/>
    <m/>
    <m/>
    <m/>
    <m/>
    <m/>
    <m/>
    <m/>
    <m/>
    <m/>
    <m/>
    <m/>
    <m/>
    <m/>
    <m/>
    <m/>
    <m/>
    <m/>
    <m/>
    <m/>
    <m/>
    <m/>
    <m/>
    <m/>
    <m/>
    <m/>
    <m/>
    <m/>
    <m/>
    <s v="SOLICITUD PÁGINA"/>
    <m/>
    <m/>
    <m/>
    <m/>
    <m/>
    <m/>
    <m/>
    <m/>
    <m/>
    <m/>
    <m/>
    <m/>
    <m/>
    <m/>
    <m/>
    <m/>
    <m/>
    <x v="0"/>
    <m/>
    <m/>
    <m/>
    <m/>
    <m/>
    <s v="GESTIONADO"/>
    <m/>
    <d v="2024-01-15T00:00:00"/>
    <s v="N/A"/>
    <s v="0"/>
    <x v="77"/>
    <x v="2"/>
    <x v="0"/>
    <x v="0"/>
    <x v="0"/>
    <n v="1"/>
    <n v="1"/>
    <n v="1"/>
    <n v="1"/>
    <x v="0"/>
    <n v="1"/>
    <s v="0XIOMARA"/>
    <x v="0"/>
    <d v="2024-01-15T00:00:00"/>
    <x v="2317"/>
    <d v="1899-12-30T00:00:00"/>
    <d v="2024-01-08T16:29:00"/>
    <s v="16:29"/>
    <d v="1900-01-06T00:00:51"/>
    <x v="0"/>
    <x v="0"/>
    <x v="11"/>
    <x v="1"/>
    <n v="8193"/>
  </r>
  <r>
    <n v="2340"/>
    <d v="2024-01-15T16:30:54"/>
    <d v="2024-01-15T16:32:33"/>
    <s v="45077040@ventasyservicios.com.co"/>
    <s v="Kimberly Tatiana Sorza Moya"/>
    <m/>
    <d v="2024-01-15T00:00:00"/>
    <s v="10:44"/>
    <x v="0"/>
    <m/>
    <m/>
    <m/>
    <m/>
    <m/>
    <m/>
    <m/>
    <m/>
    <s v="dayana.julio@claro.com.co; "/>
    <s v="Re: APLICAR CAMPAÑA REDES INTELIGENTES SAS NIT 900743697"/>
    <s v="8.22502474"/>
    <s v="REDES INTELIGENTES S.A.S. &quot;REDINTSAS&quot;"/>
    <s v="SOHO"/>
    <s v="CLIENTE CLARO"/>
    <x v="0"/>
    <m/>
    <s v="MÓVIL"/>
    <m/>
    <m/>
    <s v="OFERTA NEGOCIADA CONTRATO"/>
    <m/>
    <m/>
    <m/>
    <m/>
    <m/>
    <m/>
    <m/>
    <m/>
    <m/>
    <m/>
    <m/>
    <m/>
    <m/>
    <m/>
    <m/>
    <m/>
    <m/>
    <m/>
    <m/>
    <m/>
    <m/>
    <m/>
    <m/>
    <m/>
    <m/>
    <m/>
    <m/>
    <m/>
    <m/>
    <m/>
    <m/>
    <s v="APLICACIÓN CAMPAÑA"/>
    <m/>
    <m/>
    <m/>
    <m/>
    <m/>
    <m/>
    <m/>
    <m/>
    <m/>
    <m/>
    <m/>
    <m/>
    <m/>
    <m/>
    <m/>
    <m/>
    <m/>
    <m/>
    <m/>
    <m/>
    <m/>
    <m/>
    <m/>
    <m/>
    <m/>
    <m/>
    <m/>
    <m/>
    <m/>
    <m/>
    <m/>
    <m/>
    <m/>
    <m/>
    <m/>
    <m/>
    <m/>
    <m/>
    <m/>
    <m/>
    <m/>
    <m/>
    <m/>
    <m/>
    <m/>
    <m/>
    <m/>
    <m/>
    <m/>
    <m/>
    <m/>
    <m/>
    <m/>
    <m/>
    <m/>
    <m/>
    <m/>
    <m/>
    <m/>
    <m/>
    <m/>
    <m/>
    <m/>
    <m/>
    <m/>
    <m/>
    <m/>
    <m/>
    <m/>
    <m/>
    <m/>
    <m/>
    <m/>
    <m/>
    <m/>
    <m/>
    <x v="0"/>
    <m/>
    <m/>
    <m/>
    <m/>
    <m/>
    <s v="GESTIONADO"/>
    <m/>
    <d v="2024-01-15T00:00:00"/>
    <s v="n/a"/>
    <s v="n/a"/>
    <x v="112"/>
    <x v="0"/>
    <x v="0"/>
    <x v="0"/>
    <x v="0"/>
    <n v="1"/>
    <n v="1"/>
    <n v="1"/>
    <n v="1"/>
    <x v="0"/>
    <n v="1"/>
    <s v="8.22502474REDES INTELIGENTES S.A.S. &quot;REDINTSAS&quot;"/>
    <x v="2"/>
    <d v="2024-01-15T00:00:00"/>
    <x v="2318"/>
    <d v="1899-12-30T00:00:00"/>
    <d v="2024-01-15T10:44:00"/>
    <s v="10:44"/>
    <d v="1899-12-30T05:48:33"/>
    <x v="1"/>
    <x v="1"/>
    <x v="31"/>
    <x v="1"/>
    <n v="8193"/>
  </r>
  <r>
    <n v="2341"/>
    <d v="2024-01-15T16:25:52"/>
    <d v="2024-01-15T16:32:41"/>
    <s v="45577874@ventasyservicios.com.co"/>
    <s v="David Andres Pardo Torres"/>
    <m/>
    <d v="2024-01-13T00:00:00"/>
    <s v="13:02"/>
    <x v="4"/>
    <m/>
    <m/>
    <m/>
    <m/>
    <m/>
    <m/>
    <m/>
    <m/>
    <s v="KarenL.ZarateN@claro.com.co"/>
    <s v="Cesion cuenta 19773809"/>
    <s v="19773809"/>
    <s v="FLOR CATAL RUBIANO NOVOA"/>
    <s v="SOHO"/>
    <s v="CONSULTOR COMERCIAL"/>
    <x v="0"/>
    <m/>
    <s v="FIJO"/>
    <s v="HFC"/>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15T00:00:00"/>
    <s v="996257243"/>
    <m/>
    <x v="111"/>
    <x v="0"/>
    <x v="0"/>
    <x v="0"/>
    <x v="0"/>
    <n v="1"/>
    <n v="1"/>
    <n v="1"/>
    <n v="1"/>
    <x v="0"/>
    <n v="1"/>
    <s v="19773809FLOR CATAL RUBIANO NOVOA"/>
    <x v="0"/>
    <d v="2024-01-15T00:00:00"/>
    <x v="2319"/>
    <d v="1899-12-30T00:00:00"/>
    <d v="2024-01-13T13:02:00"/>
    <s v="13:02"/>
    <d v="1900-01-01T03:30:41"/>
    <x v="0"/>
    <x v="0"/>
    <x v="14"/>
    <x v="0"/>
    <n v="8193"/>
  </r>
  <r>
    <n v="2342"/>
    <d v="2024-01-15T16:31:03"/>
    <d v="2024-01-15T16:33:26"/>
    <s v="46044558@ventasyservicios.com.co"/>
    <s v="Dick Harry Rodriguez Rocha"/>
    <m/>
    <d v="2024-01-11T00:00:00"/>
    <s v="15:48"/>
    <x v="0"/>
    <m/>
    <m/>
    <m/>
    <m/>
    <m/>
    <m/>
    <m/>
    <m/>
    <s v="soportes.neumo@gmail.com"/>
    <s v="Fwd: COPIA CONTRATO INTERNET CLARO CON MEDINEUMO SAS"/>
    <s v="13316745"/>
    <s v="MEDINEUMO SAS"/>
    <s v="PYME PEQUEÑA"/>
    <s v="CLIENTE EXTERNO"/>
    <x v="0"/>
    <m/>
    <s v="FIJO"/>
    <s v="FO"/>
    <s v="CERTIFICACIONES"/>
    <m/>
    <m/>
    <m/>
    <m/>
    <m/>
    <m/>
    <m/>
    <m/>
    <m/>
    <m/>
    <s v="DETALLE DEL SERVICIO"/>
    <m/>
    <m/>
    <m/>
    <m/>
    <m/>
    <m/>
    <m/>
    <m/>
    <m/>
    <m/>
    <m/>
    <m/>
    <m/>
    <m/>
    <m/>
    <m/>
    <m/>
    <m/>
    <m/>
    <m/>
    <m/>
    <m/>
    <m/>
    <m/>
    <m/>
    <m/>
    <m/>
    <m/>
    <m/>
    <m/>
    <m/>
    <m/>
    <m/>
    <m/>
    <m/>
    <m/>
    <m/>
    <m/>
    <m/>
    <m/>
    <m/>
    <m/>
    <m/>
    <m/>
    <m/>
    <m/>
    <m/>
    <m/>
    <m/>
    <m/>
    <m/>
    <m/>
    <m/>
    <m/>
    <m/>
    <m/>
    <m/>
    <m/>
    <m/>
    <m/>
    <m/>
    <m/>
    <m/>
    <m/>
    <m/>
    <m/>
    <m/>
    <m/>
    <m/>
    <m/>
    <m/>
    <m/>
    <m/>
    <m/>
    <m/>
    <m/>
    <m/>
    <m/>
    <m/>
    <m/>
    <m/>
    <m/>
    <m/>
    <m/>
    <m/>
    <m/>
    <m/>
    <m/>
    <m/>
    <m/>
    <m/>
    <m/>
    <m/>
    <m/>
    <m/>
    <m/>
    <m/>
    <m/>
    <x v="0"/>
    <m/>
    <m/>
    <m/>
    <m/>
    <m/>
    <s v="GESTIONADO"/>
    <m/>
    <d v="2024-01-15T00:00:00"/>
    <m/>
    <m/>
    <x v="116"/>
    <x v="0"/>
    <x v="0"/>
    <x v="0"/>
    <x v="0"/>
    <n v="1"/>
    <n v="1"/>
    <n v="1"/>
    <n v="1"/>
    <x v="0"/>
    <n v="1"/>
    <s v="13316745MEDINEUMO SAS"/>
    <x v="0"/>
    <d v="2024-01-15T00:00:00"/>
    <x v="2320"/>
    <d v="1899-12-30T00:00:00"/>
    <d v="2024-01-11T15:48:00"/>
    <s v="15:48"/>
    <d v="1900-01-03T00:45:26"/>
    <x v="0"/>
    <x v="0"/>
    <x v="20"/>
    <x v="1"/>
    <n v="8193"/>
  </r>
  <r>
    <n v="2343"/>
    <d v="2024-01-15T16:22:09"/>
    <d v="2024-01-15T16:40:10"/>
    <s v="46044971@ventasyservicios.com.co"/>
    <s v="Rowinson Pinilla Vega"/>
    <m/>
    <d v="2024-01-13T00:00:00"/>
    <s v="13/01/2024 16:21 p. m."/>
    <x v="0"/>
    <m/>
    <m/>
    <m/>
    <m/>
    <m/>
    <m/>
    <m/>
    <m/>
    <s v="compyssas@hotmail.com"/>
    <s v="Re: COLABORACION  CANCELACION SERVICIO"/>
    <s v="3138476716"/>
    <s v="SOLUCIONES INTEGRALES COMPYS S.A.S"/>
    <s v="SOHO"/>
    <s v="CLIENTE EXTERNO"/>
    <x v="0"/>
    <m/>
    <s v="MÓVIL"/>
    <m/>
    <m/>
    <s v="CANCELACIÓN DE LÍNEA"/>
    <m/>
    <m/>
    <m/>
    <m/>
    <m/>
    <s v="PROPUESTA CONTENCIÓN"/>
    <m/>
    <m/>
    <m/>
    <m/>
    <m/>
    <m/>
    <m/>
    <m/>
    <m/>
    <m/>
    <m/>
    <m/>
    <m/>
    <m/>
    <m/>
    <m/>
    <m/>
    <m/>
    <m/>
    <m/>
    <m/>
    <m/>
    <m/>
    <m/>
    <m/>
    <m/>
    <m/>
    <m/>
    <m/>
    <m/>
    <m/>
    <m/>
    <m/>
    <m/>
    <m/>
    <m/>
    <m/>
    <m/>
    <m/>
    <m/>
    <m/>
    <m/>
    <m/>
    <m/>
    <m/>
    <m/>
    <m/>
    <m/>
    <m/>
    <m/>
    <m/>
    <m/>
    <m/>
    <m/>
    <m/>
    <m/>
    <m/>
    <m/>
    <m/>
    <m/>
    <m/>
    <m/>
    <m/>
    <m/>
    <m/>
    <m/>
    <m/>
    <m/>
    <m/>
    <m/>
    <m/>
    <m/>
    <m/>
    <m/>
    <m/>
    <m/>
    <m/>
    <m/>
    <m/>
    <m/>
    <m/>
    <m/>
    <m/>
    <m/>
    <m/>
    <m/>
    <m/>
    <m/>
    <m/>
    <m/>
    <m/>
    <m/>
    <m/>
    <m/>
    <m/>
    <m/>
    <m/>
    <m/>
    <m/>
    <m/>
    <m/>
    <m/>
    <x v="0"/>
    <m/>
    <m/>
    <m/>
    <m/>
    <m/>
    <s v="GESTIONADO"/>
    <m/>
    <d v="2024-01-13T00:00:00"/>
    <s v="NA"/>
    <s v="na"/>
    <x v="72"/>
    <x v="0"/>
    <x v="0"/>
    <x v="0"/>
    <x v="0"/>
    <n v="1"/>
    <n v="1"/>
    <n v="1"/>
    <n v="1"/>
    <x v="0"/>
    <n v="1"/>
    <s v="3138476716SOLUCIONES INTEGRALES COMPYS S.A.S"/>
    <x v="0"/>
    <d v="2024-01-15T00:00:00"/>
    <x v="2321"/>
    <d v="1899-12-30T00:00:00"/>
    <d v="2024-01-13T16:21:00"/>
    <s v="13/01/2024 16:21"/>
    <d v="1900-01-01T00:19:10"/>
    <x v="0"/>
    <x v="2"/>
    <x v="19"/>
    <x v="1"/>
    <n v="8193"/>
  </r>
  <r>
    <n v="2344"/>
    <d v="2024-01-15T16:34:52"/>
    <d v="2024-01-15T16:40:40"/>
    <s v="45077016@ventasyservicios.com.co"/>
    <s v="Luis Guanuquiza Dominguez"/>
    <m/>
    <d v="2024-01-15T00:00:00"/>
    <s v="12:16"/>
    <x v="3"/>
    <m/>
    <s v="15560358"/>
    <m/>
    <m/>
    <m/>
    <m/>
    <m/>
    <m/>
    <m/>
    <m/>
    <s v="900974998"/>
    <s v="INVERSIONES X'HOBBIES SAS"/>
    <s v="EMPRESAS"/>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5T00:00:00"/>
    <s v="N/A"/>
    <s v="N/A"/>
    <x v="21"/>
    <x v="3"/>
    <x v="0"/>
    <x v="0"/>
    <x v="0"/>
    <n v="1"/>
    <n v="1"/>
    <n v="1"/>
    <n v="1"/>
    <x v="0"/>
    <n v="1"/>
    <s v="900974998INVERSIONES X'HOBBIES SAS"/>
    <x v="2"/>
    <d v="2024-01-15T00:00:00"/>
    <x v="2322"/>
    <d v="1899-12-30T00:00:00"/>
    <d v="2024-01-15T12:16:00"/>
    <s v="12:16"/>
    <d v="1899-12-30T04:24:40"/>
    <x v="1"/>
    <x v="1"/>
    <x v="25"/>
    <x v="1"/>
    <n v="8193"/>
  </r>
  <r>
    <n v="2345"/>
    <d v="2024-01-15T16:40:38"/>
    <d v="2024-01-15T16:41:50"/>
    <s v="45077024@ventasyservicios.com.co"/>
    <s v="Leidy Tatiana Pinzon Calderon"/>
    <m/>
    <d v="2024-01-12T00:00:00"/>
    <s v="08:18"/>
    <x v="7"/>
    <m/>
    <m/>
    <m/>
    <m/>
    <m/>
    <m/>
    <s v="n/a"/>
    <s v="Re: Cesión de la línea 3002560654"/>
    <m/>
    <m/>
    <s v="3002560654"/>
    <s v="AGENCIA PARA LA GESTION DEL PAISAJE,"/>
    <s v="PYME MEDIAN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2T00:00:00"/>
    <m/>
    <m/>
    <x v="81"/>
    <x v="6"/>
    <x v="0"/>
    <x v="0"/>
    <x v="0"/>
    <n v="1"/>
    <n v="1"/>
    <n v="1"/>
    <n v="1"/>
    <x v="0"/>
    <n v="1"/>
    <s v="3002560654AGENCIA PARA LA GESTION DEL PAISAJE,"/>
    <x v="0"/>
    <d v="2024-01-15T00:00:00"/>
    <x v="2323"/>
    <d v="1899-12-30T00:00:00"/>
    <d v="2024-01-12T08:18:00"/>
    <s v="08:18"/>
    <d v="1900-01-02T08:23:50"/>
    <x v="0"/>
    <x v="2"/>
    <x v="12"/>
    <x v="1"/>
    <n v="8193"/>
  </r>
  <r>
    <n v="2346"/>
    <d v="2024-01-15T16:40:14"/>
    <d v="2024-01-15T16:42:18"/>
    <s v="46044971@ventasyservicios.com.co"/>
    <s v="Rowinson Pinilla Vega"/>
    <m/>
    <d v="2024-01-13T00:00:00"/>
    <s v="13/01/2024 13:56 p. m."/>
    <x v="0"/>
    <m/>
    <m/>
    <m/>
    <m/>
    <m/>
    <m/>
    <m/>
    <m/>
    <s v="tavocolombia20@gmail.com"/>
    <s v="Re: Activacion de dominio de correo electronico"/>
    <s v="65314276"/>
    <s v="GUSTAVO ADOLFO ROA PEREZ "/>
    <s v="SOHO"/>
    <s v="CLIENTE EXTERNO"/>
    <x v="0"/>
    <m/>
    <s v="FIJO"/>
    <s v="HFC"/>
    <s v="DATOS DEMOGRÁFICOS"/>
    <m/>
    <m/>
    <m/>
    <m/>
    <m/>
    <m/>
    <m/>
    <m/>
    <m/>
    <m/>
    <m/>
    <m/>
    <m/>
    <m/>
    <m/>
    <s v="ACTUALIZACIÓN No. DE IDENTIFICACIÓN"/>
    <m/>
    <m/>
    <m/>
    <m/>
    <m/>
    <m/>
    <m/>
    <m/>
    <m/>
    <m/>
    <m/>
    <m/>
    <m/>
    <m/>
    <m/>
    <m/>
    <m/>
    <m/>
    <m/>
    <m/>
    <m/>
    <m/>
    <m/>
    <m/>
    <m/>
    <m/>
    <m/>
    <m/>
    <m/>
    <m/>
    <m/>
    <m/>
    <m/>
    <m/>
    <m/>
    <m/>
    <m/>
    <m/>
    <m/>
    <m/>
    <m/>
    <m/>
    <m/>
    <m/>
    <m/>
    <m/>
    <m/>
    <m/>
    <m/>
    <m/>
    <m/>
    <m/>
    <m/>
    <m/>
    <m/>
    <m/>
    <m/>
    <m/>
    <m/>
    <m/>
    <m/>
    <m/>
    <m/>
    <m/>
    <m/>
    <m/>
    <m/>
    <m/>
    <m/>
    <m/>
    <m/>
    <m/>
    <m/>
    <m/>
    <m/>
    <m/>
    <m/>
    <m/>
    <m/>
    <m/>
    <m/>
    <m/>
    <m/>
    <m/>
    <m/>
    <m/>
    <m/>
    <m/>
    <m/>
    <m/>
    <m/>
    <m/>
    <m/>
    <x v="0"/>
    <m/>
    <m/>
    <m/>
    <m/>
    <m/>
    <s v="GESTIONADO"/>
    <m/>
    <d v="2024-01-13T00:00:00"/>
    <s v="NA"/>
    <s v="NA"/>
    <x v="181"/>
    <x v="0"/>
    <x v="0"/>
    <x v="0"/>
    <x v="0"/>
    <n v="1"/>
    <n v="1"/>
    <n v="1"/>
    <n v="1"/>
    <x v="2"/>
    <n v="2"/>
    <s v="65314276GUSTAVO ADOLFO ROA PEREZ "/>
    <x v="0"/>
    <d v="2024-01-15T00:00:00"/>
    <x v="2324"/>
    <d v="1899-12-30T00:00:00"/>
    <d v="2024-01-13T13:56:00"/>
    <s v="13/01/2024 13:56"/>
    <d v="1900-01-01T02:46:18"/>
    <x v="0"/>
    <x v="2"/>
    <x v="19"/>
    <x v="1"/>
    <n v="8193"/>
  </r>
  <r>
    <n v="2347"/>
    <d v="2024-01-15T16:42:21"/>
    <d v="2024-01-15T16:45:14"/>
    <s v="46044971@ventasyservicios.com.co"/>
    <s v="Rowinson Pinilla Vega"/>
    <m/>
    <d v="2024-01-13T00:00:00"/>
    <s v="13/01/2024 13:59 p. m."/>
    <x v="0"/>
    <m/>
    <m/>
    <m/>
    <m/>
    <m/>
    <m/>
    <m/>
    <m/>
    <s v="compras@equilub.com.co"/>
    <s v="Fwd: SOLICITUD ACTIVACION LINEA EN LA CUENTA EMPRESARIAL EQUILUB SAS NIT. 900.953.218"/>
    <s v="3206946247"/>
    <s v="EQUIPOS Y SOLUCIONES DE LUBRICACION S.A.S"/>
    <s v="SOHO"/>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SOLUCIONADO ESCALADO"/>
    <s v="SUPERVISOR NEGOCIOS"/>
    <d v="2024-01-13T00:00:00"/>
    <s v="NA"/>
    <s v="NA"/>
    <x v="15"/>
    <x v="0"/>
    <x v="4"/>
    <x v="0"/>
    <x v="0"/>
    <n v="1"/>
    <n v="1"/>
    <n v="1"/>
    <n v="1"/>
    <x v="2"/>
    <n v="2"/>
    <s v="3206946247EQUIPOS Y SOLUCIONES DE LUBRICACION S.A.S"/>
    <x v="1"/>
    <d v="2024-01-15T00:00:00"/>
    <x v="2325"/>
    <d v="1899-12-30T00:00:00"/>
    <d v="2024-01-13T13:59:00"/>
    <s v="13/01/2024 13:59"/>
    <d v="1900-01-01T02:46:14"/>
    <x v="0"/>
    <x v="2"/>
    <x v="19"/>
    <x v="1"/>
    <n v="8193"/>
  </r>
  <r>
    <n v="2348"/>
    <d v="2024-01-15T16:01:10"/>
    <d v="2024-01-15T16:45:44"/>
    <s v="45632550@ventasyservicios.com.co"/>
    <s v="Alejandra Rodriguez Cajamarca"/>
    <m/>
    <d v="2024-01-15T00:00:00"/>
    <s v="10:03 a. m."/>
    <x v="4"/>
    <m/>
    <m/>
    <m/>
    <m/>
    <m/>
    <m/>
    <m/>
    <m/>
    <s v="gerencia@promoopcioncolombia.co"/>
    <s v="RE: PROMOCIONALES DE OCCIDENTE SUCURSAL--20443351"/>
    <s v="13036288"/>
    <s v="PROMOCIONALES DE OCCIDENTE SUCURSAL"/>
    <s v="PYME MEDIANA"/>
    <s v="CLIENTE CLARO"/>
    <x v="0"/>
    <m/>
    <s v="FIJO"/>
    <s v="FO"/>
    <s v="PQR"/>
    <m/>
    <m/>
    <m/>
    <m/>
    <m/>
    <m/>
    <m/>
    <m/>
    <m/>
    <m/>
    <m/>
    <m/>
    <m/>
    <m/>
    <m/>
    <m/>
    <m/>
    <m/>
    <m/>
    <m/>
    <m/>
    <m/>
    <m/>
    <m/>
    <m/>
    <m/>
    <m/>
    <m/>
    <m/>
    <m/>
    <m/>
    <m/>
    <m/>
    <m/>
    <m/>
    <m/>
    <m/>
    <s v="INFORMACIÓN - ACLARACIÓN"/>
    <s v="INFORMACIÓN PLANES - TARIFAS"/>
    <m/>
    <m/>
    <m/>
    <m/>
    <m/>
    <m/>
    <m/>
    <m/>
    <m/>
    <m/>
    <m/>
    <m/>
    <m/>
    <m/>
    <m/>
    <m/>
    <m/>
    <m/>
    <m/>
    <m/>
    <m/>
    <m/>
    <m/>
    <m/>
    <m/>
    <m/>
    <m/>
    <m/>
    <m/>
    <m/>
    <m/>
    <m/>
    <m/>
    <m/>
    <m/>
    <m/>
    <m/>
    <m/>
    <m/>
    <m/>
    <m/>
    <m/>
    <m/>
    <m/>
    <m/>
    <m/>
    <m/>
    <m/>
    <m/>
    <m/>
    <m/>
    <m/>
    <m/>
    <m/>
    <m/>
    <m/>
    <m/>
    <m/>
    <m/>
    <m/>
    <m/>
    <m/>
    <m/>
    <m/>
    <m/>
    <m/>
    <m/>
    <m/>
    <m/>
    <m/>
    <x v="0"/>
    <m/>
    <m/>
    <m/>
    <m/>
    <m/>
    <s v="GESTIONADO"/>
    <m/>
    <d v="2024-01-15T00:00:00"/>
    <m/>
    <m/>
    <x v="101"/>
    <x v="0"/>
    <x v="0"/>
    <x v="0"/>
    <x v="0"/>
    <n v="1"/>
    <n v="1"/>
    <n v="1"/>
    <n v="1"/>
    <x v="0"/>
    <n v="1"/>
    <s v="13036288PROMOCIONALES DE OCCIDENTE SUCURSAL"/>
    <x v="0"/>
    <d v="2024-01-15T00:00:00"/>
    <x v="2326"/>
    <d v="1899-12-30T00:00:00"/>
    <d v="2024-01-15T10:03:00"/>
    <s v="10:03"/>
    <d v="1899-12-30T06:42:44"/>
    <x v="2"/>
    <x v="2"/>
    <x v="24"/>
    <x v="0"/>
    <n v="8193"/>
  </r>
  <r>
    <n v="2349"/>
    <d v="2024-01-15T16:43:41"/>
    <d v="2024-01-15T16:45:49"/>
    <s v="45577874@ventasyservicios.com.co"/>
    <s v="David Andres Pardo Torres"/>
    <m/>
    <d v="2024-01-13T00:00:00"/>
    <s v="13:06"/>
    <x v="4"/>
    <m/>
    <m/>
    <m/>
    <m/>
    <m/>
    <m/>
    <m/>
    <m/>
    <s v="ossava74@gmail.com"/>
    <s v="Re: TRASLADO LINEA"/>
    <s v="15690015"/>
    <s v="OFELIA PERDOMO DE MARTINEZ"/>
    <s v="MICRO"/>
    <s v="CLIENTE EXTERNO"/>
    <x v="0"/>
    <m/>
    <s v="FIJO"/>
    <s v="HFC"/>
    <s v="TRASLADO SEDE"/>
    <m/>
    <m/>
    <m/>
    <m/>
    <m/>
    <m/>
    <m/>
    <m/>
    <m/>
    <m/>
    <m/>
    <m/>
    <m/>
    <m/>
    <m/>
    <m/>
    <m/>
    <m/>
    <m/>
    <m/>
    <m/>
    <m/>
    <m/>
    <m/>
    <m/>
    <m/>
    <m/>
    <m/>
    <m/>
    <m/>
    <m/>
    <m/>
    <m/>
    <m/>
    <m/>
    <m/>
    <m/>
    <m/>
    <m/>
    <m/>
    <m/>
    <m/>
    <m/>
    <m/>
    <m/>
    <m/>
    <m/>
    <m/>
    <m/>
    <m/>
    <m/>
    <m/>
    <m/>
    <m/>
    <m/>
    <m/>
    <m/>
    <m/>
    <m/>
    <s v="GESTIONADO"/>
    <m/>
    <m/>
    <m/>
    <m/>
    <m/>
    <m/>
    <m/>
    <m/>
    <m/>
    <m/>
    <m/>
    <m/>
    <m/>
    <m/>
    <m/>
    <m/>
    <m/>
    <m/>
    <m/>
    <m/>
    <m/>
    <m/>
    <m/>
    <m/>
    <m/>
    <m/>
    <m/>
    <m/>
    <m/>
    <m/>
    <m/>
    <m/>
    <m/>
    <m/>
    <m/>
    <m/>
    <m/>
    <m/>
    <m/>
    <m/>
    <m/>
    <m/>
    <m/>
    <m/>
    <m/>
    <m/>
    <m/>
    <m/>
    <m/>
    <x v="0"/>
    <m/>
    <m/>
    <m/>
    <m/>
    <m/>
    <s v="GESTIONADO"/>
    <m/>
    <d v="2024-01-15T00:00:00"/>
    <s v="996260661"/>
    <m/>
    <x v="138"/>
    <x v="0"/>
    <x v="0"/>
    <x v="0"/>
    <x v="0"/>
    <n v="1"/>
    <n v="1"/>
    <n v="1"/>
    <n v="1"/>
    <x v="0"/>
    <n v="1"/>
    <s v="15690015OFELIA PERDOMO DE MARTINEZ"/>
    <x v="0"/>
    <d v="2024-01-15T00:00:00"/>
    <x v="2327"/>
    <d v="1899-12-30T00:00:00"/>
    <d v="2024-01-13T13:06:00"/>
    <s v="13:06"/>
    <d v="1900-01-01T03:39:49"/>
    <x v="0"/>
    <x v="0"/>
    <x v="14"/>
    <x v="0"/>
    <n v="8193"/>
  </r>
  <r>
    <n v="2350"/>
    <d v="2024-01-15T16:48:49"/>
    <d v="2024-01-15T16:50:21"/>
    <s v="45964794@ventasyservicios.com.co"/>
    <s v="Kevin Andres Munoz Rojas"/>
    <m/>
    <d v="2024-01-15T00:00:00"/>
    <s v="16:21"/>
    <x v="2"/>
    <s v="BITÁCORA GENERAL"/>
    <m/>
    <m/>
    <m/>
    <m/>
    <m/>
    <s v="sandramontes95@hotmail.com"/>
    <s v="Re: Roaming cont&amp;#225;ctenos Persona Natural"/>
    <m/>
    <m/>
    <s v="3134662930"/>
    <s v="SANDRA"/>
    <s v="MASIVO"/>
    <s v="CLIENTE EXTERNO"/>
    <x v="0"/>
    <m/>
    <m/>
    <m/>
    <m/>
    <m/>
    <m/>
    <m/>
    <m/>
    <m/>
    <m/>
    <m/>
    <m/>
    <m/>
    <m/>
    <m/>
    <m/>
    <m/>
    <m/>
    <m/>
    <m/>
    <m/>
    <m/>
    <m/>
    <m/>
    <m/>
    <m/>
    <m/>
    <m/>
    <m/>
    <m/>
    <m/>
    <m/>
    <m/>
    <m/>
    <m/>
    <m/>
    <m/>
    <m/>
    <m/>
    <m/>
    <m/>
    <m/>
    <m/>
    <m/>
    <m/>
    <m/>
    <m/>
    <m/>
    <m/>
    <m/>
    <m/>
    <m/>
    <m/>
    <m/>
    <m/>
    <m/>
    <m/>
    <m/>
    <m/>
    <m/>
    <m/>
    <m/>
    <m/>
    <m/>
    <m/>
    <m/>
    <m/>
    <m/>
    <m/>
    <m/>
    <m/>
    <m/>
    <m/>
    <m/>
    <m/>
    <m/>
    <m/>
    <m/>
    <m/>
    <m/>
    <m/>
    <m/>
    <m/>
    <m/>
    <m/>
    <m/>
    <m/>
    <m/>
    <m/>
    <m/>
    <m/>
    <m/>
    <m/>
    <m/>
    <m/>
    <s v="NO CORRESPONDE"/>
    <m/>
    <m/>
    <m/>
    <m/>
    <m/>
    <m/>
    <m/>
    <m/>
    <m/>
    <m/>
    <m/>
    <m/>
    <m/>
    <m/>
    <m/>
    <m/>
    <m/>
    <x v="0"/>
    <m/>
    <m/>
    <m/>
    <m/>
    <m/>
    <s v="GESTIONADO"/>
    <m/>
    <d v="2024-01-15T00:00:00"/>
    <s v="N/A"/>
    <s v="0"/>
    <x v="76"/>
    <x v="2"/>
    <x v="0"/>
    <x v="0"/>
    <x v="0"/>
    <n v="1"/>
    <n v="1"/>
    <n v="1"/>
    <n v="1"/>
    <x v="0"/>
    <n v="1"/>
    <s v="3134662930SANDRA"/>
    <x v="2"/>
    <d v="2024-01-15T00:00:00"/>
    <x v="2328"/>
    <d v="1899-12-30T00:00:00"/>
    <d v="2024-01-15T16:21:00"/>
    <s v="16:21"/>
    <d v="1899-12-30T00:29:21"/>
    <x v="1"/>
    <x v="1"/>
    <x v="11"/>
    <x v="1"/>
    <n v="8193"/>
  </r>
  <r>
    <n v="2351"/>
    <d v="2024-01-15T16:51:43"/>
    <d v="2024-01-15T16:52:51"/>
    <s v="45964794@ventasyservicios.com.co"/>
    <s v="Kevin Andres Munoz Rojas"/>
    <m/>
    <d v="2024-01-15T00:00:00"/>
    <s v="16:51"/>
    <x v="2"/>
    <s v="BITÁCORA GENERAL"/>
    <m/>
    <m/>
    <m/>
    <m/>
    <m/>
    <s v="a_mesa_restrepo@hotmail.com"/>
    <s v="Solicitud de servicio y valor"/>
    <m/>
    <m/>
    <s v="3225937859"/>
    <s v="Ángela María Mesa Restrepo "/>
    <s v="MASIVO"/>
    <s v="CLIENTE EXTERNO"/>
    <x v="0"/>
    <m/>
    <m/>
    <m/>
    <m/>
    <m/>
    <m/>
    <m/>
    <m/>
    <m/>
    <m/>
    <m/>
    <m/>
    <m/>
    <m/>
    <m/>
    <m/>
    <m/>
    <m/>
    <m/>
    <m/>
    <m/>
    <m/>
    <m/>
    <m/>
    <m/>
    <m/>
    <m/>
    <m/>
    <m/>
    <m/>
    <m/>
    <m/>
    <m/>
    <m/>
    <m/>
    <m/>
    <m/>
    <m/>
    <m/>
    <m/>
    <m/>
    <m/>
    <m/>
    <m/>
    <m/>
    <m/>
    <m/>
    <m/>
    <m/>
    <m/>
    <m/>
    <m/>
    <m/>
    <m/>
    <m/>
    <m/>
    <m/>
    <m/>
    <m/>
    <m/>
    <m/>
    <m/>
    <m/>
    <m/>
    <m/>
    <m/>
    <m/>
    <m/>
    <m/>
    <m/>
    <m/>
    <m/>
    <m/>
    <m/>
    <m/>
    <m/>
    <m/>
    <m/>
    <m/>
    <m/>
    <m/>
    <m/>
    <m/>
    <m/>
    <m/>
    <m/>
    <m/>
    <m/>
    <m/>
    <m/>
    <m/>
    <m/>
    <m/>
    <m/>
    <m/>
    <s v="INFORMACIÓN DE COBERTURA"/>
    <s v="NO"/>
    <m/>
    <m/>
    <m/>
    <m/>
    <m/>
    <m/>
    <m/>
    <m/>
    <m/>
    <m/>
    <m/>
    <m/>
    <m/>
    <m/>
    <m/>
    <m/>
    <x v="0"/>
    <m/>
    <m/>
    <m/>
    <m/>
    <m/>
    <s v="GESTIONADO"/>
    <m/>
    <d v="2024-01-15T00:00:00"/>
    <s v="N/A"/>
    <s v="0"/>
    <x v="186"/>
    <x v="2"/>
    <x v="0"/>
    <x v="0"/>
    <x v="0"/>
    <n v="1"/>
    <n v="1"/>
    <n v="1"/>
    <n v="1"/>
    <x v="1"/>
    <n v="3"/>
    <s v="3225937859Ángela María Mesa Restrepo "/>
    <x v="2"/>
    <d v="2024-01-15T00:00:00"/>
    <x v="2329"/>
    <d v="1899-12-30T00:00:00"/>
    <d v="2024-01-15T16:51:00"/>
    <s v="16:51"/>
    <d v="1899-12-30T00:01:51"/>
    <x v="1"/>
    <x v="1"/>
    <x v="11"/>
    <x v="1"/>
    <n v="8193"/>
  </r>
  <r>
    <n v="2352"/>
    <d v="2024-01-15T16:52:22"/>
    <d v="2024-01-15T16:54:30"/>
    <s v="46044558@ventasyservicios.com.co"/>
    <s v="Dick Harry Rodriguez Rocha"/>
    <m/>
    <d v="2024-01-12T00:00:00"/>
    <s v="9:04"/>
    <x v="0"/>
    <m/>
    <m/>
    <m/>
    <m/>
    <m/>
    <m/>
    <m/>
    <m/>
    <s v="ingenieria@digitalmtx.com"/>
    <s v="Fwd: cambio de ip publica"/>
    <s v="35061411"/>
    <s v="DIGITAL MTX LTDA"/>
    <s v="PYME MEDIANA"/>
    <s v="CLIENTE EXTERNO"/>
    <x v="0"/>
    <m/>
    <s v="FIJO"/>
    <s v="FTTX"/>
    <s v="SOPORTE TÉCNICO"/>
    <m/>
    <m/>
    <m/>
    <m/>
    <m/>
    <m/>
    <m/>
    <m/>
    <m/>
    <m/>
    <m/>
    <m/>
    <m/>
    <m/>
    <m/>
    <m/>
    <m/>
    <m/>
    <m/>
    <m/>
    <m/>
    <m/>
    <m/>
    <m/>
    <m/>
    <m/>
    <m/>
    <m/>
    <m/>
    <m/>
    <m/>
    <m/>
    <m/>
    <m/>
    <m/>
    <m/>
    <m/>
    <m/>
    <m/>
    <m/>
    <m/>
    <m/>
    <m/>
    <m/>
    <m/>
    <m/>
    <m/>
    <m/>
    <m/>
    <m/>
    <m/>
    <m/>
    <m/>
    <m/>
    <m/>
    <s v="REINCIDENCIA"/>
    <m/>
    <m/>
    <m/>
    <m/>
    <m/>
    <m/>
    <m/>
    <m/>
    <m/>
    <m/>
    <m/>
    <m/>
    <m/>
    <m/>
    <m/>
    <m/>
    <m/>
    <m/>
    <m/>
    <m/>
    <m/>
    <m/>
    <m/>
    <m/>
    <m/>
    <m/>
    <m/>
    <m/>
    <m/>
    <m/>
    <m/>
    <m/>
    <m/>
    <m/>
    <m/>
    <m/>
    <m/>
    <m/>
    <m/>
    <m/>
    <m/>
    <m/>
    <m/>
    <m/>
    <m/>
    <m/>
    <m/>
    <m/>
    <m/>
    <m/>
    <m/>
    <m/>
    <m/>
    <x v="1"/>
    <m/>
    <m/>
    <s v="1"/>
    <s v="0"/>
    <s v="0"/>
    <s v="GESTIONADO"/>
    <m/>
    <d v="2024-01-15T00:00:00"/>
    <m/>
    <m/>
    <x v="103"/>
    <x v="0"/>
    <x v="0"/>
    <x v="0"/>
    <x v="0"/>
    <n v="1"/>
    <n v="1"/>
    <n v="1"/>
    <n v="1"/>
    <x v="0"/>
    <n v="1"/>
    <s v="35061411DIGITAL MTX LTDA"/>
    <x v="0"/>
    <d v="2024-01-15T00:00:00"/>
    <x v="2330"/>
    <d v="1899-12-30T00:00:00"/>
    <d v="2024-01-12T09:04:00"/>
    <s v="9:04"/>
    <d v="1900-01-02T07:50:30"/>
    <x v="0"/>
    <x v="0"/>
    <x v="20"/>
    <x v="1"/>
    <n v="8193"/>
  </r>
  <r>
    <n v="2353"/>
    <d v="2024-01-15T16:54:11"/>
    <d v="2024-01-15T16:55:12"/>
    <s v="45077024@ventasyservicios.com.co"/>
    <s v="Leidy Tatiana Pinzon Calderon"/>
    <m/>
    <d v="2024-01-09T00:00:00"/>
    <s v="09:07"/>
    <x v="7"/>
    <m/>
    <m/>
    <m/>
    <m/>
    <m/>
    <m/>
    <s v="n/a"/>
    <s v="Re: Cesión De Contrato"/>
    <m/>
    <m/>
    <s v="3158600666"/>
    <s v="PREVENCIONGRECO SAS"/>
    <s v="PYME PEQUEÑ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09T00:00:00"/>
    <m/>
    <m/>
    <x v="81"/>
    <x v="6"/>
    <x v="0"/>
    <x v="0"/>
    <x v="0"/>
    <n v="1"/>
    <n v="1"/>
    <n v="1"/>
    <n v="1"/>
    <x v="0"/>
    <n v="1"/>
    <s v="3158600666PREVENCIONGRECO SAS"/>
    <x v="0"/>
    <d v="2024-01-15T00:00:00"/>
    <x v="2331"/>
    <d v="1899-12-30T00:00:00"/>
    <d v="2024-01-09T09:07:00"/>
    <s v="09:07"/>
    <d v="1900-01-05T07:48:12"/>
    <x v="0"/>
    <x v="2"/>
    <x v="12"/>
    <x v="1"/>
    <n v="8193"/>
  </r>
  <r>
    <n v="2354"/>
    <d v="2024-01-15T16:10:09"/>
    <d v="2024-01-15T16:55:45"/>
    <s v="45113897@ventasyservicios.com.co"/>
    <s v="Diana Carolina Zambrano Cruz"/>
    <m/>
    <d v="2024-01-15T00:00:00"/>
    <s v="11:02"/>
    <x v="4"/>
    <m/>
    <m/>
    <m/>
    <m/>
    <m/>
    <m/>
    <m/>
    <m/>
    <s v="javier.reyes@claro.com.co"/>
    <s v="RE: Fwd: Urgente Revisi??n internet de la cuenta 12184173"/>
    <s v="12184173"/>
    <s v="INGENERGIA COLOMBIA S.A."/>
    <s v="EMPRESAS"/>
    <s v="CSM"/>
    <x v="1"/>
    <s v="AVIER ALEXANDER REYES BERNAL"/>
    <s v="FIJO"/>
    <s v="FO"/>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SOLUCIONADO ESCALADO"/>
    <s v="OTRAS ÁREAS"/>
    <d v="2024-01-15T00:00:00"/>
    <m/>
    <m/>
    <x v="57"/>
    <x v="0"/>
    <x v="4"/>
    <x v="0"/>
    <x v="0"/>
    <n v="1"/>
    <n v="1"/>
    <n v="1"/>
    <n v="1"/>
    <x v="1"/>
    <n v="6"/>
    <s v="12184173INGENERGIA COLOMBIA S.A."/>
    <x v="2"/>
    <d v="2024-01-15T00:00:00"/>
    <x v="2332"/>
    <d v="1899-12-30T00:00:00"/>
    <d v="2024-01-15T11:02:00"/>
    <s v="11:02"/>
    <d v="1899-12-30T05:53:45"/>
    <x v="1"/>
    <x v="1"/>
    <x v="30"/>
    <x v="0"/>
    <n v="8193"/>
  </r>
  <r>
    <n v="2355"/>
    <d v="2024-01-15T16:45:48"/>
    <d v="2024-01-15T16:56:13"/>
    <s v="45632550@ventasyservicios.com.co"/>
    <s v="Alejandra Rodriguez Cajamarca"/>
    <m/>
    <d v="2024-01-15T00:00:00"/>
    <s v="8:30 a. m."/>
    <x v="4"/>
    <m/>
    <m/>
    <m/>
    <m/>
    <m/>
    <m/>
    <m/>
    <m/>
    <s v="contablemarvelingsas@gmail.com"/>
    <s v="Re: 800153993;Comcel S.A.;3291521147;01;Claro;"/>
    <s v="13309649"/>
    <s v="MARVEL ENGINEERING SAS"/>
    <s v="MICRO"/>
    <s v="CLIENTE EXTERNO"/>
    <x v="0"/>
    <m/>
    <s v="FIJO"/>
    <s v="FO"/>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5T00:00:00"/>
    <m/>
    <m/>
    <x v="47"/>
    <x v="0"/>
    <x v="0"/>
    <x v="0"/>
    <x v="0"/>
    <n v="1"/>
    <n v="1"/>
    <n v="1"/>
    <n v="1"/>
    <x v="0"/>
    <n v="1"/>
    <s v="13309649MARVEL ENGINEERING SAS"/>
    <x v="0"/>
    <d v="2024-01-15T00:00:00"/>
    <x v="2333"/>
    <d v="1899-12-30T00:00:00"/>
    <d v="2024-01-15T08:30:00"/>
    <s v="8:30"/>
    <d v="1899-12-30T08:26:13"/>
    <x v="2"/>
    <x v="2"/>
    <x v="24"/>
    <x v="0"/>
    <n v="8193"/>
  </r>
  <r>
    <n v="2356"/>
    <d v="2024-01-15T16:55:26"/>
    <d v="2024-01-15T16:56:24"/>
    <s v="45077024@ventasyservicios.com.co"/>
    <s v="Leidy Tatiana Pinzon Calderon"/>
    <m/>
    <d v="2024-01-09T00:00:00"/>
    <s v="11:26"/>
    <x v="7"/>
    <m/>
    <m/>
    <m/>
    <m/>
    <m/>
    <m/>
    <s v="n/a"/>
    <s v="Re: RV: Solicitud de cesion de contrato linea 3116248021"/>
    <m/>
    <m/>
    <s v="3116248021"/>
    <s v="AGUIRRE OCAMPO OCAMPO"/>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09T00:00:00"/>
    <m/>
    <m/>
    <x v="78"/>
    <x v="6"/>
    <x v="0"/>
    <x v="0"/>
    <x v="0"/>
    <n v="1"/>
    <n v="1"/>
    <n v="1"/>
    <n v="1"/>
    <x v="0"/>
    <n v="1"/>
    <s v="3116248021AGUIRRE OCAMPO OCAMPO"/>
    <x v="0"/>
    <d v="2024-01-15T00:00:00"/>
    <x v="2334"/>
    <d v="1899-12-30T00:00:00"/>
    <d v="2024-01-09T11:26:00"/>
    <s v="11:26"/>
    <d v="1900-01-05T05:30:24"/>
    <x v="0"/>
    <x v="2"/>
    <x v="12"/>
    <x v="1"/>
    <n v="8193"/>
  </r>
  <r>
    <n v="2357"/>
    <d v="2024-01-15T16:57:08"/>
    <d v="2024-01-15T16:59:15"/>
    <s v="45077024@ventasyservicios.com.co"/>
    <s v="Leidy Tatiana Pinzon Calderon"/>
    <m/>
    <d v="2024-01-15T00:00:00"/>
    <s v="12:23"/>
    <x v="7"/>
    <m/>
    <m/>
    <m/>
    <m/>
    <m/>
    <m/>
    <s v="administracion.soi@soisas.com"/>
    <s v="Re: Fwd: CESION DE CONTRATO LINEAS CLARO"/>
    <m/>
    <m/>
    <s v="3107927269"/>
    <s v="SERVICIOS OUTSOURCING INGENIERIA "/>
    <s v="MICRO"/>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5T00:00:00"/>
    <m/>
    <m/>
    <x v="81"/>
    <x v="6"/>
    <x v="0"/>
    <x v="0"/>
    <x v="0"/>
    <n v="1"/>
    <n v="1"/>
    <n v="1"/>
    <n v="1"/>
    <x v="0"/>
    <n v="1"/>
    <s v="3107927269SERVICIOS OUTSOURCING INGENIERIA "/>
    <x v="2"/>
    <d v="2024-01-15T00:00:00"/>
    <x v="2335"/>
    <d v="1899-12-30T00:00:00"/>
    <d v="2024-01-15T12:23:00"/>
    <s v="12:23"/>
    <d v="1899-12-30T04:36:15"/>
    <x v="1"/>
    <x v="1"/>
    <x v="12"/>
    <x v="1"/>
    <n v="8193"/>
  </r>
  <r>
    <n v="2358"/>
    <d v="2024-01-15T16:59:06"/>
    <d v="2024-01-15T17:00:25"/>
    <s v="46044978@ventasyservicios.com.co"/>
    <s v="Edward Esteban Roa Ruiz"/>
    <m/>
    <d v="2024-01-13T00:00:00"/>
    <s v="10:28"/>
    <x v="4"/>
    <m/>
    <m/>
    <m/>
    <m/>
    <m/>
    <m/>
    <m/>
    <m/>
    <s v="gerencia@aliadaintegral.com.co"/>
    <s v="Re: Solicitud de factura electronica"/>
    <s v="8.22490264"/>
    <s v="ALIADA INTEGRAL S.A.S."/>
    <s v="MICRO"/>
    <s v="CLIENTE CLAR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5T00:00:00"/>
    <m/>
    <m/>
    <x v="9"/>
    <x v="0"/>
    <x v="0"/>
    <x v="0"/>
    <x v="0"/>
    <n v="1"/>
    <n v="1"/>
    <n v="1"/>
    <n v="1"/>
    <x v="0"/>
    <n v="1"/>
    <s v="8.22490264ALIADA INTEGRAL S.A.S."/>
    <x v="0"/>
    <d v="2024-01-15T00:00:00"/>
    <x v="2336"/>
    <d v="1899-12-30T00:00:00"/>
    <d v="2024-01-13T10:28:00"/>
    <s v="10:28"/>
    <d v="1900-01-01T06:32:25"/>
    <x v="0"/>
    <x v="0"/>
    <x v="8"/>
    <x v="0"/>
    <n v="8193"/>
  </r>
  <r>
    <n v="2359"/>
    <d v="2024-01-15T16:52:16"/>
    <d v="2024-01-15T17:00:54"/>
    <s v="45577874@ventasyservicios.com.co"/>
    <s v="David Andres Pardo Torres"/>
    <m/>
    <d v="2024-01-13T00:00:00"/>
    <s v="22:42"/>
    <x v="4"/>
    <m/>
    <m/>
    <m/>
    <m/>
    <m/>
    <m/>
    <m/>
    <m/>
    <s v="jeimmyamado2@gmail.com"/>
    <s v="REPOSICION DECODIFICADOR POR HURTO"/>
    <s v="00168159"/>
    <s v="JEIMMY CAT AMADO OLARTE"/>
    <s v="SOHO"/>
    <s v="CLIENTE EXTERNO"/>
    <x v="0"/>
    <m/>
    <s v="FIJO"/>
    <s v="HFC"/>
    <s v="SERVICIOS ADICIONALES"/>
    <m/>
    <m/>
    <m/>
    <m/>
    <m/>
    <m/>
    <m/>
    <m/>
    <m/>
    <m/>
    <m/>
    <m/>
    <m/>
    <m/>
    <m/>
    <m/>
    <m/>
    <m/>
    <m/>
    <m/>
    <m/>
    <m/>
    <m/>
    <m/>
    <m/>
    <m/>
    <m/>
    <m/>
    <m/>
    <m/>
    <m/>
    <m/>
    <m/>
    <m/>
    <m/>
    <m/>
    <m/>
    <m/>
    <m/>
    <m/>
    <m/>
    <m/>
    <m/>
    <m/>
    <m/>
    <m/>
    <m/>
    <m/>
    <m/>
    <m/>
    <s v="INFORMACIÓN - ACLARACIÓN"/>
    <m/>
    <m/>
    <m/>
    <m/>
    <m/>
    <m/>
    <m/>
    <m/>
    <m/>
    <m/>
    <m/>
    <m/>
    <m/>
    <m/>
    <m/>
    <m/>
    <m/>
    <m/>
    <m/>
    <m/>
    <m/>
    <m/>
    <m/>
    <m/>
    <m/>
    <m/>
    <m/>
    <m/>
    <m/>
    <m/>
    <m/>
    <m/>
    <m/>
    <m/>
    <m/>
    <m/>
    <m/>
    <m/>
    <m/>
    <m/>
    <m/>
    <m/>
    <m/>
    <m/>
    <m/>
    <m/>
    <m/>
    <m/>
    <m/>
    <m/>
    <m/>
    <m/>
    <m/>
    <m/>
    <m/>
    <m/>
    <m/>
    <m/>
    <x v="0"/>
    <m/>
    <m/>
    <m/>
    <m/>
    <m/>
    <s v="GESTIONADO"/>
    <m/>
    <d v="2024-01-15T00:00:00"/>
    <s v="996264027"/>
    <m/>
    <x v="50"/>
    <x v="0"/>
    <x v="0"/>
    <x v="0"/>
    <x v="0"/>
    <n v="1"/>
    <n v="1"/>
    <n v="1"/>
    <n v="1"/>
    <x v="2"/>
    <n v="2"/>
    <s v="00168159JEIMMY CAT AMADO OLARTE"/>
    <x v="0"/>
    <d v="2024-01-15T00:00:00"/>
    <x v="2337"/>
    <d v="1899-12-30T00:00:00"/>
    <d v="2024-01-13T22:42:00"/>
    <s v="22:42"/>
    <d v="1899-12-31T18:18:54"/>
    <x v="0"/>
    <x v="0"/>
    <x v="14"/>
    <x v="0"/>
    <n v="8193"/>
  </r>
  <r>
    <n v="2360"/>
    <d v="2024-01-15T17:00:27"/>
    <d v="2024-01-15T17:01:59"/>
    <s v="46044978@ventasyservicios.com.co"/>
    <s v="Edward Esteban Roa Ruiz"/>
    <m/>
    <d v="2024-01-13T00:00:00"/>
    <s v="11:41"/>
    <x v="4"/>
    <m/>
    <m/>
    <m/>
    <m/>
    <m/>
    <m/>
    <m/>
    <m/>
    <s v="karoemy@hotmail.com"/>
    <s v="Cancelación de cuentas "/>
    <s v="61112294"/>
    <s v="CAROLINA RINCON MARMOLEJO"/>
    <s v="SOH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5T00:00:00"/>
    <m/>
    <m/>
    <x v="58"/>
    <x v="0"/>
    <x v="0"/>
    <x v="0"/>
    <x v="0"/>
    <n v="1"/>
    <n v="1"/>
    <n v="1"/>
    <n v="1"/>
    <x v="0"/>
    <n v="1"/>
    <s v="61112294CAROLINA RINCON MARMOLEJO"/>
    <x v="0"/>
    <d v="2024-01-15T00:00:00"/>
    <x v="2338"/>
    <d v="1899-12-30T00:00:00"/>
    <d v="2024-01-13T11:41:00"/>
    <s v="11:41"/>
    <d v="1900-01-01T05:20:59"/>
    <x v="0"/>
    <x v="0"/>
    <x v="8"/>
    <x v="0"/>
    <n v="8193"/>
  </r>
  <r>
    <n v="2361"/>
    <d v="2024-01-15T16:26:56"/>
    <d v="2024-01-15T17:03:52"/>
    <s v="45981202@ventasyservicios.com.co"/>
    <s v="Candida Mayerli Moyano Casallas"/>
    <m/>
    <d v="2024-01-15T00:00:00"/>
    <s v="15:24"/>
    <x v="8"/>
    <m/>
    <m/>
    <m/>
    <m/>
    <m/>
    <s v="BANCOLOMBIA"/>
    <m/>
    <m/>
    <s v="-"/>
    <s v="RE: PLAN CORPORATIVO"/>
    <s v="3113845893"/>
    <s v="BANCOLOMBIA"/>
    <s v="SOHO"/>
    <s v="CLIENTE EXTERNO"/>
    <x v="1"/>
    <s v="3113845893"/>
    <s v="MÓVIL"/>
    <m/>
    <m/>
    <s v="CAMBIO PLAN TARIFA"/>
    <m/>
    <m/>
    <m/>
    <m/>
    <s v="UPGRADE - PARALELO"/>
    <m/>
    <m/>
    <m/>
    <m/>
    <m/>
    <m/>
    <m/>
    <m/>
    <m/>
    <m/>
    <m/>
    <m/>
    <m/>
    <m/>
    <m/>
    <m/>
    <m/>
    <m/>
    <m/>
    <m/>
    <m/>
    <m/>
    <m/>
    <m/>
    <m/>
    <m/>
    <m/>
    <m/>
    <m/>
    <m/>
    <m/>
    <m/>
    <m/>
    <m/>
    <m/>
    <m/>
    <m/>
    <m/>
    <m/>
    <m/>
    <m/>
    <m/>
    <m/>
    <m/>
    <m/>
    <m/>
    <m/>
    <m/>
    <m/>
    <m/>
    <m/>
    <m/>
    <m/>
    <m/>
    <m/>
    <m/>
    <m/>
    <m/>
    <m/>
    <m/>
    <m/>
    <m/>
    <m/>
    <m/>
    <m/>
    <m/>
    <m/>
    <m/>
    <m/>
    <m/>
    <m/>
    <m/>
    <m/>
    <m/>
    <m/>
    <m/>
    <m/>
    <m/>
    <m/>
    <m/>
    <m/>
    <m/>
    <m/>
    <m/>
    <m/>
    <m/>
    <m/>
    <m/>
    <m/>
    <m/>
    <m/>
    <m/>
    <m/>
    <m/>
    <m/>
    <m/>
    <m/>
    <m/>
    <m/>
    <m/>
    <m/>
    <m/>
    <m/>
    <x v="0"/>
    <m/>
    <m/>
    <m/>
    <m/>
    <m/>
    <s v="GESTIONADO"/>
    <m/>
    <d v="2024-01-15T00:00:00"/>
    <m/>
    <m/>
    <x v="62"/>
    <x v="7"/>
    <x v="0"/>
    <x v="0"/>
    <x v="0"/>
    <n v="1"/>
    <n v="1"/>
    <n v="1"/>
    <n v="1"/>
    <x v="0"/>
    <n v="1"/>
    <s v="3113845893BANCOLOMBIA"/>
    <x v="2"/>
    <d v="2024-01-15T00:00:00"/>
    <x v="2339"/>
    <d v="1899-12-30T00:00:00"/>
    <d v="2024-01-15T15:24:00"/>
    <s v="15:24"/>
    <d v="1899-12-30T01:39:52"/>
    <x v="1"/>
    <x v="1"/>
    <x v="10"/>
    <x v="1"/>
    <n v="8193"/>
  </r>
  <r>
    <n v="2362"/>
    <d v="2024-01-15T16:56:16"/>
    <d v="2024-01-15T17:04:34"/>
    <s v="45632550@ventasyservicios.com.co"/>
    <s v="Alejandra Rodriguez Cajamarca"/>
    <m/>
    <d v="2024-01-15T00:00:00"/>
    <s v="7:36 a. m."/>
    <x v="4"/>
    <m/>
    <m/>
    <m/>
    <m/>
    <m/>
    <m/>
    <m/>
    <m/>
    <s v="administrativa@mlhconsultorescolombia.com"/>
    <s v="Re: Fwd: Re: CANELACIÓN DE INTERNET FIBRA OPTICA Y TELEFONIA FIJA"/>
    <s v="12970190"/>
    <s v="MLH CONSULTORES LTDA"/>
    <s v="MICRO"/>
    <s v="CLIENTE EXTERNO"/>
    <x v="0"/>
    <m/>
    <s v="FIJO"/>
    <s v="FO"/>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5T00:00:00"/>
    <m/>
    <m/>
    <x v="47"/>
    <x v="0"/>
    <x v="0"/>
    <x v="8"/>
    <x v="1"/>
    <n v="1"/>
    <n v="1"/>
    <n v="1"/>
    <n v="1"/>
    <x v="0"/>
    <n v="1"/>
    <s v="12970190MLH CONSULTORES LTDA"/>
    <x v="0"/>
    <d v="2024-01-15T00:00:00"/>
    <x v="2340"/>
    <d v="1899-12-30T00:00:00"/>
    <d v="2024-01-15T07:36:00"/>
    <s v="7:36"/>
    <d v="1899-12-30T09:28:34"/>
    <x v="2"/>
    <x v="2"/>
    <x v="24"/>
    <x v="0"/>
    <n v="8193"/>
  </r>
  <r>
    <n v="2363"/>
    <d v="2024-01-15T17:01:46"/>
    <d v="2024-01-15T17:05:58"/>
    <s v="45964794@ventasyservicios.com.co"/>
    <s v="Kevin Andres Munoz Rojas"/>
    <m/>
    <d v="2024-01-15T00:00:00"/>
    <s v="15:15"/>
    <x v="2"/>
    <s v="BITÁCORA GENERAL"/>
    <m/>
    <m/>
    <m/>
    <m/>
    <m/>
    <s v="a_mesa_restrepo@hotmail.com"/>
    <s v="Solicitud de servicio y valor"/>
    <m/>
    <m/>
    <s v="3225937859"/>
    <s v="Ángela María Mesa Restrepo "/>
    <s v="MASIVO"/>
    <s v="CLIENTE EXTERNO"/>
    <x v="0"/>
    <m/>
    <m/>
    <m/>
    <m/>
    <m/>
    <m/>
    <m/>
    <m/>
    <m/>
    <m/>
    <m/>
    <m/>
    <m/>
    <m/>
    <m/>
    <m/>
    <m/>
    <m/>
    <m/>
    <m/>
    <m/>
    <m/>
    <m/>
    <m/>
    <m/>
    <m/>
    <m/>
    <m/>
    <m/>
    <m/>
    <m/>
    <m/>
    <m/>
    <m/>
    <m/>
    <m/>
    <m/>
    <m/>
    <m/>
    <m/>
    <m/>
    <m/>
    <m/>
    <m/>
    <m/>
    <m/>
    <m/>
    <m/>
    <m/>
    <m/>
    <m/>
    <m/>
    <m/>
    <m/>
    <m/>
    <m/>
    <m/>
    <m/>
    <m/>
    <m/>
    <m/>
    <m/>
    <m/>
    <m/>
    <m/>
    <m/>
    <m/>
    <m/>
    <m/>
    <m/>
    <m/>
    <m/>
    <m/>
    <m/>
    <m/>
    <m/>
    <m/>
    <m/>
    <m/>
    <m/>
    <m/>
    <m/>
    <m/>
    <m/>
    <m/>
    <m/>
    <m/>
    <m/>
    <m/>
    <m/>
    <m/>
    <m/>
    <m/>
    <m/>
    <m/>
    <s v="SOLICITUD PÁGINA"/>
    <m/>
    <m/>
    <m/>
    <m/>
    <m/>
    <m/>
    <m/>
    <m/>
    <m/>
    <m/>
    <m/>
    <m/>
    <m/>
    <m/>
    <m/>
    <m/>
    <m/>
    <x v="0"/>
    <m/>
    <m/>
    <m/>
    <m/>
    <m/>
    <s v="GESTIONADO"/>
    <m/>
    <d v="2024-01-15T00:00:00"/>
    <s v="N/A"/>
    <s v="0"/>
    <x v="77"/>
    <x v="2"/>
    <x v="0"/>
    <x v="0"/>
    <x v="0"/>
    <n v="1"/>
    <n v="1"/>
    <n v="1"/>
    <n v="1"/>
    <x v="1"/>
    <n v="3"/>
    <s v="3225937859Ángela María Mesa Restrepo "/>
    <x v="2"/>
    <d v="2024-01-15T00:00:00"/>
    <x v="2341"/>
    <d v="1899-12-30T00:00:00"/>
    <d v="2024-01-15T15:15:00"/>
    <s v="15:15"/>
    <d v="1899-12-30T01:50:58"/>
    <x v="1"/>
    <x v="1"/>
    <x v="11"/>
    <x v="1"/>
    <n v="8193"/>
  </r>
  <r>
    <n v="2364"/>
    <d v="2024-01-15T16:47:53"/>
    <d v="2024-01-15T17:08:26"/>
    <s v="45077040@ventasyservicios.com.co"/>
    <s v="Kimberly Tatiana Sorza Moya"/>
    <m/>
    <d v="2024-01-15T00:00:00"/>
    <s v="10:55 "/>
    <x v="0"/>
    <m/>
    <m/>
    <m/>
    <m/>
    <m/>
    <m/>
    <m/>
    <m/>
    <s v="juan.moralesc@claro.com.co"/>
    <s v="RV: REPOSICIO DE SIM 3102581566  / ULTRA S.A.S. / NIT: 901316362-7"/>
    <s v="3102581566"/>
    <s v="IMPORTACIONES ULTRA S A"/>
    <s v="SOHO"/>
    <s v="CLIENTE CLAR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15T00:00:00"/>
    <s v="N/A"/>
    <s v="N/A"/>
    <x v="27"/>
    <x v="0"/>
    <x v="0"/>
    <x v="0"/>
    <x v="0"/>
    <n v="1"/>
    <n v="1"/>
    <n v="1"/>
    <n v="1"/>
    <x v="0"/>
    <n v="1"/>
    <s v="3102581566IMPORTACIONES ULTRA S A"/>
    <x v="0"/>
    <d v="2024-01-15T00:00:00"/>
    <x v="2342"/>
    <d v="1899-12-30T00:00:00"/>
    <d v="2024-01-15T10:55:00"/>
    <s v="10:55"/>
    <d v="1899-12-30T06:13:26"/>
    <x v="2"/>
    <x v="2"/>
    <x v="31"/>
    <x v="1"/>
    <n v="8193"/>
  </r>
  <r>
    <n v="2365"/>
    <d v="2024-01-15T17:07:29"/>
    <d v="2024-01-15T17:08:30"/>
    <s v="45964794@ventasyservicios.com.co"/>
    <s v="Kevin Andres Munoz Rojas"/>
    <m/>
    <d v="2024-01-15T00:00:00"/>
    <s v="17:07"/>
    <x v="2"/>
    <s v="BITÁCORA GENERAL"/>
    <m/>
    <m/>
    <m/>
    <m/>
    <m/>
    <s v="contactanos@tmx-internacional.net"/>
    <s v="Formulario Contáctenos Roaming"/>
    <m/>
    <m/>
    <s v="0"/>
    <s v="MARCO"/>
    <s v="MASIVO"/>
    <s v="CLIENTE EXTERNO"/>
    <x v="0"/>
    <m/>
    <m/>
    <m/>
    <m/>
    <m/>
    <m/>
    <m/>
    <m/>
    <m/>
    <m/>
    <m/>
    <m/>
    <m/>
    <m/>
    <m/>
    <m/>
    <m/>
    <m/>
    <m/>
    <m/>
    <m/>
    <m/>
    <m/>
    <m/>
    <m/>
    <m/>
    <m/>
    <m/>
    <m/>
    <m/>
    <m/>
    <m/>
    <m/>
    <m/>
    <m/>
    <m/>
    <m/>
    <m/>
    <m/>
    <m/>
    <m/>
    <m/>
    <m/>
    <m/>
    <m/>
    <m/>
    <m/>
    <m/>
    <m/>
    <m/>
    <m/>
    <m/>
    <m/>
    <m/>
    <m/>
    <m/>
    <m/>
    <m/>
    <m/>
    <m/>
    <m/>
    <m/>
    <m/>
    <m/>
    <m/>
    <m/>
    <m/>
    <m/>
    <m/>
    <m/>
    <m/>
    <m/>
    <m/>
    <m/>
    <m/>
    <m/>
    <m/>
    <m/>
    <m/>
    <m/>
    <m/>
    <m/>
    <m/>
    <m/>
    <m/>
    <m/>
    <m/>
    <m/>
    <m/>
    <m/>
    <m/>
    <m/>
    <m/>
    <m/>
    <m/>
    <s v="SOLICITUD PÁGINA"/>
    <m/>
    <m/>
    <m/>
    <m/>
    <m/>
    <m/>
    <m/>
    <m/>
    <m/>
    <m/>
    <m/>
    <m/>
    <m/>
    <m/>
    <m/>
    <m/>
    <m/>
    <x v="0"/>
    <m/>
    <m/>
    <m/>
    <m/>
    <m/>
    <s v="GESTIONADO"/>
    <m/>
    <d v="2024-01-15T00:00:00"/>
    <s v="N/A"/>
    <s v="0"/>
    <x v="77"/>
    <x v="2"/>
    <x v="0"/>
    <x v="0"/>
    <x v="0"/>
    <n v="1"/>
    <n v="1"/>
    <n v="1"/>
    <n v="1"/>
    <x v="0"/>
    <n v="1"/>
    <s v="0MARCO"/>
    <x v="2"/>
    <d v="2024-01-15T00:00:00"/>
    <x v="2343"/>
    <d v="1899-12-30T00:00:00"/>
    <d v="2024-01-15T17:07:00"/>
    <s v="17:07"/>
    <d v="1899-12-30T00:01:30"/>
    <x v="1"/>
    <x v="1"/>
    <x v="11"/>
    <x v="1"/>
    <n v="8193"/>
  </r>
  <r>
    <n v="2366"/>
    <d v="2024-01-15T17:06:05"/>
    <d v="2024-01-15T17:08:32"/>
    <s v="45577874@ventasyservicios.com.co"/>
    <s v="David Andres Pardo Torres"/>
    <m/>
    <d v="2024-01-14T00:00:00"/>
    <s v="19:18"/>
    <x v="4"/>
    <m/>
    <m/>
    <m/>
    <m/>
    <m/>
    <m/>
    <m/>
    <m/>
    <s v="crivera@t4b.com.co"/>
    <s v="FW: Solicitud de Cesión de contrato de líneas telefónicas celulares"/>
    <s v="8.21441951.00.00.100001"/>
    <s v="Help Desk Ltda"/>
    <s v="PYME PEQUEÑA"/>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5T00:00:00"/>
    <s v="474"/>
    <m/>
    <x v="37"/>
    <x v="0"/>
    <x v="0"/>
    <x v="0"/>
    <x v="0"/>
    <n v="1"/>
    <n v="1"/>
    <n v="1"/>
    <n v="1"/>
    <x v="0"/>
    <n v="1"/>
    <s v="8.21441951.00.00.100001Help Desk Ltda"/>
    <x v="0"/>
    <d v="2024-01-15T00:00:00"/>
    <x v="2344"/>
    <d v="1899-12-30T00:00:00"/>
    <d v="2024-01-14T19:18:00"/>
    <s v="19:18"/>
    <d v="1899-12-30T21:50:32"/>
    <x v="4"/>
    <x v="0"/>
    <x v="14"/>
    <x v="0"/>
    <n v="8193"/>
  </r>
  <r>
    <n v="2367"/>
    <d v="2024-01-15T16:59:33"/>
    <d v="2024-01-15T17:12:18"/>
    <s v="45077016@ventasyservicios.com.co"/>
    <s v="Luis Guanuquiza Dominguez"/>
    <m/>
    <d v="2024-01-15T00:00:00"/>
    <s v="12:17"/>
    <x v="3"/>
    <m/>
    <s v="15560359"/>
    <m/>
    <m/>
    <m/>
    <m/>
    <m/>
    <m/>
    <m/>
    <m/>
    <s v="8.10417614"/>
    <s v="INVERSIONES TURISTICAS LTDA PANTURISMO"/>
    <s v="PYME PEQUEÑA"/>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5T00:00:00"/>
    <s v="N/A"/>
    <s v="N/A"/>
    <x v="47"/>
    <x v="3"/>
    <x v="0"/>
    <x v="0"/>
    <x v="0"/>
    <n v="1"/>
    <n v="1"/>
    <n v="1"/>
    <n v="1"/>
    <x v="0"/>
    <n v="1"/>
    <s v="8.10417614INVERSIONES TURISTICAS LTDA PANTURISMO"/>
    <x v="2"/>
    <d v="2024-01-15T00:00:00"/>
    <x v="2345"/>
    <d v="1899-12-30T00:00:00"/>
    <d v="2024-01-15T12:17:00"/>
    <s v="12:17"/>
    <d v="1899-12-30T04:55:18"/>
    <x v="1"/>
    <x v="1"/>
    <x v="25"/>
    <x v="1"/>
    <n v="8193"/>
  </r>
  <r>
    <n v="2368"/>
    <d v="2024-01-15T17:09:17"/>
    <d v="2024-01-15T17:12:26"/>
    <s v="45077024@ventasyservicios.com.co"/>
    <s v="Leidy Tatiana Pinzon Calderon"/>
    <m/>
    <d v="2024-01-15T00:00:00"/>
    <s v="12:37"/>
    <x v="7"/>
    <m/>
    <m/>
    <m/>
    <m/>
    <m/>
    <m/>
    <s v="zvivenzi@hvr.com.co"/>
    <s v="Re: NI900588708 MARKEM - PROCESO CESION LINEA CELULAR"/>
    <m/>
    <m/>
    <s v="8.22431211"/>
    <s v="MARKEM ESPACIO INTELIGENT"/>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5T00:00:00"/>
    <s v="15/01/2023 05:12 P,,M"/>
    <m/>
    <x v="78"/>
    <x v="6"/>
    <x v="0"/>
    <x v="0"/>
    <x v="0"/>
    <n v="1"/>
    <n v="1"/>
    <n v="1"/>
    <n v="1"/>
    <x v="2"/>
    <n v="2"/>
    <s v="8.22431211MARKEM ESPACIO INTELIGENT"/>
    <x v="2"/>
    <d v="2024-01-15T00:00:00"/>
    <x v="2346"/>
    <d v="1899-12-30T00:00:00"/>
    <d v="2024-01-15T12:37:00"/>
    <s v="12:37"/>
    <d v="1899-12-30T04:35:26"/>
    <x v="1"/>
    <x v="1"/>
    <x v="12"/>
    <x v="1"/>
    <n v="8193"/>
  </r>
  <r>
    <n v="2369"/>
    <d v="2024-01-15T17:13:53"/>
    <d v="2024-01-15T17:15:07"/>
    <s v="45964794@ventasyservicios.com.co"/>
    <s v="Kevin Andres Munoz Rojas"/>
    <m/>
    <d v="2024-01-15T00:00:00"/>
    <s v="15:06"/>
    <x v="2"/>
    <s v="BITÁCORA GENERAL"/>
    <m/>
    <m/>
    <m/>
    <m/>
    <m/>
    <s v="a_mesa_restrepo@hotmail.com"/>
    <s v="Fwd: Solicitud de servicio y valor"/>
    <m/>
    <m/>
    <s v="3225937859"/>
    <s v="Ángela María Mesa Restrepo "/>
    <s v="MASIVO"/>
    <s v="CLIENTE EXTERNO"/>
    <x v="0"/>
    <m/>
    <m/>
    <m/>
    <m/>
    <m/>
    <m/>
    <m/>
    <m/>
    <m/>
    <m/>
    <m/>
    <m/>
    <m/>
    <m/>
    <m/>
    <m/>
    <m/>
    <m/>
    <m/>
    <m/>
    <m/>
    <m/>
    <m/>
    <m/>
    <m/>
    <m/>
    <m/>
    <m/>
    <m/>
    <m/>
    <m/>
    <m/>
    <m/>
    <m/>
    <m/>
    <m/>
    <m/>
    <m/>
    <m/>
    <m/>
    <m/>
    <m/>
    <m/>
    <m/>
    <m/>
    <m/>
    <m/>
    <m/>
    <m/>
    <m/>
    <m/>
    <m/>
    <m/>
    <m/>
    <m/>
    <m/>
    <m/>
    <m/>
    <m/>
    <m/>
    <m/>
    <m/>
    <m/>
    <m/>
    <m/>
    <m/>
    <m/>
    <m/>
    <m/>
    <m/>
    <m/>
    <m/>
    <m/>
    <m/>
    <m/>
    <m/>
    <m/>
    <m/>
    <m/>
    <m/>
    <m/>
    <m/>
    <m/>
    <m/>
    <m/>
    <m/>
    <m/>
    <m/>
    <m/>
    <m/>
    <m/>
    <m/>
    <m/>
    <m/>
    <m/>
    <s v="SOLICITUD PÁGINA"/>
    <m/>
    <m/>
    <m/>
    <m/>
    <m/>
    <m/>
    <m/>
    <m/>
    <m/>
    <m/>
    <m/>
    <m/>
    <m/>
    <m/>
    <m/>
    <m/>
    <m/>
    <x v="0"/>
    <m/>
    <m/>
    <m/>
    <m/>
    <m/>
    <s v="GESTIONADO"/>
    <m/>
    <d v="2024-01-15T00:00:00"/>
    <s v="N/A"/>
    <s v="0"/>
    <x v="77"/>
    <x v="2"/>
    <x v="0"/>
    <x v="0"/>
    <x v="0"/>
    <n v="1"/>
    <n v="1"/>
    <n v="1"/>
    <n v="1"/>
    <x v="2"/>
    <n v="3"/>
    <s v="3225937859Ángela María Mesa Restrepo "/>
    <x v="2"/>
    <d v="2024-01-15T00:00:00"/>
    <x v="2347"/>
    <d v="1899-12-30T00:00:00"/>
    <d v="2024-01-15T15:06:00"/>
    <s v="15:06"/>
    <d v="1899-12-30T02:09:07"/>
    <x v="1"/>
    <x v="1"/>
    <x v="11"/>
    <x v="1"/>
    <n v="8193"/>
  </r>
  <r>
    <n v="2370"/>
    <d v="2024-01-15T17:15:16"/>
    <d v="2024-01-15T17:16:02"/>
    <s v="46044959@ventasyservicios.com.co"/>
    <s v="Brayan Enrique Cuida Castillo"/>
    <m/>
    <d v="2024-01-15T00:00:00"/>
    <s v="1:50 p. m."/>
    <x v="4"/>
    <m/>
    <m/>
    <m/>
    <m/>
    <m/>
    <m/>
    <m/>
    <m/>
    <s v="asistenteadministrativa@ectransportes.com"/>
    <s v="Fwd: SOLICITUD DOCUMENTACION AUDITORÍA"/>
    <s v="8.22443233"/>
    <s v="EC TRANSPORTES S A S"/>
    <s v="SOHO"/>
    <s v="CLIENTE CLARO"/>
    <x v="0"/>
    <m/>
    <s v="MÓVIL"/>
    <m/>
    <m/>
    <s v="CERTIFICACIONES"/>
    <m/>
    <m/>
    <m/>
    <m/>
    <m/>
    <m/>
    <m/>
    <m/>
    <m/>
    <m/>
    <s v="PRESTACIÓN DEL SERVICIO"/>
    <m/>
    <m/>
    <m/>
    <m/>
    <m/>
    <m/>
    <m/>
    <m/>
    <m/>
    <m/>
    <m/>
    <m/>
    <m/>
    <m/>
    <m/>
    <m/>
    <m/>
    <m/>
    <m/>
    <m/>
    <m/>
    <m/>
    <m/>
    <m/>
    <m/>
    <m/>
    <m/>
    <m/>
    <m/>
    <m/>
    <m/>
    <m/>
    <m/>
    <m/>
    <m/>
    <m/>
    <m/>
    <m/>
    <m/>
    <m/>
    <m/>
    <m/>
    <m/>
    <m/>
    <m/>
    <m/>
    <m/>
    <m/>
    <m/>
    <m/>
    <m/>
    <m/>
    <m/>
    <m/>
    <m/>
    <m/>
    <m/>
    <m/>
    <m/>
    <m/>
    <m/>
    <m/>
    <m/>
    <m/>
    <m/>
    <m/>
    <m/>
    <m/>
    <m/>
    <m/>
    <m/>
    <m/>
    <m/>
    <m/>
    <m/>
    <m/>
    <m/>
    <m/>
    <m/>
    <m/>
    <m/>
    <m/>
    <m/>
    <m/>
    <m/>
    <m/>
    <m/>
    <m/>
    <m/>
    <m/>
    <m/>
    <m/>
    <m/>
    <m/>
    <m/>
    <m/>
    <m/>
    <x v="0"/>
    <m/>
    <m/>
    <m/>
    <m/>
    <m/>
    <s v="GESTIONADO"/>
    <m/>
    <d v="2024-01-15T00:00:00"/>
    <s v="NN"/>
    <m/>
    <x v="40"/>
    <x v="0"/>
    <x v="0"/>
    <x v="0"/>
    <x v="0"/>
    <n v="1"/>
    <n v="1"/>
    <n v="1"/>
    <n v="1"/>
    <x v="0"/>
    <n v="1"/>
    <s v="8.22443233EC TRANSPORTES S A S"/>
    <x v="0"/>
    <d v="2024-01-15T00:00:00"/>
    <x v="2348"/>
    <d v="1899-12-30T00:00:00"/>
    <d v="2024-01-15T01:50:00"/>
    <s v="1:50"/>
    <d v="1899-12-30T15:26:02"/>
    <x v="3"/>
    <x v="2"/>
    <x v="7"/>
    <x v="0"/>
    <n v="8193"/>
  </r>
  <r>
    <n v="2371"/>
    <d v="2024-01-15T17:17:11"/>
    <d v="2024-01-15T17:17:20"/>
    <s v="45113897@ventasyservicios.com.co"/>
    <s v="Diana Carolina Zambrano Cruz"/>
    <m/>
    <d v="2024-01-15T00:00:00"/>
    <s v="11:57"/>
    <x v="4"/>
    <m/>
    <m/>
    <m/>
    <m/>
    <m/>
    <m/>
    <m/>
    <m/>
    <s v="manager@maglo.co"/>
    <s v="Re: Pruebas Servicio MODT002"/>
    <s v="12288953"/>
    <s v="MANUFACTURING AND GLOBAL TRADING SAS"/>
    <s v="MICRO"/>
    <s v="CLIENTE EXTERNO"/>
    <x v="0"/>
    <m/>
    <s v="FIJO"/>
    <s v="FO"/>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5T00:00:00"/>
    <m/>
    <m/>
    <x v="57"/>
    <x v="0"/>
    <x v="0"/>
    <x v="0"/>
    <x v="0"/>
    <n v="1"/>
    <n v="1"/>
    <n v="1"/>
    <n v="1"/>
    <x v="0"/>
    <n v="1"/>
    <s v="12288953MANUFACTURING AND GLOBAL TRADING SAS"/>
    <x v="2"/>
    <d v="2024-01-15T00:00:00"/>
    <x v="2349"/>
    <d v="1899-12-30T00:00:00"/>
    <d v="2024-01-15T11:57:00"/>
    <s v="11:57"/>
    <d v="1899-12-30T05:20:20"/>
    <x v="1"/>
    <x v="1"/>
    <x v="30"/>
    <x v="0"/>
    <n v="8193"/>
  </r>
  <r>
    <n v="2372"/>
    <d v="2024-01-15T17:16:35"/>
    <d v="2024-01-15T17:17:50"/>
    <s v="45077024@ventasyservicios.com.co"/>
    <s v="Leidy Tatiana Pinzon Calderon"/>
    <m/>
    <d v="2024-01-15T00:00:00"/>
    <s v="12:37"/>
    <x v="7"/>
    <m/>
    <m/>
    <m/>
    <m/>
    <m/>
    <m/>
    <s v="administracion@inalsi.com.co"/>
    <s v="Re: Exclusión linea"/>
    <m/>
    <m/>
    <s v="3046062917"/>
    <s v="INVERSIONES ALVAREZ SIERRA S A S"/>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5T00:00:00"/>
    <m/>
    <m/>
    <x v="78"/>
    <x v="6"/>
    <x v="0"/>
    <x v="0"/>
    <x v="0"/>
    <n v="1"/>
    <n v="1"/>
    <n v="1"/>
    <n v="1"/>
    <x v="0"/>
    <n v="1"/>
    <s v="3046062917INVERSIONES ALVAREZ SIERRA S A S"/>
    <x v="2"/>
    <d v="2024-01-15T00:00:00"/>
    <x v="2350"/>
    <d v="1899-12-30T00:00:00"/>
    <d v="2024-01-15T12:37:00"/>
    <s v="12:37"/>
    <d v="1899-12-30T04:40:50"/>
    <x v="1"/>
    <x v="1"/>
    <x v="12"/>
    <x v="1"/>
    <n v="8193"/>
  </r>
  <r>
    <n v="2373"/>
    <d v="2024-01-15T17:18:25"/>
    <d v="2024-01-15T17:19:46"/>
    <s v="46044558@ventasyservicios.com.co"/>
    <s v="Dick Harry Rodriguez Rocha"/>
    <m/>
    <d v="2024-01-12T00:00:00"/>
    <s v="9:16"/>
    <x v="0"/>
    <m/>
    <m/>
    <m/>
    <m/>
    <m/>
    <m/>
    <m/>
    <m/>
    <s v="malezama@gmail.com"/>
    <s v="Fwd: Reclamación"/>
    <s v="98683519"/>
    <s v="MARTHA ALI LEZAMA BALCAZA"/>
    <s v="MASIVO"/>
    <s v="CLIENTE EXTERNO"/>
    <x v="0"/>
    <m/>
    <s v="FIJO"/>
    <s v="HFC"/>
    <s v="SOPORTE TÉCNICO"/>
    <m/>
    <m/>
    <m/>
    <m/>
    <m/>
    <m/>
    <m/>
    <m/>
    <m/>
    <m/>
    <m/>
    <m/>
    <m/>
    <m/>
    <m/>
    <m/>
    <m/>
    <m/>
    <m/>
    <m/>
    <m/>
    <m/>
    <m/>
    <m/>
    <m/>
    <m/>
    <m/>
    <m/>
    <m/>
    <m/>
    <m/>
    <m/>
    <m/>
    <m/>
    <m/>
    <m/>
    <m/>
    <m/>
    <m/>
    <m/>
    <m/>
    <m/>
    <m/>
    <m/>
    <m/>
    <m/>
    <m/>
    <m/>
    <m/>
    <m/>
    <m/>
    <m/>
    <m/>
    <m/>
    <m/>
    <s v="REINCIDENCIA"/>
    <m/>
    <m/>
    <m/>
    <m/>
    <m/>
    <m/>
    <m/>
    <m/>
    <m/>
    <m/>
    <m/>
    <m/>
    <m/>
    <m/>
    <m/>
    <m/>
    <m/>
    <m/>
    <m/>
    <m/>
    <m/>
    <m/>
    <m/>
    <m/>
    <m/>
    <m/>
    <m/>
    <m/>
    <m/>
    <m/>
    <m/>
    <m/>
    <m/>
    <m/>
    <m/>
    <m/>
    <m/>
    <m/>
    <m/>
    <m/>
    <m/>
    <m/>
    <m/>
    <m/>
    <m/>
    <m/>
    <m/>
    <m/>
    <m/>
    <m/>
    <m/>
    <m/>
    <m/>
    <x v="1"/>
    <m/>
    <m/>
    <s v="1"/>
    <s v="0"/>
    <s v="0"/>
    <s v="GESTIONADO"/>
    <m/>
    <d v="2024-01-15T00:00:00"/>
    <m/>
    <m/>
    <x v="103"/>
    <x v="0"/>
    <x v="0"/>
    <x v="0"/>
    <x v="0"/>
    <n v="1"/>
    <n v="1"/>
    <n v="1"/>
    <n v="1"/>
    <x v="0"/>
    <n v="1"/>
    <s v="98683519MARTHA ALI LEZAMA BALCAZA"/>
    <x v="0"/>
    <d v="2024-01-15T00:00:00"/>
    <x v="2351"/>
    <d v="1899-12-30T00:00:00"/>
    <d v="2024-01-12T09:16:00"/>
    <s v="9:16"/>
    <d v="1900-01-02T08:03:46"/>
    <x v="0"/>
    <x v="0"/>
    <x v="20"/>
    <x v="1"/>
    <n v="8193"/>
  </r>
  <r>
    <n v="2374"/>
    <d v="2024-01-15T17:19:27"/>
    <d v="2024-01-15T17:23:12"/>
    <s v="45077040@ventasyservicios.com.co"/>
    <s v="Kimberly Tatiana Sorza Moya"/>
    <m/>
    <d v="2024-01-15T00:00:00"/>
    <s v="11:33 a. m."/>
    <x v="0"/>
    <m/>
    <m/>
    <m/>
    <m/>
    <m/>
    <m/>
    <m/>
    <m/>
    <s v="activaciones@ache.com.co"/>
    <s v="SOLICITUD APLICAICON DE CAJA DE HERRAMIENTAS / IN HOUSE REAL ESTATE S.A.S. / 901424513-5"/>
    <s v="8.22502867"/>
    <s v="IN HOUSE REAL ESTATE S.A.S."/>
    <s v="SOHO"/>
    <s v="CLIENTE CLARO"/>
    <x v="0"/>
    <m/>
    <s v="MÓVIL"/>
    <m/>
    <m/>
    <s v="OFERTA NEGOCIADA CONTRATO"/>
    <m/>
    <m/>
    <m/>
    <m/>
    <m/>
    <m/>
    <m/>
    <m/>
    <m/>
    <m/>
    <m/>
    <m/>
    <m/>
    <m/>
    <m/>
    <m/>
    <m/>
    <m/>
    <m/>
    <m/>
    <m/>
    <m/>
    <m/>
    <m/>
    <m/>
    <m/>
    <m/>
    <m/>
    <m/>
    <m/>
    <m/>
    <s v="APLICACIÓN CAMPAÑA"/>
    <m/>
    <m/>
    <m/>
    <m/>
    <m/>
    <m/>
    <m/>
    <m/>
    <m/>
    <m/>
    <m/>
    <m/>
    <m/>
    <m/>
    <m/>
    <m/>
    <m/>
    <m/>
    <m/>
    <m/>
    <m/>
    <m/>
    <m/>
    <m/>
    <m/>
    <m/>
    <m/>
    <m/>
    <m/>
    <m/>
    <m/>
    <m/>
    <m/>
    <m/>
    <m/>
    <m/>
    <m/>
    <m/>
    <m/>
    <m/>
    <m/>
    <m/>
    <m/>
    <m/>
    <m/>
    <m/>
    <m/>
    <m/>
    <m/>
    <m/>
    <m/>
    <m/>
    <m/>
    <m/>
    <m/>
    <m/>
    <m/>
    <m/>
    <m/>
    <m/>
    <m/>
    <m/>
    <m/>
    <m/>
    <m/>
    <m/>
    <m/>
    <m/>
    <m/>
    <m/>
    <m/>
    <m/>
    <m/>
    <m/>
    <m/>
    <m/>
    <x v="0"/>
    <m/>
    <m/>
    <m/>
    <m/>
    <m/>
    <s v="GESTIONADO"/>
    <m/>
    <d v="2024-01-15T00:00:00"/>
    <s v="n/a"/>
    <s v="n/a"/>
    <x v="112"/>
    <x v="0"/>
    <x v="0"/>
    <x v="0"/>
    <x v="0"/>
    <n v="1"/>
    <n v="1"/>
    <n v="1"/>
    <n v="1"/>
    <x v="0"/>
    <n v="1"/>
    <s v="8.22502867IN HOUSE REAL ESTATE S.A.S."/>
    <x v="2"/>
    <d v="2024-01-15T00:00:00"/>
    <x v="2352"/>
    <d v="1899-12-30T00:00:00"/>
    <d v="2024-01-15T11:33:00"/>
    <s v="11:33"/>
    <d v="1899-12-30T05:50:12"/>
    <x v="1"/>
    <x v="1"/>
    <x v="31"/>
    <x v="1"/>
    <n v="8193"/>
  </r>
  <r>
    <n v="2375"/>
    <d v="2024-01-15T17:23:23"/>
    <d v="2024-01-15T17:24:05"/>
    <s v="46044959@ventasyservicios.com.co"/>
    <s v="Brayan Enrique Cuida Castillo"/>
    <m/>
    <d v="2024-01-15T00:00:00"/>
    <s v="12:59 p. m."/>
    <x v="4"/>
    <m/>
    <m/>
    <m/>
    <m/>
    <m/>
    <m/>
    <m/>
    <m/>
    <s v="comercio@imprelit.com"/>
    <s v="Solicitud propuestas comerciales Imprelit"/>
    <s v="8.21727416"/>
    <s v="IMPRESORES LITOGRAFICOS IMPRELIT S.A.S."/>
    <s v="MICRO"/>
    <s v="CLIENTE CLAR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5T00:00:00"/>
    <s v="NN"/>
    <m/>
    <x v="0"/>
    <x v="0"/>
    <x v="0"/>
    <x v="0"/>
    <x v="0"/>
    <n v="1"/>
    <n v="1"/>
    <n v="1"/>
    <n v="1"/>
    <x v="0"/>
    <n v="1"/>
    <s v="8.21727416IMPRESORES LITOGRAFICOS IMPRELIT S.A.S."/>
    <x v="2"/>
    <d v="2024-01-15T00:00:00"/>
    <x v="2353"/>
    <d v="1899-12-30T00:00:00"/>
    <d v="2024-01-15T12:59:00"/>
    <s v="12:59"/>
    <d v="1899-12-30T04:25:05"/>
    <x v="1"/>
    <x v="1"/>
    <x v="7"/>
    <x v="0"/>
    <n v="8193"/>
  </r>
  <r>
    <n v="2376"/>
    <d v="2024-01-15T17:23:29"/>
    <d v="2024-01-15T17:24:31"/>
    <s v="45113897@ventasyservicios.com.co"/>
    <s v="Diana Carolina Zambrano Cruz"/>
    <m/>
    <d v="2024-01-15T00:00:00"/>
    <s v="12:11"/>
    <x v="4"/>
    <m/>
    <m/>
    <m/>
    <m/>
    <m/>
    <m/>
    <m/>
    <m/>
    <s v="agroberlin@grupocafe.net"/>
    <s v="REPOSICION DE SIN # 3205687131 AGROPECUARIA BERLIN SAS NIT 802.008.488-6"/>
    <s v="3205687131"/>
    <s v="AGROPECUARIA BERLIN S.A.S -"/>
    <s v="PYME PEQUEÑA"/>
    <s v="CLIENTE EXTERN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15T00:00:00"/>
    <m/>
    <m/>
    <x v="27"/>
    <x v="0"/>
    <x v="0"/>
    <x v="0"/>
    <x v="0"/>
    <n v="1"/>
    <n v="1"/>
    <n v="1"/>
    <n v="1"/>
    <x v="0"/>
    <n v="1"/>
    <s v="3205687131AGROPECUARIA BERLIN S.A.S -"/>
    <x v="2"/>
    <d v="2024-01-15T00:00:00"/>
    <x v="2354"/>
    <d v="1899-12-30T00:00:00"/>
    <d v="2024-01-15T12:11:00"/>
    <s v="12:11"/>
    <d v="1899-12-30T05:13:31"/>
    <x v="1"/>
    <x v="1"/>
    <x v="30"/>
    <x v="0"/>
    <n v="8193"/>
  </r>
  <r>
    <n v="2377"/>
    <d v="2024-01-15T14:58:08"/>
    <d v="2024-01-15T17:24:50"/>
    <s v="45702314@ventasyservicios.com.co"/>
    <s v="Andrea Paola Jimenez Lopez"/>
    <m/>
    <d v="2024-01-15T00:00:00"/>
    <s v="3:35"/>
    <x v="4"/>
    <m/>
    <m/>
    <m/>
    <m/>
    <m/>
    <m/>
    <m/>
    <m/>
    <s v="sistemasaux4@eltemplodelamoda.com.co"/>
    <s v="Incremento de Precio"/>
    <s v="01589551 "/>
    <s v=" EL TEMPLO DE LA MODA SAS"/>
    <s v="PYME MEDIANA"/>
    <s v="CLIENTE EXTERNO"/>
    <x v="1"/>
    <s v="kelly johana cascavita"/>
    <s v="FIJO"/>
    <s v="HFC"/>
    <s v="CAMBIO PLAN TARIFA"/>
    <m/>
    <m/>
    <m/>
    <m/>
    <m/>
    <s v="INFORMACIÓN - ACLARACIÓN"/>
    <m/>
    <m/>
    <m/>
    <m/>
    <m/>
    <m/>
    <m/>
    <m/>
    <m/>
    <m/>
    <m/>
    <m/>
    <m/>
    <m/>
    <m/>
    <m/>
    <m/>
    <m/>
    <m/>
    <m/>
    <m/>
    <m/>
    <m/>
    <m/>
    <m/>
    <m/>
    <m/>
    <m/>
    <m/>
    <m/>
    <m/>
    <m/>
    <m/>
    <m/>
    <m/>
    <m/>
    <m/>
    <m/>
    <m/>
    <m/>
    <m/>
    <m/>
    <m/>
    <m/>
    <m/>
    <m/>
    <m/>
    <m/>
    <m/>
    <m/>
    <m/>
    <m/>
    <m/>
    <m/>
    <m/>
    <m/>
    <m/>
    <m/>
    <m/>
    <m/>
    <m/>
    <m/>
    <m/>
    <m/>
    <m/>
    <m/>
    <m/>
    <m/>
    <m/>
    <m/>
    <m/>
    <m/>
    <m/>
    <m/>
    <m/>
    <m/>
    <m/>
    <m/>
    <m/>
    <m/>
    <m/>
    <m/>
    <m/>
    <m/>
    <m/>
    <m/>
    <m/>
    <m/>
    <m/>
    <m/>
    <m/>
    <m/>
    <m/>
    <m/>
    <m/>
    <m/>
    <m/>
    <m/>
    <m/>
    <m/>
    <m/>
    <m/>
    <m/>
    <x v="0"/>
    <m/>
    <m/>
    <m/>
    <m/>
    <m/>
    <s v="SOLUCIONADO ESCALADO"/>
    <s v="CSM"/>
    <d v="2024-01-15T00:00:00"/>
    <m/>
    <m/>
    <x v="22"/>
    <x v="0"/>
    <x v="4"/>
    <x v="0"/>
    <x v="0"/>
    <n v="1"/>
    <n v="1"/>
    <n v="1"/>
    <n v="1"/>
    <x v="0"/>
    <n v="1"/>
    <s v="01589551  EL TEMPLO DE LA MODA SAS"/>
    <x v="1"/>
    <d v="2024-01-15T00:00:00"/>
    <x v="2355"/>
    <d v="1899-12-30T00:00:00"/>
    <d v="2024-01-15T03:35:00"/>
    <s v="3:35"/>
    <d v="1899-12-30T13:49:50"/>
    <x v="3"/>
    <x v="2"/>
    <x v="32"/>
    <x v="0"/>
    <n v="8193"/>
  </r>
  <r>
    <n v="2378"/>
    <d v="2024-01-15T17:26:02"/>
    <d v="2024-01-15T17:26:14"/>
    <s v="46044971@ventasyservicios.com.co"/>
    <s v="Rowinson Pinilla Vega"/>
    <m/>
    <d v="2024-01-13T00:00:00"/>
    <s v="15/01/2024 13:35 p. m."/>
    <x v="4"/>
    <m/>
    <m/>
    <m/>
    <m/>
    <m/>
    <m/>
    <m/>
    <m/>
    <s v="frdg882026@gmail.com"/>
    <s v="Fwd: Solicitud de desactivación de cuenta 24638716"/>
    <s v="24638716"/>
    <s v="FABIAN DIAZ GOMEZ "/>
    <s v="SOHO"/>
    <s v="CLIENTE EXTERNO"/>
    <x v="0"/>
    <m/>
    <s v="FIJO"/>
    <s v="HFC"/>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3T00:00:00"/>
    <s v="NA"/>
    <s v="NA"/>
    <x v="0"/>
    <x v="0"/>
    <x v="0"/>
    <x v="0"/>
    <x v="0"/>
    <n v="1"/>
    <n v="1"/>
    <n v="1"/>
    <n v="1"/>
    <x v="0"/>
    <n v="1"/>
    <s v="24638716FABIAN DIAZ GOMEZ "/>
    <x v="0"/>
    <d v="2024-01-15T00:00:00"/>
    <x v="2356"/>
    <d v="1899-12-30T00:00:00"/>
    <d v="2024-01-13T13:35:00"/>
    <s v="15/01/2024 13:35"/>
    <d v="1900-01-01T03:51:14"/>
    <x v="0"/>
    <x v="2"/>
    <x v="19"/>
    <x v="1"/>
    <n v="8193"/>
  </r>
  <r>
    <n v="2379"/>
    <d v="2024-01-15T17:12:25"/>
    <d v="2024-01-15T17:27:45"/>
    <s v="45077016@ventasyservicios.com.co"/>
    <s v="Luis Guanuquiza Dominguez"/>
    <m/>
    <d v="2024-01-15T00:00:00"/>
    <s v="11:43"/>
    <x v="3"/>
    <m/>
    <s v="15560329"/>
    <m/>
    <m/>
    <m/>
    <m/>
    <m/>
    <m/>
    <m/>
    <m/>
    <s v="900434331"/>
    <s v="MINERALES CORDOBA "/>
    <s v="PYME PEQUEÑA"/>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15T00:00:00"/>
    <s v="N/A"/>
    <s v="N/A"/>
    <x v="31"/>
    <x v="3"/>
    <x v="0"/>
    <x v="0"/>
    <x v="0"/>
    <n v="1"/>
    <n v="1"/>
    <n v="1"/>
    <n v="1"/>
    <x v="0"/>
    <n v="1"/>
    <s v="900434331MINERALES CORDOBA "/>
    <x v="2"/>
    <d v="2024-01-15T00:00:00"/>
    <x v="2357"/>
    <d v="1899-12-30T00:00:00"/>
    <d v="2024-01-15T11:43:00"/>
    <s v="11:43"/>
    <d v="1899-12-30T05:44:45"/>
    <x v="1"/>
    <x v="1"/>
    <x v="25"/>
    <x v="1"/>
    <n v="8193"/>
  </r>
  <r>
    <n v="2380"/>
    <d v="2024-01-15T17:21:27"/>
    <d v="2024-01-15T17:27:47"/>
    <s v="45077024@ventasyservicios.com.co"/>
    <s v="Leidy Tatiana Pinzon Calderon"/>
    <m/>
    <d v="2024-01-15T00:00:00"/>
    <s v="12:55"/>
    <x v="7"/>
    <m/>
    <m/>
    <m/>
    <m/>
    <m/>
    <m/>
    <s v="intermarmolm@gmail.com"/>
    <s v="Cesion de contrato de movil"/>
    <m/>
    <m/>
    <s v="3117332405"/>
    <s v="INTERCONTINENTAL DE MARMOLES Y GRANITOS"/>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5T00:00:00"/>
    <m/>
    <m/>
    <x v="78"/>
    <x v="6"/>
    <x v="0"/>
    <x v="0"/>
    <x v="0"/>
    <n v="1"/>
    <n v="1"/>
    <n v="1"/>
    <n v="1"/>
    <x v="0"/>
    <n v="1"/>
    <s v="3117332405INTERCONTINENTAL DE MARMOLES Y GRANITOS"/>
    <x v="2"/>
    <d v="2024-01-15T00:00:00"/>
    <x v="2358"/>
    <d v="1899-12-30T00:00:00"/>
    <d v="2024-01-15T12:55:00"/>
    <s v="12:55"/>
    <d v="1899-12-30T04:32:47"/>
    <x v="1"/>
    <x v="1"/>
    <x v="12"/>
    <x v="1"/>
    <n v="8193"/>
  </r>
  <r>
    <n v="2381"/>
    <d v="2024-01-15T17:08:40"/>
    <d v="2024-01-15T17:32:14"/>
    <s v="45577874@ventasyservicios.com.co"/>
    <s v="David Andres Pardo Torres"/>
    <m/>
    <d v="2024-01-14T00:00:00"/>
    <s v="20:53"/>
    <x v="4"/>
    <m/>
    <m/>
    <m/>
    <m/>
    <m/>
    <m/>
    <m/>
    <m/>
    <s v="mycalderon19@hotmail.com"/>
    <s v="Re: Cobertura"/>
    <s v="12459909"/>
    <s v="MAYRA YESENIA CALDERON OTALVARO"/>
    <s v="SOHO"/>
    <s v="CLIENTE EXTERNO"/>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5T00:00:00"/>
    <s v="20657921"/>
    <m/>
    <x v="80"/>
    <x v="0"/>
    <x v="0"/>
    <x v="38"/>
    <x v="1"/>
    <n v="1"/>
    <n v="1"/>
    <n v="1"/>
    <n v="1"/>
    <x v="0"/>
    <n v="1"/>
    <s v="12459909MAYRA YESENIA CALDERON OTALVARO"/>
    <x v="0"/>
    <d v="2024-01-15T00:00:00"/>
    <x v="2359"/>
    <d v="1899-12-30T00:00:00"/>
    <d v="2024-01-14T20:53:00"/>
    <s v="20:53"/>
    <d v="1899-12-30T20:39:14"/>
    <x v="4"/>
    <x v="0"/>
    <x v="14"/>
    <x v="0"/>
    <n v="8193"/>
  </r>
  <r>
    <n v="2382"/>
    <d v="2024-01-15T17:33:55"/>
    <d v="2024-01-15T17:34:50"/>
    <s v="45964794@ventasyservicios.com.co"/>
    <s v="Kevin Andres Munoz Rojas"/>
    <m/>
    <d v="2024-01-15T00:00:00"/>
    <s v="15:03"/>
    <x v="2"/>
    <s v="BITÁCORA GENERAL"/>
    <m/>
    <m/>
    <m/>
    <m/>
    <m/>
    <s v="joseccc06@gmail.com"/>
    <s v="Re: Formulario Contáctenos Roaming"/>
    <m/>
    <m/>
    <s v="3212366341"/>
    <s v="JOSE"/>
    <s v="MASIVO"/>
    <s v="CLIENTE EXTERNO"/>
    <x v="0"/>
    <m/>
    <m/>
    <m/>
    <m/>
    <m/>
    <m/>
    <m/>
    <m/>
    <m/>
    <m/>
    <m/>
    <m/>
    <m/>
    <m/>
    <m/>
    <m/>
    <m/>
    <m/>
    <m/>
    <m/>
    <m/>
    <m/>
    <m/>
    <m/>
    <m/>
    <m/>
    <m/>
    <m/>
    <m/>
    <m/>
    <m/>
    <m/>
    <m/>
    <m/>
    <m/>
    <m/>
    <m/>
    <m/>
    <m/>
    <m/>
    <m/>
    <m/>
    <m/>
    <m/>
    <m/>
    <m/>
    <m/>
    <m/>
    <m/>
    <m/>
    <m/>
    <m/>
    <m/>
    <m/>
    <m/>
    <m/>
    <m/>
    <m/>
    <m/>
    <m/>
    <m/>
    <m/>
    <m/>
    <m/>
    <m/>
    <m/>
    <m/>
    <m/>
    <m/>
    <m/>
    <m/>
    <m/>
    <m/>
    <m/>
    <m/>
    <m/>
    <m/>
    <m/>
    <m/>
    <m/>
    <m/>
    <m/>
    <m/>
    <m/>
    <m/>
    <m/>
    <m/>
    <m/>
    <m/>
    <m/>
    <m/>
    <m/>
    <m/>
    <m/>
    <m/>
    <s v="SOLICITUD PÁGINA"/>
    <m/>
    <m/>
    <m/>
    <m/>
    <m/>
    <m/>
    <m/>
    <m/>
    <m/>
    <m/>
    <m/>
    <m/>
    <m/>
    <m/>
    <m/>
    <m/>
    <m/>
    <x v="0"/>
    <m/>
    <m/>
    <m/>
    <m/>
    <m/>
    <s v="SEGUIMIENTO"/>
    <m/>
    <d v="2024-01-15T00:00:00"/>
    <s v="N/a"/>
    <s v="0"/>
    <x v="77"/>
    <x v="2"/>
    <x v="0"/>
    <x v="0"/>
    <x v="0"/>
    <n v="1"/>
    <n v="1"/>
    <n v="1"/>
    <n v="1"/>
    <x v="2"/>
    <n v="2"/>
    <s v="3212366341JOSE"/>
    <x v="2"/>
    <d v="2024-01-15T00:00:00"/>
    <x v="2360"/>
    <d v="1899-12-30T00:00:00"/>
    <d v="2024-01-15T15:03:00"/>
    <s v="15:03"/>
    <d v="1899-12-30T02:31:50"/>
    <x v="1"/>
    <x v="1"/>
    <x v="11"/>
    <x v="1"/>
    <n v="8193"/>
  </r>
  <r>
    <n v="2383"/>
    <d v="2024-01-15T17:34:52"/>
    <d v="2024-01-15T17:35:46"/>
    <s v="45964794@ventasyservicios.com.co"/>
    <s v="Kevin Andres Munoz Rojas"/>
    <m/>
    <d v="2024-01-15T00:00:00"/>
    <s v="13:15"/>
    <x v="2"/>
    <s v="BITÁCORA GENERAL"/>
    <m/>
    <m/>
    <m/>
    <m/>
    <m/>
    <s v="Fwd: Activación rooming"/>
    <s v="yvergel@arqciviles.com"/>
    <m/>
    <m/>
    <s v="3143580202 "/>
    <s v="Arqciviles SAS"/>
    <s v="EMPRESAS"/>
    <s v="CLIENTE EXTERNO"/>
    <x v="0"/>
    <m/>
    <m/>
    <m/>
    <m/>
    <m/>
    <m/>
    <m/>
    <m/>
    <m/>
    <m/>
    <m/>
    <m/>
    <m/>
    <m/>
    <m/>
    <m/>
    <m/>
    <m/>
    <m/>
    <m/>
    <m/>
    <m/>
    <m/>
    <m/>
    <m/>
    <m/>
    <m/>
    <m/>
    <m/>
    <m/>
    <m/>
    <m/>
    <m/>
    <m/>
    <m/>
    <m/>
    <m/>
    <m/>
    <m/>
    <m/>
    <m/>
    <m/>
    <m/>
    <m/>
    <m/>
    <m/>
    <m/>
    <m/>
    <m/>
    <m/>
    <m/>
    <m/>
    <m/>
    <m/>
    <m/>
    <m/>
    <m/>
    <m/>
    <m/>
    <m/>
    <m/>
    <m/>
    <m/>
    <m/>
    <m/>
    <m/>
    <m/>
    <m/>
    <m/>
    <m/>
    <m/>
    <m/>
    <m/>
    <m/>
    <m/>
    <m/>
    <m/>
    <m/>
    <m/>
    <m/>
    <m/>
    <m/>
    <m/>
    <m/>
    <m/>
    <m/>
    <m/>
    <m/>
    <m/>
    <m/>
    <m/>
    <m/>
    <m/>
    <m/>
    <m/>
    <s v="SOLICITUD PÁGINA"/>
    <m/>
    <m/>
    <m/>
    <m/>
    <m/>
    <m/>
    <m/>
    <m/>
    <m/>
    <m/>
    <m/>
    <m/>
    <m/>
    <m/>
    <m/>
    <m/>
    <m/>
    <x v="0"/>
    <m/>
    <m/>
    <m/>
    <m/>
    <m/>
    <s v="GESTIONADO"/>
    <m/>
    <d v="2024-01-15T00:00:00"/>
    <s v="N/a"/>
    <s v="0"/>
    <x v="77"/>
    <x v="2"/>
    <x v="0"/>
    <x v="0"/>
    <x v="0"/>
    <n v="1"/>
    <n v="1"/>
    <n v="1"/>
    <n v="1"/>
    <x v="0"/>
    <n v="1"/>
    <s v="3143580202 Arqciviles SAS"/>
    <x v="2"/>
    <d v="2024-01-15T00:00:00"/>
    <x v="2361"/>
    <d v="1899-12-30T00:00:00"/>
    <d v="2024-01-15T13:15:00"/>
    <s v="13:15"/>
    <d v="1899-12-30T04:20:46"/>
    <x v="1"/>
    <x v="1"/>
    <x v="11"/>
    <x v="1"/>
    <n v="8193"/>
  </r>
  <r>
    <n v="2384"/>
    <d v="2024-01-15T17:27:51"/>
    <d v="2024-01-15T17:36:37"/>
    <s v="45077016@ventasyservicios.com.co"/>
    <s v="Luis Guanuquiza Dominguez"/>
    <m/>
    <d v="2024-01-15T00:00:00"/>
    <s v="12:52"/>
    <x v="3"/>
    <m/>
    <s v="15560379"/>
    <m/>
    <m/>
    <m/>
    <m/>
    <m/>
    <m/>
    <m/>
    <m/>
    <s v="900687741"/>
    <s v="RB GROUP SAS"/>
    <s v="NO DETERMINADO"/>
    <s v="CLIENTE EXTERN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15T00:00:00"/>
    <s v="N/A"/>
    <s v="N/A"/>
    <x v="27"/>
    <x v="3"/>
    <x v="0"/>
    <x v="0"/>
    <x v="0"/>
    <n v="1"/>
    <n v="1"/>
    <n v="1"/>
    <n v="1"/>
    <x v="0"/>
    <n v="1"/>
    <s v="900687741RB GROUP SAS"/>
    <x v="2"/>
    <d v="2024-01-15T00:00:00"/>
    <x v="2362"/>
    <d v="1899-12-30T00:00:00"/>
    <d v="2024-01-15T12:52:00"/>
    <s v="12:52"/>
    <d v="1899-12-30T04:44:37"/>
    <x v="1"/>
    <x v="1"/>
    <x v="25"/>
    <x v="1"/>
    <n v="8193"/>
  </r>
  <r>
    <n v="2385"/>
    <d v="2024-01-15T17:35:48"/>
    <d v="2024-01-15T17:36:40"/>
    <s v="45964794@ventasyservicios.com.co"/>
    <s v="Kevin Andres Munoz Rojas"/>
    <m/>
    <d v="2024-01-15T00:00:00"/>
    <s v="12:05"/>
    <x v="2"/>
    <s v="BITÁCORA GENERAL"/>
    <m/>
    <m/>
    <m/>
    <m/>
    <m/>
    <s v="contactanos@tmx-internacional.net"/>
    <s v="Formulario Contáctenos Roaming"/>
    <m/>
    <m/>
    <s v="0"/>
    <s v="Raul"/>
    <s v="MASIVO"/>
    <s v="CLIENTE EXTERNO"/>
    <x v="0"/>
    <m/>
    <m/>
    <m/>
    <m/>
    <m/>
    <m/>
    <m/>
    <m/>
    <m/>
    <m/>
    <m/>
    <m/>
    <m/>
    <m/>
    <m/>
    <m/>
    <m/>
    <m/>
    <m/>
    <m/>
    <m/>
    <m/>
    <m/>
    <m/>
    <m/>
    <m/>
    <m/>
    <m/>
    <m/>
    <m/>
    <m/>
    <m/>
    <m/>
    <m/>
    <m/>
    <m/>
    <m/>
    <m/>
    <m/>
    <m/>
    <m/>
    <m/>
    <m/>
    <m/>
    <m/>
    <m/>
    <m/>
    <m/>
    <m/>
    <m/>
    <m/>
    <m/>
    <m/>
    <m/>
    <m/>
    <m/>
    <m/>
    <m/>
    <m/>
    <m/>
    <m/>
    <m/>
    <m/>
    <m/>
    <m/>
    <m/>
    <m/>
    <m/>
    <m/>
    <m/>
    <m/>
    <m/>
    <m/>
    <m/>
    <m/>
    <m/>
    <m/>
    <m/>
    <m/>
    <m/>
    <m/>
    <m/>
    <m/>
    <m/>
    <m/>
    <m/>
    <m/>
    <m/>
    <m/>
    <m/>
    <m/>
    <m/>
    <m/>
    <m/>
    <m/>
    <s v="SOLICITUD PÁGINA"/>
    <m/>
    <m/>
    <m/>
    <m/>
    <m/>
    <m/>
    <m/>
    <m/>
    <m/>
    <m/>
    <m/>
    <m/>
    <m/>
    <m/>
    <m/>
    <m/>
    <m/>
    <x v="0"/>
    <m/>
    <m/>
    <m/>
    <m/>
    <m/>
    <s v="GESTIONADO"/>
    <m/>
    <d v="2024-01-15T00:00:00"/>
    <s v="N/A"/>
    <s v="0"/>
    <x v="77"/>
    <x v="2"/>
    <x v="0"/>
    <x v="0"/>
    <x v="0"/>
    <n v="1"/>
    <n v="1"/>
    <n v="1"/>
    <n v="1"/>
    <x v="0"/>
    <n v="1"/>
    <s v="0Raul"/>
    <x v="2"/>
    <d v="2024-01-15T00:00:00"/>
    <x v="2363"/>
    <d v="1899-12-30T00:00:00"/>
    <d v="2024-01-15T12:05:00"/>
    <s v="12:05"/>
    <d v="1899-12-30T05:31:40"/>
    <x v="1"/>
    <x v="1"/>
    <x v="11"/>
    <x v="1"/>
    <n v="8193"/>
  </r>
  <r>
    <n v="2386"/>
    <d v="2024-01-15T17:36:42"/>
    <d v="2024-01-15T17:37:52"/>
    <s v="45964794@ventasyservicios.com.co"/>
    <s v="Kevin Andres Munoz Rojas"/>
    <m/>
    <d v="2024-01-15T00:00:00"/>
    <s v="1:11"/>
    <x v="2"/>
    <s v="BITÁCORA GENERAL"/>
    <m/>
    <m/>
    <m/>
    <m/>
    <m/>
    <s v="Yenifer.Espitia@groupcosbpo.com"/>
    <s v="Planes de Roaming"/>
    <m/>
    <m/>
    <s v="0"/>
    <s v="yenifer"/>
    <s v="EMPRESAS"/>
    <s v="CLIENTE EXTERNO"/>
    <x v="0"/>
    <m/>
    <m/>
    <m/>
    <m/>
    <m/>
    <m/>
    <m/>
    <m/>
    <m/>
    <m/>
    <m/>
    <m/>
    <m/>
    <m/>
    <m/>
    <m/>
    <m/>
    <m/>
    <m/>
    <m/>
    <m/>
    <m/>
    <m/>
    <m/>
    <m/>
    <m/>
    <m/>
    <m/>
    <m/>
    <m/>
    <m/>
    <m/>
    <m/>
    <m/>
    <m/>
    <m/>
    <m/>
    <m/>
    <m/>
    <m/>
    <m/>
    <m/>
    <m/>
    <m/>
    <m/>
    <m/>
    <m/>
    <m/>
    <m/>
    <m/>
    <m/>
    <m/>
    <m/>
    <m/>
    <m/>
    <m/>
    <m/>
    <m/>
    <m/>
    <m/>
    <m/>
    <m/>
    <m/>
    <m/>
    <m/>
    <m/>
    <m/>
    <m/>
    <m/>
    <m/>
    <m/>
    <m/>
    <m/>
    <m/>
    <m/>
    <m/>
    <m/>
    <m/>
    <m/>
    <m/>
    <m/>
    <m/>
    <m/>
    <m/>
    <m/>
    <m/>
    <m/>
    <m/>
    <m/>
    <m/>
    <m/>
    <m/>
    <m/>
    <m/>
    <m/>
    <s v="SOLICITUD PÁGINA"/>
    <m/>
    <m/>
    <m/>
    <m/>
    <m/>
    <m/>
    <m/>
    <m/>
    <m/>
    <m/>
    <m/>
    <m/>
    <m/>
    <m/>
    <m/>
    <m/>
    <m/>
    <x v="0"/>
    <m/>
    <m/>
    <m/>
    <m/>
    <m/>
    <s v="GESTIONADO"/>
    <m/>
    <d v="2024-01-15T00:00:00"/>
    <s v="N/A"/>
    <s v="0"/>
    <x v="77"/>
    <x v="2"/>
    <x v="0"/>
    <x v="21"/>
    <x v="1"/>
    <n v="1"/>
    <n v="1"/>
    <n v="1"/>
    <n v="1"/>
    <x v="0"/>
    <n v="1"/>
    <s v="0yenifer"/>
    <x v="0"/>
    <d v="2024-01-15T00:00:00"/>
    <x v="2364"/>
    <d v="1899-12-30T00:00:00"/>
    <d v="2024-01-15T01:11:00"/>
    <s v="1:11"/>
    <d v="1899-12-30T16:26:52"/>
    <x v="3"/>
    <x v="2"/>
    <x v="11"/>
    <x v="1"/>
    <n v="8193"/>
  </r>
  <r>
    <n v="2387"/>
    <d v="2024-01-15T17:37:34"/>
    <d v="2024-01-15T17:38:39"/>
    <s v="46044959@ventasyservicios.com.co"/>
    <s v="Brayan Enrique Cuida Castillo"/>
    <m/>
    <d v="2024-01-15T00:00:00"/>
    <s v="11:20 a. m."/>
    <x v="4"/>
    <m/>
    <m/>
    <m/>
    <m/>
    <m/>
    <m/>
    <m/>
    <m/>
    <s v="compras@cacingenieria.net"/>
    <s v="Derecho de petición – Ajuste a factura mes de enero 2024.- CAC INGENIERIA SA"/>
    <s v="12240936"/>
    <s v="CAC INGENIERIA S.A"/>
    <s v="MICRO"/>
    <s v="CLIENTE CLARO"/>
    <x v="0"/>
    <m/>
    <s v="FIJO"/>
    <s v="FO"/>
    <s v="PQR"/>
    <m/>
    <m/>
    <m/>
    <m/>
    <m/>
    <m/>
    <m/>
    <m/>
    <m/>
    <m/>
    <m/>
    <m/>
    <m/>
    <m/>
    <m/>
    <m/>
    <m/>
    <m/>
    <m/>
    <m/>
    <m/>
    <m/>
    <m/>
    <m/>
    <m/>
    <m/>
    <m/>
    <m/>
    <m/>
    <m/>
    <m/>
    <m/>
    <m/>
    <m/>
    <m/>
    <m/>
    <m/>
    <s v="NO RECEPCIÓN DE SOLICITUD (PQR - RECURSO)"/>
    <m/>
    <m/>
    <m/>
    <m/>
    <m/>
    <m/>
    <m/>
    <m/>
    <m/>
    <m/>
    <m/>
    <m/>
    <m/>
    <m/>
    <m/>
    <m/>
    <m/>
    <m/>
    <m/>
    <m/>
    <m/>
    <m/>
    <m/>
    <m/>
    <m/>
    <m/>
    <m/>
    <m/>
    <m/>
    <m/>
    <m/>
    <m/>
    <m/>
    <m/>
    <m/>
    <m/>
    <m/>
    <m/>
    <m/>
    <m/>
    <m/>
    <m/>
    <m/>
    <m/>
    <m/>
    <m/>
    <m/>
    <m/>
    <m/>
    <m/>
    <m/>
    <m/>
    <m/>
    <m/>
    <m/>
    <m/>
    <m/>
    <m/>
    <m/>
    <m/>
    <m/>
    <m/>
    <m/>
    <m/>
    <m/>
    <m/>
    <m/>
    <m/>
    <m/>
    <m/>
    <m/>
    <x v="0"/>
    <m/>
    <m/>
    <m/>
    <m/>
    <m/>
    <s v="GESTIONADO"/>
    <m/>
    <d v="2024-01-15T00:00:00"/>
    <s v="NN"/>
    <m/>
    <x v="69"/>
    <x v="0"/>
    <x v="0"/>
    <x v="0"/>
    <x v="0"/>
    <n v="1"/>
    <n v="1"/>
    <n v="1"/>
    <n v="1"/>
    <x v="0"/>
    <n v="1"/>
    <s v="12240936CAC INGENIERIA S.A"/>
    <x v="0"/>
    <d v="2024-01-15T00:00:00"/>
    <x v="2365"/>
    <d v="1899-12-30T00:00:00"/>
    <d v="2024-01-15T11:20:00"/>
    <s v="11:20"/>
    <d v="1899-12-30T06:18:39"/>
    <x v="2"/>
    <x v="2"/>
    <x v="7"/>
    <x v="0"/>
    <n v="8193"/>
  </r>
  <r>
    <n v="2388"/>
    <d v="2024-01-15T17:24:37"/>
    <d v="2024-01-15T17:38:44"/>
    <s v="45113897@ventasyservicios.com.co"/>
    <s v="Diana Carolina Zambrano Cruz"/>
    <m/>
    <d v="2024-01-15T00:00:00"/>
    <s v="13:37"/>
    <x v="4"/>
    <m/>
    <m/>
    <m/>
    <m/>
    <m/>
    <m/>
    <m/>
    <m/>
    <s v="gerencia@kitongroup.com"/>
    <s v="SOLICITUD SIMCARD PARA BACKUP NIT901275858"/>
    <s v="8.22488293"/>
    <s v="KITON GROUP SAS"/>
    <s v="MICRO"/>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15T00:00:00"/>
    <m/>
    <m/>
    <x v="31"/>
    <x v="0"/>
    <x v="0"/>
    <x v="0"/>
    <x v="0"/>
    <n v="1"/>
    <n v="1"/>
    <n v="1"/>
    <n v="1"/>
    <x v="0"/>
    <n v="1"/>
    <s v="8.22488293KITON GROUP SAS"/>
    <x v="2"/>
    <d v="2024-01-15T00:00:00"/>
    <x v="2366"/>
    <d v="1899-12-30T00:00:00"/>
    <d v="2024-01-15T13:37:00"/>
    <s v="13:37"/>
    <d v="1899-12-30T04:01:44"/>
    <x v="1"/>
    <x v="1"/>
    <x v="30"/>
    <x v="0"/>
    <n v="8193"/>
  </r>
  <r>
    <n v="2389"/>
    <d v="2024-01-15T17:43:20"/>
    <d v="2024-01-15T17:44:48"/>
    <s v="46044978@ventasyservicios.com.co"/>
    <s v="Edward Esteban Roa Ruiz"/>
    <m/>
    <d v="2024-01-13T00:00:00"/>
    <s v="14:31"/>
    <x v="4"/>
    <m/>
    <m/>
    <m/>
    <m/>
    <m/>
    <m/>
    <m/>
    <m/>
    <s v="edificioadmon@hotmail.com"/>
    <s v="RV: Queja Ajuste Factura Dic 2024"/>
    <s v="09162575"/>
    <s v="CLAUDIA JU GAITAN VALENCIA"/>
    <s v="NO DETERMINADO"/>
    <s v="CLIENTE CLARO"/>
    <x v="0"/>
    <m/>
    <s v="FIJO"/>
    <s v="HFC"/>
    <s v="PQR"/>
    <m/>
    <m/>
    <m/>
    <m/>
    <m/>
    <m/>
    <m/>
    <m/>
    <m/>
    <m/>
    <m/>
    <m/>
    <m/>
    <m/>
    <m/>
    <m/>
    <m/>
    <m/>
    <m/>
    <m/>
    <m/>
    <m/>
    <m/>
    <m/>
    <m/>
    <m/>
    <m/>
    <m/>
    <m/>
    <m/>
    <m/>
    <m/>
    <m/>
    <m/>
    <m/>
    <m/>
    <m/>
    <s v="NO RECEPCIÓN DE SOLICITUD (PQR - RECURSO)"/>
    <m/>
    <m/>
    <m/>
    <m/>
    <m/>
    <m/>
    <m/>
    <m/>
    <m/>
    <m/>
    <m/>
    <m/>
    <m/>
    <m/>
    <m/>
    <m/>
    <m/>
    <m/>
    <m/>
    <m/>
    <m/>
    <m/>
    <m/>
    <m/>
    <m/>
    <m/>
    <m/>
    <m/>
    <m/>
    <m/>
    <m/>
    <m/>
    <m/>
    <m/>
    <m/>
    <m/>
    <m/>
    <m/>
    <m/>
    <m/>
    <m/>
    <m/>
    <m/>
    <m/>
    <m/>
    <m/>
    <m/>
    <m/>
    <m/>
    <m/>
    <m/>
    <m/>
    <m/>
    <m/>
    <m/>
    <m/>
    <m/>
    <m/>
    <m/>
    <m/>
    <m/>
    <m/>
    <m/>
    <m/>
    <m/>
    <m/>
    <m/>
    <m/>
    <m/>
    <m/>
    <m/>
    <x v="0"/>
    <m/>
    <m/>
    <m/>
    <m/>
    <m/>
    <s v="GESTIONADO"/>
    <m/>
    <d v="2024-01-15T00:00:00"/>
    <m/>
    <m/>
    <x v="69"/>
    <x v="0"/>
    <x v="0"/>
    <x v="0"/>
    <x v="0"/>
    <n v="1"/>
    <n v="1"/>
    <n v="1"/>
    <n v="1"/>
    <x v="0"/>
    <n v="1"/>
    <s v="09162575CLAUDIA JU GAITAN VALENCIA"/>
    <x v="0"/>
    <d v="2024-01-15T00:00:00"/>
    <x v="2367"/>
    <d v="1899-12-30T00:00:00"/>
    <d v="2024-01-13T14:31:00"/>
    <s v="14:31"/>
    <d v="1900-01-01T03:13:48"/>
    <x v="0"/>
    <x v="0"/>
    <x v="8"/>
    <x v="0"/>
    <n v="8193"/>
  </r>
  <r>
    <n v="2390"/>
    <d v="2024-01-15T16:09:25"/>
    <d v="2024-01-15T17:45:10"/>
    <s v="45664102@ventasyservicios.com.co"/>
    <s v="Angie Tatiana Tique Cardozo"/>
    <m/>
    <d v="2024-01-15T00:00:00"/>
    <s v="4:23 p. m."/>
    <x v="0"/>
    <m/>
    <m/>
    <m/>
    <m/>
    <m/>
    <m/>
    <m/>
    <m/>
    <s v="claropqrmovil-38@millenium.com.co"/>
    <s v="CANCELACION SEGMENTO PYME 1421782"/>
    <s v="72083443"/>
    <s v=" RESTAURANT VINERIA EL SABO DE ITALIA SAS    C"/>
    <s v="MICRO"/>
    <s v="CLIENTE EXTERNO"/>
    <x v="0"/>
    <m/>
    <s v="FIJO"/>
    <s v="HFC"/>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5T00:00:00"/>
    <s v="NO APLICA"/>
    <s v="NO APLICA"/>
    <x v="0"/>
    <x v="0"/>
    <x v="0"/>
    <x v="0"/>
    <x v="0"/>
    <n v="1"/>
    <n v="1"/>
    <n v="1"/>
    <n v="1"/>
    <x v="0"/>
    <n v="1"/>
    <s v="72083443 RESTAURANT VINERIA EL SABO DE ITALIA SAS    C"/>
    <x v="1"/>
    <d v="2024-01-15T00:00:00"/>
    <x v="2368"/>
    <d v="1899-12-30T00:00:00"/>
    <d v="2024-01-15T04:23:00"/>
    <s v="4:23"/>
    <d v="1899-12-30T13:22:10"/>
    <x v="3"/>
    <x v="2"/>
    <x v="16"/>
    <x v="1"/>
    <n v="8193"/>
  </r>
  <r>
    <n v="2391"/>
    <d v="2024-01-15T17:34:06"/>
    <d v="2024-01-15T17:45:37"/>
    <s v="46046817@ventasyservicios.com.co"/>
    <s v="Nicolas Romero Parra"/>
    <m/>
    <d v="2024-01-12T00:00:00"/>
    <s v="15:26"/>
    <x v="0"/>
    <m/>
    <m/>
    <m/>
    <m/>
    <m/>
    <m/>
    <m/>
    <m/>
    <s v="clarofijocomunieficaz@outlook.com"/>
    <s v="Re: SOLICITUD ESTADO DE CUENTA  // EMPRESA SOCIEDAD PRODUCTORA DE "/>
    <s v="11880794"/>
    <s v="SOCIEDAD PRODUCTORA DE ENERGIA DE SAN ANDRES Y PROVIDENCIA S.A.ESP SOPESA"/>
    <s v="PYME MEDIANA"/>
    <s v="CLIENTE CLARO"/>
    <x v="0"/>
    <m/>
    <s v="FIJO"/>
    <s v="FO"/>
    <s v="CERTIFICACIONES"/>
    <m/>
    <m/>
    <m/>
    <m/>
    <m/>
    <m/>
    <m/>
    <m/>
    <m/>
    <m/>
    <s v="DETALLE DEL SERVICIO"/>
    <m/>
    <m/>
    <m/>
    <m/>
    <m/>
    <m/>
    <m/>
    <m/>
    <m/>
    <m/>
    <m/>
    <m/>
    <m/>
    <m/>
    <m/>
    <m/>
    <m/>
    <m/>
    <m/>
    <m/>
    <m/>
    <m/>
    <m/>
    <m/>
    <m/>
    <m/>
    <m/>
    <m/>
    <m/>
    <m/>
    <m/>
    <m/>
    <m/>
    <m/>
    <m/>
    <m/>
    <m/>
    <m/>
    <m/>
    <m/>
    <m/>
    <m/>
    <m/>
    <m/>
    <m/>
    <m/>
    <m/>
    <m/>
    <m/>
    <m/>
    <m/>
    <m/>
    <m/>
    <m/>
    <m/>
    <m/>
    <m/>
    <m/>
    <m/>
    <m/>
    <m/>
    <m/>
    <m/>
    <m/>
    <m/>
    <m/>
    <m/>
    <m/>
    <m/>
    <m/>
    <m/>
    <m/>
    <m/>
    <m/>
    <m/>
    <m/>
    <m/>
    <m/>
    <m/>
    <m/>
    <m/>
    <m/>
    <m/>
    <m/>
    <m/>
    <m/>
    <m/>
    <m/>
    <m/>
    <m/>
    <m/>
    <m/>
    <m/>
    <m/>
    <m/>
    <m/>
    <m/>
    <m/>
    <x v="0"/>
    <m/>
    <m/>
    <m/>
    <m/>
    <m/>
    <s v="GESTIONADO"/>
    <m/>
    <d v="2024-01-13T00:00:00"/>
    <s v="N/A"/>
    <s v="0"/>
    <x v="116"/>
    <x v="0"/>
    <x v="0"/>
    <x v="0"/>
    <x v="0"/>
    <n v="1"/>
    <n v="1"/>
    <n v="1"/>
    <n v="1"/>
    <x v="0"/>
    <n v="1"/>
    <s v="11880794SOCIEDAD PRODUCTORA DE ENERGIA DE SAN ANDRES Y PROVIDENCIA S.A.ESP SOPESA"/>
    <x v="0"/>
    <d v="2024-01-15T00:00:00"/>
    <x v="2369"/>
    <d v="1899-12-30T00:00:00"/>
    <d v="2024-01-12T15:26:00"/>
    <s v="15:26"/>
    <d v="1900-01-02T02:19:37"/>
    <x v="0"/>
    <x v="0"/>
    <x v="3"/>
    <x v="1"/>
    <n v="8193"/>
  </r>
  <r>
    <n v="2392"/>
    <d v="2024-01-15T17:44:50"/>
    <d v="2024-01-15T17:46:00"/>
    <s v="46044978@ventasyservicios.com.co"/>
    <s v="Edward Esteban Roa Ruiz"/>
    <m/>
    <d v="2024-01-13T00:00:00"/>
    <s v="15:20"/>
    <x v="4"/>
    <m/>
    <m/>
    <m/>
    <m/>
    <m/>
    <m/>
    <m/>
    <m/>
    <s v="edificioadmon@hotmail.com"/>
    <s v="RV: Queja Ajuste Factura Dic 2024"/>
    <s v="13877741"/>
    <s v="GLORIA CRISTINA LOPEZ GIR"/>
    <s v="NO DETERMINADO"/>
    <s v="CLIENTE CLAR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5T00:00:00"/>
    <m/>
    <m/>
    <x v="47"/>
    <x v="0"/>
    <x v="0"/>
    <x v="0"/>
    <x v="0"/>
    <n v="1"/>
    <n v="1"/>
    <n v="1"/>
    <n v="1"/>
    <x v="1"/>
    <n v="2"/>
    <s v="13877741GLORIA CRISTINA LOPEZ GIR"/>
    <x v="0"/>
    <d v="2024-01-15T00:00:00"/>
    <x v="2370"/>
    <d v="1899-12-30T00:00:00"/>
    <d v="2024-01-13T15:20:00"/>
    <s v="15:20"/>
    <d v="1900-01-01T02:26:00"/>
    <x v="0"/>
    <x v="0"/>
    <x v="8"/>
    <x v="0"/>
    <n v="8193"/>
  </r>
  <r>
    <n v="2393"/>
    <d v="2024-01-15T17:24:56"/>
    <d v="2024-01-15T17:46:41"/>
    <s v="45702314@ventasyservicios.com.co"/>
    <s v="Andrea Paola Jimenez Lopez"/>
    <m/>
    <d v="2024-01-15T00:00:00"/>
    <s v="12:16 p. m."/>
    <x v="4"/>
    <m/>
    <m/>
    <m/>
    <m/>
    <m/>
    <m/>
    <m/>
    <m/>
    <s v="yenny.guerrero.ext@claro.com.co"/>
    <s v="RV: VERIFICACIÓN CAMBIO DE VELOCIDAD - GRUPO TECNOMEGA S A S OT 20467078"/>
    <s v="13303574"/>
    <s v="GRUPO TECNOMEGA S A S"/>
    <s v="MICRO"/>
    <s v="CONSULTOR COMERCIAL"/>
    <x v="0"/>
    <m/>
    <s v="FIJO"/>
    <s v="FO"/>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5T00:00:00"/>
    <m/>
    <m/>
    <x v="37"/>
    <x v="0"/>
    <x v="0"/>
    <x v="0"/>
    <x v="0"/>
    <n v="1"/>
    <n v="1"/>
    <n v="1"/>
    <n v="1"/>
    <x v="1"/>
    <n v="2"/>
    <s v="13303574GRUPO TECNOMEGA S A S"/>
    <x v="2"/>
    <d v="2024-01-15T00:00:00"/>
    <x v="2371"/>
    <d v="1899-12-30T00:00:00"/>
    <d v="2024-01-15T12:16:00"/>
    <s v="12:16"/>
    <d v="1899-12-30T05:30:41"/>
    <x v="1"/>
    <x v="1"/>
    <x v="32"/>
    <x v="0"/>
    <n v="8193"/>
  </r>
  <r>
    <n v="2394"/>
    <d v="2024-01-15T17:46:04"/>
    <d v="2024-01-15T17:47:38"/>
    <s v="45077040@ventasyservicios.com.co"/>
    <s v="Kimberly Tatiana Sorza Moya"/>
    <m/>
    <d v="2024-01-15T00:00:00"/>
    <s v="11:29 a. m."/>
    <x v="0"/>
    <m/>
    <m/>
    <m/>
    <m/>
    <m/>
    <m/>
    <m/>
    <m/>
    <s v="activaciones@ache.com.co"/>
    <s v="SOLICITUD APLICACION CAJA DE HERRAMIENTAS / MERA MEDELLIN SAS / 901230769-1"/>
    <s v="8.22432883"/>
    <s v="MERA MEDELLIN S A S"/>
    <s v="SOHO"/>
    <s v="CLIENTE CLARO"/>
    <x v="0"/>
    <m/>
    <s v="MÓVIL"/>
    <m/>
    <m/>
    <s v="OFERTA NEGOCIADA CONTRATO"/>
    <m/>
    <m/>
    <m/>
    <m/>
    <m/>
    <m/>
    <m/>
    <m/>
    <m/>
    <m/>
    <m/>
    <m/>
    <m/>
    <m/>
    <m/>
    <m/>
    <m/>
    <m/>
    <m/>
    <m/>
    <m/>
    <m/>
    <m/>
    <m/>
    <m/>
    <m/>
    <m/>
    <m/>
    <m/>
    <m/>
    <m/>
    <s v="APLICACIÓN CAMPAÑA"/>
    <m/>
    <m/>
    <m/>
    <m/>
    <m/>
    <m/>
    <m/>
    <m/>
    <m/>
    <m/>
    <m/>
    <m/>
    <m/>
    <m/>
    <m/>
    <m/>
    <m/>
    <m/>
    <m/>
    <m/>
    <m/>
    <m/>
    <m/>
    <m/>
    <m/>
    <m/>
    <m/>
    <m/>
    <m/>
    <m/>
    <m/>
    <m/>
    <m/>
    <m/>
    <m/>
    <m/>
    <m/>
    <m/>
    <m/>
    <m/>
    <m/>
    <m/>
    <m/>
    <m/>
    <m/>
    <m/>
    <m/>
    <m/>
    <m/>
    <m/>
    <m/>
    <m/>
    <m/>
    <m/>
    <m/>
    <m/>
    <m/>
    <m/>
    <m/>
    <m/>
    <m/>
    <m/>
    <m/>
    <m/>
    <m/>
    <m/>
    <m/>
    <m/>
    <m/>
    <m/>
    <m/>
    <m/>
    <m/>
    <m/>
    <m/>
    <m/>
    <x v="0"/>
    <m/>
    <m/>
    <m/>
    <m/>
    <m/>
    <s v="GESTIONADO"/>
    <m/>
    <d v="2024-01-15T00:00:00"/>
    <s v="N/A"/>
    <s v="N/A"/>
    <x v="112"/>
    <x v="0"/>
    <x v="0"/>
    <x v="21"/>
    <x v="1"/>
    <n v="1"/>
    <n v="1"/>
    <n v="1"/>
    <n v="1"/>
    <x v="0"/>
    <n v="1"/>
    <s v="8.22432883MERA MEDELLIN S A S"/>
    <x v="0"/>
    <d v="2024-01-15T00:00:00"/>
    <x v="2372"/>
    <d v="1899-12-30T00:00:00"/>
    <d v="2024-01-15T11:29:00"/>
    <s v="11:29"/>
    <d v="1899-12-30T06:18:38"/>
    <x v="2"/>
    <x v="2"/>
    <x v="31"/>
    <x v="1"/>
    <n v="8193"/>
  </r>
  <r>
    <n v="2395"/>
    <d v="2024-01-15T17:36:42"/>
    <d v="2024-01-15T17:53:00"/>
    <s v="45077016@ventasyservicios.com.co"/>
    <s v="Luis Guanuquiza Dominguez"/>
    <m/>
    <d v="2024-01-15T00:00:00"/>
    <s v="12:55"/>
    <x v="3"/>
    <m/>
    <s v="15560380"/>
    <m/>
    <m/>
    <m/>
    <m/>
    <m/>
    <m/>
    <m/>
    <m/>
    <s v="811032849"/>
    <s v="ARRENDAMIENTO DEL NORTE Y CIA LTDA"/>
    <s v="NO DETERMINADO"/>
    <s v="CLIENTE EXTERNO"/>
    <x v="0"/>
    <m/>
    <s v="MÓVIL"/>
    <m/>
    <m/>
    <s v="REPORTES"/>
    <m/>
    <m/>
    <m/>
    <m/>
    <m/>
    <m/>
    <m/>
    <m/>
    <m/>
    <m/>
    <m/>
    <m/>
    <m/>
    <m/>
    <m/>
    <m/>
    <m/>
    <m/>
    <m/>
    <m/>
    <m/>
    <m/>
    <m/>
    <m/>
    <m/>
    <m/>
    <m/>
    <m/>
    <m/>
    <m/>
    <m/>
    <m/>
    <m/>
    <m/>
    <m/>
    <m/>
    <m/>
    <m/>
    <m/>
    <m/>
    <m/>
    <m/>
    <m/>
    <m/>
    <m/>
    <m/>
    <s v="REPORTE DE CONSUMO"/>
    <m/>
    <m/>
    <m/>
    <m/>
    <m/>
    <m/>
    <m/>
    <m/>
    <m/>
    <m/>
    <m/>
    <m/>
    <m/>
    <m/>
    <m/>
    <m/>
    <m/>
    <m/>
    <m/>
    <m/>
    <m/>
    <m/>
    <m/>
    <m/>
    <m/>
    <m/>
    <m/>
    <m/>
    <m/>
    <m/>
    <m/>
    <m/>
    <m/>
    <m/>
    <m/>
    <m/>
    <m/>
    <m/>
    <m/>
    <m/>
    <m/>
    <m/>
    <m/>
    <m/>
    <m/>
    <m/>
    <m/>
    <m/>
    <m/>
    <m/>
    <m/>
    <m/>
    <m/>
    <m/>
    <m/>
    <m/>
    <m/>
    <m/>
    <m/>
    <m/>
    <m/>
    <x v="0"/>
    <m/>
    <m/>
    <m/>
    <m/>
    <m/>
    <s v="GESTIONADO"/>
    <m/>
    <d v="2024-01-15T00:00:00"/>
    <s v="N/A"/>
    <s v="N/A"/>
    <x v="153"/>
    <x v="3"/>
    <x v="0"/>
    <x v="0"/>
    <x v="0"/>
    <n v="1"/>
    <n v="1"/>
    <n v="1"/>
    <n v="1"/>
    <x v="0"/>
    <n v="1"/>
    <s v="811032849ARRENDAMIENTO DEL NORTE Y CIA LTDA"/>
    <x v="2"/>
    <d v="2024-01-15T00:00:00"/>
    <x v="2373"/>
    <d v="1899-12-30T00:00:00"/>
    <d v="2024-01-15T12:55:00"/>
    <s v="12:55"/>
    <d v="1899-12-30T04:58:00"/>
    <x v="1"/>
    <x v="1"/>
    <x v="25"/>
    <x v="1"/>
    <n v="8193"/>
  </r>
  <r>
    <n v="2396"/>
    <d v="2024-01-15T17:44:13"/>
    <d v="2024-01-15T17:53:41"/>
    <s v="45113897@ventasyservicios.com.co"/>
    <s v="Diana Carolina Zambrano Cruz"/>
    <m/>
    <d v="2024-01-15T00:00:00"/>
    <s v="16:11"/>
    <x v="4"/>
    <m/>
    <m/>
    <m/>
    <m/>
    <m/>
    <m/>
    <m/>
    <m/>
    <s v="tecnologia@adomsalud.com.co"/>
    <s v="Activacion de esim"/>
    <s v="3138862377"/>
    <s v="SERVICIOS ADOM SAS"/>
    <s v="PYME MEDIANA"/>
    <s v="CLIENTE EXTERNO"/>
    <x v="1"/>
    <s v="lenin.amaris.ext@claro.com.co"/>
    <s v="MÓVIL"/>
    <m/>
    <m/>
    <s v="SIMCARD"/>
    <m/>
    <m/>
    <m/>
    <m/>
    <m/>
    <m/>
    <m/>
    <m/>
    <m/>
    <m/>
    <m/>
    <m/>
    <m/>
    <m/>
    <m/>
    <m/>
    <m/>
    <m/>
    <m/>
    <m/>
    <m/>
    <m/>
    <m/>
    <m/>
    <m/>
    <m/>
    <m/>
    <m/>
    <m/>
    <m/>
    <m/>
    <m/>
    <m/>
    <m/>
    <m/>
    <m/>
    <m/>
    <m/>
    <m/>
    <m/>
    <m/>
    <m/>
    <m/>
    <m/>
    <m/>
    <m/>
    <m/>
    <m/>
    <m/>
    <m/>
    <m/>
    <m/>
    <m/>
    <s v="CAMBIO DE SIMCARD"/>
    <m/>
    <m/>
    <m/>
    <m/>
    <m/>
    <m/>
    <m/>
    <m/>
    <m/>
    <m/>
    <m/>
    <m/>
    <m/>
    <m/>
    <m/>
    <m/>
    <m/>
    <m/>
    <m/>
    <m/>
    <m/>
    <m/>
    <m/>
    <m/>
    <m/>
    <m/>
    <m/>
    <m/>
    <m/>
    <m/>
    <m/>
    <m/>
    <m/>
    <m/>
    <m/>
    <m/>
    <m/>
    <m/>
    <m/>
    <m/>
    <m/>
    <m/>
    <m/>
    <m/>
    <m/>
    <m/>
    <m/>
    <m/>
    <m/>
    <m/>
    <m/>
    <m/>
    <m/>
    <m/>
    <x v="0"/>
    <m/>
    <m/>
    <m/>
    <m/>
    <m/>
    <s v="SOLUCIONADO ESCALADO"/>
    <s v="CSM"/>
    <d v="2024-01-15T00:00:00"/>
    <m/>
    <m/>
    <x v="21"/>
    <x v="0"/>
    <x v="4"/>
    <x v="0"/>
    <x v="0"/>
    <n v="1"/>
    <n v="1"/>
    <n v="1"/>
    <n v="1"/>
    <x v="0"/>
    <n v="1"/>
    <s v="3138862377SERVICIOS ADOM SAS"/>
    <x v="2"/>
    <d v="2024-01-15T00:00:00"/>
    <x v="2374"/>
    <d v="1899-12-30T00:00:00"/>
    <d v="2024-01-15T16:11:00"/>
    <s v="16:11"/>
    <d v="1899-12-30T01:42:41"/>
    <x v="1"/>
    <x v="1"/>
    <x v="30"/>
    <x v="0"/>
    <n v="8193"/>
  </r>
  <r>
    <n v="2397"/>
    <d v="2024-01-15T17:53:14"/>
    <d v="2024-01-15T18:01:24"/>
    <s v="45077016@ventasyservicios.com.co"/>
    <s v="Luis Guanuquiza Dominguez"/>
    <m/>
    <d v="2024-01-15T00:00:00"/>
    <s v="13:29"/>
    <x v="3"/>
    <m/>
    <s v="15560389"/>
    <m/>
    <m/>
    <m/>
    <m/>
    <m/>
    <m/>
    <m/>
    <m/>
    <s v="860067786"/>
    <s v="FUNERARIA GAVIRIA"/>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5T00:00:00"/>
    <s v="N/A"/>
    <s v="N/A"/>
    <x v="21"/>
    <x v="3"/>
    <x v="0"/>
    <x v="0"/>
    <x v="0"/>
    <n v="1"/>
    <n v="1"/>
    <n v="1"/>
    <n v="1"/>
    <x v="0"/>
    <n v="1"/>
    <s v="860067786FUNERARIA GAVIRIA"/>
    <x v="2"/>
    <d v="2024-01-15T00:00:00"/>
    <x v="2375"/>
    <d v="1899-12-30T00:00:00"/>
    <d v="2024-01-15T13:29:00"/>
    <s v="13:29"/>
    <d v="1899-12-30T04:32:24"/>
    <x v="1"/>
    <x v="1"/>
    <x v="25"/>
    <x v="1"/>
    <n v="8193"/>
  </r>
  <r>
    <n v="2398"/>
    <d v="2024-01-15T17:26:17"/>
    <d v="2024-01-15T18:04:17"/>
    <s v="46044971@ventasyservicios.com.co"/>
    <s v="Rowinson Pinilla Vega"/>
    <m/>
    <d v="2024-01-15T00:00:00"/>
    <s v="15/01/2024 14:21 p. m."/>
    <x v="0"/>
    <m/>
    <m/>
    <m/>
    <m/>
    <m/>
    <m/>
    <m/>
    <m/>
    <s v="juan.moralesc@claro.com.co"/>
    <s v="Re: RV: REPOSICION DE SIM 3118663089 / ULTRA S.A.S / NIT: 901316362-7"/>
    <s v="3118663089"/>
    <s v="IMPORTACIONES ULTRA S.A.S."/>
    <s v="PYME PEQUEÑA"/>
    <s v="CLIENTE CLARO"/>
    <x v="0"/>
    <m/>
    <s v="MÓVIL"/>
    <m/>
    <m/>
    <s v="PRODUCTO"/>
    <m/>
    <m/>
    <m/>
    <m/>
    <m/>
    <m/>
    <m/>
    <m/>
    <m/>
    <m/>
    <m/>
    <m/>
    <m/>
    <m/>
    <m/>
    <m/>
    <m/>
    <m/>
    <m/>
    <m/>
    <m/>
    <m/>
    <m/>
    <m/>
    <m/>
    <m/>
    <m/>
    <m/>
    <m/>
    <m/>
    <m/>
    <m/>
    <m/>
    <m/>
    <m/>
    <m/>
    <m/>
    <m/>
    <s v="OTROS PRODUCTOS (VENTAS)"/>
    <m/>
    <m/>
    <m/>
    <m/>
    <m/>
    <m/>
    <m/>
    <m/>
    <m/>
    <m/>
    <m/>
    <m/>
    <m/>
    <m/>
    <m/>
    <m/>
    <m/>
    <m/>
    <m/>
    <m/>
    <m/>
    <m/>
    <m/>
    <m/>
    <m/>
    <m/>
    <m/>
    <m/>
    <m/>
    <m/>
    <m/>
    <m/>
    <m/>
    <m/>
    <m/>
    <m/>
    <m/>
    <m/>
    <m/>
    <m/>
    <m/>
    <m/>
    <m/>
    <m/>
    <m/>
    <m/>
    <m/>
    <m/>
    <m/>
    <m/>
    <m/>
    <m/>
    <m/>
    <m/>
    <m/>
    <m/>
    <m/>
    <m/>
    <m/>
    <m/>
    <m/>
    <m/>
    <m/>
    <m/>
    <m/>
    <m/>
    <m/>
    <m/>
    <m/>
    <x v="0"/>
    <m/>
    <m/>
    <m/>
    <m/>
    <m/>
    <s v="GESTIONADO"/>
    <m/>
    <d v="2024-01-15T00:00:00"/>
    <s v="NA"/>
    <s v="NA"/>
    <x v="16"/>
    <x v="0"/>
    <x v="0"/>
    <x v="0"/>
    <x v="0"/>
    <n v="1"/>
    <n v="1"/>
    <n v="1"/>
    <n v="1"/>
    <x v="0"/>
    <n v="1"/>
    <s v="3118663089IMPORTACIONES ULTRA S.A.S."/>
    <x v="2"/>
    <d v="2024-01-15T00:00:00"/>
    <x v="2376"/>
    <d v="1899-12-30T00:00:00"/>
    <d v="2024-01-15T14:21:00"/>
    <s v="15/01/2024 14:21"/>
    <d v="1899-12-30T03:43:17"/>
    <x v="1"/>
    <x v="1"/>
    <x v="19"/>
    <x v="1"/>
    <n v="8193"/>
  </r>
  <r>
    <n v="2399"/>
    <d v="2024-01-15T18:03:49"/>
    <d v="2024-01-15T18:06:01"/>
    <s v="46044558@ventasyservicios.com.co"/>
    <s v="Dick Harry Rodriguez Rocha"/>
    <m/>
    <d v="2024-01-12T00:00:00"/>
    <s v="10:37"/>
    <x v="0"/>
    <m/>
    <m/>
    <m/>
    <m/>
    <m/>
    <m/>
    <m/>
    <m/>
    <s v="intelcomcontabilidad@gmail.com"/>
    <s v="Fwd: Re: Fwd: Re: Fwd: Re: DA?OS Y PERJUICIOS CUENTA 57753028"/>
    <s v="57753028"/>
    <s v="INTELCOM N EGOCIOS INTEGR"/>
    <s v="SOHO"/>
    <s v="CLIENTE EXTERNO"/>
    <x v="0"/>
    <m/>
    <s v="FIJO"/>
    <s v="HFC"/>
    <s v="CANCELACIÓN DE SERVICIO"/>
    <m/>
    <m/>
    <m/>
    <m/>
    <m/>
    <m/>
    <m/>
    <s v="PROPUESTA CONTENCIÓN"/>
    <m/>
    <m/>
    <m/>
    <m/>
    <m/>
    <m/>
    <m/>
    <m/>
    <m/>
    <m/>
    <m/>
    <m/>
    <m/>
    <m/>
    <m/>
    <m/>
    <m/>
    <m/>
    <m/>
    <m/>
    <m/>
    <m/>
    <m/>
    <m/>
    <m/>
    <m/>
    <m/>
    <m/>
    <m/>
    <m/>
    <m/>
    <m/>
    <m/>
    <m/>
    <m/>
    <m/>
    <m/>
    <m/>
    <m/>
    <m/>
    <m/>
    <m/>
    <m/>
    <m/>
    <m/>
    <m/>
    <m/>
    <m/>
    <m/>
    <m/>
    <m/>
    <m/>
    <m/>
    <m/>
    <m/>
    <m/>
    <m/>
    <m/>
    <m/>
    <m/>
    <m/>
    <m/>
    <m/>
    <m/>
    <m/>
    <m/>
    <m/>
    <m/>
    <m/>
    <m/>
    <m/>
    <m/>
    <m/>
    <m/>
    <m/>
    <m/>
    <m/>
    <m/>
    <m/>
    <m/>
    <m/>
    <m/>
    <m/>
    <m/>
    <m/>
    <m/>
    <m/>
    <m/>
    <m/>
    <m/>
    <m/>
    <m/>
    <m/>
    <m/>
    <m/>
    <m/>
    <m/>
    <s v="TOTAL"/>
    <m/>
    <s v="FALLAS TÉCNICAS"/>
    <m/>
    <x v="1"/>
    <m/>
    <m/>
    <s v="1"/>
    <s v="0"/>
    <s v="0"/>
    <s v="GESTIONADO"/>
    <m/>
    <d v="2024-01-15T00:00:00"/>
    <m/>
    <m/>
    <x v="11"/>
    <x v="0"/>
    <x v="0"/>
    <x v="0"/>
    <x v="0"/>
    <n v="1"/>
    <n v="1"/>
    <n v="1"/>
    <n v="1"/>
    <x v="2"/>
    <n v="2"/>
    <s v="57753028INTELCOM N EGOCIOS INTEGR"/>
    <x v="0"/>
    <d v="2024-01-15T00:00:00"/>
    <x v="2377"/>
    <d v="1899-12-30T00:00:00"/>
    <d v="2024-01-12T10:37:00"/>
    <s v="10:37"/>
    <d v="1900-01-02T07:29:01"/>
    <x v="0"/>
    <x v="0"/>
    <x v="20"/>
    <x v="1"/>
    <n v="8193"/>
  </r>
  <r>
    <n v="2400"/>
    <d v="2024-01-15T18:09:14"/>
    <d v="2024-01-15T18:11:07"/>
    <s v="46046817@ventasyservicios.com.co"/>
    <s v="Nicolas Romero Parra"/>
    <m/>
    <d v="2024-01-15T00:00:00"/>
    <s v="10:04"/>
    <x v="0"/>
    <m/>
    <m/>
    <m/>
    <m/>
    <m/>
    <m/>
    <m/>
    <m/>
    <s v="Operaciones@blime.com.co"/>
    <s v="Re: ANA GISELLY // RENACENSE HBCC SAS // NIT 901309007-8 / ID 12511760"/>
    <s v="12511760"/>
    <s v="RENACENSE HBCC SAS"/>
    <s v="MICRO"/>
    <s v="SUPERVISORES Y/O COORDINADORES ALIADOS"/>
    <x v="0"/>
    <m/>
    <s v="FIJO"/>
    <s v="FO"/>
    <s v="CAMBIO PLAN TARIFA"/>
    <m/>
    <m/>
    <m/>
    <m/>
    <m/>
    <s v="UPGRADE - PARALELO"/>
    <m/>
    <m/>
    <m/>
    <m/>
    <m/>
    <m/>
    <m/>
    <m/>
    <m/>
    <m/>
    <m/>
    <m/>
    <m/>
    <m/>
    <m/>
    <m/>
    <m/>
    <m/>
    <m/>
    <m/>
    <m/>
    <m/>
    <m/>
    <m/>
    <m/>
    <m/>
    <m/>
    <m/>
    <m/>
    <m/>
    <m/>
    <m/>
    <m/>
    <m/>
    <m/>
    <m/>
    <m/>
    <m/>
    <m/>
    <m/>
    <m/>
    <m/>
    <m/>
    <m/>
    <m/>
    <m/>
    <m/>
    <m/>
    <m/>
    <m/>
    <m/>
    <m/>
    <m/>
    <m/>
    <m/>
    <m/>
    <m/>
    <m/>
    <m/>
    <m/>
    <m/>
    <m/>
    <m/>
    <m/>
    <m/>
    <m/>
    <m/>
    <m/>
    <m/>
    <m/>
    <m/>
    <m/>
    <m/>
    <m/>
    <m/>
    <m/>
    <m/>
    <m/>
    <m/>
    <m/>
    <m/>
    <m/>
    <m/>
    <m/>
    <m/>
    <m/>
    <m/>
    <m/>
    <m/>
    <m/>
    <m/>
    <m/>
    <m/>
    <m/>
    <m/>
    <m/>
    <m/>
    <m/>
    <m/>
    <m/>
    <m/>
    <m/>
    <m/>
    <x v="0"/>
    <m/>
    <m/>
    <m/>
    <m/>
    <m/>
    <s v="GESTIONADO"/>
    <m/>
    <d v="2024-01-15T00:00:00"/>
    <s v="N/A"/>
    <s v="20658242"/>
    <x v="62"/>
    <x v="0"/>
    <x v="0"/>
    <x v="0"/>
    <x v="0"/>
    <n v="1"/>
    <n v="1"/>
    <n v="1"/>
    <n v="1"/>
    <x v="0"/>
    <n v="1"/>
    <s v="12511760RENACENSE HBCC SAS"/>
    <x v="1"/>
    <d v="2024-01-15T00:00:00"/>
    <x v="2378"/>
    <d v="1899-12-30T00:00:00"/>
    <d v="2024-01-15T10:04:00"/>
    <s v="10:04"/>
    <d v="1899-12-30T08:07:07"/>
    <x v="2"/>
    <x v="2"/>
    <x v="3"/>
    <x v="1"/>
    <n v="8193"/>
  </r>
  <r>
    <n v="2401"/>
    <d v="2024-01-15T18:14:00"/>
    <d v="2024-01-15T18:15:01"/>
    <s v="45664102@ventasyservicios.com.co"/>
    <s v="Angie Tatiana Tique Cardozo"/>
    <m/>
    <d v="2024-01-15T00:00:00"/>
    <s v="4:16 p. m."/>
    <x v="0"/>
    <m/>
    <m/>
    <m/>
    <m/>
    <m/>
    <m/>
    <m/>
    <m/>
    <s v="Lady.LopezA@claro.com.co"/>
    <s v="Solicitud de cambio de tarifa"/>
    <s v="26040949 "/>
    <s v="JAIRO BARRIOS CARDOZO   "/>
    <s v="MICRO"/>
    <s v="CLIENTE CLARO"/>
    <x v="0"/>
    <m/>
    <s v="FIJO"/>
    <s v="HFC"/>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5T00:00:00"/>
    <s v="NO APLICA"/>
    <s v="NO APLICA"/>
    <x v="0"/>
    <x v="0"/>
    <x v="0"/>
    <x v="0"/>
    <x v="0"/>
    <n v="1"/>
    <n v="1"/>
    <n v="1"/>
    <n v="1"/>
    <x v="0"/>
    <n v="1"/>
    <s v="26040949 JAIRO BARRIOS CARDOZO   "/>
    <x v="1"/>
    <d v="2024-01-15T00:00:00"/>
    <x v="2379"/>
    <d v="1899-12-30T00:00:00"/>
    <d v="2024-01-15T04:16:00"/>
    <s v="4:16"/>
    <d v="1899-12-30T13:59:01"/>
    <x v="3"/>
    <x v="2"/>
    <x v="16"/>
    <x v="1"/>
    <n v="8193"/>
  </r>
  <r>
    <n v="2402"/>
    <d v="2024-01-15T18:01:36"/>
    <d v="2024-01-15T18:15:02"/>
    <s v="45981202@ventasyservicios.com.co"/>
    <s v="Candida Mayerli Moyano Casallas"/>
    <m/>
    <d v="2024-01-13T00:00:00"/>
    <s v="22:46 "/>
    <x v="5"/>
    <m/>
    <m/>
    <m/>
    <m/>
    <m/>
    <m/>
    <m/>
    <m/>
    <m/>
    <m/>
    <s v="3208868923"/>
    <s v="RAFAEL EDUARDO DIAZ DUARTE"/>
    <s v="SOHO"/>
    <s v="CLIENTE EXTERNO"/>
    <x v="0"/>
    <m/>
    <m/>
    <m/>
    <m/>
    <m/>
    <m/>
    <m/>
    <m/>
    <m/>
    <m/>
    <m/>
    <m/>
    <m/>
    <m/>
    <m/>
    <m/>
    <m/>
    <m/>
    <m/>
    <m/>
    <m/>
    <m/>
    <m/>
    <m/>
    <m/>
    <m/>
    <m/>
    <m/>
    <m/>
    <m/>
    <m/>
    <m/>
    <m/>
    <m/>
    <m/>
    <m/>
    <m/>
    <m/>
    <m/>
    <m/>
    <m/>
    <m/>
    <m/>
    <m/>
    <m/>
    <m/>
    <m/>
    <m/>
    <m/>
    <m/>
    <m/>
    <m/>
    <m/>
    <m/>
    <m/>
    <m/>
    <m/>
    <m/>
    <m/>
    <m/>
    <m/>
    <m/>
    <m/>
    <m/>
    <m/>
    <m/>
    <m/>
    <m/>
    <m/>
    <m/>
    <m/>
    <m/>
    <m/>
    <m/>
    <m/>
    <m/>
    <m/>
    <m/>
    <m/>
    <m/>
    <m/>
    <m/>
    <m/>
    <m/>
    <s v="COMPROBANTE NO VALIDO"/>
    <m/>
    <m/>
    <m/>
    <m/>
    <m/>
    <m/>
    <m/>
    <m/>
    <m/>
    <m/>
    <m/>
    <m/>
    <m/>
    <m/>
    <m/>
    <m/>
    <m/>
    <m/>
    <m/>
    <m/>
    <m/>
    <m/>
    <m/>
    <m/>
    <m/>
    <m/>
    <m/>
    <m/>
    <x v="0"/>
    <m/>
    <m/>
    <m/>
    <m/>
    <m/>
    <s v="GESTIONADO"/>
    <m/>
    <d v="2024-01-15T00:00:00"/>
    <m/>
    <m/>
    <x v="71"/>
    <x v="4"/>
    <x v="0"/>
    <x v="0"/>
    <x v="0"/>
    <n v="1"/>
    <n v="1"/>
    <n v="1"/>
    <n v="1"/>
    <x v="2"/>
    <n v="2"/>
    <s v="3208868923"/>
    <x v="0"/>
    <d v="2024-01-15T00:00:00"/>
    <x v="2380"/>
    <d v="1899-12-30T00:00:00"/>
    <d v="2024-01-13T22:46:00"/>
    <s v="22:46"/>
    <d v="1899-12-31T19:29:02"/>
    <x v="0"/>
    <x v="0"/>
    <x v="10"/>
    <x v="1"/>
    <n v="8193"/>
  </r>
  <r>
    <n v="2403"/>
    <d v="2024-01-15T18:15:30"/>
    <d v="2024-01-15T18:16:15"/>
    <s v="46044959@ventasyservicios.com.co"/>
    <s v="Brayan Enrique Cuida Castillo"/>
    <m/>
    <d v="2024-01-15T00:00:00"/>
    <s v="11:57 a. m."/>
    <x v="4"/>
    <m/>
    <m/>
    <m/>
    <m/>
    <m/>
    <m/>
    <m/>
    <m/>
    <s v="elcarnavaldelpollomirador@gmail.com"/>
    <s v="Re: Cancelacion de contrato"/>
    <s v="12071749"/>
    <s v="MELO MURILLO MARTHA LILIANA"/>
    <s v="MICRO"/>
    <s v="CLIENTE CLARO"/>
    <x v="0"/>
    <m/>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5T00:00:00"/>
    <s v="NN"/>
    <m/>
    <x v="58"/>
    <x v="0"/>
    <x v="0"/>
    <x v="0"/>
    <x v="0"/>
    <n v="1"/>
    <n v="1"/>
    <n v="1"/>
    <n v="1"/>
    <x v="0"/>
    <n v="1"/>
    <s v="12071749MELO MURILLO MARTHA LILIANA"/>
    <x v="0"/>
    <d v="2024-01-15T00:00:00"/>
    <x v="2381"/>
    <d v="1899-12-30T00:00:00"/>
    <d v="2024-01-15T11:57:00"/>
    <s v="11:57"/>
    <d v="1899-12-30T06:19:15"/>
    <x v="2"/>
    <x v="2"/>
    <x v="7"/>
    <x v="0"/>
    <n v="8193"/>
  </r>
  <r>
    <n v="2404"/>
    <d v="2024-01-15T18:18:38"/>
    <d v="2024-01-15T18:18:46"/>
    <s v="45113897@ventasyservicios.com.co"/>
    <s v="Diana Carolina Zambrano Cruz"/>
    <m/>
    <d v="2024-01-15T00:00:00"/>
    <s v="12:58"/>
    <x v="4"/>
    <m/>
    <m/>
    <m/>
    <m/>
    <m/>
    <m/>
    <m/>
    <m/>
    <s v="drs.buitrago.erazo@gmail.com"/>
    <s v="Re: Sesion contrato Cuenta 00742836"/>
    <s v="742836"/>
    <s v="JOHN LUCIO ERAZO MEZA                      "/>
    <s v="SOHO"/>
    <s v="CLIENTE EXTERNO"/>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5T00:00:00"/>
    <m/>
    <m/>
    <x v="37"/>
    <x v="0"/>
    <x v="0"/>
    <x v="0"/>
    <x v="0"/>
    <n v="1"/>
    <n v="1"/>
    <n v="1"/>
    <n v="1"/>
    <x v="0"/>
    <n v="1"/>
    <s v="742836JOHN LUCIO ERAZO MEZA                      "/>
    <x v="2"/>
    <d v="2024-01-15T00:00:00"/>
    <x v="2382"/>
    <d v="1899-12-30T00:00:00"/>
    <d v="2024-01-15T12:58:00"/>
    <s v="12:58"/>
    <d v="1899-12-30T05:20:46"/>
    <x v="1"/>
    <x v="1"/>
    <x v="30"/>
    <x v="0"/>
    <n v="8193"/>
  </r>
  <r>
    <n v="2405"/>
    <d v="2024-01-15T18:01:31"/>
    <d v="2024-01-15T18:19:49"/>
    <s v="45077016@ventasyservicios.com.co"/>
    <s v="Luis Guanuquiza Dominguez"/>
    <m/>
    <d v="2024-01-15T00:00:00"/>
    <s v="13:51"/>
    <x v="3"/>
    <m/>
    <s v="15560398"/>
    <m/>
    <m/>
    <m/>
    <m/>
    <m/>
    <m/>
    <m/>
    <m/>
    <s v="900525524"/>
    <s v="SAN NICOLAS CASA DE FUNERALES Y SERVICIO"/>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5T00:00:00"/>
    <s v="N/A"/>
    <s v="N/A"/>
    <x v="21"/>
    <x v="3"/>
    <x v="0"/>
    <x v="0"/>
    <x v="0"/>
    <n v="1"/>
    <n v="1"/>
    <n v="1"/>
    <n v="1"/>
    <x v="0"/>
    <n v="1"/>
    <s v="900525524SAN NICOLAS CASA DE FUNERALES Y SERVICIO"/>
    <x v="2"/>
    <d v="2024-01-15T00:00:00"/>
    <x v="2383"/>
    <d v="1899-12-30T00:00:00"/>
    <d v="2024-01-15T13:51:00"/>
    <s v="13:51"/>
    <d v="1899-12-30T04:28:49"/>
    <x v="1"/>
    <x v="1"/>
    <x v="25"/>
    <x v="1"/>
    <n v="8193"/>
  </r>
  <r>
    <n v="2406"/>
    <d v="2024-01-15T18:22:08"/>
    <d v="2024-01-15T18:23:10"/>
    <s v="45077024@ventasyservicios.com.co"/>
    <s v="Leidy Tatiana Pinzon Calderon"/>
    <m/>
    <d v="2024-01-15T00:00:00"/>
    <s v="13:15"/>
    <x v="7"/>
    <m/>
    <m/>
    <m/>
    <m/>
    <m/>
    <m/>
    <s v="myepesm@sura.com.co"/>
    <s v="Re: Solicitud Cesiones"/>
    <m/>
    <m/>
    <s v="3015278425"/>
    <s v="AGENCIA DE SEGUROS GARHEC "/>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5T00:00:00"/>
    <m/>
    <m/>
    <x v="78"/>
    <x v="6"/>
    <x v="0"/>
    <x v="0"/>
    <x v="0"/>
    <n v="1"/>
    <n v="1"/>
    <n v="1"/>
    <n v="1"/>
    <x v="0"/>
    <n v="1"/>
    <s v="3015278425AGENCIA DE SEGUROS GARHEC "/>
    <x v="2"/>
    <d v="2024-01-15T00:00:00"/>
    <x v="2384"/>
    <d v="1899-12-30T00:00:00"/>
    <d v="2024-01-15T13:15:00"/>
    <s v="13:15"/>
    <d v="1899-12-30T05:08:10"/>
    <x v="1"/>
    <x v="1"/>
    <x v="12"/>
    <x v="1"/>
    <n v="8193"/>
  </r>
  <r>
    <n v="2407"/>
    <d v="2024-01-15T18:11:10"/>
    <d v="2024-01-15T18:26:51"/>
    <s v="46046817@ventasyservicios.com.co"/>
    <s v="Nicolas Romero Parra"/>
    <m/>
    <d v="2024-01-15T00:00:00"/>
    <s v="5:12"/>
    <x v="0"/>
    <m/>
    <m/>
    <m/>
    <m/>
    <m/>
    <m/>
    <m/>
    <m/>
    <s v="Mabel.GonzalezV@claro.com.co"/>
    <s v="SOLICITUD REPORTE CORPORATIVO E INFORMACION FIJO //CONSTRUCTORA BALCONES S. A.S. - Nit. No 802.020.619-3."/>
    <s v="3156126844"/>
    <s v="CONSTRUCTORA BALCONES S.A.S -"/>
    <s v="PYME MEDIANA"/>
    <s v="CONSULTOR COMERCIAL"/>
    <x v="0"/>
    <m/>
    <s v="MÓVIL"/>
    <m/>
    <m/>
    <s v="REPORTES"/>
    <m/>
    <m/>
    <m/>
    <m/>
    <m/>
    <m/>
    <m/>
    <m/>
    <m/>
    <m/>
    <m/>
    <m/>
    <m/>
    <m/>
    <m/>
    <m/>
    <m/>
    <m/>
    <m/>
    <m/>
    <m/>
    <m/>
    <m/>
    <m/>
    <m/>
    <m/>
    <m/>
    <m/>
    <m/>
    <m/>
    <m/>
    <m/>
    <m/>
    <m/>
    <m/>
    <m/>
    <m/>
    <m/>
    <m/>
    <m/>
    <m/>
    <m/>
    <m/>
    <m/>
    <m/>
    <m/>
    <s v="REPORTE CORPORATIVO"/>
    <m/>
    <m/>
    <m/>
    <m/>
    <m/>
    <m/>
    <m/>
    <m/>
    <m/>
    <m/>
    <m/>
    <m/>
    <m/>
    <m/>
    <m/>
    <m/>
    <m/>
    <m/>
    <m/>
    <m/>
    <m/>
    <m/>
    <m/>
    <m/>
    <m/>
    <m/>
    <m/>
    <m/>
    <m/>
    <m/>
    <m/>
    <m/>
    <m/>
    <m/>
    <m/>
    <m/>
    <m/>
    <m/>
    <m/>
    <m/>
    <m/>
    <m/>
    <m/>
    <m/>
    <m/>
    <m/>
    <m/>
    <m/>
    <m/>
    <m/>
    <m/>
    <m/>
    <m/>
    <m/>
    <m/>
    <m/>
    <m/>
    <m/>
    <m/>
    <m/>
    <m/>
    <x v="0"/>
    <m/>
    <m/>
    <m/>
    <m/>
    <m/>
    <s v="GESTIONADO"/>
    <m/>
    <d v="2024-01-15T00:00:00"/>
    <s v="N/A"/>
    <s v="0"/>
    <x v="49"/>
    <x v="0"/>
    <x v="0"/>
    <x v="0"/>
    <x v="0"/>
    <n v="1"/>
    <n v="1"/>
    <n v="1"/>
    <n v="1"/>
    <x v="0"/>
    <n v="1"/>
    <s v="3156126844CONSTRUCTORA BALCONES S.A.S -"/>
    <x v="0"/>
    <d v="2024-01-15T00:00:00"/>
    <x v="2385"/>
    <d v="1899-12-30T00:00:00"/>
    <d v="2024-01-15T05:12:00"/>
    <s v="5:12"/>
    <d v="1899-12-30T13:14:51"/>
    <x v="3"/>
    <x v="2"/>
    <x v="3"/>
    <x v="1"/>
    <n v="8193"/>
  </r>
  <r>
    <n v="2408"/>
    <d v="2024-01-15T18:25:50"/>
    <d v="2024-01-15T18:26:58"/>
    <s v="45664102@ventasyservicios.com.co"/>
    <s v="Angie Tatiana Tique Cardozo"/>
    <m/>
    <d v="2024-01-15T00:00:00"/>
    <s v="3:56 p. m., "/>
    <x v="0"/>
    <m/>
    <m/>
    <m/>
    <m/>
    <m/>
    <m/>
    <m/>
    <m/>
    <s v="asistente.comercialonsales4@gmail.com"/>
    <s v="SOLICITUD AMPLIACION BA // AGENTE ONSALES // CLIENTE DELTEC S.A. // NIT 800166199-1"/>
    <s v="30575"/>
    <s v="DELTEC S.A."/>
    <s v="EMPRESAS"/>
    <s v="CLIENTE CLARO"/>
    <x v="0"/>
    <m/>
    <s v="FIJO"/>
    <s v="FO"/>
    <s v="CASO A OTRAS ÁREAS"/>
    <m/>
    <m/>
    <m/>
    <m/>
    <m/>
    <m/>
    <m/>
    <m/>
    <s v="CSM"/>
    <m/>
    <m/>
    <m/>
    <m/>
    <m/>
    <m/>
    <m/>
    <m/>
    <m/>
    <m/>
    <m/>
    <m/>
    <m/>
    <m/>
    <m/>
    <m/>
    <m/>
    <m/>
    <m/>
    <m/>
    <m/>
    <m/>
    <m/>
    <m/>
    <m/>
    <m/>
    <m/>
    <m/>
    <m/>
    <m/>
    <m/>
    <m/>
    <m/>
    <m/>
    <m/>
    <m/>
    <m/>
    <m/>
    <m/>
    <m/>
    <m/>
    <m/>
    <m/>
    <m/>
    <m/>
    <m/>
    <m/>
    <m/>
    <m/>
    <m/>
    <m/>
    <m/>
    <m/>
    <m/>
    <m/>
    <m/>
    <m/>
    <m/>
    <m/>
    <m/>
    <m/>
    <m/>
    <m/>
    <m/>
    <m/>
    <m/>
    <m/>
    <m/>
    <m/>
    <m/>
    <m/>
    <m/>
    <m/>
    <m/>
    <m/>
    <m/>
    <m/>
    <m/>
    <m/>
    <m/>
    <m/>
    <m/>
    <m/>
    <m/>
    <m/>
    <m/>
    <m/>
    <m/>
    <m/>
    <m/>
    <m/>
    <m/>
    <m/>
    <m/>
    <m/>
    <m/>
    <m/>
    <m/>
    <m/>
    <m/>
    <x v="0"/>
    <m/>
    <m/>
    <m/>
    <m/>
    <m/>
    <s v="SOLUCIONADO ESCALADO"/>
    <s v="CSM"/>
    <d v="2024-01-15T00:00:00"/>
    <s v="NO APLICA"/>
    <s v="NO APLICA"/>
    <x v="2"/>
    <x v="0"/>
    <x v="4"/>
    <x v="0"/>
    <x v="0"/>
    <n v="1"/>
    <n v="1"/>
    <n v="1"/>
    <n v="1"/>
    <x v="2"/>
    <n v="2"/>
    <s v="30575DELTEC S.A."/>
    <x v="1"/>
    <d v="2024-01-15T00:00:00"/>
    <x v="2386"/>
    <d v="1899-12-30T00:00:00"/>
    <d v="2024-01-15T03:56:00"/>
    <s v="3:56"/>
    <d v="1899-12-30T14:30:58"/>
    <x v="3"/>
    <x v="2"/>
    <x v="16"/>
    <x v="1"/>
    <n v="8193"/>
  </r>
  <r>
    <n v="2409"/>
    <d v="2024-01-15T18:29:21"/>
    <d v="2024-01-15T18:30:49"/>
    <s v="46044978@ventasyservicios.com.co"/>
    <s v="Edward Esteban Roa Ruiz"/>
    <m/>
    <d v="2024-01-15T00:00:00"/>
    <s v="09:20"/>
    <x v="4"/>
    <m/>
    <m/>
    <m/>
    <m/>
    <m/>
    <m/>
    <m/>
    <m/>
    <s v="decoradosyacabados@yahoo.com "/>
    <s v="Re: CANCELACION LINEAS FIJAS"/>
    <s v="78995321"/>
    <s v="DECORADOS Y ACABADOS"/>
    <s v="PYME MEDIANA"/>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5T00:00:00"/>
    <m/>
    <m/>
    <x v="58"/>
    <x v="0"/>
    <x v="0"/>
    <x v="0"/>
    <x v="0"/>
    <n v="1"/>
    <n v="1"/>
    <n v="1"/>
    <n v="1"/>
    <x v="2"/>
    <n v="2"/>
    <s v="78995321DECORADOS Y ACABADOS"/>
    <x v="0"/>
    <d v="2024-01-15T00:00:00"/>
    <x v="2387"/>
    <d v="1899-12-30T00:00:00"/>
    <d v="2024-01-15T09:20:00"/>
    <s v="09:20"/>
    <d v="1899-12-30T09:10:49"/>
    <x v="2"/>
    <x v="2"/>
    <x v="8"/>
    <x v="0"/>
    <n v="8193"/>
  </r>
  <r>
    <n v="2410"/>
    <d v="2024-01-15T18:30:51"/>
    <d v="2024-01-15T18:32:05"/>
    <s v="46044978@ventasyservicios.com.co"/>
    <s v="Edward Esteban Roa Ruiz"/>
    <m/>
    <d v="2024-01-15T00:00:00"/>
    <s v="09:41"/>
    <x v="4"/>
    <m/>
    <m/>
    <m/>
    <m/>
    <m/>
    <m/>
    <m/>
    <m/>
    <s v="comflorencia1308@hotmail.com"/>
    <s v="RE: Cambio de plan Celular"/>
    <s v="3208023980"/>
    <s v="CONJUNTO RESIDENCIAL FLORENCIA COMFAMILI"/>
    <s v="PYME PEQUEÑA"/>
    <s v="CLIENTE CLARO"/>
    <x v="0"/>
    <m/>
    <s v="MÓVIL"/>
    <m/>
    <m/>
    <s v="CAMBIO PLAN TARIFA"/>
    <m/>
    <m/>
    <m/>
    <m/>
    <s v="DOWNGRADE"/>
    <m/>
    <m/>
    <m/>
    <m/>
    <m/>
    <m/>
    <m/>
    <m/>
    <m/>
    <m/>
    <m/>
    <m/>
    <m/>
    <m/>
    <m/>
    <m/>
    <m/>
    <m/>
    <m/>
    <m/>
    <m/>
    <m/>
    <m/>
    <m/>
    <m/>
    <m/>
    <m/>
    <m/>
    <m/>
    <m/>
    <m/>
    <m/>
    <m/>
    <m/>
    <m/>
    <m/>
    <m/>
    <m/>
    <m/>
    <m/>
    <m/>
    <m/>
    <m/>
    <m/>
    <m/>
    <m/>
    <m/>
    <m/>
    <m/>
    <m/>
    <m/>
    <m/>
    <m/>
    <m/>
    <m/>
    <m/>
    <m/>
    <m/>
    <m/>
    <m/>
    <m/>
    <m/>
    <m/>
    <m/>
    <m/>
    <m/>
    <m/>
    <m/>
    <m/>
    <m/>
    <m/>
    <m/>
    <m/>
    <m/>
    <m/>
    <m/>
    <m/>
    <m/>
    <m/>
    <m/>
    <m/>
    <m/>
    <m/>
    <m/>
    <m/>
    <m/>
    <m/>
    <m/>
    <m/>
    <m/>
    <m/>
    <m/>
    <m/>
    <m/>
    <m/>
    <m/>
    <m/>
    <m/>
    <m/>
    <m/>
    <m/>
    <m/>
    <m/>
    <x v="0"/>
    <m/>
    <m/>
    <m/>
    <m/>
    <m/>
    <s v="GESTIONADO"/>
    <m/>
    <d v="2024-01-15T00:00:00"/>
    <m/>
    <m/>
    <x v="35"/>
    <x v="0"/>
    <x v="0"/>
    <x v="0"/>
    <x v="0"/>
    <n v="1"/>
    <n v="1"/>
    <n v="1"/>
    <n v="1"/>
    <x v="2"/>
    <n v="2"/>
    <s v="3208023980CONJUNTO RESIDENCIAL FLORENCIA COMFAMILI"/>
    <x v="0"/>
    <d v="2024-01-15T00:00:00"/>
    <x v="2388"/>
    <d v="1899-12-30T00:00:00"/>
    <d v="2024-01-15T09:41:00"/>
    <s v="09:41"/>
    <d v="1899-12-30T08:51:05"/>
    <x v="2"/>
    <x v="2"/>
    <x v="8"/>
    <x v="0"/>
    <n v="8193"/>
  </r>
  <r>
    <n v="2411"/>
    <d v="2024-01-15T18:31:59"/>
    <d v="2024-01-15T18:32:46"/>
    <s v="46044959@ventasyservicios.com.co"/>
    <s v="Brayan Enrique Cuida Castillo"/>
    <m/>
    <d v="2024-01-15T00:00:00"/>
    <s v="2:09 p. m."/>
    <x v="4"/>
    <m/>
    <m/>
    <m/>
    <m/>
    <m/>
    <m/>
    <m/>
    <m/>
    <s v="fundesocol.direccion@gmail.com"/>
    <s v="FUNDACION PARA EL DESARROLLO SOCIAL "/>
    <s v="8.22093722"/>
    <s v="FUNDACION PARA EL DESARROLLO SOCIAL "/>
    <s v="MICRO"/>
    <s v="CLIENTE CLAR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5T00:00:00"/>
    <s v="NN"/>
    <m/>
    <x v="0"/>
    <x v="0"/>
    <x v="0"/>
    <x v="0"/>
    <x v="0"/>
    <n v="1"/>
    <n v="1"/>
    <n v="1"/>
    <n v="1"/>
    <x v="0"/>
    <n v="1"/>
    <s v="8.22093722FUNDACION PARA EL DESARROLLO SOCIAL "/>
    <x v="0"/>
    <d v="2024-01-15T00:00:00"/>
    <x v="2389"/>
    <d v="1899-12-30T00:00:00"/>
    <d v="2024-01-15T02:09:00"/>
    <s v="2:09"/>
    <d v="1899-12-30T16:23:46"/>
    <x v="3"/>
    <x v="2"/>
    <x v="7"/>
    <x v="0"/>
    <n v="8193"/>
  </r>
  <r>
    <n v="2412"/>
    <d v="2024-01-15T18:32:58"/>
    <d v="2024-01-15T18:33:09"/>
    <s v="46044971@ventasyservicios.com.co"/>
    <s v="Rowinson Pinilla Vega"/>
    <m/>
    <d v="2024-01-13T00:00:00"/>
    <s v="13/01/2024 13:56 p. m."/>
    <x v="4"/>
    <m/>
    <m/>
    <m/>
    <m/>
    <m/>
    <m/>
    <m/>
    <m/>
    <s v="clara1260@hotmail.com"/>
    <s v="Fwd: Reclamo claro empresas"/>
    <s v="82359753"/>
    <s v="CLARA JANE RAMIREZ CUADRADO  "/>
    <s v="SOH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3T00:00:00"/>
    <s v="NA"/>
    <s v="NA"/>
    <x v="58"/>
    <x v="0"/>
    <x v="0"/>
    <x v="0"/>
    <x v="0"/>
    <n v="1"/>
    <n v="1"/>
    <n v="1"/>
    <n v="1"/>
    <x v="0"/>
    <n v="1"/>
    <s v="82359753CLARA JANE RAMIREZ CUADRADO  "/>
    <x v="0"/>
    <d v="2024-01-15T00:00:00"/>
    <x v="2390"/>
    <d v="1899-12-30T00:00:00"/>
    <d v="2024-01-13T13:56:00"/>
    <s v="13/01/2024 13:56"/>
    <d v="1900-01-01T04:37:09"/>
    <x v="0"/>
    <x v="2"/>
    <x v="19"/>
    <x v="1"/>
    <n v="8193"/>
  </r>
  <r>
    <n v="2413"/>
    <d v="2024-01-15T18:31:51"/>
    <d v="2024-01-15T18:33:27"/>
    <s v="46046817@ventasyservicios.com.co"/>
    <s v="Nicolas Romero Parra"/>
    <m/>
    <d v="2024-01-15T00:00:00"/>
    <s v="17:13"/>
    <x v="0"/>
    <m/>
    <m/>
    <m/>
    <m/>
    <m/>
    <m/>
    <m/>
    <m/>
    <s v="diroperaciones@motor1.com.co"/>
    <s v="Fwd: SOLICITUD CAMBIO - PLAN PREFERENCIAL"/>
    <s v="0"/>
    <s v="MOTOR UNO"/>
    <s v="NO DETERMINADO"/>
    <s v="CLIENTE CLARO"/>
    <x v="0"/>
    <m/>
    <s v="MÓVIL"/>
    <m/>
    <m/>
    <s v="CASO RECHAZADO"/>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15T00:00:00"/>
    <s v="N/A"/>
    <s v="0"/>
    <x v="3"/>
    <x v="0"/>
    <x v="0"/>
    <x v="0"/>
    <x v="0"/>
    <n v="1"/>
    <n v="1"/>
    <n v="1"/>
    <n v="1"/>
    <x v="0"/>
    <n v="1"/>
    <s v="0MOTOR UNO"/>
    <x v="2"/>
    <d v="2024-01-15T00:00:00"/>
    <x v="2391"/>
    <d v="1899-12-30T00:00:00"/>
    <d v="2024-01-15T17:13:00"/>
    <s v="17:13"/>
    <d v="1899-12-30T01:20:27"/>
    <x v="1"/>
    <x v="1"/>
    <x v="3"/>
    <x v="1"/>
    <n v="8193"/>
  </r>
  <r>
    <n v="2414"/>
    <d v="2024-01-15T18:20:05"/>
    <d v="2024-01-15T18:34:55"/>
    <s v="45077016@ventasyservicios.com.co"/>
    <s v="Luis Guanuquiza Dominguez"/>
    <m/>
    <d v="2024-01-15T00:00:00"/>
    <s v="14:09"/>
    <x v="3"/>
    <m/>
    <s v="15560410"/>
    <m/>
    <m/>
    <m/>
    <m/>
    <m/>
    <m/>
    <m/>
    <m/>
    <s v="817002753"/>
    <s v="SOFTYS COLOMBIA S.A."/>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5T00:00:00"/>
    <s v="N/A"/>
    <s v="N/A"/>
    <x v="21"/>
    <x v="3"/>
    <x v="0"/>
    <x v="0"/>
    <x v="0"/>
    <n v="1"/>
    <n v="1"/>
    <n v="1"/>
    <n v="1"/>
    <x v="0"/>
    <n v="1"/>
    <s v="817002753SOFTYS COLOMBIA S.A."/>
    <x v="2"/>
    <d v="2024-01-15T00:00:00"/>
    <x v="2392"/>
    <d v="1899-12-30T00:00:00"/>
    <d v="2024-01-15T14:09:00"/>
    <s v="14:09"/>
    <d v="1899-12-30T04:25:55"/>
    <x v="1"/>
    <x v="1"/>
    <x v="25"/>
    <x v="1"/>
    <n v="8193"/>
  </r>
  <r>
    <n v="2415"/>
    <d v="2024-01-15T18:39:18"/>
    <d v="2024-01-15T18:40:35"/>
    <s v="45077016@ventasyservicios.com.co"/>
    <s v="Luis Guanuquiza Dominguez"/>
    <m/>
    <d v="2024-01-15T00:00:00"/>
    <s v="14:54"/>
    <x v="3"/>
    <m/>
    <s v="15560463"/>
    <m/>
    <m/>
    <m/>
    <m/>
    <m/>
    <m/>
    <m/>
    <m/>
    <s v="900896622"/>
    <s v="todo en hogar sas"/>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5T00:00:00"/>
    <s v="N/A"/>
    <s v="N/A"/>
    <x v="21"/>
    <x v="3"/>
    <x v="0"/>
    <x v="0"/>
    <x v="0"/>
    <n v="1"/>
    <n v="1"/>
    <n v="1"/>
    <n v="1"/>
    <x v="0"/>
    <n v="1"/>
    <s v="900896622todo en hogar sas"/>
    <x v="2"/>
    <d v="2024-01-15T00:00:00"/>
    <x v="2393"/>
    <d v="1899-12-30T00:00:00"/>
    <d v="2024-01-15T14:54:00"/>
    <s v="14:54"/>
    <d v="1899-12-30T03:46:35"/>
    <x v="1"/>
    <x v="1"/>
    <x v="25"/>
    <x v="1"/>
    <n v="8193"/>
  </r>
  <r>
    <n v="2416"/>
    <d v="2024-01-15T18:42:03"/>
    <d v="2024-01-15T18:43:01"/>
    <s v="45077024@ventasyservicios.com.co"/>
    <s v="Leidy Tatiana Pinzon Calderon"/>
    <m/>
    <d v="2024-01-15T00:00:00"/>
    <s v="13:27"/>
    <x v="7"/>
    <m/>
    <m/>
    <m/>
    <m/>
    <m/>
    <m/>
    <s v="m.hoyossierra@gmail.com"/>
    <s v="Re: Solicitud de autorización de cesión de contrato lineal celular empresarial"/>
    <m/>
    <m/>
    <s v="3104509421"/>
    <s v="POSTEQUIPOS S. A."/>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5T00:00:00"/>
    <m/>
    <m/>
    <x v="78"/>
    <x v="6"/>
    <x v="0"/>
    <x v="0"/>
    <x v="0"/>
    <n v="1"/>
    <n v="1"/>
    <n v="1"/>
    <n v="1"/>
    <x v="0"/>
    <n v="1"/>
    <s v="3104509421POSTEQUIPOS S. A."/>
    <x v="2"/>
    <d v="2024-01-15T00:00:00"/>
    <x v="2394"/>
    <d v="1899-12-30T00:00:00"/>
    <d v="2024-01-15T13:27:00"/>
    <s v="13:27"/>
    <d v="1899-12-30T05:16:01"/>
    <x v="1"/>
    <x v="1"/>
    <x v="12"/>
    <x v="1"/>
    <n v="8193"/>
  </r>
  <r>
    <n v="2417"/>
    <d v="2024-01-15T18:40:45"/>
    <d v="2024-01-15T18:43:23"/>
    <s v="45926622@ventasyservicios.com.co"/>
    <s v="Yuli Caterine Tellez Amado"/>
    <m/>
    <d v="2024-01-15T00:00:00"/>
    <s v="10:12"/>
    <x v="0"/>
    <m/>
    <m/>
    <m/>
    <m/>
    <m/>
    <m/>
    <m/>
    <m/>
    <s v="cristian.rivasor@claro.com.co; "/>
    <s v="Re: AJUSTAR CAMPA??A 2 MESES 50%//VENTA PYME//CUENTA RR 54295338//CHRISTIAN HERNADEZ PAREDES"/>
    <s v="54295338"/>
    <s v="CHRISTIAN HERNADEZ PAREDES"/>
    <s v="SOHO"/>
    <s v="CLIENTE CLARO"/>
    <x v="0"/>
    <m/>
    <s v="FIJO"/>
    <s v="HFC"/>
    <s v="CREACIÓN DE PQR"/>
    <m/>
    <m/>
    <m/>
    <m/>
    <m/>
    <m/>
    <m/>
    <m/>
    <m/>
    <m/>
    <m/>
    <m/>
    <m/>
    <m/>
    <s v="CAMPAÑA DE RETENCIÓN CAÍDA O NO APLICADA"/>
    <m/>
    <m/>
    <m/>
    <m/>
    <m/>
    <m/>
    <m/>
    <m/>
    <m/>
    <m/>
    <m/>
    <m/>
    <m/>
    <m/>
    <m/>
    <m/>
    <m/>
    <m/>
    <m/>
    <m/>
    <m/>
    <m/>
    <m/>
    <m/>
    <m/>
    <m/>
    <m/>
    <m/>
    <m/>
    <m/>
    <m/>
    <m/>
    <m/>
    <m/>
    <m/>
    <m/>
    <m/>
    <m/>
    <m/>
    <m/>
    <m/>
    <m/>
    <m/>
    <m/>
    <m/>
    <m/>
    <m/>
    <m/>
    <m/>
    <m/>
    <m/>
    <m/>
    <m/>
    <m/>
    <m/>
    <m/>
    <m/>
    <m/>
    <m/>
    <m/>
    <m/>
    <m/>
    <m/>
    <m/>
    <m/>
    <m/>
    <m/>
    <m/>
    <m/>
    <m/>
    <m/>
    <m/>
    <m/>
    <m/>
    <m/>
    <m/>
    <m/>
    <m/>
    <m/>
    <m/>
    <m/>
    <m/>
    <m/>
    <m/>
    <m/>
    <m/>
    <m/>
    <m/>
    <m/>
    <m/>
    <m/>
    <m/>
    <m/>
    <m/>
    <x v="0"/>
    <m/>
    <m/>
    <m/>
    <m/>
    <m/>
    <s v="GESTIONADO"/>
    <m/>
    <d v="2024-01-15T00:00:00"/>
    <s v="N/A"/>
    <s v="N/A"/>
    <x v="183"/>
    <x v="0"/>
    <x v="0"/>
    <x v="0"/>
    <x v="0"/>
    <n v="1"/>
    <n v="1"/>
    <n v="1"/>
    <n v="1"/>
    <x v="0"/>
    <n v="1"/>
    <s v="54295338CHRISTIAN HERNADEZ PAREDES"/>
    <x v="0"/>
    <d v="2024-01-15T00:00:00"/>
    <x v="2395"/>
    <d v="1899-12-30T00:00:00"/>
    <d v="2024-01-15T10:12:00"/>
    <s v="10:12"/>
    <d v="1899-12-30T08:31:23"/>
    <x v="2"/>
    <x v="2"/>
    <x v="1"/>
    <x v="1"/>
    <n v="8193"/>
  </r>
  <r>
    <n v="2418"/>
    <d v="2024-01-15T18:40:46"/>
    <d v="2024-01-15T18:47:29"/>
    <s v="45077016@ventasyservicios.com.co"/>
    <s v="Luis Guanuquiza Dominguez"/>
    <m/>
    <d v="2024-01-15T00:00:00"/>
    <s v="14:59"/>
    <x v="3"/>
    <m/>
    <s v="15560469"/>
    <m/>
    <m/>
    <m/>
    <m/>
    <m/>
    <m/>
    <m/>
    <m/>
    <s v="830019574"/>
    <s v="SUIPHAR DE COLOMBIA S.A"/>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5T00:00:00"/>
    <s v="N/A"/>
    <s v="N/A"/>
    <x v="21"/>
    <x v="3"/>
    <x v="0"/>
    <x v="0"/>
    <x v="0"/>
    <n v="1"/>
    <n v="1"/>
    <n v="1"/>
    <n v="1"/>
    <x v="0"/>
    <n v="1"/>
    <s v="830019574SUIPHAR DE COLOMBIA S.A"/>
    <x v="2"/>
    <d v="2024-01-15T00:00:00"/>
    <x v="2396"/>
    <d v="1899-12-30T00:00:00"/>
    <d v="2024-01-15T14:59:00"/>
    <s v="14:59"/>
    <d v="1899-12-30T03:48:29"/>
    <x v="1"/>
    <x v="1"/>
    <x v="25"/>
    <x v="1"/>
    <n v="8193"/>
  </r>
  <r>
    <n v="2419"/>
    <d v="2024-01-15T18:47:32"/>
    <d v="2024-01-15T18:49:01"/>
    <s v="45664102@ventasyservicios.com.co"/>
    <s v="Angie Tatiana Tique Cardozo"/>
    <m/>
    <d v="2024-01-15T00:00:00"/>
    <s v="3:55 p. m."/>
    <x v="0"/>
    <m/>
    <m/>
    <m/>
    <m/>
    <m/>
    <m/>
    <m/>
    <m/>
    <s v="administrativo@intimining.com"/>
    <s v="Fwd: Paso de Postpago a Prepago"/>
    <s v="3223035925"/>
    <s v="CI VOLKOU SAS "/>
    <s v="MICRO"/>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5T00:00:00"/>
    <s v="NO APLICA"/>
    <s v="NO APLICA"/>
    <x v="61"/>
    <x v="0"/>
    <x v="0"/>
    <x v="0"/>
    <x v="0"/>
    <n v="1"/>
    <n v="1"/>
    <n v="1"/>
    <n v="1"/>
    <x v="0"/>
    <n v="1"/>
    <s v="3223035925CI VOLKOU SAS "/>
    <x v="1"/>
    <d v="2024-01-15T00:00:00"/>
    <x v="2397"/>
    <d v="1899-12-30T00:00:00"/>
    <d v="2024-01-15T03:55:00"/>
    <s v="3:55"/>
    <d v="1899-12-30T14:54:01"/>
    <x v="3"/>
    <x v="2"/>
    <x v="16"/>
    <x v="1"/>
    <n v="8193"/>
  </r>
  <r>
    <n v="2420"/>
    <d v="2024-01-15T18:38:36"/>
    <d v="2024-01-15T18:50:25"/>
    <s v="46046817@ventasyservicios.com.co"/>
    <s v="Nicolas Romero Parra"/>
    <m/>
    <d v="2024-01-15T00:00:00"/>
    <s v="17:10"/>
    <x v="0"/>
    <m/>
    <m/>
    <m/>
    <m/>
    <m/>
    <m/>
    <m/>
    <m/>
    <s v="Mabel.GonzalezV@claro.com.co"/>
    <s v="SOLICITUD REPORTE CORPORATIVO E INFORMACIO FIJA//EMPRESA GRUPO SYM OPERACIONES  INTEGRALES SAS nit 900176548-4"/>
    <s v="8.22062821"/>
    <s v="S &amp; M LOGISTICA E INGENIERIA S.A.S."/>
    <s v="PYME MEDIANA"/>
    <s v="CONSULTOR COMERCIAL"/>
    <x v="0"/>
    <m/>
    <s v="MÓVIL"/>
    <m/>
    <m/>
    <s v="REPORTES"/>
    <m/>
    <m/>
    <m/>
    <m/>
    <m/>
    <m/>
    <m/>
    <m/>
    <m/>
    <m/>
    <m/>
    <m/>
    <m/>
    <m/>
    <m/>
    <m/>
    <m/>
    <m/>
    <m/>
    <m/>
    <m/>
    <m/>
    <m/>
    <m/>
    <m/>
    <m/>
    <m/>
    <m/>
    <m/>
    <m/>
    <m/>
    <m/>
    <m/>
    <m/>
    <m/>
    <m/>
    <m/>
    <m/>
    <m/>
    <m/>
    <m/>
    <m/>
    <m/>
    <m/>
    <m/>
    <m/>
    <s v="REPORTE CORPORATIVO"/>
    <m/>
    <m/>
    <m/>
    <m/>
    <m/>
    <m/>
    <m/>
    <m/>
    <m/>
    <m/>
    <m/>
    <m/>
    <m/>
    <m/>
    <m/>
    <m/>
    <m/>
    <m/>
    <m/>
    <m/>
    <m/>
    <m/>
    <m/>
    <m/>
    <m/>
    <m/>
    <m/>
    <m/>
    <m/>
    <m/>
    <m/>
    <m/>
    <m/>
    <m/>
    <m/>
    <m/>
    <m/>
    <m/>
    <m/>
    <m/>
    <m/>
    <m/>
    <m/>
    <m/>
    <m/>
    <m/>
    <m/>
    <m/>
    <m/>
    <m/>
    <m/>
    <m/>
    <m/>
    <m/>
    <m/>
    <m/>
    <m/>
    <m/>
    <m/>
    <m/>
    <m/>
    <x v="0"/>
    <m/>
    <m/>
    <m/>
    <m/>
    <m/>
    <s v="GESTIONADO"/>
    <m/>
    <d v="2024-01-15T00:00:00"/>
    <s v="N/A"/>
    <s v="0"/>
    <x v="49"/>
    <x v="0"/>
    <x v="0"/>
    <x v="0"/>
    <x v="0"/>
    <n v="1"/>
    <n v="1"/>
    <n v="1"/>
    <n v="1"/>
    <x v="0"/>
    <n v="1"/>
    <s v="8.22062821S &amp; M LOGISTICA E INGENIERIA S.A.S."/>
    <x v="2"/>
    <d v="2024-01-15T00:00:00"/>
    <x v="2398"/>
    <d v="1899-12-30T00:00:00"/>
    <d v="2024-01-15T17:10:00"/>
    <s v="17:10"/>
    <d v="1899-12-30T01:40:25"/>
    <x v="1"/>
    <x v="1"/>
    <x v="3"/>
    <x v="1"/>
    <n v="8193"/>
  </r>
  <r>
    <n v="2421"/>
    <d v="2024-01-15T18:49:49"/>
    <d v="2024-01-15T18:50:40"/>
    <s v="46044959@ventasyservicios.com.co"/>
    <s v="Brayan Enrique Cuida Castillo"/>
    <m/>
    <d v="2024-01-15T00:00:00"/>
    <s v="12:26 p. m."/>
    <x v="4"/>
    <m/>
    <m/>
    <m/>
    <m/>
    <m/>
    <m/>
    <m/>
    <m/>
    <s v="hcardona@proteinovo.com"/>
    <s v="Solicitud"/>
    <s v="8.22107863"/>
    <s v="PROTEINOVO SAS"/>
    <s v="SOHO"/>
    <s v="CLIENTE CLAR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5T00:00:00"/>
    <s v="NN"/>
    <m/>
    <x v="0"/>
    <x v="0"/>
    <x v="0"/>
    <x v="0"/>
    <x v="0"/>
    <n v="1"/>
    <n v="1"/>
    <n v="1"/>
    <n v="1"/>
    <x v="0"/>
    <n v="1"/>
    <s v="8.22107863PROTEINOVO SAS"/>
    <x v="0"/>
    <d v="2024-01-15T00:00:00"/>
    <x v="2399"/>
    <d v="1899-12-30T00:00:00"/>
    <d v="2024-01-15T12:26:00"/>
    <s v="12:26"/>
    <d v="1899-12-30T06:24:40"/>
    <x v="2"/>
    <x v="2"/>
    <x v="7"/>
    <x v="0"/>
    <n v="8193"/>
  </r>
  <r>
    <n v="2422"/>
    <d v="2024-01-15T18:53:55"/>
    <d v="2024-01-15T18:54:43"/>
    <s v="45113897@ventasyservicios.com.co"/>
    <s v="Diana Carolina Zambrano Cruz"/>
    <m/>
    <d v="2024-01-15T00:00:00"/>
    <s v="13:06"/>
    <x v="4"/>
    <m/>
    <m/>
    <m/>
    <m/>
    <m/>
    <m/>
    <m/>
    <m/>
    <s v="mantenimientotic@puertocolombia-atlantico.gov.co"/>
    <s v="Fwd: Traslado de servicio"/>
    <s v="70699558"/>
    <s v="MUNICIPIO DE PUERTO COLOMBIA               "/>
    <s v="PYME PEQUEÑA"/>
    <s v="CLIENTE EXTERNO"/>
    <x v="0"/>
    <m/>
    <s v="FIJO"/>
    <s v="HFC"/>
    <s v="TRASLADO SEDE"/>
    <m/>
    <m/>
    <m/>
    <m/>
    <m/>
    <m/>
    <m/>
    <m/>
    <m/>
    <m/>
    <m/>
    <m/>
    <m/>
    <m/>
    <m/>
    <m/>
    <m/>
    <m/>
    <m/>
    <m/>
    <m/>
    <m/>
    <m/>
    <m/>
    <m/>
    <m/>
    <m/>
    <m/>
    <m/>
    <m/>
    <m/>
    <m/>
    <m/>
    <m/>
    <m/>
    <m/>
    <m/>
    <m/>
    <m/>
    <m/>
    <m/>
    <m/>
    <m/>
    <m/>
    <m/>
    <m/>
    <m/>
    <m/>
    <m/>
    <m/>
    <m/>
    <m/>
    <m/>
    <m/>
    <m/>
    <m/>
    <m/>
    <m/>
    <m/>
    <s v="NO FACTIBLE"/>
    <m/>
    <m/>
    <m/>
    <m/>
    <m/>
    <m/>
    <m/>
    <m/>
    <m/>
    <m/>
    <m/>
    <m/>
    <m/>
    <m/>
    <m/>
    <m/>
    <m/>
    <m/>
    <m/>
    <m/>
    <m/>
    <m/>
    <m/>
    <m/>
    <m/>
    <m/>
    <m/>
    <m/>
    <m/>
    <m/>
    <m/>
    <m/>
    <m/>
    <m/>
    <m/>
    <m/>
    <m/>
    <m/>
    <m/>
    <m/>
    <m/>
    <m/>
    <m/>
    <m/>
    <m/>
    <m/>
    <m/>
    <m/>
    <m/>
    <x v="0"/>
    <m/>
    <m/>
    <m/>
    <m/>
    <m/>
    <s v="GESTIONADO"/>
    <m/>
    <d v="2024-01-15T00:00:00"/>
    <m/>
    <m/>
    <x v="96"/>
    <x v="0"/>
    <x v="0"/>
    <x v="0"/>
    <x v="0"/>
    <n v="1"/>
    <n v="1"/>
    <n v="1"/>
    <n v="1"/>
    <x v="0"/>
    <n v="1"/>
    <s v="70699558MUNICIPIO DE PUERTO COLOMBIA               "/>
    <x v="2"/>
    <d v="2024-01-15T00:00:00"/>
    <x v="2400"/>
    <d v="1899-12-30T00:00:00"/>
    <d v="2024-01-15T13:06:00"/>
    <s v="13:06"/>
    <d v="1899-12-30T05:48:43"/>
    <x v="1"/>
    <x v="1"/>
    <x v="30"/>
    <x v="0"/>
    <n v="8193"/>
  </r>
  <r>
    <n v="2423"/>
    <d v="2024-01-15T18:33:13"/>
    <d v="2024-01-15T18:55:58"/>
    <s v="46044971@ventasyservicios.com.co"/>
    <s v="Rowinson Pinilla Vega"/>
    <m/>
    <d v="2024-01-15T00:00:00"/>
    <s v="15/01/2024 14:19 p. m."/>
    <x v="4"/>
    <m/>
    <m/>
    <m/>
    <m/>
    <m/>
    <m/>
    <m/>
    <m/>
    <s v="administracion@talentoypotencial.com.co"/>
    <s v="Fwd: CERTIFICACION DE LINEA CLARO"/>
    <s v="3113860221"/>
    <s v="TALENTO Y POTENCIAL S A S"/>
    <s v="MICRO"/>
    <s v="CLIENTE EXTERNO"/>
    <x v="0"/>
    <m/>
    <s v="MÓVIL"/>
    <m/>
    <m/>
    <s v="CERTIFICACIONES"/>
    <m/>
    <m/>
    <m/>
    <m/>
    <m/>
    <m/>
    <m/>
    <m/>
    <m/>
    <m/>
    <s v="SALDO"/>
    <m/>
    <m/>
    <m/>
    <m/>
    <m/>
    <m/>
    <m/>
    <m/>
    <m/>
    <m/>
    <m/>
    <m/>
    <m/>
    <m/>
    <m/>
    <m/>
    <m/>
    <m/>
    <m/>
    <m/>
    <m/>
    <m/>
    <m/>
    <m/>
    <m/>
    <m/>
    <m/>
    <m/>
    <m/>
    <m/>
    <m/>
    <m/>
    <m/>
    <m/>
    <m/>
    <m/>
    <m/>
    <m/>
    <m/>
    <m/>
    <m/>
    <m/>
    <m/>
    <m/>
    <m/>
    <m/>
    <m/>
    <m/>
    <m/>
    <m/>
    <m/>
    <m/>
    <m/>
    <m/>
    <m/>
    <m/>
    <m/>
    <m/>
    <m/>
    <m/>
    <m/>
    <m/>
    <m/>
    <m/>
    <m/>
    <m/>
    <m/>
    <m/>
    <m/>
    <m/>
    <m/>
    <m/>
    <m/>
    <m/>
    <m/>
    <m/>
    <m/>
    <m/>
    <m/>
    <m/>
    <m/>
    <m/>
    <m/>
    <m/>
    <m/>
    <m/>
    <m/>
    <m/>
    <m/>
    <m/>
    <m/>
    <m/>
    <m/>
    <m/>
    <m/>
    <m/>
    <m/>
    <x v="0"/>
    <m/>
    <m/>
    <m/>
    <m/>
    <m/>
    <s v="GESTIONADO"/>
    <m/>
    <d v="2024-01-15T00:00:00"/>
    <s v="NA"/>
    <s v="NA"/>
    <x v="180"/>
    <x v="0"/>
    <x v="0"/>
    <x v="0"/>
    <x v="0"/>
    <n v="1"/>
    <n v="1"/>
    <n v="1"/>
    <n v="1"/>
    <x v="0"/>
    <n v="1"/>
    <s v="3113860221TALENTO Y POTENCIAL S A S"/>
    <x v="2"/>
    <d v="2024-01-15T00:00:00"/>
    <x v="2401"/>
    <d v="1899-12-30T00:00:00"/>
    <d v="2024-01-15T14:19:00"/>
    <s v="15/01/2024 14:19"/>
    <d v="1899-12-30T04:36:58"/>
    <x v="1"/>
    <x v="1"/>
    <x v="19"/>
    <x v="1"/>
    <n v="8193"/>
  </r>
  <r>
    <n v="2424"/>
    <d v="2024-01-15T18:55:40"/>
    <d v="2024-01-15T18:56:50"/>
    <s v="45077024@ventasyservicios.com.co"/>
    <s v="Leidy Tatiana Pinzon Calderon"/>
    <m/>
    <d v="2024-01-15T00:00:00"/>
    <s v="13:41"/>
    <x v="7"/>
    <m/>
    <m/>
    <m/>
    <m/>
    <m/>
    <m/>
    <s v="cindy.medina@claro.com.co"/>
    <s v="Re: Cesión Líneas Móviles Maurel &amp; Prom Colombia Nit 900.255.472"/>
    <m/>
    <m/>
    <s v="900255472"/>
    <s v="MOVILES MAUREL"/>
    <s v="PYME MEDIANA"/>
    <s v="CLIENTE CLAR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5T00:00:00"/>
    <m/>
    <m/>
    <x v="78"/>
    <x v="6"/>
    <x v="0"/>
    <x v="0"/>
    <x v="0"/>
    <n v="1"/>
    <n v="1"/>
    <n v="1"/>
    <n v="1"/>
    <x v="0"/>
    <n v="1"/>
    <s v="900255472MOVILES MAUREL"/>
    <x v="2"/>
    <d v="2024-01-15T00:00:00"/>
    <x v="2402"/>
    <d v="1899-12-30T00:00:00"/>
    <d v="2024-01-15T13:41:00"/>
    <s v="13:41"/>
    <d v="1899-12-30T05:15:50"/>
    <x v="1"/>
    <x v="1"/>
    <x v="12"/>
    <x v="1"/>
    <n v="8193"/>
  </r>
  <r>
    <n v="2425"/>
    <d v="2024-01-15T18:47:33"/>
    <d v="2024-01-15T18:57:34"/>
    <s v="45077016@ventasyservicios.com.co"/>
    <s v="Luis Guanuquiza Dominguez"/>
    <m/>
    <d v="2024-01-15T00:00:00"/>
    <s v="15:08"/>
    <x v="3"/>
    <m/>
    <s v="15560491"/>
    <m/>
    <m/>
    <m/>
    <m/>
    <m/>
    <m/>
    <m/>
    <m/>
    <s v="811016889"/>
    <s v="VIVECOMP E.U."/>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5T00:00:00"/>
    <s v="N/A"/>
    <s v="N/A"/>
    <x v="21"/>
    <x v="3"/>
    <x v="0"/>
    <x v="0"/>
    <x v="0"/>
    <n v="1"/>
    <n v="1"/>
    <n v="1"/>
    <n v="1"/>
    <x v="0"/>
    <n v="1"/>
    <s v="811016889VIVECOMP E.U."/>
    <x v="2"/>
    <d v="2024-01-15T00:00:00"/>
    <x v="2403"/>
    <d v="1899-12-30T00:00:00"/>
    <d v="2024-01-15T15:08:00"/>
    <s v="15:08"/>
    <d v="1899-12-30T03:49:34"/>
    <x v="1"/>
    <x v="1"/>
    <x v="25"/>
    <x v="1"/>
    <n v="8193"/>
  </r>
  <r>
    <n v="2426"/>
    <d v="2024-01-15T18:57:56"/>
    <d v="2024-01-15T18:59:10"/>
    <s v="46044978@ventasyservicios.com.co"/>
    <s v="Edward Esteban Roa Ruiz"/>
    <m/>
    <d v="2024-01-15T00:00:00"/>
    <s v="09:57"/>
    <x v="4"/>
    <m/>
    <m/>
    <m/>
    <m/>
    <m/>
    <m/>
    <m/>
    <m/>
    <s v="asisteadmin@ingredientesfuncionales.com"/>
    <s v="RE: Consulta - facturación de Enero 2024 INGREDIENT S TRADE COMPANY - CLARO"/>
    <s v="08388288"/>
    <s v="INGREDIENT S TRADE COMPAN Y INGREDIENTES"/>
    <s v="PYME PEQUEÑA"/>
    <s v="CLIENTE CLAR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5T00:00:00"/>
    <m/>
    <m/>
    <x v="47"/>
    <x v="0"/>
    <x v="0"/>
    <x v="0"/>
    <x v="0"/>
    <n v="1"/>
    <n v="1"/>
    <n v="1"/>
    <n v="1"/>
    <x v="0"/>
    <n v="1"/>
    <s v="08388288INGREDIENT S TRADE COMPAN Y INGREDIENTES"/>
    <x v="0"/>
    <d v="2024-01-15T00:00:00"/>
    <x v="2404"/>
    <d v="1899-12-30T00:00:00"/>
    <d v="2024-01-15T09:57:00"/>
    <s v="09:57"/>
    <d v="1899-12-30T09:02:10"/>
    <x v="2"/>
    <x v="2"/>
    <x v="8"/>
    <x v="0"/>
    <n v="8193"/>
  </r>
  <r>
    <n v="2427"/>
    <d v="2024-01-15T18:59:20"/>
    <d v="2024-01-15T19:00:44"/>
    <s v="46044978@ventasyservicios.com.co"/>
    <s v="Edward Esteban Roa Ruiz"/>
    <m/>
    <d v="2024-01-15T00:00:00"/>
    <s v="10:06"/>
    <x v="4"/>
    <m/>
    <m/>
    <m/>
    <m/>
    <m/>
    <m/>
    <m/>
    <m/>
    <s v="administracioncol@lhtconseil.com "/>
    <s v="RE: Cancelación servicios Empresariales Claro"/>
    <s v="05758107"/>
    <s v="LHT  COLOMBIA S.A.S"/>
    <s v="MICR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5T00:00:00"/>
    <m/>
    <m/>
    <x v="58"/>
    <x v="0"/>
    <x v="0"/>
    <x v="0"/>
    <x v="0"/>
    <n v="1"/>
    <n v="1"/>
    <n v="1"/>
    <n v="1"/>
    <x v="1"/>
    <n v="2"/>
    <s v="05758107LHT  COLOMBIA S.A.S"/>
    <x v="0"/>
    <d v="2024-01-15T00:00:00"/>
    <x v="2405"/>
    <d v="1899-12-30T00:00:00"/>
    <d v="2024-01-15T10:06:00"/>
    <s v="10:06"/>
    <d v="1899-12-30T08:54:44"/>
    <x v="2"/>
    <x v="2"/>
    <x v="8"/>
    <x v="0"/>
    <n v="8193"/>
  </r>
  <r>
    <n v="2428"/>
    <d v="2024-01-15T19:00:17"/>
    <d v="2024-01-15T19:01:40"/>
    <s v="45077024@ventasyservicios.com.co"/>
    <s v="Leidy Tatiana Pinzon Calderon"/>
    <m/>
    <d v="2024-01-15T00:00:00"/>
    <s v="13:41"/>
    <x v="7"/>
    <m/>
    <m/>
    <m/>
    <m/>
    <m/>
    <m/>
    <s v="cpgb14@hotmail.com"/>
    <s v="RE: cesión de contrato"/>
    <m/>
    <m/>
    <s v="3117808977"/>
    <s v="RAFAEL EDUARDO "/>
    <s v="MASIV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5T00:00:00"/>
    <m/>
    <m/>
    <x v="78"/>
    <x v="6"/>
    <x v="0"/>
    <x v="0"/>
    <x v="0"/>
    <n v="1"/>
    <n v="1"/>
    <n v="1"/>
    <n v="1"/>
    <x v="1"/>
    <n v="3"/>
    <s v="3117808977RAFAEL EDUARDO "/>
    <x v="2"/>
    <d v="2024-01-15T00:00:00"/>
    <x v="2406"/>
    <d v="1899-12-30T00:00:00"/>
    <d v="2024-01-15T13:41:00"/>
    <s v="13:41"/>
    <d v="1899-12-30T05:20:40"/>
    <x v="1"/>
    <x v="1"/>
    <x v="12"/>
    <x v="1"/>
    <n v="8193"/>
  </r>
  <r>
    <n v="2429"/>
    <d v="2024-01-15T19:03:00"/>
    <d v="2024-01-15T19:05:12"/>
    <s v="45664102@ventasyservicios.com.co"/>
    <s v="Angie Tatiana Tique Cardozo"/>
    <m/>
    <d v="2024-01-15T00:00:00"/>
    <s v="3:40 p. m."/>
    <x v="0"/>
    <m/>
    <m/>
    <m/>
    <m/>
    <m/>
    <m/>
    <m/>
    <m/>
    <s v="claroteayudanegocios@claro.com.co"/>
    <s v="SOLICITUD IP FIJA Y DMZ A LA IP LOCAL 192.168.1.100 Raz?n Social INVERSIONES RAMOS RUBIANOS SAS NIT 901.070.748-8"/>
    <s v=" 04852557  "/>
    <s v="INVERSIONE RAMOS RUBIANO SAS  "/>
    <s v="MICRO"/>
    <s v="CLARO TE AYUDA"/>
    <x v="0"/>
    <m/>
    <s v="FIJO"/>
    <s v="HFC"/>
    <s v="FIDELIZACIÓN - RETENCIÓN"/>
    <m/>
    <m/>
    <m/>
    <m/>
    <m/>
    <m/>
    <m/>
    <m/>
    <m/>
    <m/>
    <m/>
    <m/>
    <m/>
    <m/>
    <m/>
    <m/>
    <m/>
    <m/>
    <m/>
    <m/>
    <m/>
    <s v="ACEPTACIÓN PROPUESTA"/>
    <m/>
    <m/>
    <m/>
    <m/>
    <m/>
    <m/>
    <m/>
    <m/>
    <m/>
    <m/>
    <m/>
    <m/>
    <m/>
    <m/>
    <m/>
    <m/>
    <m/>
    <m/>
    <m/>
    <m/>
    <m/>
    <m/>
    <m/>
    <m/>
    <m/>
    <m/>
    <m/>
    <m/>
    <m/>
    <m/>
    <m/>
    <m/>
    <m/>
    <m/>
    <m/>
    <m/>
    <m/>
    <m/>
    <m/>
    <m/>
    <m/>
    <m/>
    <m/>
    <m/>
    <m/>
    <m/>
    <m/>
    <m/>
    <m/>
    <m/>
    <m/>
    <m/>
    <m/>
    <m/>
    <m/>
    <m/>
    <m/>
    <m/>
    <m/>
    <m/>
    <m/>
    <m/>
    <m/>
    <m/>
    <m/>
    <m/>
    <m/>
    <m/>
    <m/>
    <m/>
    <m/>
    <m/>
    <m/>
    <m/>
    <m/>
    <m/>
    <m/>
    <m/>
    <m/>
    <m/>
    <m/>
    <m/>
    <m/>
    <m/>
    <m/>
    <m/>
    <m/>
    <x v="0"/>
    <m/>
    <m/>
    <m/>
    <m/>
    <m/>
    <s v="GESTIONADO"/>
    <m/>
    <d v="2024-01-15T00:00:00"/>
    <s v="NO APLICA"/>
    <s v="NO APLICA"/>
    <x v="113"/>
    <x v="0"/>
    <x v="0"/>
    <x v="0"/>
    <x v="0"/>
    <n v="1"/>
    <n v="1"/>
    <n v="1"/>
    <n v="1"/>
    <x v="0"/>
    <n v="1"/>
    <s v=" 04852557  INVERSIONE RAMOS RUBIANO SAS  "/>
    <x v="1"/>
    <d v="2024-01-15T00:00:00"/>
    <x v="2407"/>
    <d v="1899-12-30T00:00:00"/>
    <d v="2024-01-15T03:40:00"/>
    <s v="3:40"/>
    <d v="1899-12-30T15:25:12"/>
    <x v="3"/>
    <x v="2"/>
    <x v="16"/>
    <x v="1"/>
    <n v="8193"/>
  </r>
  <r>
    <n v="2430"/>
    <d v="2024-01-15T18:43:26"/>
    <d v="2024-01-15T19:06:00"/>
    <s v="45926622@ventasyservicios.com.co"/>
    <s v="Yuli Caterine Tellez Amado"/>
    <m/>
    <d v="2024-01-15T00:00:00"/>
    <s v="10:51"/>
    <x v="0"/>
    <m/>
    <m/>
    <m/>
    <m/>
    <m/>
    <m/>
    <m/>
    <m/>
    <s v="claropqrmovil-21@millenium.com.co"/>
    <s v="CASO FIBRA OPTICA ID 1420918"/>
    <s v="11745457"/>
    <s v="JORGE ANTONIO PEREZ RODRIGUEZ"/>
    <s v="PYME PEQUEÑA"/>
    <s v="SUPERVISORES Y/O COORDINADORES ALIADOS"/>
    <x v="0"/>
    <m/>
    <s v="FIJO"/>
    <s v="FO"/>
    <s v="CREACIÓN DE PQR"/>
    <m/>
    <m/>
    <m/>
    <m/>
    <m/>
    <m/>
    <m/>
    <m/>
    <m/>
    <m/>
    <m/>
    <m/>
    <m/>
    <m/>
    <s v="CARGO BÁSICO"/>
    <m/>
    <m/>
    <m/>
    <m/>
    <m/>
    <m/>
    <m/>
    <m/>
    <m/>
    <m/>
    <m/>
    <m/>
    <m/>
    <m/>
    <m/>
    <m/>
    <m/>
    <m/>
    <m/>
    <m/>
    <m/>
    <m/>
    <m/>
    <m/>
    <m/>
    <m/>
    <m/>
    <m/>
    <m/>
    <m/>
    <m/>
    <m/>
    <m/>
    <m/>
    <m/>
    <m/>
    <m/>
    <m/>
    <m/>
    <m/>
    <m/>
    <m/>
    <m/>
    <m/>
    <m/>
    <m/>
    <m/>
    <m/>
    <m/>
    <m/>
    <m/>
    <m/>
    <m/>
    <m/>
    <m/>
    <m/>
    <m/>
    <m/>
    <m/>
    <m/>
    <m/>
    <m/>
    <m/>
    <m/>
    <m/>
    <m/>
    <m/>
    <m/>
    <m/>
    <m/>
    <m/>
    <m/>
    <m/>
    <m/>
    <m/>
    <m/>
    <m/>
    <m/>
    <m/>
    <m/>
    <m/>
    <m/>
    <m/>
    <m/>
    <m/>
    <m/>
    <m/>
    <m/>
    <m/>
    <m/>
    <m/>
    <m/>
    <m/>
    <m/>
    <x v="0"/>
    <m/>
    <m/>
    <m/>
    <m/>
    <m/>
    <s v="GESTIONADO"/>
    <m/>
    <d v="2024-01-15T00:00:00"/>
    <s v="N/A"/>
    <s v="N/A"/>
    <x v="187"/>
    <x v="0"/>
    <x v="0"/>
    <x v="0"/>
    <x v="0"/>
    <n v="1"/>
    <n v="1"/>
    <n v="1"/>
    <n v="1"/>
    <x v="0"/>
    <n v="1"/>
    <s v="11745457JORGE ANTONIO PEREZ RODRIGUEZ"/>
    <x v="0"/>
    <d v="2024-01-15T00:00:00"/>
    <x v="2408"/>
    <d v="1899-12-30T00:00:00"/>
    <d v="2024-01-15T10:51:00"/>
    <s v="10:51"/>
    <d v="1899-12-30T08:15:00"/>
    <x v="2"/>
    <x v="2"/>
    <x v="1"/>
    <x v="1"/>
    <n v="8193"/>
  </r>
  <r>
    <n v="2431"/>
    <d v="2024-01-15T19:06:07"/>
    <d v="2024-01-15T19:07:04"/>
    <s v="45077016@ventasyservicios.com.co"/>
    <s v="Luis Guanuquiza Dominguez"/>
    <m/>
    <d v="2024-01-15T00:00:00"/>
    <s v="15:39"/>
    <x v="3"/>
    <m/>
    <s v="15560522"/>
    <m/>
    <m/>
    <m/>
    <m/>
    <m/>
    <m/>
    <m/>
    <m/>
    <s v="890902566"/>
    <s v="REPOSTERIA ASTOR LTDA"/>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5T00:00:00"/>
    <s v="N/A"/>
    <s v="N/A"/>
    <x v="21"/>
    <x v="3"/>
    <x v="0"/>
    <x v="0"/>
    <x v="0"/>
    <n v="1"/>
    <n v="1"/>
    <n v="1"/>
    <n v="1"/>
    <x v="0"/>
    <n v="1"/>
    <s v="890902566REPOSTERIA ASTOR LTDA"/>
    <x v="2"/>
    <d v="2024-01-15T00:00:00"/>
    <x v="2409"/>
    <d v="1899-12-30T00:00:00"/>
    <d v="2024-01-15T15:39:00"/>
    <s v="15:39"/>
    <d v="1899-12-30T03:28:04"/>
    <x v="1"/>
    <x v="1"/>
    <x v="25"/>
    <x v="1"/>
    <n v="8193"/>
  </r>
  <r>
    <n v="2432"/>
    <d v="2024-01-15T19:06:16"/>
    <d v="2024-01-15T19:07:27"/>
    <s v="45077024@ventasyservicios.com.co"/>
    <s v="Leidy Tatiana Pinzon Calderon"/>
    <m/>
    <d v="2024-01-15T00:00:00"/>
    <s v="13:48"/>
    <x v="7"/>
    <m/>
    <m/>
    <m/>
    <m/>
    <m/>
    <m/>
    <s v="crecon@crecon.com.co"/>
    <s v="CAMBIO DE LINEAS CELULARES A PERSONA NATURAL"/>
    <m/>
    <m/>
    <s v="3112344248"/>
    <s v="CREAR CONSTRUCCIONES ARQUITECTOS"/>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5T00:00:00"/>
    <m/>
    <m/>
    <x v="78"/>
    <x v="6"/>
    <x v="0"/>
    <x v="0"/>
    <x v="0"/>
    <n v="1"/>
    <n v="1"/>
    <n v="1"/>
    <n v="1"/>
    <x v="0"/>
    <n v="1"/>
    <s v="3112344248CREAR CONSTRUCCIONES ARQUITECTOS"/>
    <x v="2"/>
    <d v="2024-01-15T00:00:00"/>
    <x v="2410"/>
    <d v="1899-12-30T00:00:00"/>
    <d v="2024-01-15T13:48:00"/>
    <s v="13:48"/>
    <d v="1899-12-30T05:19:27"/>
    <x v="1"/>
    <x v="1"/>
    <x v="12"/>
    <x v="1"/>
    <n v="8193"/>
  </r>
  <r>
    <n v="2433"/>
    <d v="2024-01-15T18:11:21"/>
    <d v="2024-01-15T19:08:42"/>
    <s v="46044558@ventasyservicios.com.co"/>
    <s v="Dick Harry Rodriguez Rocha"/>
    <m/>
    <d v="2024-01-15T00:00:00"/>
    <s v="16:03"/>
    <x v="0"/>
    <m/>
    <m/>
    <m/>
    <m/>
    <m/>
    <m/>
    <m/>
    <m/>
    <s v="Diana.Alvarez.Ext@claro.com.co"/>
    <s v="SOPORTE A LINEA MOVIL QUE NO FUNCIONA//C.C. 3745303 NOMBRE: MARCOS FABIO OROZCO FERREIRA"/>
    <s v="3102216093"/>
    <s v="MARCOS FABIO OROZCO FERRE"/>
    <s v="MASIVO"/>
    <s v="CLIENTE CLARO"/>
    <x v="0"/>
    <m/>
    <s v="MÓVIL"/>
    <m/>
    <m/>
    <s v="FALLAS TÉCNICAS"/>
    <m/>
    <m/>
    <m/>
    <m/>
    <m/>
    <m/>
    <m/>
    <m/>
    <m/>
    <m/>
    <m/>
    <m/>
    <m/>
    <m/>
    <m/>
    <m/>
    <m/>
    <m/>
    <m/>
    <s v="REINCIDENCIA"/>
    <m/>
    <m/>
    <m/>
    <m/>
    <m/>
    <m/>
    <m/>
    <m/>
    <m/>
    <m/>
    <m/>
    <m/>
    <m/>
    <m/>
    <m/>
    <m/>
    <m/>
    <m/>
    <m/>
    <m/>
    <m/>
    <m/>
    <m/>
    <m/>
    <m/>
    <m/>
    <m/>
    <m/>
    <m/>
    <m/>
    <m/>
    <m/>
    <m/>
    <m/>
    <m/>
    <m/>
    <m/>
    <m/>
    <m/>
    <m/>
    <m/>
    <m/>
    <m/>
    <m/>
    <m/>
    <m/>
    <m/>
    <m/>
    <m/>
    <m/>
    <m/>
    <m/>
    <m/>
    <m/>
    <m/>
    <m/>
    <m/>
    <m/>
    <m/>
    <m/>
    <m/>
    <m/>
    <m/>
    <m/>
    <m/>
    <m/>
    <m/>
    <m/>
    <m/>
    <m/>
    <m/>
    <m/>
    <m/>
    <m/>
    <m/>
    <m/>
    <m/>
    <m/>
    <m/>
    <m/>
    <m/>
    <m/>
    <m/>
    <m/>
    <m/>
    <m/>
    <m/>
    <m/>
    <x v="1"/>
    <m/>
    <m/>
    <s v="1"/>
    <s v="0"/>
    <s v="0"/>
    <s v="GESTIONADO"/>
    <m/>
    <d v="2024-01-15T00:00:00"/>
    <m/>
    <m/>
    <x v="83"/>
    <x v="0"/>
    <x v="0"/>
    <x v="0"/>
    <x v="0"/>
    <n v="1"/>
    <n v="1"/>
    <n v="1"/>
    <n v="1"/>
    <x v="0"/>
    <n v="1"/>
    <s v="3102216093MARCOS FABIO OROZCO FERRE"/>
    <x v="2"/>
    <d v="2024-01-15T00:00:00"/>
    <x v="2411"/>
    <d v="1899-12-30T00:00:00"/>
    <d v="2024-01-15T16:03:00"/>
    <s v="16:03"/>
    <d v="1899-12-30T03:05:42"/>
    <x v="1"/>
    <x v="1"/>
    <x v="20"/>
    <x v="1"/>
    <n v="8193"/>
  </r>
  <r>
    <n v="2434"/>
    <d v="2024-01-15T18:54:45"/>
    <d v="2024-01-15T19:11:18"/>
    <s v="45113897@ventasyservicios.com.co"/>
    <s v="Diana Carolina Zambrano Cruz"/>
    <m/>
    <d v="2024-01-13T00:00:00"/>
    <s v="13:39"/>
    <x v="4"/>
    <m/>
    <m/>
    <m/>
    <m/>
    <m/>
    <m/>
    <m/>
    <m/>
    <s v="hypineda@misena.edu.co"/>
    <s v="Re: Traslado de l??nea"/>
    <s v="96425208"/>
    <s v="HEIDY YOLI PINEDA ESPITIA                  "/>
    <s v="SOHO"/>
    <s v="CLIENTE EXTERNO"/>
    <x v="0"/>
    <m/>
    <s v="FIJO"/>
    <s v="HFC"/>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5T00:00:00"/>
    <m/>
    <m/>
    <x v="80"/>
    <x v="0"/>
    <x v="0"/>
    <x v="0"/>
    <x v="0"/>
    <n v="1"/>
    <n v="1"/>
    <n v="1"/>
    <n v="1"/>
    <x v="0"/>
    <n v="1"/>
    <s v="96425208HEIDY YOLI PINEDA ESPITIA                  "/>
    <x v="0"/>
    <d v="2024-01-15T00:00:00"/>
    <x v="2412"/>
    <d v="1899-12-30T00:00:00"/>
    <d v="2024-01-13T13:39:00"/>
    <s v="13:39"/>
    <d v="1900-01-01T05:32:18"/>
    <x v="0"/>
    <x v="0"/>
    <x v="30"/>
    <x v="0"/>
    <n v="8193"/>
  </r>
  <r>
    <n v="2435"/>
    <d v="2024-01-15T19:11:58"/>
    <d v="2024-01-15T19:12:53"/>
    <s v="46044959@ventasyservicios.com.co"/>
    <s v="Brayan Enrique Cuida Castillo"/>
    <m/>
    <d v="2024-01-15T00:00:00"/>
    <s v="12:55 p. m."/>
    <x v="4"/>
    <m/>
    <m/>
    <m/>
    <m/>
    <m/>
    <m/>
    <m/>
    <m/>
    <s v="gerencia.financiera@easywash.com.co"/>
    <s v="Re: SOLICITUD CANCELACION SERVICIOS CLARO - EASY "/>
    <s v="8.22458536"/>
    <s v="   IT  EASY WASH SAS"/>
    <s v="MICRO"/>
    <s v="CLIENTE CLARO"/>
    <x v="0"/>
    <m/>
    <s v="MÓVIL"/>
    <m/>
    <m/>
    <s v="CANCELACIÓN DE LÍNEA"/>
    <m/>
    <m/>
    <m/>
    <m/>
    <m/>
    <s v="COLOCACIÓN"/>
    <m/>
    <m/>
    <m/>
    <m/>
    <m/>
    <m/>
    <m/>
    <m/>
    <m/>
    <m/>
    <m/>
    <m/>
    <m/>
    <m/>
    <m/>
    <m/>
    <m/>
    <m/>
    <m/>
    <m/>
    <m/>
    <m/>
    <m/>
    <m/>
    <m/>
    <m/>
    <m/>
    <m/>
    <m/>
    <m/>
    <m/>
    <m/>
    <m/>
    <m/>
    <m/>
    <m/>
    <m/>
    <m/>
    <m/>
    <m/>
    <m/>
    <m/>
    <m/>
    <m/>
    <m/>
    <m/>
    <m/>
    <m/>
    <m/>
    <m/>
    <m/>
    <m/>
    <m/>
    <m/>
    <m/>
    <m/>
    <m/>
    <m/>
    <m/>
    <m/>
    <m/>
    <m/>
    <m/>
    <m/>
    <m/>
    <m/>
    <m/>
    <m/>
    <m/>
    <m/>
    <m/>
    <m/>
    <m/>
    <m/>
    <m/>
    <m/>
    <m/>
    <m/>
    <m/>
    <m/>
    <m/>
    <m/>
    <m/>
    <m/>
    <m/>
    <m/>
    <m/>
    <m/>
    <m/>
    <m/>
    <m/>
    <m/>
    <m/>
    <m/>
    <m/>
    <m/>
    <m/>
    <m/>
    <m/>
    <s v="NO USA EL SERVICIO"/>
    <m/>
    <m/>
    <x v="1"/>
    <m/>
    <m/>
    <s v="3"/>
    <m/>
    <m/>
    <s v="GESTIONADO"/>
    <m/>
    <d v="2024-01-15T00:00:00"/>
    <s v="NN"/>
    <m/>
    <x v="25"/>
    <x v="0"/>
    <x v="0"/>
    <x v="0"/>
    <x v="0"/>
    <n v="1"/>
    <n v="1"/>
    <n v="1"/>
    <n v="1"/>
    <x v="0"/>
    <n v="1"/>
    <s v="8.22458536   IT  EASY WASH SAS"/>
    <x v="0"/>
    <d v="2024-01-15T00:00:00"/>
    <x v="2413"/>
    <d v="1899-12-30T00:00:00"/>
    <d v="2024-01-15T12:55:00"/>
    <s v="12:55"/>
    <d v="1899-12-30T06:17:53"/>
    <x v="2"/>
    <x v="2"/>
    <x v="7"/>
    <x v="0"/>
    <n v="8193"/>
  </r>
  <r>
    <n v="2436"/>
    <d v="2024-01-15T19:10:59"/>
    <d v="2024-01-15T19:14:01"/>
    <s v="45702314@ventasyservicios.com.co"/>
    <s v="Andrea Paola Jimenez Lopez"/>
    <m/>
    <d v="2024-01-15T00:00:00"/>
    <s v="1:00 p. m."/>
    <x v="4"/>
    <m/>
    <m/>
    <m/>
    <m/>
    <m/>
    <m/>
    <m/>
    <m/>
    <s v="invitrodesign2011@gmail.com"/>
    <s v="Soporte pago Respuesta PQR. 994565407 con No. de Cuenta : 72050053"/>
    <s v="72050053"/>
    <s v="IN VITRO DESIGN SAS"/>
    <s v="SOHO"/>
    <s v="CLIENTE EXTERNO"/>
    <x v="0"/>
    <m/>
    <s v="FIJO"/>
    <s v="HFC"/>
    <s v="SALDO"/>
    <m/>
    <m/>
    <m/>
    <m/>
    <m/>
    <m/>
    <m/>
    <m/>
    <m/>
    <m/>
    <m/>
    <m/>
    <m/>
    <m/>
    <m/>
    <m/>
    <m/>
    <m/>
    <m/>
    <m/>
    <m/>
    <m/>
    <m/>
    <m/>
    <m/>
    <m/>
    <m/>
    <m/>
    <m/>
    <m/>
    <m/>
    <m/>
    <m/>
    <m/>
    <m/>
    <m/>
    <m/>
    <m/>
    <m/>
    <m/>
    <m/>
    <m/>
    <m/>
    <m/>
    <m/>
    <m/>
    <m/>
    <m/>
    <m/>
    <s v="DEVOLUCIÓN DE SALDO"/>
    <m/>
    <m/>
    <m/>
    <m/>
    <m/>
    <m/>
    <m/>
    <m/>
    <m/>
    <m/>
    <m/>
    <m/>
    <m/>
    <m/>
    <m/>
    <m/>
    <m/>
    <m/>
    <m/>
    <m/>
    <m/>
    <m/>
    <m/>
    <m/>
    <m/>
    <m/>
    <m/>
    <m/>
    <m/>
    <m/>
    <m/>
    <m/>
    <m/>
    <m/>
    <m/>
    <m/>
    <m/>
    <m/>
    <m/>
    <m/>
    <m/>
    <m/>
    <m/>
    <m/>
    <m/>
    <m/>
    <m/>
    <m/>
    <m/>
    <m/>
    <m/>
    <m/>
    <m/>
    <m/>
    <m/>
    <m/>
    <m/>
    <m/>
    <m/>
    <x v="0"/>
    <m/>
    <m/>
    <m/>
    <m/>
    <m/>
    <s v="GESTIONADO"/>
    <m/>
    <d v="2024-01-15T00:00:00"/>
    <m/>
    <m/>
    <x v="10"/>
    <x v="0"/>
    <x v="0"/>
    <x v="7"/>
    <x v="1"/>
    <n v="1"/>
    <n v="1"/>
    <n v="1"/>
    <n v="1"/>
    <x v="0"/>
    <n v="1"/>
    <s v="72050053IN VITRO DESIGN SAS"/>
    <x v="0"/>
    <d v="2024-01-15T00:00:00"/>
    <x v="2414"/>
    <d v="1899-12-30T00:00:00"/>
    <d v="2024-01-15T01:00:00"/>
    <s v="1:00"/>
    <d v="1899-12-30T18:14:01"/>
    <x v="4"/>
    <x v="2"/>
    <x v="32"/>
    <x v="0"/>
    <n v="8193"/>
  </r>
  <r>
    <n v="2437"/>
    <d v="2024-01-15T19:00:47"/>
    <d v="2024-01-15T19:14:56"/>
    <s v="46044978@ventasyservicios.com.co"/>
    <s v="Edward Esteban Roa Ruiz"/>
    <m/>
    <d v="2024-01-15T00:00:00"/>
    <s v="10:06"/>
    <x v="4"/>
    <m/>
    <m/>
    <m/>
    <m/>
    <m/>
    <m/>
    <m/>
    <m/>
    <s v="administracioncol@lhtconseil.com "/>
    <s v="RE: Cancelación servicios Empresariales Claro"/>
    <s v="05758107"/>
    <s v="LHT  COLOMBIA S.A.S"/>
    <s v="MICR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5T00:00:00"/>
    <m/>
    <m/>
    <x v="58"/>
    <x v="0"/>
    <x v="0"/>
    <x v="0"/>
    <x v="0"/>
    <n v="1"/>
    <n v="1"/>
    <n v="1"/>
    <n v="1"/>
    <x v="2"/>
    <n v="2"/>
    <s v="05758107LHT  COLOMBIA S.A.S"/>
    <x v="0"/>
    <d v="2024-01-15T00:00:00"/>
    <x v="2415"/>
    <d v="1899-12-30T00:00:00"/>
    <d v="2024-01-15T10:06:00"/>
    <s v="10:06"/>
    <d v="1899-12-30T09:08:56"/>
    <x v="2"/>
    <x v="2"/>
    <x v="8"/>
    <x v="0"/>
    <n v="8193"/>
  </r>
  <r>
    <n v="2438"/>
    <d v="2024-01-15T19:15:03"/>
    <d v="2024-01-15T19:16:02"/>
    <s v="46044978@ventasyservicios.com.co"/>
    <s v="Edward Esteban Roa Ruiz"/>
    <m/>
    <d v="2024-01-15T00:00:00"/>
    <s v="10:58"/>
    <x v="4"/>
    <m/>
    <m/>
    <m/>
    <m/>
    <m/>
    <m/>
    <m/>
    <m/>
    <s v="scialpi.correa@cbsm.edu.co"/>
    <s v=" TERMINACION DEL CONTRATO PYME 72083443 "/>
    <s v="72083443 "/>
    <s v="3G CONSTRUCTORES S.A.S"/>
    <s v="PYME MEDIANA"/>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5T00:00:00"/>
    <m/>
    <m/>
    <x v="58"/>
    <x v="0"/>
    <x v="0"/>
    <x v="21"/>
    <x v="1"/>
    <n v="1"/>
    <n v="1"/>
    <n v="1"/>
    <n v="1"/>
    <x v="0"/>
    <n v="1"/>
    <s v="72083443 3G CONSTRUCTORES S.A.S"/>
    <x v="0"/>
    <d v="2024-01-15T00:00:00"/>
    <x v="2416"/>
    <d v="1899-12-30T00:00:00"/>
    <d v="2024-01-15T10:58:00"/>
    <s v="10:58"/>
    <d v="1899-12-30T08:18:02"/>
    <x v="2"/>
    <x v="2"/>
    <x v="8"/>
    <x v="0"/>
    <n v="8193"/>
  </r>
  <r>
    <n v="2439"/>
    <d v="2024-01-15T19:16:35"/>
    <d v="2024-01-15T19:18:06"/>
    <s v="46046817@ventasyservicios.com.co"/>
    <s v="Nicolas Romero Parra"/>
    <m/>
    <d v="2024-01-15T00:00:00"/>
    <s v="16:19"/>
    <x v="0"/>
    <m/>
    <m/>
    <m/>
    <m/>
    <m/>
    <m/>
    <m/>
    <m/>
    <s v="sst.aeproyectos@ayeproyectos.com"/>
    <s v="Fwd: SOLICITUD INSTALACION SERVICIO INTERNET CLARO"/>
    <s v="12326019"/>
    <s v="ARQUITECTURA Y ESPACIOS PROYECTOS DE INGENIERIA SAS SIGLA AE P"/>
    <s v="MICRO"/>
    <s v="CLIENTE CLARO"/>
    <x v="0"/>
    <m/>
    <s v="FIJO"/>
    <s v="FO"/>
    <s v="LÍNEA NUEVA"/>
    <m/>
    <m/>
    <m/>
    <m/>
    <m/>
    <m/>
    <m/>
    <m/>
    <m/>
    <m/>
    <m/>
    <m/>
    <m/>
    <m/>
    <m/>
    <m/>
    <m/>
    <m/>
    <m/>
    <m/>
    <m/>
    <m/>
    <m/>
    <m/>
    <m/>
    <m/>
    <m/>
    <m/>
    <m/>
    <s v="INFORMACIÓN - ACLARACIÓN"/>
    <m/>
    <m/>
    <m/>
    <m/>
    <m/>
    <m/>
    <m/>
    <m/>
    <m/>
    <m/>
    <m/>
    <m/>
    <m/>
    <m/>
    <m/>
    <m/>
    <m/>
    <m/>
    <m/>
    <m/>
    <m/>
    <m/>
    <m/>
    <m/>
    <m/>
    <m/>
    <m/>
    <m/>
    <m/>
    <m/>
    <m/>
    <m/>
    <m/>
    <m/>
    <m/>
    <m/>
    <m/>
    <m/>
    <m/>
    <m/>
    <m/>
    <m/>
    <m/>
    <m/>
    <m/>
    <m/>
    <m/>
    <m/>
    <m/>
    <m/>
    <m/>
    <m/>
    <m/>
    <m/>
    <m/>
    <m/>
    <m/>
    <m/>
    <m/>
    <m/>
    <m/>
    <m/>
    <m/>
    <m/>
    <m/>
    <m/>
    <m/>
    <m/>
    <m/>
    <m/>
    <m/>
    <m/>
    <m/>
    <m/>
    <m/>
    <m/>
    <m/>
    <m/>
    <m/>
    <x v="0"/>
    <m/>
    <m/>
    <m/>
    <m/>
    <m/>
    <s v="GESTIONADO"/>
    <m/>
    <d v="2024-01-15T00:00:00"/>
    <s v="N/A"/>
    <s v="0"/>
    <x v="15"/>
    <x v="0"/>
    <x v="0"/>
    <x v="0"/>
    <x v="0"/>
    <n v="1"/>
    <n v="1"/>
    <n v="1"/>
    <n v="1"/>
    <x v="0"/>
    <n v="1"/>
    <s v="12326019ARQUITECTURA Y ESPACIOS PROYECTOS DE INGENIERIA SAS SIGLA AE P"/>
    <x v="2"/>
    <d v="2024-01-15T00:00:00"/>
    <x v="2417"/>
    <d v="1899-12-30T00:00:00"/>
    <d v="2024-01-15T16:19:00"/>
    <s v="16:19"/>
    <d v="1899-12-30T02:59:06"/>
    <x v="1"/>
    <x v="1"/>
    <x v="3"/>
    <x v="1"/>
    <n v="8193"/>
  </r>
  <r>
    <n v="2440"/>
    <d v="2024-01-15T19:17:59"/>
    <d v="2024-01-15T19:19:03"/>
    <s v="45077024@ventasyservicios.com.co"/>
    <s v="Leidy Tatiana Pinzon Calderon"/>
    <m/>
    <d v="2024-01-15T00:00:00"/>
    <s v="12:16"/>
    <x v="7"/>
    <m/>
    <m/>
    <m/>
    <m/>
    <m/>
    <m/>
    <s v="patricia@youaresavvy.com"/>
    <s v="patricia@youaresavvy.com"/>
    <m/>
    <m/>
    <s v="53051865"/>
    <s v="María Paula Zambrano"/>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5T00:00:00"/>
    <m/>
    <m/>
    <x v="78"/>
    <x v="6"/>
    <x v="0"/>
    <x v="0"/>
    <x v="0"/>
    <n v="1"/>
    <n v="1"/>
    <n v="1"/>
    <n v="1"/>
    <x v="0"/>
    <n v="1"/>
    <s v="53051865María Paula Zambrano"/>
    <x v="0"/>
    <d v="2024-01-15T00:00:00"/>
    <x v="2418"/>
    <d v="1899-12-30T00:00:00"/>
    <d v="2024-01-15T12:16:00"/>
    <s v="12:16"/>
    <d v="1899-12-30T07:03:03"/>
    <x v="2"/>
    <x v="2"/>
    <x v="12"/>
    <x v="1"/>
    <n v="8193"/>
  </r>
  <r>
    <n v="2441"/>
    <d v="2024-01-15T19:22:24"/>
    <d v="2024-01-15T19:23:12"/>
    <s v="46044959@ventasyservicios.com.co"/>
    <s v="Brayan Enrique Cuida Castillo"/>
    <m/>
    <d v="2024-01-15T00:00:00"/>
    <s v="11:54 a. m."/>
    <x v="4"/>
    <m/>
    <m/>
    <m/>
    <m/>
    <m/>
    <m/>
    <m/>
    <m/>
    <s v="John.Londono@co.glory-global.com"/>
    <s v="GLORY GLOBAL SOLUTIONS (COLOMBIA) S A S"/>
    <s v="3162667674"/>
    <s v="GLORY GLOBAL SOLUTIONS (COLOMBIA) S A S"/>
    <s v="SOHO"/>
    <s v="CLIENTE CLARO"/>
    <x v="0"/>
    <m/>
    <s v="MÓVIL"/>
    <m/>
    <m/>
    <s v="ROAMING INTERNACIONAL"/>
    <m/>
    <m/>
    <m/>
    <m/>
    <m/>
    <m/>
    <m/>
    <m/>
    <m/>
    <m/>
    <m/>
    <m/>
    <m/>
    <m/>
    <m/>
    <m/>
    <m/>
    <m/>
    <m/>
    <m/>
    <m/>
    <m/>
    <m/>
    <m/>
    <m/>
    <m/>
    <m/>
    <m/>
    <m/>
    <m/>
    <m/>
    <m/>
    <m/>
    <m/>
    <m/>
    <m/>
    <m/>
    <m/>
    <m/>
    <m/>
    <m/>
    <m/>
    <m/>
    <m/>
    <m/>
    <m/>
    <m/>
    <s v="INFORMACIÓN ACLARACIÓN"/>
    <m/>
    <m/>
    <m/>
    <m/>
    <m/>
    <m/>
    <m/>
    <m/>
    <m/>
    <m/>
    <m/>
    <m/>
    <m/>
    <m/>
    <m/>
    <m/>
    <m/>
    <m/>
    <m/>
    <m/>
    <m/>
    <m/>
    <m/>
    <m/>
    <m/>
    <m/>
    <m/>
    <m/>
    <m/>
    <m/>
    <m/>
    <m/>
    <m/>
    <m/>
    <m/>
    <m/>
    <m/>
    <m/>
    <m/>
    <m/>
    <m/>
    <m/>
    <m/>
    <m/>
    <m/>
    <m/>
    <m/>
    <m/>
    <m/>
    <m/>
    <m/>
    <m/>
    <m/>
    <m/>
    <m/>
    <m/>
    <m/>
    <m/>
    <m/>
    <m/>
    <x v="0"/>
    <m/>
    <m/>
    <m/>
    <m/>
    <m/>
    <s v="GESTIONADO"/>
    <m/>
    <d v="2024-01-15T00:00:00"/>
    <s v="NN"/>
    <m/>
    <x v="18"/>
    <x v="0"/>
    <x v="0"/>
    <x v="0"/>
    <x v="0"/>
    <n v="1"/>
    <n v="1"/>
    <n v="1"/>
    <n v="1"/>
    <x v="0"/>
    <n v="1"/>
    <s v="3162667674GLORY GLOBAL SOLUTIONS (COLOMBIA) S A S"/>
    <x v="0"/>
    <d v="2024-01-15T00:00:00"/>
    <x v="2419"/>
    <d v="1899-12-30T00:00:00"/>
    <d v="2024-01-15T11:54:00"/>
    <s v="11:54"/>
    <d v="1899-12-30T07:29:12"/>
    <x v="2"/>
    <x v="2"/>
    <x v="7"/>
    <x v="0"/>
    <n v="8193"/>
  </r>
  <r>
    <n v="2442"/>
    <d v="2024-01-15T18:41:23"/>
    <d v="2024-01-15T19:23:27"/>
    <s v="45981202@ventasyservicios.com.co"/>
    <s v="Candida Mayerli Moyano Casallas"/>
    <m/>
    <d v="2024-01-14T00:00:00"/>
    <s v="23:49 "/>
    <x v="5"/>
    <m/>
    <m/>
    <m/>
    <m/>
    <m/>
    <m/>
    <m/>
    <m/>
    <m/>
    <m/>
    <s v="3148190574"/>
    <s v="7.FRANCO 7.FRANCO"/>
    <s v="PYME MEDIANA"/>
    <s v="CLIENTE EXTERNO"/>
    <x v="0"/>
    <m/>
    <m/>
    <m/>
    <m/>
    <m/>
    <m/>
    <m/>
    <m/>
    <m/>
    <m/>
    <m/>
    <m/>
    <m/>
    <m/>
    <m/>
    <m/>
    <m/>
    <m/>
    <m/>
    <m/>
    <m/>
    <m/>
    <m/>
    <m/>
    <m/>
    <m/>
    <m/>
    <m/>
    <m/>
    <m/>
    <m/>
    <m/>
    <m/>
    <m/>
    <m/>
    <m/>
    <m/>
    <m/>
    <m/>
    <m/>
    <m/>
    <m/>
    <m/>
    <m/>
    <m/>
    <m/>
    <m/>
    <m/>
    <m/>
    <m/>
    <m/>
    <m/>
    <m/>
    <m/>
    <m/>
    <m/>
    <m/>
    <m/>
    <m/>
    <m/>
    <m/>
    <m/>
    <m/>
    <m/>
    <m/>
    <m/>
    <m/>
    <m/>
    <m/>
    <m/>
    <m/>
    <m/>
    <m/>
    <m/>
    <m/>
    <m/>
    <m/>
    <m/>
    <m/>
    <m/>
    <m/>
    <m/>
    <m/>
    <m/>
    <s v="PAGO MAL APLICADO"/>
    <s v="BANCO DAVIVIENDA"/>
    <s v="TRANSFERENCIA CON PAGO A LA REFERENCIA"/>
    <m/>
    <m/>
    <m/>
    <m/>
    <m/>
    <m/>
    <m/>
    <m/>
    <m/>
    <m/>
    <m/>
    <m/>
    <m/>
    <m/>
    <m/>
    <m/>
    <m/>
    <m/>
    <m/>
    <m/>
    <m/>
    <m/>
    <m/>
    <m/>
    <m/>
    <m/>
    <x v="0"/>
    <m/>
    <m/>
    <m/>
    <m/>
    <m/>
    <s v="SOLUCIONADO ESCALADO"/>
    <s v="SUPERVISOR NEGOCIOS"/>
    <d v="2024-01-15T00:00:00"/>
    <m/>
    <m/>
    <x v="117"/>
    <x v="4"/>
    <x v="4"/>
    <x v="0"/>
    <x v="0"/>
    <n v="1"/>
    <n v="1"/>
    <n v="1"/>
    <n v="1"/>
    <x v="0"/>
    <n v="1"/>
    <s v="3148190574"/>
    <x v="1"/>
    <d v="2024-01-15T00:00:00"/>
    <x v="2420"/>
    <d v="1899-12-30T00:00:00"/>
    <d v="2024-01-14T23:49:00"/>
    <s v="23:49"/>
    <d v="1899-12-30T19:34:27"/>
    <x v="4"/>
    <x v="0"/>
    <x v="10"/>
    <x v="1"/>
    <n v="8193"/>
  </r>
  <r>
    <n v="2443"/>
    <d v="2024-01-15T19:07:09"/>
    <d v="2024-01-15T19:24:25"/>
    <s v="45077016@ventasyservicios.com.co"/>
    <s v="Luis Guanuquiza Dominguez"/>
    <m/>
    <d v="2024-01-15T00:00:00"/>
    <s v="15:50"/>
    <x v="3"/>
    <m/>
    <s v="15560531"/>
    <m/>
    <m/>
    <m/>
    <m/>
    <m/>
    <m/>
    <m/>
    <m/>
    <s v="900762275"/>
    <s v="GLOBAL-TEC S.A.S."/>
    <s v="NO DETERMINAD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5T00:00:00"/>
    <s v="N/A"/>
    <s v="N/A"/>
    <x v="21"/>
    <x v="3"/>
    <x v="0"/>
    <x v="0"/>
    <x v="0"/>
    <n v="1"/>
    <n v="1"/>
    <n v="1"/>
    <n v="1"/>
    <x v="0"/>
    <n v="1"/>
    <s v="900762275GLOBAL-TEC S.A.S."/>
    <x v="2"/>
    <d v="2024-01-15T00:00:00"/>
    <x v="2421"/>
    <d v="1899-12-30T00:00:00"/>
    <d v="2024-01-15T15:50:00"/>
    <s v="15:50"/>
    <d v="1899-12-30T03:34:25"/>
    <x v="1"/>
    <x v="1"/>
    <x v="25"/>
    <x v="1"/>
    <n v="8193"/>
  </r>
  <r>
    <n v="2444"/>
    <d v="2024-01-15T19:25:32"/>
    <d v="2024-01-15T19:26:29"/>
    <s v="45077024@ventasyservicios.com.co"/>
    <s v="Leidy Tatiana Pinzon Calderon"/>
    <m/>
    <d v="2024-01-15T00:00:00"/>
    <s v="14:32"/>
    <x v="7"/>
    <m/>
    <m/>
    <m/>
    <m/>
    <m/>
    <m/>
    <s v="recepcion.maurel@colombiamp.com"/>
    <s v="RE: Cesión Líneas Móviles Maurel &amp; Prom Colombia Nit 900.255.472-2"/>
    <m/>
    <m/>
    <s v="3142407630"/>
    <s v="MAUREL Y PROM COLOMBIA BV"/>
    <s v="SOH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5T00:00:00"/>
    <m/>
    <m/>
    <x v="79"/>
    <x v="6"/>
    <x v="0"/>
    <x v="0"/>
    <x v="0"/>
    <n v="1"/>
    <n v="1"/>
    <n v="1"/>
    <n v="1"/>
    <x v="0"/>
    <n v="1"/>
    <s v="3142407630MAUREL Y PROM COLOMBIA BV"/>
    <x v="2"/>
    <d v="2024-01-15T00:00:00"/>
    <x v="2422"/>
    <d v="1899-12-30T00:00:00"/>
    <d v="2024-01-15T14:32:00"/>
    <s v="14:32"/>
    <d v="1899-12-30T04:54:29"/>
    <x v="1"/>
    <x v="1"/>
    <x v="12"/>
    <x v="1"/>
    <n v="8193"/>
  </r>
  <r>
    <n v="2445"/>
    <d v="2024-01-15T19:27:26"/>
    <d v="2024-01-15T19:28:23"/>
    <s v="45664102@ventasyservicios.com.co"/>
    <s v="Angie Tatiana Tique Cardozo"/>
    <m/>
    <d v="2024-01-15T00:00:00"/>
    <s v="3:40 p. m."/>
    <x v="0"/>
    <m/>
    <m/>
    <m/>
    <m/>
    <m/>
    <m/>
    <m/>
    <m/>
    <s v="claropqrmovil-23@millenium.com.co"/>
    <s v="CASO CANCELACION SEGMENTO PYME"/>
    <s v="00337275  "/>
    <s v=" YORLADI ARIAS PRECIADO PRECIADO    "/>
    <s v="MICR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5T00:00:00"/>
    <s v="NO APLICA"/>
    <s v="NO APLICA"/>
    <x v="58"/>
    <x v="0"/>
    <x v="0"/>
    <x v="0"/>
    <x v="0"/>
    <n v="1"/>
    <n v="1"/>
    <n v="1"/>
    <n v="1"/>
    <x v="0"/>
    <n v="1"/>
    <s v="00337275   YORLADI ARIAS PRECIADO PRECIADO    "/>
    <x v="1"/>
    <d v="2024-01-15T00:00:00"/>
    <x v="2423"/>
    <d v="1899-12-30T00:00:00"/>
    <d v="2024-01-15T03:40:00"/>
    <s v="3:40"/>
    <d v="1899-12-30T15:48:23"/>
    <x v="3"/>
    <x v="2"/>
    <x v="16"/>
    <x v="1"/>
    <n v="8193"/>
  </r>
  <r>
    <n v="2446"/>
    <d v="2024-01-15T19:28:52"/>
    <d v="2024-01-15T19:29:00"/>
    <s v="45113897@ventasyservicios.com.co"/>
    <s v="Diana Carolina Zambrano Cruz"/>
    <m/>
    <d v="2024-01-15T00:00:00"/>
    <s v="15:33"/>
    <x v="4"/>
    <m/>
    <m/>
    <m/>
    <m/>
    <m/>
    <m/>
    <m/>
    <m/>
    <s v="adriana.lopez@olsoftware.com"/>
    <s v="RE: Solicitud ajuste Planes Movil Olsoftware S.A.S."/>
    <s v="8.22046233"/>
    <s v="OLSOFTWARE SAS"/>
    <s v="PYME PEQUEÑA"/>
    <s v="CLIENTE EXTERNO"/>
    <x v="0"/>
    <m/>
    <s v="MÓVIL"/>
    <m/>
    <m/>
    <s v="CAMBIO PLAN TARIFA"/>
    <m/>
    <m/>
    <m/>
    <m/>
    <s v="DOWNGRADE"/>
    <m/>
    <m/>
    <m/>
    <m/>
    <m/>
    <m/>
    <m/>
    <m/>
    <m/>
    <m/>
    <m/>
    <m/>
    <m/>
    <m/>
    <m/>
    <m/>
    <m/>
    <m/>
    <m/>
    <m/>
    <m/>
    <m/>
    <m/>
    <m/>
    <m/>
    <m/>
    <m/>
    <m/>
    <m/>
    <m/>
    <m/>
    <m/>
    <m/>
    <m/>
    <m/>
    <m/>
    <m/>
    <m/>
    <m/>
    <m/>
    <m/>
    <m/>
    <m/>
    <m/>
    <m/>
    <m/>
    <m/>
    <m/>
    <m/>
    <m/>
    <m/>
    <m/>
    <m/>
    <m/>
    <m/>
    <m/>
    <m/>
    <m/>
    <m/>
    <m/>
    <m/>
    <m/>
    <m/>
    <m/>
    <m/>
    <m/>
    <m/>
    <m/>
    <m/>
    <m/>
    <m/>
    <m/>
    <m/>
    <m/>
    <m/>
    <m/>
    <m/>
    <m/>
    <m/>
    <m/>
    <m/>
    <m/>
    <m/>
    <m/>
    <m/>
    <m/>
    <m/>
    <m/>
    <m/>
    <m/>
    <m/>
    <m/>
    <m/>
    <m/>
    <m/>
    <m/>
    <m/>
    <m/>
    <m/>
    <m/>
    <m/>
    <m/>
    <m/>
    <x v="0"/>
    <m/>
    <m/>
    <m/>
    <m/>
    <m/>
    <s v="GESTIONADO"/>
    <m/>
    <d v="2024-01-15T00:00:00"/>
    <m/>
    <m/>
    <x v="35"/>
    <x v="0"/>
    <x v="0"/>
    <x v="0"/>
    <x v="0"/>
    <n v="1"/>
    <n v="1"/>
    <n v="1"/>
    <n v="1"/>
    <x v="0"/>
    <n v="1"/>
    <s v="8.22046233OLSOFTWARE SAS"/>
    <x v="2"/>
    <d v="2024-01-15T00:00:00"/>
    <x v="2424"/>
    <d v="1899-12-30T00:00:00"/>
    <d v="2024-01-15T15:33:00"/>
    <s v="15:33"/>
    <d v="1899-12-30T03:56:00"/>
    <x v="1"/>
    <x v="1"/>
    <x v="30"/>
    <x v="0"/>
    <n v="8193"/>
  </r>
  <r>
    <n v="2447"/>
    <d v="2024-01-15T19:06:03"/>
    <d v="2024-01-15T19:30:45"/>
    <s v="45926622@ventasyservicios.com.co"/>
    <s v="Yuli Caterine Tellez Amado"/>
    <m/>
    <d v="2024-01-15T00:00:00"/>
    <s v="11:23"/>
    <x v="0"/>
    <m/>
    <m/>
    <m/>
    <m/>
    <m/>
    <m/>
    <m/>
    <m/>
    <s v="erika.revelo@claro.com.co; "/>
    <s v="Re: SOLICITUD INDOOR ISAMOVIL S.A.S"/>
    <s v="8.22252223"/>
    <s v="ISAMOVIL S.A.S -"/>
    <s v="SOHO"/>
    <s v="CLIENTE CLARO"/>
    <x v="0"/>
    <m/>
    <s v="MÓVIL"/>
    <m/>
    <m/>
    <s v="FALLAS TÉCNICAS"/>
    <m/>
    <m/>
    <m/>
    <m/>
    <m/>
    <m/>
    <m/>
    <m/>
    <m/>
    <m/>
    <m/>
    <m/>
    <m/>
    <m/>
    <m/>
    <m/>
    <m/>
    <m/>
    <m/>
    <s v="CONSUMO TOTAL"/>
    <m/>
    <m/>
    <m/>
    <m/>
    <m/>
    <m/>
    <m/>
    <m/>
    <m/>
    <m/>
    <m/>
    <m/>
    <m/>
    <m/>
    <m/>
    <m/>
    <m/>
    <m/>
    <m/>
    <m/>
    <m/>
    <m/>
    <m/>
    <m/>
    <m/>
    <m/>
    <m/>
    <m/>
    <m/>
    <m/>
    <m/>
    <m/>
    <m/>
    <m/>
    <m/>
    <m/>
    <m/>
    <m/>
    <m/>
    <m/>
    <m/>
    <m/>
    <m/>
    <m/>
    <m/>
    <m/>
    <m/>
    <m/>
    <m/>
    <m/>
    <m/>
    <m/>
    <m/>
    <m/>
    <m/>
    <m/>
    <m/>
    <m/>
    <m/>
    <m/>
    <m/>
    <m/>
    <m/>
    <m/>
    <m/>
    <m/>
    <m/>
    <m/>
    <m/>
    <m/>
    <m/>
    <m/>
    <m/>
    <m/>
    <m/>
    <m/>
    <m/>
    <m/>
    <m/>
    <m/>
    <m/>
    <m/>
    <m/>
    <m/>
    <m/>
    <m/>
    <m/>
    <m/>
    <x v="0"/>
    <m/>
    <m/>
    <m/>
    <m/>
    <m/>
    <s v="GESTIONADO"/>
    <m/>
    <d v="2024-01-15T00:00:00"/>
    <s v="N/A"/>
    <s v="N/A"/>
    <x v="42"/>
    <x v="0"/>
    <x v="0"/>
    <x v="0"/>
    <x v="0"/>
    <n v="1"/>
    <n v="1"/>
    <n v="1"/>
    <n v="1"/>
    <x v="0"/>
    <n v="1"/>
    <s v="8.22252223ISAMOVIL S.A.S -"/>
    <x v="0"/>
    <d v="2024-01-15T00:00:00"/>
    <x v="2425"/>
    <d v="1899-12-30T00:00:00"/>
    <d v="2024-01-15T11:23:00"/>
    <s v="11:23"/>
    <d v="1899-12-30T08:07:45"/>
    <x v="2"/>
    <x v="2"/>
    <x v="1"/>
    <x v="1"/>
    <n v="8193"/>
  </r>
  <r>
    <n v="2448"/>
    <d v="2024-01-15T19:30:37"/>
    <d v="2024-01-15T19:36:15"/>
    <s v="45077016@ventasyservicios.com.co"/>
    <s v="Luis Guanuquiza Dominguez"/>
    <m/>
    <d v="2024-01-15T00:00:00"/>
    <s v="15:34"/>
    <x v="3"/>
    <m/>
    <s v="15560541"/>
    <m/>
    <m/>
    <m/>
    <m/>
    <m/>
    <m/>
    <m/>
    <m/>
    <s v="890908099"/>
    <s v="VIAJES VERACRUZ LALIANXA"/>
    <s v="MASIV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5T00:00:00"/>
    <s v="N/A"/>
    <s v="N/A"/>
    <x v="21"/>
    <x v="3"/>
    <x v="0"/>
    <x v="0"/>
    <x v="0"/>
    <n v="1"/>
    <n v="1"/>
    <n v="1"/>
    <n v="1"/>
    <x v="0"/>
    <n v="1"/>
    <s v="890908099VIAJES VERACRUZ LALIANXA"/>
    <x v="2"/>
    <d v="2024-01-15T00:00:00"/>
    <x v="2426"/>
    <d v="1899-12-30T00:00:00"/>
    <d v="2024-01-15T15:34:00"/>
    <s v="15:34"/>
    <d v="1899-12-30T04:02:15"/>
    <x v="1"/>
    <x v="1"/>
    <x v="25"/>
    <x v="1"/>
    <n v="8193"/>
  </r>
  <r>
    <n v="2449"/>
    <d v="2024-01-15T19:36:30"/>
    <d v="2024-01-15T19:37:09"/>
    <s v="45113897@ventasyservicios.com.co"/>
    <s v="Diana Carolina Zambrano Cruz"/>
    <m/>
    <d v="2024-01-15T00:00:00"/>
    <s v="14:12"/>
    <x v="4"/>
    <m/>
    <m/>
    <m/>
    <m/>
    <m/>
    <m/>
    <m/>
    <m/>
    <s v="senalizacionpublicitaria@gmail.com"/>
    <s v="Cambio de plan a menor costo"/>
    <s v="8.2249109"/>
    <s v="SENALIZACION PUBLICITARIA"/>
    <s v="PYME PEQUEÑA"/>
    <s v="CLIENTE EXTERNO"/>
    <x v="0"/>
    <m/>
    <s v="MÓVIL"/>
    <m/>
    <m/>
    <s v="CAMBIO PLAN TARIFA"/>
    <m/>
    <m/>
    <m/>
    <m/>
    <s v="DOWNGRADE"/>
    <m/>
    <m/>
    <m/>
    <m/>
    <m/>
    <m/>
    <m/>
    <m/>
    <m/>
    <m/>
    <m/>
    <m/>
    <m/>
    <m/>
    <m/>
    <m/>
    <m/>
    <m/>
    <m/>
    <m/>
    <m/>
    <m/>
    <m/>
    <m/>
    <m/>
    <m/>
    <m/>
    <m/>
    <m/>
    <m/>
    <m/>
    <m/>
    <m/>
    <m/>
    <m/>
    <m/>
    <m/>
    <m/>
    <m/>
    <m/>
    <m/>
    <m/>
    <m/>
    <m/>
    <m/>
    <m/>
    <m/>
    <m/>
    <m/>
    <m/>
    <m/>
    <m/>
    <m/>
    <m/>
    <m/>
    <m/>
    <m/>
    <m/>
    <m/>
    <m/>
    <m/>
    <m/>
    <m/>
    <m/>
    <m/>
    <m/>
    <m/>
    <m/>
    <m/>
    <m/>
    <m/>
    <m/>
    <m/>
    <m/>
    <m/>
    <m/>
    <m/>
    <m/>
    <m/>
    <m/>
    <m/>
    <m/>
    <m/>
    <m/>
    <m/>
    <m/>
    <m/>
    <m/>
    <m/>
    <m/>
    <m/>
    <m/>
    <m/>
    <m/>
    <m/>
    <m/>
    <m/>
    <m/>
    <m/>
    <m/>
    <m/>
    <m/>
    <m/>
    <x v="0"/>
    <m/>
    <m/>
    <m/>
    <m/>
    <m/>
    <s v="GESTIONADO"/>
    <m/>
    <d v="2024-01-15T00:00:00"/>
    <m/>
    <m/>
    <x v="35"/>
    <x v="0"/>
    <x v="0"/>
    <x v="0"/>
    <x v="0"/>
    <n v="1"/>
    <n v="1"/>
    <n v="1"/>
    <n v="1"/>
    <x v="0"/>
    <n v="1"/>
    <s v="8.2249109SENALIZACION PUBLICITARIA"/>
    <x v="2"/>
    <d v="2024-01-15T00:00:00"/>
    <x v="2427"/>
    <d v="1899-12-30T00:00:00"/>
    <d v="2024-01-15T14:12:00"/>
    <s v="14:12"/>
    <d v="1899-12-30T05:25:09"/>
    <x v="1"/>
    <x v="1"/>
    <x v="30"/>
    <x v="0"/>
    <n v="8193"/>
  </r>
  <r>
    <n v="2450"/>
    <d v="2024-01-15T19:33:19"/>
    <d v="2024-01-15T19:37:37"/>
    <s v="45077024@ventasyservicios.com.co"/>
    <s v="Leidy Tatiana Pinzon Calderon"/>
    <m/>
    <d v="2024-01-15T00:00:00"/>
    <s v="14:41"/>
    <x v="7"/>
    <m/>
    <m/>
    <m/>
    <m/>
    <m/>
    <m/>
    <s v="contabilidad@konfia.com.co"/>
    <s v="RE: CESION DE CONTRATO"/>
    <m/>
    <m/>
    <s v="3202597687"/>
    <s v="AURA CRISTINA MORENO GALI"/>
    <s v="MASIV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5T00:00:00"/>
    <m/>
    <m/>
    <x v="78"/>
    <x v="6"/>
    <x v="0"/>
    <x v="0"/>
    <x v="0"/>
    <n v="1"/>
    <n v="1"/>
    <n v="1"/>
    <n v="1"/>
    <x v="2"/>
    <n v="2"/>
    <s v="3202597687AURA CRISTINA MORENO GALI"/>
    <x v="2"/>
    <d v="2024-01-15T00:00:00"/>
    <x v="2428"/>
    <d v="1899-12-30T00:00:00"/>
    <d v="2024-01-15T14:41:00"/>
    <s v="14:41"/>
    <d v="1899-12-30T04:56:37"/>
    <x v="1"/>
    <x v="1"/>
    <x v="12"/>
    <x v="1"/>
    <n v="8193"/>
  </r>
  <r>
    <n v="2451"/>
    <d v="2024-01-15T19:39:07"/>
    <d v="2024-01-15T19:39:17"/>
    <s v="46044971@ventasyservicios.com.co"/>
    <s v="Rowinson Pinilla Vega"/>
    <m/>
    <d v="2024-01-15T00:00:00"/>
    <s v="15/01/2024 13:46 p. m."/>
    <x v="4"/>
    <m/>
    <m/>
    <m/>
    <m/>
    <m/>
    <m/>
    <m/>
    <m/>
    <s v="administrativo1@bolsoscheng.com"/>
    <s v="Fwd: SOPORTE DE PAGO-CUENTA 14515536 LISHI CHENG LIANG SAS"/>
    <s v="14515536"/>
    <s v="LISHI CHENG LIANG S.A.S"/>
    <s v="SOHO"/>
    <s v="CLIENTE EXTERNO"/>
    <x v="0"/>
    <m/>
    <s v="FIJO"/>
    <s v="HFC"/>
    <s v="SALDO"/>
    <m/>
    <m/>
    <m/>
    <m/>
    <m/>
    <m/>
    <m/>
    <m/>
    <m/>
    <m/>
    <m/>
    <m/>
    <m/>
    <m/>
    <m/>
    <m/>
    <m/>
    <m/>
    <m/>
    <m/>
    <m/>
    <m/>
    <m/>
    <m/>
    <m/>
    <m/>
    <m/>
    <m/>
    <m/>
    <m/>
    <m/>
    <m/>
    <m/>
    <m/>
    <m/>
    <m/>
    <m/>
    <m/>
    <m/>
    <m/>
    <m/>
    <m/>
    <m/>
    <m/>
    <m/>
    <m/>
    <m/>
    <m/>
    <m/>
    <s v="INFORMACIÓN - ACLARACIÓN"/>
    <m/>
    <m/>
    <m/>
    <m/>
    <m/>
    <m/>
    <m/>
    <m/>
    <m/>
    <m/>
    <m/>
    <m/>
    <m/>
    <m/>
    <m/>
    <m/>
    <m/>
    <m/>
    <m/>
    <m/>
    <m/>
    <m/>
    <m/>
    <m/>
    <m/>
    <m/>
    <m/>
    <m/>
    <m/>
    <m/>
    <m/>
    <m/>
    <m/>
    <m/>
    <m/>
    <m/>
    <m/>
    <m/>
    <m/>
    <m/>
    <m/>
    <m/>
    <m/>
    <m/>
    <m/>
    <m/>
    <m/>
    <m/>
    <m/>
    <m/>
    <m/>
    <m/>
    <m/>
    <m/>
    <m/>
    <m/>
    <m/>
    <m/>
    <m/>
    <x v="0"/>
    <m/>
    <m/>
    <m/>
    <m/>
    <m/>
    <s v="GESTIONADO"/>
    <m/>
    <d v="2024-01-15T00:00:00"/>
    <s v="NA"/>
    <s v="NA"/>
    <x v="39"/>
    <x v="0"/>
    <x v="0"/>
    <x v="0"/>
    <x v="0"/>
    <n v="1"/>
    <n v="1"/>
    <n v="1"/>
    <n v="1"/>
    <x v="0"/>
    <n v="1"/>
    <s v="14515536LISHI CHENG LIANG S.A.S"/>
    <x v="2"/>
    <d v="2024-01-15T00:00:00"/>
    <x v="2429"/>
    <d v="1899-12-30T00:00:00"/>
    <d v="2024-01-15T13:46:00"/>
    <s v="15/01/2024 13:46"/>
    <d v="1899-12-30T05:53:17"/>
    <x v="1"/>
    <x v="1"/>
    <x v="19"/>
    <x v="1"/>
    <n v="8193"/>
  </r>
  <r>
    <n v="2452"/>
    <d v="2024-01-15T19:30:48"/>
    <d v="2024-01-15T19:41:19"/>
    <s v="45981202@ventasyservicios.com.co"/>
    <s v="Candida Mayerli Moyano Casallas"/>
    <m/>
    <d v="2024-01-15T00:00:00"/>
    <s v="8:35"/>
    <x v="5"/>
    <m/>
    <m/>
    <m/>
    <m/>
    <m/>
    <m/>
    <m/>
    <m/>
    <m/>
    <m/>
    <s v="3103037610"/>
    <s v="CARMEN LILIANA BURGOS SANTANA"/>
    <s v="SOHO"/>
    <s v="CLIENTE EXTERNO"/>
    <x v="0"/>
    <m/>
    <m/>
    <m/>
    <m/>
    <m/>
    <m/>
    <m/>
    <m/>
    <m/>
    <m/>
    <m/>
    <m/>
    <m/>
    <m/>
    <m/>
    <m/>
    <m/>
    <m/>
    <m/>
    <m/>
    <m/>
    <m/>
    <m/>
    <m/>
    <m/>
    <m/>
    <m/>
    <m/>
    <m/>
    <m/>
    <m/>
    <m/>
    <m/>
    <m/>
    <m/>
    <m/>
    <m/>
    <m/>
    <m/>
    <m/>
    <m/>
    <m/>
    <m/>
    <m/>
    <m/>
    <m/>
    <m/>
    <m/>
    <m/>
    <m/>
    <m/>
    <m/>
    <m/>
    <m/>
    <m/>
    <m/>
    <m/>
    <m/>
    <m/>
    <m/>
    <m/>
    <m/>
    <m/>
    <m/>
    <m/>
    <m/>
    <m/>
    <m/>
    <m/>
    <m/>
    <m/>
    <m/>
    <m/>
    <m/>
    <m/>
    <m/>
    <m/>
    <m/>
    <m/>
    <m/>
    <m/>
    <m/>
    <m/>
    <m/>
    <s v="COMPROBANTE NO VALIDO"/>
    <m/>
    <m/>
    <m/>
    <m/>
    <m/>
    <m/>
    <m/>
    <m/>
    <m/>
    <m/>
    <m/>
    <m/>
    <m/>
    <m/>
    <m/>
    <m/>
    <m/>
    <m/>
    <m/>
    <m/>
    <m/>
    <m/>
    <m/>
    <m/>
    <m/>
    <m/>
    <m/>
    <m/>
    <x v="0"/>
    <m/>
    <m/>
    <m/>
    <m/>
    <m/>
    <s v="GESTIONADO"/>
    <m/>
    <d v="2024-01-15T00:00:00"/>
    <m/>
    <m/>
    <x v="71"/>
    <x v="4"/>
    <x v="0"/>
    <x v="0"/>
    <x v="0"/>
    <n v="1"/>
    <n v="1"/>
    <n v="1"/>
    <n v="1"/>
    <x v="0"/>
    <n v="1"/>
    <s v="3103037610"/>
    <x v="0"/>
    <d v="2024-01-15T00:00:00"/>
    <x v="2430"/>
    <d v="1899-12-30T00:00:00"/>
    <d v="2024-01-15T08:35:00"/>
    <s v="8:35"/>
    <d v="1899-12-30T11:06:19"/>
    <x v="2"/>
    <x v="2"/>
    <x v="10"/>
    <x v="1"/>
    <n v="8193"/>
  </r>
  <r>
    <n v="2453"/>
    <d v="2024-01-15T19:42:14"/>
    <d v="2024-01-15T19:43:20"/>
    <s v="45113897@ventasyservicios.com.co"/>
    <s v="Diana Carolina Zambrano Cruz"/>
    <m/>
    <d v="2024-01-15T00:00:00"/>
    <s v="13:33"/>
    <x v="4"/>
    <m/>
    <m/>
    <m/>
    <m/>
    <m/>
    <m/>
    <m/>
    <m/>
    <s v="afperea@indracompany.com"/>
    <s v="Reubicacion acometida externa banda ancha Villavicencio."/>
    <s v="11319381"/>
    <s v="MAKRO SUPERMAYORISTA S.A.S."/>
    <s v="EMPRESAS"/>
    <s v="CLIENTE EXTERNO"/>
    <x v="1"/>
    <s v="NUBIA MORENO MONROY"/>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SOLUCIONADO ESCALADO"/>
    <s v="CSM"/>
    <d v="2024-01-15T00:00:00"/>
    <m/>
    <m/>
    <x v="80"/>
    <x v="0"/>
    <x v="4"/>
    <x v="0"/>
    <x v="0"/>
    <n v="1"/>
    <n v="1"/>
    <n v="1"/>
    <n v="1"/>
    <x v="0"/>
    <n v="1"/>
    <s v="11319381MAKRO SUPERMAYORISTA S.A.S."/>
    <x v="1"/>
    <d v="2024-01-15T00:00:00"/>
    <x v="2431"/>
    <d v="1899-12-30T00:00:00"/>
    <d v="2024-01-15T13:33:00"/>
    <s v="13:33"/>
    <d v="1899-12-30T06:10:20"/>
    <x v="2"/>
    <x v="2"/>
    <x v="30"/>
    <x v="0"/>
    <n v="8193"/>
  </r>
  <r>
    <n v="2454"/>
    <d v="2024-01-15T19:30:49"/>
    <d v="2024-01-15T19:44:05"/>
    <s v="45926622@ventasyservicios.com.co"/>
    <s v="Yuli Caterine Tellez Amado"/>
    <m/>
    <d v="2024-01-15T00:00:00"/>
    <s v="11:46"/>
    <x v="0"/>
    <m/>
    <m/>
    <m/>
    <m/>
    <m/>
    <m/>
    <m/>
    <m/>
    <s v="hilda.gomez@claro.com.co; "/>
    <s v="Re: FACTURA  DE SERVICIO DE INTERNET 30688704-9"/>
    <s v="33181328"/>
    <s v="VIVIANA ES TORRES PEREZ"/>
    <s v="SOHO"/>
    <s v="CLIENTE CLARO"/>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5T00:00:00"/>
    <s v="N/A"/>
    <s v="N/A"/>
    <x v="9"/>
    <x v="0"/>
    <x v="0"/>
    <x v="0"/>
    <x v="0"/>
    <n v="1"/>
    <n v="1"/>
    <n v="1"/>
    <n v="1"/>
    <x v="0"/>
    <n v="1"/>
    <s v="33181328VIVIANA ES TORRES PEREZ"/>
    <x v="0"/>
    <d v="2024-01-15T00:00:00"/>
    <x v="2432"/>
    <d v="1899-12-30T00:00:00"/>
    <d v="2024-01-15T11:46:00"/>
    <s v="11:46"/>
    <d v="1899-12-30T07:58:05"/>
    <x v="2"/>
    <x v="2"/>
    <x v="1"/>
    <x v="1"/>
    <n v="8193"/>
  </r>
  <r>
    <n v="2455"/>
    <d v="2024-01-15T19:44:28"/>
    <d v="2024-01-15T19:46:41"/>
    <s v="46044558@ventasyservicios.com.co"/>
    <s v="Dick Harry Rodriguez Rocha"/>
    <m/>
    <d v="2024-01-15T00:00:00"/>
    <s v="16:19"/>
    <x v="0"/>
    <m/>
    <m/>
    <m/>
    <m/>
    <m/>
    <m/>
    <m/>
    <m/>
    <s v="perezyquinterodistribuciones@gmail.com"/>
    <s v="Fwd: Re: Fwd: cambio de plan titan del oriente 901374147"/>
    <s v="3105279090 "/>
    <s v="TITAN DEL ORIENTE SAS TIT"/>
    <s v="MICRO"/>
    <s v="CLIENTE EXTERNO"/>
    <x v="0"/>
    <m/>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5T00:00:00"/>
    <m/>
    <m/>
    <x v="22"/>
    <x v="0"/>
    <x v="0"/>
    <x v="0"/>
    <x v="0"/>
    <n v="1"/>
    <n v="1"/>
    <n v="1"/>
    <n v="1"/>
    <x v="0"/>
    <n v="1"/>
    <s v="3105279090 TITAN DEL ORIENTE SAS TIT"/>
    <x v="2"/>
    <d v="2024-01-15T00:00:00"/>
    <x v="2433"/>
    <d v="1899-12-30T00:00:00"/>
    <d v="2024-01-15T16:19:00"/>
    <s v="16:19"/>
    <d v="1899-12-30T03:27:41"/>
    <x v="1"/>
    <x v="1"/>
    <x v="20"/>
    <x v="1"/>
    <n v="8193"/>
  </r>
  <r>
    <n v="2456"/>
    <d v="2024-01-15T19:49:05"/>
    <d v="2024-01-15T19:49:50"/>
    <s v="45077024@ventasyservicios.com.co"/>
    <s v="Leidy Tatiana Pinzon Calderon"/>
    <m/>
    <d v="2024-01-15T00:00:00"/>
    <s v="14:48"/>
    <x v="7"/>
    <m/>
    <m/>
    <m/>
    <m/>
    <m/>
    <m/>
    <s v="gerenciafeccer@hotmail.com"/>
    <s v="CAMBIO DE CESION"/>
    <m/>
    <m/>
    <s v="3107073947"/>
    <s v="FONDO DE EMPLEADOS DE  CARBONES"/>
    <s v="PYME MEDIAN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5T00:00:00"/>
    <m/>
    <m/>
    <x v="81"/>
    <x v="6"/>
    <x v="0"/>
    <x v="0"/>
    <x v="0"/>
    <n v="1"/>
    <n v="1"/>
    <n v="1"/>
    <n v="1"/>
    <x v="0"/>
    <n v="1"/>
    <s v="3107073947FONDO DE EMPLEADOS DE  CARBONES"/>
    <x v="2"/>
    <d v="2024-01-15T00:00:00"/>
    <x v="2434"/>
    <d v="1899-12-30T00:00:00"/>
    <d v="2024-01-15T14:48:00"/>
    <s v="14:48"/>
    <d v="1899-12-30T05:01:50"/>
    <x v="1"/>
    <x v="1"/>
    <x v="12"/>
    <x v="1"/>
    <n v="8193"/>
  </r>
  <r>
    <n v="2457"/>
    <d v="2024-01-15T19:43:56"/>
    <d v="2024-01-15T19:49:51"/>
    <s v="45981202@ventasyservicios.com.co"/>
    <s v="Candida Mayerli Moyano Casallas"/>
    <m/>
    <d v="2024-01-15T00:00:00"/>
    <s v="8:36"/>
    <x v="5"/>
    <m/>
    <m/>
    <m/>
    <m/>
    <m/>
    <m/>
    <m/>
    <m/>
    <m/>
    <m/>
    <s v="3123265718"/>
    <s v="PUERTO RAEE SAS"/>
    <s v="MICRO"/>
    <s v="CLIENTE EXTERNO"/>
    <x v="0"/>
    <m/>
    <m/>
    <m/>
    <m/>
    <m/>
    <m/>
    <m/>
    <m/>
    <m/>
    <m/>
    <m/>
    <m/>
    <m/>
    <m/>
    <m/>
    <m/>
    <m/>
    <m/>
    <m/>
    <m/>
    <m/>
    <m/>
    <m/>
    <m/>
    <m/>
    <m/>
    <m/>
    <m/>
    <m/>
    <m/>
    <m/>
    <m/>
    <m/>
    <m/>
    <m/>
    <m/>
    <m/>
    <m/>
    <m/>
    <m/>
    <m/>
    <m/>
    <m/>
    <m/>
    <m/>
    <m/>
    <m/>
    <m/>
    <m/>
    <m/>
    <m/>
    <m/>
    <m/>
    <m/>
    <m/>
    <m/>
    <m/>
    <m/>
    <m/>
    <m/>
    <m/>
    <m/>
    <m/>
    <m/>
    <m/>
    <m/>
    <m/>
    <m/>
    <m/>
    <m/>
    <m/>
    <m/>
    <m/>
    <m/>
    <m/>
    <m/>
    <m/>
    <m/>
    <m/>
    <m/>
    <m/>
    <m/>
    <m/>
    <m/>
    <s v="CORREO SIN ADJUNTO"/>
    <m/>
    <m/>
    <m/>
    <m/>
    <m/>
    <m/>
    <m/>
    <m/>
    <m/>
    <m/>
    <m/>
    <m/>
    <m/>
    <m/>
    <m/>
    <m/>
    <m/>
    <m/>
    <m/>
    <m/>
    <m/>
    <m/>
    <m/>
    <m/>
    <m/>
    <m/>
    <m/>
    <m/>
    <x v="0"/>
    <m/>
    <m/>
    <m/>
    <m/>
    <m/>
    <s v="GESTIONADO"/>
    <m/>
    <d v="2024-01-15T00:00:00"/>
    <m/>
    <m/>
    <x v="104"/>
    <x v="4"/>
    <x v="0"/>
    <x v="0"/>
    <x v="0"/>
    <n v="1"/>
    <n v="1"/>
    <n v="1"/>
    <n v="1"/>
    <x v="0"/>
    <n v="1"/>
    <s v="3123265718"/>
    <x v="0"/>
    <d v="2024-01-15T00:00:00"/>
    <x v="2435"/>
    <d v="1899-12-30T00:00:00"/>
    <d v="2024-01-15T08:36:00"/>
    <s v="8:36"/>
    <d v="1899-12-30T11:13:51"/>
    <x v="2"/>
    <x v="2"/>
    <x v="10"/>
    <x v="1"/>
    <n v="8193"/>
  </r>
  <r>
    <n v="2458"/>
    <d v="2024-01-15T19:48:47"/>
    <d v="2024-01-15T19:50:25"/>
    <s v="45664102@ventasyservicios.com.co"/>
    <s v="Angie Tatiana Tique Cardozo"/>
    <m/>
    <d v="2024-01-15T00:00:00"/>
    <s v="6:24 p. m., "/>
    <x v="0"/>
    <m/>
    <m/>
    <m/>
    <m/>
    <m/>
    <m/>
    <m/>
    <m/>
    <s v="alexandermoram@yahoo.com,"/>
    <s v="SOPORTE URGENTE ALFOREQUIPOS DEL TOLIMA"/>
    <s v="12516770"/>
    <s v="ALFOREQUIPOS DEL TOLIMA SAS"/>
    <s v="MICRO"/>
    <s v="CLIENTE EXTERNO"/>
    <x v="0"/>
    <m/>
    <s v="FIJO"/>
    <s v="FO"/>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SOLUCIONADO ESCALADO"/>
    <s v="OTRAS ÁREAS"/>
    <d v="2024-01-15T00:00:00"/>
    <s v="NO APLICA"/>
    <s v="NO APLICA"/>
    <x v="57"/>
    <x v="0"/>
    <x v="4"/>
    <x v="0"/>
    <x v="0"/>
    <n v="1"/>
    <n v="1"/>
    <n v="1"/>
    <n v="1"/>
    <x v="2"/>
    <n v="2"/>
    <s v="12516770ALFOREQUIPOS DEL TOLIMA SAS"/>
    <x v="1"/>
    <d v="2024-01-15T00:00:00"/>
    <x v="2436"/>
    <d v="1899-12-30T00:00:00"/>
    <d v="2024-01-15T06:24:00"/>
    <s v="6:24"/>
    <d v="1899-12-30T13:26:25"/>
    <x v="3"/>
    <x v="2"/>
    <x v="16"/>
    <x v="1"/>
    <n v="8193"/>
  </r>
  <r>
    <n v="2459"/>
    <d v="2024-01-15T19:54:37"/>
    <d v="2024-01-15T19:56:03"/>
    <s v="45664102@ventasyservicios.com.co"/>
    <s v="Angie Tatiana Tique Cardozo"/>
    <m/>
    <d v="2024-01-15T00:00:00"/>
    <s v="3:28 p. m."/>
    <x v="0"/>
    <m/>
    <m/>
    <m/>
    <m/>
    <m/>
    <m/>
    <m/>
    <m/>
    <s v="claropqrmovil-38@millenium.com.co"/>
    <s v="CANCELACION SEGMENTO PYME 1418214"/>
    <s v="47290286"/>
    <s v=" COMPULAGO LTDA        "/>
    <s v="PYME PEQUEÑA"/>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5T00:00:00"/>
    <s v="NO APLICA"/>
    <s v="NO APLICA"/>
    <x v="58"/>
    <x v="0"/>
    <x v="0"/>
    <x v="0"/>
    <x v="0"/>
    <n v="1"/>
    <n v="1"/>
    <n v="1"/>
    <n v="1"/>
    <x v="0"/>
    <n v="1"/>
    <s v="47290286 COMPULAGO LTDA        "/>
    <x v="1"/>
    <d v="2024-01-15T00:00:00"/>
    <x v="2437"/>
    <d v="1899-12-30T00:00:00"/>
    <d v="2024-01-15T03:28:00"/>
    <s v="3:28"/>
    <d v="1899-12-30T16:28:03"/>
    <x v="3"/>
    <x v="2"/>
    <x v="16"/>
    <x v="1"/>
    <n v="8193"/>
  </r>
  <r>
    <n v="2460"/>
    <d v="2024-01-15T19:59:12"/>
    <d v="2024-01-15T20:00:11"/>
    <s v="45077024@ventasyservicios.com.co"/>
    <s v="Leidy Tatiana Pinzon Calderon"/>
    <m/>
    <d v="2024-01-15T00:00:00"/>
    <s v="14:56"/>
    <x v="7"/>
    <m/>
    <m/>
    <m/>
    <m/>
    <m/>
    <m/>
    <s v="adtelecomcb@gmail.com"/>
    <s v="Re: Portabilidad línea móvil"/>
    <m/>
    <m/>
    <s v="3104605141"/>
    <s v="VALENTINA LARGO"/>
    <s v="MASIV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5T00:00:00"/>
    <m/>
    <m/>
    <x v="78"/>
    <x v="6"/>
    <x v="0"/>
    <x v="0"/>
    <x v="0"/>
    <n v="1"/>
    <n v="1"/>
    <n v="1"/>
    <n v="1"/>
    <x v="0"/>
    <n v="1"/>
    <s v="3104605141VALENTINA LARGO"/>
    <x v="2"/>
    <d v="2024-01-15T00:00:00"/>
    <x v="2438"/>
    <d v="1899-12-30T00:00:00"/>
    <d v="2024-01-15T14:56:00"/>
    <s v="14:56"/>
    <d v="1899-12-30T05:04:11"/>
    <x v="1"/>
    <x v="1"/>
    <x v="12"/>
    <x v="1"/>
    <n v="8193"/>
  </r>
  <r>
    <n v="2461"/>
    <d v="2024-01-15T19:50:17"/>
    <d v="2024-01-15T20:01:10"/>
    <s v="45981202@ventasyservicios.com.co"/>
    <s v="Candida Mayerli Moyano Casallas"/>
    <m/>
    <d v="2024-01-15T00:00:00"/>
    <s v="14:02 "/>
    <x v="5"/>
    <m/>
    <m/>
    <m/>
    <m/>
    <m/>
    <m/>
    <m/>
    <m/>
    <m/>
    <m/>
    <s v="5475535841"/>
    <s v="LEIDY PEÑA SANCHEZ"/>
    <s v="SOHO"/>
    <s v="CLIENTE EXTERNO"/>
    <x v="0"/>
    <m/>
    <m/>
    <m/>
    <m/>
    <m/>
    <m/>
    <m/>
    <m/>
    <m/>
    <m/>
    <m/>
    <m/>
    <m/>
    <m/>
    <m/>
    <m/>
    <m/>
    <m/>
    <m/>
    <m/>
    <m/>
    <m/>
    <m/>
    <m/>
    <m/>
    <m/>
    <m/>
    <m/>
    <m/>
    <m/>
    <m/>
    <m/>
    <m/>
    <m/>
    <m/>
    <m/>
    <m/>
    <m/>
    <m/>
    <m/>
    <m/>
    <m/>
    <m/>
    <m/>
    <m/>
    <m/>
    <m/>
    <m/>
    <m/>
    <m/>
    <m/>
    <m/>
    <m/>
    <m/>
    <m/>
    <m/>
    <m/>
    <m/>
    <m/>
    <m/>
    <m/>
    <m/>
    <m/>
    <m/>
    <m/>
    <m/>
    <m/>
    <m/>
    <m/>
    <m/>
    <m/>
    <m/>
    <m/>
    <m/>
    <m/>
    <m/>
    <m/>
    <m/>
    <m/>
    <m/>
    <m/>
    <m/>
    <m/>
    <m/>
    <s v="PAGO YA APLICADO"/>
    <s v="NEQUI"/>
    <s v="TRANSFERENCIA CON PAGO A LA REFERENCIA"/>
    <m/>
    <m/>
    <m/>
    <m/>
    <m/>
    <m/>
    <m/>
    <m/>
    <m/>
    <m/>
    <m/>
    <m/>
    <m/>
    <m/>
    <m/>
    <m/>
    <m/>
    <m/>
    <m/>
    <m/>
    <m/>
    <m/>
    <m/>
    <m/>
    <m/>
    <m/>
    <x v="0"/>
    <m/>
    <m/>
    <m/>
    <m/>
    <m/>
    <s v="GESTIONADO"/>
    <m/>
    <d v="2024-01-15T00:00:00"/>
    <m/>
    <m/>
    <x v="70"/>
    <x v="4"/>
    <x v="0"/>
    <x v="0"/>
    <x v="0"/>
    <n v="1"/>
    <n v="1"/>
    <n v="1"/>
    <n v="1"/>
    <x v="0"/>
    <n v="1"/>
    <s v="5475535841"/>
    <x v="2"/>
    <d v="2024-01-15T00:00:00"/>
    <x v="2439"/>
    <d v="1899-12-30T00:00:00"/>
    <d v="2024-01-15T14:02:00"/>
    <s v="14:02"/>
    <d v="1899-12-30T05:59:10"/>
    <x v="1"/>
    <x v="1"/>
    <x v="10"/>
    <x v="1"/>
    <n v="8193"/>
  </r>
  <r>
    <n v="2462"/>
    <d v="2024-01-15T19:58:42"/>
    <d v="2024-01-15T20:02:18"/>
    <s v="46044971@ventasyservicios.com.co"/>
    <s v="Rowinson Pinilla Vega"/>
    <m/>
    <d v="2024-01-15T00:00:00"/>
    <s v="15/01/2024 14:21 p. m."/>
    <x v="4"/>
    <m/>
    <m/>
    <m/>
    <m/>
    <m/>
    <m/>
    <m/>
    <m/>
    <s v="afperea@indracompany.com"/>
    <s v="Fwd: Reubicacion acometida externa banda ancha Villavicencio."/>
    <s v="MSW0064"/>
    <s v="0"/>
    <s v="NO DETERMINADO"/>
    <s v="CLIENTE EXTERNO"/>
    <x v="0"/>
    <m/>
    <s v="FIJO"/>
    <s v="FO"/>
    <s v="PRODUCTO"/>
    <m/>
    <m/>
    <m/>
    <m/>
    <m/>
    <m/>
    <m/>
    <m/>
    <m/>
    <m/>
    <m/>
    <m/>
    <m/>
    <m/>
    <m/>
    <m/>
    <m/>
    <m/>
    <m/>
    <m/>
    <m/>
    <m/>
    <m/>
    <m/>
    <m/>
    <m/>
    <m/>
    <m/>
    <m/>
    <m/>
    <m/>
    <m/>
    <m/>
    <m/>
    <m/>
    <m/>
    <m/>
    <m/>
    <s v="OTROS PRODUCTOS (VENTAS)"/>
    <m/>
    <m/>
    <m/>
    <m/>
    <m/>
    <m/>
    <m/>
    <m/>
    <m/>
    <m/>
    <m/>
    <m/>
    <m/>
    <m/>
    <m/>
    <m/>
    <m/>
    <m/>
    <m/>
    <m/>
    <m/>
    <m/>
    <m/>
    <m/>
    <m/>
    <m/>
    <m/>
    <m/>
    <m/>
    <m/>
    <m/>
    <m/>
    <m/>
    <m/>
    <m/>
    <m/>
    <m/>
    <m/>
    <m/>
    <m/>
    <m/>
    <m/>
    <m/>
    <m/>
    <m/>
    <m/>
    <m/>
    <m/>
    <m/>
    <m/>
    <m/>
    <m/>
    <m/>
    <m/>
    <m/>
    <m/>
    <m/>
    <m/>
    <m/>
    <m/>
    <m/>
    <m/>
    <m/>
    <m/>
    <m/>
    <m/>
    <m/>
    <m/>
    <m/>
    <m/>
    <x v="0"/>
    <m/>
    <m/>
    <m/>
    <m/>
    <m/>
    <s v="GESTIONADO"/>
    <m/>
    <d v="2024-01-15T00:00:00"/>
    <s v="NA"/>
    <s v="NA"/>
    <x v="16"/>
    <x v="0"/>
    <x v="0"/>
    <x v="8"/>
    <x v="1"/>
    <n v="1"/>
    <n v="1"/>
    <n v="1"/>
    <n v="1"/>
    <x v="0"/>
    <n v="1"/>
    <s v="MSW00640"/>
    <x v="2"/>
    <d v="2024-01-15T00:00:00"/>
    <x v="2440"/>
    <d v="1899-12-30T00:00:00"/>
    <d v="2024-01-15T14:21:00"/>
    <s v="15/01/2024 14:21"/>
    <d v="1899-12-30T05:41:18"/>
    <x v="1"/>
    <x v="1"/>
    <x v="19"/>
    <x v="1"/>
    <n v="8193"/>
  </r>
  <r>
    <n v="2463"/>
    <d v="2024-01-15T19:36:23"/>
    <d v="2024-01-15T20:08:32"/>
    <s v="45077016@ventasyservicios.com.co"/>
    <s v="Luis Guanuquiza Dominguez"/>
    <m/>
    <d v="2024-01-15T00:00:00"/>
    <s v="17:12"/>
    <x v="3"/>
    <m/>
    <s v="15560602"/>
    <m/>
    <m/>
    <m/>
    <m/>
    <m/>
    <m/>
    <m/>
    <m/>
    <s v="900974998"/>
    <s v="INVERSIONES XHOBBIES SAS"/>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5T00:00:00"/>
    <s v="N/A"/>
    <s v="N/A"/>
    <x v="21"/>
    <x v="3"/>
    <x v="0"/>
    <x v="0"/>
    <x v="0"/>
    <n v="1"/>
    <n v="1"/>
    <n v="1"/>
    <n v="1"/>
    <x v="0"/>
    <n v="1"/>
    <s v="900974998INVERSIONES XHOBBIES SAS"/>
    <x v="2"/>
    <d v="2024-01-15T00:00:00"/>
    <x v="2441"/>
    <d v="1899-12-30T00:00:00"/>
    <d v="2024-01-15T17:12:00"/>
    <s v="17:12"/>
    <d v="1899-12-30T02:56:32"/>
    <x v="1"/>
    <x v="1"/>
    <x v="25"/>
    <x v="1"/>
    <n v="8193"/>
  </r>
  <r>
    <n v="2464"/>
    <d v="2024-01-15T20:05:57"/>
    <d v="2024-01-15T20:08:46"/>
    <s v="45926622@ventasyservicios.com.co"/>
    <s v="Yuli Caterine Tellez Amado"/>
    <m/>
    <d v="2024-01-15T00:00:00"/>
    <s v="11:51"/>
    <x v="0"/>
    <m/>
    <m/>
    <m/>
    <m/>
    <m/>
    <m/>
    <m/>
    <m/>
    <s v="Operaciones@blime.com.co"/>
    <s v="Re: RV: FIDELIZACION CLIENTE ATK COLOMBIA S.A.S. NIT 901358926-0"/>
    <s v="13311980"/>
    <s v="ATK COLOMBIA S.A.S."/>
    <s v="SOHO"/>
    <s v="SUPERVISORES Y/O COORDINADORES ALIADOS"/>
    <x v="0"/>
    <m/>
    <s v="FIJO"/>
    <s v="FO"/>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5T00:00:00"/>
    <s v="N/A"/>
    <s v="N/A"/>
    <x v="0"/>
    <x v="0"/>
    <x v="0"/>
    <x v="0"/>
    <x v="0"/>
    <n v="1"/>
    <n v="1"/>
    <n v="1"/>
    <n v="1"/>
    <x v="0"/>
    <n v="1"/>
    <s v="13311980ATK COLOMBIA S.A.S."/>
    <x v="0"/>
    <d v="2024-01-15T00:00:00"/>
    <x v="2442"/>
    <d v="1899-12-30T00:00:00"/>
    <d v="2024-01-15T11:51:00"/>
    <s v="11:51"/>
    <d v="1899-12-30T08:17:46"/>
    <x v="2"/>
    <x v="2"/>
    <x v="1"/>
    <x v="1"/>
    <n v="8193"/>
  </r>
  <r>
    <n v="2465"/>
    <d v="2024-01-15T19:46:50"/>
    <d v="2024-01-15T20:10:58"/>
    <s v="46044558@ventasyservicios.com.co"/>
    <s v="Dick Harry Rodriguez Rocha"/>
    <m/>
    <d v="2024-01-15T00:00:00"/>
    <s v="15:24"/>
    <x v="0"/>
    <m/>
    <m/>
    <m/>
    <m/>
    <m/>
    <m/>
    <m/>
    <m/>
    <s v="sistemas@hotrestaurante.com"/>
    <s v="Re: RV: AYUDA Creacion Usuario Mi Claro Empresas"/>
    <s v="890115294"/>
    <s v="Hot America Favorite Pizz"/>
    <s v="NO DETERMINADO"/>
    <s v="CLIENTE EXTERNO"/>
    <x v="0"/>
    <m/>
    <s v="MÓVIL"/>
    <m/>
    <m/>
    <s v="PRODUCTO"/>
    <m/>
    <m/>
    <m/>
    <m/>
    <m/>
    <m/>
    <m/>
    <m/>
    <m/>
    <m/>
    <m/>
    <m/>
    <m/>
    <m/>
    <m/>
    <m/>
    <m/>
    <m/>
    <m/>
    <m/>
    <m/>
    <m/>
    <m/>
    <m/>
    <m/>
    <m/>
    <m/>
    <m/>
    <m/>
    <m/>
    <m/>
    <m/>
    <m/>
    <m/>
    <m/>
    <m/>
    <m/>
    <m/>
    <s v="INFORMACIÓN DE BENEFICIOS"/>
    <m/>
    <m/>
    <m/>
    <m/>
    <m/>
    <m/>
    <m/>
    <m/>
    <m/>
    <m/>
    <m/>
    <m/>
    <m/>
    <m/>
    <m/>
    <m/>
    <m/>
    <m/>
    <m/>
    <m/>
    <m/>
    <m/>
    <m/>
    <m/>
    <m/>
    <m/>
    <m/>
    <m/>
    <m/>
    <m/>
    <m/>
    <m/>
    <m/>
    <m/>
    <m/>
    <m/>
    <m/>
    <m/>
    <m/>
    <m/>
    <m/>
    <m/>
    <m/>
    <m/>
    <m/>
    <m/>
    <m/>
    <m/>
    <m/>
    <m/>
    <m/>
    <m/>
    <m/>
    <m/>
    <m/>
    <m/>
    <m/>
    <m/>
    <m/>
    <m/>
    <m/>
    <m/>
    <m/>
    <m/>
    <m/>
    <m/>
    <m/>
    <m/>
    <m/>
    <x v="0"/>
    <m/>
    <m/>
    <m/>
    <m/>
    <m/>
    <s v="GESTIONADO"/>
    <m/>
    <d v="2024-01-15T00:00:00"/>
    <m/>
    <m/>
    <x v="26"/>
    <x v="0"/>
    <x v="0"/>
    <x v="0"/>
    <x v="0"/>
    <n v="1"/>
    <n v="1"/>
    <n v="1"/>
    <n v="1"/>
    <x v="0"/>
    <n v="1"/>
    <s v="890115294Hot America Favorite Pizz"/>
    <x v="2"/>
    <d v="2024-01-15T00:00:00"/>
    <x v="2443"/>
    <d v="1899-12-30T00:00:00"/>
    <d v="2024-01-15T15:24:00"/>
    <s v="15:24"/>
    <d v="1899-12-30T04:46:58"/>
    <x v="1"/>
    <x v="1"/>
    <x v="20"/>
    <x v="1"/>
    <n v="8193"/>
  </r>
  <r>
    <n v="2466"/>
    <d v="2024-01-15T20:10:06"/>
    <d v="2024-01-15T20:12:31"/>
    <s v="45981202@ventasyservicios.com.co"/>
    <s v="Candida Mayerli Moyano Casallas"/>
    <m/>
    <d v="2024-01-15T00:00:00"/>
    <s v="14:13"/>
    <x v="5"/>
    <m/>
    <m/>
    <m/>
    <m/>
    <m/>
    <m/>
    <m/>
    <m/>
    <m/>
    <m/>
    <s v="3114606970"/>
    <s v="PATRICIA SALGUERO MANCERA"/>
    <s v="SOHO"/>
    <s v="CLIENTE EXTERNO"/>
    <x v="0"/>
    <m/>
    <m/>
    <m/>
    <m/>
    <m/>
    <m/>
    <m/>
    <m/>
    <m/>
    <m/>
    <m/>
    <m/>
    <m/>
    <m/>
    <m/>
    <m/>
    <m/>
    <m/>
    <m/>
    <m/>
    <m/>
    <m/>
    <m/>
    <m/>
    <m/>
    <m/>
    <m/>
    <m/>
    <m/>
    <m/>
    <m/>
    <m/>
    <m/>
    <m/>
    <m/>
    <m/>
    <m/>
    <m/>
    <m/>
    <m/>
    <m/>
    <m/>
    <m/>
    <m/>
    <m/>
    <m/>
    <m/>
    <m/>
    <m/>
    <m/>
    <m/>
    <m/>
    <m/>
    <m/>
    <m/>
    <m/>
    <m/>
    <m/>
    <m/>
    <m/>
    <m/>
    <m/>
    <m/>
    <m/>
    <m/>
    <m/>
    <m/>
    <m/>
    <m/>
    <m/>
    <m/>
    <m/>
    <m/>
    <m/>
    <m/>
    <m/>
    <m/>
    <m/>
    <m/>
    <m/>
    <m/>
    <m/>
    <m/>
    <m/>
    <s v="PAGO YA APLICADO"/>
    <s v="BANCOLOMBIA"/>
    <s v="TRANSFERENCIA CON PAGO A LA REFERENCIA"/>
    <m/>
    <m/>
    <m/>
    <m/>
    <m/>
    <m/>
    <m/>
    <m/>
    <m/>
    <m/>
    <m/>
    <m/>
    <m/>
    <m/>
    <m/>
    <m/>
    <m/>
    <m/>
    <m/>
    <m/>
    <m/>
    <m/>
    <m/>
    <m/>
    <m/>
    <m/>
    <x v="0"/>
    <m/>
    <m/>
    <m/>
    <m/>
    <m/>
    <s v="GESTIONADO"/>
    <m/>
    <d v="2024-01-15T00:00:00"/>
    <m/>
    <m/>
    <x v="70"/>
    <x v="4"/>
    <x v="0"/>
    <x v="0"/>
    <x v="0"/>
    <n v="1"/>
    <n v="1"/>
    <n v="1"/>
    <n v="1"/>
    <x v="0"/>
    <n v="1"/>
    <s v="3114606970"/>
    <x v="2"/>
    <d v="2024-01-15T00:00:00"/>
    <x v="2444"/>
    <d v="1899-12-30T00:00:00"/>
    <d v="2024-01-15T14:13:00"/>
    <s v="14:13"/>
    <d v="1899-12-30T05:59:31"/>
    <x v="1"/>
    <x v="1"/>
    <x v="10"/>
    <x v="1"/>
    <n v="8193"/>
  </r>
  <r>
    <n v="2467"/>
    <d v="2024-01-15T20:16:00"/>
    <d v="2024-01-15T20:17:02"/>
    <s v="45113897@ventasyservicios.com.co"/>
    <s v="Diana Carolina Zambrano Cruz"/>
    <m/>
    <d v="2024-01-15T00:00:00"/>
    <s v="14:06"/>
    <x v="4"/>
    <m/>
    <m/>
    <m/>
    <m/>
    <m/>
    <m/>
    <m/>
    <m/>
    <s v="notificacionesiexporsas@iexpor.com"/>
    <s v="RE: CESION DE CONTRATO"/>
    <s v="13331240"/>
    <s v="LABORATORIO SATOSHI S.A.S."/>
    <s v="PYME MEDIANA"/>
    <s v="CLIENTE EXTERNO"/>
    <x v="0"/>
    <m/>
    <s v="FIJO"/>
    <s v="FO"/>
    <s v="CANCELACIÓN DE SERVICIO"/>
    <m/>
    <m/>
    <m/>
    <m/>
    <m/>
    <m/>
    <m/>
    <s v="COLOCACIÓN"/>
    <m/>
    <m/>
    <m/>
    <m/>
    <m/>
    <m/>
    <m/>
    <m/>
    <m/>
    <m/>
    <m/>
    <m/>
    <m/>
    <m/>
    <m/>
    <m/>
    <m/>
    <m/>
    <m/>
    <m/>
    <m/>
    <m/>
    <m/>
    <m/>
    <m/>
    <m/>
    <m/>
    <m/>
    <m/>
    <m/>
    <m/>
    <m/>
    <m/>
    <m/>
    <m/>
    <m/>
    <m/>
    <m/>
    <m/>
    <m/>
    <m/>
    <m/>
    <m/>
    <m/>
    <m/>
    <m/>
    <m/>
    <m/>
    <m/>
    <m/>
    <m/>
    <m/>
    <m/>
    <m/>
    <m/>
    <m/>
    <m/>
    <m/>
    <m/>
    <m/>
    <m/>
    <m/>
    <m/>
    <m/>
    <m/>
    <m/>
    <m/>
    <m/>
    <m/>
    <m/>
    <m/>
    <m/>
    <m/>
    <m/>
    <m/>
    <m/>
    <m/>
    <m/>
    <m/>
    <m/>
    <m/>
    <m/>
    <m/>
    <m/>
    <m/>
    <m/>
    <m/>
    <m/>
    <m/>
    <m/>
    <m/>
    <m/>
    <m/>
    <m/>
    <m/>
    <m/>
    <m/>
    <s v="TOTAL"/>
    <m/>
    <s v="CIERRE DE SEDE"/>
    <m/>
    <x v="1"/>
    <m/>
    <m/>
    <s v="1"/>
    <m/>
    <m/>
    <s v="GESTIONADO"/>
    <m/>
    <d v="2024-01-15T00:00:00"/>
    <m/>
    <m/>
    <x v="74"/>
    <x v="0"/>
    <x v="0"/>
    <x v="0"/>
    <x v="0"/>
    <n v="1"/>
    <n v="1"/>
    <n v="1"/>
    <n v="1"/>
    <x v="2"/>
    <n v="2"/>
    <s v="13331240LABORATORIO SATOSHI S.A.S."/>
    <x v="0"/>
    <d v="2024-01-15T00:00:00"/>
    <x v="2445"/>
    <d v="1899-12-30T00:00:00"/>
    <d v="2024-01-15T14:06:00"/>
    <s v="14:06"/>
    <d v="1899-12-30T06:11:02"/>
    <x v="2"/>
    <x v="2"/>
    <x v="30"/>
    <x v="0"/>
    <n v="8193"/>
  </r>
  <r>
    <n v="2468"/>
    <d v="2024-01-15T20:16:29"/>
    <d v="2024-01-15T20:17:29"/>
    <s v="46044959@ventasyservicios.com.co"/>
    <s v="Brayan Enrique Cuida Castillo"/>
    <m/>
    <d v="2024-01-15T00:00:00"/>
    <s v="11:33 a. m."/>
    <x v="4"/>
    <m/>
    <m/>
    <m/>
    <m/>
    <m/>
    <m/>
    <m/>
    <m/>
    <s v="lorena.calderon@finoservices.com"/>
    <s v="Cancelación de servicio de internet y Telefonia Fija- Fino Service"/>
    <s v="12461081"/>
    <s v=" FINO SERVICE S.A.S."/>
    <s v="MICRO"/>
    <s v="CLIENTE CLARO"/>
    <x v="0"/>
    <m/>
    <s v="FIJO"/>
    <s v="FO"/>
    <s v="CANCELACIÓN DE SERVICIO"/>
    <m/>
    <m/>
    <m/>
    <m/>
    <m/>
    <m/>
    <m/>
    <s v="COLOCACIÓN"/>
    <m/>
    <m/>
    <m/>
    <m/>
    <m/>
    <m/>
    <m/>
    <m/>
    <m/>
    <m/>
    <m/>
    <m/>
    <m/>
    <m/>
    <m/>
    <m/>
    <m/>
    <m/>
    <m/>
    <m/>
    <m/>
    <m/>
    <m/>
    <m/>
    <m/>
    <m/>
    <m/>
    <m/>
    <m/>
    <m/>
    <m/>
    <m/>
    <m/>
    <m/>
    <m/>
    <m/>
    <m/>
    <m/>
    <m/>
    <m/>
    <m/>
    <m/>
    <m/>
    <m/>
    <m/>
    <m/>
    <m/>
    <m/>
    <m/>
    <m/>
    <m/>
    <m/>
    <m/>
    <m/>
    <m/>
    <m/>
    <m/>
    <m/>
    <m/>
    <m/>
    <m/>
    <m/>
    <m/>
    <m/>
    <m/>
    <m/>
    <m/>
    <m/>
    <m/>
    <m/>
    <m/>
    <m/>
    <m/>
    <m/>
    <m/>
    <m/>
    <m/>
    <m/>
    <m/>
    <m/>
    <m/>
    <m/>
    <m/>
    <m/>
    <m/>
    <m/>
    <m/>
    <m/>
    <m/>
    <m/>
    <m/>
    <m/>
    <m/>
    <m/>
    <m/>
    <m/>
    <m/>
    <s v="TOTAL"/>
    <m/>
    <s v="NO INDICA MOTIVO"/>
    <m/>
    <x v="1"/>
    <m/>
    <m/>
    <s v="1"/>
    <m/>
    <m/>
    <s v="GESTIONADO"/>
    <m/>
    <d v="2024-01-15T00:00:00"/>
    <s v="NN"/>
    <m/>
    <x v="74"/>
    <x v="0"/>
    <x v="0"/>
    <x v="0"/>
    <x v="0"/>
    <n v="1"/>
    <n v="1"/>
    <n v="1"/>
    <n v="1"/>
    <x v="0"/>
    <n v="1"/>
    <s v="12461081 FINO SERVICE S.A.S."/>
    <x v="0"/>
    <d v="2024-01-15T00:00:00"/>
    <x v="2446"/>
    <d v="1899-12-30T00:00:00"/>
    <d v="2024-01-15T11:33:00"/>
    <s v="11:33"/>
    <d v="1899-12-30T08:44:29"/>
    <x v="2"/>
    <x v="2"/>
    <x v="7"/>
    <x v="0"/>
    <n v="8193"/>
  </r>
  <r>
    <n v="2469"/>
    <d v="2024-01-15T20:16:19"/>
    <d v="2024-01-15T20:18:03"/>
    <s v="45077016@ventasyservicios.com.co"/>
    <s v="Luis Guanuquiza Dominguez"/>
    <m/>
    <d v="2024-01-15T00:00:00"/>
    <s v="17:28"/>
    <x v="3"/>
    <m/>
    <s v="15560614"/>
    <m/>
    <m/>
    <m/>
    <m/>
    <m/>
    <m/>
    <m/>
    <m/>
    <s v="900910573"/>
    <s v="MUNDO MOTORRAD SAS"/>
    <s v="NO DETERMINAD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5T00:00:00"/>
    <s v="n/a"/>
    <s v="n/a"/>
    <x v="21"/>
    <x v="3"/>
    <x v="0"/>
    <x v="0"/>
    <x v="0"/>
    <n v="1"/>
    <n v="1"/>
    <n v="1"/>
    <n v="1"/>
    <x v="0"/>
    <n v="1"/>
    <s v="900910573MUNDO MOTORRAD SAS"/>
    <x v="2"/>
    <d v="2024-01-15T00:00:00"/>
    <x v="2447"/>
    <d v="1899-12-30T00:00:00"/>
    <d v="2024-01-15T17:28:00"/>
    <s v="17:28"/>
    <d v="1899-12-30T02:50:03"/>
    <x v="1"/>
    <x v="1"/>
    <x v="25"/>
    <x v="1"/>
    <n v="8193"/>
  </r>
  <r>
    <n v="2470"/>
    <d v="2024-01-15T20:18:49"/>
    <d v="2024-01-15T20:19:54"/>
    <s v="45077024@ventasyservicios.com.co"/>
    <s v="Leidy Tatiana Pinzon Calderon"/>
    <m/>
    <d v="2024-01-15T00:00:00"/>
    <s v="15:14"/>
    <x v="7"/>
    <m/>
    <m/>
    <m/>
    <m/>
    <m/>
    <m/>
    <s v="NO"/>
    <s v="Re: Solicitud cesión Líneas telefónicas a Promo paramo"/>
    <m/>
    <m/>
    <s v="3102816384"/>
    <s v="ADRIANA LUCIA PINTO DAVILA"/>
    <s v="PYME MEDIAN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5T00:00:00"/>
    <m/>
    <m/>
    <x v="81"/>
    <x v="6"/>
    <x v="0"/>
    <x v="0"/>
    <x v="0"/>
    <n v="1"/>
    <n v="1"/>
    <n v="1"/>
    <n v="1"/>
    <x v="0"/>
    <n v="1"/>
    <s v="3102816384ADRIANA LUCIA PINTO DAVILA"/>
    <x v="2"/>
    <d v="2024-01-15T00:00:00"/>
    <x v="2448"/>
    <d v="1899-12-30T00:00:00"/>
    <d v="2024-01-15T15:14:00"/>
    <s v="15:14"/>
    <d v="1899-12-30T05:05:54"/>
    <x v="1"/>
    <x v="1"/>
    <x v="12"/>
    <x v="1"/>
    <n v="8193"/>
  </r>
  <r>
    <n v="2471"/>
    <d v="2024-01-15T20:08:50"/>
    <d v="2024-01-15T20:21:54"/>
    <s v="45926622@ventasyservicios.com.co"/>
    <s v="Yuli Caterine Tellez Amado"/>
    <m/>
    <d v="2024-01-15T00:00:00"/>
    <s v="11:54"/>
    <x v="0"/>
    <m/>
    <m/>
    <m/>
    <m/>
    <m/>
    <m/>
    <m/>
    <m/>
    <s v="claropqrmovil-23"/>
    <s v="Re: CASO CANCELACION SEGMENTO PYME"/>
    <s v="13439727"/>
    <s v="FRANCISCO FUENTES MENESES"/>
    <s v="NO DETERMINADO"/>
    <s v="SUPERVISORES Y/O COORDINADORES ALIADOS"/>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SOLUCIONADO ESCALADO"/>
    <s v="OTRAS ÁREAS"/>
    <d v="2024-01-15T00:00:00"/>
    <s v="N/A"/>
    <s v="N/A"/>
    <x v="58"/>
    <x v="0"/>
    <x v="4"/>
    <x v="0"/>
    <x v="0"/>
    <n v="1"/>
    <n v="1"/>
    <n v="1"/>
    <n v="1"/>
    <x v="0"/>
    <n v="1"/>
    <s v="13439727FRANCISCO FUENTES MENESES"/>
    <x v="1"/>
    <d v="2024-01-15T00:00:00"/>
    <x v="2449"/>
    <d v="1899-12-30T00:00:00"/>
    <d v="2024-01-15T11:54:00"/>
    <s v="11:54"/>
    <d v="1899-12-30T08:27:54"/>
    <x v="2"/>
    <x v="2"/>
    <x v="1"/>
    <x v="1"/>
    <n v="8193"/>
  </r>
  <r>
    <n v="2472"/>
    <d v="2024-01-15T20:23:36"/>
    <d v="2024-01-15T20:27:05"/>
    <s v="45077024@ventasyservicios.com.co"/>
    <s v="Leidy Tatiana Pinzon Calderon"/>
    <m/>
    <d v="2024-01-15T00:00:00"/>
    <s v="16:02"/>
    <x v="7"/>
    <m/>
    <m/>
    <m/>
    <m/>
    <m/>
    <m/>
    <s v="damaris.herrera@construyamoscolombia.org"/>
    <s v="Re: Fwd: CESION CONTRATO 8.21877026"/>
    <m/>
    <m/>
    <s v="3113835337"/>
    <s v="CONSTRUYAMOS COLOMBIA"/>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5T00:00:00"/>
    <m/>
    <m/>
    <x v="78"/>
    <x v="6"/>
    <x v="0"/>
    <x v="0"/>
    <x v="0"/>
    <n v="1"/>
    <n v="1"/>
    <n v="1"/>
    <n v="1"/>
    <x v="1"/>
    <n v="3"/>
    <s v="3113835337CONSTRUYAMOS COLOMBIA"/>
    <x v="2"/>
    <d v="2024-01-15T00:00:00"/>
    <x v="2450"/>
    <d v="1899-12-30T00:00:00"/>
    <d v="2024-01-15T16:02:00"/>
    <s v="16:02"/>
    <d v="1899-12-30T04:25:05"/>
    <x v="1"/>
    <x v="1"/>
    <x v="12"/>
    <x v="1"/>
    <n v="8193"/>
  </r>
  <r>
    <n v="2473"/>
    <d v="2024-01-15T20:34:23"/>
    <d v="2024-01-15T20:35:44"/>
    <s v="45077024@ventasyservicios.com.co"/>
    <s v="Leidy Tatiana Pinzon Calderon"/>
    <m/>
    <d v="2024-01-15T00:00:00"/>
    <s v="14:37"/>
    <x v="7"/>
    <m/>
    <m/>
    <m/>
    <m/>
    <m/>
    <m/>
    <s v="notificacionesiexporsas@iexpor.com"/>
    <s v="Re: CESION DE CONTRATO"/>
    <m/>
    <m/>
    <s v="3176422170"/>
    <s v="IEXPOR SAS"/>
    <s v="PYME MEDIAN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5T00:00:00"/>
    <m/>
    <m/>
    <x v="81"/>
    <x v="6"/>
    <x v="0"/>
    <x v="0"/>
    <x v="0"/>
    <n v="1"/>
    <n v="1"/>
    <n v="1"/>
    <n v="1"/>
    <x v="2"/>
    <n v="2"/>
    <s v="3176422170IEXPOR SAS"/>
    <x v="2"/>
    <d v="2024-01-15T00:00:00"/>
    <x v="2451"/>
    <d v="1899-12-30T00:00:00"/>
    <d v="2024-01-15T14:37:00"/>
    <s v="14:37"/>
    <d v="1899-12-30T05:58:44"/>
    <x v="1"/>
    <x v="1"/>
    <x v="12"/>
    <x v="1"/>
    <n v="8193"/>
  </r>
  <r>
    <n v="2474"/>
    <d v="2024-01-15T20:39:38"/>
    <d v="2024-01-15T20:39:47"/>
    <s v="45113897@ventasyservicios.com.co"/>
    <s v="Diana Carolina Zambrano Cruz"/>
    <m/>
    <d v="2024-01-15T00:00:00"/>
    <s v="15:36"/>
    <x v="4"/>
    <m/>
    <m/>
    <m/>
    <m/>
    <m/>
    <m/>
    <m/>
    <m/>
    <s v="ingridj.rodriguez@claro.com.co"/>
    <s v="RE: Cliente solicita traslado"/>
    <s v="13199225"/>
    <s v="MIREIDA CORTEZ HERNANDEZ                   "/>
    <s v="SOHO"/>
    <s v="CLIENTE CLARO"/>
    <x v="0"/>
    <m/>
    <s v="FIJO"/>
    <s v="HFC"/>
    <s v="TRASLADO SEDE"/>
    <m/>
    <m/>
    <m/>
    <m/>
    <m/>
    <m/>
    <m/>
    <m/>
    <m/>
    <m/>
    <m/>
    <m/>
    <m/>
    <m/>
    <m/>
    <m/>
    <m/>
    <m/>
    <m/>
    <m/>
    <m/>
    <m/>
    <m/>
    <m/>
    <m/>
    <m/>
    <m/>
    <m/>
    <m/>
    <m/>
    <m/>
    <m/>
    <m/>
    <m/>
    <m/>
    <m/>
    <m/>
    <m/>
    <m/>
    <m/>
    <m/>
    <m/>
    <m/>
    <m/>
    <m/>
    <m/>
    <m/>
    <m/>
    <m/>
    <m/>
    <m/>
    <m/>
    <m/>
    <m/>
    <m/>
    <m/>
    <m/>
    <m/>
    <m/>
    <s v="GESTIONADO"/>
    <m/>
    <m/>
    <m/>
    <m/>
    <m/>
    <m/>
    <m/>
    <m/>
    <m/>
    <m/>
    <m/>
    <m/>
    <m/>
    <m/>
    <m/>
    <m/>
    <m/>
    <m/>
    <m/>
    <m/>
    <m/>
    <m/>
    <m/>
    <m/>
    <m/>
    <m/>
    <m/>
    <m/>
    <m/>
    <m/>
    <m/>
    <m/>
    <m/>
    <m/>
    <m/>
    <m/>
    <m/>
    <m/>
    <m/>
    <m/>
    <m/>
    <m/>
    <m/>
    <m/>
    <m/>
    <m/>
    <m/>
    <m/>
    <m/>
    <x v="0"/>
    <m/>
    <m/>
    <m/>
    <m/>
    <m/>
    <s v="GESTIONADO"/>
    <m/>
    <d v="2024-01-15T00:00:00"/>
    <m/>
    <m/>
    <x v="138"/>
    <x v="0"/>
    <x v="0"/>
    <x v="0"/>
    <x v="0"/>
    <n v="1"/>
    <n v="1"/>
    <n v="1"/>
    <n v="1"/>
    <x v="0"/>
    <n v="1"/>
    <s v="13199225MIREIDA CORTEZ HERNANDEZ                   "/>
    <x v="2"/>
    <d v="2024-01-15T00:00:00"/>
    <x v="2452"/>
    <d v="1899-12-30T00:00:00"/>
    <d v="2024-01-15T15:36:00"/>
    <s v="15:36"/>
    <d v="1899-12-30T05:03:47"/>
    <x v="1"/>
    <x v="1"/>
    <x v="30"/>
    <x v="0"/>
    <n v="8193"/>
  </r>
  <r>
    <n v="2475"/>
    <d v="2024-01-15T20:38:52"/>
    <d v="2024-01-15T20:40:06"/>
    <s v="46046817@ventasyservicios.com.co"/>
    <s v="Nicolas Romero Parra"/>
    <m/>
    <d v="2024-01-15T00:00:00"/>
    <s v="16:26"/>
    <x v="0"/>
    <m/>
    <m/>
    <m/>
    <m/>
    <m/>
    <m/>
    <m/>
    <m/>
    <s v="luzd.bernal@claro.com.co"/>
    <s v="RV: Desbloqueo de Cedula -Re: Solicitud reposicion SIM card urgente corporativo"/>
    <s v="3174459568"/>
    <s v="MONICA LOPEZ QUIONES."/>
    <s v="SOHO"/>
    <s v="CONSULTOR COMERCIAL"/>
    <x v="0"/>
    <m/>
    <s v="MÓVIL"/>
    <m/>
    <m/>
    <s v="CASO RECHAZADO"/>
    <m/>
    <m/>
    <m/>
    <m/>
    <m/>
    <m/>
    <m/>
    <m/>
    <s v="NO ADJUNTA DOCUMENTACIÓN"/>
    <m/>
    <m/>
    <m/>
    <m/>
    <m/>
    <m/>
    <m/>
    <m/>
    <m/>
    <m/>
    <m/>
    <m/>
    <m/>
    <m/>
    <m/>
    <m/>
    <m/>
    <m/>
    <m/>
    <m/>
    <m/>
    <m/>
    <m/>
    <m/>
    <m/>
    <m/>
    <m/>
    <m/>
    <m/>
    <m/>
    <m/>
    <m/>
    <m/>
    <m/>
    <m/>
    <m/>
    <m/>
    <m/>
    <m/>
    <m/>
    <m/>
    <m/>
    <m/>
    <m/>
    <m/>
    <m/>
    <m/>
    <m/>
    <m/>
    <m/>
    <m/>
    <m/>
    <m/>
    <m/>
    <m/>
    <m/>
    <m/>
    <m/>
    <m/>
    <m/>
    <m/>
    <m/>
    <m/>
    <m/>
    <m/>
    <m/>
    <m/>
    <m/>
    <m/>
    <m/>
    <m/>
    <m/>
    <m/>
    <m/>
    <m/>
    <m/>
    <m/>
    <m/>
    <m/>
    <m/>
    <m/>
    <m/>
    <m/>
    <m/>
    <m/>
    <m/>
    <m/>
    <m/>
    <m/>
    <m/>
    <m/>
    <m/>
    <m/>
    <m/>
    <m/>
    <m/>
    <m/>
    <m/>
    <m/>
    <x v="0"/>
    <m/>
    <m/>
    <m/>
    <m/>
    <m/>
    <s v="GESTIONADO"/>
    <m/>
    <d v="2024-01-15T00:00:00"/>
    <s v="N/A"/>
    <s v="0"/>
    <x v="14"/>
    <x v="0"/>
    <x v="0"/>
    <x v="0"/>
    <x v="0"/>
    <n v="1"/>
    <n v="1"/>
    <n v="1"/>
    <n v="1"/>
    <x v="0"/>
    <n v="1"/>
    <s v="3174459568MONICA LOPEZ QUIONES."/>
    <x v="2"/>
    <d v="2024-01-15T00:00:00"/>
    <x v="2453"/>
    <d v="1899-12-30T00:00:00"/>
    <d v="2024-01-15T16:26:00"/>
    <s v="16:26"/>
    <d v="1899-12-30T04:14:06"/>
    <x v="1"/>
    <x v="1"/>
    <x v="3"/>
    <x v="1"/>
    <n v="8193"/>
  </r>
  <r>
    <n v="2476"/>
    <d v="2024-01-15T20:45:23"/>
    <d v="2024-01-15T20:46:17"/>
    <s v="45113897@ventasyservicios.com.co"/>
    <s v="Diana Carolina Zambrano Cruz"/>
    <m/>
    <d v="2024-01-15T00:00:00"/>
    <s v="16:10"/>
    <x v="4"/>
    <m/>
    <m/>
    <m/>
    <m/>
    <m/>
    <m/>
    <m/>
    <m/>
    <s v="contacto@integrityinmo.com"/>
    <s v="SOLICITUD DE TRASLADO"/>
    <s v="13281168"/>
    <s v="INTEGRITY GRUPO INMOBILIARIO &amp; CONSTRUCTOR SAS"/>
    <s v="MICRO"/>
    <s v="CLIENTE EXTERNO"/>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5T00:00:00"/>
    <m/>
    <m/>
    <x v="80"/>
    <x v="0"/>
    <x v="0"/>
    <x v="0"/>
    <x v="0"/>
    <n v="1"/>
    <n v="1"/>
    <n v="1"/>
    <n v="1"/>
    <x v="0"/>
    <n v="1"/>
    <s v="13281168INTEGRITY GRUPO INMOBILIARIO &amp; CONSTRUCTOR SAS"/>
    <x v="2"/>
    <d v="2024-01-15T00:00:00"/>
    <x v="2454"/>
    <d v="1899-12-30T00:00:00"/>
    <d v="2024-01-15T16:10:00"/>
    <s v="16:10"/>
    <d v="1899-12-30T04:36:17"/>
    <x v="1"/>
    <x v="1"/>
    <x v="30"/>
    <x v="0"/>
    <n v="8193"/>
  </r>
  <r>
    <n v="2477"/>
    <d v="2024-01-15T20:45:57"/>
    <d v="2024-01-15T20:47:51"/>
    <s v="45981202@ventasyservicios.com.co"/>
    <s v="Candida Mayerli Moyano Casallas"/>
    <m/>
    <d v="2024-01-15T00:00:00"/>
    <s v="15:06 "/>
    <x v="5"/>
    <m/>
    <m/>
    <m/>
    <m/>
    <m/>
    <m/>
    <m/>
    <m/>
    <m/>
    <m/>
    <s v="1.01275049"/>
    <s v="DIEGO VARGAS CIFUENTES"/>
    <s v="SOHO"/>
    <s v="CLIENTE EXTERNO"/>
    <x v="0"/>
    <m/>
    <m/>
    <m/>
    <m/>
    <m/>
    <m/>
    <m/>
    <m/>
    <m/>
    <m/>
    <m/>
    <m/>
    <m/>
    <m/>
    <m/>
    <m/>
    <m/>
    <m/>
    <m/>
    <m/>
    <m/>
    <m/>
    <m/>
    <m/>
    <m/>
    <m/>
    <m/>
    <m/>
    <m/>
    <m/>
    <m/>
    <m/>
    <m/>
    <m/>
    <m/>
    <m/>
    <m/>
    <m/>
    <m/>
    <m/>
    <m/>
    <m/>
    <m/>
    <m/>
    <m/>
    <m/>
    <m/>
    <m/>
    <m/>
    <m/>
    <m/>
    <m/>
    <m/>
    <m/>
    <m/>
    <m/>
    <m/>
    <m/>
    <m/>
    <m/>
    <m/>
    <m/>
    <m/>
    <m/>
    <m/>
    <m/>
    <m/>
    <m/>
    <m/>
    <m/>
    <m/>
    <m/>
    <m/>
    <m/>
    <m/>
    <m/>
    <m/>
    <m/>
    <m/>
    <m/>
    <m/>
    <m/>
    <m/>
    <m/>
    <s v="PAGO YA APLICADO"/>
    <s v="APP MI CLARO"/>
    <s v="TRANSFERENCIA CON PAGO A LA REFERENCIA"/>
    <m/>
    <m/>
    <m/>
    <m/>
    <m/>
    <m/>
    <m/>
    <m/>
    <m/>
    <m/>
    <m/>
    <m/>
    <m/>
    <m/>
    <m/>
    <m/>
    <m/>
    <m/>
    <m/>
    <m/>
    <m/>
    <m/>
    <m/>
    <m/>
    <m/>
    <m/>
    <x v="0"/>
    <m/>
    <m/>
    <m/>
    <m/>
    <m/>
    <s v="GESTIONADO"/>
    <m/>
    <d v="2024-01-15T00:00:00"/>
    <m/>
    <m/>
    <x v="70"/>
    <x v="4"/>
    <x v="0"/>
    <x v="0"/>
    <x v="0"/>
    <n v="1"/>
    <n v="1"/>
    <n v="1"/>
    <n v="1"/>
    <x v="0"/>
    <n v="1"/>
    <s v="1.01275049"/>
    <x v="2"/>
    <d v="2024-01-15T00:00:00"/>
    <x v="2455"/>
    <d v="1899-12-30T00:00:00"/>
    <d v="2024-01-15T15:06:00"/>
    <s v="15:06"/>
    <d v="1899-12-30T05:41:51"/>
    <x v="1"/>
    <x v="1"/>
    <x v="10"/>
    <x v="1"/>
    <n v="8193"/>
  </r>
  <r>
    <n v="2478"/>
    <d v="2024-01-15T20:47:43"/>
    <d v="2024-01-15T20:48:29"/>
    <s v="46044959@ventasyservicios.com.co"/>
    <s v="Brayan Enrique Cuida Castillo"/>
    <m/>
    <d v="2024-01-11T00:00:00"/>
    <s v="12:00 p. m."/>
    <x v="4"/>
    <m/>
    <m/>
    <m/>
    <m/>
    <m/>
    <m/>
    <m/>
    <m/>
    <s v="jportizo@ayesa.com"/>
    <s v="SOLICITUD COTIZACIÓN DE EQUIPOS Y LINEAS / AYESA"/>
    <s v="8.22480831"/>
    <s v=" AYESA ADVANCED TECHNOLOGIES S.A. SUCURSA"/>
    <s v="SOHO"/>
    <s v="CLIENTE CLARO"/>
    <x v="0"/>
    <m/>
    <s v="MÓVIL"/>
    <m/>
    <m/>
    <s v="REPOSICIÓN DE EQUIPO"/>
    <m/>
    <m/>
    <m/>
    <m/>
    <m/>
    <m/>
    <m/>
    <m/>
    <m/>
    <m/>
    <m/>
    <m/>
    <m/>
    <m/>
    <m/>
    <m/>
    <m/>
    <m/>
    <m/>
    <m/>
    <m/>
    <m/>
    <m/>
    <m/>
    <m/>
    <m/>
    <m/>
    <m/>
    <m/>
    <m/>
    <m/>
    <m/>
    <m/>
    <m/>
    <m/>
    <m/>
    <m/>
    <m/>
    <m/>
    <m/>
    <m/>
    <m/>
    <m/>
    <m/>
    <s v="COTIZACIÓN"/>
    <m/>
    <m/>
    <m/>
    <m/>
    <m/>
    <m/>
    <m/>
    <m/>
    <m/>
    <m/>
    <m/>
    <m/>
    <m/>
    <m/>
    <m/>
    <m/>
    <m/>
    <m/>
    <m/>
    <m/>
    <m/>
    <m/>
    <m/>
    <m/>
    <m/>
    <m/>
    <m/>
    <m/>
    <m/>
    <m/>
    <m/>
    <m/>
    <m/>
    <m/>
    <m/>
    <m/>
    <m/>
    <m/>
    <m/>
    <m/>
    <m/>
    <m/>
    <m/>
    <m/>
    <m/>
    <m/>
    <m/>
    <m/>
    <m/>
    <m/>
    <m/>
    <m/>
    <m/>
    <m/>
    <m/>
    <m/>
    <m/>
    <m/>
    <m/>
    <m/>
    <m/>
    <m/>
    <m/>
    <x v="0"/>
    <m/>
    <m/>
    <m/>
    <m/>
    <m/>
    <s v="GESTIONADO"/>
    <m/>
    <d v="2024-01-11T00:00:00"/>
    <s v="NN"/>
    <m/>
    <x v="38"/>
    <x v="0"/>
    <x v="0"/>
    <x v="0"/>
    <x v="0"/>
    <n v="1"/>
    <n v="1"/>
    <n v="1"/>
    <n v="1"/>
    <x v="0"/>
    <n v="1"/>
    <s v="8.22480831 AYESA ADVANCED TECHNOLOGIES S.A. SUCURSA"/>
    <x v="0"/>
    <d v="2024-01-15T00:00:00"/>
    <x v="2456"/>
    <d v="1899-12-30T00:00:00"/>
    <d v="2024-01-11T12:00:00"/>
    <s v="12:00"/>
    <d v="1900-01-03T08:48:29"/>
    <x v="0"/>
    <x v="2"/>
    <x v="7"/>
    <x v="0"/>
    <n v="8193"/>
  </r>
  <r>
    <n v="2479"/>
    <d v="2024-01-15T20:51:24"/>
    <d v="2024-01-15T20:52:20"/>
    <s v="45077024@ventasyservicios.com.co"/>
    <s v="Leidy Tatiana Pinzon Calderon"/>
    <m/>
    <d v="2024-01-15T00:00:00"/>
    <s v="16:02"/>
    <x v="7"/>
    <m/>
    <m/>
    <m/>
    <m/>
    <m/>
    <m/>
    <s v="N/A"/>
    <s v="Re: CESION CONTRATO MOVIL//GRUPO EMPRESARIAL COMATCOL S.A.S//901500654"/>
    <m/>
    <m/>
    <s v="3147912161"/>
    <s v="DAVID ESTEBAN ALZATE TAMAYO"/>
    <s v="PYME MEDIAN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5T00:00:00"/>
    <m/>
    <m/>
    <x v="81"/>
    <x v="6"/>
    <x v="0"/>
    <x v="0"/>
    <x v="0"/>
    <n v="1"/>
    <n v="1"/>
    <n v="1"/>
    <n v="1"/>
    <x v="0"/>
    <n v="1"/>
    <s v="3147912161DAVID ESTEBAN ALZATE TAMAYO"/>
    <x v="2"/>
    <d v="2024-01-15T00:00:00"/>
    <x v="2457"/>
    <d v="1899-12-30T00:00:00"/>
    <d v="2024-01-15T16:02:00"/>
    <s v="16:02"/>
    <d v="1899-12-30T04:50:20"/>
    <x v="1"/>
    <x v="1"/>
    <x v="12"/>
    <x v="1"/>
    <n v="8193"/>
  </r>
  <r>
    <n v="2480"/>
    <d v="2024-01-15T20:53:32"/>
    <d v="2024-01-15T20:54:15"/>
    <s v="46044959@ventasyservicios.com.co"/>
    <s v="Brayan Enrique Cuida Castillo"/>
    <m/>
    <d v="2024-01-11T00:00:00"/>
    <s v="3:09 p. m."/>
    <x v="4"/>
    <m/>
    <m/>
    <m/>
    <m/>
    <m/>
    <m/>
    <m/>
    <m/>
    <s v="contabilidad@sgingenieria.com"/>
    <s v="COTIZACION XIAOMI REDMI NOTE 10S 4G SG INGENIERIA SAS"/>
    <s v="8.22489948"/>
    <s v=" S G INGENIERIA SAS"/>
    <s v="MICRO"/>
    <s v="CLIENTE CLARO"/>
    <x v="0"/>
    <m/>
    <s v="MÓVIL"/>
    <m/>
    <m/>
    <s v="REPOSICIÓN DE EQUIPO"/>
    <m/>
    <m/>
    <m/>
    <m/>
    <m/>
    <m/>
    <m/>
    <m/>
    <m/>
    <m/>
    <m/>
    <m/>
    <m/>
    <m/>
    <m/>
    <m/>
    <m/>
    <m/>
    <m/>
    <m/>
    <m/>
    <m/>
    <m/>
    <m/>
    <m/>
    <m/>
    <m/>
    <m/>
    <m/>
    <m/>
    <m/>
    <m/>
    <m/>
    <m/>
    <m/>
    <m/>
    <m/>
    <m/>
    <m/>
    <m/>
    <m/>
    <m/>
    <m/>
    <m/>
    <s v="COTIZACIÓN"/>
    <m/>
    <m/>
    <m/>
    <m/>
    <m/>
    <m/>
    <m/>
    <m/>
    <m/>
    <m/>
    <m/>
    <m/>
    <m/>
    <m/>
    <m/>
    <m/>
    <m/>
    <m/>
    <m/>
    <m/>
    <m/>
    <m/>
    <m/>
    <m/>
    <m/>
    <m/>
    <m/>
    <m/>
    <m/>
    <m/>
    <m/>
    <m/>
    <m/>
    <m/>
    <m/>
    <m/>
    <m/>
    <m/>
    <m/>
    <m/>
    <m/>
    <m/>
    <m/>
    <m/>
    <m/>
    <m/>
    <m/>
    <m/>
    <m/>
    <m/>
    <m/>
    <m/>
    <m/>
    <m/>
    <m/>
    <m/>
    <m/>
    <m/>
    <m/>
    <m/>
    <m/>
    <m/>
    <m/>
    <x v="0"/>
    <m/>
    <m/>
    <m/>
    <m/>
    <m/>
    <s v="GESTIONADO"/>
    <m/>
    <d v="2024-01-11T00:00:00"/>
    <s v="nn"/>
    <m/>
    <x v="38"/>
    <x v="0"/>
    <x v="0"/>
    <x v="0"/>
    <x v="0"/>
    <n v="1"/>
    <n v="1"/>
    <n v="1"/>
    <n v="1"/>
    <x v="0"/>
    <n v="1"/>
    <s v="8.22489948 S G INGENIERIA SAS"/>
    <x v="0"/>
    <d v="2024-01-15T00:00:00"/>
    <x v="2458"/>
    <d v="1899-12-30T00:00:00"/>
    <d v="2024-01-11T03:09:00"/>
    <s v="3:09"/>
    <d v="1900-01-03T17:45:15"/>
    <x v="0"/>
    <x v="2"/>
    <x v="7"/>
    <x v="0"/>
    <n v="8193"/>
  </r>
  <r>
    <n v="2481"/>
    <d v="2024-01-15T20:53:47"/>
    <d v="2024-01-15T20:54:59"/>
    <s v="45077024@ventasyservicios.com.co"/>
    <s v="Leidy Tatiana Pinzon Calderon"/>
    <m/>
    <d v="2024-01-15T00:00:00"/>
    <s v="16:10"/>
    <x v="7"/>
    <m/>
    <m/>
    <m/>
    <m/>
    <m/>
    <m/>
    <s v="raulcb0704@hotmail.com"/>
    <s v="RE: SOLICITUD CESION DE LINEA TELEFONICA Y PLAN DE TELEFONIA"/>
    <m/>
    <m/>
    <s v="3124249449"/>
    <s v="RAUL ALBEIRO CESPEDES "/>
    <s v="SOHO"/>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5T00:00:00"/>
    <m/>
    <m/>
    <x v="81"/>
    <x v="6"/>
    <x v="0"/>
    <x v="0"/>
    <x v="0"/>
    <n v="1"/>
    <n v="1"/>
    <n v="1"/>
    <n v="1"/>
    <x v="0"/>
    <n v="1"/>
    <s v="3124249449RAUL ALBEIRO CESPEDES "/>
    <x v="2"/>
    <d v="2024-01-15T00:00:00"/>
    <x v="2459"/>
    <d v="1899-12-30T00:00:00"/>
    <d v="2024-01-15T16:10:00"/>
    <s v="16:10"/>
    <d v="1899-12-30T04:44:59"/>
    <x v="1"/>
    <x v="1"/>
    <x v="12"/>
    <x v="1"/>
    <n v="8193"/>
  </r>
  <r>
    <n v="2482"/>
    <d v="2024-01-15T20:50:37"/>
    <d v="2024-01-15T20:55:26"/>
    <s v="45981202@ventasyservicios.com.co"/>
    <s v="Candida Mayerli Moyano Casallas"/>
    <m/>
    <d v="2024-01-15T00:00:00"/>
    <s v="15:11 "/>
    <x v="5"/>
    <m/>
    <m/>
    <m/>
    <m/>
    <m/>
    <m/>
    <m/>
    <m/>
    <m/>
    <m/>
    <s v="1.36637159"/>
    <s v="ALBA LUCIA MARIN VILLADA"/>
    <s v="SOHO"/>
    <s v="CLIENTE EXTERNO"/>
    <x v="0"/>
    <m/>
    <m/>
    <m/>
    <m/>
    <m/>
    <m/>
    <m/>
    <m/>
    <m/>
    <m/>
    <m/>
    <m/>
    <m/>
    <m/>
    <m/>
    <m/>
    <m/>
    <m/>
    <m/>
    <m/>
    <m/>
    <m/>
    <m/>
    <m/>
    <m/>
    <m/>
    <m/>
    <m/>
    <m/>
    <m/>
    <m/>
    <m/>
    <m/>
    <m/>
    <m/>
    <m/>
    <m/>
    <m/>
    <m/>
    <m/>
    <m/>
    <m/>
    <m/>
    <m/>
    <m/>
    <m/>
    <m/>
    <m/>
    <m/>
    <m/>
    <m/>
    <m/>
    <m/>
    <m/>
    <m/>
    <m/>
    <m/>
    <m/>
    <m/>
    <m/>
    <m/>
    <m/>
    <m/>
    <m/>
    <m/>
    <m/>
    <m/>
    <m/>
    <m/>
    <m/>
    <m/>
    <m/>
    <m/>
    <m/>
    <m/>
    <m/>
    <m/>
    <m/>
    <m/>
    <m/>
    <m/>
    <m/>
    <m/>
    <m/>
    <s v="COMPROBANTE NO VALIDO"/>
    <m/>
    <m/>
    <m/>
    <m/>
    <m/>
    <m/>
    <m/>
    <m/>
    <m/>
    <m/>
    <m/>
    <m/>
    <m/>
    <m/>
    <m/>
    <m/>
    <m/>
    <m/>
    <m/>
    <m/>
    <m/>
    <m/>
    <m/>
    <m/>
    <m/>
    <m/>
    <m/>
    <m/>
    <x v="0"/>
    <m/>
    <m/>
    <m/>
    <m/>
    <m/>
    <s v="GESTIONADO"/>
    <m/>
    <d v="2024-01-15T00:00:00"/>
    <m/>
    <m/>
    <x v="71"/>
    <x v="4"/>
    <x v="0"/>
    <x v="0"/>
    <x v="0"/>
    <n v="1"/>
    <n v="1"/>
    <n v="1"/>
    <n v="1"/>
    <x v="0"/>
    <n v="1"/>
    <s v="1.36637159"/>
    <x v="2"/>
    <d v="2024-01-15T00:00:00"/>
    <x v="2460"/>
    <d v="1899-12-30T00:00:00"/>
    <d v="2024-01-15T15:11:00"/>
    <s v="15:11"/>
    <d v="1899-12-30T05:44:26"/>
    <x v="1"/>
    <x v="1"/>
    <x v="10"/>
    <x v="1"/>
    <n v="8193"/>
  </r>
  <r>
    <n v="2483"/>
    <d v="2024-01-15T20:46:22"/>
    <d v="2024-01-15T20:58:28"/>
    <s v="45113897@ventasyservicios.com.co"/>
    <s v="Diana Carolina Zambrano Cruz"/>
    <m/>
    <d v="2024-01-15T00:00:00"/>
    <s v="15:46"/>
    <x v="4"/>
    <m/>
    <m/>
    <m/>
    <m/>
    <m/>
    <m/>
    <m/>
    <m/>
    <s v="cartera@copyimport.com.co"/>
    <s v="TRASLADO"/>
    <s v="16804565"/>
    <s v="COPY IMPORT S.A.S                          "/>
    <s v="SOHO"/>
    <s v="CLIENTE EXTERNO"/>
    <x v="0"/>
    <m/>
    <s v="FIJO"/>
    <s v="FTTX"/>
    <s v="TRASLADO SEDE"/>
    <m/>
    <m/>
    <m/>
    <m/>
    <m/>
    <m/>
    <m/>
    <m/>
    <m/>
    <m/>
    <m/>
    <m/>
    <m/>
    <m/>
    <m/>
    <m/>
    <m/>
    <m/>
    <m/>
    <m/>
    <m/>
    <m/>
    <m/>
    <m/>
    <m/>
    <m/>
    <m/>
    <m/>
    <m/>
    <m/>
    <m/>
    <m/>
    <m/>
    <m/>
    <m/>
    <m/>
    <m/>
    <m/>
    <m/>
    <m/>
    <m/>
    <m/>
    <m/>
    <m/>
    <m/>
    <m/>
    <m/>
    <m/>
    <m/>
    <m/>
    <m/>
    <m/>
    <m/>
    <m/>
    <m/>
    <m/>
    <m/>
    <m/>
    <m/>
    <s v="NO FACTIBLE"/>
    <m/>
    <m/>
    <m/>
    <m/>
    <m/>
    <m/>
    <m/>
    <m/>
    <m/>
    <m/>
    <m/>
    <m/>
    <m/>
    <m/>
    <m/>
    <m/>
    <m/>
    <m/>
    <m/>
    <m/>
    <m/>
    <m/>
    <m/>
    <m/>
    <m/>
    <m/>
    <m/>
    <m/>
    <m/>
    <m/>
    <m/>
    <m/>
    <m/>
    <m/>
    <m/>
    <m/>
    <m/>
    <m/>
    <m/>
    <m/>
    <m/>
    <m/>
    <m/>
    <m/>
    <m/>
    <m/>
    <m/>
    <m/>
    <m/>
    <x v="0"/>
    <m/>
    <m/>
    <m/>
    <m/>
    <m/>
    <s v="GESTIONADO"/>
    <m/>
    <d v="2024-01-15T00:00:00"/>
    <m/>
    <m/>
    <x v="96"/>
    <x v="0"/>
    <x v="0"/>
    <x v="0"/>
    <x v="0"/>
    <n v="1"/>
    <n v="1"/>
    <n v="1"/>
    <n v="1"/>
    <x v="0"/>
    <n v="1"/>
    <s v="16804565COPY IMPORT S.A.S                          "/>
    <x v="2"/>
    <d v="2024-01-15T00:00:00"/>
    <x v="2461"/>
    <d v="1899-12-30T00:00:00"/>
    <d v="2024-01-15T15:46:00"/>
    <s v="15:46"/>
    <d v="1899-12-30T05:12:28"/>
    <x v="1"/>
    <x v="1"/>
    <x v="30"/>
    <x v="0"/>
    <n v="8193"/>
  </r>
  <r>
    <n v="2484"/>
    <d v="2024-01-15T20:57:26"/>
    <d v="2024-01-15T20:58:53"/>
    <s v="45077024@ventasyservicios.com.co"/>
    <s v="Leidy Tatiana Pinzon Calderon"/>
    <m/>
    <d v="2024-01-15T00:00:00"/>
    <s v="16:11"/>
    <x v="7"/>
    <m/>
    <m/>
    <m/>
    <m/>
    <m/>
    <m/>
    <s v="damaris.herrera@construyamoscolombia.org"/>
    <s v="Re: Fwd: CESION CONTRATO 8.21877026"/>
    <m/>
    <m/>
    <s v="3113835337"/>
    <s v="CONSTRUYAMOS COLOMBIA"/>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5T00:00:00"/>
    <m/>
    <m/>
    <x v="78"/>
    <x v="6"/>
    <x v="0"/>
    <x v="0"/>
    <x v="0"/>
    <n v="1"/>
    <n v="1"/>
    <n v="1"/>
    <n v="1"/>
    <x v="2"/>
    <n v="3"/>
    <s v="3113835337CONSTRUYAMOS COLOMBIA"/>
    <x v="2"/>
    <d v="2024-01-15T00:00:00"/>
    <x v="2462"/>
    <d v="1899-12-30T00:00:00"/>
    <d v="2024-01-15T16:11:00"/>
    <s v="16:11"/>
    <d v="1899-12-30T04:47:53"/>
    <x v="1"/>
    <x v="1"/>
    <x v="12"/>
    <x v="1"/>
    <n v="8193"/>
  </r>
  <r>
    <n v="2485"/>
    <d v="2024-01-15T20:59:28"/>
    <d v="2024-01-15T21:00:22"/>
    <s v="46046817@ventasyservicios.com.co"/>
    <s v="Nicolas Romero Parra"/>
    <m/>
    <d v="2024-01-15T00:00:00"/>
    <s v="11:45"/>
    <x v="0"/>
    <m/>
    <m/>
    <m/>
    <m/>
    <m/>
    <m/>
    <m/>
    <m/>
    <s v="Fwd: Contacto directo Claro"/>
    <s v="crivera@dragon.com.co"/>
    <s v="0"/>
    <s v="DRAGON"/>
    <s v="NO DETERMINADO"/>
    <s v="CLIENTE CLARO"/>
    <x v="0"/>
    <m/>
    <s v="MÓVIL"/>
    <m/>
    <m/>
    <s v="CASO RECHAZADO"/>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15T00:00:00"/>
    <s v="N/A"/>
    <s v="0"/>
    <x v="3"/>
    <x v="0"/>
    <x v="0"/>
    <x v="0"/>
    <x v="0"/>
    <n v="1"/>
    <n v="1"/>
    <n v="1"/>
    <n v="1"/>
    <x v="0"/>
    <n v="1"/>
    <s v="0DRAGON"/>
    <x v="0"/>
    <d v="2024-01-15T00:00:00"/>
    <x v="2463"/>
    <d v="1899-12-30T00:00:00"/>
    <d v="2024-01-15T11:45:00"/>
    <s v="11:45"/>
    <d v="1899-12-30T09:15:22"/>
    <x v="2"/>
    <x v="2"/>
    <x v="3"/>
    <x v="1"/>
    <n v="8193"/>
  </r>
  <r>
    <n v="2486"/>
    <d v="2024-01-15T21:02:41"/>
    <d v="2024-01-15T21:03:40"/>
    <s v="45077024@ventasyservicios.com.co"/>
    <s v="Leidy Tatiana Pinzon Calderon"/>
    <m/>
    <d v="2024-01-15T00:00:00"/>
    <s v="15:25"/>
    <x v="7"/>
    <m/>
    <m/>
    <m/>
    <m/>
    <m/>
    <m/>
    <s v="itagui.servi2017@hotmail.com"/>
    <s v="Re: petición"/>
    <m/>
    <m/>
    <s v="3122961209"/>
    <s v="MARTHA PATRICIA PEREZ"/>
    <s v="MASIV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5T00:00:00"/>
    <m/>
    <m/>
    <x v="79"/>
    <x v="6"/>
    <x v="0"/>
    <x v="0"/>
    <x v="0"/>
    <n v="1"/>
    <n v="1"/>
    <n v="1"/>
    <n v="1"/>
    <x v="0"/>
    <n v="1"/>
    <s v="3122961209MARTHA PATRICIA PEREZ"/>
    <x v="2"/>
    <d v="2024-01-15T00:00:00"/>
    <x v="2464"/>
    <d v="1899-12-30T00:00:00"/>
    <d v="2024-01-15T15:25:00"/>
    <s v="15:25"/>
    <d v="1899-12-30T05:38:40"/>
    <x v="1"/>
    <x v="1"/>
    <x v="12"/>
    <x v="1"/>
    <n v="8193"/>
  </r>
  <r>
    <n v="2487"/>
    <d v="2024-01-15T21:03:24"/>
    <d v="2024-01-15T21:05:54"/>
    <s v="46044558@ventasyservicios.com.co"/>
    <s v="Dick Harry Rodriguez Rocha"/>
    <m/>
    <d v="2024-01-12T00:00:00"/>
    <s v="11:34"/>
    <x v="0"/>
    <m/>
    <m/>
    <m/>
    <m/>
    <m/>
    <m/>
    <m/>
    <m/>
    <s v="secretaria@garciamaya.co"/>
    <s v="Fwd: Re: Fwd: Solicitud Paz y Salvo para Garcia Maya &amp; Asociados S.A.S"/>
    <s v="12258571"/>
    <s v="NARANJO Y GARCIA SAS"/>
    <s v="SOHO"/>
    <s v="CLIENTE CLARO"/>
    <x v="0"/>
    <m/>
    <s v="FIJO"/>
    <s v="FO"/>
    <s v="REPORTES"/>
    <m/>
    <m/>
    <m/>
    <m/>
    <m/>
    <m/>
    <m/>
    <m/>
    <m/>
    <m/>
    <m/>
    <m/>
    <m/>
    <m/>
    <m/>
    <m/>
    <m/>
    <m/>
    <m/>
    <m/>
    <m/>
    <m/>
    <m/>
    <m/>
    <m/>
    <m/>
    <m/>
    <m/>
    <m/>
    <m/>
    <m/>
    <m/>
    <m/>
    <m/>
    <m/>
    <m/>
    <m/>
    <m/>
    <m/>
    <m/>
    <m/>
    <m/>
    <m/>
    <m/>
    <m/>
    <m/>
    <s v="DETALLE DE SERVICIOS"/>
    <m/>
    <m/>
    <m/>
    <m/>
    <m/>
    <m/>
    <m/>
    <m/>
    <m/>
    <m/>
    <m/>
    <m/>
    <m/>
    <m/>
    <m/>
    <m/>
    <m/>
    <m/>
    <m/>
    <m/>
    <m/>
    <m/>
    <m/>
    <m/>
    <m/>
    <m/>
    <m/>
    <m/>
    <m/>
    <m/>
    <m/>
    <m/>
    <m/>
    <m/>
    <m/>
    <m/>
    <m/>
    <m/>
    <m/>
    <m/>
    <m/>
    <m/>
    <m/>
    <m/>
    <m/>
    <m/>
    <m/>
    <m/>
    <m/>
    <m/>
    <m/>
    <m/>
    <m/>
    <m/>
    <m/>
    <m/>
    <m/>
    <m/>
    <m/>
    <m/>
    <m/>
    <m/>
    <x v="0"/>
    <m/>
    <m/>
    <m/>
    <m/>
    <m/>
    <s v="GESTIONADO"/>
    <m/>
    <d v="2024-01-15T00:00:00"/>
    <m/>
    <m/>
    <x v="106"/>
    <x v="0"/>
    <x v="0"/>
    <x v="0"/>
    <x v="0"/>
    <n v="1"/>
    <n v="1"/>
    <n v="1"/>
    <n v="1"/>
    <x v="0"/>
    <n v="1"/>
    <s v="12258571NARANJO Y GARCIA SAS"/>
    <x v="0"/>
    <d v="2024-01-15T00:00:00"/>
    <x v="2465"/>
    <d v="1899-12-30T00:00:00"/>
    <d v="2024-01-12T11:34:00"/>
    <s v="11:34"/>
    <d v="1900-01-02T09:31:54"/>
    <x v="0"/>
    <x v="0"/>
    <x v="20"/>
    <x v="1"/>
    <n v="8193"/>
  </r>
  <r>
    <n v="2488"/>
    <d v="2024-01-15T21:06:43"/>
    <d v="2024-01-15T21:07:38"/>
    <s v="46044959@ventasyservicios.com.co"/>
    <s v="Brayan Enrique Cuida Castillo"/>
    <m/>
    <d v="2024-01-13T00:00:00"/>
    <s v="2:17 p. m."/>
    <x v="4"/>
    <m/>
    <m/>
    <m/>
    <m/>
    <m/>
    <m/>
    <m/>
    <m/>
    <s v="marthanovoaycia@yahoo.com"/>
    <s v="Pagos claro  Agencia Martha Novoa Y CIA LTDA Nit 800078216-1"/>
    <s v="11816541"/>
    <s v="MARTHA NOVOA Y CIA LTDA ASESORES DE SEGUROS"/>
    <s v="MICRO"/>
    <s v="CLIENTE CLARO"/>
    <x v="0"/>
    <m/>
    <s v="FIJO"/>
    <s v="FO"/>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3T00:00:00"/>
    <s v="nn"/>
    <m/>
    <x v="47"/>
    <x v="0"/>
    <x v="0"/>
    <x v="0"/>
    <x v="0"/>
    <n v="1"/>
    <n v="1"/>
    <n v="1"/>
    <n v="1"/>
    <x v="0"/>
    <n v="1"/>
    <s v="11816541MARTHA NOVOA Y CIA LTDA ASESORES DE SEGUROS"/>
    <x v="0"/>
    <d v="2024-01-15T00:00:00"/>
    <x v="2466"/>
    <d v="1899-12-30T00:00:00"/>
    <d v="2024-01-13T02:17:00"/>
    <s v="2:17"/>
    <d v="1900-01-01T18:50:38"/>
    <x v="0"/>
    <x v="2"/>
    <x v="7"/>
    <x v="0"/>
    <n v="8193"/>
  </r>
  <r>
    <n v="2489"/>
    <d v="2024-01-15T20:58:54"/>
    <d v="2024-01-15T21:08:45"/>
    <s v="45981202@ventasyservicios.com.co"/>
    <s v="Candida Mayerli Moyano Casallas"/>
    <m/>
    <d v="2024-01-15T00:00:00"/>
    <s v="15:22"/>
    <x v="5"/>
    <m/>
    <m/>
    <m/>
    <m/>
    <m/>
    <m/>
    <m/>
    <m/>
    <m/>
    <m/>
    <s v="0"/>
    <s v="YUDY CASTILLO "/>
    <s v="NO DETERMINADO"/>
    <s v="CLIENTE EXTERNO"/>
    <x v="0"/>
    <m/>
    <m/>
    <m/>
    <m/>
    <m/>
    <m/>
    <m/>
    <m/>
    <m/>
    <m/>
    <m/>
    <m/>
    <m/>
    <m/>
    <m/>
    <m/>
    <m/>
    <m/>
    <m/>
    <m/>
    <m/>
    <m/>
    <m/>
    <m/>
    <m/>
    <m/>
    <m/>
    <m/>
    <m/>
    <m/>
    <m/>
    <m/>
    <m/>
    <m/>
    <m/>
    <m/>
    <m/>
    <m/>
    <m/>
    <m/>
    <m/>
    <m/>
    <m/>
    <m/>
    <m/>
    <m/>
    <m/>
    <m/>
    <m/>
    <m/>
    <m/>
    <m/>
    <m/>
    <m/>
    <m/>
    <m/>
    <m/>
    <m/>
    <m/>
    <m/>
    <m/>
    <m/>
    <m/>
    <m/>
    <m/>
    <m/>
    <m/>
    <m/>
    <m/>
    <m/>
    <m/>
    <m/>
    <m/>
    <m/>
    <m/>
    <m/>
    <m/>
    <m/>
    <m/>
    <m/>
    <m/>
    <m/>
    <m/>
    <m/>
    <s v="SIN CRITERIO DE BÚSQUEDA"/>
    <m/>
    <m/>
    <m/>
    <m/>
    <m/>
    <m/>
    <m/>
    <m/>
    <m/>
    <m/>
    <m/>
    <m/>
    <m/>
    <m/>
    <m/>
    <m/>
    <m/>
    <m/>
    <m/>
    <m/>
    <m/>
    <m/>
    <m/>
    <m/>
    <m/>
    <m/>
    <m/>
    <m/>
    <x v="0"/>
    <m/>
    <m/>
    <m/>
    <m/>
    <m/>
    <s v="GESTIONADO"/>
    <m/>
    <d v="2024-01-15T00:00:00"/>
    <m/>
    <m/>
    <x v="6"/>
    <x v="4"/>
    <x v="0"/>
    <x v="0"/>
    <x v="0"/>
    <n v="1"/>
    <n v="1"/>
    <n v="1"/>
    <n v="1"/>
    <x v="0"/>
    <n v="1"/>
    <s v="0"/>
    <x v="2"/>
    <d v="2024-01-15T00:00:00"/>
    <x v="2467"/>
    <d v="1899-12-30T00:00:00"/>
    <d v="2024-01-15T15:22:00"/>
    <s v="15:22"/>
    <d v="1899-12-30T05:46:45"/>
    <x v="1"/>
    <x v="1"/>
    <x v="10"/>
    <x v="1"/>
    <n v="8193"/>
  </r>
  <r>
    <n v="2490"/>
    <d v="2024-01-15T21:11:50"/>
    <d v="2024-01-15T21:12:43"/>
    <s v="45077024@ventasyservicios.com.co"/>
    <s v="Leidy Tatiana Pinzon Calderon"/>
    <m/>
    <d v="2024-01-15T00:00:00"/>
    <s v="16:44"/>
    <x v="7"/>
    <m/>
    <m/>
    <m/>
    <m/>
    <m/>
    <m/>
    <s v="jfranco@contractworkplaces.com"/>
    <s v="Re: CESIÓN DE CONTRATO - Sergio Franco"/>
    <m/>
    <m/>
    <s v="3142986224"/>
    <s v="SERGIO FRANCO RESTREPO"/>
    <s v="MASIV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5T00:00:00"/>
    <m/>
    <m/>
    <x v="79"/>
    <x v="6"/>
    <x v="0"/>
    <x v="0"/>
    <x v="0"/>
    <n v="1"/>
    <n v="1"/>
    <n v="1"/>
    <n v="1"/>
    <x v="0"/>
    <n v="1"/>
    <s v="3142986224SERGIO FRANCO RESTREPO"/>
    <x v="2"/>
    <d v="2024-01-15T00:00:00"/>
    <x v="2468"/>
    <d v="1899-12-30T00:00:00"/>
    <d v="2024-01-15T16:44:00"/>
    <s v="16:44"/>
    <d v="1899-12-30T04:28:43"/>
    <x v="1"/>
    <x v="1"/>
    <x v="12"/>
    <x v="1"/>
    <n v="8193"/>
  </r>
  <r>
    <n v="2491"/>
    <d v="2024-01-15T21:14:19"/>
    <d v="2024-01-15T21:15:37"/>
    <s v="45077016@ventasyservicios.com.co"/>
    <s v="Luis Guanuquiza Dominguez"/>
    <m/>
    <d v="2024-01-15T00:00:00"/>
    <s v="14:08"/>
    <x v="3"/>
    <m/>
    <s v="15560407"/>
    <m/>
    <m/>
    <m/>
    <m/>
    <m/>
    <m/>
    <m/>
    <m/>
    <s v="860527709"/>
    <s v="SURTIR MAYORISTA S.A."/>
    <s v="PYME MEDIANA"/>
    <s v="CLIENTE EXTERNO"/>
    <x v="0"/>
    <m/>
    <s v="MÓVIL"/>
    <m/>
    <m/>
    <s v="FACTURA"/>
    <m/>
    <m/>
    <m/>
    <m/>
    <m/>
    <m/>
    <m/>
    <m/>
    <m/>
    <m/>
    <m/>
    <m/>
    <m/>
    <m/>
    <m/>
    <m/>
    <m/>
    <m/>
    <s v="ACLARACIÓN COBRO DE RECONEXIÓN"/>
    <m/>
    <m/>
    <m/>
    <m/>
    <m/>
    <m/>
    <m/>
    <m/>
    <m/>
    <m/>
    <m/>
    <m/>
    <m/>
    <m/>
    <m/>
    <m/>
    <m/>
    <m/>
    <m/>
    <m/>
    <m/>
    <m/>
    <m/>
    <m/>
    <m/>
    <m/>
    <m/>
    <m/>
    <m/>
    <m/>
    <m/>
    <m/>
    <m/>
    <m/>
    <m/>
    <m/>
    <m/>
    <m/>
    <m/>
    <m/>
    <m/>
    <m/>
    <m/>
    <m/>
    <m/>
    <m/>
    <m/>
    <m/>
    <m/>
    <m/>
    <m/>
    <m/>
    <m/>
    <m/>
    <m/>
    <m/>
    <m/>
    <m/>
    <m/>
    <m/>
    <m/>
    <m/>
    <m/>
    <m/>
    <m/>
    <m/>
    <m/>
    <m/>
    <m/>
    <m/>
    <m/>
    <m/>
    <m/>
    <m/>
    <m/>
    <m/>
    <m/>
    <m/>
    <m/>
    <m/>
    <m/>
    <m/>
    <m/>
    <m/>
    <m/>
    <m/>
    <m/>
    <m/>
    <m/>
    <x v="0"/>
    <m/>
    <m/>
    <m/>
    <m/>
    <m/>
    <s v="GESTIONADO"/>
    <m/>
    <d v="2024-01-15T00:00:00"/>
    <s v="N/A"/>
    <s v="N/A"/>
    <x v="188"/>
    <x v="3"/>
    <x v="0"/>
    <x v="0"/>
    <x v="0"/>
    <n v="1"/>
    <n v="1"/>
    <n v="1"/>
    <n v="1"/>
    <x v="0"/>
    <n v="1"/>
    <s v="860527709SURTIR MAYORISTA S.A."/>
    <x v="0"/>
    <d v="2024-01-15T00:00:00"/>
    <x v="2469"/>
    <d v="1899-12-30T00:00:00"/>
    <d v="2024-01-15T14:08:00"/>
    <s v="14:08"/>
    <d v="1899-12-30T07:07:37"/>
    <x v="2"/>
    <x v="2"/>
    <x v="25"/>
    <x v="1"/>
    <n v="8193"/>
  </r>
  <r>
    <n v="2492"/>
    <d v="2024-01-15T21:16:02"/>
    <d v="2024-01-15T21:18:22"/>
    <s v="45077024@ventasyservicios.com.co"/>
    <s v="Leidy Tatiana Pinzon Calderon"/>
    <m/>
    <d v="2024-01-15T00:00:00"/>
    <s v="17:18"/>
    <x v="7"/>
    <m/>
    <m/>
    <m/>
    <m/>
    <m/>
    <m/>
    <s v="infratecno@crediservir.com"/>
    <s v="Re: Cesión de contratos"/>
    <m/>
    <m/>
    <s v="3118791707"/>
    <s v="LICETH DUARTE ORTEGA"/>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5T00:00:00"/>
    <m/>
    <m/>
    <x v="78"/>
    <x v="6"/>
    <x v="0"/>
    <x v="0"/>
    <x v="0"/>
    <n v="1"/>
    <n v="1"/>
    <n v="1"/>
    <n v="1"/>
    <x v="0"/>
    <n v="1"/>
    <s v="3118791707LICETH DUARTE ORTEGA"/>
    <x v="2"/>
    <d v="2024-01-15T00:00:00"/>
    <x v="2470"/>
    <d v="1899-12-30T00:00:00"/>
    <d v="2024-01-15T17:18:00"/>
    <s v="17:18"/>
    <d v="1899-12-30T04:00:22"/>
    <x v="1"/>
    <x v="1"/>
    <x v="12"/>
    <x v="1"/>
    <n v="8193"/>
  </r>
  <r>
    <n v="2493"/>
    <d v="2024-01-15T21:16:47"/>
    <d v="2024-01-15T21:19:08"/>
    <s v="45981202@ventasyservicios.com.co"/>
    <s v="Candida Mayerli Moyano Casallas"/>
    <m/>
    <d v="2024-01-15T00:00:00"/>
    <s v="16:11 "/>
    <x v="5"/>
    <m/>
    <m/>
    <m/>
    <m/>
    <m/>
    <m/>
    <m/>
    <m/>
    <m/>
    <m/>
    <s v="12520320"/>
    <s v="ASSOCIATED BRANDS COLOMBIA USUARIO DE ZONA FRANCA S.A.S"/>
    <s v="PYME MEDIANA"/>
    <s v="CLIENTE EXTERNO"/>
    <x v="0"/>
    <m/>
    <m/>
    <m/>
    <m/>
    <m/>
    <m/>
    <m/>
    <m/>
    <m/>
    <m/>
    <m/>
    <m/>
    <m/>
    <m/>
    <m/>
    <m/>
    <m/>
    <m/>
    <m/>
    <m/>
    <m/>
    <m/>
    <m/>
    <m/>
    <m/>
    <m/>
    <m/>
    <m/>
    <m/>
    <m/>
    <m/>
    <m/>
    <m/>
    <m/>
    <m/>
    <m/>
    <m/>
    <m/>
    <m/>
    <m/>
    <m/>
    <m/>
    <m/>
    <m/>
    <m/>
    <m/>
    <m/>
    <m/>
    <m/>
    <m/>
    <m/>
    <m/>
    <m/>
    <m/>
    <m/>
    <m/>
    <m/>
    <m/>
    <m/>
    <m/>
    <m/>
    <m/>
    <m/>
    <m/>
    <m/>
    <m/>
    <m/>
    <m/>
    <m/>
    <m/>
    <m/>
    <m/>
    <m/>
    <m/>
    <m/>
    <m/>
    <m/>
    <m/>
    <m/>
    <m/>
    <m/>
    <m/>
    <m/>
    <m/>
    <s v="COMPROBANTE NO VALIDO"/>
    <m/>
    <m/>
    <m/>
    <m/>
    <m/>
    <m/>
    <m/>
    <m/>
    <m/>
    <m/>
    <m/>
    <m/>
    <m/>
    <m/>
    <m/>
    <m/>
    <m/>
    <m/>
    <m/>
    <m/>
    <m/>
    <m/>
    <m/>
    <m/>
    <m/>
    <m/>
    <m/>
    <m/>
    <x v="0"/>
    <m/>
    <m/>
    <m/>
    <m/>
    <m/>
    <s v="GESTIONADO"/>
    <m/>
    <d v="2024-01-15T00:00:00"/>
    <m/>
    <m/>
    <x v="71"/>
    <x v="4"/>
    <x v="0"/>
    <x v="0"/>
    <x v="0"/>
    <n v="1"/>
    <n v="1"/>
    <n v="1"/>
    <n v="1"/>
    <x v="0"/>
    <n v="1"/>
    <s v="12520320"/>
    <x v="2"/>
    <d v="2024-01-15T00:00:00"/>
    <x v="2471"/>
    <d v="1899-12-30T00:00:00"/>
    <d v="2024-01-15T16:11:00"/>
    <s v="16:11"/>
    <d v="1899-12-30T05:08:08"/>
    <x v="1"/>
    <x v="1"/>
    <x v="10"/>
    <x v="1"/>
    <n v="8193"/>
  </r>
  <r>
    <n v="2494"/>
    <d v="2024-01-15T21:24:29"/>
    <d v="2024-01-15T21:25:24"/>
    <s v="45077016@ventasyservicios.com.co"/>
    <s v="Luis Guanuquiza Dominguez"/>
    <m/>
    <d v="2024-01-15T00:00:00"/>
    <s v="14:10"/>
    <x v="3"/>
    <m/>
    <s v="15560412"/>
    <m/>
    <m/>
    <m/>
    <m/>
    <m/>
    <m/>
    <m/>
    <m/>
    <s v="800028582"/>
    <s v="COOPERATIVA COLOMBIANA DE VIGILAN"/>
    <s v="PYME MEDIANA"/>
    <s v="CLIENTE EXTERN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15T00:00:00"/>
    <s v="N/A"/>
    <s v="N/A"/>
    <x v="73"/>
    <x v="3"/>
    <x v="0"/>
    <x v="0"/>
    <x v="0"/>
    <n v="1"/>
    <n v="1"/>
    <n v="1"/>
    <n v="1"/>
    <x v="1"/>
    <n v="2"/>
    <s v="800028582COOPERATIVA COLOMBIANA DE VIGILAN"/>
    <x v="0"/>
    <d v="2024-01-15T00:00:00"/>
    <x v="2472"/>
    <d v="1899-12-30T00:00:00"/>
    <d v="2024-01-15T14:10:00"/>
    <s v="14:10"/>
    <d v="1899-12-30T07:15:24"/>
    <x v="2"/>
    <x v="2"/>
    <x v="25"/>
    <x v="1"/>
    <n v="8193"/>
  </r>
  <r>
    <n v="2495"/>
    <d v="2024-01-15T21:24:30"/>
    <d v="2024-01-15T21:28:41"/>
    <s v="45926622@ventasyservicios.com.co"/>
    <s v="Yuli Caterine Tellez Amado"/>
    <m/>
    <d v="2024-01-15T00:00:00"/>
    <s v="12:10"/>
    <x v="0"/>
    <m/>
    <m/>
    <m/>
    <m/>
    <m/>
    <m/>
    <m/>
    <m/>
    <s v="claropqrmovil-21@millenium.com.co"/>
    <s v="CANCELACION SEGMENTO PYME  1420638"/>
    <s v="42165957"/>
    <s v="JUAN FELIPE GONZALEZ BAIZ"/>
    <s v="SOHO"/>
    <s v="SUPERVISORES Y/O COORDINADORES ALIADOS"/>
    <x v="0"/>
    <m/>
    <s v="FIJO"/>
    <s v="HFC"/>
    <s v="CANCELACIÓN DE SERVICIO"/>
    <m/>
    <m/>
    <m/>
    <m/>
    <m/>
    <m/>
    <m/>
    <s v="PROPUESTA CONTENCIÓN"/>
    <m/>
    <m/>
    <m/>
    <m/>
    <m/>
    <m/>
    <m/>
    <m/>
    <m/>
    <m/>
    <m/>
    <m/>
    <m/>
    <m/>
    <m/>
    <m/>
    <m/>
    <m/>
    <m/>
    <m/>
    <m/>
    <m/>
    <m/>
    <m/>
    <m/>
    <m/>
    <m/>
    <m/>
    <m/>
    <m/>
    <m/>
    <m/>
    <m/>
    <m/>
    <m/>
    <m/>
    <m/>
    <m/>
    <m/>
    <m/>
    <m/>
    <m/>
    <m/>
    <m/>
    <m/>
    <m/>
    <m/>
    <m/>
    <m/>
    <m/>
    <m/>
    <m/>
    <m/>
    <m/>
    <m/>
    <m/>
    <m/>
    <m/>
    <m/>
    <m/>
    <m/>
    <m/>
    <m/>
    <m/>
    <m/>
    <m/>
    <m/>
    <m/>
    <m/>
    <m/>
    <m/>
    <m/>
    <m/>
    <m/>
    <m/>
    <m/>
    <m/>
    <m/>
    <m/>
    <m/>
    <m/>
    <m/>
    <m/>
    <m/>
    <m/>
    <m/>
    <m/>
    <m/>
    <m/>
    <m/>
    <m/>
    <m/>
    <m/>
    <m/>
    <m/>
    <m/>
    <m/>
    <s v="TOTAL"/>
    <m/>
    <s v="NO INDICA MOTIVO"/>
    <m/>
    <x v="1"/>
    <m/>
    <m/>
    <s v="1"/>
    <m/>
    <m/>
    <s v="GESTIONADO"/>
    <m/>
    <d v="2024-01-15T00:00:00"/>
    <s v="N/A"/>
    <s v="N/A"/>
    <x v="11"/>
    <x v="0"/>
    <x v="0"/>
    <x v="0"/>
    <x v="0"/>
    <n v="1"/>
    <n v="1"/>
    <n v="1"/>
    <n v="1"/>
    <x v="0"/>
    <n v="1"/>
    <s v="42165957JUAN FELIPE GONZALEZ BAIZ"/>
    <x v="0"/>
    <d v="2024-01-15T00:00:00"/>
    <x v="2473"/>
    <d v="1899-12-30T00:00:00"/>
    <d v="2024-01-15T12:10:00"/>
    <s v="12:10"/>
    <d v="1899-12-30T09:18:41"/>
    <x v="2"/>
    <x v="2"/>
    <x v="1"/>
    <x v="1"/>
    <n v="8193"/>
  </r>
  <r>
    <n v="2496"/>
    <d v="2024-01-15T21:23:19"/>
    <d v="2024-01-15T21:30:18"/>
    <s v="45077024@ventasyservicios.com.co"/>
    <s v="Leidy Tatiana Pinzon Calderon"/>
    <m/>
    <d v="2024-01-15T00:00:00"/>
    <s v="17:28"/>
    <x v="7"/>
    <m/>
    <m/>
    <m/>
    <m/>
    <m/>
    <m/>
    <s v="secretaria@acgh.com.co"/>
    <s v="SOLICITUD MOVER TITULARIDAD PLAN CORPORATIVO"/>
    <m/>
    <m/>
    <s v="3106992532"/>
    <s v="SANDRA YANETH OSPINA LAGOS"/>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5T00:00:00"/>
    <m/>
    <m/>
    <x v="79"/>
    <x v="6"/>
    <x v="0"/>
    <x v="0"/>
    <x v="0"/>
    <n v="1"/>
    <n v="1"/>
    <n v="1"/>
    <n v="1"/>
    <x v="0"/>
    <n v="1"/>
    <s v="3106992532SANDRA YANETH OSPINA LAGOS"/>
    <x v="2"/>
    <d v="2024-01-15T00:00:00"/>
    <x v="2474"/>
    <d v="1899-12-30T00:00:00"/>
    <d v="2024-01-15T17:28:00"/>
    <s v="17:28"/>
    <d v="1899-12-30T04:02:18"/>
    <x v="1"/>
    <x v="1"/>
    <x v="12"/>
    <x v="1"/>
    <n v="8193"/>
  </r>
  <r>
    <n v="2497"/>
    <d v="2024-01-15T21:29:19"/>
    <d v="2024-01-15T21:30:38"/>
    <s v="46044959@ventasyservicios.com.co"/>
    <s v="Brayan Enrique Cuida Castillo"/>
    <m/>
    <d v="2024-01-15T00:00:00"/>
    <s v="12:16 p. m."/>
    <x v="4"/>
    <m/>
    <m/>
    <m/>
    <m/>
    <m/>
    <m/>
    <m/>
    <m/>
    <s v="paula.mendez@steren.com.co"/>
    <s v="RE: SOLICITUD SOPORTE REINTEGRO CUENTA 8.22422643"/>
    <s v="8.22422643"/>
    <s v="STEREN COLOMBIA SAS"/>
    <s v="MICRO"/>
    <s v="CLIENTE CLAR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5T00:00:00"/>
    <s v="NN"/>
    <m/>
    <x v="47"/>
    <x v="0"/>
    <x v="0"/>
    <x v="0"/>
    <x v="0"/>
    <n v="1"/>
    <n v="1"/>
    <n v="1"/>
    <n v="1"/>
    <x v="2"/>
    <n v="2"/>
    <s v="8.22422643STEREN COLOMBIA SAS"/>
    <x v="0"/>
    <d v="2024-01-15T00:00:00"/>
    <x v="2475"/>
    <d v="1899-12-30T00:00:00"/>
    <d v="2024-01-15T12:16:00"/>
    <s v="12:16"/>
    <d v="1899-12-30T09:14:38"/>
    <x v="2"/>
    <x v="2"/>
    <x v="7"/>
    <x v="0"/>
    <n v="8193"/>
  </r>
  <r>
    <n v="2498"/>
    <d v="2024-01-15T21:31:08"/>
    <d v="2024-01-15T21:32:41"/>
    <s v="45077016@ventasyservicios.com.co"/>
    <s v="Luis Guanuquiza Dominguez"/>
    <m/>
    <d v="2024-01-15T00:00:00"/>
    <s v="14:10"/>
    <x v="3"/>
    <m/>
    <s v="15560414"/>
    <m/>
    <m/>
    <m/>
    <m/>
    <m/>
    <m/>
    <m/>
    <m/>
    <s v="811009452"/>
    <s v="XENCO S.A"/>
    <s v="MICRO"/>
    <s v="CLIENTE EXTERNO"/>
    <x v="0"/>
    <m/>
    <s v="MÓVIL"/>
    <m/>
    <m/>
    <s v="FACTURA"/>
    <m/>
    <m/>
    <m/>
    <m/>
    <m/>
    <m/>
    <m/>
    <m/>
    <m/>
    <m/>
    <m/>
    <m/>
    <m/>
    <m/>
    <m/>
    <m/>
    <m/>
    <m/>
    <s v="ACLARACIÓN COBRO DE RECONEXIÓN"/>
    <m/>
    <m/>
    <m/>
    <m/>
    <m/>
    <m/>
    <m/>
    <m/>
    <m/>
    <m/>
    <m/>
    <m/>
    <m/>
    <m/>
    <m/>
    <m/>
    <m/>
    <m/>
    <m/>
    <m/>
    <m/>
    <m/>
    <m/>
    <m/>
    <m/>
    <m/>
    <m/>
    <m/>
    <m/>
    <m/>
    <m/>
    <m/>
    <m/>
    <m/>
    <m/>
    <m/>
    <m/>
    <m/>
    <m/>
    <m/>
    <m/>
    <m/>
    <m/>
    <m/>
    <m/>
    <m/>
    <m/>
    <m/>
    <m/>
    <m/>
    <m/>
    <m/>
    <m/>
    <m/>
    <m/>
    <m/>
    <m/>
    <m/>
    <m/>
    <m/>
    <m/>
    <m/>
    <m/>
    <m/>
    <m/>
    <m/>
    <m/>
    <m/>
    <m/>
    <m/>
    <m/>
    <m/>
    <m/>
    <m/>
    <m/>
    <m/>
    <m/>
    <m/>
    <m/>
    <m/>
    <m/>
    <m/>
    <m/>
    <m/>
    <m/>
    <m/>
    <m/>
    <m/>
    <m/>
    <x v="0"/>
    <m/>
    <m/>
    <m/>
    <m/>
    <m/>
    <s v="GESTIONADO"/>
    <m/>
    <d v="2024-01-15T00:00:00"/>
    <s v="N/A"/>
    <s v="N/A"/>
    <x v="188"/>
    <x v="3"/>
    <x v="0"/>
    <x v="0"/>
    <x v="0"/>
    <n v="1"/>
    <n v="1"/>
    <n v="1"/>
    <n v="1"/>
    <x v="0"/>
    <n v="1"/>
    <s v="811009452XENCO S.A"/>
    <x v="0"/>
    <d v="2024-01-15T00:00:00"/>
    <x v="2476"/>
    <d v="1899-12-30T00:00:00"/>
    <d v="2024-01-15T14:10:00"/>
    <s v="14:10"/>
    <d v="1899-12-30T07:22:41"/>
    <x v="2"/>
    <x v="2"/>
    <x v="25"/>
    <x v="1"/>
    <n v="8193"/>
  </r>
  <r>
    <n v="2499"/>
    <d v="2024-01-15T21:27:28"/>
    <d v="2024-01-15T21:32:58"/>
    <s v="46044558@ventasyservicios.com.co"/>
    <s v="Dick Harry Rodriguez Rocha"/>
    <m/>
    <d v="2024-01-15T00:00:00"/>
    <s v="16:13"/>
    <x v="0"/>
    <m/>
    <m/>
    <m/>
    <m/>
    <m/>
    <m/>
    <m/>
    <m/>
    <s v="servired.tesoreria@gmail.com"/>
    <s v="Fwd: SESSION CONTRATO REF"/>
    <s v="81732824"/>
    <s v="SERVIRED COLOMBIA SAS"/>
    <s v="MICRO"/>
    <s v="CLIENTE EXTERNO"/>
    <x v="0"/>
    <m/>
    <s v="FIJO"/>
    <s v="HFC"/>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15T00:00:00"/>
    <m/>
    <m/>
    <x v="111"/>
    <x v="0"/>
    <x v="0"/>
    <x v="0"/>
    <x v="0"/>
    <n v="1"/>
    <n v="1"/>
    <n v="1"/>
    <n v="1"/>
    <x v="0"/>
    <n v="1"/>
    <s v="81732824SERVIRED COLOMBIA SAS"/>
    <x v="2"/>
    <d v="2024-01-15T00:00:00"/>
    <x v="2477"/>
    <d v="1899-12-30T00:00:00"/>
    <d v="2024-01-15T16:13:00"/>
    <s v="16:13"/>
    <d v="1899-12-30T05:19:58"/>
    <x v="1"/>
    <x v="1"/>
    <x v="20"/>
    <x v="1"/>
    <n v="8193"/>
  </r>
  <r>
    <n v="2500"/>
    <d v="2024-01-15T21:22:13"/>
    <d v="2024-01-15T21:35:41"/>
    <s v="45981202@ventasyservicios.com.co"/>
    <s v="Candida Mayerli Moyano Casallas"/>
    <m/>
    <d v="2024-01-14T00:00:00"/>
    <s v="22:54"/>
    <x v="5"/>
    <m/>
    <m/>
    <m/>
    <m/>
    <m/>
    <m/>
    <m/>
    <m/>
    <m/>
    <m/>
    <s v="12451252 "/>
    <s v="AEROCAFETEROS CARGO SAS"/>
    <s v="PYME MEDIANA"/>
    <s v="CLIENTE EXTERNO"/>
    <x v="0"/>
    <m/>
    <m/>
    <m/>
    <m/>
    <m/>
    <m/>
    <m/>
    <m/>
    <m/>
    <m/>
    <m/>
    <m/>
    <m/>
    <m/>
    <m/>
    <m/>
    <m/>
    <m/>
    <m/>
    <m/>
    <m/>
    <m/>
    <m/>
    <m/>
    <m/>
    <m/>
    <m/>
    <m/>
    <m/>
    <m/>
    <m/>
    <m/>
    <m/>
    <m/>
    <m/>
    <m/>
    <m/>
    <m/>
    <m/>
    <m/>
    <m/>
    <m/>
    <m/>
    <m/>
    <m/>
    <m/>
    <m/>
    <m/>
    <m/>
    <m/>
    <m/>
    <m/>
    <m/>
    <m/>
    <m/>
    <m/>
    <m/>
    <m/>
    <m/>
    <m/>
    <m/>
    <m/>
    <m/>
    <m/>
    <m/>
    <m/>
    <m/>
    <m/>
    <m/>
    <m/>
    <m/>
    <m/>
    <m/>
    <m/>
    <m/>
    <m/>
    <m/>
    <m/>
    <m/>
    <m/>
    <m/>
    <m/>
    <m/>
    <m/>
    <s v="PAGO YA APLICADO"/>
    <s v="BANCO BOGOTÁ"/>
    <s v="TRANSFERENCIA CON PAGO A LA REFERENCIA"/>
    <m/>
    <m/>
    <m/>
    <m/>
    <m/>
    <m/>
    <m/>
    <m/>
    <m/>
    <m/>
    <m/>
    <m/>
    <m/>
    <m/>
    <m/>
    <m/>
    <m/>
    <m/>
    <m/>
    <m/>
    <m/>
    <m/>
    <m/>
    <m/>
    <m/>
    <m/>
    <x v="0"/>
    <m/>
    <m/>
    <m/>
    <m/>
    <m/>
    <s v="GESTIONADO"/>
    <m/>
    <d v="2024-01-15T00:00:00"/>
    <m/>
    <m/>
    <x v="70"/>
    <x v="4"/>
    <x v="0"/>
    <x v="0"/>
    <x v="0"/>
    <n v="1"/>
    <n v="1"/>
    <n v="1"/>
    <n v="1"/>
    <x v="0"/>
    <n v="1"/>
    <s v="12451252 "/>
    <x v="0"/>
    <d v="2024-01-15T00:00:00"/>
    <x v="2478"/>
    <d v="1899-12-30T00:00:00"/>
    <d v="2024-01-14T22:54:00"/>
    <s v="22:54"/>
    <d v="1899-12-30T22:41:41"/>
    <x v="4"/>
    <x v="0"/>
    <x v="10"/>
    <x v="1"/>
    <n v="8193"/>
  </r>
  <r>
    <n v="2501"/>
    <d v="2024-01-15T15:58:56"/>
    <d v="2024-01-15T21:36:01"/>
    <s v="46046813@ventasyservicios.com.co"/>
    <s v="Leidy Dayan Bautista Villamil"/>
    <m/>
    <d v="2024-01-15T00:00:00"/>
    <s v="12:35"/>
    <x v="0"/>
    <m/>
    <m/>
    <m/>
    <m/>
    <m/>
    <m/>
    <m/>
    <m/>
    <s v="contactopyme.co@claro.com.co"/>
    <s v="Fwd: Re: Fwd: URGENTE ERROR EN DECUENTO DE PAGO DE FACTURA CLARO // DEBIDO AUTOMATICO // NICOLUKAS S A // 800097884-2 // ID 11223492"/>
    <s v="11223492"/>
    <s v="NICOLUKAS S A"/>
    <s v="PYME PEQUEÑA"/>
    <s v="CLIENTE CLARO"/>
    <x v="0"/>
    <m/>
    <s v="FIJO"/>
    <s v="FO"/>
    <s v="SALDO"/>
    <m/>
    <m/>
    <m/>
    <m/>
    <m/>
    <m/>
    <m/>
    <m/>
    <m/>
    <m/>
    <m/>
    <m/>
    <m/>
    <m/>
    <m/>
    <m/>
    <m/>
    <m/>
    <m/>
    <m/>
    <m/>
    <m/>
    <m/>
    <m/>
    <m/>
    <m/>
    <m/>
    <m/>
    <m/>
    <m/>
    <m/>
    <m/>
    <m/>
    <m/>
    <m/>
    <m/>
    <m/>
    <m/>
    <m/>
    <m/>
    <m/>
    <m/>
    <m/>
    <m/>
    <m/>
    <m/>
    <m/>
    <m/>
    <m/>
    <s v="INFORMACIÓN - ACLARACIÓN"/>
    <m/>
    <m/>
    <m/>
    <m/>
    <m/>
    <m/>
    <m/>
    <m/>
    <m/>
    <m/>
    <m/>
    <m/>
    <m/>
    <m/>
    <m/>
    <m/>
    <m/>
    <m/>
    <m/>
    <m/>
    <m/>
    <m/>
    <m/>
    <m/>
    <m/>
    <m/>
    <m/>
    <m/>
    <m/>
    <m/>
    <m/>
    <m/>
    <m/>
    <m/>
    <m/>
    <m/>
    <m/>
    <m/>
    <m/>
    <m/>
    <m/>
    <m/>
    <m/>
    <m/>
    <m/>
    <m/>
    <m/>
    <m/>
    <m/>
    <m/>
    <m/>
    <m/>
    <m/>
    <m/>
    <m/>
    <m/>
    <m/>
    <m/>
    <m/>
    <x v="0"/>
    <m/>
    <m/>
    <m/>
    <m/>
    <m/>
    <s v="GESTIONADO"/>
    <m/>
    <d v="2024-01-15T00:00:00"/>
    <m/>
    <m/>
    <x v="39"/>
    <x v="0"/>
    <x v="0"/>
    <x v="0"/>
    <x v="0"/>
    <n v="1"/>
    <n v="1"/>
    <n v="1"/>
    <n v="1"/>
    <x v="2"/>
    <n v="4"/>
    <s v="11223492NICOLUKAS S A"/>
    <x v="0"/>
    <d v="2024-01-15T00:00:00"/>
    <x v="2479"/>
    <d v="1899-12-30T00:00:00"/>
    <d v="2024-01-15T12:35:00"/>
    <s v="12:35"/>
    <d v="1899-12-30T09:01:01"/>
    <x v="2"/>
    <x v="2"/>
    <x v="2"/>
    <x v="1"/>
    <n v="8193"/>
  </r>
  <r>
    <n v="2502"/>
    <d v="2024-01-15T21:36:01"/>
    <d v="2024-01-15T21:37:19"/>
    <s v="46046817@ventasyservicios.com.co"/>
    <s v="Nicolas Romero Parra"/>
    <m/>
    <d v="2024-01-15T00:00:00"/>
    <s v="12:24"/>
    <x v="0"/>
    <m/>
    <m/>
    <m/>
    <m/>
    <m/>
    <m/>
    <m/>
    <m/>
    <s v="lab.cspingenieria@gmail.com"/>
    <s v="Fwd: CAMBIO TITULAR PLAN"/>
    <s v="55947259"/>
    <s v=" C.S.P INGENIERIA ESTUDIOS Y DISEN˜OS SAS"/>
    <s v="SOHO"/>
    <s v="CLIENTE CLARO"/>
    <x v="0"/>
    <m/>
    <s v="FIJO"/>
    <s v="HFC"/>
    <s v="CASO A OTRAS ÁREAS"/>
    <m/>
    <m/>
    <m/>
    <m/>
    <m/>
    <m/>
    <m/>
    <m/>
    <s v="NOVEDADES PYME"/>
    <m/>
    <m/>
    <m/>
    <m/>
    <m/>
    <m/>
    <m/>
    <m/>
    <m/>
    <m/>
    <m/>
    <m/>
    <m/>
    <m/>
    <m/>
    <m/>
    <m/>
    <m/>
    <m/>
    <m/>
    <m/>
    <m/>
    <m/>
    <m/>
    <m/>
    <m/>
    <m/>
    <m/>
    <m/>
    <m/>
    <m/>
    <m/>
    <m/>
    <m/>
    <m/>
    <m/>
    <m/>
    <m/>
    <m/>
    <m/>
    <m/>
    <m/>
    <m/>
    <m/>
    <m/>
    <m/>
    <m/>
    <m/>
    <m/>
    <m/>
    <m/>
    <m/>
    <m/>
    <m/>
    <m/>
    <m/>
    <m/>
    <m/>
    <m/>
    <m/>
    <m/>
    <m/>
    <m/>
    <m/>
    <m/>
    <m/>
    <m/>
    <m/>
    <m/>
    <m/>
    <m/>
    <m/>
    <m/>
    <m/>
    <m/>
    <m/>
    <m/>
    <m/>
    <m/>
    <m/>
    <m/>
    <m/>
    <m/>
    <m/>
    <m/>
    <m/>
    <m/>
    <m/>
    <m/>
    <m/>
    <m/>
    <m/>
    <m/>
    <m/>
    <m/>
    <m/>
    <m/>
    <m/>
    <m/>
    <m/>
    <x v="0"/>
    <m/>
    <m/>
    <m/>
    <m/>
    <m/>
    <s v="GESTIONADO"/>
    <m/>
    <d v="2024-01-15T00:00:00"/>
    <s v="N/A"/>
    <s v="996296264"/>
    <x v="94"/>
    <x v="0"/>
    <x v="0"/>
    <x v="0"/>
    <x v="0"/>
    <n v="1"/>
    <n v="1"/>
    <n v="1"/>
    <n v="1"/>
    <x v="0"/>
    <n v="1"/>
    <s v="55947259 C.S.P INGENIERIA ESTUDIOS Y DISEN˜OS SAS"/>
    <x v="1"/>
    <d v="2024-01-15T00:00:00"/>
    <x v="2480"/>
    <d v="1899-12-30T00:00:00"/>
    <d v="2024-01-15T12:24:00"/>
    <s v="12:24"/>
    <d v="1899-12-30T09:13:19"/>
    <x v="2"/>
    <x v="2"/>
    <x v="3"/>
    <x v="1"/>
    <n v="8193"/>
  </r>
  <r>
    <n v="2503"/>
    <d v="2024-01-15T21:28:44"/>
    <d v="2024-01-15T21:37:49"/>
    <s v="45926622@ventasyservicios.com.co"/>
    <s v="Yuli Caterine Tellez Amado"/>
    <m/>
    <d v="2024-01-15T00:00:00"/>
    <s v="12:50"/>
    <x v="0"/>
    <m/>
    <m/>
    <m/>
    <m/>
    <m/>
    <m/>
    <m/>
    <m/>
    <s v="claropqrfija-38@millenium.com.co"/>
    <s v="CANCELACION SEGMENTO PYME ID  1421114"/>
    <s v="31003672"/>
    <s v="JUAN CARLO PALACIOS CAMPUZANO"/>
    <s v="MICRO"/>
    <s v="SUPERVISORES Y/O COORDINADORES ALIADOS"/>
    <x v="0"/>
    <m/>
    <s v="FIJO"/>
    <s v="HFC"/>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5T00:00:00"/>
    <s v="N/A"/>
    <s v="N/A"/>
    <x v="0"/>
    <x v="0"/>
    <x v="0"/>
    <x v="0"/>
    <x v="0"/>
    <n v="1"/>
    <n v="1"/>
    <n v="1"/>
    <n v="1"/>
    <x v="0"/>
    <n v="1"/>
    <s v="31003672JUAN CARLO PALACIOS CAMPUZANO"/>
    <x v="0"/>
    <d v="2024-01-15T00:00:00"/>
    <x v="2481"/>
    <d v="1899-12-30T00:00:00"/>
    <d v="2024-01-15T12:50:00"/>
    <s v="12:50"/>
    <d v="1899-12-30T08:47:49"/>
    <x v="2"/>
    <x v="2"/>
    <x v="1"/>
    <x v="1"/>
    <n v="8193"/>
  </r>
  <r>
    <n v="2504"/>
    <d v="2024-01-15T21:34:44"/>
    <d v="2024-01-15T21:38:09"/>
    <s v="45077024@ventasyservicios.com.co"/>
    <s v="Leidy Tatiana Pinzon Calderon"/>
    <m/>
    <d v="2024-01-15T00:00:00"/>
    <s v="18:43"/>
    <x v="7"/>
    <m/>
    <m/>
    <m/>
    <m/>
    <m/>
    <m/>
    <s v="admin@athenas.com.co"/>
    <s v="Re: CESION LINEA TELEFONICA MOVIL 3118950017"/>
    <m/>
    <m/>
    <s v="3118950017"/>
    <s v="ATHENAS SERVICIOS S A S"/>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5T00:00:00"/>
    <m/>
    <m/>
    <x v="79"/>
    <x v="6"/>
    <x v="0"/>
    <x v="0"/>
    <x v="0"/>
    <n v="1"/>
    <n v="1"/>
    <n v="1"/>
    <n v="1"/>
    <x v="1"/>
    <n v="4"/>
    <s v="3118950017ATHENAS SERVICIOS S A S"/>
    <x v="2"/>
    <d v="2024-01-15T00:00:00"/>
    <x v="2482"/>
    <d v="1899-12-30T00:00:00"/>
    <d v="2024-01-15T18:43:00"/>
    <s v="18:43"/>
    <d v="1899-12-30T02:55:09"/>
    <x v="1"/>
    <x v="1"/>
    <x v="12"/>
    <x v="1"/>
    <n v="8193"/>
  </r>
  <r>
    <n v="2505"/>
    <d v="2024-01-15T21:35:44"/>
    <d v="2024-01-15T21:40:40"/>
    <s v="45981202@ventasyservicios.com.co"/>
    <s v="Candida Mayerli Moyano Casallas"/>
    <m/>
    <d v="2024-01-15T00:00:00"/>
    <s v="17:09"/>
    <x v="5"/>
    <m/>
    <m/>
    <m/>
    <m/>
    <m/>
    <m/>
    <m/>
    <m/>
    <m/>
    <m/>
    <s v="13328997"/>
    <s v="LUIS HERNANDO DE LA HOZ MAESTRE"/>
    <s v="SOHO"/>
    <s v="CLIENTE EXTERNO"/>
    <x v="0"/>
    <m/>
    <m/>
    <m/>
    <m/>
    <m/>
    <m/>
    <m/>
    <m/>
    <m/>
    <m/>
    <m/>
    <m/>
    <m/>
    <m/>
    <m/>
    <m/>
    <m/>
    <m/>
    <m/>
    <m/>
    <m/>
    <m/>
    <m/>
    <m/>
    <m/>
    <m/>
    <m/>
    <m/>
    <m/>
    <m/>
    <m/>
    <m/>
    <m/>
    <m/>
    <m/>
    <m/>
    <m/>
    <m/>
    <m/>
    <m/>
    <m/>
    <m/>
    <m/>
    <m/>
    <m/>
    <m/>
    <m/>
    <m/>
    <m/>
    <m/>
    <m/>
    <m/>
    <m/>
    <m/>
    <m/>
    <m/>
    <m/>
    <m/>
    <m/>
    <m/>
    <m/>
    <m/>
    <m/>
    <m/>
    <m/>
    <m/>
    <m/>
    <m/>
    <m/>
    <m/>
    <m/>
    <m/>
    <m/>
    <m/>
    <m/>
    <m/>
    <m/>
    <m/>
    <m/>
    <m/>
    <m/>
    <m/>
    <m/>
    <m/>
    <s v="PAGO YA APLICADO"/>
    <s v="CAV CLARO"/>
    <s v="PAGO EN CAJA DIRECTA DEL BANCO"/>
    <m/>
    <m/>
    <m/>
    <m/>
    <m/>
    <m/>
    <m/>
    <m/>
    <m/>
    <m/>
    <m/>
    <m/>
    <m/>
    <m/>
    <m/>
    <m/>
    <m/>
    <m/>
    <m/>
    <m/>
    <m/>
    <m/>
    <m/>
    <m/>
    <m/>
    <m/>
    <x v="0"/>
    <m/>
    <m/>
    <m/>
    <m/>
    <m/>
    <s v="GESTIONADO"/>
    <m/>
    <d v="2024-01-15T00:00:00"/>
    <m/>
    <m/>
    <x v="70"/>
    <x v="4"/>
    <x v="0"/>
    <x v="0"/>
    <x v="0"/>
    <n v="1"/>
    <n v="1"/>
    <n v="1"/>
    <n v="1"/>
    <x v="0"/>
    <n v="1"/>
    <s v="13328997"/>
    <x v="2"/>
    <d v="2024-01-15T00:00:00"/>
    <x v="2483"/>
    <d v="1899-12-30T00:00:00"/>
    <d v="2024-01-15T17:09:00"/>
    <s v="17:09"/>
    <d v="1899-12-30T04:31:40"/>
    <x v="1"/>
    <x v="1"/>
    <x v="10"/>
    <x v="1"/>
    <n v="8193"/>
  </r>
  <r>
    <n v="2506"/>
    <d v="2024-01-15T21:40:04"/>
    <d v="2024-01-15T21:41:03"/>
    <s v="46044959@ventasyservicios.com.co"/>
    <s v="Brayan Enrique Cuida Castillo"/>
    <m/>
    <d v="2024-01-15T00:00:00"/>
    <s v="12:01 p. m."/>
    <x v="4"/>
    <m/>
    <m/>
    <m/>
    <m/>
    <m/>
    <m/>
    <m/>
    <m/>
    <s v="manuelr.cabrales@gmail.com"/>
    <s v="Fwd: Reclamación cobro línea 3138267102"/>
    <s v="3138267102"/>
    <s v="MANUEL RAMON CABRALES LOZANO"/>
    <s v="SOHO"/>
    <s v="CLIENTE CLARO"/>
    <x v="0"/>
    <m/>
    <s v="MÓVIL"/>
    <m/>
    <m/>
    <s v="ROAMING INTERNACIONAL"/>
    <m/>
    <m/>
    <m/>
    <m/>
    <m/>
    <m/>
    <m/>
    <m/>
    <m/>
    <m/>
    <m/>
    <m/>
    <m/>
    <m/>
    <m/>
    <m/>
    <m/>
    <m/>
    <m/>
    <m/>
    <m/>
    <m/>
    <m/>
    <m/>
    <m/>
    <m/>
    <m/>
    <m/>
    <m/>
    <m/>
    <m/>
    <m/>
    <m/>
    <m/>
    <m/>
    <m/>
    <m/>
    <m/>
    <m/>
    <m/>
    <m/>
    <m/>
    <m/>
    <m/>
    <m/>
    <m/>
    <m/>
    <s v="INFORMACIÓN ACLARACIÓN"/>
    <m/>
    <m/>
    <m/>
    <m/>
    <m/>
    <m/>
    <m/>
    <m/>
    <m/>
    <m/>
    <m/>
    <m/>
    <m/>
    <m/>
    <m/>
    <m/>
    <m/>
    <m/>
    <m/>
    <m/>
    <m/>
    <m/>
    <m/>
    <m/>
    <m/>
    <m/>
    <m/>
    <m/>
    <m/>
    <m/>
    <m/>
    <m/>
    <m/>
    <m/>
    <m/>
    <m/>
    <m/>
    <m/>
    <m/>
    <m/>
    <m/>
    <m/>
    <m/>
    <m/>
    <m/>
    <m/>
    <m/>
    <m/>
    <m/>
    <m/>
    <m/>
    <m/>
    <m/>
    <m/>
    <m/>
    <m/>
    <m/>
    <m/>
    <m/>
    <m/>
    <x v="0"/>
    <m/>
    <m/>
    <m/>
    <m/>
    <m/>
    <s v="GESTIONADO"/>
    <m/>
    <d v="2024-01-15T00:00:00"/>
    <s v="NN"/>
    <m/>
    <x v="18"/>
    <x v="0"/>
    <x v="0"/>
    <x v="0"/>
    <x v="0"/>
    <n v="1"/>
    <n v="1"/>
    <n v="1"/>
    <n v="1"/>
    <x v="0"/>
    <n v="1"/>
    <s v="3138267102MANUEL RAMON CABRALES LOZANO"/>
    <x v="0"/>
    <d v="2024-01-15T00:00:00"/>
    <x v="2484"/>
    <d v="1899-12-30T00:00:00"/>
    <d v="2024-01-15T12:01:00"/>
    <s v="12:01"/>
    <d v="1899-12-30T09:40:03"/>
    <x v="2"/>
    <x v="2"/>
    <x v="7"/>
    <x v="0"/>
    <n v="8193"/>
  </r>
  <r>
    <n v="2507"/>
    <d v="2024-01-15T21:43:02"/>
    <d v="2024-01-15T21:43:10"/>
    <s v="45113897@ventasyservicios.com.co"/>
    <s v="Diana Carolina Zambrano Cruz"/>
    <m/>
    <d v="2024-01-15T00:00:00"/>
    <s v="15:23"/>
    <x v="4"/>
    <m/>
    <m/>
    <m/>
    <m/>
    <m/>
    <m/>
    <m/>
    <m/>
    <s v="gerenciageneral@logimastersas.com"/>
    <s v="SOLICITU URGENTE TRASLADO CUENTA DE INTERNET"/>
    <s v="12160815"/>
    <s v="LOGIMASTER FREIGHT SERVICES S A S"/>
    <s v="MICRO"/>
    <s v="CLIENTE EXTERNO"/>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5T00:00:00"/>
    <m/>
    <m/>
    <x v="80"/>
    <x v="0"/>
    <x v="0"/>
    <x v="0"/>
    <x v="0"/>
    <n v="1"/>
    <n v="1"/>
    <n v="1"/>
    <n v="1"/>
    <x v="0"/>
    <n v="1"/>
    <s v="12160815LOGIMASTER FREIGHT SERVICES S A S"/>
    <x v="0"/>
    <d v="2024-01-15T00:00:00"/>
    <x v="2485"/>
    <d v="1899-12-30T00:00:00"/>
    <d v="2024-01-15T15:23:00"/>
    <s v="15:23"/>
    <d v="1899-12-30T06:20:10"/>
    <x v="2"/>
    <x v="2"/>
    <x v="30"/>
    <x v="0"/>
    <n v="8193"/>
  </r>
  <r>
    <n v="2508"/>
    <d v="2024-01-15T21:42:58"/>
    <d v="2024-01-15T21:43:52"/>
    <s v="45077024@ventasyservicios.com.co"/>
    <s v="Leidy Tatiana Pinzon Calderon"/>
    <m/>
    <d v="2024-01-15T00:00:00"/>
    <s v="18:16"/>
    <x v="7"/>
    <m/>
    <m/>
    <m/>
    <m/>
    <m/>
    <m/>
    <s v="agropecuariaelprofe@gmail.com"/>
    <s v="Fwd: formato informacion de cesion de contrato"/>
    <m/>
    <m/>
    <s v="3143059684"/>
    <s v="FABIAN HERNAN CAMERO MEDINA"/>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5T00:00:00"/>
    <m/>
    <m/>
    <x v="79"/>
    <x v="6"/>
    <x v="0"/>
    <x v="18"/>
    <x v="1"/>
    <n v="1"/>
    <n v="1"/>
    <n v="1"/>
    <n v="1"/>
    <x v="2"/>
    <n v="2"/>
    <s v="3143059684FABIAN HERNAN CAMERO MEDINA"/>
    <x v="2"/>
    <d v="2024-01-15T00:00:00"/>
    <x v="2486"/>
    <d v="1899-12-30T00:00:00"/>
    <d v="2024-01-15T18:16:00"/>
    <s v="18:16"/>
    <d v="1899-12-30T03:27:52"/>
    <x v="1"/>
    <x v="1"/>
    <x v="12"/>
    <x v="1"/>
    <n v="8193"/>
  </r>
  <r>
    <n v="2509"/>
    <d v="2024-01-15T21:43:12"/>
    <d v="2024-01-15T21:43:59"/>
    <s v="45113897@ventasyservicios.com.co"/>
    <s v="Diana Carolina Zambrano Cruz"/>
    <m/>
    <d v="2024-01-15T00:00:00"/>
    <s v="15:33"/>
    <x v="4"/>
    <m/>
    <m/>
    <m/>
    <m/>
    <m/>
    <m/>
    <m/>
    <m/>
    <s v="hypineda@misena.edu.co"/>
    <s v="Re: Re: Traslado de l??nea"/>
    <s v="96425208"/>
    <s v="HEIDY YOLI PINEDA ESPITIA                  "/>
    <s v="SOHO"/>
    <s v="CLIENTE EXTERNO"/>
    <x v="0"/>
    <m/>
    <s v="FIJO"/>
    <s v="HFC"/>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5T00:00:00"/>
    <m/>
    <m/>
    <x v="80"/>
    <x v="0"/>
    <x v="0"/>
    <x v="0"/>
    <x v="0"/>
    <n v="1"/>
    <n v="1"/>
    <n v="1"/>
    <n v="1"/>
    <x v="1"/>
    <n v="2"/>
    <s v="96425208HEIDY YOLI PINEDA ESPITIA                  "/>
    <x v="0"/>
    <d v="2024-01-15T00:00:00"/>
    <x v="2487"/>
    <d v="1899-12-30T00:00:00"/>
    <d v="2024-01-15T15:33:00"/>
    <s v="15:33"/>
    <d v="1899-12-30T06:10:59"/>
    <x v="2"/>
    <x v="2"/>
    <x v="30"/>
    <x v="0"/>
    <n v="8193"/>
  </r>
  <r>
    <n v="2510"/>
    <d v="2024-01-15T21:44:44"/>
    <d v="2024-01-15T21:46:13"/>
    <s v="45926622@ventasyservicios.com.co"/>
    <s v="Yuli Caterine Tellez Amado"/>
    <m/>
    <d v="2024-01-15T00:00:00"/>
    <s v="13:30"/>
    <x v="4"/>
    <m/>
    <m/>
    <m/>
    <m/>
    <m/>
    <m/>
    <m/>
    <m/>
    <s v="marilyncardona71@gmail.com; "/>
    <s v="Re: Fwd: Solicitud cancelación servicio claro hogar REFERENCIA DE PAGO 87024168"/>
    <s v="87024168"/>
    <s v="MARILYN CARDONA RAVE"/>
    <s v="SOHO"/>
    <s v="CLIENTE EXTERNO"/>
    <x v="0"/>
    <m/>
    <s v="FIJO"/>
    <s v="HFC"/>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5T00:00:00"/>
    <s v="N/A"/>
    <s v="N/A"/>
    <x v="0"/>
    <x v="0"/>
    <x v="0"/>
    <x v="0"/>
    <x v="0"/>
    <n v="1"/>
    <n v="1"/>
    <n v="1"/>
    <n v="1"/>
    <x v="0"/>
    <n v="1"/>
    <s v="87024168MARILYN CARDONA RAVE"/>
    <x v="0"/>
    <d v="2024-01-15T00:00:00"/>
    <x v="2488"/>
    <d v="1899-12-30T00:00:00"/>
    <d v="2024-01-15T13:30:00"/>
    <s v="13:30"/>
    <d v="1899-12-30T08:16:13"/>
    <x v="2"/>
    <x v="2"/>
    <x v="1"/>
    <x v="1"/>
    <n v="8193"/>
  </r>
  <r>
    <n v="2511"/>
    <d v="2024-01-15T21:48:43"/>
    <d v="2024-01-15T21:51:11"/>
    <s v="46044558@ventasyservicios.com.co"/>
    <s v="Dick Harry Rodriguez Rocha"/>
    <m/>
    <d v="2024-01-11T00:00:00"/>
    <s v="17:17"/>
    <x v="0"/>
    <m/>
    <m/>
    <m/>
    <m/>
    <m/>
    <m/>
    <m/>
    <m/>
    <s v="francisco.sanchez.ext@claro.com.co"/>
    <s v="RE: GARANTIA SERVICIO CUENTA 38575946 DANILO CARDENAS CC 79146941 TV3 84A-29 APT 802"/>
    <s v="38575946 "/>
    <s v="DANILO CARDENAS LESMES"/>
    <s v="MICRO"/>
    <s v="CLIENTE CLARO"/>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5T00:00:00"/>
    <m/>
    <m/>
    <x v="9"/>
    <x v="0"/>
    <x v="0"/>
    <x v="9"/>
    <x v="1"/>
    <n v="1"/>
    <n v="1"/>
    <n v="1"/>
    <n v="1"/>
    <x v="0"/>
    <n v="1"/>
    <s v="38575946 DANILO CARDENAS LESMES"/>
    <x v="0"/>
    <d v="2024-01-15T00:00:00"/>
    <x v="2489"/>
    <d v="1899-12-30T00:00:00"/>
    <d v="2024-01-11T17:17:00"/>
    <s v="17:17"/>
    <d v="1900-01-03T04:34:11"/>
    <x v="0"/>
    <x v="0"/>
    <x v="20"/>
    <x v="1"/>
    <n v="8193"/>
  </r>
  <r>
    <n v="2512"/>
    <d v="2024-01-15T21:50:53"/>
    <d v="2024-01-15T21:51:46"/>
    <s v="46044959@ventasyservicios.com.co"/>
    <s v="Brayan Enrique Cuida Castillo"/>
    <m/>
    <d v="2024-01-15T00:00:00"/>
    <s v="10:24 a. m."/>
    <x v="4"/>
    <m/>
    <m/>
    <m/>
    <m/>
    <m/>
    <m/>
    <m/>
    <m/>
    <s v="lorena.calderon@finoservices.com"/>
    <s v="cancelación de servicio Fijo - Aves Maria Local 229- Fino Company"/>
    <s v="12067284 "/>
    <s v="FINO COMPANY S.A.S."/>
    <s v="MICRO"/>
    <s v="CLIENTE CLARO"/>
    <x v="0"/>
    <m/>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5T00:00:00"/>
    <s v="NN"/>
    <m/>
    <x v="58"/>
    <x v="0"/>
    <x v="0"/>
    <x v="32"/>
    <x v="1"/>
    <n v="1"/>
    <n v="1"/>
    <n v="1"/>
    <n v="1"/>
    <x v="0"/>
    <n v="1"/>
    <s v="12067284 FINO COMPANY S.A.S."/>
    <x v="0"/>
    <d v="2024-01-15T00:00:00"/>
    <x v="2490"/>
    <d v="1899-12-30T00:00:00"/>
    <d v="2024-01-15T10:24:00"/>
    <s v="10:24"/>
    <d v="1899-12-30T11:27:46"/>
    <x v="2"/>
    <x v="2"/>
    <x v="7"/>
    <x v="0"/>
    <n v="8193"/>
  </r>
  <r>
    <n v="2513"/>
    <d v="2024-01-15T21:50:42"/>
    <d v="2024-01-15T21:52:37"/>
    <s v="45077016@ventasyservicios.com.co"/>
    <s v="Luis Guanuquiza Dominguez"/>
    <m/>
    <d v="2024-01-15T00:00:00"/>
    <s v="14:12"/>
    <x v="3"/>
    <m/>
    <s v="15560419"/>
    <m/>
    <m/>
    <m/>
    <m/>
    <m/>
    <m/>
    <m/>
    <m/>
    <s v="900817359"/>
    <s v="ALIANZA FOLLOW UP SAS"/>
    <s v="PYME PEQUEÑA"/>
    <s v="CLIENTE EXTERNO"/>
    <x v="0"/>
    <m/>
    <s v="MÓVIL"/>
    <m/>
    <m/>
    <s v="REPOSICIÓN DE EQUIPO"/>
    <m/>
    <m/>
    <m/>
    <m/>
    <m/>
    <m/>
    <m/>
    <m/>
    <m/>
    <m/>
    <m/>
    <m/>
    <m/>
    <m/>
    <m/>
    <m/>
    <m/>
    <m/>
    <m/>
    <m/>
    <m/>
    <m/>
    <m/>
    <m/>
    <m/>
    <m/>
    <m/>
    <m/>
    <m/>
    <m/>
    <m/>
    <m/>
    <m/>
    <m/>
    <m/>
    <m/>
    <m/>
    <m/>
    <m/>
    <m/>
    <m/>
    <m/>
    <m/>
    <m/>
    <s v="COTIZACIÓN"/>
    <m/>
    <m/>
    <m/>
    <m/>
    <m/>
    <m/>
    <m/>
    <m/>
    <m/>
    <m/>
    <m/>
    <m/>
    <m/>
    <m/>
    <m/>
    <m/>
    <m/>
    <m/>
    <m/>
    <m/>
    <m/>
    <m/>
    <m/>
    <m/>
    <m/>
    <m/>
    <m/>
    <m/>
    <m/>
    <m/>
    <m/>
    <m/>
    <m/>
    <m/>
    <m/>
    <m/>
    <m/>
    <m/>
    <m/>
    <m/>
    <m/>
    <m/>
    <m/>
    <m/>
    <m/>
    <m/>
    <m/>
    <m/>
    <m/>
    <m/>
    <m/>
    <m/>
    <m/>
    <m/>
    <m/>
    <m/>
    <m/>
    <m/>
    <m/>
    <m/>
    <m/>
    <m/>
    <m/>
    <x v="0"/>
    <m/>
    <m/>
    <m/>
    <m/>
    <m/>
    <s v="GESTIONADO"/>
    <m/>
    <d v="2024-01-15T00:00:00"/>
    <s v="N/A"/>
    <s v="N/A"/>
    <x v="38"/>
    <x v="3"/>
    <x v="0"/>
    <x v="0"/>
    <x v="0"/>
    <n v="1"/>
    <n v="1"/>
    <n v="1"/>
    <n v="1"/>
    <x v="0"/>
    <n v="1"/>
    <s v="900817359ALIANZA FOLLOW UP SAS"/>
    <x v="0"/>
    <d v="2024-01-15T00:00:00"/>
    <x v="2491"/>
    <d v="1899-12-30T00:00:00"/>
    <d v="2024-01-15T14:12:00"/>
    <s v="14:12"/>
    <d v="1899-12-30T07:40:37"/>
    <x v="2"/>
    <x v="2"/>
    <x v="25"/>
    <x v="1"/>
    <n v="8193"/>
  </r>
  <r>
    <n v="2514"/>
    <d v="2024-01-15T21:53:47"/>
    <d v="2024-01-15T21:54:40"/>
    <s v="45113897@ventasyservicios.com.co"/>
    <s v="Diana Carolina Zambrano Cruz"/>
    <m/>
    <d v="2024-01-15T00:00:00"/>
    <s v="16:11"/>
    <x v="4"/>
    <m/>
    <m/>
    <m/>
    <m/>
    <m/>
    <m/>
    <m/>
    <m/>
    <s v="residente86@construccionesaldia.com"/>
    <s v="Solicitud traslado Fibra Optica"/>
    <s v="13341066"/>
    <s v="ANDREA LILIANA POVEDA ZARATE"/>
    <s v="SOHO"/>
    <s v="CLIENTE EXTERNO"/>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5T00:00:00"/>
    <m/>
    <m/>
    <x v="80"/>
    <x v="0"/>
    <x v="0"/>
    <x v="0"/>
    <x v="0"/>
    <n v="1"/>
    <n v="1"/>
    <n v="1"/>
    <n v="1"/>
    <x v="0"/>
    <n v="1"/>
    <s v="13341066ANDREA LILIANA POVEDA ZARATE"/>
    <x v="2"/>
    <d v="2024-01-15T00:00:00"/>
    <x v="2492"/>
    <d v="1899-12-30T00:00:00"/>
    <d v="2024-01-15T16:11:00"/>
    <s v="16:11"/>
    <d v="1899-12-30T05:43:40"/>
    <x v="1"/>
    <x v="1"/>
    <x v="30"/>
    <x v="0"/>
    <n v="8193"/>
  </r>
  <r>
    <n v="2515"/>
    <d v="2024-01-15T22:00:20"/>
    <d v="2024-01-15T22:02:12"/>
    <s v="45926622@ventasyservicios.com.co"/>
    <s v="Yuli Caterine Tellez Amado"/>
    <m/>
    <d v="2024-01-15T00:00:00"/>
    <s v="14:18"/>
    <x v="4"/>
    <m/>
    <m/>
    <m/>
    <m/>
    <m/>
    <m/>
    <m/>
    <m/>
    <s v="lizmoreno.ca@gmail.com; "/>
    <s v="Re: Cancelacion servicio"/>
    <s v="34559495"/>
    <s v="LIBRADA MORENO GUIZA"/>
    <s v="SOHO"/>
    <s v="CLIENTE EXTERNO"/>
    <x v="0"/>
    <m/>
    <s v="FIJO"/>
    <s v="HFC"/>
    <s v="CANCELACIÓN DE SERVICIO"/>
    <m/>
    <m/>
    <m/>
    <m/>
    <m/>
    <m/>
    <m/>
    <s v="COLOCACIÓN"/>
    <m/>
    <m/>
    <m/>
    <m/>
    <m/>
    <m/>
    <m/>
    <m/>
    <m/>
    <m/>
    <m/>
    <m/>
    <m/>
    <m/>
    <m/>
    <m/>
    <m/>
    <m/>
    <m/>
    <m/>
    <m/>
    <m/>
    <m/>
    <m/>
    <m/>
    <m/>
    <m/>
    <m/>
    <m/>
    <m/>
    <m/>
    <m/>
    <m/>
    <m/>
    <m/>
    <m/>
    <m/>
    <m/>
    <m/>
    <m/>
    <m/>
    <m/>
    <m/>
    <m/>
    <m/>
    <m/>
    <m/>
    <m/>
    <m/>
    <m/>
    <m/>
    <m/>
    <m/>
    <m/>
    <m/>
    <m/>
    <m/>
    <m/>
    <m/>
    <m/>
    <m/>
    <m/>
    <m/>
    <m/>
    <m/>
    <m/>
    <m/>
    <m/>
    <m/>
    <m/>
    <m/>
    <m/>
    <m/>
    <m/>
    <m/>
    <m/>
    <m/>
    <m/>
    <m/>
    <m/>
    <m/>
    <m/>
    <m/>
    <m/>
    <m/>
    <m/>
    <m/>
    <m/>
    <m/>
    <m/>
    <m/>
    <m/>
    <m/>
    <m/>
    <m/>
    <m/>
    <m/>
    <s v="TOTAL"/>
    <m/>
    <s v="NO INDICA MOTIVO"/>
    <m/>
    <x v="1"/>
    <m/>
    <m/>
    <s v="1"/>
    <m/>
    <m/>
    <s v="GESTIONADO"/>
    <m/>
    <d v="2024-01-15T00:00:00"/>
    <s v="N/A"/>
    <s v="N/A"/>
    <x v="74"/>
    <x v="0"/>
    <x v="0"/>
    <x v="0"/>
    <x v="0"/>
    <n v="1"/>
    <n v="1"/>
    <n v="1"/>
    <n v="1"/>
    <x v="0"/>
    <n v="1"/>
    <s v="34559495LIBRADA MORENO GUIZA"/>
    <x v="0"/>
    <d v="2024-01-15T00:00:00"/>
    <x v="2493"/>
    <d v="1899-12-30T00:00:00"/>
    <d v="2024-01-15T14:18:00"/>
    <s v="14:18"/>
    <d v="1899-12-30T07:44:12"/>
    <x v="2"/>
    <x v="2"/>
    <x v="1"/>
    <x v="1"/>
    <n v="8193"/>
  </r>
  <r>
    <n v="2516"/>
    <d v="2024-01-15T21:52:00"/>
    <d v="2024-01-15T22:03:34"/>
    <s v="45981202@ventasyservicios.com.co"/>
    <s v="Candida Mayerli Moyano Casallas"/>
    <m/>
    <d v="2024-01-15T00:00:00"/>
    <s v="19:59"/>
    <x v="5"/>
    <m/>
    <m/>
    <m/>
    <m/>
    <m/>
    <m/>
    <m/>
    <m/>
    <m/>
    <m/>
    <s v="1.19866721"/>
    <s v="JR WORLD BUSINESS S A S"/>
    <s v="SOHO"/>
    <s v="CLIENTE EXTERNO"/>
    <x v="0"/>
    <m/>
    <m/>
    <m/>
    <m/>
    <m/>
    <m/>
    <m/>
    <m/>
    <m/>
    <m/>
    <m/>
    <m/>
    <m/>
    <m/>
    <m/>
    <m/>
    <m/>
    <m/>
    <m/>
    <m/>
    <m/>
    <m/>
    <m/>
    <m/>
    <m/>
    <m/>
    <m/>
    <m/>
    <m/>
    <m/>
    <m/>
    <m/>
    <m/>
    <m/>
    <m/>
    <m/>
    <m/>
    <m/>
    <m/>
    <m/>
    <m/>
    <m/>
    <m/>
    <m/>
    <m/>
    <m/>
    <m/>
    <m/>
    <m/>
    <m/>
    <m/>
    <m/>
    <m/>
    <m/>
    <m/>
    <m/>
    <m/>
    <m/>
    <m/>
    <m/>
    <m/>
    <m/>
    <m/>
    <m/>
    <m/>
    <m/>
    <m/>
    <m/>
    <m/>
    <m/>
    <m/>
    <m/>
    <m/>
    <m/>
    <m/>
    <m/>
    <m/>
    <m/>
    <m/>
    <m/>
    <m/>
    <m/>
    <m/>
    <m/>
    <s v="COMPROBANTE NO VALIDO"/>
    <m/>
    <m/>
    <m/>
    <m/>
    <m/>
    <m/>
    <m/>
    <m/>
    <m/>
    <m/>
    <m/>
    <m/>
    <m/>
    <m/>
    <m/>
    <m/>
    <m/>
    <m/>
    <m/>
    <m/>
    <m/>
    <m/>
    <m/>
    <m/>
    <m/>
    <m/>
    <m/>
    <m/>
    <x v="0"/>
    <m/>
    <m/>
    <m/>
    <m/>
    <m/>
    <s v="GESTIONADO"/>
    <m/>
    <d v="2024-01-15T00:00:00"/>
    <m/>
    <m/>
    <x v="71"/>
    <x v="4"/>
    <x v="0"/>
    <x v="0"/>
    <x v="0"/>
    <n v="1"/>
    <n v="1"/>
    <n v="1"/>
    <n v="1"/>
    <x v="0"/>
    <n v="1"/>
    <s v="1.19866721"/>
    <x v="2"/>
    <d v="2024-01-15T00:00:00"/>
    <x v="2494"/>
    <d v="1899-12-30T00:00:00"/>
    <d v="2024-01-15T19:59:00"/>
    <s v="19:59"/>
    <d v="1899-12-30T02:04:34"/>
    <x v="1"/>
    <x v="1"/>
    <x v="10"/>
    <x v="1"/>
    <n v="8193"/>
  </r>
  <r>
    <n v="2517"/>
    <d v="2024-01-15T22:05:03"/>
    <d v="2024-01-15T22:05:59"/>
    <s v="45077016@ventasyservicios.com.co"/>
    <s v="Luis Guanuquiza Dominguez"/>
    <m/>
    <d v="2024-01-15T00:00:00"/>
    <s v="14:20"/>
    <x v="3"/>
    <m/>
    <s v="15560428"/>
    <m/>
    <m/>
    <m/>
    <m/>
    <m/>
    <m/>
    <m/>
    <m/>
    <s v="901071540"/>
    <s v="AGROGANAEQUINOS"/>
    <s v="PYME MEDIANA"/>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5T00:00:00"/>
    <s v="N/A"/>
    <s v="N/A"/>
    <x v="19"/>
    <x v="3"/>
    <x v="0"/>
    <x v="0"/>
    <x v="0"/>
    <n v="1"/>
    <n v="1"/>
    <n v="1"/>
    <n v="1"/>
    <x v="0"/>
    <n v="1"/>
    <s v="901071540AGROGANAEQUINOS"/>
    <x v="0"/>
    <d v="2024-01-15T00:00:00"/>
    <x v="2495"/>
    <d v="1899-12-30T00:00:00"/>
    <d v="2024-01-15T14:20:00"/>
    <s v="14:20"/>
    <d v="1899-12-30T07:45:59"/>
    <x v="2"/>
    <x v="2"/>
    <x v="25"/>
    <x v="1"/>
    <n v="8193"/>
  </r>
  <r>
    <n v="2518"/>
    <d v="2024-01-15T22:06:22"/>
    <d v="2024-01-15T22:08:38"/>
    <s v="45926622@ventasyservicios.com.co"/>
    <s v="Yuli Caterine Tellez Amado"/>
    <m/>
    <d v="2024-01-15T00:00:00"/>
    <s v="14:19"/>
    <x v="4"/>
    <m/>
    <m/>
    <m/>
    <m/>
    <m/>
    <m/>
    <m/>
    <m/>
    <s v="BBVAHomeBanking@bbva.com.co; "/>
    <s v="Re: (SIN ASUNTO)"/>
    <s v="0"/>
    <s v="0"/>
    <s v="NO DETERMINADO"/>
    <s v="CLIENTE EXTERNO"/>
    <x v="0"/>
    <m/>
    <s v="FIJO"/>
    <s v="HFC"/>
    <s v="CASO RECHAZADO"/>
    <m/>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15T00:00:00"/>
    <s v="N/A"/>
    <s v="N/A"/>
    <x v="3"/>
    <x v="0"/>
    <x v="0"/>
    <x v="0"/>
    <x v="0"/>
    <n v="1"/>
    <n v="1"/>
    <n v="1"/>
    <n v="1"/>
    <x v="0"/>
    <n v="1"/>
    <s v="00"/>
    <x v="0"/>
    <d v="2024-01-15T00:00:00"/>
    <x v="2496"/>
    <d v="1899-12-30T00:00:00"/>
    <d v="2024-01-15T14:19:00"/>
    <s v="14:19"/>
    <d v="1899-12-30T07:49:38"/>
    <x v="2"/>
    <x v="2"/>
    <x v="1"/>
    <x v="1"/>
    <n v="8193"/>
  </r>
  <r>
    <n v="2519"/>
    <d v="2024-01-15T22:08:36"/>
    <d v="2024-01-15T22:09:43"/>
    <s v="46046817@ventasyservicios.com.co"/>
    <s v="Nicolas Romero Parra"/>
    <m/>
    <d v="2024-01-15T00:00:00"/>
    <s v="12:28"/>
    <x v="0"/>
    <m/>
    <m/>
    <m/>
    <m/>
    <m/>
    <m/>
    <m/>
    <m/>
    <s v="drogueriafarmicentro@gmail.com"/>
    <s v="Fwd: Re: Fwd: Re: Fwd: Solicito correcci?n reporte a datacredito y tasunion"/>
    <s v="8.22042237 "/>
    <s v="CARLOS ANDRES ARIAS OROZCO"/>
    <s v="SOHO"/>
    <s v="CLARO TE AYUDA"/>
    <x v="0"/>
    <m/>
    <s v="MÓVIL"/>
    <m/>
    <m/>
    <s v="REPORTES"/>
    <m/>
    <m/>
    <m/>
    <m/>
    <m/>
    <m/>
    <m/>
    <m/>
    <m/>
    <m/>
    <m/>
    <m/>
    <m/>
    <m/>
    <m/>
    <m/>
    <m/>
    <m/>
    <m/>
    <m/>
    <m/>
    <m/>
    <m/>
    <m/>
    <m/>
    <m/>
    <m/>
    <m/>
    <m/>
    <m/>
    <m/>
    <m/>
    <m/>
    <m/>
    <m/>
    <m/>
    <m/>
    <m/>
    <m/>
    <m/>
    <m/>
    <m/>
    <m/>
    <m/>
    <m/>
    <m/>
    <s v="REPORTE DE PERMANENCIA"/>
    <m/>
    <m/>
    <m/>
    <m/>
    <m/>
    <m/>
    <m/>
    <m/>
    <m/>
    <m/>
    <m/>
    <m/>
    <m/>
    <m/>
    <m/>
    <m/>
    <m/>
    <m/>
    <m/>
    <m/>
    <m/>
    <m/>
    <m/>
    <m/>
    <m/>
    <m/>
    <m/>
    <m/>
    <m/>
    <m/>
    <m/>
    <m/>
    <m/>
    <m/>
    <m/>
    <m/>
    <m/>
    <m/>
    <m/>
    <m/>
    <m/>
    <m/>
    <m/>
    <m/>
    <m/>
    <m/>
    <m/>
    <m/>
    <m/>
    <m/>
    <m/>
    <m/>
    <m/>
    <m/>
    <m/>
    <m/>
    <m/>
    <m/>
    <m/>
    <m/>
    <m/>
    <x v="0"/>
    <m/>
    <m/>
    <m/>
    <m/>
    <m/>
    <s v="GESTIONADO"/>
    <m/>
    <d v="2024-01-15T00:00:00"/>
    <s v="N/A"/>
    <s v="0"/>
    <x v="189"/>
    <x v="0"/>
    <x v="0"/>
    <x v="8"/>
    <x v="1"/>
    <n v="1"/>
    <n v="1"/>
    <n v="1"/>
    <n v="1"/>
    <x v="0"/>
    <n v="1"/>
    <s v="8.22042237 CARLOS ANDRES ARIAS OROZCO"/>
    <x v="0"/>
    <d v="2024-01-15T00:00:00"/>
    <x v="2497"/>
    <d v="1899-12-30T00:00:00"/>
    <d v="2024-01-15T12:28:00"/>
    <s v="12:28"/>
    <d v="1899-12-30T09:41:43"/>
    <x v="2"/>
    <x v="2"/>
    <x v="3"/>
    <x v="1"/>
    <n v="8193"/>
  </r>
  <r>
    <n v="2520"/>
    <d v="2024-01-15T22:03:38"/>
    <d v="2024-01-15T22:09:53"/>
    <s v="45981202@ventasyservicios.com.co"/>
    <s v="Candida Mayerli Moyano Casallas"/>
    <m/>
    <d v="2024-01-15T00:00:00"/>
    <s v="9:25"/>
    <x v="5"/>
    <m/>
    <m/>
    <m/>
    <m/>
    <m/>
    <m/>
    <m/>
    <m/>
    <m/>
    <m/>
    <s v="0"/>
    <s v="FREICER FERNANDO CHALA MARTINEZ"/>
    <s v="SOHO"/>
    <s v="CLIENTE EXTERNO"/>
    <x v="0"/>
    <m/>
    <m/>
    <m/>
    <m/>
    <m/>
    <m/>
    <m/>
    <m/>
    <m/>
    <m/>
    <m/>
    <m/>
    <m/>
    <m/>
    <m/>
    <m/>
    <m/>
    <m/>
    <m/>
    <m/>
    <m/>
    <m/>
    <m/>
    <m/>
    <m/>
    <m/>
    <m/>
    <m/>
    <m/>
    <m/>
    <m/>
    <m/>
    <m/>
    <m/>
    <m/>
    <m/>
    <m/>
    <m/>
    <m/>
    <m/>
    <m/>
    <m/>
    <m/>
    <m/>
    <m/>
    <m/>
    <m/>
    <m/>
    <m/>
    <m/>
    <m/>
    <m/>
    <m/>
    <m/>
    <m/>
    <m/>
    <m/>
    <m/>
    <m/>
    <m/>
    <m/>
    <m/>
    <m/>
    <m/>
    <m/>
    <m/>
    <m/>
    <m/>
    <m/>
    <m/>
    <m/>
    <m/>
    <m/>
    <m/>
    <m/>
    <m/>
    <m/>
    <m/>
    <m/>
    <m/>
    <m/>
    <m/>
    <m/>
    <m/>
    <s v="NO CORRESPONDE"/>
    <m/>
    <m/>
    <m/>
    <m/>
    <m/>
    <m/>
    <m/>
    <m/>
    <m/>
    <m/>
    <m/>
    <m/>
    <m/>
    <m/>
    <m/>
    <m/>
    <m/>
    <m/>
    <m/>
    <m/>
    <m/>
    <m/>
    <m/>
    <m/>
    <m/>
    <m/>
    <m/>
    <m/>
    <x v="0"/>
    <m/>
    <m/>
    <m/>
    <m/>
    <m/>
    <s v="GESTIONADO"/>
    <m/>
    <d v="2024-01-15T00:00:00"/>
    <m/>
    <m/>
    <x v="76"/>
    <x v="4"/>
    <x v="0"/>
    <x v="38"/>
    <x v="1"/>
    <n v="1"/>
    <n v="1"/>
    <n v="1"/>
    <n v="1"/>
    <x v="0"/>
    <n v="1"/>
    <s v="0"/>
    <x v="0"/>
    <d v="2024-01-15T00:00:00"/>
    <x v="2498"/>
    <d v="1899-12-30T00:00:00"/>
    <d v="2024-01-15T09:25:00"/>
    <s v="9:25"/>
    <d v="1899-12-30T12:44:53"/>
    <x v="3"/>
    <x v="2"/>
    <x v="10"/>
    <x v="1"/>
    <n v="8193"/>
  </r>
  <r>
    <n v="2521"/>
    <d v="2024-01-15T22:11:36"/>
    <d v="2024-01-15T22:13:02"/>
    <s v="46046813@ventasyservicios.com.co"/>
    <s v="Leidy Dayan Bautista Villamil"/>
    <m/>
    <d v="2024-01-15T00:00:00"/>
    <s v="14:10"/>
    <x v="0"/>
    <m/>
    <m/>
    <m/>
    <m/>
    <m/>
    <m/>
    <m/>
    <m/>
    <s v="soporte@gestionescorporativas.com "/>
    <s v="Escalamiento Inconvenientes de Señal Movil Regional Costa // Cliente INVERSIONES J.L DEL CARIBE S.A.S  -NIT 900570927"/>
    <s v="8.22502106"/>
    <s v="INVERSIONES J.L DEL CARIBE S.A.S"/>
    <s v="NO DETERMINADO"/>
    <s v="CLIENTE CLARO"/>
    <x v="0"/>
    <m/>
    <s v="MÓVIL"/>
    <m/>
    <m/>
    <s v="FALLAS TÉCNICAS"/>
    <m/>
    <m/>
    <m/>
    <m/>
    <m/>
    <m/>
    <m/>
    <m/>
    <m/>
    <m/>
    <m/>
    <m/>
    <m/>
    <m/>
    <m/>
    <m/>
    <m/>
    <m/>
    <m/>
    <s v="CONCILIACIÓN DE LÍNEA(S)"/>
    <m/>
    <m/>
    <m/>
    <m/>
    <m/>
    <m/>
    <m/>
    <m/>
    <m/>
    <m/>
    <m/>
    <m/>
    <m/>
    <m/>
    <m/>
    <m/>
    <m/>
    <m/>
    <m/>
    <m/>
    <m/>
    <m/>
    <m/>
    <m/>
    <m/>
    <m/>
    <m/>
    <m/>
    <m/>
    <m/>
    <m/>
    <m/>
    <m/>
    <m/>
    <m/>
    <m/>
    <m/>
    <m/>
    <m/>
    <m/>
    <m/>
    <m/>
    <m/>
    <m/>
    <m/>
    <m/>
    <m/>
    <m/>
    <m/>
    <m/>
    <m/>
    <m/>
    <m/>
    <m/>
    <m/>
    <m/>
    <m/>
    <m/>
    <m/>
    <m/>
    <m/>
    <m/>
    <m/>
    <m/>
    <m/>
    <m/>
    <m/>
    <m/>
    <m/>
    <m/>
    <m/>
    <m/>
    <m/>
    <m/>
    <m/>
    <m/>
    <m/>
    <m/>
    <m/>
    <m/>
    <m/>
    <m/>
    <m/>
    <m/>
    <m/>
    <m/>
    <m/>
    <m/>
    <x v="0"/>
    <m/>
    <m/>
    <m/>
    <m/>
    <m/>
    <s v="GESTIONADO"/>
    <m/>
    <d v="2024-01-15T00:00:00"/>
    <m/>
    <m/>
    <x v="67"/>
    <x v="0"/>
    <x v="0"/>
    <x v="0"/>
    <x v="0"/>
    <n v="1"/>
    <n v="1"/>
    <n v="1"/>
    <n v="1"/>
    <x v="2"/>
    <n v="2"/>
    <s v="8.22502106INVERSIONES J.L DEL CARIBE S.A.S"/>
    <x v="0"/>
    <d v="2024-01-15T00:00:00"/>
    <x v="2499"/>
    <d v="1899-12-30T00:00:00"/>
    <d v="2024-01-15T14:10:00"/>
    <s v="14:10"/>
    <d v="1899-12-30T08:03:02"/>
    <x v="2"/>
    <x v="2"/>
    <x v="2"/>
    <x v="1"/>
    <n v="8193"/>
  </r>
  <r>
    <n v="2522"/>
    <d v="2024-01-15T21:55:41"/>
    <d v="2024-01-15T22:13:41"/>
    <s v="45113897@ventasyservicios.com.co"/>
    <s v="Diana Carolina Zambrano Cruz"/>
    <m/>
    <d v="2024-01-15T00:00:00"/>
    <s v="17:16"/>
    <x v="4"/>
    <m/>
    <m/>
    <m/>
    <m/>
    <m/>
    <m/>
    <m/>
    <m/>
    <s v="dircomercial@coomultiunion.com"/>
    <s v="Re: SOLICITUD FACTURA DETALLADA CTA 6224434422-DICIEMBRE-ENERO // LAS FECHAS DE CORTE SON LOS 21/"/>
    <s v="8.22443442"/>
    <s v="COOPERATIVA MULTIACTIVA DE LA UNION"/>
    <s v="MICRO"/>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5T00:00:00"/>
    <m/>
    <m/>
    <x v="9"/>
    <x v="0"/>
    <x v="0"/>
    <x v="0"/>
    <x v="0"/>
    <n v="1"/>
    <n v="1"/>
    <n v="1"/>
    <n v="1"/>
    <x v="0"/>
    <n v="1"/>
    <s v="8.22443442COOPERATIVA MULTIACTIVA DE LA UNION"/>
    <x v="2"/>
    <d v="2024-01-15T00:00:00"/>
    <x v="2500"/>
    <d v="1899-12-30T00:00:00"/>
    <d v="2024-01-15T17:16:00"/>
    <s v="17:16"/>
    <d v="1899-12-30T04:57:41"/>
    <x v="1"/>
    <x v="1"/>
    <x v="30"/>
    <x v="0"/>
    <n v="8193"/>
  </r>
  <r>
    <n v="2523"/>
    <d v="2024-01-15T22:13:00"/>
    <d v="2024-01-15T22:13:58"/>
    <s v="45077016@ventasyservicios.com.co"/>
    <s v="Luis Guanuquiza Dominguez"/>
    <m/>
    <d v="2024-01-15T00:00:00"/>
    <s v="14:30"/>
    <x v="3"/>
    <m/>
    <s v="15560438"/>
    <m/>
    <m/>
    <m/>
    <m/>
    <m/>
    <m/>
    <m/>
    <m/>
    <s v="800028582"/>
    <s v="COOPERATIVA COLOMBIANA DE VIGILAN"/>
    <s v="PYME PEQUEÑA"/>
    <s v="CLIENTE EXTERN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15T00:00:00"/>
    <s v="N/A"/>
    <s v="N/A"/>
    <x v="73"/>
    <x v="3"/>
    <x v="0"/>
    <x v="0"/>
    <x v="0"/>
    <n v="1"/>
    <n v="1"/>
    <n v="1"/>
    <n v="1"/>
    <x v="2"/>
    <n v="2"/>
    <s v="800028582COOPERATIVA COLOMBIANA DE VIGILAN"/>
    <x v="0"/>
    <d v="2024-01-15T00:00:00"/>
    <x v="2501"/>
    <d v="1899-12-30T00:00:00"/>
    <d v="2024-01-15T14:30:00"/>
    <s v="14:30"/>
    <d v="1899-12-30T07:43:58"/>
    <x v="2"/>
    <x v="2"/>
    <x v="25"/>
    <x v="1"/>
    <n v="8193"/>
  </r>
  <r>
    <n v="2524"/>
    <d v="2024-01-15T22:14:07"/>
    <d v="2024-01-15T22:15:18"/>
    <s v="45926622@ventasyservicios.com.co"/>
    <s v="Yuli Caterine Tellez Amado"/>
    <m/>
    <d v="2024-01-15T00:00:00"/>
    <s v="14:22"/>
    <x v="4"/>
    <m/>
    <m/>
    <m/>
    <m/>
    <m/>
    <m/>
    <m/>
    <m/>
    <s v="cisecrc@gmail.com"/>
    <s v="SOLICITUD FACTURA"/>
    <s v="0"/>
    <s v="0"/>
    <s v="NO DETERMINADO"/>
    <s v="CLIENTE EXTERNO"/>
    <x v="0"/>
    <m/>
    <s v="FIJO"/>
    <s v="HFC"/>
    <s v="CASO RECHAZADO"/>
    <m/>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15T00:00:00"/>
    <s v="N/A"/>
    <s v="N/A"/>
    <x v="3"/>
    <x v="0"/>
    <x v="0"/>
    <x v="0"/>
    <x v="0"/>
    <n v="1"/>
    <n v="1"/>
    <n v="1"/>
    <n v="1"/>
    <x v="0"/>
    <n v="1"/>
    <s v="00"/>
    <x v="0"/>
    <d v="2024-01-15T00:00:00"/>
    <x v="2502"/>
    <d v="1899-12-30T00:00:00"/>
    <d v="2024-01-15T14:22:00"/>
    <s v="14:22"/>
    <d v="1899-12-30T07:53:18"/>
    <x v="2"/>
    <x v="2"/>
    <x v="1"/>
    <x v="1"/>
    <n v="8193"/>
  </r>
  <r>
    <n v="2525"/>
    <d v="2024-01-15T22:18:43"/>
    <d v="2024-01-15T22:20:58"/>
    <s v="45113897@ventasyservicios.com.co"/>
    <s v="Diana Carolina Zambrano Cruz"/>
    <m/>
    <d v="2024-01-15T00:00:00"/>
    <s v="14:45"/>
    <x v="4"/>
    <m/>
    <m/>
    <m/>
    <m/>
    <m/>
    <m/>
    <m/>
    <m/>
    <s v="operaciones@hsglobalexpress.co"/>
    <s v="CESION DE DERECHOS"/>
    <s v="8.22422723"/>
    <s v="HS GLOBAL EXPRESS SAS"/>
    <s v="SOHO"/>
    <s v="CLIENTE EXTERNO"/>
    <x v="0"/>
    <m/>
    <s v="MÓVIL"/>
    <m/>
    <m/>
    <s v="CESIÓN DE CONTRATO"/>
    <m/>
    <m/>
    <m/>
    <m/>
    <m/>
    <m/>
    <m/>
    <m/>
    <m/>
    <m/>
    <m/>
    <s v="ENTREGA DE DOCUMENTOS"/>
    <m/>
    <m/>
    <m/>
    <m/>
    <m/>
    <m/>
    <m/>
    <m/>
    <m/>
    <m/>
    <m/>
    <m/>
    <m/>
    <m/>
    <m/>
    <m/>
    <m/>
    <m/>
    <m/>
    <m/>
    <m/>
    <m/>
    <m/>
    <m/>
    <m/>
    <m/>
    <m/>
    <m/>
    <m/>
    <m/>
    <m/>
    <m/>
    <m/>
    <m/>
    <m/>
    <m/>
    <m/>
    <m/>
    <m/>
    <m/>
    <m/>
    <m/>
    <m/>
    <m/>
    <m/>
    <m/>
    <m/>
    <m/>
    <m/>
    <m/>
    <m/>
    <m/>
    <m/>
    <m/>
    <m/>
    <m/>
    <m/>
    <m/>
    <m/>
    <m/>
    <m/>
    <m/>
    <m/>
    <m/>
    <m/>
    <m/>
    <m/>
    <m/>
    <m/>
    <m/>
    <m/>
    <m/>
    <m/>
    <m/>
    <m/>
    <m/>
    <m/>
    <m/>
    <m/>
    <m/>
    <m/>
    <m/>
    <m/>
    <m/>
    <m/>
    <m/>
    <m/>
    <m/>
    <m/>
    <m/>
    <m/>
    <m/>
    <m/>
    <m/>
    <m/>
    <m/>
    <x v="0"/>
    <m/>
    <m/>
    <m/>
    <m/>
    <m/>
    <s v="GESTIONADO"/>
    <m/>
    <d v="2024-01-15T00:00:00"/>
    <m/>
    <m/>
    <x v="148"/>
    <x v="0"/>
    <x v="0"/>
    <x v="0"/>
    <x v="0"/>
    <n v="1"/>
    <n v="1"/>
    <n v="1"/>
    <n v="1"/>
    <x v="1"/>
    <n v="2"/>
    <s v="8.22422723HS GLOBAL EXPRESS SAS"/>
    <x v="0"/>
    <d v="2024-01-15T00:00:00"/>
    <x v="2503"/>
    <d v="1899-12-30T00:00:00"/>
    <d v="2024-01-15T14:45:00"/>
    <s v="14:45"/>
    <d v="1899-12-30T07:35:58"/>
    <x v="2"/>
    <x v="2"/>
    <x v="30"/>
    <x v="0"/>
    <n v="8193"/>
  </r>
  <r>
    <n v="2526"/>
    <d v="2024-01-15T22:24:04"/>
    <d v="2024-01-15T22:25:21"/>
    <s v="46046813@ventasyservicios.com.co"/>
    <s v="Leidy Dayan Bautista Villamil"/>
    <m/>
    <d v="2024-01-15T00:00:00"/>
    <s v="14:11"/>
    <x v="0"/>
    <m/>
    <m/>
    <m/>
    <m/>
    <m/>
    <m/>
    <m/>
    <m/>
    <s v="aida.calvov@claro.com.co"/>
    <s v="RV: Conectividad LTE Oficinas Bogotá"/>
    <s v="8.22048263"/>
    <s v="SHERWIN WILLIAMS COLOMBIA SAS"/>
    <s v="PYME MEDIANA"/>
    <s v="CONSULTOR COMERCIAL"/>
    <x v="0"/>
    <m/>
    <s v="MÓVIL"/>
    <m/>
    <m/>
    <s v="FALLAS TÉCNICAS"/>
    <m/>
    <m/>
    <m/>
    <m/>
    <m/>
    <m/>
    <m/>
    <m/>
    <m/>
    <m/>
    <m/>
    <m/>
    <m/>
    <m/>
    <m/>
    <m/>
    <m/>
    <m/>
    <m/>
    <s v="CONCILIACIÓN DE LÍNEA(S)"/>
    <m/>
    <m/>
    <m/>
    <m/>
    <m/>
    <m/>
    <m/>
    <m/>
    <m/>
    <m/>
    <m/>
    <m/>
    <m/>
    <m/>
    <m/>
    <m/>
    <m/>
    <m/>
    <m/>
    <m/>
    <m/>
    <m/>
    <m/>
    <m/>
    <m/>
    <m/>
    <m/>
    <m/>
    <m/>
    <m/>
    <m/>
    <m/>
    <m/>
    <m/>
    <m/>
    <m/>
    <m/>
    <m/>
    <m/>
    <m/>
    <m/>
    <m/>
    <m/>
    <m/>
    <m/>
    <m/>
    <m/>
    <m/>
    <m/>
    <m/>
    <m/>
    <m/>
    <m/>
    <m/>
    <m/>
    <m/>
    <m/>
    <m/>
    <m/>
    <m/>
    <m/>
    <m/>
    <m/>
    <m/>
    <m/>
    <m/>
    <m/>
    <m/>
    <m/>
    <m/>
    <m/>
    <m/>
    <m/>
    <m/>
    <m/>
    <m/>
    <m/>
    <m/>
    <m/>
    <m/>
    <m/>
    <m/>
    <m/>
    <m/>
    <m/>
    <m/>
    <m/>
    <m/>
    <x v="0"/>
    <m/>
    <m/>
    <m/>
    <m/>
    <m/>
    <s v="GESTIONADO"/>
    <m/>
    <d v="2024-01-15T00:00:00"/>
    <m/>
    <m/>
    <x v="67"/>
    <x v="0"/>
    <x v="0"/>
    <x v="7"/>
    <x v="1"/>
    <n v="1"/>
    <n v="1"/>
    <n v="1"/>
    <n v="1"/>
    <x v="0"/>
    <n v="1"/>
    <s v="8.22048263SHERWIN WILLIAMS COLOMBIA SAS"/>
    <x v="0"/>
    <d v="2024-01-15T00:00:00"/>
    <x v="2504"/>
    <d v="1899-12-30T00:00:00"/>
    <d v="2024-01-15T14:11:00"/>
    <s v="14:11"/>
    <d v="1899-12-30T08:14:21"/>
    <x v="2"/>
    <x v="2"/>
    <x v="2"/>
    <x v="1"/>
    <n v="8193"/>
  </r>
  <r>
    <n v="2527"/>
    <d v="2024-01-15T22:18:29"/>
    <d v="2024-01-15T22:26:10"/>
    <s v="45926622@ventasyservicios.com.co"/>
    <s v="Yuli Caterine Tellez Amado"/>
    <m/>
    <d v="2024-01-15T00:00:00"/>
    <s v="14:23"/>
    <x v="4"/>
    <m/>
    <m/>
    <m/>
    <m/>
    <m/>
    <m/>
    <m/>
    <m/>
    <s v="claropqrmovil-21@millenium.com.co"/>
    <s v="CANCELACION SEGMENTO PYME  1421653"/>
    <s v="03896533"/>
    <s v="MARIA ROSA BERDUGO VEGA"/>
    <s v="SOHO"/>
    <s v="SUPERVISORES Y/O COORDINADORES ALIADOS"/>
    <x v="0"/>
    <m/>
    <s v="FIJO"/>
    <s v="HFC"/>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5T00:00:00"/>
    <s v="N/A"/>
    <s v="N/A"/>
    <x v="0"/>
    <x v="0"/>
    <x v="0"/>
    <x v="0"/>
    <x v="0"/>
    <n v="1"/>
    <n v="1"/>
    <n v="1"/>
    <n v="1"/>
    <x v="0"/>
    <n v="1"/>
    <s v="03896533MARIA ROSA BERDUGO VEGA"/>
    <x v="0"/>
    <d v="2024-01-15T00:00:00"/>
    <x v="2505"/>
    <d v="1899-12-30T00:00:00"/>
    <d v="2024-01-15T14:23:00"/>
    <s v="14:23"/>
    <d v="1899-12-30T08:03:10"/>
    <x v="2"/>
    <x v="2"/>
    <x v="1"/>
    <x v="1"/>
    <n v="8193"/>
  </r>
  <r>
    <n v="2528"/>
    <d v="2024-01-15T22:25:13"/>
    <d v="2024-01-15T22:26:29"/>
    <s v="45664102@ventasyservicios.com.co"/>
    <s v="Angie Tatiana Tique Cardozo"/>
    <m/>
    <d v="2024-01-15T00:00:00"/>
    <s v="2:22 p. m"/>
    <x v="0"/>
    <m/>
    <m/>
    <m/>
    <m/>
    <m/>
    <m/>
    <m/>
    <m/>
    <s v="tramitesbogotasm@gmail.com"/>
    <s v="Actualizar correos electronicos"/>
    <s v="11889619"/>
    <s v="MUNDOZAPATOS S A S"/>
    <s v="PYME PEQUEÑA"/>
    <s v="CLIENTE EXTERNO"/>
    <x v="0"/>
    <m/>
    <s v="FIJO"/>
    <s v="FO"/>
    <s v="DATOS DEMOGRÁFICOS"/>
    <m/>
    <m/>
    <m/>
    <m/>
    <m/>
    <m/>
    <m/>
    <m/>
    <m/>
    <m/>
    <m/>
    <m/>
    <m/>
    <m/>
    <m/>
    <s v="INFORMACIÓN - ACLARACIÓN"/>
    <m/>
    <m/>
    <m/>
    <m/>
    <m/>
    <m/>
    <m/>
    <m/>
    <m/>
    <m/>
    <m/>
    <m/>
    <m/>
    <m/>
    <m/>
    <m/>
    <m/>
    <m/>
    <m/>
    <m/>
    <m/>
    <m/>
    <m/>
    <m/>
    <m/>
    <m/>
    <m/>
    <m/>
    <m/>
    <m/>
    <m/>
    <m/>
    <m/>
    <m/>
    <m/>
    <m/>
    <m/>
    <m/>
    <m/>
    <m/>
    <m/>
    <m/>
    <m/>
    <m/>
    <m/>
    <m/>
    <m/>
    <m/>
    <m/>
    <m/>
    <m/>
    <m/>
    <m/>
    <m/>
    <m/>
    <m/>
    <m/>
    <m/>
    <m/>
    <m/>
    <m/>
    <m/>
    <m/>
    <m/>
    <m/>
    <m/>
    <m/>
    <m/>
    <m/>
    <m/>
    <m/>
    <m/>
    <m/>
    <m/>
    <m/>
    <m/>
    <m/>
    <m/>
    <m/>
    <m/>
    <m/>
    <m/>
    <m/>
    <m/>
    <m/>
    <m/>
    <m/>
    <m/>
    <m/>
    <m/>
    <m/>
    <m/>
    <m/>
    <x v="0"/>
    <m/>
    <m/>
    <m/>
    <m/>
    <m/>
    <s v="GESTIONADO"/>
    <m/>
    <d v="2024-01-15T00:00:00"/>
    <s v="NO APLICA"/>
    <s v="NO APLICA"/>
    <x v="66"/>
    <x v="0"/>
    <x v="0"/>
    <x v="0"/>
    <x v="0"/>
    <n v="1"/>
    <n v="1"/>
    <n v="1"/>
    <n v="1"/>
    <x v="2"/>
    <n v="2"/>
    <s v="11889619MUNDOZAPATOS S A S"/>
    <x v="1"/>
    <d v="2024-01-15T00:00:00"/>
    <x v="2506"/>
    <d v="1899-12-30T00:00:00"/>
    <d v="2024-01-15T02:22:00"/>
    <s v="2:22"/>
    <d v="1899-12-30T20:04:29"/>
    <x v="4"/>
    <x v="2"/>
    <x v="16"/>
    <x v="1"/>
    <n v="8193"/>
  </r>
  <r>
    <n v="2529"/>
    <d v="2024-01-15T22:21:02"/>
    <d v="2024-01-15T22:29:17"/>
    <s v="45113897@ventasyservicios.com.co"/>
    <s v="Diana Carolina Zambrano Cruz"/>
    <m/>
    <d v="2024-01-15T00:00:00"/>
    <s v="14:49"/>
    <x v="4"/>
    <m/>
    <m/>
    <m/>
    <m/>
    <m/>
    <m/>
    <m/>
    <m/>
    <s v="aquasystemscolombia@gmail.com"/>
    <s v="Cesión contrato 02549737"/>
    <s v="2549737"/>
    <s v="MARTINA WUYTS GOMEZ                        "/>
    <s v="SOHO"/>
    <s v="CLIENTE EXTERNO"/>
    <x v="0"/>
    <m/>
    <s v="FIJO"/>
    <s v="HFC"/>
    <s v="CESIÓN DE CONTRATO"/>
    <m/>
    <m/>
    <m/>
    <m/>
    <m/>
    <m/>
    <m/>
    <m/>
    <m/>
    <m/>
    <m/>
    <m/>
    <s v="ENTREGA DE DOCUMENTOS"/>
    <m/>
    <m/>
    <m/>
    <m/>
    <m/>
    <m/>
    <m/>
    <m/>
    <m/>
    <m/>
    <m/>
    <m/>
    <m/>
    <m/>
    <m/>
    <m/>
    <m/>
    <m/>
    <m/>
    <m/>
    <m/>
    <m/>
    <m/>
    <m/>
    <m/>
    <m/>
    <m/>
    <m/>
    <m/>
    <m/>
    <m/>
    <m/>
    <m/>
    <m/>
    <m/>
    <m/>
    <m/>
    <m/>
    <m/>
    <m/>
    <m/>
    <m/>
    <m/>
    <m/>
    <m/>
    <m/>
    <m/>
    <m/>
    <m/>
    <m/>
    <m/>
    <m/>
    <m/>
    <m/>
    <m/>
    <m/>
    <m/>
    <m/>
    <m/>
    <m/>
    <m/>
    <m/>
    <m/>
    <m/>
    <m/>
    <m/>
    <m/>
    <m/>
    <m/>
    <m/>
    <m/>
    <m/>
    <m/>
    <m/>
    <m/>
    <m/>
    <m/>
    <m/>
    <m/>
    <m/>
    <m/>
    <m/>
    <m/>
    <m/>
    <m/>
    <m/>
    <m/>
    <m/>
    <m/>
    <m/>
    <m/>
    <m/>
    <m/>
    <m/>
    <m/>
    <m/>
    <x v="0"/>
    <m/>
    <m/>
    <m/>
    <m/>
    <m/>
    <s v="GESTIONADO"/>
    <m/>
    <d v="2024-01-15T00:00:00"/>
    <m/>
    <m/>
    <x v="148"/>
    <x v="0"/>
    <x v="0"/>
    <x v="0"/>
    <x v="0"/>
    <n v="1"/>
    <n v="1"/>
    <n v="1"/>
    <n v="1"/>
    <x v="0"/>
    <n v="1"/>
    <s v="2549737MARTINA WUYTS GOMEZ                        "/>
    <x v="0"/>
    <d v="2024-01-15T00:00:00"/>
    <x v="2507"/>
    <d v="1899-12-30T00:00:00"/>
    <d v="2024-01-15T14:49:00"/>
    <s v="14:49"/>
    <d v="1899-12-30T07:40:17"/>
    <x v="2"/>
    <x v="2"/>
    <x v="30"/>
    <x v="0"/>
    <n v="8193"/>
  </r>
  <r>
    <n v="2530"/>
    <d v="2024-01-15T22:30:36"/>
    <d v="2024-01-15T22:31:40"/>
    <s v="45077016@ventasyservicios.com.co"/>
    <s v="Luis Guanuquiza Dominguez"/>
    <m/>
    <d v="2024-01-15T00:00:00"/>
    <s v="14:51"/>
    <x v="3"/>
    <m/>
    <s v="15560453"/>
    <m/>
    <m/>
    <m/>
    <m/>
    <m/>
    <m/>
    <m/>
    <m/>
    <s v="800017180"/>
    <s v="Especial Impresores"/>
    <s v="PYME MEDIANA"/>
    <s v="CLIENTE EXTERNO"/>
    <x v="0"/>
    <m/>
    <s v="MÓVIL"/>
    <m/>
    <m/>
    <s v="REPOSICIÓN DE EQUIPO"/>
    <m/>
    <m/>
    <m/>
    <m/>
    <m/>
    <m/>
    <m/>
    <m/>
    <m/>
    <m/>
    <m/>
    <m/>
    <m/>
    <m/>
    <m/>
    <m/>
    <m/>
    <m/>
    <m/>
    <m/>
    <m/>
    <m/>
    <m/>
    <m/>
    <m/>
    <m/>
    <m/>
    <m/>
    <m/>
    <m/>
    <m/>
    <m/>
    <m/>
    <m/>
    <m/>
    <m/>
    <m/>
    <m/>
    <m/>
    <m/>
    <m/>
    <m/>
    <m/>
    <m/>
    <s v="COTIZACIÓN"/>
    <m/>
    <m/>
    <m/>
    <m/>
    <m/>
    <m/>
    <m/>
    <m/>
    <m/>
    <m/>
    <m/>
    <m/>
    <m/>
    <m/>
    <m/>
    <m/>
    <m/>
    <m/>
    <m/>
    <m/>
    <m/>
    <m/>
    <m/>
    <m/>
    <m/>
    <m/>
    <m/>
    <m/>
    <m/>
    <m/>
    <m/>
    <m/>
    <m/>
    <m/>
    <m/>
    <m/>
    <m/>
    <m/>
    <m/>
    <m/>
    <m/>
    <m/>
    <m/>
    <m/>
    <m/>
    <m/>
    <m/>
    <m/>
    <m/>
    <m/>
    <m/>
    <m/>
    <m/>
    <m/>
    <m/>
    <m/>
    <m/>
    <m/>
    <m/>
    <m/>
    <m/>
    <m/>
    <m/>
    <x v="0"/>
    <m/>
    <m/>
    <m/>
    <m/>
    <m/>
    <s v="GESTIONADO"/>
    <m/>
    <d v="2024-01-15T00:00:00"/>
    <s v="N/A"/>
    <s v="N/A"/>
    <x v="38"/>
    <x v="3"/>
    <x v="0"/>
    <x v="0"/>
    <x v="0"/>
    <n v="1"/>
    <n v="1"/>
    <n v="1"/>
    <n v="1"/>
    <x v="0"/>
    <n v="1"/>
    <s v="800017180Especial Impresores"/>
    <x v="0"/>
    <d v="2024-01-15T00:00:00"/>
    <x v="2508"/>
    <d v="1899-12-30T00:00:00"/>
    <d v="2024-01-15T14:51:00"/>
    <s v="14:51"/>
    <d v="1899-12-30T07:40:40"/>
    <x v="2"/>
    <x v="2"/>
    <x v="25"/>
    <x v="1"/>
    <n v="8193"/>
  </r>
  <r>
    <n v="2531"/>
    <d v="2024-01-15T22:34:17"/>
    <d v="2024-01-15T22:35:11"/>
    <s v="45664102@ventasyservicios.com.co"/>
    <s v="Angie Tatiana Tique Cardozo"/>
    <m/>
    <d v="2024-01-15T00:00:00"/>
    <s v="2:25 p. m"/>
    <x v="0"/>
    <m/>
    <m/>
    <m/>
    <m/>
    <m/>
    <m/>
    <m/>
    <m/>
    <s v="myraperez@hotmail.com,"/>
    <s v="MEJORAR PLANES MOVILES Y FIJO COMPAÑIA TRANSNAVAL S.A.S. -"/>
    <s v="12212368"/>
    <s v="COMPAÑIA TRANSNAVAL S.A.S."/>
    <s v="PYME MEDIANA"/>
    <s v="CLIENTE EXTERNO"/>
    <x v="0"/>
    <m/>
    <s v="FIJO"/>
    <s v="FO"/>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5T00:00:00"/>
    <s v="NO APLICA"/>
    <s v="NO APLICA"/>
    <x v="0"/>
    <x v="0"/>
    <x v="0"/>
    <x v="0"/>
    <x v="0"/>
    <n v="1"/>
    <n v="1"/>
    <n v="1"/>
    <n v="1"/>
    <x v="0"/>
    <n v="1"/>
    <s v="12212368COMPAÑIA TRANSNAVAL S.A.S."/>
    <x v="1"/>
    <d v="2024-01-15T00:00:00"/>
    <x v="2509"/>
    <d v="1899-12-30T00:00:00"/>
    <d v="2024-01-15T02:25:00"/>
    <s v="2:25"/>
    <d v="1899-12-30T20:10:11"/>
    <x v="4"/>
    <x v="2"/>
    <x v="16"/>
    <x v="1"/>
    <n v="8193"/>
  </r>
  <r>
    <n v="2532"/>
    <d v="2024-01-15T22:36:31"/>
    <d v="2024-01-15T22:37:27"/>
    <s v="45113897@ventasyservicios.com.co"/>
    <s v="Diana Carolina Zambrano Cruz"/>
    <m/>
    <d v="2024-01-15T00:00:00"/>
    <s v="15:18"/>
    <x v="4"/>
    <m/>
    <m/>
    <m/>
    <m/>
    <m/>
    <m/>
    <m/>
    <m/>
    <s v="neofpediatriasas@gmail.com"/>
    <s v="SOLICITUD CESION DE CONTRATO"/>
    <s v="51022487"/>
    <s v=" MARIA DEL MARQUEZ FACIO LINCE             "/>
    <s v="MASIVO"/>
    <s v="CLIENTE EXTERNO"/>
    <x v="0"/>
    <m/>
    <s v="FIJO"/>
    <s v="HFC"/>
    <s v="CESIÓN DE CONTRATO"/>
    <m/>
    <m/>
    <m/>
    <m/>
    <m/>
    <m/>
    <m/>
    <m/>
    <m/>
    <m/>
    <m/>
    <m/>
    <s v="ENTREGA DE DOCUMENTOS"/>
    <m/>
    <m/>
    <m/>
    <m/>
    <m/>
    <m/>
    <m/>
    <m/>
    <m/>
    <m/>
    <m/>
    <m/>
    <m/>
    <m/>
    <m/>
    <m/>
    <m/>
    <m/>
    <m/>
    <m/>
    <m/>
    <m/>
    <m/>
    <m/>
    <m/>
    <m/>
    <m/>
    <m/>
    <m/>
    <m/>
    <m/>
    <m/>
    <m/>
    <m/>
    <m/>
    <m/>
    <m/>
    <m/>
    <m/>
    <m/>
    <m/>
    <m/>
    <m/>
    <m/>
    <m/>
    <m/>
    <m/>
    <m/>
    <m/>
    <m/>
    <m/>
    <m/>
    <m/>
    <m/>
    <m/>
    <m/>
    <m/>
    <m/>
    <m/>
    <m/>
    <m/>
    <m/>
    <m/>
    <m/>
    <m/>
    <m/>
    <m/>
    <m/>
    <m/>
    <m/>
    <m/>
    <m/>
    <m/>
    <m/>
    <m/>
    <m/>
    <m/>
    <m/>
    <m/>
    <m/>
    <m/>
    <m/>
    <m/>
    <m/>
    <m/>
    <m/>
    <m/>
    <m/>
    <m/>
    <m/>
    <m/>
    <m/>
    <m/>
    <m/>
    <m/>
    <m/>
    <x v="0"/>
    <m/>
    <m/>
    <m/>
    <m/>
    <m/>
    <s v="GESTIONADO"/>
    <m/>
    <d v="2024-01-15T00:00:00"/>
    <m/>
    <m/>
    <x v="148"/>
    <x v="0"/>
    <x v="0"/>
    <x v="0"/>
    <x v="0"/>
    <n v="1"/>
    <n v="1"/>
    <n v="1"/>
    <n v="1"/>
    <x v="0"/>
    <n v="1"/>
    <s v="51022487 MARIA DEL MARQUEZ FACIO LINCE             "/>
    <x v="0"/>
    <d v="2024-01-15T00:00:00"/>
    <x v="2510"/>
    <d v="1899-12-30T00:00:00"/>
    <d v="2024-01-15T15:18:00"/>
    <s v="15:18"/>
    <d v="1899-12-30T07:19:27"/>
    <x v="2"/>
    <x v="2"/>
    <x v="30"/>
    <x v="0"/>
    <n v="8193"/>
  </r>
  <r>
    <n v="2533"/>
    <d v="2024-01-15T22:42:11"/>
    <d v="2024-01-15T22:43:58"/>
    <s v="45077016@ventasyservicios.com.co"/>
    <s v="Luis Guanuquiza Dominguez"/>
    <m/>
    <d v="2024-01-15T00:00:00"/>
    <s v="15:08"/>
    <x v="3"/>
    <m/>
    <s v="15560483"/>
    <m/>
    <m/>
    <m/>
    <m/>
    <m/>
    <m/>
    <m/>
    <m/>
    <s v="901258935"/>
    <s v="DIVIASEPTIC S.A.S"/>
    <s v="PYME MEDIANA"/>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15T00:00:00"/>
    <s v="N/A"/>
    <s v="N/A"/>
    <x v="31"/>
    <x v="3"/>
    <x v="0"/>
    <x v="0"/>
    <x v="0"/>
    <n v="1"/>
    <n v="1"/>
    <n v="1"/>
    <n v="1"/>
    <x v="0"/>
    <n v="1"/>
    <s v="901258935DIVIASEPTIC S.A.S"/>
    <x v="0"/>
    <d v="2024-01-15T00:00:00"/>
    <x v="2511"/>
    <d v="1899-12-30T00:00:00"/>
    <d v="2024-01-15T15:08:00"/>
    <s v="15:08"/>
    <d v="1899-12-30T07:35:58"/>
    <x v="2"/>
    <x v="2"/>
    <x v="25"/>
    <x v="1"/>
    <n v="8193"/>
  </r>
  <r>
    <n v="2534"/>
    <d v="2024-01-15T22:45:45"/>
    <d v="2024-01-15T22:49:19"/>
    <s v="45113897@ventasyservicios.com.co"/>
    <s v="Diana Carolina Zambrano Cruz"/>
    <m/>
    <d v="2024-01-15T00:00:00"/>
    <s v="17:07"/>
    <x v="4"/>
    <m/>
    <m/>
    <m/>
    <m/>
    <m/>
    <m/>
    <m/>
    <m/>
    <s v="soporteti@funerariasantacruz.co"/>
    <s v="Formato Cesión"/>
    <s v="3138700289"/>
    <s v="EDWIN EUST CALDERON MORA"/>
    <s v="NO DETERMINADO"/>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5T00:00:00"/>
    <m/>
    <m/>
    <x v="37"/>
    <x v="0"/>
    <x v="0"/>
    <x v="0"/>
    <x v="0"/>
    <n v="1"/>
    <n v="1"/>
    <n v="1"/>
    <n v="1"/>
    <x v="0"/>
    <n v="1"/>
    <s v="3138700289EDWIN EUST CALDERON MORA"/>
    <x v="2"/>
    <d v="2024-01-15T00:00:00"/>
    <x v="2512"/>
    <d v="1899-12-30T00:00:00"/>
    <d v="2024-01-15T17:07:00"/>
    <s v="17:07"/>
    <d v="1899-12-30T05:42:19"/>
    <x v="1"/>
    <x v="1"/>
    <x v="30"/>
    <x v="0"/>
    <n v="8193"/>
  </r>
  <r>
    <n v="2535"/>
    <d v="2024-01-15T22:49:54"/>
    <d v="2024-01-15T22:51:04"/>
    <s v="45077016@ventasyservicios.com.co"/>
    <s v="Luis Guanuquiza Dominguez"/>
    <m/>
    <d v="2024-01-15T00:00:00"/>
    <s v="15:08"/>
    <x v="3"/>
    <m/>
    <s v="15560489"/>
    <m/>
    <m/>
    <m/>
    <m/>
    <m/>
    <m/>
    <m/>
    <m/>
    <s v="900086415"/>
    <s v="SEGURIDAD EXPLORER LTDA"/>
    <s v="MICR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5T00:00:00"/>
    <s v="N/A"/>
    <s v="N/A"/>
    <x v="21"/>
    <x v="3"/>
    <x v="0"/>
    <x v="0"/>
    <x v="0"/>
    <n v="1"/>
    <n v="1"/>
    <n v="1"/>
    <n v="1"/>
    <x v="0"/>
    <n v="1"/>
    <s v="900086415SEGURIDAD EXPLORER LTDA"/>
    <x v="0"/>
    <d v="2024-01-15T00:00:00"/>
    <x v="2513"/>
    <d v="1899-12-30T00:00:00"/>
    <d v="2024-01-15T15:08:00"/>
    <s v="15:08"/>
    <d v="1899-12-30T07:43:04"/>
    <x v="2"/>
    <x v="2"/>
    <x v="25"/>
    <x v="1"/>
    <n v="8193"/>
  </r>
  <r>
    <n v="2536"/>
    <d v="2024-01-15T22:50:49"/>
    <d v="2024-01-15T22:51:39"/>
    <s v="45113897@ventasyservicios.com.co"/>
    <s v="Diana Carolina Zambrano Cruz"/>
    <m/>
    <d v="2024-01-15T00:00:00"/>
    <s v="17:26"/>
    <x v="4"/>
    <m/>
    <m/>
    <m/>
    <m/>
    <m/>
    <m/>
    <m/>
    <m/>
    <s v="operaciones@hsglobalexpress.co"/>
    <s v="CESION DE DERECHOS"/>
    <s v="8.22422723"/>
    <s v="HS GLOBAL EXPRESS SAS"/>
    <s v="SOHO"/>
    <s v="CLIENTE EXTERNO"/>
    <x v="0"/>
    <m/>
    <s v="MÓVIL"/>
    <m/>
    <m/>
    <s v="INCLUSIONES - EXCLUSIONES"/>
    <m/>
    <m/>
    <m/>
    <m/>
    <m/>
    <m/>
    <m/>
    <m/>
    <m/>
    <m/>
    <m/>
    <m/>
    <m/>
    <m/>
    <m/>
    <m/>
    <m/>
    <m/>
    <m/>
    <m/>
    <m/>
    <m/>
    <m/>
    <m/>
    <s v="INFORMACIÓN - ACLARACIÓN"/>
    <m/>
    <m/>
    <m/>
    <m/>
    <m/>
    <m/>
    <m/>
    <m/>
    <m/>
    <m/>
    <m/>
    <m/>
    <m/>
    <m/>
    <m/>
    <m/>
    <m/>
    <m/>
    <m/>
    <m/>
    <m/>
    <m/>
    <m/>
    <m/>
    <m/>
    <m/>
    <m/>
    <m/>
    <m/>
    <m/>
    <m/>
    <m/>
    <m/>
    <m/>
    <m/>
    <m/>
    <m/>
    <m/>
    <m/>
    <m/>
    <m/>
    <m/>
    <m/>
    <m/>
    <m/>
    <m/>
    <m/>
    <m/>
    <m/>
    <m/>
    <m/>
    <m/>
    <m/>
    <m/>
    <m/>
    <m/>
    <m/>
    <m/>
    <m/>
    <m/>
    <m/>
    <m/>
    <m/>
    <m/>
    <m/>
    <m/>
    <m/>
    <m/>
    <m/>
    <m/>
    <m/>
    <m/>
    <m/>
    <m/>
    <m/>
    <m/>
    <m/>
    <m/>
    <m/>
    <m/>
    <m/>
    <m/>
    <m/>
    <x v="0"/>
    <m/>
    <m/>
    <m/>
    <m/>
    <m/>
    <s v="GESTIONADO"/>
    <m/>
    <d v="2024-01-15T00:00:00"/>
    <m/>
    <m/>
    <x v="98"/>
    <x v="0"/>
    <x v="0"/>
    <x v="35"/>
    <x v="1"/>
    <n v="1"/>
    <n v="1"/>
    <n v="1"/>
    <n v="1"/>
    <x v="2"/>
    <n v="2"/>
    <s v="8.22422723HS GLOBAL EXPRESS SAS"/>
    <x v="2"/>
    <d v="2024-01-15T00:00:00"/>
    <x v="2514"/>
    <d v="1899-12-30T00:00:00"/>
    <d v="2024-01-15T17:26:00"/>
    <s v="17:26"/>
    <d v="1899-12-30T05:25:39"/>
    <x v="1"/>
    <x v="1"/>
    <x v="30"/>
    <x v="0"/>
    <n v="8193"/>
  </r>
  <r>
    <n v="2537"/>
    <d v="2024-01-15T22:51:50"/>
    <d v="2024-01-15T22:52:50"/>
    <s v="45664102@ventasyservicios.com.co"/>
    <s v="Angie Tatiana Tique Cardozo"/>
    <m/>
    <d v="2024-01-15T00:00:00"/>
    <s v="1:57 p. m"/>
    <x v="0"/>
    <m/>
    <m/>
    <m/>
    <m/>
    <m/>
    <m/>
    <m/>
    <m/>
    <s v="soporteinformatica@insepet.com;"/>
    <s v="SOLICITUD CONFIRMACIÓN CREDENCIALES - INSEPET SAS"/>
    <s v="830006334-3"/>
    <s v="INSEPET S.A.S."/>
    <s v="PYME MEDIANA"/>
    <s v="CLIENTE EXTERNO"/>
    <x v="0"/>
    <m/>
    <s v="MÓVIL"/>
    <m/>
    <m/>
    <s v="DATOS DEMOGRÁFICOS"/>
    <m/>
    <m/>
    <m/>
    <m/>
    <m/>
    <m/>
    <m/>
    <m/>
    <m/>
    <m/>
    <m/>
    <m/>
    <m/>
    <m/>
    <s v="INFORMACIÓN - ACLARACIÓN"/>
    <m/>
    <m/>
    <m/>
    <m/>
    <m/>
    <m/>
    <m/>
    <m/>
    <m/>
    <m/>
    <m/>
    <m/>
    <m/>
    <m/>
    <m/>
    <m/>
    <m/>
    <m/>
    <m/>
    <m/>
    <m/>
    <m/>
    <m/>
    <m/>
    <m/>
    <m/>
    <m/>
    <m/>
    <m/>
    <m/>
    <m/>
    <m/>
    <m/>
    <m/>
    <m/>
    <m/>
    <m/>
    <m/>
    <m/>
    <m/>
    <m/>
    <m/>
    <m/>
    <m/>
    <m/>
    <m/>
    <m/>
    <m/>
    <m/>
    <m/>
    <m/>
    <m/>
    <m/>
    <m/>
    <m/>
    <m/>
    <m/>
    <m/>
    <m/>
    <m/>
    <m/>
    <m/>
    <m/>
    <m/>
    <m/>
    <m/>
    <m/>
    <m/>
    <m/>
    <m/>
    <m/>
    <m/>
    <m/>
    <m/>
    <m/>
    <m/>
    <m/>
    <m/>
    <m/>
    <m/>
    <m/>
    <m/>
    <m/>
    <m/>
    <m/>
    <m/>
    <m/>
    <m/>
    <m/>
    <m/>
    <m/>
    <m/>
    <m/>
    <x v="0"/>
    <m/>
    <m/>
    <m/>
    <m/>
    <m/>
    <s v="GESTIONADO"/>
    <m/>
    <d v="2024-01-15T00:00:00"/>
    <s v="NO APLICA"/>
    <s v="NO APLICA"/>
    <x v="66"/>
    <x v="0"/>
    <x v="0"/>
    <x v="0"/>
    <x v="0"/>
    <n v="1"/>
    <n v="1"/>
    <n v="1"/>
    <n v="1"/>
    <x v="0"/>
    <n v="1"/>
    <s v="830006334-3INSEPET S.A.S."/>
    <x v="1"/>
    <d v="2024-01-15T00:00:00"/>
    <x v="2515"/>
    <d v="1899-12-30T00:00:00"/>
    <d v="2024-01-15T01:57:00"/>
    <s v="1:57"/>
    <d v="1899-12-30T20:55:50"/>
    <x v="4"/>
    <x v="2"/>
    <x v="16"/>
    <x v="1"/>
    <n v="8193"/>
  </r>
  <r>
    <n v="2538"/>
    <d v="2024-01-15T22:55:36"/>
    <d v="2024-01-15T22:56:45"/>
    <s v="45077016@ventasyservicios.com.co"/>
    <s v="Luis Guanuquiza Dominguez"/>
    <m/>
    <d v="2024-01-15T00:00:00"/>
    <s v="15:14"/>
    <x v="3"/>
    <m/>
    <s v="15560498"/>
    <m/>
    <m/>
    <m/>
    <m/>
    <m/>
    <m/>
    <m/>
    <m/>
    <s v="900458023"/>
    <s v="SERVICE DESK IT SAS"/>
    <s v="SOHO"/>
    <s v="CLIENTE EXTERN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15T00:00:00"/>
    <s v="N/A"/>
    <s v="N/A"/>
    <x v="27"/>
    <x v="3"/>
    <x v="0"/>
    <x v="0"/>
    <x v="0"/>
    <n v="1"/>
    <n v="1"/>
    <n v="1"/>
    <n v="1"/>
    <x v="0"/>
    <n v="1"/>
    <s v="900458023SERVICE DESK IT SAS"/>
    <x v="0"/>
    <d v="2024-01-15T00:00:00"/>
    <x v="2516"/>
    <d v="1899-12-30T00:00:00"/>
    <d v="2024-01-15T15:14:00"/>
    <s v="15:14"/>
    <d v="1899-12-30T07:42:45"/>
    <x v="2"/>
    <x v="2"/>
    <x v="25"/>
    <x v="1"/>
    <n v="8193"/>
  </r>
  <r>
    <n v="2539"/>
    <d v="2024-01-15T23:00:33"/>
    <d v="2024-01-15T23:01:34"/>
    <s v="45664102@ventasyservicios.com.co"/>
    <s v="Angie Tatiana Tique Cardozo"/>
    <m/>
    <d v="2024-01-15T00:00:00"/>
    <s v="2:27 p. m"/>
    <x v="0"/>
    <m/>
    <m/>
    <m/>
    <m/>
    <m/>
    <m/>
    <m/>
    <m/>
    <s v="zmanjarresg@gmail.com;"/>
    <s v="Carta recogida de equipo"/>
    <s v="02824478  "/>
    <s v="ZULAY DEL MANJARRES GIL"/>
    <s v="MICRO"/>
    <s v="CLIENTE EXTERNO"/>
    <x v="0"/>
    <m/>
    <s v="FIJO"/>
    <s v="HFC"/>
    <s v="PRODUCTO"/>
    <m/>
    <m/>
    <m/>
    <m/>
    <m/>
    <m/>
    <m/>
    <m/>
    <m/>
    <m/>
    <m/>
    <m/>
    <m/>
    <m/>
    <m/>
    <m/>
    <m/>
    <m/>
    <m/>
    <m/>
    <m/>
    <m/>
    <m/>
    <m/>
    <m/>
    <m/>
    <m/>
    <m/>
    <m/>
    <m/>
    <m/>
    <m/>
    <m/>
    <m/>
    <m/>
    <m/>
    <m/>
    <m/>
    <s v="INFORMACIÓN DE BENEFICIOS"/>
    <m/>
    <m/>
    <m/>
    <m/>
    <m/>
    <m/>
    <m/>
    <m/>
    <m/>
    <m/>
    <m/>
    <m/>
    <m/>
    <m/>
    <m/>
    <m/>
    <m/>
    <m/>
    <m/>
    <m/>
    <m/>
    <m/>
    <m/>
    <m/>
    <m/>
    <m/>
    <m/>
    <m/>
    <m/>
    <m/>
    <m/>
    <m/>
    <m/>
    <m/>
    <m/>
    <m/>
    <m/>
    <m/>
    <m/>
    <m/>
    <m/>
    <m/>
    <m/>
    <m/>
    <m/>
    <m/>
    <m/>
    <m/>
    <m/>
    <m/>
    <m/>
    <m/>
    <m/>
    <m/>
    <m/>
    <m/>
    <m/>
    <m/>
    <m/>
    <m/>
    <m/>
    <m/>
    <m/>
    <m/>
    <m/>
    <m/>
    <m/>
    <m/>
    <m/>
    <m/>
    <x v="0"/>
    <m/>
    <m/>
    <m/>
    <m/>
    <m/>
    <s v="GESTIONADO"/>
    <m/>
    <d v="2024-01-15T00:00:00"/>
    <s v="NO APLICA"/>
    <s v="NO APLICA"/>
    <x v="26"/>
    <x v="0"/>
    <x v="0"/>
    <x v="0"/>
    <x v="0"/>
    <n v="1"/>
    <n v="1"/>
    <n v="1"/>
    <n v="1"/>
    <x v="0"/>
    <n v="1"/>
    <s v="02824478  ZULAY DEL MANJARRES GIL"/>
    <x v="1"/>
    <d v="2024-01-15T00:00:00"/>
    <x v="2517"/>
    <d v="1899-12-30T00:00:00"/>
    <d v="2024-01-15T02:27:00"/>
    <s v="2:27"/>
    <d v="1899-12-30T20:34:34"/>
    <x v="4"/>
    <x v="2"/>
    <x v="16"/>
    <x v="1"/>
    <n v="8193"/>
  </r>
  <r>
    <n v="2540"/>
    <d v="2024-01-15T23:08:29"/>
    <d v="2024-01-15T23:09:47"/>
    <s v="45077016@ventasyservicios.com.co"/>
    <s v="Luis Guanuquiza Dominguez"/>
    <m/>
    <d v="2024-01-15T00:00:00"/>
    <s v="15:44"/>
    <x v="3"/>
    <m/>
    <s v="15560526"/>
    <m/>
    <m/>
    <m/>
    <m/>
    <m/>
    <m/>
    <m/>
    <m/>
    <s v="900503866"/>
    <s v="Resinas y Fibras del Pacifo SAS"/>
    <s v="MICR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5T00:00:00"/>
    <s v="N/A"/>
    <s v="N/A"/>
    <x v="21"/>
    <x v="3"/>
    <x v="0"/>
    <x v="0"/>
    <x v="0"/>
    <n v="1"/>
    <n v="1"/>
    <n v="1"/>
    <n v="1"/>
    <x v="0"/>
    <n v="1"/>
    <s v="900503866Resinas y Fibras del Pacifo SAS"/>
    <x v="0"/>
    <d v="2024-01-15T00:00:00"/>
    <x v="2518"/>
    <d v="1899-12-30T00:00:00"/>
    <d v="2024-01-15T15:44:00"/>
    <s v="15:44"/>
    <d v="1899-12-30T07:25:47"/>
    <x v="2"/>
    <x v="2"/>
    <x v="25"/>
    <x v="1"/>
    <n v="8193"/>
  </r>
  <r>
    <n v="2541"/>
    <d v="2024-01-15T22:29:02"/>
    <d v="2024-01-15T23:11:58"/>
    <s v="45926622@ventasyservicios.com.co"/>
    <s v="Yuli Caterine Tellez Amado"/>
    <m/>
    <d v="2024-01-15T00:00:00"/>
    <s v="14:24"/>
    <x v="4"/>
    <m/>
    <m/>
    <m/>
    <m/>
    <m/>
    <m/>
    <m/>
    <m/>
    <s v="amalia.mercado.ext@claro.com.co"/>
    <s v="CANCELACION 87452044"/>
    <s v="87452044"/>
    <s v="ASISTENCIA UNIVERSAL SAS"/>
    <s v="SOH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5T00:00:00"/>
    <s v="N/A"/>
    <s v="N/A"/>
    <x v="58"/>
    <x v="0"/>
    <x v="0"/>
    <x v="8"/>
    <x v="1"/>
    <n v="1"/>
    <n v="1"/>
    <n v="1"/>
    <n v="1"/>
    <x v="0"/>
    <n v="1"/>
    <s v="87452044ASISTENCIA UNIVERSAL SAS"/>
    <x v="0"/>
    <d v="2024-01-15T00:00:00"/>
    <x v="2519"/>
    <d v="1899-12-30T00:00:00"/>
    <d v="2024-01-15T14:24:00"/>
    <s v="14:24"/>
    <d v="1899-12-30T08:47:58"/>
    <x v="2"/>
    <x v="2"/>
    <x v="1"/>
    <x v="1"/>
    <n v="8193"/>
  </r>
  <r>
    <n v="2542"/>
    <d v="2024-01-15T23:12:47"/>
    <d v="2024-01-15T23:13:46"/>
    <s v="45664102@ventasyservicios.com.co"/>
    <s v="Angie Tatiana Tique Cardozo"/>
    <m/>
    <d v="2024-01-15T00:00:00"/>
    <s v="12:22 p. m."/>
    <x v="0"/>
    <m/>
    <m/>
    <m/>
    <m/>
    <m/>
    <m/>
    <m/>
    <m/>
    <s v="yury.florido@claro.com.co"/>
    <s v="AJUSTE FACTURACION // cuenta1138137 PATRICIA ESPITIA UPEGUI"/>
    <s v="13323503"/>
    <s v="PATRICIA ESPITIA UPEGUI"/>
    <s v="SOHO"/>
    <s v="CLIENTE CLARO"/>
    <x v="0"/>
    <m/>
    <s v="FIJO"/>
    <s v="FO"/>
    <s v="CREACIÓN DE PQR"/>
    <m/>
    <m/>
    <m/>
    <m/>
    <m/>
    <m/>
    <m/>
    <m/>
    <m/>
    <m/>
    <m/>
    <m/>
    <m/>
    <m/>
    <s v="AJUSTES POR SOLICITUDES NO REALIZADAS"/>
    <m/>
    <m/>
    <m/>
    <m/>
    <m/>
    <m/>
    <m/>
    <m/>
    <m/>
    <m/>
    <m/>
    <m/>
    <m/>
    <m/>
    <m/>
    <m/>
    <m/>
    <m/>
    <m/>
    <m/>
    <m/>
    <m/>
    <m/>
    <m/>
    <m/>
    <m/>
    <m/>
    <m/>
    <m/>
    <m/>
    <m/>
    <m/>
    <m/>
    <m/>
    <m/>
    <m/>
    <m/>
    <m/>
    <m/>
    <m/>
    <m/>
    <m/>
    <m/>
    <m/>
    <m/>
    <m/>
    <m/>
    <m/>
    <m/>
    <m/>
    <m/>
    <m/>
    <m/>
    <m/>
    <m/>
    <m/>
    <m/>
    <m/>
    <m/>
    <m/>
    <m/>
    <m/>
    <m/>
    <m/>
    <m/>
    <m/>
    <m/>
    <m/>
    <m/>
    <m/>
    <m/>
    <m/>
    <m/>
    <m/>
    <m/>
    <m/>
    <m/>
    <m/>
    <m/>
    <m/>
    <m/>
    <m/>
    <m/>
    <m/>
    <m/>
    <m/>
    <m/>
    <m/>
    <m/>
    <m/>
    <m/>
    <m/>
    <m/>
    <m/>
    <x v="0"/>
    <m/>
    <m/>
    <m/>
    <m/>
    <m/>
    <s v="GESTIONADO"/>
    <m/>
    <d v="2024-01-15T00:00:00"/>
    <s v="NO APLICA"/>
    <s v="NO APLICA"/>
    <x v="90"/>
    <x v="0"/>
    <x v="0"/>
    <x v="0"/>
    <x v="0"/>
    <n v="1"/>
    <n v="1"/>
    <n v="1"/>
    <n v="1"/>
    <x v="0"/>
    <n v="1"/>
    <s v="13323503PATRICIA ESPITIA UPEGUI"/>
    <x v="1"/>
    <d v="2024-01-15T00:00:00"/>
    <x v="2520"/>
    <d v="1899-12-30T00:00:00"/>
    <d v="2024-01-15T12:22:00"/>
    <s v="12:22"/>
    <d v="1899-12-30T10:51:46"/>
    <x v="2"/>
    <x v="2"/>
    <x v="16"/>
    <x v="1"/>
    <n v="8193"/>
  </r>
  <r>
    <n v="2543"/>
    <d v="2024-01-15T23:22:03"/>
    <d v="2024-01-15T23:22:58"/>
    <s v="45077016@ventasyservicios.com.co"/>
    <s v="Luis Guanuquiza Dominguez"/>
    <m/>
    <d v="2024-01-15T00:00:00"/>
    <s v="15:46"/>
    <x v="3"/>
    <m/>
    <s v="15560527"/>
    <m/>
    <m/>
    <m/>
    <m/>
    <m/>
    <m/>
    <m/>
    <m/>
    <s v="901307208"/>
    <s v="VIRTUALSOFT SERVICIOS &amp; SOFTWARE S.A.S."/>
    <s v="MICRO"/>
    <s v="CLIENTE EXTERN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15T00:00:00"/>
    <s v="N/A"/>
    <s v="N/A"/>
    <x v="73"/>
    <x v="3"/>
    <x v="0"/>
    <x v="34"/>
    <x v="1"/>
    <n v="1"/>
    <n v="1"/>
    <n v="1"/>
    <n v="1"/>
    <x v="0"/>
    <n v="1"/>
    <s v="901307208VIRTUALSOFT SERVICIOS &amp; SOFTWARE S.A.S."/>
    <x v="0"/>
    <d v="2024-01-15T00:00:00"/>
    <x v="2521"/>
    <d v="1899-12-30T00:00:00"/>
    <d v="2024-01-15T15:46:00"/>
    <s v="15:46"/>
    <d v="1899-12-30T07:36:58"/>
    <x v="2"/>
    <x v="2"/>
    <x v="25"/>
    <x v="1"/>
    <n v="8193"/>
  </r>
  <r>
    <n v="2544"/>
    <d v="2024-01-15T23:31:54"/>
    <d v="2024-01-15T23:32:50"/>
    <s v="45664102@ventasyservicios.com.co"/>
    <s v="Angie Tatiana Tique Cardozo"/>
    <m/>
    <d v="2024-01-15T00:00:00"/>
    <s v="5:45 p. m."/>
    <x v="0"/>
    <m/>
    <m/>
    <m/>
    <m/>
    <m/>
    <m/>
    <m/>
    <m/>
    <s v="sysadmin@transporteryr.com,"/>
    <s v="Personal Autorizado"/>
    <s v="11908247"/>
    <s v="EMPRESA COMERCIAL DE TRANSPORTE R&amp;R S.A.S"/>
    <s v="MICRO"/>
    <s v="CLIENTE EXTERNO"/>
    <x v="0"/>
    <m/>
    <s v="FIJO"/>
    <s v="FO"/>
    <s v="PRODUCTO"/>
    <m/>
    <m/>
    <m/>
    <m/>
    <m/>
    <m/>
    <m/>
    <m/>
    <m/>
    <m/>
    <m/>
    <m/>
    <m/>
    <m/>
    <m/>
    <m/>
    <m/>
    <m/>
    <m/>
    <m/>
    <m/>
    <m/>
    <m/>
    <m/>
    <m/>
    <m/>
    <m/>
    <m/>
    <m/>
    <m/>
    <m/>
    <m/>
    <m/>
    <m/>
    <m/>
    <m/>
    <m/>
    <m/>
    <s v="INFORMACIÓN DE BENEFICIOS"/>
    <m/>
    <m/>
    <m/>
    <m/>
    <m/>
    <m/>
    <m/>
    <m/>
    <m/>
    <m/>
    <m/>
    <m/>
    <m/>
    <m/>
    <m/>
    <m/>
    <m/>
    <m/>
    <m/>
    <m/>
    <m/>
    <m/>
    <m/>
    <m/>
    <m/>
    <m/>
    <m/>
    <m/>
    <m/>
    <m/>
    <m/>
    <m/>
    <m/>
    <m/>
    <m/>
    <m/>
    <m/>
    <m/>
    <m/>
    <m/>
    <m/>
    <m/>
    <m/>
    <m/>
    <m/>
    <m/>
    <m/>
    <m/>
    <m/>
    <m/>
    <m/>
    <m/>
    <m/>
    <m/>
    <m/>
    <m/>
    <m/>
    <m/>
    <m/>
    <m/>
    <m/>
    <m/>
    <m/>
    <m/>
    <m/>
    <m/>
    <m/>
    <m/>
    <m/>
    <m/>
    <x v="0"/>
    <m/>
    <m/>
    <m/>
    <m/>
    <m/>
    <s v="GESTIONADO"/>
    <m/>
    <d v="2024-01-15T00:00:00"/>
    <s v="NO APLICA"/>
    <s v="NO APLICA"/>
    <x v="26"/>
    <x v="0"/>
    <x v="0"/>
    <x v="0"/>
    <x v="0"/>
    <n v="1"/>
    <n v="1"/>
    <n v="1"/>
    <n v="1"/>
    <x v="0"/>
    <n v="1"/>
    <s v="11908247EMPRESA COMERCIAL DE TRANSPORTE R&amp;R S.A.S"/>
    <x v="1"/>
    <d v="2024-01-15T00:00:00"/>
    <x v="2522"/>
    <d v="1899-12-30T00:00:00"/>
    <d v="2024-01-15T05:45:00"/>
    <s v="5:45"/>
    <d v="1899-12-30T17:47:50"/>
    <x v="3"/>
    <x v="2"/>
    <x v="16"/>
    <x v="1"/>
    <n v="8193"/>
  </r>
  <r>
    <n v="2545"/>
    <d v="2024-01-15T23:38:17"/>
    <d v="2024-01-15T23:47:12"/>
    <s v="45664102@ventasyservicios.com.co"/>
    <s v="Angie Tatiana Tique Cardozo"/>
    <m/>
    <d v="2024-01-15T00:00:00"/>
    <s v="9:07 p. m."/>
    <x v="0"/>
    <m/>
    <m/>
    <m/>
    <m/>
    <m/>
    <m/>
    <m/>
    <m/>
    <s v="Mabel.GonzalezV@claro.com.co"/>
    <s v="RV: SOLICITUD REPORTE CORPORATIVO E INFORMACIO FIJA//EMPRESA CENTRALQUIPOS SAS NIT 801001676-9"/>
    <s v="8.22489714"/>
    <s v="CENTRALQUIPOS SAS"/>
    <s v="PYME PEQUEÑA"/>
    <s v="CLIENTE EXTERNO"/>
    <x v="0"/>
    <m/>
    <s v="MÓVIL"/>
    <m/>
    <m/>
    <s v="REPORTES"/>
    <m/>
    <m/>
    <m/>
    <m/>
    <m/>
    <m/>
    <m/>
    <m/>
    <m/>
    <m/>
    <m/>
    <m/>
    <m/>
    <m/>
    <m/>
    <m/>
    <m/>
    <m/>
    <m/>
    <m/>
    <m/>
    <m/>
    <m/>
    <m/>
    <m/>
    <m/>
    <m/>
    <m/>
    <m/>
    <m/>
    <m/>
    <m/>
    <m/>
    <m/>
    <m/>
    <m/>
    <m/>
    <m/>
    <m/>
    <m/>
    <m/>
    <m/>
    <m/>
    <m/>
    <m/>
    <m/>
    <s v="REPORTE CORPORATIVO"/>
    <m/>
    <m/>
    <m/>
    <m/>
    <m/>
    <m/>
    <m/>
    <m/>
    <m/>
    <m/>
    <m/>
    <m/>
    <m/>
    <m/>
    <m/>
    <m/>
    <m/>
    <m/>
    <m/>
    <m/>
    <m/>
    <m/>
    <m/>
    <m/>
    <m/>
    <m/>
    <m/>
    <m/>
    <m/>
    <m/>
    <m/>
    <m/>
    <m/>
    <m/>
    <m/>
    <m/>
    <m/>
    <m/>
    <m/>
    <m/>
    <m/>
    <m/>
    <m/>
    <m/>
    <m/>
    <m/>
    <m/>
    <m/>
    <m/>
    <m/>
    <m/>
    <m/>
    <m/>
    <m/>
    <m/>
    <m/>
    <m/>
    <m/>
    <m/>
    <m/>
    <m/>
    <x v="0"/>
    <m/>
    <m/>
    <m/>
    <m/>
    <m/>
    <s v="GESTIONADO"/>
    <m/>
    <d v="2024-01-15T00:00:00"/>
    <s v="NO APLICA"/>
    <s v="NO APLICA"/>
    <x v="49"/>
    <x v="0"/>
    <x v="0"/>
    <x v="24"/>
    <x v="1"/>
    <n v="1"/>
    <n v="1"/>
    <n v="1"/>
    <n v="1"/>
    <x v="0"/>
    <n v="1"/>
    <s v="8.22489714CENTRALQUIPOS SAS"/>
    <x v="1"/>
    <d v="2024-01-15T00:00:00"/>
    <x v="2523"/>
    <d v="1899-12-30T00:00:00"/>
    <d v="2024-01-15T09:07:00"/>
    <s v="9:07"/>
    <d v="1899-12-30T14:40:12"/>
    <x v="3"/>
    <x v="2"/>
    <x v="16"/>
    <x v="1"/>
    <n v="8193"/>
  </r>
  <r>
    <n v="2546"/>
    <d v="2024-01-16T05:47:26"/>
    <d v="2024-01-16T06:07:49"/>
    <s v="45077035@ventasyservicios.com.co"/>
    <s v="Diana Marcela Navia Fino"/>
    <m/>
    <d v="2024-01-11T00:00:00"/>
    <s v="14:06"/>
    <x v="3"/>
    <m/>
    <s v="15559378"/>
    <m/>
    <m/>
    <m/>
    <m/>
    <m/>
    <m/>
    <m/>
    <m/>
    <s v="8.22463387"/>
    <s v="EMPRESA DE SEGURIDAD DEL ORIENTE S.A.S."/>
    <s v="MICRO"/>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SOLUCIONADO ESCALADO"/>
    <s v="OTRAS ÁREAS"/>
    <d v="2024-01-12T00:00:00"/>
    <m/>
    <m/>
    <x v="50"/>
    <x v="3"/>
    <x v="4"/>
    <x v="0"/>
    <x v="0"/>
    <n v="1"/>
    <n v="1"/>
    <n v="1"/>
    <n v="1"/>
    <x v="2"/>
    <n v="2"/>
    <s v="8.22463387EMPRESA DE SEGURIDAD DEL ORIENTE S.A.S."/>
    <x v="1"/>
    <d v="2024-01-16T00:00:00"/>
    <x v="2524"/>
    <d v="1899-12-30T00:00:00"/>
    <d v="2024-01-11T14:06:00"/>
    <s v="14:06"/>
    <d v="1900-01-03T16:01:49"/>
    <x v="0"/>
    <x v="0"/>
    <x v="29"/>
    <x v="1"/>
    <n v="8193"/>
  </r>
  <r>
    <n v="2547"/>
    <d v="2024-01-16T06:28:29"/>
    <d v="2024-01-16T06:31:59"/>
    <s v="45077035@ventasyservicios.com.co"/>
    <s v="Diana Marcela Navia Fino"/>
    <m/>
    <d v="2024-01-15T00:00:00"/>
    <s v="15:50"/>
    <x v="3"/>
    <m/>
    <s v="15560532"/>
    <m/>
    <m/>
    <m/>
    <m/>
    <m/>
    <m/>
    <m/>
    <m/>
    <s v="8.22495400.00.00.100096"/>
    <s v="VIRTUALSOFT SERVICIOS &amp; SOFTWARE S.A.S."/>
    <s v="MICRO"/>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6T00:00:00"/>
    <m/>
    <m/>
    <x v="19"/>
    <x v="3"/>
    <x v="0"/>
    <x v="0"/>
    <x v="0"/>
    <n v="1"/>
    <n v="1"/>
    <n v="1"/>
    <n v="1"/>
    <x v="0"/>
    <n v="1"/>
    <s v="8.22495400.00.00.100096VIRTUALSOFT SERVICIOS &amp; SOFTWARE S.A.S."/>
    <x v="0"/>
    <d v="2024-01-16T00:00:00"/>
    <x v="2525"/>
    <d v="1899-12-30T00:00:00"/>
    <d v="2024-01-15T15:50:00"/>
    <s v="15:50"/>
    <d v="1899-12-30T14:41:59"/>
    <x v="3"/>
    <x v="0"/>
    <x v="29"/>
    <x v="1"/>
    <n v="8193"/>
  </r>
  <r>
    <n v="2548"/>
    <d v="2024-01-16T06:42:17"/>
    <d v="2024-01-16T06:43:51"/>
    <s v="45077035@ventasyservicios.com.co"/>
    <s v="Diana Marcela Navia Fino"/>
    <m/>
    <d v="2024-01-15T00:00:00"/>
    <s v="15:51"/>
    <x v="3"/>
    <m/>
    <s v="15560534"/>
    <m/>
    <m/>
    <m/>
    <m/>
    <m/>
    <m/>
    <m/>
    <m/>
    <s v="1.56228778"/>
    <s v="EQUIPOS Y SOLUCIONES DE LUBRICACION SA "/>
    <s v="SOHO"/>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6T00:00:00"/>
    <m/>
    <m/>
    <x v="47"/>
    <x v="3"/>
    <x v="0"/>
    <x v="0"/>
    <x v="0"/>
    <n v="1"/>
    <n v="1"/>
    <n v="1"/>
    <n v="1"/>
    <x v="0"/>
    <n v="1"/>
    <s v="1.56228778EQUIPOS Y SOLUCIONES DE LUBRICACION SA "/>
    <x v="0"/>
    <d v="2024-01-16T00:00:00"/>
    <x v="2526"/>
    <d v="1899-12-30T00:00:00"/>
    <d v="2024-01-15T15:51:00"/>
    <s v="15:51"/>
    <d v="1899-12-30T14:52:51"/>
    <x v="3"/>
    <x v="0"/>
    <x v="29"/>
    <x v="1"/>
    <n v="8193"/>
  </r>
  <r>
    <n v="2549"/>
    <d v="2024-01-16T06:49:11"/>
    <d v="2024-01-16T06:50:07"/>
    <s v="45077035@ventasyservicios.com.co"/>
    <s v="Diana Marcela Navia Fino"/>
    <m/>
    <d v="2024-01-15T00:00:00"/>
    <s v="15:56"/>
    <x v="3"/>
    <m/>
    <s v="15560544"/>
    <m/>
    <m/>
    <m/>
    <m/>
    <m/>
    <m/>
    <m/>
    <m/>
    <s v="8.22497218"/>
    <s v="ZONA FRANCA PERMANENTE CONJUNTO INDUSTRI -"/>
    <s v="PYME MEDIANA"/>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6T00:00:00"/>
    <m/>
    <m/>
    <x v="47"/>
    <x v="3"/>
    <x v="0"/>
    <x v="0"/>
    <x v="0"/>
    <n v="1"/>
    <n v="1"/>
    <n v="1"/>
    <n v="1"/>
    <x v="0"/>
    <n v="1"/>
    <s v="8.22497218ZONA FRANCA PERMANENTE CONJUNTO INDUSTRI -"/>
    <x v="0"/>
    <d v="2024-01-16T00:00:00"/>
    <x v="2527"/>
    <d v="1899-12-30T00:00:00"/>
    <d v="2024-01-15T15:56:00"/>
    <s v="15:56"/>
    <d v="1899-12-30T14:54:07"/>
    <x v="3"/>
    <x v="0"/>
    <x v="29"/>
    <x v="1"/>
    <n v="8193"/>
  </r>
  <r>
    <n v="2550"/>
    <d v="2024-01-16T07:00:21"/>
    <d v="2024-01-16T07:01:26"/>
    <s v="45077035@ventasyservicios.com.co"/>
    <s v="Diana Marcela Navia Fino"/>
    <m/>
    <d v="2024-01-15T00:00:00"/>
    <s v="15:58"/>
    <x v="3"/>
    <m/>
    <s v="15560545"/>
    <m/>
    <m/>
    <m/>
    <m/>
    <m/>
    <m/>
    <m/>
    <m/>
    <s v="1.56228776"/>
    <s v="EQUIPOS Y SOLUCIONES DE LUBRICACION S.A. -"/>
    <s v="SOHO"/>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6T00:00:00"/>
    <m/>
    <m/>
    <x v="47"/>
    <x v="3"/>
    <x v="0"/>
    <x v="0"/>
    <x v="0"/>
    <n v="1"/>
    <n v="1"/>
    <n v="1"/>
    <n v="1"/>
    <x v="0"/>
    <n v="1"/>
    <s v="1.56228776EQUIPOS Y SOLUCIONES DE LUBRICACION S.A. -"/>
    <x v="0"/>
    <d v="2024-01-16T00:00:00"/>
    <x v="2528"/>
    <d v="1899-12-30T00:00:00"/>
    <d v="2024-01-15T15:58:00"/>
    <s v="15:58"/>
    <d v="1899-12-30T15:03:26"/>
    <x v="3"/>
    <x v="0"/>
    <x v="29"/>
    <x v="1"/>
    <n v="8193"/>
  </r>
  <r>
    <n v="2551"/>
    <d v="2024-01-16T06:45:46"/>
    <d v="2024-01-16T07:01:57"/>
    <s v="45113897@ventasyservicios.com.co"/>
    <s v="Diana Carolina Zambrano Cruz"/>
    <m/>
    <d v="2024-01-15T00:00:00"/>
    <s v="13:33"/>
    <x v="4"/>
    <m/>
    <m/>
    <m/>
    <m/>
    <m/>
    <m/>
    <m/>
    <m/>
    <s v="motoscordialidad@gmail.com"/>
    <s v="Re: Fwd: SOLICITUD DE TRASLADO DE LINEA (URGENTE)"/>
    <s v="17763174"/>
    <s v="MOTOCICLET SAS                             "/>
    <s v="PYME MEDIANA"/>
    <s v="CLIENTE EXTERNO"/>
    <x v="0"/>
    <m/>
    <s v="FIJO"/>
    <s v="HFC"/>
    <s v="CANCELACIÓN DE SERVICIO"/>
    <m/>
    <m/>
    <m/>
    <m/>
    <m/>
    <m/>
    <m/>
    <s v="PROPUESTA CONTENCIÓN"/>
    <m/>
    <m/>
    <m/>
    <m/>
    <m/>
    <m/>
    <m/>
    <m/>
    <m/>
    <m/>
    <m/>
    <m/>
    <m/>
    <m/>
    <m/>
    <m/>
    <m/>
    <m/>
    <m/>
    <m/>
    <m/>
    <m/>
    <m/>
    <m/>
    <m/>
    <m/>
    <m/>
    <m/>
    <m/>
    <m/>
    <m/>
    <m/>
    <m/>
    <m/>
    <m/>
    <m/>
    <m/>
    <m/>
    <m/>
    <m/>
    <m/>
    <m/>
    <m/>
    <m/>
    <m/>
    <m/>
    <m/>
    <m/>
    <m/>
    <m/>
    <m/>
    <m/>
    <m/>
    <m/>
    <m/>
    <m/>
    <m/>
    <m/>
    <m/>
    <m/>
    <m/>
    <m/>
    <m/>
    <m/>
    <m/>
    <m/>
    <m/>
    <m/>
    <m/>
    <m/>
    <m/>
    <m/>
    <m/>
    <m/>
    <m/>
    <m/>
    <m/>
    <m/>
    <m/>
    <m/>
    <m/>
    <m/>
    <m/>
    <m/>
    <m/>
    <m/>
    <m/>
    <m/>
    <m/>
    <m/>
    <m/>
    <m/>
    <m/>
    <m/>
    <m/>
    <m/>
    <m/>
    <s v="TOTAL"/>
    <m/>
    <s v="TRASLADO NO FACTIBLE"/>
    <m/>
    <x v="1"/>
    <m/>
    <m/>
    <s v="1"/>
    <m/>
    <m/>
    <s v="GESTIONADO"/>
    <m/>
    <d v="2024-01-16T00:00:00"/>
    <m/>
    <m/>
    <x v="11"/>
    <x v="0"/>
    <x v="0"/>
    <x v="0"/>
    <x v="0"/>
    <n v="1"/>
    <n v="1"/>
    <n v="1"/>
    <n v="1"/>
    <x v="0"/>
    <n v="1"/>
    <s v="17763174MOTOCICLET SAS                             "/>
    <x v="0"/>
    <d v="2024-01-16T00:00:00"/>
    <x v="2529"/>
    <d v="1899-12-30T00:00:00"/>
    <d v="2024-01-15T13:33:00"/>
    <s v="13:33"/>
    <d v="1899-12-30T17:28:57"/>
    <x v="3"/>
    <x v="0"/>
    <x v="30"/>
    <x v="0"/>
    <n v="8193"/>
  </r>
  <r>
    <n v="2552"/>
    <d v="2024-01-16T07:02:16"/>
    <d v="2024-01-16T07:03:07"/>
    <s v="45113897@ventasyservicios.com.co"/>
    <s v="Diana Carolina Zambrano Cruz"/>
    <m/>
    <d v="2024-01-15T00:00:00"/>
    <s v="22:00"/>
    <x v="4"/>
    <m/>
    <m/>
    <m/>
    <m/>
    <m/>
    <m/>
    <m/>
    <m/>
    <s v="PRINTECH.SAS@hotmail.com"/>
    <s v="Solicitud de paso a prepago de línea 311 896 1828"/>
    <s v="3118961828"/>
    <s v="PRINTECH SAS"/>
    <s v="PYME PEQUEÑA"/>
    <s v="CLIENTE EXTERNO"/>
    <x v="0"/>
    <m/>
    <s v="MÓVIL"/>
    <m/>
    <m/>
    <s v="CANCELACIÓN DE LÍNEA"/>
    <m/>
    <m/>
    <m/>
    <m/>
    <m/>
    <s v="PROPUESTA CONTENCIÓN"/>
    <m/>
    <m/>
    <m/>
    <m/>
    <m/>
    <m/>
    <m/>
    <m/>
    <m/>
    <m/>
    <m/>
    <m/>
    <m/>
    <m/>
    <m/>
    <m/>
    <m/>
    <m/>
    <m/>
    <m/>
    <m/>
    <m/>
    <m/>
    <m/>
    <m/>
    <m/>
    <m/>
    <m/>
    <m/>
    <m/>
    <m/>
    <m/>
    <m/>
    <m/>
    <m/>
    <m/>
    <m/>
    <m/>
    <m/>
    <m/>
    <m/>
    <m/>
    <m/>
    <m/>
    <m/>
    <m/>
    <m/>
    <m/>
    <m/>
    <m/>
    <m/>
    <m/>
    <m/>
    <m/>
    <m/>
    <m/>
    <m/>
    <m/>
    <m/>
    <m/>
    <m/>
    <m/>
    <m/>
    <m/>
    <m/>
    <m/>
    <m/>
    <m/>
    <m/>
    <m/>
    <m/>
    <m/>
    <m/>
    <m/>
    <m/>
    <m/>
    <m/>
    <m/>
    <m/>
    <m/>
    <m/>
    <m/>
    <m/>
    <m/>
    <m/>
    <m/>
    <m/>
    <m/>
    <m/>
    <m/>
    <m/>
    <m/>
    <m/>
    <m/>
    <m/>
    <m/>
    <m/>
    <m/>
    <m/>
    <m/>
    <m/>
    <m/>
    <x v="0"/>
    <m/>
    <m/>
    <m/>
    <m/>
    <m/>
    <s v="GESTIONADO"/>
    <m/>
    <d v="2024-01-16T00:00:00"/>
    <m/>
    <m/>
    <x v="72"/>
    <x v="0"/>
    <x v="0"/>
    <x v="0"/>
    <x v="0"/>
    <n v="1"/>
    <n v="1"/>
    <n v="1"/>
    <n v="1"/>
    <x v="0"/>
    <n v="1"/>
    <s v="3118961828PRINTECH SAS"/>
    <x v="0"/>
    <d v="2024-01-16T00:00:00"/>
    <x v="2530"/>
    <d v="1899-12-30T00:00:00"/>
    <d v="2024-01-15T22:00:00"/>
    <s v="22:00"/>
    <d v="1899-12-30T09:03:07"/>
    <x v="2"/>
    <x v="0"/>
    <x v="30"/>
    <x v="0"/>
    <n v="8193"/>
  </r>
  <r>
    <n v="2553"/>
    <d v="2024-01-16T07:09:07"/>
    <d v="2024-01-16T07:10:16"/>
    <s v="45077035@ventasyservicios.com.co"/>
    <s v="Diana Marcela Navia Fino"/>
    <m/>
    <d v="2024-01-15T00:00:00"/>
    <s v="16:16"/>
    <x v="3"/>
    <m/>
    <s v="15560558"/>
    <m/>
    <m/>
    <m/>
    <m/>
    <m/>
    <m/>
    <m/>
    <m/>
    <s v="8.22476518.00.00.100005"/>
    <s v="TRANSPORTES ESPECIALES MURILLO Y COMPANI -"/>
    <s v="PYME PEQUEÑA"/>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6T00:00:00"/>
    <m/>
    <m/>
    <x v="61"/>
    <x v="3"/>
    <x v="0"/>
    <x v="0"/>
    <x v="0"/>
    <n v="1"/>
    <n v="1"/>
    <n v="1"/>
    <n v="1"/>
    <x v="0"/>
    <n v="1"/>
    <s v="8.22476518.00.00.100005TRANSPORTES ESPECIALES MURILLO Y COMPANI -"/>
    <x v="0"/>
    <d v="2024-01-16T00:00:00"/>
    <x v="2531"/>
    <d v="1899-12-30T00:00:00"/>
    <d v="2024-01-15T16:16:00"/>
    <s v="16:16"/>
    <d v="1899-12-30T14:54:16"/>
    <x v="3"/>
    <x v="0"/>
    <x v="29"/>
    <x v="1"/>
    <n v="8193"/>
  </r>
  <r>
    <n v="2554"/>
    <d v="2024-01-16T06:38:04"/>
    <d v="2024-01-16T07:12:27"/>
    <s v="46049316@ventasyservicios.com.co"/>
    <s v="Evelin Gicela Diaz Garzon"/>
    <m/>
    <d v="2024-01-16T00:00:00"/>
    <s v="06:00"/>
    <x v="7"/>
    <m/>
    <m/>
    <m/>
    <m/>
    <m/>
    <m/>
    <s v="tmahecha97@gmail.com"/>
    <s v="cesion de titular"/>
    <m/>
    <m/>
    <s v="3107827644"/>
    <s v="PROYECTOS Y BELLEZA T3 S "/>
    <s v="SOHO"/>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6T00:00:00"/>
    <m/>
    <m/>
    <x v="81"/>
    <x v="6"/>
    <x v="0"/>
    <x v="0"/>
    <x v="0"/>
    <n v="1"/>
    <n v="1"/>
    <n v="1"/>
    <n v="1"/>
    <x v="0"/>
    <n v="1"/>
    <s v="3107827644PROYECTOS Y BELLEZA T3 S "/>
    <x v="2"/>
    <d v="2024-01-16T00:00:00"/>
    <x v="2532"/>
    <d v="1899-12-30T00:00:00"/>
    <d v="2024-01-16T06:00:00"/>
    <s v="06:00"/>
    <d v="1899-12-30T01:12:27"/>
    <x v="1"/>
    <x v="1"/>
    <x v="22"/>
    <x v="1"/>
    <n v="8193"/>
  </r>
  <r>
    <n v="2555"/>
    <d v="2024-01-16T07:19:11"/>
    <d v="2024-01-16T07:20:16"/>
    <s v="45077035@ventasyservicios.com.co"/>
    <s v="Diana Marcela Navia Fino"/>
    <m/>
    <d v="2024-01-15T00:00:00"/>
    <s v="16:33"/>
    <x v="3"/>
    <m/>
    <s v="15560573"/>
    <m/>
    <m/>
    <m/>
    <m/>
    <m/>
    <m/>
    <m/>
    <m/>
    <s v="8.22477736"/>
    <s v="EMPRESA SOCIAL DEL ESTADO DEPARTAMENTAL -"/>
    <s v="PYME PEQUEÑA"/>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6T00:00:00"/>
    <m/>
    <m/>
    <x v="47"/>
    <x v="3"/>
    <x v="0"/>
    <x v="0"/>
    <x v="0"/>
    <n v="1"/>
    <n v="1"/>
    <n v="1"/>
    <n v="1"/>
    <x v="0"/>
    <n v="1"/>
    <s v="8.22477736EMPRESA SOCIAL DEL ESTADO DEPARTAMENTAL -"/>
    <x v="0"/>
    <d v="2024-01-16T00:00:00"/>
    <x v="2533"/>
    <d v="1899-12-30T00:00:00"/>
    <d v="2024-01-15T16:33:00"/>
    <s v="16:33"/>
    <d v="1899-12-30T14:47:16"/>
    <x v="3"/>
    <x v="0"/>
    <x v="29"/>
    <x v="1"/>
    <n v="8193"/>
  </r>
  <r>
    <n v="2556"/>
    <d v="2024-01-16T07:11:15"/>
    <d v="2024-01-16T07:26:18"/>
    <s v="45113897@ventasyservicios.com.co"/>
    <s v="Diana Carolina Zambrano Cruz"/>
    <m/>
    <d v="2024-01-15T00:00:00"/>
    <s v="12:10"/>
    <x v="4"/>
    <m/>
    <m/>
    <m/>
    <m/>
    <m/>
    <m/>
    <m/>
    <m/>
    <s v="recepcion@serranomartinezcma.com"/>
    <s v="SOLICITUD CESION DE CONTRATO"/>
    <s v="12499768"/>
    <s v="SERRANO MARTINEZ S A S"/>
    <s v="MICRO"/>
    <s v="CLIENTE EXTERNO"/>
    <x v="0"/>
    <m/>
    <s v="FIJO"/>
    <s v="FO"/>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16T00:00:00"/>
    <m/>
    <m/>
    <x v="111"/>
    <x v="0"/>
    <x v="0"/>
    <x v="0"/>
    <x v="0"/>
    <n v="1"/>
    <n v="1"/>
    <n v="1"/>
    <n v="1"/>
    <x v="0"/>
    <n v="1"/>
    <s v="12499768SERRANO MARTINEZ S A S"/>
    <x v="0"/>
    <d v="2024-01-16T00:00:00"/>
    <x v="2534"/>
    <d v="1899-12-30T00:00:00"/>
    <d v="2024-01-15T12:10:00"/>
    <s v="12:10"/>
    <d v="1899-12-30T19:16:18"/>
    <x v="4"/>
    <x v="0"/>
    <x v="30"/>
    <x v="0"/>
    <n v="8193"/>
  </r>
  <r>
    <n v="2557"/>
    <d v="2024-01-16T07:25:34"/>
    <d v="2024-01-16T07:26:47"/>
    <s v="45077035@ventasyservicios.com.co"/>
    <s v="Diana Marcela Navia Fino"/>
    <m/>
    <d v="2024-01-15T00:00:00"/>
    <s v="14:36"/>
    <x v="3"/>
    <m/>
    <s v="15560578"/>
    <m/>
    <m/>
    <m/>
    <m/>
    <m/>
    <m/>
    <m/>
    <m/>
    <s v="8.22481462.00.00.100012"/>
    <s v="UN SOLO PROVEEDOR SA -"/>
    <s v="PYME MEDIANA"/>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6T00:00:00"/>
    <m/>
    <m/>
    <x v="19"/>
    <x v="3"/>
    <x v="0"/>
    <x v="0"/>
    <x v="0"/>
    <n v="1"/>
    <n v="1"/>
    <n v="1"/>
    <n v="1"/>
    <x v="0"/>
    <n v="1"/>
    <s v="8.22481462.00.00.100012UN SOLO PROVEEDOR SA -"/>
    <x v="0"/>
    <d v="2024-01-16T00:00:00"/>
    <x v="2535"/>
    <d v="1899-12-30T00:00:00"/>
    <d v="2024-01-15T14:36:00"/>
    <s v="14:36"/>
    <d v="1899-12-30T16:50:47"/>
    <x v="3"/>
    <x v="0"/>
    <x v="29"/>
    <x v="1"/>
    <n v="8193"/>
  </r>
  <r>
    <n v="2558"/>
    <d v="2024-01-16T07:33:16"/>
    <d v="2024-01-16T07:34:21"/>
    <s v="45077035@ventasyservicios.com.co"/>
    <s v="Diana Marcela Navia Fino"/>
    <m/>
    <d v="2024-01-15T00:00:00"/>
    <s v="16:40"/>
    <x v="3"/>
    <m/>
    <s v="15560582"/>
    <m/>
    <m/>
    <m/>
    <m/>
    <m/>
    <m/>
    <m/>
    <m/>
    <s v="8.21759919"/>
    <s v="SERVICIOS DE SALUD SAN VICENTE FUNDACION -"/>
    <s v="PYME PEQUEÑA"/>
    <s v="CLIENTE EXTERNO"/>
    <x v="0"/>
    <m/>
    <s v="MÓVIL"/>
    <m/>
    <m/>
    <s v="INCLUSIONES - EXCLUSIONES"/>
    <m/>
    <m/>
    <m/>
    <m/>
    <m/>
    <m/>
    <m/>
    <m/>
    <m/>
    <m/>
    <m/>
    <m/>
    <m/>
    <m/>
    <m/>
    <m/>
    <m/>
    <m/>
    <m/>
    <m/>
    <m/>
    <m/>
    <m/>
    <m/>
    <s v="INCLUSIÓN"/>
    <m/>
    <m/>
    <m/>
    <m/>
    <m/>
    <m/>
    <m/>
    <m/>
    <m/>
    <m/>
    <m/>
    <m/>
    <m/>
    <m/>
    <m/>
    <m/>
    <m/>
    <m/>
    <m/>
    <m/>
    <m/>
    <m/>
    <m/>
    <m/>
    <m/>
    <m/>
    <m/>
    <m/>
    <m/>
    <m/>
    <m/>
    <m/>
    <m/>
    <m/>
    <m/>
    <m/>
    <m/>
    <m/>
    <m/>
    <m/>
    <m/>
    <m/>
    <m/>
    <m/>
    <m/>
    <m/>
    <m/>
    <m/>
    <m/>
    <m/>
    <m/>
    <m/>
    <m/>
    <m/>
    <m/>
    <m/>
    <m/>
    <m/>
    <m/>
    <m/>
    <m/>
    <m/>
    <m/>
    <m/>
    <m/>
    <m/>
    <m/>
    <m/>
    <m/>
    <m/>
    <m/>
    <m/>
    <m/>
    <m/>
    <m/>
    <m/>
    <m/>
    <m/>
    <m/>
    <m/>
    <m/>
    <m/>
    <m/>
    <x v="0"/>
    <m/>
    <m/>
    <m/>
    <m/>
    <m/>
    <s v="GESTIONADO"/>
    <m/>
    <d v="2024-01-16T00:00:00"/>
    <m/>
    <m/>
    <x v="54"/>
    <x v="3"/>
    <x v="0"/>
    <x v="0"/>
    <x v="0"/>
    <n v="1"/>
    <n v="1"/>
    <n v="1"/>
    <n v="1"/>
    <x v="0"/>
    <n v="1"/>
    <s v="8.21759919SERVICIOS DE SALUD SAN VICENTE FUNDACION -"/>
    <x v="0"/>
    <d v="2024-01-16T00:00:00"/>
    <x v="2536"/>
    <d v="1899-12-30T00:00:00"/>
    <d v="2024-01-15T16:40:00"/>
    <s v="16:40"/>
    <d v="1899-12-30T14:54:21"/>
    <x v="3"/>
    <x v="0"/>
    <x v="29"/>
    <x v="1"/>
    <n v="8193"/>
  </r>
  <r>
    <n v="2559"/>
    <d v="2024-01-16T07:26:32"/>
    <d v="2024-01-16T07:43:24"/>
    <s v="45113897@ventasyservicios.com.co"/>
    <s v="Diana Carolina Zambrano Cruz"/>
    <m/>
    <d v="2024-01-15T00:00:00"/>
    <s v="15:30"/>
    <x v="4"/>
    <m/>
    <m/>
    <m/>
    <m/>
    <m/>
    <m/>
    <m/>
    <m/>
    <s v="ecoicopores@hotmail.com"/>
    <s v="Solicitud de Cesión de contrato"/>
    <s v="27399811"/>
    <s v="ECOICOPORE S S.A.S.                        "/>
    <s v="MICRO"/>
    <s v="CLIENTE EXTERNO"/>
    <x v="0"/>
    <m/>
    <s v="FIJO"/>
    <s v="FTTX"/>
    <s v="CESIÓN DE CONTRATO"/>
    <m/>
    <m/>
    <m/>
    <m/>
    <m/>
    <m/>
    <m/>
    <m/>
    <m/>
    <m/>
    <m/>
    <m/>
    <s v="ENTREGA DE DOCUMENTOS"/>
    <m/>
    <m/>
    <m/>
    <m/>
    <m/>
    <m/>
    <m/>
    <m/>
    <m/>
    <m/>
    <m/>
    <m/>
    <m/>
    <m/>
    <m/>
    <m/>
    <m/>
    <m/>
    <m/>
    <m/>
    <m/>
    <m/>
    <m/>
    <m/>
    <m/>
    <m/>
    <m/>
    <m/>
    <m/>
    <m/>
    <m/>
    <m/>
    <m/>
    <m/>
    <m/>
    <m/>
    <m/>
    <m/>
    <m/>
    <m/>
    <m/>
    <m/>
    <m/>
    <m/>
    <m/>
    <m/>
    <m/>
    <m/>
    <m/>
    <m/>
    <m/>
    <m/>
    <m/>
    <m/>
    <m/>
    <m/>
    <m/>
    <m/>
    <m/>
    <m/>
    <m/>
    <m/>
    <m/>
    <m/>
    <m/>
    <m/>
    <m/>
    <m/>
    <m/>
    <m/>
    <m/>
    <m/>
    <m/>
    <m/>
    <m/>
    <m/>
    <m/>
    <m/>
    <m/>
    <m/>
    <m/>
    <m/>
    <m/>
    <m/>
    <m/>
    <m/>
    <m/>
    <m/>
    <m/>
    <m/>
    <m/>
    <m/>
    <m/>
    <m/>
    <m/>
    <m/>
    <x v="0"/>
    <m/>
    <m/>
    <m/>
    <m/>
    <m/>
    <s v="GESTIONADO"/>
    <m/>
    <d v="2024-01-16T00:00:00"/>
    <m/>
    <m/>
    <x v="148"/>
    <x v="0"/>
    <x v="0"/>
    <x v="0"/>
    <x v="0"/>
    <n v="1"/>
    <n v="1"/>
    <n v="1"/>
    <n v="1"/>
    <x v="0"/>
    <n v="1"/>
    <s v="27399811ECOICOPORE S S.A.S.                        "/>
    <x v="0"/>
    <d v="2024-01-16T00:00:00"/>
    <x v="2537"/>
    <d v="1899-12-30T00:00:00"/>
    <d v="2024-01-15T15:30:00"/>
    <s v="15:30"/>
    <d v="1899-12-30T16:13:24"/>
    <x v="3"/>
    <x v="0"/>
    <x v="30"/>
    <x v="0"/>
    <n v="8193"/>
  </r>
  <r>
    <n v="2560"/>
    <d v="2024-01-16T07:46:30"/>
    <d v="2024-01-16T07:47:38"/>
    <s v="45077035@ventasyservicios.com.co"/>
    <s v="Diana Marcela Navia Fino"/>
    <m/>
    <d v="2024-01-15T00:00:00"/>
    <s v="17:12"/>
    <x v="3"/>
    <m/>
    <s v="15560601"/>
    <m/>
    <m/>
    <m/>
    <m/>
    <m/>
    <m/>
    <m/>
    <m/>
    <s v="8.22171756"/>
    <s v="ENGINEERING CONSULTING AND CON -"/>
    <s v="PYME PEQUEÑA"/>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16T00:00:00"/>
    <m/>
    <m/>
    <x v="31"/>
    <x v="3"/>
    <x v="0"/>
    <x v="0"/>
    <x v="0"/>
    <n v="1"/>
    <n v="1"/>
    <n v="1"/>
    <n v="1"/>
    <x v="0"/>
    <n v="1"/>
    <s v="8.22171756ENGINEERING CONSULTING AND CON -"/>
    <x v="0"/>
    <d v="2024-01-16T00:00:00"/>
    <x v="2538"/>
    <d v="1899-12-30T00:00:00"/>
    <d v="2024-01-15T17:12:00"/>
    <s v="17:12"/>
    <d v="1899-12-30T14:35:38"/>
    <x v="3"/>
    <x v="0"/>
    <x v="29"/>
    <x v="1"/>
    <n v="8193"/>
  </r>
  <r>
    <n v="2561"/>
    <d v="2024-01-16T07:55:56"/>
    <d v="2024-01-16T07:57:00"/>
    <s v="45077035@ventasyservicios.com.co"/>
    <s v="Diana Marcela Navia Fino"/>
    <m/>
    <d v="2024-01-15T00:00:00"/>
    <s v="17:34"/>
    <x v="3"/>
    <m/>
    <s v="15560617"/>
    <m/>
    <m/>
    <m/>
    <m/>
    <m/>
    <m/>
    <m/>
    <m/>
    <s v="8.22488634"/>
    <s v="AED CONSTRUCTORES SAS -"/>
    <s v="PYME PEQUEÑA"/>
    <s v="CLIENTE EXTERNO"/>
    <x v="0"/>
    <m/>
    <s v="MÓVIL"/>
    <m/>
    <m/>
    <s v="INCLUSIONES - EXCLUSIONES"/>
    <m/>
    <m/>
    <m/>
    <m/>
    <m/>
    <m/>
    <m/>
    <m/>
    <m/>
    <m/>
    <m/>
    <m/>
    <m/>
    <m/>
    <m/>
    <m/>
    <m/>
    <m/>
    <m/>
    <m/>
    <m/>
    <m/>
    <m/>
    <m/>
    <s v="INCLUSIÓN"/>
    <m/>
    <m/>
    <m/>
    <m/>
    <m/>
    <m/>
    <m/>
    <m/>
    <m/>
    <m/>
    <m/>
    <m/>
    <m/>
    <m/>
    <m/>
    <m/>
    <m/>
    <m/>
    <m/>
    <m/>
    <m/>
    <m/>
    <m/>
    <m/>
    <m/>
    <m/>
    <m/>
    <m/>
    <m/>
    <m/>
    <m/>
    <m/>
    <m/>
    <m/>
    <m/>
    <m/>
    <m/>
    <m/>
    <m/>
    <m/>
    <m/>
    <m/>
    <m/>
    <m/>
    <m/>
    <m/>
    <m/>
    <m/>
    <m/>
    <m/>
    <m/>
    <m/>
    <m/>
    <m/>
    <m/>
    <m/>
    <m/>
    <m/>
    <m/>
    <m/>
    <m/>
    <m/>
    <m/>
    <m/>
    <m/>
    <m/>
    <m/>
    <m/>
    <m/>
    <m/>
    <m/>
    <m/>
    <m/>
    <m/>
    <m/>
    <m/>
    <m/>
    <m/>
    <m/>
    <m/>
    <m/>
    <m/>
    <m/>
    <x v="0"/>
    <m/>
    <m/>
    <m/>
    <m/>
    <m/>
    <s v="GESTIONADO"/>
    <m/>
    <d v="2024-01-16T00:00:00"/>
    <m/>
    <m/>
    <x v="54"/>
    <x v="3"/>
    <x v="0"/>
    <x v="0"/>
    <x v="0"/>
    <n v="1"/>
    <n v="1"/>
    <n v="1"/>
    <n v="1"/>
    <x v="0"/>
    <n v="1"/>
    <s v="8.22488634AED CONSTRUCTORES SAS -"/>
    <x v="0"/>
    <d v="2024-01-16T00:00:00"/>
    <x v="2539"/>
    <d v="1899-12-30T00:00:00"/>
    <d v="2024-01-15T17:34:00"/>
    <s v="17:34"/>
    <d v="1899-12-30T14:23:00"/>
    <x v="3"/>
    <x v="0"/>
    <x v="29"/>
    <x v="1"/>
    <n v="8193"/>
  </r>
  <r>
    <n v="2562"/>
    <d v="2024-01-16T07:57:02"/>
    <d v="2024-01-16T07:57:41"/>
    <s v="45113897@ventasyservicios.com.co"/>
    <s v="Diana Carolina Zambrano Cruz"/>
    <m/>
    <d v="2024-01-15T00:00:00"/>
    <s v="15:36"/>
    <x v="4"/>
    <m/>
    <m/>
    <m/>
    <m/>
    <m/>
    <m/>
    <m/>
    <m/>
    <s v="gerencia@disgraficas.com"/>
    <s v="CAMBIO DE DIRECCION"/>
    <s v="11228590"/>
    <s v="DISGRAFICAS S.A.S."/>
    <s v="PYME PEQUEÑA"/>
    <s v="CLIENTE EXTERNO"/>
    <x v="0"/>
    <m/>
    <s v="FIJO"/>
    <s v="FO"/>
    <s v="DATOS DEMOGRÁFICOS"/>
    <m/>
    <m/>
    <m/>
    <m/>
    <m/>
    <m/>
    <m/>
    <m/>
    <m/>
    <m/>
    <m/>
    <m/>
    <m/>
    <m/>
    <m/>
    <s v="ACTUALIZACIÓN GENERAL"/>
    <m/>
    <m/>
    <m/>
    <m/>
    <m/>
    <m/>
    <m/>
    <m/>
    <m/>
    <m/>
    <m/>
    <m/>
    <m/>
    <m/>
    <m/>
    <m/>
    <m/>
    <m/>
    <m/>
    <m/>
    <m/>
    <m/>
    <m/>
    <m/>
    <m/>
    <m/>
    <m/>
    <m/>
    <m/>
    <m/>
    <m/>
    <m/>
    <m/>
    <m/>
    <m/>
    <m/>
    <m/>
    <m/>
    <m/>
    <m/>
    <m/>
    <m/>
    <m/>
    <m/>
    <m/>
    <m/>
    <m/>
    <m/>
    <m/>
    <m/>
    <m/>
    <m/>
    <m/>
    <m/>
    <m/>
    <m/>
    <m/>
    <m/>
    <m/>
    <m/>
    <m/>
    <m/>
    <m/>
    <m/>
    <m/>
    <m/>
    <m/>
    <m/>
    <m/>
    <m/>
    <m/>
    <m/>
    <m/>
    <m/>
    <m/>
    <m/>
    <m/>
    <m/>
    <m/>
    <m/>
    <m/>
    <m/>
    <m/>
    <m/>
    <m/>
    <m/>
    <m/>
    <m/>
    <m/>
    <m/>
    <m/>
    <m/>
    <m/>
    <x v="0"/>
    <m/>
    <m/>
    <m/>
    <m/>
    <m/>
    <s v="GESTIONADO"/>
    <m/>
    <d v="2024-01-16T00:00:00"/>
    <m/>
    <m/>
    <x v="52"/>
    <x v="0"/>
    <x v="0"/>
    <x v="0"/>
    <x v="0"/>
    <n v="1"/>
    <n v="1"/>
    <n v="1"/>
    <n v="1"/>
    <x v="0"/>
    <n v="1"/>
    <s v="11228590DISGRAFICAS S.A.S."/>
    <x v="0"/>
    <d v="2024-01-16T00:00:00"/>
    <x v="2540"/>
    <d v="1899-12-30T00:00:00"/>
    <d v="2024-01-15T15:36:00"/>
    <s v="15:36"/>
    <d v="1899-12-30T16:21:41"/>
    <x v="3"/>
    <x v="0"/>
    <x v="30"/>
    <x v="0"/>
    <n v="8193"/>
  </r>
  <r>
    <n v="2563"/>
    <d v="2024-01-16T07:12:59"/>
    <d v="2024-01-16T07:58:51"/>
    <s v="46049316@ventasyservicios.com.co"/>
    <s v="Evelin Gicela Diaz Garzon"/>
    <m/>
    <d v="2024-01-15T00:00:00"/>
    <s v="08:28"/>
    <x v="7"/>
    <m/>
    <m/>
    <m/>
    <m/>
    <m/>
    <m/>
    <s v="camila.pico@gpstrategy.com.co; "/>
    <s v="Re: CESIÓN DE CONTRATOS"/>
    <m/>
    <m/>
    <s v="3203229073"/>
    <s v="GPSTRATEGY LTDA"/>
    <s v="PYME MEDIAN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6T00:00:00"/>
    <s v="5 FORMATOS, ENVIO DE DOC"/>
    <m/>
    <x v="81"/>
    <x v="6"/>
    <x v="0"/>
    <x v="0"/>
    <x v="0"/>
    <n v="1"/>
    <n v="1"/>
    <n v="1"/>
    <n v="1"/>
    <x v="0"/>
    <n v="1"/>
    <s v="3203229073GPSTRATEGY LTDA"/>
    <x v="0"/>
    <d v="2024-01-16T00:00:00"/>
    <x v="2541"/>
    <d v="1899-12-30T00:00:00"/>
    <d v="2024-01-15T08:28:00"/>
    <s v="08:28"/>
    <d v="1899-12-30T23:30:51"/>
    <x v="4"/>
    <x v="0"/>
    <x v="22"/>
    <x v="1"/>
    <n v="8193"/>
  </r>
  <r>
    <n v="2564"/>
    <d v="2024-01-16T08:02:45"/>
    <d v="2024-01-16T08:03:58"/>
    <s v="45077035@ventasyservicios.com.co"/>
    <s v="Diana Marcela Navia Fino"/>
    <m/>
    <d v="2024-01-15T00:00:00"/>
    <s v="17:37"/>
    <x v="3"/>
    <m/>
    <s v="15560619"/>
    <m/>
    <m/>
    <m/>
    <m/>
    <m/>
    <m/>
    <m/>
    <m/>
    <s v="8.22488634"/>
    <s v="AED CONSTRUCTORES SAS"/>
    <s v="PYME PEQUEÑA"/>
    <s v="CLIENTE EXTERNO"/>
    <x v="0"/>
    <m/>
    <s v="MÓVIL"/>
    <m/>
    <m/>
    <s v="DATOS DEMOGRÁFICOS"/>
    <m/>
    <m/>
    <m/>
    <m/>
    <m/>
    <m/>
    <m/>
    <m/>
    <m/>
    <m/>
    <m/>
    <m/>
    <m/>
    <m/>
    <s v="ACTUALIZACIÓN GENERAL"/>
    <m/>
    <m/>
    <m/>
    <m/>
    <m/>
    <m/>
    <m/>
    <m/>
    <m/>
    <m/>
    <m/>
    <m/>
    <m/>
    <m/>
    <m/>
    <m/>
    <m/>
    <m/>
    <m/>
    <m/>
    <m/>
    <m/>
    <m/>
    <m/>
    <m/>
    <m/>
    <m/>
    <m/>
    <m/>
    <m/>
    <m/>
    <m/>
    <m/>
    <m/>
    <m/>
    <m/>
    <m/>
    <m/>
    <m/>
    <m/>
    <m/>
    <m/>
    <m/>
    <m/>
    <m/>
    <m/>
    <m/>
    <m/>
    <m/>
    <m/>
    <m/>
    <m/>
    <m/>
    <m/>
    <m/>
    <m/>
    <m/>
    <m/>
    <m/>
    <m/>
    <m/>
    <m/>
    <m/>
    <m/>
    <m/>
    <m/>
    <m/>
    <m/>
    <m/>
    <m/>
    <m/>
    <m/>
    <m/>
    <m/>
    <m/>
    <m/>
    <m/>
    <m/>
    <m/>
    <m/>
    <m/>
    <m/>
    <m/>
    <m/>
    <m/>
    <m/>
    <m/>
    <m/>
    <m/>
    <m/>
    <m/>
    <m/>
    <m/>
    <x v="0"/>
    <m/>
    <m/>
    <m/>
    <m/>
    <m/>
    <s v="GESTIONADO"/>
    <m/>
    <d v="2024-01-16T00:00:00"/>
    <m/>
    <m/>
    <x v="52"/>
    <x v="3"/>
    <x v="0"/>
    <x v="0"/>
    <x v="0"/>
    <n v="1"/>
    <n v="1"/>
    <n v="1"/>
    <n v="1"/>
    <x v="1"/>
    <n v="3"/>
    <s v="8.22488634AED CONSTRUCTORES SAS"/>
    <x v="0"/>
    <d v="2024-01-16T00:00:00"/>
    <x v="2542"/>
    <d v="1899-12-30T00:00:00"/>
    <d v="2024-01-15T17:37:00"/>
    <s v="17:37"/>
    <d v="1899-12-30T14:26:58"/>
    <x v="3"/>
    <x v="0"/>
    <x v="29"/>
    <x v="1"/>
    <n v="8193"/>
  </r>
  <r>
    <n v="2565"/>
    <d v="2024-01-16T08:07:10"/>
    <d v="2024-01-16T08:09:18"/>
    <s v="46046878@ventasyservicios.com.co"/>
    <s v="Laura Alejandra Romero Roa"/>
    <m/>
    <d v="2024-01-16T00:00:00"/>
    <s v="8:01"/>
    <x v="0"/>
    <m/>
    <m/>
    <m/>
    <m/>
    <m/>
    <m/>
    <m/>
    <m/>
    <s v="jcortes@cfro.com.co; "/>
    <s v="Re: RV: Cancelación línea telefónica"/>
    <s v="901351650"/>
    <s v="CONCESIONARIA F RREA DE OCCIDENTE S A S "/>
    <s v="NO DETERMINADO"/>
    <s v="CLIENTE CLARO"/>
    <x v="0"/>
    <m/>
    <s v="MÓVIL"/>
    <m/>
    <m/>
    <s v="CANCELACIÓN DE LÍNEA"/>
    <m/>
    <m/>
    <m/>
    <m/>
    <m/>
    <s v="COLOCACIÓN"/>
    <m/>
    <m/>
    <m/>
    <m/>
    <m/>
    <m/>
    <m/>
    <m/>
    <m/>
    <m/>
    <m/>
    <m/>
    <m/>
    <m/>
    <m/>
    <m/>
    <m/>
    <m/>
    <m/>
    <m/>
    <m/>
    <m/>
    <m/>
    <m/>
    <m/>
    <m/>
    <m/>
    <m/>
    <m/>
    <m/>
    <m/>
    <m/>
    <m/>
    <m/>
    <m/>
    <m/>
    <m/>
    <m/>
    <m/>
    <m/>
    <m/>
    <m/>
    <m/>
    <m/>
    <m/>
    <m/>
    <m/>
    <m/>
    <m/>
    <m/>
    <m/>
    <m/>
    <m/>
    <m/>
    <m/>
    <m/>
    <m/>
    <m/>
    <m/>
    <m/>
    <m/>
    <m/>
    <m/>
    <m/>
    <m/>
    <m/>
    <m/>
    <m/>
    <m/>
    <m/>
    <m/>
    <m/>
    <m/>
    <m/>
    <m/>
    <m/>
    <m/>
    <m/>
    <m/>
    <m/>
    <m/>
    <m/>
    <m/>
    <m/>
    <m/>
    <m/>
    <m/>
    <m/>
    <m/>
    <m/>
    <m/>
    <m/>
    <m/>
    <m/>
    <m/>
    <m/>
    <m/>
    <m/>
    <m/>
    <s v="NO USA EL SERVICIO"/>
    <m/>
    <m/>
    <x v="2"/>
    <s v="3175557431"/>
    <s v="Javier Hernando Cortes López "/>
    <s v="1"/>
    <m/>
    <m/>
    <s v="GESTIONADO"/>
    <m/>
    <d v="2024-01-16T00:00:00"/>
    <m/>
    <m/>
    <x v="25"/>
    <x v="0"/>
    <x v="0"/>
    <x v="0"/>
    <x v="0"/>
    <n v="1"/>
    <n v="1"/>
    <n v="1"/>
    <n v="1"/>
    <x v="0"/>
    <n v="1"/>
    <s v="901351650CONCESIONARIA F RREA DE OCCIDENTE S A S "/>
    <x v="2"/>
    <d v="2024-01-16T00:00:00"/>
    <x v="2543"/>
    <d v="1899-12-30T00:00:00"/>
    <d v="2024-01-16T08:01:00"/>
    <s v="8:01"/>
    <d v="1899-12-30T00:08:18"/>
    <x v="1"/>
    <x v="1"/>
    <x v="27"/>
    <x v="1"/>
    <n v="8193"/>
  </r>
  <r>
    <n v="2566"/>
    <d v="2024-01-16T08:22:00"/>
    <d v="2024-01-16T08:24:04"/>
    <s v="45077035@ventasyservicios.com.co"/>
    <s v="Diana Marcela Navia Fino"/>
    <m/>
    <d v="2024-01-15T00:00:00"/>
    <s v="18:31"/>
    <x v="3"/>
    <m/>
    <s v="15560632"/>
    <m/>
    <m/>
    <m/>
    <m/>
    <m/>
    <m/>
    <m/>
    <m/>
    <s v="8.21555804.00.00.100001"/>
    <s v="GRUPO SPIRA S.A.S -"/>
    <s v="INTERMEDIAS"/>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16T00:00:00"/>
    <m/>
    <m/>
    <x v="31"/>
    <x v="3"/>
    <x v="0"/>
    <x v="0"/>
    <x v="0"/>
    <n v="1"/>
    <n v="1"/>
    <n v="1"/>
    <n v="1"/>
    <x v="0"/>
    <n v="1"/>
    <s v="8.21555804.00.00.100001GRUPO SPIRA S.A.S -"/>
    <x v="0"/>
    <d v="2024-01-16T00:00:00"/>
    <x v="2544"/>
    <d v="1899-12-30T00:00:00"/>
    <d v="2024-01-15T18:31:00"/>
    <s v="18:31"/>
    <d v="1899-12-30T13:53:04"/>
    <x v="3"/>
    <x v="0"/>
    <x v="29"/>
    <x v="1"/>
    <n v="8193"/>
  </r>
  <r>
    <n v="2567"/>
    <d v="2024-01-16T08:24:18"/>
    <d v="2024-01-16T08:24:51"/>
    <s v="45113897@ventasyservicios.com.co"/>
    <s v="Diana Carolina Zambrano Cruz"/>
    <m/>
    <d v="2024-01-15T00:00:00"/>
    <s v="15:46"/>
    <x v="4"/>
    <m/>
    <m/>
    <m/>
    <m/>
    <m/>
    <m/>
    <m/>
    <m/>
    <s v="laucell.com@hotmail.com"/>
    <s v="RE: Cambio de Ip Fija a Dinamica"/>
    <s v="63911891"/>
    <s v="YOHANNES TOVAR CRUZ                        "/>
    <s v="MICRO"/>
    <s v="CLIENTE EXTERNO"/>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6T00:00:00"/>
    <m/>
    <m/>
    <x v="57"/>
    <x v="0"/>
    <x v="0"/>
    <x v="0"/>
    <x v="0"/>
    <n v="1"/>
    <n v="1"/>
    <n v="1"/>
    <n v="1"/>
    <x v="0"/>
    <n v="1"/>
    <s v="63911891YOHANNES TOVAR CRUZ                        "/>
    <x v="0"/>
    <d v="2024-01-16T00:00:00"/>
    <x v="2545"/>
    <d v="1899-12-30T00:00:00"/>
    <d v="2024-01-15T15:46:00"/>
    <s v="15:46"/>
    <d v="1899-12-30T16:38:51"/>
    <x v="3"/>
    <x v="0"/>
    <x v="30"/>
    <x v="0"/>
    <n v="8193"/>
  </r>
  <r>
    <n v="2568"/>
    <d v="2024-01-16T08:28:38"/>
    <d v="2024-01-16T08:29:37"/>
    <s v="46046878@ventasyservicios.com.co"/>
    <s v="Laura Alejandra Romero Roa"/>
    <m/>
    <d v="2024-01-16T00:00:00"/>
    <s v="8:22"/>
    <x v="0"/>
    <m/>
    <m/>
    <m/>
    <m/>
    <m/>
    <m/>
    <m/>
    <m/>
    <s v="hernan2057@hotmail.com; "/>
    <s v="Re: CANCELACION SEGMENTO PYME ID  1422062"/>
    <s v="12964972"/>
    <s v="Edgar Hernan Delgado Bast"/>
    <s v="NO DETERMINADO"/>
    <s v="CLIENTE EXTERNO"/>
    <x v="0"/>
    <m/>
    <s v="FIJO"/>
    <s v="HFC"/>
    <s v="CANCELACIÓN DE SERVICIO"/>
    <m/>
    <m/>
    <m/>
    <m/>
    <m/>
    <m/>
    <m/>
    <s v="CANCELACIÓN"/>
    <m/>
    <m/>
    <m/>
    <m/>
    <m/>
    <m/>
    <m/>
    <m/>
    <m/>
    <m/>
    <m/>
    <m/>
    <m/>
    <m/>
    <m/>
    <m/>
    <m/>
    <m/>
    <m/>
    <m/>
    <m/>
    <m/>
    <m/>
    <m/>
    <m/>
    <m/>
    <m/>
    <m/>
    <m/>
    <m/>
    <m/>
    <m/>
    <m/>
    <m/>
    <m/>
    <m/>
    <m/>
    <m/>
    <m/>
    <m/>
    <m/>
    <m/>
    <m/>
    <m/>
    <m/>
    <m/>
    <m/>
    <m/>
    <m/>
    <m/>
    <m/>
    <m/>
    <m/>
    <m/>
    <m/>
    <m/>
    <m/>
    <m/>
    <m/>
    <m/>
    <m/>
    <m/>
    <m/>
    <m/>
    <m/>
    <m/>
    <m/>
    <m/>
    <m/>
    <m/>
    <m/>
    <m/>
    <m/>
    <m/>
    <m/>
    <m/>
    <m/>
    <m/>
    <m/>
    <m/>
    <m/>
    <m/>
    <m/>
    <m/>
    <m/>
    <m/>
    <m/>
    <m/>
    <m/>
    <m/>
    <m/>
    <m/>
    <m/>
    <m/>
    <m/>
    <m/>
    <m/>
    <s v="TOTAL"/>
    <m/>
    <s v="AUMENTO DE TARIFA POR IPC"/>
    <m/>
    <x v="1"/>
    <m/>
    <m/>
    <s v="1"/>
    <m/>
    <m/>
    <s v="GESTIONADO"/>
    <m/>
    <d v="2024-01-16T00:00:00"/>
    <m/>
    <m/>
    <x v="53"/>
    <x v="0"/>
    <x v="0"/>
    <x v="0"/>
    <x v="0"/>
    <n v="1"/>
    <n v="1"/>
    <n v="1"/>
    <n v="1"/>
    <x v="0"/>
    <n v="1"/>
    <s v="12964972Edgar Hernan Delgado Bast"/>
    <x v="2"/>
    <d v="2024-01-16T00:00:00"/>
    <x v="2546"/>
    <d v="1899-12-30T00:00:00"/>
    <d v="2024-01-16T08:22:00"/>
    <s v="8:22"/>
    <d v="1899-12-30T00:07:37"/>
    <x v="1"/>
    <x v="1"/>
    <x v="27"/>
    <x v="1"/>
    <n v="8193"/>
  </r>
  <r>
    <n v="2569"/>
    <d v="2024-01-16T08:29:52"/>
    <d v="2024-01-16T08:31:37"/>
    <s v="45077035@ventasyservicios.com.co"/>
    <s v="Diana Marcela Navia Fino"/>
    <m/>
    <d v="2024-01-15T00:00:00"/>
    <s v="18:41"/>
    <x v="3"/>
    <m/>
    <s v="15560634"/>
    <m/>
    <m/>
    <m/>
    <m/>
    <m/>
    <m/>
    <m/>
    <m/>
    <s v="8.21996884"/>
    <s v="INDUSTRIAS SAGA DE COLOMBIA S.A.S"/>
    <s v="PYME MEDIANA"/>
    <s v="CLIENTE EXTERNO"/>
    <x v="0"/>
    <m/>
    <s v="MÓVIL"/>
    <m/>
    <m/>
    <s v="REPORTES"/>
    <m/>
    <m/>
    <m/>
    <m/>
    <m/>
    <m/>
    <m/>
    <m/>
    <m/>
    <m/>
    <m/>
    <m/>
    <m/>
    <m/>
    <m/>
    <m/>
    <m/>
    <m/>
    <m/>
    <m/>
    <m/>
    <m/>
    <m/>
    <m/>
    <m/>
    <m/>
    <m/>
    <m/>
    <m/>
    <m/>
    <m/>
    <m/>
    <m/>
    <m/>
    <m/>
    <m/>
    <m/>
    <m/>
    <m/>
    <m/>
    <m/>
    <m/>
    <m/>
    <m/>
    <m/>
    <m/>
    <s v="REPORTE CORPORATIVO"/>
    <m/>
    <m/>
    <m/>
    <m/>
    <m/>
    <m/>
    <m/>
    <m/>
    <m/>
    <m/>
    <m/>
    <m/>
    <m/>
    <m/>
    <m/>
    <m/>
    <m/>
    <m/>
    <m/>
    <m/>
    <m/>
    <m/>
    <m/>
    <m/>
    <m/>
    <m/>
    <m/>
    <m/>
    <m/>
    <m/>
    <m/>
    <m/>
    <m/>
    <m/>
    <m/>
    <m/>
    <m/>
    <m/>
    <m/>
    <m/>
    <m/>
    <m/>
    <m/>
    <m/>
    <m/>
    <m/>
    <m/>
    <m/>
    <m/>
    <m/>
    <m/>
    <m/>
    <m/>
    <m/>
    <m/>
    <m/>
    <m/>
    <m/>
    <m/>
    <m/>
    <m/>
    <x v="0"/>
    <m/>
    <m/>
    <m/>
    <m/>
    <m/>
    <s v="GESTIONADO"/>
    <m/>
    <d v="2024-01-16T00:00:00"/>
    <m/>
    <m/>
    <x v="49"/>
    <x v="3"/>
    <x v="0"/>
    <x v="0"/>
    <x v="0"/>
    <n v="1"/>
    <n v="1"/>
    <n v="1"/>
    <n v="1"/>
    <x v="0"/>
    <n v="1"/>
    <s v="8.21996884INDUSTRIAS SAGA DE COLOMBIA S.A.S"/>
    <x v="0"/>
    <d v="2024-01-16T00:00:00"/>
    <x v="2547"/>
    <d v="1899-12-30T00:00:00"/>
    <d v="2024-01-15T18:41:00"/>
    <s v="18:41"/>
    <d v="1899-12-30T13:50:37"/>
    <x v="3"/>
    <x v="0"/>
    <x v="29"/>
    <x v="1"/>
    <n v="8193"/>
  </r>
  <r>
    <n v="2570"/>
    <d v="2024-01-16T08:38:05"/>
    <d v="2024-01-16T08:38:47"/>
    <s v="46049316@ventasyservicios.com.co"/>
    <s v="Evelin Gicela Diaz Garzon"/>
    <m/>
    <d v="2024-01-16T00:00:00"/>
    <s v="08:01"/>
    <x v="7"/>
    <m/>
    <m/>
    <m/>
    <m/>
    <m/>
    <m/>
    <s v="crecon@crecon.com.co; "/>
    <s v="Re: CESION CONTRATO LINEA 3112344248"/>
    <m/>
    <m/>
    <s v="3112344248"/>
    <s v="CREAR CONSTRUCCIONES ARQU"/>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6T00:00:00"/>
    <m/>
    <m/>
    <x v="78"/>
    <x v="6"/>
    <x v="0"/>
    <x v="0"/>
    <x v="0"/>
    <n v="1"/>
    <n v="1"/>
    <n v="1"/>
    <n v="1"/>
    <x v="0"/>
    <n v="1"/>
    <s v="3112344248CREAR CONSTRUCCIONES ARQU"/>
    <x v="2"/>
    <d v="2024-01-16T00:00:00"/>
    <x v="2548"/>
    <d v="1899-12-30T00:00:00"/>
    <d v="2024-01-16T08:01:00"/>
    <s v="08:01"/>
    <d v="1899-12-30T00:37:47"/>
    <x v="1"/>
    <x v="1"/>
    <x v="22"/>
    <x v="1"/>
    <n v="8193"/>
  </r>
  <r>
    <n v="2571"/>
    <d v="2024-01-16T08:44:53"/>
    <d v="2024-01-16T08:46:37"/>
    <s v="45077035@ventasyservicios.com.co"/>
    <s v="Diana Marcela Navia Fino"/>
    <m/>
    <d v="2024-01-15T00:00:00"/>
    <s v="19:03"/>
    <x v="3"/>
    <m/>
    <s v="15560639"/>
    <m/>
    <m/>
    <m/>
    <m/>
    <m/>
    <m/>
    <m/>
    <m/>
    <s v="8.22503271.00.00.100000"/>
    <s v="TRANSPORTES C.I. S.A.S. -"/>
    <s v="MICRO"/>
    <s v="CLIENTE EXTERNO"/>
    <x v="0"/>
    <m/>
    <s v="MÓVIL"/>
    <m/>
    <m/>
    <s v="CAMBIO PLAN TARIFA"/>
    <m/>
    <m/>
    <m/>
    <m/>
    <s v="UPGRADE - PARALELO"/>
    <m/>
    <m/>
    <m/>
    <m/>
    <m/>
    <m/>
    <m/>
    <m/>
    <m/>
    <m/>
    <m/>
    <m/>
    <m/>
    <m/>
    <m/>
    <m/>
    <m/>
    <m/>
    <m/>
    <m/>
    <m/>
    <m/>
    <m/>
    <m/>
    <m/>
    <m/>
    <m/>
    <m/>
    <m/>
    <m/>
    <m/>
    <m/>
    <m/>
    <m/>
    <m/>
    <m/>
    <m/>
    <m/>
    <m/>
    <m/>
    <m/>
    <m/>
    <m/>
    <m/>
    <m/>
    <m/>
    <m/>
    <m/>
    <m/>
    <m/>
    <m/>
    <m/>
    <m/>
    <m/>
    <m/>
    <m/>
    <m/>
    <m/>
    <m/>
    <m/>
    <m/>
    <m/>
    <m/>
    <m/>
    <m/>
    <m/>
    <m/>
    <m/>
    <m/>
    <m/>
    <m/>
    <m/>
    <m/>
    <m/>
    <m/>
    <m/>
    <m/>
    <m/>
    <m/>
    <m/>
    <m/>
    <m/>
    <m/>
    <m/>
    <m/>
    <m/>
    <m/>
    <m/>
    <m/>
    <m/>
    <m/>
    <m/>
    <m/>
    <m/>
    <m/>
    <m/>
    <m/>
    <m/>
    <m/>
    <m/>
    <m/>
    <m/>
    <m/>
    <x v="0"/>
    <m/>
    <m/>
    <m/>
    <m/>
    <m/>
    <s v="GESTIONADO"/>
    <m/>
    <d v="2024-01-16T00:00:00"/>
    <m/>
    <m/>
    <x v="62"/>
    <x v="3"/>
    <x v="0"/>
    <x v="0"/>
    <x v="0"/>
    <n v="1"/>
    <n v="1"/>
    <n v="1"/>
    <n v="1"/>
    <x v="0"/>
    <n v="1"/>
    <s v="8.22503271.00.00.100000TRANSPORTES C.I. S.A.S. -"/>
    <x v="0"/>
    <d v="2024-01-16T00:00:00"/>
    <x v="2549"/>
    <d v="1899-12-30T00:00:00"/>
    <d v="2024-01-15T19:03:00"/>
    <s v="19:03"/>
    <d v="1899-12-30T13:43:37"/>
    <x v="3"/>
    <x v="0"/>
    <x v="29"/>
    <x v="1"/>
    <n v="8193"/>
  </r>
  <r>
    <n v="2572"/>
    <d v="2024-01-16T08:29:53"/>
    <d v="2024-01-16T08:47:36"/>
    <s v="46046878@ventasyservicios.com.co"/>
    <s v="Laura Alejandra Romero Roa"/>
    <m/>
    <d v="2024-01-16T00:00:00"/>
    <s v="8:43"/>
    <x v="0"/>
    <m/>
    <m/>
    <m/>
    <m/>
    <m/>
    <m/>
    <m/>
    <m/>
    <s v="admin@blueplanetelectronics.com  "/>
    <s v="Fwd: SOLICITUD DE CANCELACIÓN DE SERVICIO LINEAS MOVILES Y FIBRA OPTICA"/>
    <s v="900513498"/>
    <s v="BLUE PLANET ELECTRONICS S"/>
    <s v="NO DETERMINADO"/>
    <s v="CLIENTE EXTERNO"/>
    <x v="0"/>
    <m/>
    <s v="FIJO"/>
    <s v="FO"/>
    <s v="CANCELACIÓN DE SERVICIO"/>
    <m/>
    <m/>
    <m/>
    <m/>
    <m/>
    <m/>
    <m/>
    <s v="PROPUESTA CONTENCIÓN"/>
    <m/>
    <m/>
    <m/>
    <m/>
    <m/>
    <m/>
    <m/>
    <m/>
    <m/>
    <m/>
    <m/>
    <m/>
    <m/>
    <m/>
    <m/>
    <m/>
    <m/>
    <m/>
    <m/>
    <m/>
    <m/>
    <m/>
    <m/>
    <m/>
    <m/>
    <m/>
    <m/>
    <m/>
    <m/>
    <m/>
    <m/>
    <m/>
    <m/>
    <m/>
    <m/>
    <m/>
    <m/>
    <m/>
    <m/>
    <m/>
    <m/>
    <m/>
    <m/>
    <m/>
    <m/>
    <m/>
    <m/>
    <m/>
    <m/>
    <m/>
    <m/>
    <m/>
    <m/>
    <m/>
    <m/>
    <m/>
    <m/>
    <m/>
    <m/>
    <m/>
    <m/>
    <m/>
    <m/>
    <m/>
    <m/>
    <m/>
    <m/>
    <m/>
    <m/>
    <m/>
    <m/>
    <m/>
    <m/>
    <m/>
    <m/>
    <m/>
    <m/>
    <m/>
    <m/>
    <m/>
    <m/>
    <m/>
    <m/>
    <m/>
    <m/>
    <m/>
    <m/>
    <m/>
    <m/>
    <m/>
    <m/>
    <m/>
    <m/>
    <m/>
    <m/>
    <m/>
    <m/>
    <s v="TOTAL"/>
    <m/>
    <s v="CALIDAD DE SERVICIO"/>
    <m/>
    <x v="1"/>
    <m/>
    <m/>
    <s v="1"/>
    <m/>
    <m/>
    <s v="GESTIONADO"/>
    <m/>
    <d v="2024-01-16T00:00:00"/>
    <m/>
    <m/>
    <x v="11"/>
    <x v="0"/>
    <x v="0"/>
    <x v="0"/>
    <x v="0"/>
    <n v="1"/>
    <n v="1"/>
    <n v="1"/>
    <n v="1"/>
    <x v="0"/>
    <n v="1"/>
    <s v="900513498BLUE PLANET ELECTRONICS S"/>
    <x v="2"/>
    <d v="2024-01-16T00:00:00"/>
    <x v="2550"/>
    <d v="1899-12-30T00:00:00"/>
    <d v="2024-01-16T08:43:00"/>
    <s v="8:43"/>
    <d v="1899-12-30T00:04:36"/>
    <x v="1"/>
    <x v="1"/>
    <x v="27"/>
    <x v="1"/>
    <n v="8193"/>
  </r>
  <r>
    <n v="2573"/>
    <d v="2024-01-16T08:46:53"/>
    <d v="2024-01-16T08:47:54"/>
    <s v="45113897@ventasyservicios.com.co"/>
    <s v="Diana Carolina Zambrano Cruz"/>
    <m/>
    <d v="2024-01-15T00:00:00"/>
    <s v="15:39"/>
    <x v="4"/>
    <m/>
    <m/>
    <m/>
    <m/>
    <m/>
    <m/>
    <m/>
    <m/>
    <s v="coordinadorcartera@mastergroupint.com"/>
    <s v="RE: CESION DE CONTRATO CLARO"/>
    <s v="12039344"/>
    <s v="AGENCIA DE ADUANAS MASTER BROKERS S.A.S. NIVEL 2"/>
    <s v="PYME PEQUEÑA"/>
    <s v="CLIENTE EXTERNO"/>
    <x v="0"/>
    <m/>
    <s v="FIJO"/>
    <s v="FO"/>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16T00:00:00"/>
    <m/>
    <m/>
    <x v="111"/>
    <x v="0"/>
    <x v="0"/>
    <x v="0"/>
    <x v="0"/>
    <n v="1"/>
    <n v="1"/>
    <n v="1"/>
    <n v="1"/>
    <x v="1"/>
    <n v="2"/>
    <s v="12039344AGENCIA DE ADUANAS MASTER BROKERS S.A.S. NIVEL 2"/>
    <x v="0"/>
    <d v="2024-01-16T00:00:00"/>
    <x v="2551"/>
    <d v="1899-12-30T00:00:00"/>
    <d v="2024-01-15T15:39:00"/>
    <s v="15:39"/>
    <d v="1899-12-30T17:08:54"/>
    <x v="3"/>
    <x v="0"/>
    <x v="30"/>
    <x v="0"/>
    <n v="8193"/>
  </r>
  <r>
    <n v="2574"/>
    <d v="2024-01-16T08:56:08"/>
    <d v="2024-01-16T08:57:05"/>
    <s v="46046878@ventasyservicios.com.co"/>
    <s v="Laura Alejandra Romero Roa"/>
    <m/>
    <d v="2024-01-16T00:00:00"/>
    <s v="08:51"/>
    <x v="0"/>
    <m/>
    <m/>
    <m/>
    <m/>
    <m/>
    <m/>
    <m/>
    <m/>
    <s v="sistemas@moma.com.co; "/>
    <s v="Re: Claro te soluciona"/>
    <s v="0"/>
    <s v="TIENDAS MOMA "/>
    <s v="NO DETERMINADO"/>
    <s v="CLIENTE EXTERNO"/>
    <x v="0"/>
    <m/>
    <s v="FIJO"/>
    <s v="FO"/>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6T00:00:00"/>
    <m/>
    <m/>
    <x v="47"/>
    <x v="0"/>
    <x v="0"/>
    <x v="0"/>
    <x v="0"/>
    <n v="1"/>
    <n v="1"/>
    <n v="1"/>
    <n v="1"/>
    <x v="0"/>
    <n v="1"/>
    <s v="0TIENDAS MOMA "/>
    <x v="2"/>
    <d v="2024-01-16T00:00:00"/>
    <x v="2552"/>
    <d v="1899-12-30T00:00:00"/>
    <d v="2024-01-16T08:51:00"/>
    <s v="08:51"/>
    <d v="1899-12-30T00:06:05"/>
    <x v="1"/>
    <x v="1"/>
    <x v="27"/>
    <x v="1"/>
    <n v="8193"/>
  </r>
  <r>
    <n v="2575"/>
    <d v="2024-01-16T08:57:20"/>
    <d v="2024-01-16T08:58:45"/>
    <s v="45077035@ventasyservicios.com.co"/>
    <s v="Diana Marcela Navia Fino"/>
    <m/>
    <d v="2024-01-15T00:00:00"/>
    <s v="20:44"/>
    <x v="3"/>
    <m/>
    <s v="15560643"/>
    <m/>
    <m/>
    <m/>
    <m/>
    <m/>
    <m/>
    <m/>
    <m/>
    <s v="8.21702485"/>
    <s v="FONDO DE EMPLEADOS FEISA"/>
    <s v="PYME MEDIANA"/>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6T00:00:00"/>
    <m/>
    <m/>
    <x v="47"/>
    <x v="3"/>
    <x v="0"/>
    <x v="0"/>
    <x v="0"/>
    <n v="1"/>
    <n v="1"/>
    <n v="1"/>
    <n v="1"/>
    <x v="0"/>
    <n v="1"/>
    <s v="8.21702485FONDO DE EMPLEADOS FEISA"/>
    <x v="0"/>
    <d v="2024-01-16T00:00:00"/>
    <x v="2553"/>
    <d v="1899-12-30T00:00:00"/>
    <d v="2024-01-15T20:44:00"/>
    <s v="20:44"/>
    <d v="1899-12-30T12:14:45"/>
    <x v="3"/>
    <x v="0"/>
    <x v="29"/>
    <x v="1"/>
    <n v="8193"/>
  </r>
  <r>
    <n v="2576"/>
    <d v="2024-01-16T09:01:25"/>
    <d v="2024-01-16T09:04:52"/>
    <s v="46049316@ventasyservicios.com.co"/>
    <s v="Evelin Gicela Diaz Garzon"/>
    <m/>
    <d v="2024-01-16T00:00:00"/>
    <s v="08:04"/>
    <x v="7"/>
    <m/>
    <m/>
    <m/>
    <m/>
    <m/>
    <m/>
    <s v="crecon@crecon.com.co"/>
    <s v="CESION CONTRATO LINEA 3103345004"/>
    <m/>
    <m/>
    <s v="3103345004"/>
    <s v="Crear Construcciones Arqu"/>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6T00:00:00"/>
    <m/>
    <m/>
    <x v="78"/>
    <x v="6"/>
    <x v="0"/>
    <x v="0"/>
    <x v="0"/>
    <n v="1"/>
    <n v="1"/>
    <n v="1"/>
    <n v="1"/>
    <x v="0"/>
    <n v="1"/>
    <s v="3103345004Crear Construcciones Arqu"/>
    <x v="2"/>
    <d v="2024-01-16T00:00:00"/>
    <x v="2554"/>
    <d v="1899-12-30T00:00:00"/>
    <d v="2024-01-16T08:04:00"/>
    <s v="08:04"/>
    <d v="1899-12-30T01:00:52"/>
    <x v="1"/>
    <x v="1"/>
    <x v="22"/>
    <x v="1"/>
    <n v="8193"/>
  </r>
  <r>
    <n v="2577"/>
    <d v="2024-01-16T08:28:44"/>
    <d v="2024-01-16T09:06:36"/>
    <s v="45632550@ventasyservicios.com.co"/>
    <s v="Alejandra Rodriguez Cajamarca"/>
    <m/>
    <d v="2024-01-13T00:00:00"/>
    <s v="11:10 p. m."/>
    <x v="4"/>
    <m/>
    <m/>
    <m/>
    <m/>
    <m/>
    <m/>
    <m/>
    <m/>
    <s v="juanemallungo@gmail.com"/>
    <s v="Fwd: Reclamo por la no validación de mi pago mes de Diciembre del 2023"/>
    <s v="1.32996247"/>
    <s v="JUAN ESTEBAN MALLUNGO CHAMBO"/>
    <s v="SOHO"/>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5T00:00:00"/>
    <m/>
    <m/>
    <x v="47"/>
    <x v="0"/>
    <x v="0"/>
    <x v="0"/>
    <x v="0"/>
    <n v="1"/>
    <n v="1"/>
    <n v="1"/>
    <n v="1"/>
    <x v="0"/>
    <n v="1"/>
    <s v="1.32996247JUAN ESTEBAN MALLUNGO CHAMBO"/>
    <x v="0"/>
    <d v="2024-01-16T00:00:00"/>
    <x v="2555"/>
    <d v="1899-12-30T00:00:00"/>
    <d v="2024-01-13T11:10:00"/>
    <s v="11:10"/>
    <d v="1900-01-01T21:56:36"/>
    <x v="0"/>
    <x v="0"/>
    <x v="24"/>
    <x v="0"/>
    <n v="8193"/>
  </r>
  <r>
    <n v="2578"/>
    <d v="2024-01-16T09:05:29"/>
    <d v="2024-01-16T09:08:24"/>
    <s v="45077035@ventasyservicios.com.co"/>
    <s v="Diana Marcela Navia Fino"/>
    <m/>
    <d v="2024-01-15T00:00:00"/>
    <s v="20:54"/>
    <x v="3"/>
    <m/>
    <s v="15560644"/>
    <m/>
    <m/>
    <m/>
    <m/>
    <m/>
    <m/>
    <m/>
    <m/>
    <s v="8.21702485.00.00.100047"/>
    <s v="FONDO DE EMPLEADOS FEISA"/>
    <s v="PYME MEDIANA"/>
    <s v="CLIENTE EXTERNO"/>
    <x v="0"/>
    <m/>
    <s v="MÓVIL"/>
    <m/>
    <m/>
    <s v="CAMBIO PLAN TARIFA"/>
    <m/>
    <m/>
    <m/>
    <m/>
    <s v="DOWNGRADE"/>
    <m/>
    <m/>
    <m/>
    <m/>
    <m/>
    <m/>
    <m/>
    <m/>
    <m/>
    <m/>
    <m/>
    <m/>
    <m/>
    <m/>
    <m/>
    <m/>
    <m/>
    <m/>
    <m/>
    <m/>
    <m/>
    <m/>
    <m/>
    <m/>
    <m/>
    <m/>
    <m/>
    <m/>
    <m/>
    <m/>
    <m/>
    <m/>
    <m/>
    <m/>
    <m/>
    <m/>
    <m/>
    <m/>
    <m/>
    <m/>
    <m/>
    <m/>
    <m/>
    <m/>
    <m/>
    <m/>
    <m/>
    <m/>
    <m/>
    <m/>
    <m/>
    <m/>
    <m/>
    <m/>
    <m/>
    <m/>
    <m/>
    <m/>
    <m/>
    <m/>
    <m/>
    <m/>
    <m/>
    <m/>
    <m/>
    <m/>
    <m/>
    <m/>
    <m/>
    <m/>
    <m/>
    <m/>
    <m/>
    <m/>
    <m/>
    <m/>
    <m/>
    <m/>
    <m/>
    <m/>
    <m/>
    <m/>
    <m/>
    <m/>
    <m/>
    <m/>
    <m/>
    <m/>
    <m/>
    <m/>
    <m/>
    <m/>
    <m/>
    <m/>
    <m/>
    <m/>
    <m/>
    <m/>
    <m/>
    <m/>
    <m/>
    <m/>
    <m/>
    <x v="0"/>
    <m/>
    <m/>
    <m/>
    <m/>
    <m/>
    <s v="GESTIONADO"/>
    <m/>
    <d v="2024-01-16T00:00:00"/>
    <m/>
    <m/>
    <x v="35"/>
    <x v="3"/>
    <x v="0"/>
    <x v="0"/>
    <x v="0"/>
    <n v="1"/>
    <n v="1"/>
    <n v="1"/>
    <n v="1"/>
    <x v="0"/>
    <n v="1"/>
    <s v="8.21702485.00.00.100047FONDO DE EMPLEADOS FEISA"/>
    <x v="0"/>
    <d v="2024-01-16T00:00:00"/>
    <x v="2556"/>
    <d v="1899-12-30T00:00:00"/>
    <d v="2024-01-15T20:54:00"/>
    <s v="20:54"/>
    <d v="1899-12-30T12:14:24"/>
    <x v="3"/>
    <x v="0"/>
    <x v="29"/>
    <x v="1"/>
    <n v="8193"/>
  </r>
  <r>
    <n v="2579"/>
    <d v="2024-01-16T09:06:39"/>
    <d v="2024-01-16T09:09:22"/>
    <s v="45632550@ventasyservicios.com.co"/>
    <s v="Alejandra Rodriguez Cajamarca"/>
    <m/>
    <d v="2024-01-14T00:00:00"/>
    <s v="1:48 p. m."/>
    <x v="4"/>
    <m/>
    <m/>
    <m/>
    <m/>
    <m/>
    <m/>
    <m/>
    <m/>
    <s v="gestion.jaziel23@outlook.es"/>
    <s v="DERECHO DE PETICION YEISON GELIZ"/>
    <s v="3135619084"/>
    <s v="YEISON JAVIER GELIZ TAMARA"/>
    <s v="NO DETERMINADO"/>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ESCALADO"/>
    <s v="OTRAS ÁREAS"/>
    <d v="2024-01-15T00:00:00"/>
    <s v="se trasfiere a residencial"/>
    <m/>
    <x v="47"/>
    <x v="0"/>
    <x v="1"/>
    <x v="0"/>
    <x v="0"/>
    <n v="1"/>
    <n v="1"/>
    <n v="1"/>
    <n v="1"/>
    <x v="0"/>
    <n v="1"/>
    <s v="3135619084YEISON JAVIER GELIZ TAMARA"/>
    <x v="1"/>
    <d v="2024-01-16T00:00:00"/>
    <x v="2557"/>
    <d v="1899-12-30T00:00:00"/>
    <d v="2024-01-14T01:48:00"/>
    <s v="1:48"/>
    <d v="1900-01-01T07:21:22"/>
    <x v="0"/>
    <x v="0"/>
    <x v="24"/>
    <x v="0"/>
    <n v="8193"/>
  </r>
  <r>
    <n v="2580"/>
    <d v="2024-01-16T09:15:57"/>
    <d v="2024-01-16T09:17:22"/>
    <s v="45077035@ventasyservicios.com.co"/>
    <s v="Diana Marcela Navia Fino"/>
    <m/>
    <d v="2024-01-15T00:00:00"/>
    <s v="21:59"/>
    <x v="3"/>
    <m/>
    <s v="15560646"/>
    <m/>
    <m/>
    <m/>
    <m/>
    <m/>
    <m/>
    <m/>
    <m/>
    <s v="8.22434242.00.00.100021"/>
    <s v="PROEMPAQUES S A S -"/>
    <s v="PYME MEDIANA"/>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16T00:00:00"/>
    <m/>
    <m/>
    <x v="31"/>
    <x v="3"/>
    <x v="0"/>
    <x v="0"/>
    <x v="0"/>
    <n v="1"/>
    <n v="1"/>
    <n v="1"/>
    <n v="1"/>
    <x v="0"/>
    <n v="1"/>
    <s v="8.22434242.00.00.100021PROEMPAQUES S A S -"/>
    <x v="0"/>
    <d v="2024-01-16T00:00:00"/>
    <x v="2558"/>
    <d v="1899-12-30T00:00:00"/>
    <d v="2024-01-15T21:59:00"/>
    <s v="21:59"/>
    <d v="1899-12-30T11:18:22"/>
    <x v="2"/>
    <x v="0"/>
    <x v="29"/>
    <x v="1"/>
    <n v="8193"/>
  </r>
  <r>
    <n v="2581"/>
    <d v="2024-01-16T09:17:11"/>
    <d v="2024-01-16T09:18:55"/>
    <s v="46049316@ventasyservicios.com.co"/>
    <s v="Evelin Gicela Diaz Garzon"/>
    <m/>
    <d v="2024-01-16T00:00:00"/>
    <s v="08:05"/>
    <x v="7"/>
    <m/>
    <m/>
    <m/>
    <m/>
    <m/>
    <m/>
    <s v="sally.peralta@paramopresenta.com; "/>
    <s v="Re: Solicitud cesión Líneas telefónicas a Promo paramo"/>
    <m/>
    <m/>
    <s v="3222902796"/>
    <s v="ANDREA CAR ACOSTA RODRIGU"/>
    <s v="NO DETERMINADO"/>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6T00:00:00"/>
    <m/>
    <m/>
    <x v="81"/>
    <x v="6"/>
    <x v="0"/>
    <x v="0"/>
    <x v="0"/>
    <n v="1"/>
    <n v="1"/>
    <n v="1"/>
    <n v="1"/>
    <x v="0"/>
    <n v="1"/>
    <s v="3222902796ANDREA CAR ACOSTA RODRIGU"/>
    <x v="2"/>
    <d v="2024-01-16T00:00:00"/>
    <x v="2559"/>
    <d v="1899-12-30T00:00:00"/>
    <d v="2024-01-16T08:05:00"/>
    <s v="08:05"/>
    <d v="1899-12-30T01:13:55"/>
    <x v="1"/>
    <x v="1"/>
    <x v="22"/>
    <x v="1"/>
    <n v="8193"/>
  </r>
  <r>
    <n v="2582"/>
    <d v="2024-01-16T09:17:53"/>
    <d v="2024-01-16T09:18:56"/>
    <s v="46046878@ventasyservicios.com.co"/>
    <s v="Laura Alejandra Romero Roa"/>
    <m/>
    <d v="2024-01-16T00:00:00"/>
    <s v="09:14"/>
    <x v="0"/>
    <m/>
    <m/>
    <m/>
    <m/>
    <m/>
    <m/>
    <m/>
    <m/>
    <s v="analistasistemas@transmebacarga.com; "/>
    <s v="Re: Fwd: Solicitud sim card virtual-TU PIEL CENTRO ESPECIALIZADO S.A.S-NIT 901749049"/>
    <s v="901749049"/>
    <s v="TU PIEL CENTRO ESPECIALIZ"/>
    <s v="NO DETERMINAD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6T00:00:00"/>
    <m/>
    <m/>
    <x v="21"/>
    <x v="0"/>
    <x v="0"/>
    <x v="0"/>
    <x v="0"/>
    <n v="1"/>
    <n v="1"/>
    <n v="1"/>
    <n v="1"/>
    <x v="0"/>
    <n v="1"/>
    <s v="901749049TU PIEL CENTRO ESPECIALIZ"/>
    <x v="2"/>
    <d v="2024-01-16T00:00:00"/>
    <x v="2560"/>
    <d v="1899-12-30T00:00:00"/>
    <d v="2024-01-16T09:14:00"/>
    <s v="09:14"/>
    <d v="1899-12-30T00:04:56"/>
    <x v="1"/>
    <x v="1"/>
    <x v="27"/>
    <x v="1"/>
    <n v="8193"/>
  </r>
  <r>
    <n v="2583"/>
    <d v="2024-01-16T09:17:50"/>
    <d v="2024-01-16T09:22:42"/>
    <s v="45961452@ventasyservicios.com.co"/>
    <s v="Natalia Buenano Gonzalez"/>
    <m/>
    <d v="2024-01-15T00:00:00"/>
    <s v="15:45"/>
    <x v="0"/>
    <m/>
    <m/>
    <m/>
    <m/>
    <m/>
    <m/>
    <m/>
    <m/>
    <s v="diana.alvarado@clarocorporativo.com.co"/>
    <s v="Re: RV: VALIDACION FACTURA // COBRO OBRA CIVIL // INFOTRANS COLOMBIA SAS // 900882774-0"/>
    <s v="12087457"/>
    <s v="VINFOTRANS COLOMBIA S.A.S."/>
    <s v="PYME MEDIANA"/>
    <s v="CONSULTOR COMERCIAL"/>
    <x v="0"/>
    <m/>
    <s v="FIJO"/>
    <s v="FO"/>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6T00:00:00"/>
    <m/>
    <m/>
    <x v="47"/>
    <x v="0"/>
    <x v="0"/>
    <x v="0"/>
    <x v="0"/>
    <n v="1"/>
    <n v="1"/>
    <n v="1"/>
    <n v="1"/>
    <x v="0"/>
    <n v="1"/>
    <s v="12087457VINFOTRANS COLOMBIA S.A.S."/>
    <x v="0"/>
    <d v="2024-01-16T00:00:00"/>
    <x v="2561"/>
    <d v="1899-12-30T00:00:00"/>
    <d v="2024-01-15T15:45:00"/>
    <s v="15:45"/>
    <d v="1899-12-30T17:37:42"/>
    <x v="3"/>
    <x v="0"/>
    <x v="5"/>
    <x v="1"/>
    <n v="8193"/>
  </r>
  <r>
    <n v="2584"/>
    <d v="2024-01-16T09:22:27"/>
    <d v="2024-01-16T09:23:48"/>
    <s v="45077035@ventasyservicios.com.co"/>
    <s v="Diana Marcela Navia Fino"/>
    <m/>
    <d v="2024-01-15T00:00:00"/>
    <s v="22:27"/>
    <x v="3"/>
    <m/>
    <s v="15560649"/>
    <m/>
    <m/>
    <m/>
    <m/>
    <m/>
    <m/>
    <m/>
    <m/>
    <s v="8.10322938.00.00.100008"/>
    <s v="NORMARH S.A.S -"/>
    <s v="PYME MEDIANA"/>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6T00:00:00"/>
    <m/>
    <m/>
    <x v="19"/>
    <x v="3"/>
    <x v="0"/>
    <x v="0"/>
    <x v="0"/>
    <n v="1"/>
    <n v="1"/>
    <n v="1"/>
    <n v="1"/>
    <x v="0"/>
    <n v="1"/>
    <s v="8.10322938.00.00.100008NORMARH S.A.S -"/>
    <x v="0"/>
    <d v="2024-01-16T00:00:00"/>
    <x v="2562"/>
    <d v="1899-12-30T00:00:00"/>
    <d v="2024-01-15T22:27:00"/>
    <s v="22:27"/>
    <d v="1899-12-30T10:56:48"/>
    <x v="2"/>
    <x v="0"/>
    <x v="29"/>
    <x v="1"/>
    <n v="8193"/>
  </r>
  <r>
    <n v="2585"/>
    <d v="2024-01-16T09:32:17"/>
    <d v="2024-01-16T09:33:42"/>
    <s v="45077035@ventasyservicios.com.co"/>
    <s v="Diana Marcela Navia Fino"/>
    <m/>
    <d v="2024-01-15T00:00:00"/>
    <s v="22:28"/>
    <x v="3"/>
    <m/>
    <s v="15560650"/>
    <m/>
    <m/>
    <m/>
    <m/>
    <m/>
    <m/>
    <m/>
    <m/>
    <s v="8.22076291"/>
    <s v="SUTECH S A S "/>
    <s v="PYME PEQUEÑA"/>
    <s v="CLIENTE EXTERNO"/>
    <x v="0"/>
    <m/>
    <s v="MÓVIL"/>
    <m/>
    <m/>
    <s v="REPORTES"/>
    <m/>
    <m/>
    <m/>
    <m/>
    <m/>
    <m/>
    <m/>
    <m/>
    <m/>
    <m/>
    <m/>
    <m/>
    <m/>
    <m/>
    <m/>
    <m/>
    <m/>
    <m/>
    <m/>
    <m/>
    <m/>
    <m/>
    <m/>
    <m/>
    <m/>
    <m/>
    <m/>
    <m/>
    <m/>
    <m/>
    <m/>
    <m/>
    <m/>
    <m/>
    <m/>
    <m/>
    <m/>
    <m/>
    <m/>
    <m/>
    <m/>
    <m/>
    <m/>
    <m/>
    <m/>
    <m/>
    <s v="REPORTE CORPORATIVO"/>
    <m/>
    <m/>
    <m/>
    <m/>
    <m/>
    <m/>
    <m/>
    <m/>
    <m/>
    <m/>
    <m/>
    <m/>
    <m/>
    <m/>
    <m/>
    <m/>
    <m/>
    <m/>
    <m/>
    <m/>
    <m/>
    <m/>
    <m/>
    <m/>
    <m/>
    <m/>
    <m/>
    <m/>
    <m/>
    <m/>
    <m/>
    <m/>
    <m/>
    <m/>
    <m/>
    <m/>
    <m/>
    <m/>
    <m/>
    <m/>
    <m/>
    <m/>
    <m/>
    <m/>
    <m/>
    <m/>
    <m/>
    <m/>
    <m/>
    <m/>
    <m/>
    <m/>
    <m/>
    <m/>
    <m/>
    <m/>
    <m/>
    <m/>
    <m/>
    <m/>
    <m/>
    <x v="0"/>
    <m/>
    <m/>
    <m/>
    <m/>
    <m/>
    <s v="GESTIONADO"/>
    <m/>
    <d v="2024-01-16T00:00:00"/>
    <m/>
    <m/>
    <x v="49"/>
    <x v="3"/>
    <x v="0"/>
    <x v="0"/>
    <x v="0"/>
    <n v="1"/>
    <n v="1"/>
    <n v="1"/>
    <n v="1"/>
    <x v="0"/>
    <n v="1"/>
    <s v="8.22076291SUTECH S A S "/>
    <x v="0"/>
    <d v="2024-01-16T00:00:00"/>
    <x v="2563"/>
    <d v="1899-12-30T00:00:00"/>
    <d v="2024-01-15T22:28:00"/>
    <s v="22:28"/>
    <d v="1899-12-30T11:05:42"/>
    <x v="2"/>
    <x v="0"/>
    <x v="29"/>
    <x v="1"/>
    <n v="8193"/>
  </r>
  <r>
    <n v="2586"/>
    <d v="2024-01-16T09:33:12"/>
    <d v="2024-01-16T09:34:01"/>
    <s v="46046878@ventasyservicios.com.co"/>
    <s v="Laura Alejandra Romero Roa"/>
    <m/>
    <d v="2024-01-16T00:00:00"/>
    <s v="09:23"/>
    <x v="0"/>
    <m/>
    <m/>
    <m/>
    <m/>
    <m/>
    <m/>
    <m/>
    <m/>
    <s v="mantenimientoespecializadosas@gmail.com; "/>
    <s v="Re: RV: REPOSICION SIM CARD 3214401364 / Mantenimientos Especializados SAS"/>
    <s v="900376876"/>
    <s v="Mantenimientos Especializ"/>
    <s v="PYME PEQUEÑA"/>
    <s v="CLIENTE CLAR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16T00:00:00"/>
    <m/>
    <m/>
    <x v="27"/>
    <x v="0"/>
    <x v="0"/>
    <x v="0"/>
    <x v="0"/>
    <n v="1"/>
    <n v="1"/>
    <n v="1"/>
    <n v="1"/>
    <x v="0"/>
    <n v="1"/>
    <s v="900376876Mantenimientos Especializ"/>
    <x v="2"/>
    <d v="2024-01-16T00:00:00"/>
    <x v="2564"/>
    <d v="1899-12-30T00:00:00"/>
    <d v="2024-01-16T09:23:00"/>
    <s v="09:23"/>
    <d v="1899-12-30T00:11:01"/>
    <x v="1"/>
    <x v="1"/>
    <x v="27"/>
    <x v="1"/>
    <n v="8193"/>
  </r>
  <r>
    <n v="2587"/>
    <d v="2024-01-16T09:33:57"/>
    <d v="2024-01-16T09:34:47"/>
    <s v="46049316@ventasyservicios.com.co"/>
    <s v="Evelin Gicela Diaz Garzon"/>
    <m/>
    <d v="2024-01-16T00:00:00"/>
    <s v="08:12"/>
    <x v="7"/>
    <m/>
    <m/>
    <m/>
    <m/>
    <m/>
    <m/>
    <s v="cindy.medina@claro.com.co; "/>
    <s v="Re: RV: cesión de contratos"/>
    <m/>
    <m/>
    <s v="3112965054"/>
    <s v="MARIA SILVIA MARTIN MAZUE"/>
    <s v="NO DETERMINADO"/>
    <s v="CLIENTE CLAR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6T00:00:00"/>
    <m/>
    <m/>
    <x v="78"/>
    <x v="6"/>
    <x v="0"/>
    <x v="0"/>
    <x v="0"/>
    <n v="1"/>
    <n v="1"/>
    <n v="1"/>
    <n v="1"/>
    <x v="1"/>
    <n v="3"/>
    <s v="3112965054MARIA SILVIA MARTIN MAZUE"/>
    <x v="2"/>
    <d v="2024-01-16T00:00:00"/>
    <x v="2565"/>
    <d v="1899-12-30T00:00:00"/>
    <d v="2024-01-16T08:12:00"/>
    <s v="08:12"/>
    <d v="1899-12-30T01:22:47"/>
    <x v="1"/>
    <x v="1"/>
    <x v="22"/>
    <x v="1"/>
    <n v="8193"/>
  </r>
  <r>
    <n v="2588"/>
    <d v="2024-01-16T09:09:28"/>
    <d v="2024-01-16T09:38:35"/>
    <s v="45632550@ventasyservicios.com.co"/>
    <s v="Alejandra Rodriguez Cajamarca"/>
    <m/>
    <d v="2024-01-14T00:00:00"/>
    <s v="2:43 p. m."/>
    <x v="4"/>
    <m/>
    <m/>
    <m/>
    <m/>
    <m/>
    <m/>
    <m/>
    <m/>
    <s v="pmaldonado@sunvalleyinv.com"/>
    <s v="Cambio de ejecutivo de Cuenta"/>
    <s v="12066727"/>
    <s v="SANTANDER INVESTMENTS S.A.S."/>
    <s v="PYME MEDIANA"/>
    <s v="CLIENTE EXTERNO"/>
    <x v="0"/>
    <m/>
    <s v="FIJO"/>
    <s v="FO"/>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5T00:00:00"/>
    <m/>
    <m/>
    <x v="47"/>
    <x v="0"/>
    <x v="0"/>
    <x v="0"/>
    <x v="0"/>
    <n v="1"/>
    <n v="1"/>
    <n v="1"/>
    <n v="1"/>
    <x v="0"/>
    <n v="1"/>
    <s v="12066727SANTANDER INVESTMENTS S.A.S."/>
    <x v="0"/>
    <d v="2024-01-16T00:00:00"/>
    <x v="2566"/>
    <d v="1899-12-30T00:00:00"/>
    <d v="2024-01-14T02:43:00"/>
    <s v="2:43"/>
    <d v="1900-01-01T06:55:35"/>
    <x v="0"/>
    <x v="0"/>
    <x v="24"/>
    <x v="0"/>
    <n v="8193"/>
  </r>
  <r>
    <n v="2589"/>
    <d v="2024-01-16T09:40:25"/>
    <d v="2024-01-16T09:41:57"/>
    <s v="45077035@ventasyservicios.com.co"/>
    <s v="Diana Marcela Navia Fino"/>
    <m/>
    <d v="2024-01-16T00:00:00"/>
    <s v="03:05"/>
    <x v="3"/>
    <m/>
    <s v="15560652"/>
    <m/>
    <m/>
    <m/>
    <m/>
    <m/>
    <m/>
    <m/>
    <m/>
    <s v="8.22489926.00.00.100027"/>
    <s v="COMERCIALIZADORA CHALIS S.A.S. -"/>
    <s v="PYME MEDIANA"/>
    <s v="CLIENTE EXTERNO"/>
    <x v="0"/>
    <m/>
    <s v="MÓVIL"/>
    <m/>
    <m/>
    <s v="SERVICIOS ADICIONALES"/>
    <m/>
    <m/>
    <m/>
    <m/>
    <m/>
    <m/>
    <m/>
    <m/>
    <m/>
    <m/>
    <m/>
    <m/>
    <m/>
    <m/>
    <m/>
    <m/>
    <m/>
    <m/>
    <m/>
    <m/>
    <m/>
    <m/>
    <m/>
    <m/>
    <m/>
    <m/>
    <m/>
    <m/>
    <m/>
    <m/>
    <m/>
    <m/>
    <m/>
    <m/>
    <m/>
    <m/>
    <m/>
    <m/>
    <m/>
    <m/>
    <m/>
    <m/>
    <m/>
    <m/>
    <m/>
    <m/>
    <m/>
    <m/>
    <m/>
    <m/>
    <m/>
    <m/>
    <s v="ACTIVACIÓN"/>
    <m/>
    <m/>
    <m/>
    <m/>
    <m/>
    <m/>
    <m/>
    <m/>
    <m/>
    <m/>
    <m/>
    <m/>
    <m/>
    <m/>
    <m/>
    <m/>
    <m/>
    <m/>
    <m/>
    <m/>
    <m/>
    <m/>
    <m/>
    <m/>
    <m/>
    <m/>
    <m/>
    <m/>
    <m/>
    <m/>
    <m/>
    <m/>
    <m/>
    <m/>
    <m/>
    <m/>
    <m/>
    <m/>
    <m/>
    <m/>
    <m/>
    <m/>
    <m/>
    <m/>
    <m/>
    <m/>
    <m/>
    <m/>
    <m/>
    <m/>
    <m/>
    <m/>
    <m/>
    <m/>
    <m/>
    <x v="0"/>
    <m/>
    <m/>
    <m/>
    <m/>
    <m/>
    <s v="GESTIONADO"/>
    <m/>
    <d v="2024-01-16T00:00:00"/>
    <m/>
    <m/>
    <x v="30"/>
    <x v="3"/>
    <x v="0"/>
    <x v="0"/>
    <x v="0"/>
    <n v="1"/>
    <n v="1"/>
    <n v="1"/>
    <n v="1"/>
    <x v="0"/>
    <n v="1"/>
    <s v="8.22489926.00.00.100027COMERCIALIZADORA CHALIS S.A.S. -"/>
    <x v="0"/>
    <d v="2024-01-16T00:00:00"/>
    <x v="2567"/>
    <d v="1899-12-30T00:00:00"/>
    <d v="2024-01-16T03:05:00"/>
    <s v="03:05"/>
    <d v="1899-12-30T06:36:57"/>
    <x v="2"/>
    <x v="2"/>
    <x v="29"/>
    <x v="1"/>
    <n v="8193"/>
  </r>
  <r>
    <n v="2590"/>
    <d v="2024-01-16T09:44:44"/>
    <d v="2024-01-16T09:45:33"/>
    <s v="46046878@ventasyservicios.com.co"/>
    <s v="Laura Alejandra Romero Roa"/>
    <m/>
    <d v="2024-01-16T00:00:00"/>
    <s v="9:42"/>
    <x v="0"/>
    <m/>
    <m/>
    <m/>
    <m/>
    <m/>
    <m/>
    <m/>
    <m/>
    <s v="asistente.administrativa@k2ksoluciones.com; "/>
    <s v="Re: RV: Solicitud Línea Celular nueva_K2K SOLUCIONES// GENERACION ADENDO"/>
    <s v="900540775"/>
    <s v="K2K SOLUCIONES SAS"/>
    <s v="SOHO"/>
    <s v="CLIENTE CLAR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23T00:00:00"/>
    <m/>
    <m/>
    <x v="15"/>
    <x v="0"/>
    <x v="0"/>
    <x v="0"/>
    <x v="0"/>
    <n v="1"/>
    <n v="1"/>
    <n v="1"/>
    <n v="1"/>
    <x v="0"/>
    <n v="1"/>
    <s v="900540775K2K SOLUCIONES SAS"/>
    <x v="2"/>
    <d v="2024-01-16T00:00:00"/>
    <x v="2568"/>
    <d v="1899-12-30T00:00:00"/>
    <d v="2024-01-16T09:42:00"/>
    <s v="9:42"/>
    <d v="1899-12-30T00:03:33"/>
    <x v="1"/>
    <x v="1"/>
    <x v="27"/>
    <x v="1"/>
    <n v="8193"/>
  </r>
  <r>
    <n v="2591"/>
    <d v="2024-01-16T09:44:33"/>
    <d v="2024-01-16T09:50:50"/>
    <s v="45632550@ventasyservicios.com.co"/>
    <s v="Alejandra Rodriguez Cajamarca"/>
    <m/>
    <d v="2024-01-16T00:00:00"/>
    <s v="5:40 p. m."/>
    <x v="4"/>
    <m/>
    <m/>
    <m/>
    <m/>
    <m/>
    <m/>
    <m/>
    <m/>
    <s v="moshelomo@gmail.com"/>
    <s v="Su Respuesta PQR. 995690730"/>
    <s v="01374894"/>
    <s v="BERNARDO ARTURO RESTREPO"/>
    <s v="SOHO"/>
    <s v="CLIENTE EXTERNO"/>
    <x v="0"/>
    <m/>
    <s v="FIJO"/>
    <s v="HFC"/>
    <s v="PQR"/>
    <m/>
    <m/>
    <m/>
    <m/>
    <m/>
    <m/>
    <m/>
    <m/>
    <m/>
    <m/>
    <m/>
    <m/>
    <m/>
    <m/>
    <m/>
    <m/>
    <m/>
    <m/>
    <m/>
    <m/>
    <m/>
    <m/>
    <m/>
    <m/>
    <m/>
    <m/>
    <m/>
    <m/>
    <m/>
    <m/>
    <m/>
    <m/>
    <m/>
    <m/>
    <m/>
    <m/>
    <m/>
    <s v="INFORMACIÓN - ACLARACIÓN"/>
    <s v="INFORMACIÓN DE BENEFICIOS"/>
    <m/>
    <m/>
    <m/>
    <m/>
    <m/>
    <m/>
    <m/>
    <m/>
    <m/>
    <m/>
    <m/>
    <m/>
    <m/>
    <m/>
    <m/>
    <m/>
    <m/>
    <m/>
    <m/>
    <m/>
    <m/>
    <m/>
    <m/>
    <m/>
    <m/>
    <m/>
    <m/>
    <m/>
    <m/>
    <m/>
    <m/>
    <m/>
    <m/>
    <m/>
    <m/>
    <m/>
    <m/>
    <m/>
    <m/>
    <m/>
    <m/>
    <m/>
    <m/>
    <m/>
    <m/>
    <m/>
    <m/>
    <m/>
    <m/>
    <m/>
    <m/>
    <m/>
    <m/>
    <m/>
    <m/>
    <m/>
    <m/>
    <m/>
    <m/>
    <m/>
    <m/>
    <m/>
    <m/>
    <m/>
    <m/>
    <m/>
    <m/>
    <m/>
    <m/>
    <m/>
    <x v="0"/>
    <m/>
    <m/>
    <m/>
    <m/>
    <m/>
    <s v="GESTIONADO"/>
    <m/>
    <d v="2024-01-16T00:00:00"/>
    <m/>
    <m/>
    <x v="97"/>
    <x v="0"/>
    <x v="0"/>
    <x v="0"/>
    <x v="0"/>
    <n v="1"/>
    <n v="1"/>
    <n v="1"/>
    <n v="1"/>
    <x v="1"/>
    <n v="2"/>
    <s v="01374894BERNARDO ARTURO RESTREPO"/>
    <x v="2"/>
    <d v="2024-01-16T00:00:00"/>
    <x v="2569"/>
    <d v="1899-12-30T00:00:00"/>
    <d v="2024-01-16T05:40:00"/>
    <s v="5:40"/>
    <d v="1899-12-30T04:10:50"/>
    <x v="1"/>
    <x v="1"/>
    <x v="24"/>
    <x v="0"/>
    <n v="8193"/>
  </r>
  <r>
    <n v="2592"/>
    <d v="2024-01-16T09:52:13"/>
    <d v="2024-01-16T09:53:00"/>
    <s v="45961452@ventasyservicios.com.co"/>
    <s v="Natalia Buenano Gonzalez"/>
    <m/>
    <d v="2024-01-15T00:00:00"/>
    <s v="16:25"/>
    <x v="0"/>
    <m/>
    <m/>
    <m/>
    <m/>
    <m/>
    <m/>
    <m/>
    <m/>
    <s v="luz.vargasr@claro.com.co"/>
    <s v="Re: Reposición Equipo // EMBOTELLADORA CAPRI LTDA Nit: 800032071-2 "/>
    <s v="3133915564"/>
    <s v="EMBOTELLAD"/>
    <s v="INTERMEDIAS"/>
    <s v="CONSULTOR COMERCIAL"/>
    <x v="0"/>
    <m/>
    <s v="MÓVIL"/>
    <m/>
    <m/>
    <s v="REPOSICIÓN DE EQUIPO"/>
    <m/>
    <m/>
    <m/>
    <m/>
    <m/>
    <m/>
    <m/>
    <m/>
    <m/>
    <m/>
    <m/>
    <m/>
    <m/>
    <m/>
    <m/>
    <m/>
    <m/>
    <m/>
    <m/>
    <m/>
    <m/>
    <m/>
    <m/>
    <m/>
    <m/>
    <m/>
    <m/>
    <m/>
    <m/>
    <m/>
    <m/>
    <m/>
    <m/>
    <m/>
    <m/>
    <m/>
    <m/>
    <m/>
    <m/>
    <m/>
    <m/>
    <m/>
    <m/>
    <m/>
    <s v="COTIZACIÓN"/>
    <m/>
    <m/>
    <m/>
    <m/>
    <m/>
    <m/>
    <m/>
    <m/>
    <m/>
    <m/>
    <m/>
    <m/>
    <m/>
    <m/>
    <m/>
    <m/>
    <m/>
    <m/>
    <m/>
    <m/>
    <m/>
    <m/>
    <m/>
    <m/>
    <m/>
    <m/>
    <m/>
    <m/>
    <m/>
    <m/>
    <m/>
    <m/>
    <m/>
    <m/>
    <m/>
    <m/>
    <m/>
    <m/>
    <m/>
    <m/>
    <m/>
    <m/>
    <m/>
    <m/>
    <m/>
    <m/>
    <m/>
    <m/>
    <m/>
    <m/>
    <m/>
    <m/>
    <m/>
    <m/>
    <m/>
    <m/>
    <m/>
    <m/>
    <m/>
    <m/>
    <m/>
    <m/>
    <m/>
    <x v="0"/>
    <m/>
    <m/>
    <m/>
    <m/>
    <m/>
    <s v="GESTIONADO"/>
    <m/>
    <d v="2024-01-16T00:00:00"/>
    <m/>
    <m/>
    <x v="38"/>
    <x v="0"/>
    <x v="0"/>
    <x v="0"/>
    <x v="0"/>
    <n v="1"/>
    <n v="1"/>
    <n v="1"/>
    <n v="1"/>
    <x v="0"/>
    <n v="1"/>
    <s v="3133915564EMBOTELLAD"/>
    <x v="0"/>
    <d v="2024-01-16T00:00:00"/>
    <x v="2570"/>
    <d v="1899-12-30T00:00:00"/>
    <d v="2024-01-15T16:25:00"/>
    <s v="16:25"/>
    <d v="1899-12-30T17:28:00"/>
    <x v="3"/>
    <x v="0"/>
    <x v="5"/>
    <x v="1"/>
    <n v="8193"/>
  </r>
  <r>
    <n v="2593"/>
    <d v="2024-01-16T09:54:42"/>
    <d v="2024-01-16T09:55:55"/>
    <s v="45077035@ventasyservicios.com.co"/>
    <s v="Diana Marcela Navia Fino"/>
    <m/>
    <d v="2024-01-16T00:00:00"/>
    <s v="07:30"/>
    <x v="3"/>
    <m/>
    <s v="15560662"/>
    <m/>
    <m/>
    <m/>
    <m/>
    <m/>
    <m/>
    <m/>
    <m/>
    <s v="8.22499319"/>
    <s v="PRO GPS S.A.S. -"/>
    <s v="MICRO"/>
    <s v="CLIENTE EXTERNO"/>
    <x v="0"/>
    <m/>
    <s v="MÓVIL"/>
    <m/>
    <m/>
    <s v="FALLAS TÉCNICAS"/>
    <m/>
    <m/>
    <m/>
    <m/>
    <m/>
    <m/>
    <m/>
    <m/>
    <m/>
    <m/>
    <m/>
    <m/>
    <m/>
    <m/>
    <m/>
    <m/>
    <m/>
    <m/>
    <m/>
    <s v="CONCILIACIÓN DE LÍNEA(S)"/>
    <m/>
    <m/>
    <m/>
    <m/>
    <m/>
    <m/>
    <m/>
    <m/>
    <m/>
    <m/>
    <m/>
    <m/>
    <m/>
    <m/>
    <m/>
    <m/>
    <m/>
    <m/>
    <m/>
    <m/>
    <m/>
    <m/>
    <m/>
    <m/>
    <m/>
    <m/>
    <m/>
    <m/>
    <m/>
    <m/>
    <m/>
    <m/>
    <m/>
    <m/>
    <m/>
    <m/>
    <m/>
    <m/>
    <m/>
    <m/>
    <m/>
    <m/>
    <m/>
    <m/>
    <m/>
    <m/>
    <m/>
    <m/>
    <m/>
    <m/>
    <m/>
    <m/>
    <m/>
    <m/>
    <m/>
    <m/>
    <m/>
    <m/>
    <m/>
    <m/>
    <m/>
    <m/>
    <m/>
    <m/>
    <m/>
    <m/>
    <m/>
    <m/>
    <m/>
    <m/>
    <m/>
    <m/>
    <m/>
    <m/>
    <m/>
    <m/>
    <m/>
    <m/>
    <m/>
    <m/>
    <m/>
    <m/>
    <m/>
    <m/>
    <m/>
    <m/>
    <m/>
    <m/>
    <x v="0"/>
    <m/>
    <m/>
    <m/>
    <m/>
    <m/>
    <s v="GESTIONADO"/>
    <m/>
    <d v="2024-01-16T00:00:00"/>
    <m/>
    <m/>
    <x v="67"/>
    <x v="3"/>
    <x v="0"/>
    <x v="0"/>
    <x v="0"/>
    <n v="1"/>
    <n v="1"/>
    <n v="1"/>
    <n v="1"/>
    <x v="0"/>
    <n v="1"/>
    <s v="8.22499319PRO GPS S.A.S. -"/>
    <x v="2"/>
    <d v="2024-01-16T00:00:00"/>
    <x v="2571"/>
    <d v="1899-12-30T00:00:00"/>
    <d v="2024-01-16T07:30:00"/>
    <s v="07:30"/>
    <d v="1899-12-30T02:25:55"/>
    <x v="1"/>
    <x v="1"/>
    <x v="29"/>
    <x v="1"/>
    <n v="8193"/>
  </r>
  <r>
    <n v="2594"/>
    <d v="2024-01-16T10:03:12"/>
    <d v="2024-01-16T10:04:03"/>
    <s v="45961452@ventasyservicios.com.co"/>
    <s v="Natalia Buenano Gonzalez"/>
    <m/>
    <d v="2024-01-15T00:00:00"/>
    <s v="17:22"/>
    <x v="0"/>
    <m/>
    <m/>
    <m/>
    <m/>
    <m/>
    <m/>
    <m/>
    <m/>
    <s v="johanna.idarraga@claro.com.co"/>
    <s v="Re: RV: RV: Cliente : FABILU LTDA / NIT  9002427421/  ID 11982775"/>
    <s v="11982775"/>
    <s v="FABILU S.A.S"/>
    <s v="PYME MEDIANA"/>
    <s v="CONSULTOR COMERCIAL"/>
    <x v="0"/>
    <m/>
    <s v="FIJO"/>
    <s v="FO"/>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6T00:00:00"/>
    <s v="Reasignado vencido"/>
    <m/>
    <x v="47"/>
    <x v="0"/>
    <x v="0"/>
    <x v="0"/>
    <x v="0"/>
    <n v="1"/>
    <n v="1"/>
    <n v="1"/>
    <n v="1"/>
    <x v="0"/>
    <n v="1"/>
    <s v="11982775FABILU S.A.S"/>
    <x v="0"/>
    <d v="2024-01-16T00:00:00"/>
    <x v="2572"/>
    <d v="1899-12-30T00:00:00"/>
    <d v="2024-01-15T17:22:00"/>
    <s v="17:22"/>
    <d v="1899-12-30T16:42:03"/>
    <x v="3"/>
    <x v="0"/>
    <x v="5"/>
    <x v="1"/>
    <n v="8193"/>
  </r>
  <r>
    <n v="2595"/>
    <d v="2024-01-16T10:04:35"/>
    <d v="2024-01-16T10:08:17"/>
    <s v="45077035@ventasyservicios.com.co"/>
    <s v="Diana Marcela Navia Fino"/>
    <m/>
    <d v="2024-01-16T00:00:00"/>
    <s v="08:31"/>
    <x v="3"/>
    <m/>
    <s v="15560692"/>
    <m/>
    <m/>
    <m/>
    <m/>
    <m/>
    <m/>
    <m/>
    <m/>
    <s v="8.22415032.00.00.100011"/>
    <s v="FLUIDSIGNAL GROUP S.A. -"/>
    <s v="PYME PEQUEÑA"/>
    <s v="CLIENTE EXTERN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16T00:00:00"/>
    <m/>
    <m/>
    <x v="73"/>
    <x v="3"/>
    <x v="0"/>
    <x v="0"/>
    <x v="0"/>
    <n v="1"/>
    <n v="1"/>
    <n v="1"/>
    <n v="1"/>
    <x v="0"/>
    <n v="1"/>
    <s v="8.22415032.00.00.100011FLUIDSIGNAL GROUP S.A. -"/>
    <x v="2"/>
    <d v="2024-01-16T00:00:00"/>
    <x v="2573"/>
    <d v="1899-12-30T00:00:00"/>
    <d v="2024-01-16T08:31:00"/>
    <s v="08:31"/>
    <d v="1899-12-30T01:37:17"/>
    <x v="1"/>
    <x v="1"/>
    <x v="29"/>
    <x v="1"/>
    <n v="8193"/>
  </r>
  <r>
    <n v="2596"/>
    <d v="2024-01-16T10:08:25"/>
    <d v="2024-01-16T10:09:16"/>
    <s v="45113897@ventasyservicios.com.co"/>
    <s v="Diana Carolina Zambrano Cruz"/>
    <m/>
    <d v="2024-01-15T00:00:00"/>
    <s v="16:02"/>
    <x v="4"/>
    <m/>
    <m/>
    <m/>
    <m/>
    <m/>
    <m/>
    <m/>
    <m/>
    <s v="fuentesdeexcavacionypilotaje@gmail.com"/>
    <s v="Re: Unificación de Facturas"/>
    <s v="4747424"/>
    <s v=" PQR INCONSISTENCIAS                       "/>
    <s v="NO DETERMINADO"/>
    <s v="CLIENTE EXTERNO"/>
    <x v="0"/>
    <m/>
    <s v="FIJO"/>
    <s v="HFC"/>
    <s v="CASO RECHAZADO"/>
    <m/>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15T00:00:00"/>
    <m/>
    <m/>
    <x v="3"/>
    <x v="0"/>
    <x v="0"/>
    <x v="0"/>
    <x v="0"/>
    <n v="1"/>
    <n v="1"/>
    <n v="1"/>
    <n v="1"/>
    <x v="1"/>
    <n v="2"/>
    <s v="4747424 PQR INCONSISTENCIAS                       "/>
    <x v="0"/>
    <d v="2024-01-16T00:00:00"/>
    <x v="2574"/>
    <d v="1899-12-30T00:00:00"/>
    <d v="2024-01-15T16:02:00"/>
    <s v="16:02"/>
    <d v="1899-12-30T18:07:16"/>
    <x v="4"/>
    <x v="2"/>
    <x v="30"/>
    <x v="0"/>
    <n v="8193"/>
  </r>
  <r>
    <n v="2597"/>
    <d v="2024-01-16T10:08:19"/>
    <d v="2024-01-16T10:09:19"/>
    <s v="46049316@ventasyservicios.com.co"/>
    <s v="Evelin Gicela Diaz Garzon"/>
    <m/>
    <d v="2024-01-16T00:00:00"/>
    <s v="08:13"/>
    <x v="7"/>
    <m/>
    <m/>
    <m/>
    <m/>
    <m/>
    <m/>
    <s v="cindy.medina@claro.com.co; "/>
    <s v="Re: RV: cesión de contratos"/>
    <m/>
    <m/>
    <s v="3118500294"/>
    <s v="EUGENIO UCROS CUELLAR"/>
    <s v="NO DETERMINADO"/>
    <s v="CLIENTE CLAR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6T00:00:00"/>
    <m/>
    <m/>
    <x v="78"/>
    <x v="6"/>
    <x v="0"/>
    <x v="0"/>
    <x v="0"/>
    <n v="1"/>
    <n v="1"/>
    <n v="1"/>
    <n v="1"/>
    <x v="0"/>
    <n v="1"/>
    <s v="3118500294EUGENIO UCROS CUELLAR"/>
    <x v="2"/>
    <d v="2024-01-16T00:00:00"/>
    <x v="2575"/>
    <d v="1899-12-30T00:00:00"/>
    <d v="2024-01-16T08:13:00"/>
    <s v="08:13"/>
    <d v="1899-12-30T01:56:19"/>
    <x v="1"/>
    <x v="1"/>
    <x v="22"/>
    <x v="1"/>
    <n v="8193"/>
  </r>
  <r>
    <n v="2598"/>
    <d v="2024-01-16T10:12:45"/>
    <d v="2024-01-16T10:13:53"/>
    <s v="45077035@ventasyservicios.com.co"/>
    <s v="Diana Marcela Navia Fino"/>
    <m/>
    <d v="2024-01-16T00:00:00"/>
    <s v="08:37"/>
    <x v="3"/>
    <m/>
    <s v="15560696"/>
    <m/>
    <m/>
    <m/>
    <m/>
    <m/>
    <m/>
    <m/>
    <m/>
    <s v="8.22501248"/>
    <s v="GRUPO NETZCO S.A.S."/>
    <s v="MICRO"/>
    <s v="CLIENTE EXTERNO"/>
    <x v="0"/>
    <m/>
    <s v="MÓVIL"/>
    <m/>
    <m/>
    <s v="FACTURA"/>
    <m/>
    <m/>
    <m/>
    <m/>
    <m/>
    <m/>
    <m/>
    <m/>
    <m/>
    <m/>
    <m/>
    <m/>
    <m/>
    <m/>
    <m/>
    <m/>
    <m/>
    <m/>
    <s v="ACTIVACIÓN DE FACTURA ELECTRÓNICA"/>
    <m/>
    <m/>
    <m/>
    <m/>
    <m/>
    <m/>
    <m/>
    <m/>
    <m/>
    <m/>
    <m/>
    <m/>
    <m/>
    <m/>
    <m/>
    <m/>
    <m/>
    <m/>
    <m/>
    <m/>
    <m/>
    <m/>
    <m/>
    <m/>
    <m/>
    <m/>
    <m/>
    <m/>
    <m/>
    <m/>
    <m/>
    <m/>
    <m/>
    <m/>
    <m/>
    <m/>
    <m/>
    <m/>
    <m/>
    <m/>
    <m/>
    <m/>
    <m/>
    <m/>
    <m/>
    <m/>
    <m/>
    <m/>
    <m/>
    <m/>
    <m/>
    <m/>
    <m/>
    <m/>
    <m/>
    <m/>
    <m/>
    <m/>
    <m/>
    <m/>
    <m/>
    <m/>
    <m/>
    <m/>
    <m/>
    <m/>
    <m/>
    <m/>
    <m/>
    <m/>
    <m/>
    <m/>
    <m/>
    <m/>
    <m/>
    <m/>
    <m/>
    <m/>
    <m/>
    <m/>
    <m/>
    <m/>
    <m/>
    <m/>
    <m/>
    <m/>
    <m/>
    <m/>
    <m/>
    <x v="0"/>
    <m/>
    <m/>
    <m/>
    <m/>
    <m/>
    <s v="GESTIONADO"/>
    <m/>
    <d v="2024-01-16T00:00:00"/>
    <m/>
    <m/>
    <x v="87"/>
    <x v="3"/>
    <x v="0"/>
    <x v="0"/>
    <x v="0"/>
    <n v="1"/>
    <n v="1"/>
    <n v="1"/>
    <n v="1"/>
    <x v="0"/>
    <n v="1"/>
    <s v="8.22501248GRUPO NETZCO S.A.S."/>
    <x v="2"/>
    <d v="2024-01-16T00:00:00"/>
    <x v="2576"/>
    <d v="1899-12-30T00:00:00"/>
    <d v="2024-01-16T08:37:00"/>
    <s v="08:37"/>
    <d v="1899-12-30T01:36:53"/>
    <x v="1"/>
    <x v="1"/>
    <x v="29"/>
    <x v="1"/>
    <n v="8193"/>
  </r>
  <r>
    <n v="2599"/>
    <d v="2024-01-16T10:14:31"/>
    <d v="2024-01-16T10:15:51"/>
    <s v="46049316@ventasyservicios.com.co"/>
    <s v="Evelin Gicela Diaz Garzon"/>
    <m/>
    <d v="2024-01-16T00:00:00"/>
    <s v="08:32"/>
    <x v="7"/>
    <m/>
    <m/>
    <m/>
    <m/>
    <m/>
    <m/>
    <s v="recepcion.maurel@colombiamp.com"/>
    <s v="RE: Cesión Líneas Móviles Maurel &amp; Prom Colombia Nit 900.255.472-2 &gt;Urgente"/>
    <m/>
    <m/>
    <s v="8.21837182"/>
    <s v="Maurel &amp; Prom Colombia B."/>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6T00:00:00"/>
    <m/>
    <m/>
    <x v="79"/>
    <x v="6"/>
    <x v="0"/>
    <x v="0"/>
    <x v="0"/>
    <n v="1"/>
    <n v="1"/>
    <n v="1"/>
    <n v="1"/>
    <x v="1"/>
    <n v="5"/>
    <s v="8.21837182Maurel &amp; Prom Colombia B."/>
    <x v="2"/>
    <d v="2024-01-16T00:00:00"/>
    <x v="2577"/>
    <d v="1899-12-30T00:00:00"/>
    <d v="2024-01-16T08:32:00"/>
    <s v="08:32"/>
    <d v="1899-12-30T01:43:51"/>
    <x v="1"/>
    <x v="1"/>
    <x v="22"/>
    <x v="1"/>
    <n v="8193"/>
  </r>
  <r>
    <n v="2600"/>
    <d v="2024-01-16T10:16:03"/>
    <d v="2024-01-16T10:16:55"/>
    <s v="45113897@ventasyservicios.com.co"/>
    <s v="Diana Carolina Zambrano Cruz"/>
    <m/>
    <d v="2024-01-15T00:00:00"/>
    <s v="16:03"/>
    <x v="4"/>
    <m/>
    <m/>
    <m/>
    <m/>
    <m/>
    <m/>
    <m/>
    <m/>
    <s v="sberacasa@ngenergyintl.com"/>
    <s v="Solicitud Cambio SIM - MKMS ENERJI"/>
    <s v="3233243761"/>
    <s v="MKMS ENERJI SUCURSAL COLOMBIA -"/>
    <s v="MICR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6T00:00:00"/>
    <m/>
    <m/>
    <x v="21"/>
    <x v="0"/>
    <x v="0"/>
    <x v="0"/>
    <x v="0"/>
    <n v="1"/>
    <n v="1"/>
    <n v="1"/>
    <n v="1"/>
    <x v="0"/>
    <n v="1"/>
    <s v="3233243761MKMS ENERJI SUCURSAL COLOMBIA -"/>
    <x v="0"/>
    <d v="2024-01-16T00:00:00"/>
    <x v="2578"/>
    <d v="1899-12-30T00:00:00"/>
    <d v="2024-01-15T16:03:00"/>
    <s v="16:03"/>
    <d v="1899-12-30T18:13:55"/>
    <x v="4"/>
    <x v="0"/>
    <x v="30"/>
    <x v="0"/>
    <n v="8193"/>
  </r>
  <r>
    <n v="2601"/>
    <d v="2024-01-16T10:18:46"/>
    <d v="2024-01-16T10:19:43"/>
    <s v="46049316@ventasyservicios.com.co"/>
    <s v="Evelin Gicela Diaz Garzon"/>
    <m/>
    <d v="2024-01-16T00:00:00"/>
    <s v="08:32"/>
    <x v="7"/>
    <m/>
    <m/>
    <m/>
    <m/>
    <m/>
    <m/>
    <s v="recepcion.maurel@colombiamp.com; "/>
    <s v="Re: Cesión Líneas Móviles Maurel &amp; Prom Colombia Nit 900.255.472-2 &gt;Urgente"/>
    <m/>
    <m/>
    <s v="8.21837182"/>
    <s v="Maurel &amp; Prom Colombia B."/>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6T00:00:00"/>
    <m/>
    <m/>
    <x v="79"/>
    <x v="6"/>
    <x v="0"/>
    <x v="0"/>
    <x v="0"/>
    <n v="1"/>
    <n v="1"/>
    <n v="1"/>
    <n v="1"/>
    <x v="1"/>
    <n v="5"/>
    <s v="8.21837182Maurel &amp; Prom Colombia B."/>
    <x v="2"/>
    <d v="2024-01-16T00:00:00"/>
    <x v="2579"/>
    <d v="1899-12-30T00:00:00"/>
    <d v="2024-01-16T08:32:00"/>
    <s v="08:32"/>
    <d v="1899-12-30T01:47:43"/>
    <x v="1"/>
    <x v="1"/>
    <x v="22"/>
    <x v="1"/>
    <n v="8193"/>
  </r>
  <r>
    <n v="2602"/>
    <d v="2024-01-16T10:23:03"/>
    <d v="2024-01-16T10:24:12"/>
    <s v="45077035@ventasyservicios.com.co"/>
    <s v="Diana Marcela Navia Fino"/>
    <m/>
    <d v="2024-01-16T00:00:00"/>
    <s v="08:39"/>
    <x v="3"/>
    <m/>
    <s v="15560699"/>
    <m/>
    <m/>
    <m/>
    <m/>
    <m/>
    <m/>
    <m/>
    <m/>
    <s v="8.22488634"/>
    <s v="AED CONSTRUCTORES SAS"/>
    <s v="PYME PEQUEÑA"/>
    <s v="CLIENTE CLARO"/>
    <x v="0"/>
    <m/>
    <s v="MÓVIL"/>
    <m/>
    <m/>
    <s v="REPORTES"/>
    <m/>
    <m/>
    <m/>
    <m/>
    <m/>
    <m/>
    <m/>
    <m/>
    <m/>
    <m/>
    <m/>
    <m/>
    <m/>
    <m/>
    <m/>
    <m/>
    <m/>
    <m/>
    <m/>
    <m/>
    <m/>
    <m/>
    <m/>
    <m/>
    <m/>
    <m/>
    <m/>
    <m/>
    <m/>
    <m/>
    <m/>
    <m/>
    <m/>
    <m/>
    <m/>
    <m/>
    <m/>
    <m/>
    <m/>
    <m/>
    <m/>
    <m/>
    <m/>
    <m/>
    <m/>
    <m/>
    <s v="REPORTE CORPORATIVO"/>
    <m/>
    <m/>
    <m/>
    <m/>
    <m/>
    <m/>
    <m/>
    <m/>
    <m/>
    <m/>
    <m/>
    <m/>
    <m/>
    <m/>
    <m/>
    <m/>
    <m/>
    <m/>
    <m/>
    <m/>
    <m/>
    <m/>
    <m/>
    <m/>
    <m/>
    <m/>
    <m/>
    <m/>
    <m/>
    <m/>
    <m/>
    <m/>
    <m/>
    <m/>
    <m/>
    <m/>
    <m/>
    <m/>
    <m/>
    <m/>
    <m/>
    <m/>
    <m/>
    <m/>
    <m/>
    <m/>
    <m/>
    <m/>
    <m/>
    <m/>
    <m/>
    <m/>
    <m/>
    <m/>
    <m/>
    <m/>
    <m/>
    <m/>
    <m/>
    <m/>
    <m/>
    <x v="0"/>
    <m/>
    <m/>
    <m/>
    <m/>
    <m/>
    <s v="GESTIONADO"/>
    <m/>
    <d v="2024-01-16T00:00:00"/>
    <m/>
    <m/>
    <x v="49"/>
    <x v="3"/>
    <x v="0"/>
    <x v="0"/>
    <x v="0"/>
    <n v="1"/>
    <n v="1"/>
    <n v="1"/>
    <n v="1"/>
    <x v="2"/>
    <n v="4"/>
    <s v="8.22488634AED CONSTRUCTORES SAS"/>
    <x v="2"/>
    <d v="2024-01-16T00:00:00"/>
    <x v="2580"/>
    <d v="1899-12-30T00:00:00"/>
    <d v="2024-01-16T08:39:00"/>
    <s v="08:39"/>
    <d v="1899-12-30T01:45:12"/>
    <x v="1"/>
    <x v="1"/>
    <x v="29"/>
    <x v="1"/>
    <n v="8193"/>
  </r>
  <r>
    <n v="2603"/>
    <d v="2024-01-16T10:16:59"/>
    <d v="2024-01-16T10:25:36"/>
    <s v="45113897@ventasyservicios.com.co"/>
    <s v="Diana Carolina Zambrano Cruz"/>
    <m/>
    <d v="2024-01-16T00:00:00"/>
    <s v="7:35"/>
    <x v="4"/>
    <m/>
    <m/>
    <m/>
    <m/>
    <m/>
    <m/>
    <m/>
    <m/>
    <s v="enlacebatot27@gmail.com"/>
    <s v="Solicitud para colocar mi  Esim en mi celular"/>
    <s v="3108524802"/>
    <s v="PARMENIO GOYENECHE CARDENAS"/>
    <s v="SOH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6T00:00:00"/>
    <m/>
    <m/>
    <x v="21"/>
    <x v="0"/>
    <x v="0"/>
    <x v="0"/>
    <x v="0"/>
    <n v="1"/>
    <n v="1"/>
    <n v="1"/>
    <n v="1"/>
    <x v="0"/>
    <n v="1"/>
    <s v="3108524802PARMENIO GOYENECHE CARDENAS"/>
    <x v="2"/>
    <d v="2024-01-16T00:00:00"/>
    <x v="2581"/>
    <d v="1899-12-30T00:00:00"/>
    <d v="2024-01-16T07:35:00"/>
    <s v="7:35"/>
    <d v="1899-12-30T02:50:36"/>
    <x v="1"/>
    <x v="1"/>
    <x v="30"/>
    <x v="0"/>
    <n v="8193"/>
  </r>
  <r>
    <n v="2604"/>
    <d v="2024-01-16T10:31:54"/>
    <d v="2024-01-16T10:32:43"/>
    <s v="46049316@ventasyservicios.com.co"/>
    <s v="Evelin Gicela Diaz Garzon"/>
    <m/>
    <d v="2024-01-16T00:00:00"/>
    <s v="08:01"/>
    <x v="7"/>
    <m/>
    <m/>
    <m/>
    <m/>
    <m/>
    <m/>
    <s v="leringenieriasas@outlook.com"/>
    <s v="RE: Fwd: Cesión de contrato de Ler Ingenieria a Edwin Lemus"/>
    <m/>
    <m/>
    <s v="3213905347"/>
    <s v="LER INGENIERIA SAS"/>
    <s v="MICRO"/>
    <s v="CLIENTE EXTERNO"/>
    <x v="0"/>
    <m/>
    <m/>
    <m/>
    <m/>
    <m/>
    <m/>
    <m/>
    <m/>
    <m/>
    <m/>
    <m/>
    <m/>
    <m/>
    <m/>
    <m/>
    <m/>
    <m/>
    <m/>
    <m/>
    <m/>
    <m/>
    <m/>
    <m/>
    <m/>
    <m/>
    <m/>
    <m/>
    <m/>
    <m/>
    <m/>
    <m/>
    <m/>
    <m/>
    <m/>
    <m/>
    <m/>
    <m/>
    <m/>
    <m/>
    <m/>
    <m/>
    <m/>
    <m/>
    <m/>
    <m/>
    <m/>
    <m/>
    <m/>
    <m/>
    <m/>
    <m/>
    <m/>
    <m/>
    <m/>
    <m/>
    <m/>
    <m/>
    <m/>
    <m/>
    <m/>
    <m/>
    <m/>
    <m/>
    <m/>
    <m/>
    <m/>
    <m/>
    <m/>
    <m/>
    <m/>
    <m/>
    <m/>
    <m/>
    <s v="MÓVIL"/>
    <m/>
    <s v="CESIÓN LEGALIZADA"/>
    <m/>
    <m/>
    <m/>
    <s v="NO"/>
    <m/>
    <m/>
    <m/>
    <m/>
    <m/>
    <m/>
    <m/>
    <m/>
    <m/>
    <m/>
    <m/>
    <m/>
    <m/>
    <m/>
    <m/>
    <m/>
    <m/>
    <m/>
    <m/>
    <m/>
    <m/>
    <m/>
    <m/>
    <m/>
    <m/>
    <m/>
    <m/>
    <m/>
    <m/>
    <m/>
    <m/>
    <m/>
    <m/>
    <x v="0"/>
    <m/>
    <m/>
    <m/>
    <m/>
    <m/>
    <s v="GESTIONADO"/>
    <m/>
    <d v="2024-01-16T00:00:00"/>
    <m/>
    <m/>
    <x v="136"/>
    <x v="6"/>
    <x v="0"/>
    <x v="0"/>
    <x v="0"/>
    <n v="1"/>
    <n v="1"/>
    <n v="1"/>
    <n v="1"/>
    <x v="0"/>
    <n v="1"/>
    <s v="3213905347LER INGENIERIA SAS"/>
    <x v="2"/>
    <d v="2024-01-16T00:00:00"/>
    <x v="2582"/>
    <d v="1899-12-30T00:00:00"/>
    <d v="2024-01-16T08:01:00"/>
    <s v="08:01"/>
    <d v="1899-12-30T02:31:43"/>
    <x v="1"/>
    <x v="1"/>
    <x v="22"/>
    <x v="1"/>
    <n v="8193"/>
  </r>
  <r>
    <n v="2605"/>
    <d v="2024-01-16T10:35:58"/>
    <d v="2024-01-16T10:36:51"/>
    <s v="45961452@ventasyservicios.com.co"/>
    <s v="Natalia Buenano Gonzalez"/>
    <m/>
    <d v="2024-01-15T00:00:00"/>
    <s v="17:44"/>
    <x v="0"/>
    <m/>
    <m/>
    <m/>
    <m/>
    <m/>
    <m/>
    <m/>
    <m/>
    <s v="angie.ortizv@claro.com.co"/>
    <s v="Re: RV: ZEBRA TECHNOLOGIES COLOMBIA S A S"/>
    <s v="3114643934"/>
    <s v="ZEBRA TECHNOLOGIES COLOMBIA S A S"/>
    <s v="PYME MEDIANA"/>
    <s v="CONSULTOR COMERCIAL"/>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16T00:00:00"/>
    <s v="Reasignado vencido"/>
    <m/>
    <x v="50"/>
    <x v="0"/>
    <x v="0"/>
    <x v="0"/>
    <x v="0"/>
    <n v="1"/>
    <n v="1"/>
    <n v="1"/>
    <n v="1"/>
    <x v="0"/>
    <n v="1"/>
    <s v="3114643934ZEBRA TECHNOLOGIES COLOMBIA S A S"/>
    <x v="0"/>
    <d v="2024-01-16T00:00:00"/>
    <x v="2583"/>
    <d v="1899-12-30T00:00:00"/>
    <d v="2024-01-15T17:44:00"/>
    <s v="17:44"/>
    <d v="1899-12-30T16:52:51"/>
    <x v="3"/>
    <x v="0"/>
    <x v="5"/>
    <x v="1"/>
    <n v="8193"/>
  </r>
  <r>
    <n v="2606"/>
    <d v="2024-01-16T09:50:53"/>
    <d v="2024-01-16T10:38:05"/>
    <s v="45632550@ventasyservicios.com.co"/>
    <s v="Alejandra Rodriguez Cajamarca"/>
    <m/>
    <d v="2024-01-15T00:00:00"/>
    <s v="8:25 a. m."/>
    <x v="4"/>
    <m/>
    <m/>
    <m/>
    <m/>
    <m/>
    <m/>
    <m/>
    <m/>
    <s v="fincapaiba@gmail.com"/>
    <s v="Re: SOLICITUD RECONSIDERAR VALOR DEL PLAN # DE CUENTA 67424388"/>
    <s v="67424388"/>
    <s v="ALVARO DELGADO PAZ"/>
    <s v="MICRO"/>
    <s v="CLIENTE EXTERNO"/>
    <x v="0"/>
    <m/>
    <s v="FIJO"/>
    <s v="HFC"/>
    <s v="CAMBIO PLAN TARIFA"/>
    <m/>
    <m/>
    <m/>
    <m/>
    <m/>
    <s v="UPGRADE - PARALELO"/>
    <m/>
    <m/>
    <m/>
    <m/>
    <m/>
    <m/>
    <m/>
    <m/>
    <m/>
    <m/>
    <m/>
    <m/>
    <m/>
    <m/>
    <m/>
    <m/>
    <m/>
    <m/>
    <m/>
    <m/>
    <m/>
    <m/>
    <m/>
    <m/>
    <m/>
    <m/>
    <m/>
    <m/>
    <m/>
    <m/>
    <m/>
    <m/>
    <m/>
    <m/>
    <m/>
    <m/>
    <m/>
    <m/>
    <m/>
    <m/>
    <m/>
    <m/>
    <m/>
    <m/>
    <m/>
    <m/>
    <m/>
    <m/>
    <m/>
    <m/>
    <m/>
    <m/>
    <m/>
    <m/>
    <m/>
    <m/>
    <m/>
    <m/>
    <m/>
    <m/>
    <m/>
    <m/>
    <m/>
    <m/>
    <m/>
    <m/>
    <m/>
    <m/>
    <m/>
    <m/>
    <m/>
    <m/>
    <m/>
    <m/>
    <m/>
    <m/>
    <m/>
    <m/>
    <m/>
    <m/>
    <m/>
    <m/>
    <m/>
    <m/>
    <m/>
    <m/>
    <m/>
    <m/>
    <m/>
    <m/>
    <m/>
    <m/>
    <m/>
    <m/>
    <m/>
    <m/>
    <m/>
    <m/>
    <m/>
    <m/>
    <m/>
    <m/>
    <m/>
    <x v="0"/>
    <m/>
    <m/>
    <m/>
    <m/>
    <m/>
    <s v="GESTIONADO"/>
    <m/>
    <d v="2024-01-15T00:00:00"/>
    <m/>
    <m/>
    <x v="62"/>
    <x v="0"/>
    <x v="0"/>
    <x v="0"/>
    <x v="0"/>
    <n v="1"/>
    <n v="1"/>
    <n v="1"/>
    <n v="1"/>
    <x v="2"/>
    <n v="3"/>
    <s v="67424388ALVARO DELGADO PAZ"/>
    <x v="0"/>
    <d v="2024-01-16T00:00:00"/>
    <x v="2584"/>
    <d v="1899-12-30T00:00:00"/>
    <d v="2024-01-15T08:25:00"/>
    <s v="8:25"/>
    <d v="1899-12-31T02:13:05"/>
    <x v="0"/>
    <x v="2"/>
    <x v="24"/>
    <x v="0"/>
    <n v="8193"/>
  </r>
  <r>
    <n v="2607"/>
    <d v="2024-01-16T10:41:15"/>
    <d v="2024-01-16T10:42:39"/>
    <s v="45077035@ventasyservicios.com.co"/>
    <s v="Diana Marcela Navia Fino"/>
    <m/>
    <d v="2024-01-16T00:00:00"/>
    <s v="08:48"/>
    <x v="3"/>
    <m/>
    <s v="15560709"/>
    <m/>
    <m/>
    <m/>
    <m/>
    <m/>
    <m/>
    <m/>
    <m/>
    <s v="8.22392825"/>
    <s v="ECOFLORA AGRO FORMULACIONES SAS -"/>
    <s v="PYME MEDIANA"/>
    <s v="CLIENTE EXTERNO"/>
    <x v="0"/>
    <m/>
    <s v="MÓVIL"/>
    <m/>
    <m/>
    <s v="REPOSICIÓN DE EQUIPO"/>
    <m/>
    <m/>
    <m/>
    <m/>
    <m/>
    <m/>
    <m/>
    <m/>
    <m/>
    <m/>
    <m/>
    <m/>
    <m/>
    <m/>
    <m/>
    <m/>
    <m/>
    <m/>
    <m/>
    <m/>
    <m/>
    <m/>
    <m/>
    <m/>
    <m/>
    <m/>
    <m/>
    <m/>
    <m/>
    <m/>
    <m/>
    <m/>
    <m/>
    <m/>
    <m/>
    <m/>
    <m/>
    <m/>
    <m/>
    <m/>
    <m/>
    <m/>
    <m/>
    <m/>
    <s v="REPOSICIÓN FINANCIADA"/>
    <m/>
    <m/>
    <m/>
    <m/>
    <m/>
    <m/>
    <m/>
    <m/>
    <m/>
    <m/>
    <m/>
    <m/>
    <m/>
    <m/>
    <m/>
    <m/>
    <m/>
    <m/>
    <m/>
    <m/>
    <m/>
    <m/>
    <m/>
    <m/>
    <m/>
    <m/>
    <m/>
    <m/>
    <m/>
    <m/>
    <m/>
    <m/>
    <m/>
    <m/>
    <m/>
    <m/>
    <m/>
    <m/>
    <m/>
    <m/>
    <m/>
    <m/>
    <m/>
    <m/>
    <m/>
    <m/>
    <m/>
    <m/>
    <m/>
    <m/>
    <m/>
    <m/>
    <m/>
    <m/>
    <m/>
    <m/>
    <m/>
    <m/>
    <m/>
    <m/>
    <m/>
    <m/>
    <m/>
    <x v="0"/>
    <m/>
    <m/>
    <m/>
    <m/>
    <m/>
    <s v="GESTIONADO"/>
    <m/>
    <d v="2024-01-16T00:00:00"/>
    <m/>
    <m/>
    <x v="44"/>
    <x v="3"/>
    <x v="0"/>
    <x v="0"/>
    <x v="0"/>
    <n v="1"/>
    <n v="1"/>
    <n v="1"/>
    <n v="1"/>
    <x v="0"/>
    <n v="1"/>
    <s v="8.22392825ECOFLORA AGRO FORMULACIONES SAS -"/>
    <x v="2"/>
    <d v="2024-01-16T00:00:00"/>
    <x v="2585"/>
    <d v="1899-12-30T00:00:00"/>
    <d v="2024-01-16T08:48:00"/>
    <s v="08:48"/>
    <d v="1899-12-30T01:54:39"/>
    <x v="1"/>
    <x v="1"/>
    <x v="29"/>
    <x v="1"/>
    <n v="8193"/>
  </r>
  <r>
    <n v="2608"/>
    <d v="2024-01-16T10:44:51"/>
    <d v="2024-01-16T10:45:38"/>
    <s v="45961452@ventasyservicios.com.co"/>
    <s v="Natalia Buenano Gonzalez"/>
    <m/>
    <d v="2024-01-15T00:00:00"/>
    <s v="18:09"/>
    <x v="0"/>
    <m/>
    <m/>
    <m/>
    <m/>
    <m/>
    <m/>
    <m/>
    <m/>
    <s v="paula.zuluaga@claro.com.co"/>
    <s v="Re: RV: FACTURA BIOGLOBAL"/>
    <s v="68054515"/>
    <s v="BLOGOBAL T ECHNOLOGIES SAS                 "/>
    <s v="MICRO"/>
    <s v="CONSULTOR COMERCIAL"/>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6T00:00:00"/>
    <s v="Reasignado vencido"/>
    <m/>
    <x v="9"/>
    <x v="0"/>
    <x v="0"/>
    <x v="0"/>
    <x v="0"/>
    <n v="1"/>
    <n v="1"/>
    <n v="1"/>
    <n v="1"/>
    <x v="0"/>
    <n v="1"/>
    <s v="68054515BLOGOBAL T ECHNOLOGIES SAS                 "/>
    <x v="0"/>
    <d v="2024-01-16T00:00:00"/>
    <x v="2586"/>
    <d v="1899-12-30T00:00:00"/>
    <d v="2024-01-15T18:09:00"/>
    <s v="18:09"/>
    <d v="1899-12-30T16:36:38"/>
    <x v="3"/>
    <x v="0"/>
    <x v="5"/>
    <x v="1"/>
    <n v="8193"/>
  </r>
  <r>
    <n v="2609"/>
    <d v="2024-01-16T10:40:57"/>
    <d v="2024-01-16T10:46:38"/>
    <s v="46049316@ventasyservicios.com.co"/>
    <s v="Evelin Gicela Diaz Garzon"/>
    <m/>
    <d v="2024-01-16T00:00:00"/>
    <s v="08:38"/>
    <x v="7"/>
    <m/>
    <m/>
    <m/>
    <m/>
    <m/>
    <m/>
    <s v="confiarcoop@hotmail.com; "/>
    <s v="Re: documentos cesion de linea celular"/>
    <m/>
    <m/>
    <s v="3145379614"/>
    <s v=" COOPERATIVA MULTIACTIVA "/>
    <s v="PYME PEQUEÑ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6T00:00:00"/>
    <m/>
    <m/>
    <x v="78"/>
    <x v="6"/>
    <x v="0"/>
    <x v="0"/>
    <x v="0"/>
    <n v="1"/>
    <n v="1"/>
    <n v="1"/>
    <n v="1"/>
    <x v="0"/>
    <n v="1"/>
    <s v="3145379614 COOPERATIVA MULTIACTIVA "/>
    <x v="2"/>
    <d v="2024-01-16T00:00:00"/>
    <x v="2587"/>
    <d v="1899-12-30T00:00:00"/>
    <d v="2024-01-16T08:38:00"/>
    <s v="08:38"/>
    <d v="1899-12-30T02:08:38"/>
    <x v="1"/>
    <x v="1"/>
    <x v="22"/>
    <x v="1"/>
    <n v="8193"/>
  </r>
  <r>
    <n v="2610"/>
    <d v="2024-01-16T10:38:57"/>
    <d v="2024-01-16T10:47:08"/>
    <s v="45981202@ventasyservicios.com.co"/>
    <s v="Candida Mayerli Moyano Casallas"/>
    <m/>
    <d v="2024-01-15T00:00:00"/>
    <s v="10:53"/>
    <x v="5"/>
    <m/>
    <m/>
    <m/>
    <m/>
    <m/>
    <m/>
    <m/>
    <m/>
    <m/>
    <m/>
    <s v="3203428495"/>
    <s v="LUMIFARMA S A S"/>
    <s v="MICRO"/>
    <s v="CLIENTE EXTERNO"/>
    <x v="0"/>
    <m/>
    <m/>
    <m/>
    <m/>
    <m/>
    <m/>
    <m/>
    <m/>
    <m/>
    <m/>
    <m/>
    <m/>
    <m/>
    <m/>
    <m/>
    <m/>
    <m/>
    <m/>
    <m/>
    <m/>
    <m/>
    <m/>
    <m/>
    <m/>
    <m/>
    <m/>
    <m/>
    <m/>
    <m/>
    <m/>
    <m/>
    <m/>
    <m/>
    <m/>
    <m/>
    <m/>
    <m/>
    <m/>
    <m/>
    <m/>
    <m/>
    <m/>
    <m/>
    <m/>
    <m/>
    <m/>
    <m/>
    <m/>
    <m/>
    <m/>
    <m/>
    <m/>
    <m/>
    <m/>
    <m/>
    <m/>
    <m/>
    <m/>
    <m/>
    <m/>
    <m/>
    <m/>
    <m/>
    <m/>
    <m/>
    <m/>
    <m/>
    <m/>
    <m/>
    <m/>
    <m/>
    <m/>
    <m/>
    <m/>
    <m/>
    <m/>
    <m/>
    <m/>
    <m/>
    <m/>
    <m/>
    <m/>
    <m/>
    <m/>
    <s v="PAGO NO ABONADO"/>
    <s v="BANCO DE OCCIDENTE"/>
    <s v="TRANSFERENCIA CON PAGO A LA REFERENCIA"/>
    <s v="REQ000004491120"/>
    <m/>
    <m/>
    <m/>
    <m/>
    <m/>
    <m/>
    <m/>
    <m/>
    <m/>
    <m/>
    <m/>
    <m/>
    <m/>
    <m/>
    <m/>
    <m/>
    <m/>
    <m/>
    <m/>
    <m/>
    <m/>
    <m/>
    <m/>
    <m/>
    <m/>
    <x v="0"/>
    <m/>
    <m/>
    <m/>
    <m/>
    <m/>
    <s v="ESCALADO"/>
    <s v="MYIT"/>
    <d v="2024-01-16T00:00:00"/>
    <m/>
    <m/>
    <x v="68"/>
    <x v="4"/>
    <x v="0"/>
    <x v="0"/>
    <x v="0"/>
    <s v=""/>
    <n v="0"/>
    <n v="0"/>
    <n v="0"/>
    <x v="1"/>
    <n v="2"/>
    <s v="3203428495"/>
    <x v="1"/>
    <d v="2024-01-16T00:00:00"/>
    <x v="2588"/>
    <d v="1899-12-30T00:00:00"/>
    <d v="2024-01-15T10:53:00"/>
    <s v="10:53"/>
    <d v="1899-12-30T23:54:08"/>
    <x v="4"/>
    <x v="0"/>
    <x v="10"/>
    <x v="1"/>
    <n v="0"/>
  </r>
  <r>
    <n v="2611"/>
    <d v="2024-01-16T10:46:52"/>
    <d v="2024-01-16T10:49:28"/>
    <s v="45688293@ventasyservicios.com.co"/>
    <s v="Juan David Mendez"/>
    <m/>
    <d v="2024-01-16T00:00:00"/>
    <s v="09:46"/>
    <x v="0"/>
    <m/>
    <m/>
    <m/>
    <m/>
    <m/>
    <m/>
    <m/>
    <m/>
    <s v="Laura.Ortizg@claro.com.co"/>
    <s v="solicitud relación ICCID líneas BIA ENERGY"/>
    <s v="8.22499006"/>
    <s v="BIA ENERGY S.A.S. E.S.P"/>
    <s v="MICRO"/>
    <s v="CLIENTE CLARO"/>
    <x v="0"/>
    <m/>
    <s v="MÓVIL"/>
    <m/>
    <m/>
    <s v="REPORTES"/>
    <m/>
    <m/>
    <m/>
    <m/>
    <m/>
    <m/>
    <m/>
    <m/>
    <m/>
    <m/>
    <m/>
    <m/>
    <m/>
    <m/>
    <m/>
    <m/>
    <m/>
    <m/>
    <m/>
    <m/>
    <m/>
    <m/>
    <m/>
    <m/>
    <m/>
    <m/>
    <m/>
    <m/>
    <m/>
    <m/>
    <m/>
    <m/>
    <m/>
    <m/>
    <m/>
    <m/>
    <m/>
    <m/>
    <m/>
    <m/>
    <m/>
    <m/>
    <m/>
    <m/>
    <m/>
    <m/>
    <s v="REPORTE DE IMEI/ICCID"/>
    <m/>
    <m/>
    <m/>
    <m/>
    <m/>
    <m/>
    <m/>
    <m/>
    <m/>
    <m/>
    <m/>
    <m/>
    <m/>
    <m/>
    <m/>
    <m/>
    <m/>
    <m/>
    <m/>
    <m/>
    <m/>
    <m/>
    <m/>
    <m/>
    <m/>
    <m/>
    <m/>
    <m/>
    <m/>
    <m/>
    <m/>
    <m/>
    <m/>
    <m/>
    <m/>
    <m/>
    <m/>
    <m/>
    <m/>
    <m/>
    <m/>
    <m/>
    <m/>
    <m/>
    <m/>
    <m/>
    <m/>
    <m/>
    <m/>
    <m/>
    <m/>
    <m/>
    <m/>
    <m/>
    <m/>
    <m/>
    <m/>
    <m/>
    <m/>
    <m/>
    <m/>
    <x v="0"/>
    <m/>
    <m/>
    <m/>
    <m/>
    <m/>
    <s v="GESTIONADO"/>
    <m/>
    <d v="2024-01-16T00:00:00"/>
    <m/>
    <s v="Request - SD 2483616"/>
    <x v="151"/>
    <x v="0"/>
    <x v="0"/>
    <x v="0"/>
    <x v="0"/>
    <n v="1"/>
    <n v="1"/>
    <n v="1"/>
    <n v="1"/>
    <x v="0"/>
    <n v="1"/>
    <s v="8.22499006BIA ENERGY S.A.S. E.S.P"/>
    <x v="2"/>
    <d v="2024-01-16T00:00:00"/>
    <x v="2589"/>
    <d v="1899-12-30T00:00:00"/>
    <d v="2024-01-16T09:46:00"/>
    <s v="09:46"/>
    <d v="1899-12-30T01:03:28"/>
    <x v="1"/>
    <x v="1"/>
    <x v="4"/>
    <x v="1"/>
    <n v="8193"/>
  </r>
  <r>
    <n v="2612"/>
    <d v="2024-01-16T10:26:20"/>
    <d v="2024-01-16T10:50:05"/>
    <s v="45113897@ventasyservicios.com.co"/>
    <s v="Diana Carolina Zambrano Cruz"/>
    <m/>
    <d v="2024-01-15T00:00:00"/>
    <s v="16:16"/>
    <x v="4"/>
    <m/>
    <m/>
    <m/>
    <m/>
    <m/>
    <m/>
    <m/>
    <m/>
    <s v="ceramicastundama1@gmail.com"/>
    <s v="Solicitud de cesión de contrato. Gracias"/>
    <s v="76362402"/>
    <s v="LEIDY CARO GARZON RODRIGUEZ                "/>
    <s v="SOHO"/>
    <s v="CLIENTE EXTERNO"/>
    <x v="0"/>
    <m/>
    <s v="FIJO"/>
    <s v="HFC"/>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16T00:00:00"/>
    <m/>
    <m/>
    <x v="111"/>
    <x v="0"/>
    <x v="0"/>
    <x v="0"/>
    <x v="0"/>
    <n v="1"/>
    <n v="1"/>
    <n v="1"/>
    <n v="1"/>
    <x v="0"/>
    <n v="1"/>
    <s v="76362402LEIDY CARO GARZON RODRIGUEZ                "/>
    <x v="0"/>
    <d v="2024-01-16T00:00:00"/>
    <x v="2590"/>
    <d v="1899-12-30T00:00:00"/>
    <d v="2024-01-15T16:16:00"/>
    <s v="16:16"/>
    <d v="1899-12-30T18:34:05"/>
    <x v="4"/>
    <x v="0"/>
    <x v="30"/>
    <x v="0"/>
    <n v="8193"/>
  </r>
  <r>
    <n v="2613"/>
    <d v="2024-01-16T10:49:38"/>
    <d v="2024-01-16T10:51:08"/>
    <s v="45077035@ventasyservicios.com.co"/>
    <s v="Diana Marcela Navia Fino"/>
    <m/>
    <d v="2024-01-16T00:00:00"/>
    <s v="08:54"/>
    <x v="3"/>
    <m/>
    <s v="15560715"/>
    <m/>
    <m/>
    <m/>
    <m/>
    <m/>
    <m/>
    <m/>
    <m/>
    <s v="8.22376337.00.00.100027"/>
    <s v="ABONAMOS S.A. -"/>
    <s v="PYME PEQUEÑA"/>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6T00:00:00"/>
    <m/>
    <m/>
    <x v="19"/>
    <x v="3"/>
    <x v="0"/>
    <x v="0"/>
    <x v="0"/>
    <n v="1"/>
    <n v="1"/>
    <n v="1"/>
    <n v="1"/>
    <x v="0"/>
    <n v="1"/>
    <s v="8.22376337.00.00.100027ABONAMOS S.A. -"/>
    <x v="2"/>
    <d v="2024-01-16T00:00:00"/>
    <x v="2591"/>
    <d v="1899-12-30T00:00:00"/>
    <d v="2024-01-16T08:54:00"/>
    <s v="08:54"/>
    <d v="1899-12-30T01:57:08"/>
    <x v="1"/>
    <x v="1"/>
    <x v="29"/>
    <x v="1"/>
    <n v="8193"/>
  </r>
  <r>
    <n v="2614"/>
    <d v="2024-01-16T10:38:11"/>
    <d v="2024-01-16T10:51:25"/>
    <s v="45632550@ventasyservicios.com.co"/>
    <s v="Alejandra Rodriguez Cajamarca"/>
    <m/>
    <d v="2024-01-15T00:00:00"/>
    <s v="2:57 p. m."/>
    <x v="4"/>
    <m/>
    <m/>
    <m/>
    <m/>
    <m/>
    <m/>
    <m/>
    <m/>
    <s v="jhony.rodriguez@logismart.com.co"/>
    <s v="activación esim virtual."/>
    <s v="3124794759"/>
    <s v="SUIPHAR DE COLOMBIA S.A"/>
    <s v="SOH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6T00:00:00"/>
    <m/>
    <m/>
    <x v="21"/>
    <x v="0"/>
    <x v="0"/>
    <x v="0"/>
    <x v="0"/>
    <n v="1"/>
    <n v="1"/>
    <n v="1"/>
    <n v="1"/>
    <x v="0"/>
    <n v="1"/>
    <s v="3124794759SUIPHAR DE COLOMBIA S.A"/>
    <x v="0"/>
    <d v="2024-01-16T00:00:00"/>
    <x v="2592"/>
    <d v="1899-12-30T00:00:00"/>
    <d v="2024-01-15T02:57:00"/>
    <s v="2:57"/>
    <d v="1899-12-31T07:54:25"/>
    <x v="0"/>
    <x v="0"/>
    <x v="24"/>
    <x v="0"/>
    <n v="8193"/>
  </r>
  <r>
    <n v="2615"/>
    <d v="2024-01-16T10:55:06"/>
    <d v="2024-01-16T10:55:45"/>
    <s v="45961452@ventasyservicios.com.co"/>
    <s v="Natalia Buenano Gonzalez"/>
    <m/>
    <d v="2024-01-16T00:00:00"/>
    <s v="8:16"/>
    <x v="0"/>
    <m/>
    <m/>
    <m/>
    <m/>
    <m/>
    <m/>
    <m/>
    <m/>
    <s v="cindy.medina@claro.com.co"/>
    <s v="Re: RV: asuntos varios"/>
    <s v="3194625610"/>
    <s v="JUAN CARLOS VALLEJO ISAZA SAS"/>
    <s v="MICRO"/>
    <s v="CONSULTOR COMERCIAL"/>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16T00:00:00"/>
    <m/>
    <m/>
    <x v="50"/>
    <x v="0"/>
    <x v="0"/>
    <x v="0"/>
    <x v="0"/>
    <n v="1"/>
    <n v="1"/>
    <n v="1"/>
    <n v="1"/>
    <x v="0"/>
    <n v="1"/>
    <s v="3194625610JUAN CARLOS VALLEJO ISAZA SAS"/>
    <x v="2"/>
    <d v="2024-01-16T00:00:00"/>
    <x v="2593"/>
    <d v="1899-12-30T00:00:00"/>
    <d v="2024-01-16T08:16:00"/>
    <s v="8:16"/>
    <d v="1899-12-30T02:39:45"/>
    <x v="1"/>
    <x v="1"/>
    <x v="5"/>
    <x v="1"/>
    <n v="8193"/>
  </r>
  <r>
    <n v="2616"/>
    <d v="2024-01-16T10:54:55"/>
    <d v="2024-01-16T10:56:04"/>
    <s v="45077035@ventasyservicios.com.co"/>
    <s v="Diana Marcela Navia Fino"/>
    <m/>
    <d v="2024-01-16T00:00:00"/>
    <s v="09:01"/>
    <x v="3"/>
    <m/>
    <s v="15560720"/>
    <m/>
    <m/>
    <m/>
    <m/>
    <m/>
    <m/>
    <m/>
    <m/>
    <s v="8.21680127"/>
    <s v="VIVECOMP SAS"/>
    <s v="PYME PEQUEÑA"/>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16T00:00:00"/>
    <m/>
    <m/>
    <x v="50"/>
    <x v="3"/>
    <x v="0"/>
    <x v="0"/>
    <x v="0"/>
    <n v="1"/>
    <n v="1"/>
    <n v="1"/>
    <n v="1"/>
    <x v="0"/>
    <n v="1"/>
    <s v="8.21680127VIVECOMP SAS"/>
    <x v="2"/>
    <d v="2024-01-16T00:00:00"/>
    <x v="2594"/>
    <d v="1899-12-30T00:00:00"/>
    <d v="2024-01-16T09:01:00"/>
    <s v="09:01"/>
    <d v="1899-12-30T01:55:04"/>
    <x v="1"/>
    <x v="1"/>
    <x v="29"/>
    <x v="1"/>
    <n v="8193"/>
  </r>
  <r>
    <n v="2617"/>
    <d v="2024-01-16T10:50:51"/>
    <d v="2024-01-16T10:56:09"/>
    <s v="45981202@ventasyservicios.com.co"/>
    <s v="Candida Mayerli Moyano Casallas"/>
    <m/>
    <d v="2024-01-15T00:00:00"/>
    <s v="11:00"/>
    <x v="5"/>
    <m/>
    <m/>
    <m/>
    <m/>
    <m/>
    <m/>
    <m/>
    <m/>
    <m/>
    <m/>
    <s v="3103905896"/>
    <s v="COMERCIALIZADORA EL ESTE SOCIEDAD POR AC -"/>
    <s v="PYME MEDIANA"/>
    <s v="CLIENTE EXTERNO"/>
    <x v="0"/>
    <m/>
    <m/>
    <m/>
    <m/>
    <m/>
    <m/>
    <m/>
    <m/>
    <m/>
    <m/>
    <m/>
    <m/>
    <m/>
    <m/>
    <m/>
    <m/>
    <m/>
    <m/>
    <m/>
    <m/>
    <m/>
    <m/>
    <m/>
    <m/>
    <m/>
    <m/>
    <m/>
    <m/>
    <m/>
    <m/>
    <m/>
    <m/>
    <m/>
    <m/>
    <m/>
    <m/>
    <m/>
    <m/>
    <m/>
    <m/>
    <m/>
    <m/>
    <m/>
    <m/>
    <m/>
    <m/>
    <m/>
    <m/>
    <m/>
    <m/>
    <m/>
    <m/>
    <m/>
    <m/>
    <m/>
    <m/>
    <m/>
    <m/>
    <m/>
    <m/>
    <m/>
    <m/>
    <m/>
    <m/>
    <m/>
    <m/>
    <m/>
    <m/>
    <m/>
    <m/>
    <m/>
    <m/>
    <m/>
    <m/>
    <m/>
    <m/>
    <m/>
    <m/>
    <m/>
    <m/>
    <m/>
    <m/>
    <m/>
    <m/>
    <s v="PAGO NO ABONADO"/>
    <s v="BANCOLOMBIA"/>
    <s v="TRANSFERENCIA CON PAGO A LA REFERENCIA"/>
    <s v="REQ000004491304"/>
    <m/>
    <m/>
    <m/>
    <m/>
    <m/>
    <m/>
    <m/>
    <m/>
    <m/>
    <m/>
    <m/>
    <m/>
    <m/>
    <m/>
    <m/>
    <m/>
    <m/>
    <m/>
    <m/>
    <m/>
    <m/>
    <m/>
    <m/>
    <m/>
    <m/>
    <x v="0"/>
    <m/>
    <m/>
    <m/>
    <m/>
    <m/>
    <s v="ESCALADO"/>
    <s v="MYIT"/>
    <d v="2024-01-16T00:00:00"/>
    <m/>
    <m/>
    <x v="68"/>
    <x v="4"/>
    <x v="0"/>
    <x v="0"/>
    <x v="0"/>
    <s v=""/>
    <n v="0"/>
    <n v="0"/>
    <n v="0"/>
    <x v="1"/>
    <n v="2"/>
    <s v="3103905896"/>
    <x v="1"/>
    <d v="2024-01-16T00:00:00"/>
    <x v="2595"/>
    <d v="1899-12-30T00:00:00"/>
    <d v="2024-01-15T11:00:00"/>
    <s v="11:00"/>
    <d v="1899-12-30T23:56:09"/>
    <x v="4"/>
    <x v="0"/>
    <x v="10"/>
    <x v="1"/>
    <n v="0"/>
  </r>
  <r>
    <n v="2618"/>
    <d v="2024-01-16T10:30:13"/>
    <d v="2024-01-16T10:59:23"/>
    <s v="46046878@ventasyservicios.com.co"/>
    <s v="Laura Alejandra Romero Roa"/>
    <m/>
    <d v="2024-01-16T00:00:00"/>
    <s v="10:26"/>
    <x v="0"/>
    <m/>
    <m/>
    <m/>
    <m/>
    <m/>
    <m/>
    <m/>
    <m/>
    <s v="iegustincodazzi@alcaldianeiva.gov.co; "/>
    <s v="Re: CASO FIBRA OPTICA ID 1421812"/>
    <s v="813001633"/>
    <s v="INSTITUCION EDUCATIVA COD"/>
    <s v="NO DETERMINADO"/>
    <s v="CLIENTE EXTERNO"/>
    <x v="0"/>
    <m/>
    <s v="FIJO"/>
    <s v="FO"/>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6T00:00:00"/>
    <m/>
    <m/>
    <x v="47"/>
    <x v="0"/>
    <x v="0"/>
    <x v="0"/>
    <x v="0"/>
    <n v="1"/>
    <n v="1"/>
    <n v="1"/>
    <n v="1"/>
    <x v="0"/>
    <n v="1"/>
    <s v="813001633INSTITUCION EDUCATIVA COD"/>
    <x v="2"/>
    <d v="2024-01-16T00:00:00"/>
    <x v="2596"/>
    <d v="1899-12-30T00:00:00"/>
    <d v="2024-01-16T10:26:00"/>
    <s v="10:26"/>
    <d v="1899-12-30T00:33:23"/>
    <x v="1"/>
    <x v="1"/>
    <x v="27"/>
    <x v="1"/>
    <n v="8193"/>
  </r>
  <r>
    <n v="2619"/>
    <d v="2024-01-16T10:51:28"/>
    <d v="2024-01-16T10:59:57"/>
    <s v="45632550@ventasyservicios.com.co"/>
    <s v="Alejandra Rodriguez Cajamarca"/>
    <m/>
    <d v="2024-01-16T00:00:00"/>
    <s v="3:17 p. m."/>
    <x v="4"/>
    <m/>
    <m/>
    <m/>
    <m/>
    <m/>
    <m/>
    <m/>
    <m/>
    <s v="john.hernandez@ciinternationalfuels.com"/>
    <s v="Re: Notificación suspensión Servicios Fijo Fibra Óptica NIT 900389251-7"/>
    <s v="12091122"/>
    <s v="INTERNATIONAL FUELS SANTA MARTA S.A.S."/>
    <s v="PYME PEQUEÑA"/>
    <s v="CLIENTE EXTERNO"/>
    <x v="0"/>
    <m/>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6T00:00:00"/>
    <m/>
    <m/>
    <x v="58"/>
    <x v="0"/>
    <x v="0"/>
    <x v="0"/>
    <x v="0"/>
    <n v="1"/>
    <n v="1"/>
    <n v="1"/>
    <n v="1"/>
    <x v="0"/>
    <n v="1"/>
    <s v="12091122INTERNATIONAL FUELS SANTA MARTA S.A.S."/>
    <x v="0"/>
    <d v="2024-01-16T00:00:00"/>
    <x v="2597"/>
    <d v="1899-12-30T00:00:00"/>
    <d v="2024-01-16T03:17:00"/>
    <s v="3:17"/>
    <d v="1899-12-30T07:42:57"/>
    <x v="2"/>
    <x v="2"/>
    <x v="24"/>
    <x v="0"/>
    <n v="8193"/>
  </r>
  <r>
    <n v="2620"/>
    <d v="2024-01-16T10:59:25"/>
    <d v="2024-01-16T11:00:10"/>
    <s v="46046878@ventasyservicios.com.co"/>
    <s v="Laura Alejandra Romero Roa"/>
    <m/>
    <d v="2024-01-16T00:00:00"/>
    <s v="10:56"/>
    <x v="0"/>
    <m/>
    <m/>
    <m/>
    <m/>
    <m/>
    <m/>
    <m/>
    <m/>
    <s v="lina.rivera@inversionesdiazar.com; "/>
    <s v="Re: RV: SOLICITUD LISTADO SERVICIOS CLARO EN OFICINAS DIAZAR nit 900080915.0"/>
    <s v="900080915"/>
    <s v="INVERSIONES DIAZAR S.A.S."/>
    <s v="NO DETERMINADO"/>
    <s v="CLIENTE EXTERNO"/>
    <x v="0"/>
    <m/>
    <s v="FIJO"/>
    <s v="FO"/>
    <s v="REPORTES"/>
    <m/>
    <m/>
    <m/>
    <m/>
    <m/>
    <m/>
    <m/>
    <m/>
    <m/>
    <m/>
    <m/>
    <m/>
    <m/>
    <m/>
    <m/>
    <m/>
    <m/>
    <m/>
    <m/>
    <m/>
    <m/>
    <m/>
    <m/>
    <m/>
    <m/>
    <m/>
    <m/>
    <m/>
    <m/>
    <m/>
    <m/>
    <m/>
    <m/>
    <m/>
    <m/>
    <m/>
    <m/>
    <m/>
    <m/>
    <m/>
    <m/>
    <m/>
    <m/>
    <m/>
    <m/>
    <m/>
    <s v="DETALLE DE SERVICIOS"/>
    <m/>
    <m/>
    <m/>
    <m/>
    <m/>
    <m/>
    <m/>
    <m/>
    <m/>
    <m/>
    <m/>
    <m/>
    <m/>
    <m/>
    <m/>
    <m/>
    <m/>
    <m/>
    <m/>
    <m/>
    <m/>
    <m/>
    <m/>
    <m/>
    <m/>
    <m/>
    <m/>
    <m/>
    <m/>
    <m/>
    <m/>
    <m/>
    <m/>
    <m/>
    <m/>
    <m/>
    <m/>
    <m/>
    <m/>
    <m/>
    <m/>
    <m/>
    <m/>
    <m/>
    <m/>
    <m/>
    <m/>
    <m/>
    <m/>
    <m/>
    <m/>
    <m/>
    <m/>
    <m/>
    <m/>
    <m/>
    <m/>
    <m/>
    <m/>
    <m/>
    <m/>
    <m/>
    <x v="0"/>
    <m/>
    <m/>
    <m/>
    <m/>
    <m/>
    <s v="GESTIONADO"/>
    <m/>
    <d v="2024-01-16T00:00:00"/>
    <m/>
    <m/>
    <x v="106"/>
    <x v="0"/>
    <x v="0"/>
    <x v="0"/>
    <x v="0"/>
    <n v="1"/>
    <n v="1"/>
    <n v="1"/>
    <n v="1"/>
    <x v="0"/>
    <n v="1"/>
    <s v="900080915INVERSIONES DIAZAR S.A.S."/>
    <x v="2"/>
    <d v="2024-01-16T00:00:00"/>
    <x v="2598"/>
    <d v="1899-12-30T00:00:00"/>
    <d v="2024-01-16T10:56:00"/>
    <s v="10:56"/>
    <d v="1899-12-30T00:04:10"/>
    <x v="1"/>
    <x v="1"/>
    <x v="27"/>
    <x v="1"/>
    <n v="8193"/>
  </r>
  <r>
    <n v="2621"/>
    <d v="2024-01-16T11:03:41"/>
    <d v="2024-01-16T11:05:00"/>
    <s v="45077035@ventasyservicios.com.co"/>
    <s v="Diana Marcela Navia Fino"/>
    <m/>
    <d v="2024-01-16T00:00:00"/>
    <s v="09:10"/>
    <x v="3"/>
    <m/>
    <s v="15560726"/>
    <m/>
    <m/>
    <m/>
    <m/>
    <m/>
    <m/>
    <m/>
    <m/>
    <s v="8.22453821.00.00.100000"/>
    <s v="SARUGO &amp; CIA S EN C -"/>
    <s v="PYME PEQUEÑA"/>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6T00:00:00"/>
    <m/>
    <m/>
    <x v="61"/>
    <x v="3"/>
    <x v="0"/>
    <x v="0"/>
    <x v="0"/>
    <n v="1"/>
    <n v="1"/>
    <n v="1"/>
    <n v="1"/>
    <x v="0"/>
    <n v="1"/>
    <s v="8.22453821.00.00.100000SARUGO &amp; CIA S EN C -"/>
    <x v="2"/>
    <d v="2024-01-16T00:00:00"/>
    <x v="2599"/>
    <d v="1899-12-30T00:00:00"/>
    <d v="2024-01-16T09:10:00"/>
    <s v="09:10"/>
    <d v="1899-12-30T01:55:00"/>
    <x v="1"/>
    <x v="1"/>
    <x v="29"/>
    <x v="1"/>
    <n v="8193"/>
  </r>
  <r>
    <n v="2622"/>
    <d v="2024-01-16T11:00:12"/>
    <d v="2024-01-16T11:05:39"/>
    <s v="45632550@ventasyservicios.com.co"/>
    <s v="Alejandra Rodriguez Cajamarca"/>
    <m/>
    <d v="2024-01-15T00:00:00"/>
    <s v="3:48 p. m."/>
    <x v="4"/>
    <m/>
    <m/>
    <m/>
    <m/>
    <m/>
    <m/>
    <m/>
    <m/>
    <s v="alejandro.mazuera@pcpplasticos.com"/>
    <s v="Solicitud sim card"/>
    <s v="04747424"/>
    <s v=" PQR INCONSISTENCIAS "/>
    <s v="NO DETERMINADO"/>
    <s v="CLIENTE EXTERNO"/>
    <x v="0"/>
    <m/>
    <s v="FIJO"/>
    <s v="HFC"/>
    <s v="LÍNEA NUEVA"/>
    <m/>
    <m/>
    <m/>
    <m/>
    <m/>
    <m/>
    <m/>
    <m/>
    <m/>
    <m/>
    <m/>
    <m/>
    <m/>
    <m/>
    <m/>
    <m/>
    <m/>
    <m/>
    <m/>
    <m/>
    <m/>
    <m/>
    <m/>
    <m/>
    <m/>
    <m/>
    <m/>
    <m/>
    <m/>
    <s v="INFORMACIÓN - ACLARACIÓN"/>
    <m/>
    <m/>
    <m/>
    <m/>
    <m/>
    <m/>
    <m/>
    <m/>
    <m/>
    <m/>
    <m/>
    <m/>
    <m/>
    <m/>
    <m/>
    <m/>
    <m/>
    <m/>
    <m/>
    <m/>
    <m/>
    <m/>
    <m/>
    <m/>
    <m/>
    <m/>
    <m/>
    <m/>
    <m/>
    <m/>
    <m/>
    <m/>
    <m/>
    <m/>
    <m/>
    <m/>
    <m/>
    <m/>
    <m/>
    <m/>
    <m/>
    <m/>
    <m/>
    <m/>
    <m/>
    <m/>
    <m/>
    <m/>
    <m/>
    <m/>
    <m/>
    <m/>
    <m/>
    <m/>
    <m/>
    <m/>
    <m/>
    <m/>
    <m/>
    <m/>
    <m/>
    <m/>
    <m/>
    <m/>
    <m/>
    <m/>
    <m/>
    <m/>
    <m/>
    <m/>
    <m/>
    <m/>
    <m/>
    <m/>
    <m/>
    <m/>
    <m/>
    <m/>
    <m/>
    <x v="0"/>
    <m/>
    <m/>
    <m/>
    <m/>
    <m/>
    <s v="GESTIONADO"/>
    <m/>
    <d v="2024-01-16T00:00:00"/>
    <m/>
    <m/>
    <x v="15"/>
    <x v="0"/>
    <x v="0"/>
    <x v="0"/>
    <x v="0"/>
    <n v="1"/>
    <n v="1"/>
    <n v="1"/>
    <n v="1"/>
    <x v="0"/>
    <n v="1"/>
    <s v="04747424 PQR INCONSISTENCIAS "/>
    <x v="0"/>
    <d v="2024-01-16T00:00:00"/>
    <x v="2600"/>
    <d v="1899-12-30T00:00:00"/>
    <d v="2024-01-15T03:48:00"/>
    <s v="3:48"/>
    <d v="1899-12-31T07:17:39"/>
    <x v="0"/>
    <x v="0"/>
    <x v="24"/>
    <x v="0"/>
    <n v="8193"/>
  </r>
  <r>
    <n v="2623"/>
    <d v="2024-01-16T10:50:08"/>
    <d v="2024-01-16T11:06:07"/>
    <s v="45113897@ventasyservicios.com.co"/>
    <s v="Diana Carolina Zambrano Cruz"/>
    <m/>
    <d v="2024-01-15T00:00:00"/>
    <s v="16:55"/>
    <x v="4"/>
    <m/>
    <m/>
    <m/>
    <m/>
    <m/>
    <m/>
    <m/>
    <m/>
    <s v="javier.reyes@claro.com.co"/>
    <s v="RE: Fwd: Urgente Revisi??n internet de la cuenta 12184173"/>
    <s v="12184173"/>
    <s v="INGENERGIA COLOMBIA S.A."/>
    <s v="EMPRESAS"/>
    <s v="CSM"/>
    <x v="0"/>
    <m/>
    <s v="FIJO"/>
    <s v="FO"/>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6T00:00:00"/>
    <m/>
    <m/>
    <x v="57"/>
    <x v="0"/>
    <x v="0"/>
    <x v="0"/>
    <x v="0"/>
    <n v="1"/>
    <n v="1"/>
    <n v="1"/>
    <n v="1"/>
    <x v="1"/>
    <n v="6"/>
    <s v="12184173INGENERGIA COLOMBIA S.A."/>
    <x v="0"/>
    <d v="2024-01-16T00:00:00"/>
    <x v="2601"/>
    <d v="1899-12-30T00:00:00"/>
    <d v="2024-01-15T16:55:00"/>
    <s v="16:55"/>
    <d v="1899-12-30T18:11:07"/>
    <x v="4"/>
    <x v="0"/>
    <x v="30"/>
    <x v="0"/>
    <n v="8193"/>
  </r>
  <r>
    <n v="2624"/>
    <d v="2024-01-16T11:07:00"/>
    <d v="2024-01-16T11:08:20"/>
    <s v="46049316@ventasyservicios.com.co"/>
    <s v="Evelin Gicela Diaz Garzon"/>
    <m/>
    <d v="2024-01-16T00:00:00"/>
    <s v="09:36"/>
    <x v="7"/>
    <m/>
    <m/>
    <m/>
    <m/>
    <m/>
    <m/>
    <s v="38102240@claro.com.co"/>
    <s v="RV: RV: RV: Solicitud Portal 15201418 //  CESION PORTAL INGENIERIA Y SOLUCIONES ESPECIALIZADAS S-  NIT 900413588"/>
    <m/>
    <m/>
    <s v="8.22411559"/>
    <s v="INGENIERIA Y SOLUCIONES E"/>
    <s v="PYME MEDIANA"/>
    <s v="CLIENTE EXTERNO"/>
    <x v="0"/>
    <m/>
    <m/>
    <m/>
    <m/>
    <m/>
    <m/>
    <m/>
    <m/>
    <m/>
    <m/>
    <m/>
    <m/>
    <m/>
    <m/>
    <m/>
    <m/>
    <m/>
    <m/>
    <m/>
    <m/>
    <m/>
    <m/>
    <m/>
    <m/>
    <m/>
    <m/>
    <m/>
    <m/>
    <m/>
    <m/>
    <m/>
    <m/>
    <m/>
    <m/>
    <m/>
    <m/>
    <m/>
    <m/>
    <m/>
    <m/>
    <m/>
    <m/>
    <m/>
    <m/>
    <m/>
    <m/>
    <m/>
    <m/>
    <m/>
    <m/>
    <m/>
    <m/>
    <m/>
    <m/>
    <m/>
    <m/>
    <m/>
    <m/>
    <m/>
    <m/>
    <m/>
    <m/>
    <m/>
    <m/>
    <m/>
    <m/>
    <m/>
    <m/>
    <m/>
    <m/>
    <m/>
    <m/>
    <m/>
    <s v="MÓVIL"/>
    <m/>
    <s v="CESIÓN RECHAZADA"/>
    <m/>
    <m/>
    <s v="INFORMACIÓN INCOMPLETA"/>
    <m/>
    <m/>
    <m/>
    <m/>
    <m/>
    <m/>
    <m/>
    <m/>
    <m/>
    <m/>
    <m/>
    <m/>
    <m/>
    <m/>
    <m/>
    <m/>
    <m/>
    <m/>
    <m/>
    <m/>
    <m/>
    <m/>
    <m/>
    <m/>
    <m/>
    <m/>
    <m/>
    <m/>
    <m/>
    <m/>
    <m/>
    <m/>
    <m/>
    <m/>
    <x v="0"/>
    <m/>
    <m/>
    <m/>
    <m/>
    <m/>
    <s v="GESTIONADO"/>
    <m/>
    <d v="2024-01-16T00:00:00"/>
    <m/>
    <m/>
    <x v="79"/>
    <x v="6"/>
    <x v="0"/>
    <x v="0"/>
    <x v="0"/>
    <n v="1"/>
    <n v="1"/>
    <n v="1"/>
    <n v="1"/>
    <x v="0"/>
    <n v="1"/>
    <s v="8.22411559INGENIERIA Y SOLUCIONES E"/>
    <x v="2"/>
    <d v="2024-01-16T00:00:00"/>
    <x v="2602"/>
    <d v="1899-12-30T00:00:00"/>
    <d v="2024-01-16T09:36:00"/>
    <s v="09:36"/>
    <d v="1899-12-30T01:32:20"/>
    <x v="1"/>
    <x v="1"/>
    <x v="22"/>
    <x v="1"/>
    <n v="8193"/>
  </r>
  <r>
    <n v="2625"/>
    <d v="2024-01-16T11:00:12"/>
    <d v="2024-01-16T11:09:56"/>
    <s v="46046878@ventasyservicios.com.co"/>
    <s v="Laura Alejandra Romero Roa"/>
    <m/>
    <d v="2024-01-16T00:00:00"/>
    <s v="11:07"/>
    <x v="0"/>
    <m/>
    <m/>
    <m/>
    <m/>
    <m/>
    <m/>
    <m/>
    <m/>
    <s v="malfynarvaez.88@outlook.com; "/>
    <s v="Re: CANCELACION SEGMENTO PYME 1422190"/>
    <s v="1085264202"/>
    <s v="Malfy Yeni Narvaez Barcen"/>
    <s v="NO DETERMINADO"/>
    <s v="CLIENTE EXTERNO"/>
    <x v="0"/>
    <m/>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6T00:00:00"/>
    <m/>
    <m/>
    <x v="58"/>
    <x v="0"/>
    <x v="0"/>
    <x v="0"/>
    <x v="0"/>
    <n v="1"/>
    <n v="1"/>
    <n v="1"/>
    <n v="1"/>
    <x v="0"/>
    <n v="1"/>
    <s v="1085264202Malfy Yeni Narvaez Barcen"/>
    <x v="2"/>
    <d v="2024-01-16T00:00:00"/>
    <x v="2603"/>
    <d v="1899-12-30T00:00:00"/>
    <d v="2024-01-16T11:07:00"/>
    <s v="11:07"/>
    <d v="1899-12-30T00:02:56"/>
    <x v="1"/>
    <x v="1"/>
    <x v="27"/>
    <x v="1"/>
    <n v="8193"/>
  </r>
  <r>
    <n v="2626"/>
    <d v="2024-01-16T11:12:41"/>
    <d v="2024-01-16T11:13:41"/>
    <s v="45077035@ventasyservicios.com.co"/>
    <s v="Diana Marcela Navia Fino"/>
    <m/>
    <d v="2024-01-16T00:00:00"/>
    <s v="06:53"/>
    <x v="3"/>
    <m/>
    <s v="15560654"/>
    <m/>
    <m/>
    <m/>
    <m/>
    <m/>
    <m/>
    <m/>
    <m/>
    <s v="8.22448248.00.00.100032"/>
    <s v="MARCOPOLO ARTE S.A.S."/>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6T00:00:00"/>
    <m/>
    <m/>
    <x v="21"/>
    <x v="3"/>
    <x v="0"/>
    <x v="0"/>
    <x v="0"/>
    <n v="1"/>
    <n v="1"/>
    <n v="1"/>
    <n v="1"/>
    <x v="0"/>
    <n v="1"/>
    <s v="8.22448248.00.00.100032MARCOPOLO ARTE S.A.S."/>
    <x v="2"/>
    <d v="2024-01-16T00:00:00"/>
    <x v="2604"/>
    <d v="1899-12-30T00:00:00"/>
    <d v="2024-01-16T06:53:00"/>
    <s v="06:53"/>
    <d v="1899-12-30T04:20:41"/>
    <x v="1"/>
    <x v="1"/>
    <x v="29"/>
    <x v="1"/>
    <n v="8193"/>
  </r>
  <r>
    <n v="2627"/>
    <d v="2024-01-16T10:55:49"/>
    <d v="2024-01-16T11:13:57"/>
    <s v="45961452@ventasyservicios.com.co"/>
    <s v="Natalia Buenano Gonzalez"/>
    <m/>
    <d v="2024-01-15T00:00:00"/>
    <s v="17:26"/>
    <x v="0"/>
    <m/>
    <m/>
    <m/>
    <m/>
    <m/>
    <m/>
    <m/>
    <m/>
    <s v="Diego.CUCAITA@boiron.com.co"/>
    <s v="Re: Fwd: CASO PAGO DICIEMBRE NO APLICADO BOIRON 901227114"/>
    <s v="12505627"/>
    <s v="BOIRON S.A.S."/>
    <s v="SOHO"/>
    <s v="CLIENTE EXTERNO"/>
    <x v="0"/>
    <m/>
    <s v="FIJO"/>
    <s v="FO"/>
    <s v="PAGO NO ABONADO"/>
    <m/>
    <m/>
    <m/>
    <m/>
    <m/>
    <m/>
    <m/>
    <m/>
    <m/>
    <m/>
    <m/>
    <m/>
    <m/>
    <m/>
    <m/>
    <m/>
    <m/>
    <m/>
    <m/>
    <m/>
    <m/>
    <m/>
    <m/>
    <m/>
    <m/>
    <m/>
    <m/>
    <m/>
    <m/>
    <m/>
    <m/>
    <m/>
    <m/>
    <s v="INFORMACIÓN - ACLARACIÓN"/>
    <m/>
    <m/>
    <m/>
    <m/>
    <m/>
    <m/>
    <m/>
    <m/>
    <m/>
    <m/>
    <m/>
    <m/>
    <m/>
    <m/>
    <m/>
    <m/>
    <m/>
    <m/>
    <m/>
    <m/>
    <m/>
    <m/>
    <m/>
    <m/>
    <m/>
    <m/>
    <m/>
    <m/>
    <m/>
    <m/>
    <m/>
    <m/>
    <m/>
    <m/>
    <m/>
    <m/>
    <m/>
    <m/>
    <m/>
    <m/>
    <m/>
    <m/>
    <m/>
    <m/>
    <m/>
    <m/>
    <m/>
    <m/>
    <m/>
    <m/>
    <m/>
    <m/>
    <m/>
    <m/>
    <m/>
    <m/>
    <m/>
    <m/>
    <m/>
    <m/>
    <m/>
    <m/>
    <m/>
    <m/>
    <m/>
    <m/>
    <m/>
    <m/>
    <m/>
    <m/>
    <m/>
    <m/>
    <m/>
    <m/>
    <m/>
    <x v="0"/>
    <m/>
    <m/>
    <m/>
    <m/>
    <m/>
    <s v="SOLUCIONADO ESCALADO"/>
    <s v="MYIT"/>
    <d v="2024-01-16T00:00:00"/>
    <s v="Reasignado vencido // REQ000004490860_x000a_"/>
    <m/>
    <x v="28"/>
    <x v="0"/>
    <x v="4"/>
    <x v="0"/>
    <x v="0"/>
    <n v="1"/>
    <n v="1"/>
    <n v="1"/>
    <n v="1"/>
    <x v="0"/>
    <n v="1"/>
    <s v="12505627BOIRON S.A.S."/>
    <x v="1"/>
    <d v="2024-01-16T00:00:00"/>
    <x v="2605"/>
    <d v="1899-12-30T00:00:00"/>
    <d v="2024-01-15T17:26:00"/>
    <s v="17:26"/>
    <d v="1899-12-30T17:47:57"/>
    <x v="3"/>
    <x v="0"/>
    <x v="5"/>
    <x v="1"/>
    <n v="8193"/>
  </r>
  <r>
    <n v="2628"/>
    <d v="2024-01-16T10:56:15"/>
    <d v="2024-01-16T11:14:51"/>
    <s v="45981202@ventasyservicios.com.co"/>
    <s v="Candida Mayerli Moyano Casallas"/>
    <m/>
    <d v="2024-01-15T00:00:00"/>
    <s v="11:14"/>
    <x v="5"/>
    <m/>
    <m/>
    <m/>
    <m/>
    <m/>
    <m/>
    <m/>
    <m/>
    <m/>
    <m/>
    <s v="11974510"/>
    <s v="MERCADOS ROMI SA "/>
    <s v="SOHO"/>
    <s v="CLIENTE EXTERNO"/>
    <x v="0"/>
    <m/>
    <m/>
    <m/>
    <m/>
    <m/>
    <m/>
    <m/>
    <m/>
    <m/>
    <m/>
    <m/>
    <m/>
    <m/>
    <m/>
    <m/>
    <m/>
    <m/>
    <m/>
    <m/>
    <m/>
    <m/>
    <m/>
    <m/>
    <m/>
    <m/>
    <m/>
    <m/>
    <m/>
    <m/>
    <m/>
    <m/>
    <m/>
    <m/>
    <m/>
    <m/>
    <m/>
    <m/>
    <m/>
    <m/>
    <m/>
    <m/>
    <m/>
    <m/>
    <m/>
    <m/>
    <m/>
    <m/>
    <m/>
    <m/>
    <m/>
    <m/>
    <m/>
    <m/>
    <m/>
    <m/>
    <m/>
    <m/>
    <m/>
    <m/>
    <m/>
    <m/>
    <m/>
    <m/>
    <m/>
    <m/>
    <m/>
    <m/>
    <m/>
    <m/>
    <m/>
    <m/>
    <m/>
    <m/>
    <m/>
    <m/>
    <m/>
    <m/>
    <m/>
    <m/>
    <m/>
    <m/>
    <m/>
    <m/>
    <m/>
    <s v="PAGO YA APLICADO"/>
    <s v="BANCO BOGOTÁ"/>
    <s v="TRANSFERENCIA CON PAGO A LA REFERENCIA"/>
    <m/>
    <m/>
    <m/>
    <m/>
    <m/>
    <m/>
    <m/>
    <m/>
    <m/>
    <m/>
    <m/>
    <m/>
    <m/>
    <m/>
    <m/>
    <m/>
    <m/>
    <m/>
    <m/>
    <m/>
    <m/>
    <m/>
    <m/>
    <m/>
    <m/>
    <m/>
    <x v="0"/>
    <m/>
    <m/>
    <m/>
    <m/>
    <m/>
    <s v="GESTIONADO"/>
    <m/>
    <d v="2024-01-16T00:00:00"/>
    <m/>
    <m/>
    <x v="70"/>
    <x v="4"/>
    <x v="0"/>
    <x v="0"/>
    <x v="0"/>
    <n v="1"/>
    <n v="1"/>
    <n v="1"/>
    <n v="1"/>
    <x v="0"/>
    <n v="1"/>
    <s v="11974510"/>
    <x v="0"/>
    <d v="2024-01-16T00:00:00"/>
    <x v="2606"/>
    <d v="1899-12-30T00:00:00"/>
    <d v="2024-01-15T11:14:00"/>
    <s v="11:14"/>
    <d v="1899-12-31T00:00:51"/>
    <x v="0"/>
    <x v="0"/>
    <x v="10"/>
    <x v="1"/>
    <n v="8193"/>
  </r>
  <r>
    <n v="2629"/>
    <d v="2024-01-16T11:18:21"/>
    <d v="2024-01-16T11:19:05"/>
    <s v="45688293@ventasyservicios.com.co"/>
    <s v="Juan David Mendez"/>
    <m/>
    <d v="2024-01-16T00:00:00"/>
    <s v="10:33"/>
    <x v="0"/>
    <m/>
    <m/>
    <m/>
    <m/>
    <m/>
    <m/>
    <m/>
    <m/>
    <s v="aceneth.duartec.ext@claro.com.co"/>
    <s v="RV: REPOSICION SIMCARD LINEA 3134694998 CORPORATIVA"/>
    <s v="3134694998"/>
    <s v="PRODUCTOS ALIMENTICIOS SANTILLANA S.A.S."/>
    <s v="PYME MEDIANA"/>
    <s v="CLIENTE CLAR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16T00:00:00"/>
    <m/>
    <m/>
    <x v="27"/>
    <x v="0"/>
    <x v="0"/>
    <x v="0"/>
    <x v="0"/>
    <n v="1"/>
    <n v="1"/>
    <n v="1"/>
    <n v="1"/>
    <x v="0"/>
    <n v="1"/>
    <s v="3134694998PRODUCTOS ALIMENTICIOS SANTILLANA S.A.S."/>
    <x v="2"/>
    <d v="2024-01-16T00:00:00"/>
    <x v="2607"/>
    <d v="1899-12-30T00:00:00"/>
    <d v="2024-01-16T10:33:00"/>
    <s v="10:33"/>
    <d v="1899-12-30T00:46:05"/>
    <x v="1"/>
    <x v="1"/>
    <x v="4"/>
    <x v="1"/>
    <n v="8193"/>
  </r>
  <r>
    <n v="2630"/>
    <d v="2024-01-16T11:19:42"/>
    <d v="2024-01-16T11:20:36"/>
    <s v="45077035@ventasyservicios.com.co"/>
    <s v="Diana Marcela Navia Fino"/>
    <m/>
    <d v="2024-01-16T00:00:00"/>
    <s v="07:19"/>
    <x v="3"/>
    <m/>
    <s v="15560658"/>
    <m/>
    <m/>
    <m/>
    <m/>
    <m/>
    <m/>
    <m/>
    <m/>
    <s v="8.21996884.00.00.100034"/>
    <s v="INDUSTRIAS SAGA DE COLOMBIA S.A.S"/>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6T00:00:00"/>
    <m/>
    <m/>
    <x v="21"/>
    <x v="3"/>
    <x v="0"/>
    <x v="0"/>
    <x v="0"/>
    <n v="1"/>
    <n v="1"/>
    <n v="1"/>
    <n v="1"/>
    <x v="0"/>
    <n v="1"/>
    <s v="8.21996884.00.00.100034INDUSTRIAS SAGA DE COLOMBIA S.A.S"/>
    <x v="2"/>
    <d v="2024-01-16T00:00:00"/>
    <x v="2608"/>
    <d v="1899-12-30T00:00:00"/>
    <d v="2024-01-16T07:19:00"/>
    <s v="07:19"/>
    <d v="1899-12-30T04:01:36"/>
    <x v="1"/>
    <x v="1"/>
    <x v="29"/>
    <x v="1"/>
    <n v="8193"/>
  </r>
  <r>
    <n v="2631"/>
    <d v="2024-01-16T11:05:44"/>
    <d v="2024-01-16T11:20:55"/>
    <s v="45632550@ventasyservicios.com.co"/>
    <s v="Alejandra Rodriguez Cajamarca"/>
    <m/>
    <d v="2024-01-15T00:00:00"/>
    <s v="4:24 p. m"/>
    <x v="4"/>
    <m/>
    <m/>
    <m/>
    <m/>
    <m/>
    <m/>
    <m/>
    <m/>
    <s v="grupodimecol@gmail.com"/>
    <s v="CORRECION DE FACTURA"/>
    <s v="8.22443179"/>
    <s v="NIÑO SIN ALERGIAS S.A.S"/>
    <s v="MICRO"/>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6T00:00:00"/>
    <m/>
    <m/>
    <x v="47"/>
    <x v="0"/>
    <x v="0"/>
    <x v="0"/>
    <x v="0"/>
    <n v="1"/>
    <n v="1"/>
    <n v="1"/>
    <n v="1"/>
    <x v="0"/>
    <n v="1"/>
    <s v="8.22443179NIÑO SIN ALERGIAS S.A.S"/>
    <x v="0"/>
    <d v="2024-01-16T00:00:00"/>
    <x v="2609"/>
    <d v="1899-12-30T00:00:00"/>
    <d v="2024-01-15T04:24:00"/>
    <s v="4:24"/>
    <d v="1899-12-31T06:56:55"/>
    <x v="0"/>
    <x v="0"/>
    <x v="24"/>
    <x v="0"/>
    <n v="8193"/>
  </r>
  <r>
    <n v="2632"/>
    <d v="2024-01-16T11:21:25"/>
    <d v="2024-01-16T11:21:34"/>
    <s v="45113897@ventasyservicios.com.co"/>
    <s v="Diana Carolina Zambrano Cruz"/>
    <m/>
    <d v="2024-01-15T00:00:00"/>
    <s v="17:18"/>
    <x v="4"/>
    <m/>
    <m/>
    <m/>
    <m/>
    <m/>
    <m/>
    <m/>
    <m/>
    <s v="milenajimenezmazo032417@outlook.com"/>
    <s v="Reclamación afiliación engañosa"/>
    <s v="64171768"/>
    <s v="SANDRA MIL JIMENEZ MAZO                    "/>
    <s v="SOHO"/>
    <s v="CLIENTE EXTERNO"/>
    <x v="0"/>
    <m/>
    <s v="FIJO"/>
    <s v="HFC"/>
    <s v="PQR"/>
    <m/>
    <m/>
    <m/>
    <m/>
    <m/>
    <m/>
    <m/>
    <m/>
    <m/>
    <m/>
    <m/>
    <m/>
    <m/>
    <m/>
    <m/>
    <m/>
    <m/>
    <m/>
    <m/>
    <m/>
    <m/>
    <m/>
    <m/>
    <m/>
    <m/>
    <m/>
    <m/>
    <m/>
    <m/>
    <m/>
    <m/>
    <m/>
    <m/>
    <m/>
    <m/>
    <m/>
    <m/>
    <s v="NO ESTÁ DE ACUERDO CON LA RESPUESTA"/>
    <m/>
    <m/>
    <m/>
    <m/>
    <m/>
    <m/>
    <m/>
    <m/>
    <m/>
    <m/>
    <m/>
    <m/>
    <m/>
    <m/>
    <m/>
    <m/>
    <m/>
    <m/>
    <m/>
    <m/>
    <m/>
    <m/>
    <m/>
    <m/>
    <m/>
    <m/>
    <m/>
    <m/>
    <m/>
    <m/>
    <m/>
    <m/>
    <m/>
    <m/>
    <m/>
    <m/>
    <m/>
    <m/>
    <m/>
    <m/>
    <m/>
    <m/>
    <m/>
    <m/>
    <m/>
    <m/>
    <m/>
    <m/>
    <m/>
    <m/>
    <m/>
    <m/>
    <m/>
    <m/>
    <m/>
    <m/>
    <m/>
    <m/>
    <m/>
    <m/>
    <m/>
    <m/>
    <m/>
    <m/>
    <m/>
    <m/>
    <m/>
    <m/>
    <m/>
    <m/>
    <m/>
    <x v="0"/>
    <m/>
    <m/>
    <m/>
    <m/>
    <m/>
    <s v="GESTIONADO"/>
    <m/>
    <d v="2024-01-16T00:00:00"/>
    <m/>
    <m/>
    <x v="132"/>
    <x v="0"/>
    <x v="0"/>
    <x v="0"/>
    <x v="0"/>
    <n v="1"/>
    <n v="1"/>
    <n v="1"/>
    <n v="1"/>
    <x v="0"/>
    <n v="1"/>
    <s v="64171768SANDRA MIL JIMENEZ MAZO                    "/>
    <x v="0"/>
    <d v="2024-01-16T00:00:00"/>
    <x v="2610"/>
    <d v="1899-12-30T00:00:00"/>
    <d v="2024-01-15T17:18:00"/>
    <s v="17:18"/>
    <d v="1899-12-30T18:03:34"/>
    <x v="4"/>
    <x v="0"/>
    <x v="30"/>
    <x v="0"/>
    <n v="8193"/>
  </r>
  <r>
    <n v="2633"/>
    <d v="2024-01-16T11:21:54"/>
    <d v="2024-01-16T11:22:47"/>
    <s v="46046878@ventasyservicios.com.co"/>
    <s v="Laura Alejandra Romero Roa"/>
    <m/>
    <d v="2024-01-16T00:00:00"/>
    <s v="11:19"/>
    <x v="0"/>
    <m/>
    <m/>
    <m/>
    <m/>
    <m/>
    <m/>
    <m/>
    <m/>
    <s v="carlosdaza_09@hotmail.com; "/>
    <s v="Re: CANCELACION SEGMENTO PYME ID  1420269"/>
    <s v="1065664581"/>
    <s v="Re: CANCELACION SEGMENTO PYME ID  1420269"/>
    <s v="NO DETERMINAD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6T00:00:00"/>
    <m/>
    <m/>
    <x v="58"/>
    <x v="0"/>
    <x v="0"/>
    <x v="0"/>
    <x v="0"/>
    <n v="1"/>
    <n v="1"/>
    <n v="1"/>
    <n v="1"/>
    <x v="0"/>
    <n v="1"/>
    <s v="1065664581Re: CANCELACION SEGMENTO PYME ID  1420269"/>
    <x v="2"/>
    <d v="2024-01-16T00:00:00"/>
    <x v="2611"/>
    <d v="1899-12-30T00:00:00"/>
    <d v="2024-01-16T11:19:00"/>
    <s v="11:19"/>
    <d v="1899-12-30T00:03:47"/>
    <x v="1"/>
    <x v="1"/>
    <x v="27"/>
    <x v="1"/>
    <n v="8193"/>
  </r>
  <r>
    <n v="2634"/>
    <d v="2024-01-16T11:16:08"/>
    <d v="2024-01-16T11:22:53"/>
    <s v="45981202@ventasyservicios.com.co"/>
    <s v="Candida Mayerli Moyano Casallas"/>
    <m/>
    <d v="2024-01-15T00:00:00"/>
    <s v="11:16"/>
    <x v="5"/>
    <m/>
    <m/>
    <m/>
    <m/>
    <m/>
    <m/>
    <m/>
    <m/>
    <m/>
    <m/>
    <s v="12312250"/>
    <s v="ENMADERAS ASOCIADOS SAS"/>
    <s v="SOHO"/>
    <s v="CLIENTE EXTERNO"/>
    <x v="0"/>
    <m/>
    <m/>
    <m/>
    <m/>
    <m/>
    <m/>
    <m/>
    <m/>
    <m/>
    <m/>
    <m/>
    <m/>
    <m/>
    <m/>
    <m/>
    <m/>
    <m/>
    <m/>
    <m/>
    <m/>
    <m/>
    <m/>
    <m/>
    <m/>
    <m/>
    <m/>
    <m/>
    <m/>
    <m/>
    <m/>
    <m/>
    <m/>
    <m/>
    <m/>
    <m/>
    <m/>
    <m/>
    <m/>
    <m/>
    <m/>
    <m/>
    <m/>
    <m/>
    <m/>
    <m/>
    <m/>
    <m/>
    <m/>
    <m/>
    <m/>
    <m/>
    <m/>
    <m/>
    <m/>
    <m/>
    <m/>
    <m/>
    <m/>
    <m/>
    <m/>
    <m/>
    <m/>
    <m/>
    <m/>
    <m/>
    <m/>
    <m/>
    <m/>
    <m/>
    <m/>
    <m/>
    <m/>
    <m/>
    <m/>
    <m/>
    <m/>
    <m/>
    <m/>
    <m/>
    <m/>
    <m/>
    <m/>
    <m/>
    <m/>
    <s v="PAGO NO ABONADO"/>
    <s v="CAV CLARO"/>
    <s v="PAGO EN CAJA DIRECTA DEL BANCO"/>
    <s v="REQ000004491505"/>
    <m/>
    <m/>
    <m/>
    <m/>
    <m/>
    <m/>
    <m/>
    <m/>
    <m/>
    <m/>
    <m/>
    <m/>
    <m/>
    <m/>
    <m/>
    <m/>
    <m/>
    <m/>
    <m/>
    <m/>
    <m/>
    <m/>
    <m/>
    <m/>
    <m/>
    <x v="0"/>
    <m/>
    <m/>
    <m/>
    <m/>
    <m/>
    <s v="ESCALADO"/>
    <s v="MYIT"/>
    <d v="2024-01-16T00:00:00"/>
    <m/>
    <m/>
    <x v="68"/>
    <x v="4"/>
    <x v="0"/>
    <x v="0"/>
    <x v="0"/>
    <s v=""/>
    <n v="0"/>
    <n v="0"/>
    <n v="0"/>
    <x v="1"/>
    <n v="3"/>
    <s v="12312250"/>
    <x v="1"/>
    <d v="2024-01-16T00:00:00"/>
    <x v="2612"/>
    <d v="1899-12-30T00:00:00"/>
    <d v="2024-01-15T11:16:00"/>
    <s v="11:16"/>
    <d v="1899-12-31T00:06:53"/>
    <x v="0"/>
    <x v="0"/>
    <x v="10"/>
    <x v="1"/>
    <n v="0"/>
  </r>
  <r>
    <n v="2635"/>
    <d v="2024-01-16T11:26:34"/>
    <d v="2024-01-16T11:27:32"/>
    <s v="46049316@ventasyservicios.com.co"/>
    <s v="Evelin Gicela Diaz Garzon"/>
    <m/>
    <d v="2024-01-16T00:00:00"/>
    <s v="09:38"/>
    <x v="7"/>
    <m/>
    <m/>
    <m/>
    <m/>
    <m/>
    <m/>
    <s v="juancarlosvallejosas@gmail.com"/>
    <s v="Re: RV: cesi?n de contratos"/>
    <m/>
    <m/>
    <s v="3112965054"/>
    <s v="MARIA SILVIA MARTIN MAZUE"/>
    <s v="NO DETERMINADO"/>
    <s v="CLIENTE EXTERNO"/>
    <x v="0"/>
    <m/>
    <m/>
    <m/>
    <m/>
    <m/>
    <m/>
    <m/>
    <m/>
    <m/>
    <m/>
    <m/>
    <m/>
    <m/>
    <m/>
    <m/>
    <m/>
    <m/>
    <m/>
    <m/>
    <m/>
    <m/>
    <m/>
    <m/>
    <m/>
    <m/>
    <m/>
    <m/>
    <m/>
    <m/>
    <m/>
    <m/>
    <m/>
    <m/>
    <m/>
    <m/>
    <m/>
    <m/>
    <m/>
    <m/>
    <m/>
    <m/>
    <m/>
    <m/>
    <m/>
    <m/>
    <m/>
    <m/>
    <m/>
    <m/>
    <m/>
    <m/>
    <m/>
    <m/>
    <m/>
    <m/>
    <m/>
    <m/>
    <m/>
    <m/>
    <m/>
    <m/>
    <m/>
    <m/>
    <m/>
    <m/>
    <m/>
    <m/>
    <m/>
    <m/>
    <m/>
    <m/>
    <m/>
    <m/>
    <s v="MÓVIL"/>
    <m/>
    <s v="CESIÓN RECHAZADA"/>
    <m/>
    <m/>
    <s v="INFORMACIÓN INCOMPLETA"/>
    <m/>
    <m/>
    <m/>
    <m/>
    <m/>
    <m/>
    <m/>
    <m/>
    <m/>
    <m/>
    <m/>
    <m/>
    <m/>
    <m/>
    <m/>
    <m/>
    <m/>
    <m/>
    <m/>
    <m/>
    <m/>
    <m/>
    <m/>
    <m/>
    <m/>
    <m/>
    <m/>
    <m/>
    <m/>
    <m/>
    <m/>
    <m/>
    <m/>
    <m/>
    <x v="0"/>
    <m/>
    <m/>
    <m/>
    <m/>
    <m/>
    <s v="GESTIONADO"/>
    <m/>
    <d v="2024-01-16T00:00:00"/>
    <m/>
    <m/>
    <x v="79"/>
    <x v="6"/>
    <x v="0"/>
    <x v="0"/>
    <x v="0"/>
    <n v="1"/>
    <n v="1"/>
    <n v="1"/>
    <n v="1"/>
    <x v="1"/>
    <n v="3"/>
    <s v="3112965054MARIA SILVIA MARTIN MAZUE"/>
    <x v="2"/>
    <d v="2024-01-16T00:00:00"/>
    <x v="2613"/>
    <d v="1899-12-30T00:00:00"/>
    <d v="2024-01-16T09:38:00"/>
    <s v="09:38"/>
    <d v="1899-12-30T01:49:32"/>
    <x v="1"/>
    <x v="1"/>
    <x v="22"/>
    <x v="1"/>
    <n v="8193"/>
  </r>
  <r>
    <n v="2636"/>
    <d v="2024-01-16T11:27:05"/>
    <d v="2024-01-16T11:28:29"/>
    <s v="45077035@ventasyservicios.com.co"/>
    <s v="Diana Marcela Navia Fino"/>
    <m/>
    <d v="2024-01-16T00:00:00"/>
    <s v="07:41"/>
    <x v="3"/>
    <m/>
    <s v="15560665"/>
    <m/>
    <m/>
    <m/>
    <m/>
    <m/>
    <m/>
    <m/>
    <m/>
    <s v="8.22452784.00.00.100021"/>
    <s v="COOPERATIVA INTEGRAL DE TRANSPORTADORES -"/>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6T00:00:00"/>
    <m/>
    <m/>
    <x v="21"/>
    <x v="3"/>
    <x v="0"/>
    <x v="0"/>
    <x v="0"/>
    <n v="1"/>
    <n v="1"/>
    <n v="1"/>
    <n v="1"/>
    <x v="0"/>
    <n v="1"/>
    <s v="8.22452784.00.00.100021COOPERATIVA INTEGRAL DE TRANSPORTADORES -"/>
    <x v="2"/>
    <d v="2024-01-16T00:00:00"/>
    <x v="2614"/>
    <d v="1899-12-30T00:00:00"/>
    <d v="2024-01-16T07:41:00"/>
    <s v="07:41"/>
    <d v="1899-12-30T03:47:29"/>
    <x v="1"/>
    <x v="1"/>
    <x v="29"/>
    <x v="1"/>
    <n v="8193"/>
  </r>
  <r>
    <n v="2637"/>
    <d v="2024-01-16T11:20:58"/>
    <d v="2024-01-16T11:28:36"/>
    <s v="45632550@ventasyservicios.com.co"/>
    <s v="Alejandra Rodriguez Cajamarca"/>
    <m/>
    <d v="2024-01-15T00:00:00"/>
    <s v="12:27 p. m."/>
    <x v="4"/>
    <m/>
    <m/>
    <m/>
    <m/>
    <m/>
    <m/>
    <m/>
    <m/>
    <s v="asistente@camlon.co"/>
    <s v="retiro servicio codigo cliente 13088922"/>
    <s v="13088922"/>
    <s v="COMERCIALIZADORA CAMLON S.A.S"/>
    <s v="PYME PEQUEÑA"/>
    <s v="CLIENTE EXTERNO"/>
    <x v="0"/>
    <m/>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6T00:00:00"/>
    <m/>
    <m/>
    <x v="58"/>
    <x v="0"/>
    <x v="0"/>
    <x v="0"/>
    <x v="0"/>
    <n v="1"/>
    <n v="1"/>
    <n v="1"/>
    <n v="1"/>
    <x v="0"/>
    <n v="1"/>
    <s v="13088922COMERCIALIZADORA CAMLON S.A.S"/>
    <x v="0"/>
    <d v="2024-01-16T00:00:00"/>
    <x v="2615"/>
    <d v="1899-12-30T00:00:00"/>
    <d v="2024-01-15T12:27:00"/>
    <s v="12:27"/>
    <d v="1899-12-30T23:01:36"/>
    <x v="4"/>
    <x v="0"/>
    <x v="24"/>
    <x v="0"/>
    <n v="8193"/>
  </r>
  <r>
    <n v="2638"/>
    <d v="2024-01-16T11:06:41"/>
    <d v="2024-01-16T11:30:47"/>
    <s v="45077040@ventasyservicios.com.co"/>
    <s v="Kimberly Tatiana Sorza Moya"/>
    <m/>
    <d v="2024-01-15T00:00:00"/>
    <s v="11:03 a. m."/>
    <x v="0"/>
    <m/>
    <m/>
    <m/>
    <m/>
    <m/>
    <m/>
    <m/>
    <m/>
    <s v="RV: Reposición de Sim Card"/>
    <s v="andres.agudeloj@claro.com.co"/>
    <s v="3044722560"/>
    <s v="INVERSIONES BURRITO S.A.S."/>
    <s v="SOHO"/>
    <s v="CLIENTE CLAR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16T00:00:00"/>
    <s v="n/a"/>
    <s v="n/a"/>
    <x v="27"/>
    <x v="0"/>
    <x v="0"/>
    <x v="0"/>
    <x v="0"/>
    <n v="1"/>
    <n v="1"/>
    <n v="1"/>
    <n v="1"/>
    <x v="0"/>
    <n v="1"/>
    <s v="3044722560INVERSIONES BURRITO S.A.S."/>
    <x v="0"/>
    <d v="2024-01-16T00:00:00"/>
    <x v="2616"/>
    <d v="1899-12-30T00:00:00"/>
    <d v="2024-01-15T11:03:00"/>
    <s v="11:03"/>
    <d v="1899-12-31T00:27:47"/>
    <x v="0"/>
    <x v="0"/>
    <x v="31"/>
    <x v="1"/>
    <n v="8193"/>
  </r>
  <r>
    <n v="2639"/>
    <d v="2024-01-16T11:30:17"/>
    <d v="2024-01-16T11:30:51"/>
    <s v="45961452@ventasyservicios.com.co"/>
    <s v="Natalia Buenano Gonzalez"/>
    <m/>
    <d v="2024-01-16T00:00:00"/>
    <s v="8:32"/>
    <x v="0"/>
    <m/>
    <m/>
    <m/>
    <m/>
    <m/>
    <m/>
    <m/>
    <m/>
    <s v="juan.gonzalezh@claro.com.co"/>
    <s v="Re: ENRUTAR #210 DEL CLIENTE SEGURIDAD HORUS"/>
    <s v="3228827624"/>
    <s v="SEGURIDAD HORUS LTDA"/>
    <s v="PYME MEDIANA"/>
    <s v="CONSULTOR COMERCIAL"/>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16T00:00:00"/>
    <m/>
    <m/>
    <x v="50"/>
    <x v="0"/>
    <x v="0"/>
    <x v="0"/>
    <x v="0"/>
    <n v="1"/>
    <n v="1"/>
    <n v="1"/>
    <n v="1"/>
    <x v="0"/>
    <n v="1"/>
    <s v="3228827624SEGURIDAD HORUS LTDA"/>
    <x v="2"/>
    <d v="2024-01-16T00:00:00"/>
    <x v="2617"/>
    <d v="1899-12-30T00:00:00"/>
    <d v="2024-01-16T08:32:00"/>
    <s v="8:32"/>
    <d v="1899-12-30T02:58:51"/>
    <x v="1"/>
    <x v="1"/>
    <x v="5"/>
    <x v="1"/>
    <n v="8193"/>
  </r>
  <r>
    <n v="2640"/>
    <d v="2024-01-16T11:31:30"/>
    <d v="2024-01-16T11:32:42"/>
    <s v="45077035@ventasyservicios.com.co"/>
    <s v="Diana Marcela Navia Fino"/>
    <m/>
    <d v="2024-01-16T00:00:00"/>
    <s v="07:43"/>
    <x v="3"/>
    <m/>
    <s v="15560667"/>
    <m/>
    <m/>
    <m/>
    <m/>
    <m/>
    <m/>
    <m/>
    <m/>
    <s v="8.22452784.00.00.100012"/>
    <s v="COOPERATIVA INTEGRAL DE TRANSPORTADORES"/>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6T00:00:00"/>
    <m/>
    <m/>
    <x v="21"/>
    <x v="3"/>
    <x v="0"/>
    <x v="0"/>
    <x v="0"/>
    <n v="1"/>
    <n v="1"/>
    <n v="1"/>
    <n v="1"/>
    <x v="0"/>
    <n v="1"/>
    <s v="8.22452784.00.00.100012COOPERATIVA INTEGRAL DE TRANSPORTADORES"/>
    <x v="2"/>
    <d v="2024-01-16T00:00:00"/>
    <x v="2618"/>
    <d v="1899-12-30T00:00:00"/>
    <d v="2024-01-16T07:43:00"/>
    <s v="07:43"/>
    <d v="1899-12-30T03:49:42"/>
    <x v="1"/>
    <x v="1"/>
    <x v="29"/>
    <x v="1"/>
    <n v="8193"/>
  </r>
  <r>
    <n v="2641"/>
    <d v="2024-01-16T11:32:01"/>
    <d v="2024-01-16T11:32:42"/>
    <s v="46046878@ventasyservicios.com.co"/>
    <s v="Laura Alejandra Romero Roa"/>
    <m/>
    <d v="2024-01-16T00:00:00"/>
    <s v="11:28"/>
    <x v="0"/>
    <m/>
    <m/>
    <m/>
    <m/>
    <m/>
    <m/>
    <m/>
    <m/>
    <s v="JAVIROA@YAHOOD.COM ; "/>
    <s v="CANCELACION SEGMENTO PYME ID 1422209"/>
    <s v="80440635"/>
    <s v="JAVIER  ROA SARMIENTO"/>
    <s v="NO DETERMINAD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6T00:00:00"/>
    <m/>
    <m/>
    <x v="58"/>
    <x v="0"/>
    <x v="0"/>
    <x v="0"/>
    <x v="0"/>
    <n v="1"/>
    <n v="1"/>
    <n v="1"/>
    <n v="1"/>
    <x v="0"/>
    <n v="1"/>
    <s v="80440635JAVIER  ROA SARMIENTO"/>
    <x v="2"/>
    <d v="2024-01-16T00:00:00"/>
    <x v="2618"/>
    <d v="1899-12-30T00:00:00"/>
    <d v="2024-01-16T11:28:00"/>
    <s v="11:28"/>
    <d v="1899-12-30T00:04:42"/>
    <x v="1"/>
    <x v="1"/>
    <x v="27"/>
    <x v="1"/>
    <n v="8193"/>
  </r>
  <r>
    <n v="2642"/>
    <d v="2024-01-16T11:27:20"/>
    <d v="2024-01-16T11:35:18"/>
    <s v="45113897@ventasyservicios.com.co"/>
    <s v="Diana Carolina Zambrano Cruz"/>
    <m/>
    <d v="2024-01-15T00:00:00"/>
    <s v="18:05"/>
    <x v="4"/>
    <m/>
    <m/>
    <m/>
    <m/>
    <m/>
    <m/>
    <m/>
    <m/>
    <s v="visualcare@outlook.es"/>
    <s v="Re: Solicitud de traslado"/>
    <s v="4724692"/>
    <s v="VISUAL CARE BY SAS                         "/>
    <s v="MICRO"/>
    <s v="CLIENTE EXTERNO"/>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5T00:00:00"/>
    <m/>
    <m/>
    <x v="37"/>
    <x v="0"/>
    <x v="0"/>
    <x v="0"/>
    <x v="0"/>
    <n v="1"/>
    <n v="1"/>
    <n v="1"/>
    <n v="1"/>
    <x v="2"/>
    <n v="2"/>
    <s v="4724692VISUAL CARE BY SAS                         "/>
    <x v="0"/>
    <d v="2024-01-16T00:00:00"/>
    <x v="2619"/>
    <d v="1899-12-30T00:00:00"/>
    <d v="2024-01-15T18:05:00"/>
    <s v="18:05"/>
    <d v="1899-12-30T17:30:18"/>
    <x v="3"/>
    <x v="2"/>
    <x v="30"/>
    <x v="0"/>
    <n v="8193"/>
  </r>
  <r>
    <n v="2643"/>
    <d v="2024-01-16T11:22:57"/>
    <d v="2024-01-16T11:35:22"/>
    <s v="45981202@ventasyservicios.com.co"/>
    <s v="Candida Mayerli Moyano Casallas"/>
    <m/>
    <d v="2024-01-15T00:00:00"/>
    <s v="11:17"/>
    <x v="5"/>
    <m/>
    <m/>
    <m/>
    <m/>
    <m/>
    <m/>
    <m/>
    <m/>
    <m/>
    <m/>
    <s v="1565042473"/>
    <s v="EDWIN TABIMA SUAREZ"/>
    <s v="SOHO"/>
    <s v="CLIENTE EXTERNO"/>
    <x v="0"/>
    <m/>
    <m/>
    <m/>
    <m/>
    <m/>
    <m/>
    <m/>
    <m/>
    <m/>
    <m/>
    <m/>
    <m/>
    <m/>
    <m/>
    <m/>
    <m/>
    <m/>
    <m/>
    <m/>
    <m/>
    <m/>
    <m/>
    <m/>
    <m/>
    <m/>
    <m/>
    <m/>
    <m/>
    <m/>
    <m/>
    <m/>
    <m/>
    <m/>
    <m/>
    <m/>
    <m/>
    <m/>
    <m/>
    <m/>
    <m/>
    <m/>
    <m/>
    <m/>
    <m/>
    <m/>
    <m/>
    <m/>
    <m/>
    <m/>
    <m/>
    <m/>
    <m/>
    <m/>
    <m/>
    <m/>
    <m/>
    <m/>
    <m/>
    <m/>
    <m/>
    <m/>
    <m/>
    <m/>
    <m/>
    <m/>
    <m/>
    <m/>
    <m/>
    <m/>
    <m/>
    <m/>
    <m/>
    <m/>
    <m/>
    <m/>
    <m/>
    <m/>
    <m/>
    <m/>
    <m/>
    <m/>
    <m/>
    <m/>
    <m/>
    <s v="PAGO YA APLICADO"/>
    <s v="CPS CLARO"/>
    <s v="PAGO EN CAJA DIRECTA DEL BANCO"/>
    <m/>
    <m/>
    <m/>
    <m/>
    <m/>
    <m/>
    <m/>
    <m/>
    <m/>
    <m/>
    <m/>
    <m/>
    <m/>
    <m/>
    <m/>
    <m/>
    <m/>
    <m/>
    <m/>
    <m/>
    <m/>
    <m/>
    <m/>
    <m/>
    <m/>
    <m/>
    <x v="0"/>
    <m/>
    <m/>
    <m/>
    <m/>
    <m/>
    <s v="GESTIONADO"/>
    <m/>
    <d v="2024-01-16T00:00:00"/>
    <m/>
    <m/>
    <x v="70"/>
    <x v="4"/>
    <x v="0"/>
    <x v="0"/>
    <x v="0"/>
    <n v="1"/>
    <n v="1"/>
    <n v="1"/>
    <n v="1"/>
    <x v="0"/>
    <n v="1"/>
    <s v="1565042473"/>
    <x v="0"/>
    <d v="2024-01-16T00:00:00"/>
    <x v="2620"/>
    <d v="1899-12-30T00:00:00"/>
    <d v="2024-01-15T11:17:00"/>
    <s v="11:17"/>
    <d v="1899-12-31T00:18:22"/>
    <x v="0"/>
    <x v="0"/>
    <x v="10"/>
    <x v="1"/>
    <n v="8193"/>
  </r>
  <r>
    <n v="2644"/>
    <d v="2024-01-16T11:37:02"/>
    <d v="2024-01-16T11:37:53"/>
    <s v="45688293@ventasyservicios.com.co"/>
    <s v="Juan David Mendez"/>
    <m/>
    <d v="2024-01-16T00:00:00"/>
    <s v="10:28"/>
    <x v="0"/>
    <m/>
    <m/>
    <m/>
    <m/>
    <m/>
    <m/>
    <m/>
    <m/>
    <s v="Leidy.Rodriguez.ext@claro.com.co"/>
    <s v="SOLICITUD APOYO CLIENTE QUASFAR M&amp;F S A // NIT 830026911-9 // REPOSICION LINEA 3115166909"/>
    <s v="3115166909"/>
    <s v="QUASFAR MYF S.A."/>
    <s v="PYME MEDIANA"/>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6T00:00:00"/>
    <m/>
    <m/>
    <x v="21"/>
    <x v="0"/>
    <x v="0"/>
    <x v="0"/>
    <x v="0"/>
    <n v="1"/>
    <n v="1"/>
    <n v="1"/>
    <n v="1"/>
    <x v="0"/>
    <n v="1"/>
    <s v="3115166909QUASFAR MYF S.A."/>
    <x v="2"/>
    <d v="2024-01-16T00:00:00"/>
    <x v="2621"/>
    <d v="1899-12-30T00:00:00"/>
    <d v="2024-01-16T10:28:00"/>
    <s v="10:28"/>
    <d v="1899-12-30T01:09:53"/>
    <x v="1"/>
    <x v="1"/>
    <x v="4"/>
    <x v="1"/>
    <n v="8193"/>
  </r>
  <r>
    <n v="2645"/>
    <d v="2024-01-16T11:42:41"/>
    <d v="2024-01-16T11:43:26"/>
    <s v="45113897@ventasyservicios.com.co"/>
    <s v="Diana Carolina Zambrano Cruz"/>
    <m/>
    <d v="2024-01-16T00:00:00"/>
    <s v="7:03"/>
    <x v="4"/>
    <m/>
    <m/>
    <m/>
    <m/>
    <m/>
    <m/>
    <m/>
    <m/>
    <s v="cisecrc@gmail.com"/>
    <s v="Re: SOLICITUD FACTURA"/>
    <s v="12157565"/>
    <s v="IPS CENTRO INTEGRADO DE SALUD ENVIGADO S.A.S."/>
    <s v="SOHO"/>
    <s v="CLIENTE EXTERN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6T00:00:00"/>
    <m/>
    <m/>
    <x v="9"/>
    <x v="0"/>
    <x v="0"/>
    <x v="0"/>
    <x v="0"/>
    <n v="1"/>
    <n v="1"/>
    <n v="1"/>
    <n v="1"/>
    <x v="0"/>
    <n v="1"/>
    <s v="12157565IPS CENTRO INTEGRADO DE SALUD ENVIGADO S.A.S."/>
    <x v="2"/>
    <d v="2024-01-16T00:00:00"/>
    <x v="2622"/>
    <d v="1899-12-30T00:00:00"/>
    <d v="2024-01-16T07:03:00"/>
    <s v="7:03"/>
    <d v="1899-12-30T04:40:26"/>
    <x v="1"/>
    <x v="1"/>
    <x v="30"/>
    <x v="0"/>
    <n v="8193"/>
  </r>
  <r>
    <n v="2646"/>
    <d v="2024-01-16T11:40:11"/>
    <d v="2024-01-16T11:43:53"/>
    <s v="45632550@ventasyservicios.com.co"/>
    <s v="Alejandra Rodriguez Cajamarca"/>
    <m/>
    <d v="2024-01-15T00:00:00"/>
    <s v="5:02 p. m."/>
    <x v="4"/>
    <m/>
    <m/>
    <m/>
    <m/>
    <m/>
    <m/>
    <m/>
    <m/>
    <s v="servicio@integralogistica.com"/>
    <s v="ACTIVACIÓN ROAMING INTERNACIONAL REPRESENTANTE LEGAL INTEGRA CADENA DE SERVICIOS"/>
    <s v="3168347628"/>
    <s v="INTEGRA CADENA DE SERVICIOS S A S"/>
    <s v="PYME MEDIANA"/>
    <s v="CLIENTE EXTERNO"/>
    <x v="1"/>
    <s v="MARIA ELVIRA OCHOA ARRIETA"/>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SOLUCIONADO ESCALADO"/>
    <s v="CSM"/>
    <d v="2024-01-16T00:00:00"/>
    <m/>
    <m/>
    <x v="19"/>
    <x v="0"/>
    <x v="4"/>
    <x v="0"/>
    <x v="0"/>
    <n v="1"/>
    <n v="1"/>
    <n v="1"/>
    <n v="1"/>
    <x v="0"/>
    <n v="1"/>
    <s v="3168347628INTEGRA CADENA DE SERVICIOS S A S"/>
    <x v="1"/>
    <d v="2024-01-16T00:00:00"/>
    <x v="2623"/>
    <d v="1899-12-30T00:00:00"/>
    <d v="2024-01-15T05:02:00"/>
    <s v="5:02"/>
    <d v="1899-12-31T06:41:53"/>
    <x v="0"/>
    <x v="0"/>
    <x v="24"/>
    <x v="0"/>
    <n v="8193"/>
  </r>
  <r>
    <n v="2647"/>
    <d v="2024-01-16T11:35:27"/>
    <d v="2024-01-16T11:44:03"/>
    <s v="45981202@ventasyservicios.com.co"/>
    <s v="Candida Mayerli Moyano Casallas"/>
    <m/>
    <d v="2024-01-15T00:00:00"/>
    <s v="11:26"/>
    <x v="5"/>
    <m/>
    <m/>
    <m/>
    <m/>
    <m/>
    <m/>
    <m/>
    <m/>
    <m/>
    <m/>
    <s v="8.22472799"/>
    <s v="NGENIERIA, ARQUITECTURA Y TRANSPORTE VER"/>
    <s v="MICRO"/>
    <s v="CLIENTE EXTERNO"/>
    <x v="0"/>
    <m/>
    <m/>
    <m/>
    <m/>
    <m/>
    <m/>
    <m/>
    <m/>
    <m/>
    <m/>
    <m/>
    <m/>
    <m/>
    <m/>
    <m/>
    <m/>
    <m/>
    <m/>
    <m/>
    <m/>
    <m/>
    <m/>
    <m/>
    <m/>
    <m/>
    <m/>
    <m/>
    <m/>
    <m/>
    <m/>
    <m/>
    <m/>
    <m/>
    <m/>
    <m/>
    <m/>
    <m/>
    <m/>
    <m/>
    <m/>
    <m/>
    <m/>
    <m/>
    <m/>
    <m/>
    <m/>
    <m/>
    <m/>
    <m/>
    <m/>
    <m/>
    <m/>
    <m/>
    <m/>
    <m/>
    <m/>
    <m/>
    <m/>
    <m/>
    <m/>
    <m/>
    <m/>
    <m/>
    <m/>
    <m/>
    <m/>
    <m/>
    <m/>
    <m/>
    <m/>
    <m/>
    <m/>
    <m/>
    <m/>
    <m/>
    <m/>
    <m/>
    <m/>
    <m/>
    <m/>
    <m/>
    <m/>
    <m/>
    <m/>
    <s v="PAGO NO ABONADO"/>
    <s v="BANCOLOMBIA"/>
    <s v="TRANSFERENCIA CON PAGO A LA REFERENCIA"/>
    <s v="REQ000004491467"/>
    <m/>
    <m/>
    <m/>
    <m/>
    <m/>
    <m/>
    <m/>
    <m/>
    <m/>
    <m/>
    <m/>
    <m/>
    <m/>
    <m/>
    <m/>
    <m/>
    <m/>
    <m/>
    <m/>
    <m/>
    <m/>
    <m/>
    <m/>
    <m/>
    <m/>
    <x v="0"/>
    <m/>
    <m/>
    <m/>
    <m/>
    <m/>
    <s v="ESCALADO"/>
    <s v="MYIT"/>
    <d v="2024-01-16T00:00:00"/>
    <m/>
    <m/>
    <x v="68"/>
    <x v="4"/>
    <x v="0"/>
    <x v="0"/>
    <x v="0"/>
    <s v=""/>
    <n v="0"/>
    <n v="0"/>
    <n v="0"/>
    <x v="0"/>
    <n v="1"/>
    <s v="8.22472799"/>
    <x v="1"/>
    <d v="2024-01-16T00:00:00"/>
    <x v="2624"/>
    <d v="1899-12-30T00:00:00"/>
    <d v="2024-01-15T11:26:00"/>
    <s v="11:26"/>
    <d v="1899-12-31T00:18:03"/>
    <x v="0"/>
    <x v="0"/>
    <x v="10"/>
    <x v="1"/>
    <n v="0"/>
  </r>
  <r>
    <n v="2648"/>
    <d v="2024-01-16T11:32:45"/>
    <d v="2024-01-16T11:44:34"/>
    <s v="46046878@ventasyservicios.com.co"/>
    <s v="Laura Alejandra Romero Roa"/>
    <m/>
    <d v="2024-01-16T00:00:00"/>
    <s v="11:40"/>
    <x v="0"/>
    <m/>
    <m/>
    <m/>
    <m/>
    <m/>
    <m/>
    <m/>
    <m/>
    <s v="maria123molano@gmail.com; "/>
    <s v="Re: CANCELACION SEGMENTO PYME ID 1422420 1422422"/>
    <s v="52771361"/>
    <s v=" Maria teresa Molano robl"/>
    <s v="NO DETERMINAD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6T00:00:00"/>
    <m/>
    <m/>
    <x v="58"/>
    <x v="0"/>
    <x v="0"/>
    <x v="0"/>
    <x v="0"/>
    <n v="1"/>
    <n v="1"/>
    <n v="1"/>
    <n v="1"/>
    <x v="0"/>
    <n v="1"/>
    <s v="52771361 Maria teresa Molano robl"/>
    <x v="2"/>
    <d v="2024-01-16T00:00:00"/>
    <x v="2625"/>
    <d v="1899-12-30T00:00:00"/>
    <d v="2024-01-16T11:40:00"/>
    <s v="11:40"/>
    <d v="1899-12-30T00:04:34"/>
    <x v="1"/>
    <x v="1"/>
    <x v="27"/>
    <x v="1"/>
    <n v="8193"/>
  </r>
  <r>
    <n v="2649"/>
    <d v="2024-01-16T11:45:19"/>
    <d v="2024-01-16T11:46:28"/>
    <s v="45077035@ventasyservicios.com.co"/>
    <s v="Diana Marcela Navia Fino"/>
    <m/>
    <d v="2024-01-16T00:00:00"/>
    <s v="08:26"/>
    <x v="3"/>
    <m/>
    <s v="15560689"/>
    <m/>
    <m/>
    <m/>
    <m/>
    <m/>
    <m/>
    <m/>
    <m/>
    <s v="8.22415032.00.00.100004"/>
    <s v="FLUIDSIGNAL GROUP S.A. -"/>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6T00:00:00"/>
    <m/>
    <m/>
    <x v="21"/>
    <x v="3"/>
    <x v="0"/>
    <x v="0"/>
    <x v="0"/>
    <n v="1"/>
    <n v="1"/>
    <n v="1"/>
    <n v="1"/>
    <x v="0"/>
    <n v="1"/>
    <s v="8.22415032.00.00.100004FLUIDSIGNAL GROUP S.A. -"/>
    <x v="2"/>
    <d v="2024-01-16T00:00:00"/>
    <x v="2626"/>
    <d v="1899-12-30T00:00:00"/>
    <d v="2024-01-16T08:26:00"/>
    <s v="08:26"/>
    <d v="1899-12-30T03:20:28"/>
    <x v="1"/>
    <x v="1"/>
    <x v="29"/>
    <x v="1"/>
    <n v="8193"/>
  </r>
  <r>
    <n v="2650"/>
    <d v="2024-01-16T11:46:34"/>
    <d v="2024-01-16T11:46:42"/>
    <s v="45961452@ventasyservicios.com.co"/>
    <s v="Natalia Buenano Gonzalez"/>
    <m/>
    <d v="2024-01-16T00:00:00"/>
    <s v="10:26"/>
    <x v="0"/>
    <m/>
    <m/>
    <m/>
    <m/>
    <m/>
    <m/>
    <m/>
    <m/>
    <s v="38511402@comcel.com.co"/>
    <s v="Re: RE: Cesión de contrato cuenta 10632574"/>
    <s v="10632574"/>
    <s v="JUAN CAMIL VARGAS PENALOZA                 "/>
    <s v="SOHO"/>
    <s v="CONSULTOR COMERCIAL"/>
    <x v="0"/>
    <m/>
    <s v="FIJO"/>
    <s v="HFC"/>
    <s v="CESIÓN DE CONTRATO"/>
    <m/>
    <m/>
    <m/>
    <m/>
    <m/>
    <m/>
    <m/>
    <m/>
    <m/>
    <m/>
    <m/>
    <m/>
    <s v="ENTREGA DE DOCUMENTOS"/>
    <m/>
    <m/>
    <m/>
    <m/>
    <m/>
    <m/>
    <m/>
    <m/>
    <m/>
    <m/>
    <m/>
    <m/>
    <m/>
    <m/>
    <m/>
    <m/>
    <m/>
    <m/>
    <m/>
    <m/>
    <m/>
    <m/>
    <m/>
    <m/>
    <m/>
    <m/>
    <m/>
    <m/>
    <m/>
    <m/>
    <m/>
    <m/>
    <m/>
    <m/>
    <m/>
    <m/>
    <m/>
    <m/>
    <m/>
    <m/>
    <m/>
    <m/>
    <m/>
    <m/>
    <m/>
    <m/>
    <m/>
    <m/>
    <m/>
    <m/>
    <m/>
    <m/>
    <m/>
    <m/>
    <m/>
    <m/>
    <m/>
    <m/>
    <m/>
    <m/>
    <m/>
    <m/>
    <m/>
    <m/>
    <m/>
    <m/>
    <m/>
    <m/>
    <m/>
    <m/>
    <m/>
    <m/>
    <m/>
    <m/>
    <m/>
    <m/>
    <m/>
    <m/>
    <m/>
    <m/>
    <m/>
    <m/>
    <m/>
    <m/>
    <m/>
    <m/>
    <m/>
    <m/>
    <m/>
    <m/>
    <m/>
    <m/>
    <m/>
    <m/>
    <m/>
    <m/>
    <x v="0"/>
    <m/>
    <m/>
    <m/>
    <m/>
    <m/>
    <s v="GESTIONADO"/>
    <m/>
    <d v="2024-01-16T00:00:00"/>
    <m/>
    <m/>
    <x v="148"/>
    <x v="0"/>
    <x v="0"/>
    <x v="0"/>
    <x v="0"/>
    <n v="1"/>
    <n v="1"/>
    <n v="1"/>
    <n v="1"/>
    <x v="0"/>
    <n v="1"/>
    <s v="10632574JUAN CAMIL VARGAS PENALOZA                 "/>
    <x v="2"/>
    <d v="2024-01-16T00:00:00"/>
    <x v="2627"/>
    <d v="1899-12-30T00:00:00"/>
    <d v="2024-01-16T10:26:00"/>
    <s v="10:26"/>
    <d v="1899-12-30T01:20:42"/>
    <x v="1"/>
    <x v="1"/>
    <x v="5"/>
    <x v="1"/>
    <n v="8193"/>
  </r>
  <r>
    <n v="2651"/>
    <d v="2024-01-16T11:35:15"/>
    <d v="2024-01-16T11:47:31"/>
    <s v="46049316@ventasyservicios.com.co"/>
    <s v="Evelin Gicela Diaz Garzon"/>
    <m/>
    <d v="2024-01-16T00:00:00"/>
    <s v="09:43"/>
    <x v="7"/>
    <m/>
    <m/>
    <m/>
    <m/>
    <m/>
    <m/>
    <s v="josepereirabernal@gmail.com"/>
    <s v="Fwd: Adjunto documentos para cambio de persona conservando la misma antigüedad que tiene la línea"/>
    <m/>
    <m/>
    <s v="3106613867"/>
    <s v="JOSE DEL CARMEN PEREIRA B"/>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6T00:00:00"/>
    <m/>
    <m/>
    <x v="78"/>
    <x v="6"/>
    <x v="0"/>
    <x v="0"/>
    <x v="0"/>
    <n v="1"/>
    <n v="1"/>
    <n v="1"/>
    <n v="1"/>
    <x v="0"/>
    <n v="1"/>
    <s v="3106613867JOSE DEL CARMEN PEREIRA B"/>
    <x v="2"/>
    <d v="2024-01-16T00:00:00"/>
    <x v="2628"/>
    <d v="1899-12-30T00:00:00"/>
    <d v="2024-01-16T09:43:00"/>
    <s v="09:43"/>
    <d v="1899-12-30T02:04:31"/>
    <x v="1"/>
    <x v="1"/>
    <x v="22"/>
    <x v="1"/>
    <n v="8193"/>
  </r>
  <r>
    <n v="2652"/>
    <d v="2024-01-16T11:51:22"/>
    <d v="2024-01-16T11:52:38"/>
    <s v="45077035@ventasyservicios.com.co"/>
    <s v="Diana Marcela Navia Fino"/>
    <m/>
    <d v="2024-01-16T00:00:00"/>
    <s v="08:24"/>
    <x v="3"/>
    <m/>
    <s v="15560686"/>
    <m/>
    <m/>
    <m/>
    <m/>
    <m/>
    <m/>
    <m/>
    <m/>
    <s v="8.22453953.00.00.100021"/>
    <s v="ALCALDIA MUNICIPIO DEL LIBANO-"/>
    <s v="SOH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6T00:00:00"/>
    <m/>
    <m/>
    <x v="21"/>
    <x v="3"/>
    <x v="0"/>
    <x v="0"/>
    <x v="0"/>
    <n v="1"/>
    <n v="1"/>
    <n v="1"/>
    <n v="1"/>
    <x v="0"/>
    <n v="1"/>
    <s v="8.22453953.00.00.100021ALCALDIA MUNICIPIO DEL LIBANO-"/>
    <x v="2"/>
    <d v="2024-01-16T00:00:00"/>
    <x v="2629"/>
    <d v="1899-12-30T00:00:00"/>
    <d v="2024-01-16T08:24:00"/>
    <s v="08:24"/>
    <d v="1899-12-30T03:28:38"/>
    <x v="1"/>
    <x v="1"/>
    <x v="29"/>
    <x v="1"/>
    <n v="8193"/>
  </r>
  <r>
    <n v="2653"/>
    <d v="2024-01-16T11:44:06"/>
    <d v="2024-01-16T11:52:54"/>
    <s v="45981202@ventasyservicios.com.co"/>
    <s v="Candida Mayerli Moyano Casallas"/>
    <m/>
    <d v="2024-01-15T00:00:00"/>
    <s v="11:53"/>
    <x v="5"/>
    <m/>
    <m/>
    <m/>
    <m/>
    <m/>
    <m/>
    <m/>
    <m/>
    <m/>
    <m/>
    <s v="46264541"/>
    <s v="COSMOS NAIROBI SAS  "/>
    <s v="MICRO"/>
    <s v="CLIENTE EXTERNO"/>
    <x v="0"/>
    <m/>
    <m/>
    <m/>
    <m/>
    <m/>
    <m/>
    <m/>
    <m/>
    <m/>
    <m/>
    <m/>
    <m/>
    <m/>
    <m/>
    <m/>
    <m/>
    <m/>
    <m/>
    <m/>
    <m/>
    <m/>
    <m/>
    <m/>
    <m/>
    <m/>
    <m/>
    <m/>
    <m/>
    <m/>
    <m/>
    <m/>
    <m/>
    <m/>
    <m/>
    <m/>
    <m/>
    <m/>
    <m/>
    <m/>
    <m/>
    <m/>
    <m/>
    <m/>
    <m/>
    <m/>
    <m/>
    <m/>
    <m/>
    <m/>
    <m/>
    <m/>
    <m/>
    <m/>
    <m/>
    <m/>
    <m/>
    <m/>
    <m/>
    <m/>
    <m/>
    <m/>
    <m/>
    <m/>
    <m/>
    <m/>
    <m/>
    <m/>
    <m/>
    <m/>
    <m/>
    <m/>
    <m/>
    <m/>
    <m/>
    <m/>
    <m/>
    <m/>
    <m/>
    <m/>
    <m/>
    <m/>
    <m/>
    <m/>
    <m/>
    <s v="PAGO MAL APLICADO"/>
    <s v="APP MI CLARO"/>
    <s v="TRANSFERENCIA CON PAGO A LA REFERENCIA"/>
    <s v="REQ000004491499"/>
    <m/>
    <m/>
    <m/>
    <m/>
    <m/>
    <m/>
    <m/>
    <m/>
    <m/>
    <m/>
    <m/>
    <m/>
    <m/>
    <m/>
    <m/>
    <m/>
    <m/>
    <m/>
    <m/>
    <m/>
    <m/>
    <m/>
    <m/>
    <m/>
    <m/>
    <x v="0"/>
    <m/>
    <m/>
    <m/>
    <m/>
    <m/>
    <s v="ESCALADO"/>
    <s v="MYIT"/>
    <d v="2024-01-16T00:00:00"/>
    <m/>
    <m/>
    <x v="117"/>
    <x v="4"/>
    <x v="0"/>
    <x v="0"/>
    <x v="0"/>
    <s v=""/>
    <n v="0"/>
    <n v="0"/>
    <n v="0"/>
    <x v="1"/>
    <n v="2"/>
    <s v="46264541"/>
    <x v="1"/>
    <d v="2024-01-16T00:00:00"/>
    <x v="2630"/>
    <d v="1899-12-30T00:00:00"/>
    <d v="2024-01-15T11:53:00"/>
    <s v="11:53"/>
    <d v="1899-12-30T23:59:54"/>
    <x v="4"/>
    <x v="0"/>
    <x v="10"/>
    <x v="1"/>
    <n v="0"/>
  </r>
  <r>
    <n v="2654"/>
    <d v="2024-01-16T11:45:52"/>
    <d v="2024-01-16T11:53:55"/>
    <s v="45113897@ventasyservicios.com.co"/>
    <s v="Diana Carolina Zambrano Cruz"/>
    <m/>
    <d v="2024-01-16T00:00:00"/>
    <s v="8:59"/>
    <x v="4"/>
    <m/>
    <m/>
    <m/>
    <m/>
    <m/>
    <m/>
    <m/>
    <m/>
    <s v="acabadosarq.deco@yahoo.es"/>
    <s v="Solicitud  Envío de factura al correo"/>
    <s v="51242689"/>
    <s v="ACABADOS A RQUITECTONICOS DECO S.A.S.      "/>
    <s v="MICRO"/>
    <s v="CLIENTE EXTERNO"/>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6T00:00:00"/>
    <m/>
    <m/>
    <x v="9"/>
    <x v="0"/>
    <x v="0"/>
    <x v="0"/>
    <x v="0"/>
    <n v="1"/>
    <n v="1"/>
    <n v="1"/>
    <n v="1"/>
    <x v="0"/>
    <n v="1"/>
    <s v="51242689ACABADOS A RQUITECTONICOS DECO S.A.S.      "/>
    <x v="2"/>
    <d v="2024-01-16T00:00:00"/>
    <x v="2631"/>
    <d v="1899-12-30T00:00:00"/>
    <d v="2024-01-16T08:59:00"/>
    <s v="8:59"/>
    <d v="1899-12-30T02:54:55"/>
    <x v="1"/>
    <x v="1"/>
    <x v="30"/>
    <x v="0"/>
    <n v="8193"/>
  </r>
  <r>
    <n v="2655"/>
    <d v="2024-01-16T11:45:22"/>
    <d v="2024-01-16T11:55:56"/>
    <s v="46046878@ventasyservicios.com.co"/>
    <s v="Laura Alejandra Romero Roa"/>
    <m/>
    <d v="2024-01-16T00:00:00"/>
    <s v="11:53"/>
    <x v="0"/>
    <m/>
    <m/>
    <m/>
    <m/>
    <m/>
    <m/>
    <m/>
    <m/>
    <s v="andergonzales0822@hotmail.com ; "/>
    <s v="Re: CANCELACION SEGMENTO PYME 1422407"/>
    <s v="1088310844"/>
    <s v="ANDERSON GONZALEZ RAMIREZ"/>
    <s v="NO DETERMINAD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6T00:00:00"/>
    <m/>
    <m/>
    <x v="58"/>
    <x v="0"/>
    <x v="0"/>
    <x v="0"/>
    <x v="0"/>
    <n v="1"/>
    <n v="1"/>
    <n v="1"/>
    <n v="1"/>
    <x v="0"/>
    <n v="1"/>
    <s v="1088310844ANDERSON GONZALEZ RAMIREZ"/>
    <x v="2"/>
    <d v="2024-01-16T00:00:00"/>
    <x v="2632"/>
    <d v="1899-12-30T00:00:00"/>
    <d v="2024-01-16T11:53:00"/>
    <s v="11:53"/>
    <d v="1899-12-30T00:02:56"/>
    <x v="1"/>
    <x v="1"/>
    <x v="27"/>
    <x v="1"/>
    <n v="8193"/>
  </r>
  <r>
    <n v="2656"/>
    <d v="2024-01-16T11:48:09"/>
    <d v="2024-01-16T11:56:52"/>
    <s v="46049316@ventasyservicios.com.co"/>
    <s v="Evelin Gicela Diaz Garzon"/>
    <m/>
    <d v="2024-01-16T00:00:00"/>
    <s v="09:51"/>
    <x v="7"/>
    <m/>
    <m/>
    <m/>
    <m/>
    <m/>
    <m/>
    <s v="dymimportaciones.sas@gmail.com; "/>
    <s v="Re: TRASLADO DE LÍNEAS."/>
    <m/>
    <m/>
    <s v="3128416542"/>
    <s v="MARTHA LUZ GOMEZ GOMEZ"/>
    <s v="NO DETERMINAD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6T00:00:00"/>
    <m/>
    <m/>
    <x v="78"/>
    <x v="6"/>
    <x v="0"/>
    <x v="0"/>
    <x v="0"/>
    <n v="1"/>
    <n v="1"/>
    <n v="1"/>
    <n v="1"/>
    <x v="2"/>
    <n v="4"/>
    <s v="3128416542MARTHA LUZ GOMEZ GOMEZ"/>
    <x v="2"/>
    <d v="2024-01-16T00:00:00"/>
    <x v="2633"/>
    <d v="1899-12-30T00:00:00"/>
    <d v="2024-01-16T09:51:00"/>
    <s v="09:51"/>
    <d v="1899-12-30T02:05:52"/>
    <x v="1"/>
    <x v="1"/>
    <x v="22"/>
    <x v="1"/>
    <n v="8193"/>
  </r>
  <r>
    <n v="2657"/>
    <d v="2024-01-16T11:57:13"/>
    <d v="2024-01-16T11:58:30"/>
    <s v="45077035@ventasyservicios.com.co"/>
    <s v="Diana Marcela Navia Fino"/>
    <m/>
    <d v="2024-01-16T00:00:00"/>
    <s v="09:15"/>
    <x v="3"/>
    <m/>
    <s v="15560731"/>
    <m/>
    <m/>
    <m/>
    <m/>
    <m/>
    <m/>
    <m/>
    <m/>
    <s v="8.22482719.00.00.100016"/>
    <s v="LOCALPACK S.A"/>
    <s v="PYME MEDIANA"/>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6T00:00:00"/>
    <m/>
    <m/>
    <x v="37"/>
    <x v="3"/>
    <x v="0"/>
    <x v="0"/>
    <x v="0"/>
    <n v="1"/>
    <n v="1"/>
    <n v="1"/>
    <n v="1"/>
    <x v="0"/>
    <n v="1"/>
    <s v="8.22482719.00.00.100016LOCALPACK S.A"/>
    <x v="2"/>
    <d v="2024-01-16T00:00:00"/>
    <x v="2634"/>
    <d v="1899-12-30T00:00:00"/>
    <d v="2024-01-16T09:15:00"/>
    <s v="09:15"/>
    <d v="1899-12-30T02:43:30"/>
    <x v="1"/>
    <x v="1"/>
    <x v="29"/>
    <x v="1"/>
    <n v="8193"/>
  </r>
  <r>
    <n v="2658"/>
    <d v="2024-01-16T11:56:19"/>
    <d v="2024-01-16T12:00:38"/>
    <s v="45632550@ventasyservicios.com.co"/>
    <s v="Alejandra Rodriguez Cajamarca"/>
    <m/>
    <d v="2024-01-15T00:00:00"/>
    <s v="5:06 p. m."/>
    <x v="4"/>
    <m/>
    <m/>
    <m/>
    <m/>
    <m/>
    <m/>
    <m/>
    <m/>
    <s v="consultornegocios1@fronteracelular.com"/>
    <s v="Re: Fwd: RV: INCLUSION MAESTRA LINEAS IOT CLIENTE YAMIDT MANTILLA"/>
    <s v="8.22467299"/>
    <s v="JHON ESTEBAN LOPEZ VELASQUEZ"/>
    <s v="SOHO"/>
    <s v="CLIENTE EXTERNO"/>
    <x v="0"/>
    <m/>
    <s v="MÓVIL"/>
    <m/>
    <m/>
    <s v="INCLUSIONES - EXCLUSIONES"/>
    <m/>
    <m/>
    <m/>
    <m/>
    <m/>
    <m/>
    <m/>
    <m/>
    <m/>
    <m/>
    <m/>
    <m/>
    <m/>
    <m/>
    <m/>
    <m/>
    <m/>
    <m/>
    <m/>
    <m/>
    <m/>
    <m/>
    <m/>
    <m/>
    <s v="INFORMACIÓN - ACLARACIÓN"/>
    <m/>
    <m/>
    <m/>
    <m/>
    <m/>
    <m/>
    <m/>
    <m/>
    <m/>
    <m/>
    <m/>
    <m/>
    <m/>
    <m/>
    <m/>
    <m/>
    <m/>
    <m/>
    <m/>
    <m/>
    <m/>
    <m/>
    <m/>
    <m/>
    <m/>
    <m/>
    <m/>
    <m/>
    <m/>
    <m/>
    <m/>
    <m/>
    <m/>
    <m/>
    <m/>
    <m/>
    <m/>
    <m/>
    <m/>
    <m/>
    <m/>
    <m/>
    <m/>
    <m/>
    <m/>
    <m/>
    <m/>
    <m/>
    <m/>
    <m/>
    <m/>
    <m/>
    <m/>
    <m/>
    <m/>
    <m/>
    <m/>
    <m/>
    <m/>
    <m/>
    <m/>
    <m/>
    <m/>
    <m/>
    <m/>
    <m/>
    <m/>
    <m/>
    <m/>
    <m/>
    <m/>
    <m/>
    <m/>
    <m/>
    <m/>
    <m/>
    <m/>
    <m/>
    <m/>
    <m/>
    <m/>
    <m/>
    <m/>
    <x v="0"/>
    <m/>
    <m/>
    <m/>
    <m/>
    <m/>
    <s v="GESTIONADO"/>
    <m/>
    <d v="2024-01-16T00:00:00"/>
    <m/>
    <m/>
    <x v="98"/>
    <x v="0"/>
    <x v="0"/>
    <x v="0"/>
    <x v="0"/>
    <n v="1"/>
    <n v="1"/>
    <n v="1"/>
    <n v="1"/>
    <x v="2"/>
    <n v="4"/>
    <s v="8.22467299JHON ESTEBAN LOPEZ VELASQUEZ"/>
    <x v="0"/>
    <d v="2024-01-16T00:00:00"/>
    <x v="2635"/>
    <d v="1899-12-30T00:00:00"/>
    <d v="2024-01-15T05:06:00"/>
    <s v="5:06"/>
    <d v="1899-12-31T06:54:38"/>
    <x v="0"/>
    <x v="0"/>
    <x v="24"/>
    <x v="0"/>
    <n v="8193"/>
  </r>
  <r>
    <n v="2659"/>
    <d v="2024-01-16T12:01:03"/>
    <d v="2024-01-16T12:01:17"/>
    <s v="46044971@ventasyservicios.com.co"/>
    <s v="Rowinson Pinilla Vega"/>
    <m/>
    <d v="2024-01-13T00:00:00"/>
    <s v="13/01/2024 13:54 p. m."/>
    <x v="4"/>
    <m/>
    <m/>
    <m/>
    <m/>
    <m/>
    <m/>
    <m/>
    <m/>
    <s v="oscareduardo1830@hotmail.com"/>
    <s v="Fwd: Solicitud de explicación"/>
    <s v="50525258"/>
    <s v="OSCAR EDUARDO ANDRADE REYES "/>
    <s v="SOHO"/>
    <s v="CLIENTE EXTERN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6T00:00:00"/>
    <s v="NA"/>
    <s v="NA"/>
    <x v="47"/>
    <x v="0"/>
    <x v="0"/>
    <x v="0"/>
    <x v="0"/>
    <n v="1"/>
    <n v="1"/>
    <n v="1"/>
    <n v="1"/>
    <x v="0"/>
    <n v="1"/>
    <s v="50525258OSCAR EDUARDO ANDRADE REYES "/>
    <x v="0"/>
    <d v="2024-01-16T00:00:00"/>
    <x v="2636"/>
    <d v="1899-12-30T00:00:00"/>
    <d v="2024-01-13T13:54:00"/>
    <s v="13/01/2024 13:54"/>
    <d v="1900-01-01T22:07:17"/>
    <x v="0"/>
    <x v="0"/>
    <x v="19"/>
    <x v="1"/>
    <n v="8193"/>
  </r>
  <r>
    <n v="2660"/>
    <d v="2024-01-16T12:04:24"/>
    <d v="2024-01-16T12:05:28"/>
    <s v="45077035@ventasyservicios.com.co"/>
    <s v="Diana Marcela Navia Fino"/>
    <m/>
    <d v="2024-01-16T00:00:00"/>
    <s v="08:46"/>
    <x v="3"/>
    <m/>
    <s v="15560707"/>
    <m/>
    <m/>
    <m/>
    <m/>
    <m/>
    <m/>
    <m/>
    <m/>
    <s v="8.21958900.00.00.100092"/>
    <s v="SERVI LIMPIEZA SA"/>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6T00:00:00"/>
    <m/>
    <m/>
    <x v="21"/>
    <x v="3"/>
    <x v="0"/>
    <x v="0"/>
    <x v="0"/>
    <n v="1"/>
    <n v="1"/>
    <n v="1"/>
    <n v="1"/>
    <x v="0"/>
    <n v="1"/>
    <s v="8.21958900.00.00.100092SERVI LIMPIEZA SA"/>
    <x v="2"/>
    <d v="2024-01-16T00:00:00"/>
    <x v="2637"/>
    <d v="1899-12-30T00:00:00"/>
    <d v="2024-01-16T08:46:00"/>
    <s v="08:46"/>
    <d v="1899-12-30T03:19:28"/>
    <x v="1"/>
    <x v="1"/>
    <x v="29"/>
    <x v="1"/>
    <n v="8193"/>
  </r>
  <r>
    <n v="2661"/>
    <d v="2024-01-16T12:01:42"/>
    <d v="2024-01-16T12:05:41"/>
    <s v="46044971@ventasyservicios.com.co"/>
    <s v="Rowinson Pinilla Vega"/>
    <m/>
    <d v="2024-01-15T00:00:00"/>
    <s v="16:19 p. m"/>
    <x v="4"/>
    <m/>
    <m/>
    <m/>
    <m/>
    <m/>
    <m/>
    <m/>
    <m/>
    <s v="contactopyme.co@claro.com.co"/>
    <s v="Fwd: Portabilidad Linea Corporativa CELAM"/>
    <s v="3028676607"/>
    <s v="CONSEJO EPISCOPAL LATINOAMERICANO"/>
    <s v="NO DETERMINADO"/>
    <s v="CLIENTE EXTERNO"/>
    <x v="0"/>
    <m/>
    <s v="MÓVIL"/>
    <m/>
    <m/>
    <s v="PRODUCTO"/>
    <m/>
    <m/>
    <m/>
    <m/>
    <m/>
    <m/>
    <m/>
    <m/>
    <m/>
    <m/>
    <m/>
    <m/>
    <m/>
    <m/>
    <m/>
    <m/>
    <m/>
    <m/>
    <m/>
    <m/>
    <m/>
    <m/>
    <m/>
    <m/>
    <m/>
    <m/>
    <m/>
    <m/>
    <m/>
    <m/>
    <m/>
    <m/>
    <m/>
    <m/>
    <m/>
    <m/>
    <m/>
    <m/>
    <s v="INFORMACIÓN PORTABILIDAD"/>
    <m/>
    <m/>
    <m/>
    <m/>
    <m/>
    <m/>
    <m/>
    <m/>
    <m/>
    <m/>
    <m/>
    <m/>
    <m/>
    <m/>
    <m/>
    <m/>
    <m/>
    <m/>
    <m/>
    <m/>
    <m/>
    <m/>
    <m/>
    <m/>
    <m/>
    <m/>
    <m/>
    <m/>
    <m/>
    <m/>
    <m/>
    <m/>
    <m/>
    <m/>
    <m/>
    <m/>
    <m/>
    <m/>
    <m/>
    <m/>
    <m/>
    <m/>
    <m/>
    <m/>
    <m/>
    <m/>
    <m/>
    <m/>
    <m/>
    <m/>
    <m/>
    <m/>
    <m/>
    <m/>
    <m/>
    <m/>
    <m/>
    <m/>
    <m/>
    <m/>
    <m/>
    <m/>
    <m/>
    <m/>
    <m/>
    <m/>
    <m/>
    <m/>
    <m/>
    <x v="0"/>
    <m/>
    <m/>
    <m/>
    <m/>
    <m/>
    <s v="GESTIONADO"/>
    <m/>
    <d v="2024-01-15T00:00:00"/>
    <s v="NA"/>
    <s v="NA"/>
    <x v="147"/>
    <x v="0"/>
    <x v="0"/>
    <x v="0"/>
    <x v="0"/>
    <n v="1"/>
    <n v="1"/>
    <n v="1"/>
    <n v="1"/>
    <x v="1"/>
    <n v="2"/>
    <s v="3028676607CONSEJO EPISCOPAL LATINOAMERICANO"/>
    <x v="0"/>
    <d v="2024-01-16T00:00:00"/>
    <x v="2638"/>
    <d v="1899-12-30T00:00:00"/>
    <d v="2024-01-15T16:19:00"/>
    <s v="16:19"/>
    <d v="1899-12-30T19:46:41"/>
    <x v="4"/>
    <x v="2"/>
    <x v="19"/>
    <x v="1"/>
    <n v="8193"/>
  </r>
  <r>
    <n v="2662"/>
    <d v="2024-01-16T12:05:16"/>
    <d v="2024-01-16T12:06:19"/>
    <s v="45113897@ventasyservicios.com.co"/>
    <s v="Diana Carolina Zambrano Cruz"/>
    <m/>
    <d v="2024-01-16T00:00:00"/>
    <s v="9:06"/>
    <x v="4"/>
    <m/>
    <m/>
    <m/>
    <m/>
    <m/>
    <m/>
    <m/>
    <m/>
    <s v="sistemas@hbp.com.co"/>
    <s v="Envió de facturas"/>
    <s v="30333088"/>
    <s v="COMPANIA HOTELERA PLAZA SAS                "/>
    <s v="PYME MEDIANA"/>
    <s v="CLIENTE EXTERNO"/>
    <x v="0"/>
    <m/>
    <s v="FIJO"/>
    <s v="HFC"/>
    <s v="FACTURA"/>
    <m/>
    <m/>
    <m/>
    <m/>
    <m/>
    <m/>
    <m/>
    <m/>
    <m/>
    <m/>
    <m/>
    <m/>
    <m/>
    <m/>
    <m/>
    <m/>
    <m/>
    <m/>
    <s v="ACTIVACIÓN DE FACTURA ELECTRÓNICA"/>
    <m/>
    <m/>
    <m/>
    <m/>
    <m/>
    <m/>
    <m/>
    <m/>
    <m/>
    <m/>
    <m/>
    <m/>
    <m/>
    <m/>
    <m/>
    <m/>
    <m/>
    <m/>
    <m/>
    <m/>
    <m/>
    <m/>
    <m/>
    <m/>
    <m/>
    <m/>
    <m/>
    <m/>
    <m/>
    <m/>
    <m/>
    <m/>
    <m/>
    <m/>
    <m/>
    <m/>
    <m/>
    <m/>
    <m/>
    <m/>
    <m/>
    <m/>
    <m/>
    <m/>
    <m/>
    <m/>
    <m/>
    <m/>
    <m/>
    <m/>
    <m/>
    <m/>
    <m/>
    <m/>
    <m/>
    <m/>
    <m/>
    <m/>
    <m/>
    <m/>
    <m/>
    <m/>
    <m/>
    <m/>
    <m/>
    <m/>
    <m/>
    <m/>
    <m/>
    <m/>
    <m/>
    <m/>
    <m/>
    <m/>
    <m/>
    <m/>
    <m/>
    <m/>
    <m/>
    <m/>
    <m/>
    <m/>
    <m/>
    <m/>
    <m/>
    <m/>
    <m/>
    <m/>
    <m/>
    <m/>
    <x v="0"/>
    <m/>
    <m/>
    <m/>
    <m/>
    <m/>
    <s v="GESTIONADO"/>
    <m/>
    <d v="2024-01-16T00:00:00"/>
    <m/>
    <m/>
    <x v="87"/>
    <x v="0"/>
    <x v="0"/>
    <x v="0"/>
    <x v="0"/>
    <n v="1"/>
    <n v="1"/>
    <n v="1"/>
    <n v="1"/>
    <x v="0"/>
    <n v="1"/>
    <s v="30333088COMPANIA HOTELERA PLAZA SAS                "/>
    <x v="2"/>
    <d v="2024-01-16T00:00:00"/>
    <x v="2639"/>
    <d v="1899-12-30T00:00:00"/>
    <d v="2024-01-16T09:06:00"/>
    <s v="9:06"/>
    <d v="1899-12-30T03:00:19"/>
    <x v="1"/>
    <x v="1"/>
    <x v="30"/>
    <x v="0"/>
    <n v="8193"/>
  </r>
  <r>
    <n v="2663"/>
    <d v="2024-01-16T11:50:16"/>
    <d v="2024-01-16T12:06:55"/>
    <s v="45077040@ventasyservicios.com.co"/>
    <s v="Kimberly Tatiana Sorza Moya"/>
    <m/>
    <d v="2024-01-16T00:00:00"/>
    <s v="8:29 a. m."/>
    <x v="0"/>
    <m/>
    <m/>
    <m/>
    <m/>
    <m/>
    <m/>
    <m/>
    <m/>
    <s v="asistente.comercialonsales2@gmail.com"/>
    <s v="3183921825-//AAA ACTIVACION SIM CARD VIRTUAL//ATHLETICLIFE SAS //900956405-7"/>
    <s v="3183921825"/>
    <s v="ATHLETIC LIFE S AS"/>
    <s v="SOH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6T00:00:00"/>
    <s v="0"/>
    <s v="0"/>
    <x v="21"/>
    <x v="0"/>
    <x v="0"/>
    <x v="0"/>
    <x v="0"/>
    <n v="1"/>
    <n v="1"/>
    <n v="1"/>
    <n v="1"/>
    <x v="0"/>
    <n v="1"/>
    <s v="3183921825ATHLETIC LIFE S AS"/>
    <x v="2"/>
    <d v="2024-01-16T00:00:00"/>
    <x v="2640"/>
    <d v="1899-12-30T00:00:00"/>
    <d v="2024-01-16T08:29:00"/>
    <s v="8:29"/>
    <d v="1899-12-30T03:37:55"/>
    <x v="1"/>
    <x v="1"/>
    <x v="31"/>
    <x v="1"/>
    <n v="8193"/>
  </r>
  <r>
    <n v="2664"/>
    <d v="2024-01-16T12:06:20"/>
    <d v="2024-01-16T12:07:24"/>
    <s v="46049316@ventasyservicios.com.co"/>
    <s v="Evelin Gicela Diaz Garzon"/>
    <m/>
    <d v="2024-01-15T00:00:00"/>
    <s v="14:04"/>
    <x v="0"/>
    <m/>
    <m/>
    <m/>
    <m/>
    <m/>
    <m/>
    <m/>
    <m/>
    <s v="camilo.pacheco@claro.com.co"/>
    <s v="RV: DOC-20231108-WA0015.(1) y otros 1 documentos.pdf"/>
    <s v="3105081589"/>
    <s v="ALLAN FREDY CARRILLO RODR"/>
    <s v="NO DETERMINADO"/>
    <s v="CLIENTE CLAR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6T00:00:00"/>
    <m/>
    <m/>
    <x v="37"/>
    <x v="0"/>
    <x v="0"/>
    <x v="0"/>
    <x v="0"/>
    <n v="1"/>
    <n v="1"/>
    <n v="1"/>
    <n v="1"/>
    <x v="0"/>
    <n v="1"/>
    <s v="3105081589ALLAN FREDY CARRILLO RODR"/>
    <x v="0"/>
    <d v="2024-01-16T00:00:00"/>
    <x v="2641"/>
    <d v="1899-12-30T00:00:00"/>
    <d v="2024-01-15T14:04:00"/>
    <s v="14:04"/>
    <d v="1899-12-30T22:03:24"/>
    <x v="4"/>
    <x v="0"/>
    <x v="22"/>
    <x v="1"/>
    <n v="8193"/>
  </r>
  <r>
    <n v="2665"/>
    <d v="2024-01-16T12:08:44"/>
    <d v="2024-01-16T12:10:45"/>
    <s v="45961543@ventasyservicios.com.co"/>
    <s v="Juan Jose Duque Aguirre"/>
    <m/>
    <d v="2024-01-16T00:00:00"/>
    <s v="9:32"/>
    <x v="1"/>
    <m/>
    <m/>
    <s v="OFITIENDA S.A.S"/>
    <s v="901507075"/>
    <s v="HABILITACIÓN"/>
    <m/>
    <m/>
    <m/>
    <m/>
    <m/>
    <m/>
    <m/>
    <m/>
    <m/>
    <x v="2"/>
    <m/>
    <m/>
    <m/>
    <m/>
    <m/>
    <m/>
    <m/>
    <m/>
    <m/>
    <m/>
    <m/>
    <m/>
    <m/>
    <m/>
    <m/>
    <m/>
    <m/>
    <m/>
    <m/>
    <m/>
    <m/>
    <m/>
    <m/>
    <m/>
    <m/>
    <m/>
    <m/>
    <m/>
    <m/>
    <m/>
    <m/>
    <m/>
    <m/>
    <m/>
    <m/>
    <m/>
    <m/>
    <m/>
    <m/>
    <m/>
    <m/>
    <m/>
    <m/>
    <m/>
    <m/>
    <m/>
    <m/>
    <m/>
    <m/>
    <m/>
    <m/>
    <m/>
    <m/>
    <m/>
    <m/>
    <m/>
    <m/>
    <m/>
    <m/>
    <m/>
    <m/>
    <m/>
    <m/>
    <m/>
    <m/>
    <m/>
    <m/>
    <m/>
    <m/>
    <m/>
    <m/>
    <m/>
    <m/>
    <m/>
    <m/>
    <m/>
    <m/>
    <m/>
    <m/>
    <m/>
    <m/>
    <m/>
    <m/>
    <m/>
    <m/>
    <m/>
    <m/>
    <m/>
    <m/>
    <m/>
    <m/>
    <m/>
    <s v="HABILITACIÓN DE CORREO(S)"/>
    <m/>
    <s v="administracion@ofitienda.com.co"/>
    <m/>
    <m/>
    <m/>
    <m/>
    <m/>
    <m/>
    <m/>
    <m/>
    <m/>
    <m/>
    <m/>
    <m/>
    <m/>
    <m/>
    <m/>
    <m/>
    <m/>
    <m/>
    <x v="0"/>
    <m/>
    <m/>
    <m/>
    <m/>
    <m/>
    <m/>
    <m/>
    <d v="2024-01-16T00:00:00"/>
    <m/>
    <m/>
    <x v="55"/>
    <x v="1"/>
    <x v="0"/>
    <x v="0"/>
    <x v="0"/>
    <n v="1"/>
    <n v="1"/>
    <n v="1"/>
    <n v="1"/>
    <x v="0"/>
    <n v="1"/>
    <s v="901507075"/>
    <x v="2"/>
    <d v="2024-01-16T00:00:00"/>
    <x v="2642"/>
    <d v="1899-12-30T00:00:00"/>
    <d v="2024-01-16T09:32:00"/>
    <s v="9:32"/>
    <d v="1899-12-30T02:38:45"/>
    <x v="1"/>
    <x v="1"/>
    <x v="6"/>
    <x v="1"/>
    <n v="8193"/>
  </r>
  <r>
    <n v="2666"/>
    <d v="2024-01-16T12:15:06"/>
    <d v="2024-01-16T12:16:09"/>
    <s v="45077035@ventasyservicios.com.co"/>
    <s v="Diana Marcela Navia Fino"/>
    <m/>
    <d v="2024-01-16T00:00:00"/>
    <s v="09:17"/>
    <x v="3"/>
    <m/>
    <s v="15560734"/>
    <m/>
    <m/>
    <m/>
    <m/>
    <m/>
    <m/>
    <m/>
    <m/>
    <s v="8.22482945.00.00.100037"/>
    <s v="GOBERNACIO"/>
    <s v="EMPRESAS"/>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6T00:00:00"/>
    <m/>
    <m/>
    <x v="21"/>
    <x v="3"/>
    <x v="0"/>
    <x v="0"/>
    <x v="0"/>
    <n v="1"/>
    <n v="1"/>
    <n v="1"/>
    <n v="1"/>
    <x v="0"/>
    <n v="1"/>
    <s v="8.22482945.00.00.100037GOBERNACIO"/>
    <x v="2"/>
    <d v="2024-01-16T00:00:00"/>
    <x v="2643"/>
    <d v="1899-12-30T00:00:00"/>
    <d v="2024-01-16T09:17:00"/>
    <s v="09:17"/>
    <d v="1899-12-30T02:59:09"/>
    <x v="1"/>
    <x v="1"/>
    <x v="29"/>
    <x v="1"/>
    <n v="8193"/>
  </r>
  <r>
    <n v="2667"/>
    <d v="2024-01-16T11:29:53"/>
    <d v="2024-01-16T12:18:10"/>
    <s v="45984160@ventasyservicios.com.co"/>
    <s v="Dana Sofia Giraldo Avila"/>
    <m/>
    <d v="2024-01-14T00:00:00"/>
    <s v="11:08:01 a. m."/>
    <x v="0"/>
    <m/>
    <m/>
    <m/>
    <m/>
    <m/>
    <m/>
    <m/>
    <m/>
    <s v="contactopyme.co@claro.com.co"/>
    <s v="Fwd: Cancelaci??n del servicio Cuenta: 01374894"/>
    <s v="01374894"/>
    <s v="BERNARDO ARTURO RESTREPO"/>
    <s v="SOHO"/>
    <s v="CLIENTE EXTERNO"/>
    <x v="0"/>
    <m/>
    <s v="FIJO"/>
    <s v="HFC"/>
    <s v="CANCELACIÓN DE SERVICIO"/>
    <m/>
    <m/>
    <m/>
    <m/>
    <m/>
    <m/>
    <m/>
    <s v="PROPUESTA CONTENCIÓN"/>
    <m/>
    <m/>
    <m/>
    <m/>
    <m/>
    <m/>
    <m/>
    <m/>
    <m/>
    <m/>
    <m/>
    <m/>
    <m/>
    <m/>
    <m/>
    <m/>
    <m/>
    <m/>
    <m/>
    <m/>
    <m/>
    <m/>
    <m/>
    <m/>
    <m/>
    <m/>
    <m/>
    <m/>
    <m/>
    <m/>
    <m/>
    <m/>
    <m/>
    <m/>
    <m/>
    <m/>
    <m/>
    <m/>
    <m/>
    <m/>
    <m/>
    <m/>
    <m/>
    <m/>
    <m/>
    <m/>
    <m/>
    <m/>
    <m/>
    <m/>
    <m/>
    <m/>
    <m/>
    <m/>
    <m/>
    <m/>
    <m/>
    <m/>
    <m/>
    <m/>
    <m/>
    <m/>
    <m/>
    <m/>
    <m/>
    <m/>
    <m/>
    <m/>
    <m/>
    <m/>
    <m/>
    <m/>
    <m/>
    <m/>
    <m/>
    <m/>
    <m/>
    <m/>
    <m/>
    <m/>
    <m/>
    <m/>
    <m/>
    <m/>
    <m/>
    <m/>
    <m/>
    <m/>
    <m/>
    <m/>
    <m/>
    <m/>
    <m/>
    <m/>
    <m/>
    <m/>
    <m/>
    <s v="TOTAL"/>
    <m/>
    <s v="FALLAS TÉCNICAS"/>
    <m/>
    <x v="1"/>
    <m/>
    <m/>
    <s v="1"/>
    <s v="996348193"/>
    <s v="CL 47C 3CN-66 APT CASA cali"/>
    <s v="GESTIONADO"/>
    <m/>
    <d v="2024-01-16T00:00:00"/>
    <m/>
    <s v="n/a"/>
    <x v="11"/>
    <x v="0"/>
    <x v="0"/>
    <x v="0"/>
    <x v="0"/>
    <n v="1"/>
    <n v="1"/>
    <n v="1"/>
    <n v="1"/>
    <x v="0"/>
    <n v="1"/>
    <s v="01374894BERNARDO ARTURO RESTREPO"/>
    <x v="0"/>
    <d v="2024-01-16T00:00:00"/>
    <x v="2644"/>
    <d v="1899-12-30T00:00:00"/>
    <d v="2024-01-14T11:08:00"/>
    <s v="11:08"/>
    <d v="1900-01-01T01:10:10"/>
    <x v="0"/>
    <x v="0"/>
    <x v="13"/>
    <x v="1"/>
    <n v="8193"/>
  </r>
  <r>
    <n v="2668"/>
    <d v="2024-01-16T12:17:21"/>
    <d v="2024-01-16T12:18:12"/>
    <s v="45113897@ventasyservicios.com.co"/>
    <s v="Diana Carolina Zambrano Cruz"/>
    <m/>
    <d v="2024-01-16T00:00:00"/>
    <s v="9:32"/>
    <x v="4"/>
    <m/>
    <m/>
    <m/>
    <m/>
    <m/>
    <m/>
    <m/>
    <m/>
    <s v="humusabonos_auxcontabilidad@hotmail.com"/>
    <s v="SOLICITUD DE FACTURA DIGITAL ARCHIVO XML"/>
    <s v="17555445"/>
    <s v="HUMUS ABONOS ORGANICO Y ECOLOGICAS         "/>
    <s v="SOHO"/>
    <s v="CLIENTE EXTERNO"/>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6T00:00:00"/>
    <m/>
    <m/>
    <x v="9"/>
    <x v="0"/>
    <x v="0"/>
    <x v="0"/>
    <x v="0"/>
    <n v="1"/>
    <n v="1"/>
    <n v="1"/>
    <n v="1"/>
    <x v="0"/>
    <n v="1"/>
    <s v="17555445HUMUS ABONOS ORGANICO Y ECOLOGICAS         "/>
    <x v="2"/>
    <d v="2024-01-16T00:00:00"/>
    <x v="2645"/>
    <d v="1899-12-30T00:00:00"/>
    <d v="2024-01-16T09:32:00"/>
    <s v="9:32"/>
    <d v="1899-12-30T02:46:12"/>
    <x v="1"/>
    <x v="1"/>
    <x v="30"/>
    <x v="0"/>
    <n v="8193"/>
  </r>
  <r>
    <n v="2669"/>
    <d v="2024-01-16T12:18:21"/>
    <d v="2024-01-16T12:19:14"/>
    <s v="45961452@ventasyservicios.com.co"/>
    <s v="Natalia Buenano Gonzalez"/>
    <m/>
    <d v="2024-01-16T00:00:00"/>
    <s v="10:36"/>
    <x v="0"/>
    <m/>
    <m/>
    <m/>
    <m/>
    <m/>
    <m/>
    <m/>
    <m/>
    <s v="efrovalle@hotmail.com"/>
    <s v="Re: Fwd: Radicado claro"/>
    <s v="3103193992"/>
    <s v="EFRAIN EDGARDO OVALLE TOR"/>
    <s v="SOHO"/>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16T00:00:00"/>
    <s v="Reasignado contactopyme"/>
    <m/>
    <x v="50"/>
    <x v="0"/>
    <x v="0"/>
    <x v="0"/>
    <x v="0"/>
    <n v="1"/>
    <n v="1"/>
    <n v="1"/>
    <n v="1"/>
    <x v="0"/>
    <n v="1"/>
    <s v="3103193992EFRAIN EDGARDO OVALLE TOR"/>
    <x v="2"/>
    <d v="2024-01-16T00:00:00"/>
    <x v="2646"/>
    <d v="1899-12-30T00:00:00"/>
    <d v="2024-01-16T10:36:00"/>
    <s v="10:36"/>
    <d v="1899-12-30T01:43:14"/>
    <x v="1"/>
    <x v="1"/>
    <x v="5"/>
    <x v="1"/>
    <n v="8193"/>
  </r>
  <r>
    <n v="2670"/>
    <d v="2024-01-16T10:47:07"/>
    <d v="2024-01-16T12:20:41"/>
    <s v="45981202@ventasyservicios.com.co"/>
    <s v="Candida Mayerli Moyano Casallas"/>
    <m/>
    <d v="2024-01-15T00:00:00"/>
    <s v="10:53"/>
    <x v="5"/>
    <m/>
    <m/>
    <m/>
    <m/>
    <m/>
    <m/>
    <m/>
    <m/>
    <m/>
    <m/>
    <s v="3203428495"/>
    <s v="LUMIFARMA S A S"/>
    <s v="MICRO"/>
    <s v="CLIENTE EXTERNO"/>
    <x v="0"/>
    <m/>
    <m/>
    <m/>
    <m/>
    <m/>
    <m/>
    <m/>
    <m/>
    <m/>
    <m/>
    <m/>
    <m/>
    <m/>
    <m/>
    <m/>
    <m/>
    <m/>
    <m/>
    <m/>
    <m/>
    <m/>
    <m/>
    <m/>
    <m/>
    <m/>
    <m/>
    <m/>
    <m/>
    <m/>
    <m/>
    <m/>
    <m/>
    <m/>
    <m/>
    <m/>
    <m/>
    <m/>
    <m/>
    <m/>
    <m/>
    <m/>
    <m/>
    <m/>
    <m/>
    <m/>
    <m/>
    <m/>
    <m/>
    <m/>
    <m/>
    <m/>
    <m/>
    <m/>
    <m/>
    <m/>
    <m/>
    <m/>
    <m/>
    <m/>
    <m/>
    <m/>
    <m/>
    <m/>
    <m/>
    <m/>
    <m/>
    <m/>
    <m/>
    <m/>
    <m/>
    <m/>
    <m/>
    <m/>
    <m/>
    <m/>
    <m/>
    <m/>
    <m/>
    <m/>
    <m/>
    <m/>
    <m/>
    <m/>
    <m/>
    <s v="PAGO NO ABONADO"/>
    <s v="BANCO DE OCCIDENTE"/>
    <s v="TRANSFERENCIA CON PAGO A LA REFERENCIA"/>
    <s v="REQ000004491120"/>
    <m/>
    <m/>
    <m/>
    <m/>
    <m/>
    <m/>
    <m/>
    <m/>
    <m/>
    <m/>
    <m/>
    <m/>
    <m/>
    <m/>
    <m/>
    <m/>
    <m/>
    <m/>
    <m/>
    <m/>
    <m/>
    <m/>
    <m/>
    <m/>
    <m/>
    <x v="0"/>
    <m/>
    <m/>
    <m/>
    <m/>
    <m/>
    <s v="ESCALADO"/>
    <s v="MYIT"/>
    <d v="2024-01-16T00:00:00"/>
    <m/>
    <m/>
    <x v="68"/>
    <x v="4"/>
    <x v="0"/>
    <x v="0"/>
    <x v="0"/>
    <s v=""/>
    <n v="0"/>
    <n v="0"/>
    <n v="0"/>
    <x v="1"/>
    <n v="2"/>
    <s v="3203428495"/>
    <x v="1"/>
    <d v="2024-01-16T00:00:00"/>
    <x v="2647"/>
    <d v="1899-12-30T00:00:00"/>
    <d v="2024-01-15T10:53:00"/>
    <s v="10:53"/>
    <d v="1899-12-31T01:27:41"/>
    <x v="0"/>
    <x v="0"/>
    <x v="10"/>
    <x v="1"/>
    <n v="0"/>
  </r>
  <r>
    <n v="2671"/>
    <d v="2024-01-16T12:20:57"/>
    <d v="2024-01-16T12:21:54"/>
    <s v="45981202@ventasyservicios.com.co"/>
    <s v="Candida Mayerli Moyano Casallas"/>
    <m/>
    <d v="2024-01-16T00:00:00"/>
    <s v="10:53"/>
    <x v="5"/>
    <m/>
    <m/>
    <m/>
    <m/>
    <m/>
    <m/>
    <m/>
    <m/>
    <m/>
    <m/>
    <s v="3203428495"/>
    <s v="LUMIFARMA S A S "/>
    <s v="MICRO"/>
    <s v="CLIENTE EXTERNO"/>
    <x v="0"/>
    <m/>
    <m/>
    <m/>
    <m/>
    <m/>
    <m/>
    <m/>
    <m/>
    <m/>
    <m/>
    <m/>
    <m/>
    <m/>
    <m/>
    <m/>
    <m/>
    <m/>
    <m/>
    <m/>
    <m/>
    <m/>
    <m/>
    <m/>
    <m/>
    <m/>
    <m/>
    <m/>
    <m/>
    <m/>
    <m/>
    <m/>
    <m/>
    <m/>
    <m/>
    <m/>
    <m/>
    <m/>
    <m/>
    <m/>
    <m/>
    <m/>
    <m/>
    <m/>
    <m/>
    <m/>
    <m/>
    <m/>
    <m/>
    <m/>
    <m/>
    <m/>
    <m/>
    <m/>
    <m/>
    <m/>
    <m/>
    <m/>
    <m/>
    <m/>
    <m/>
    <m/>
    <m/>
    <m/>
    <m/>
    <m/>
    <m/>
    <m/>
    <m/>
    <m/>
    <m/>
    <m/>
    <m/>
    <m/>
    <m/>
    <m/>
    <m/>
    <m/>
    <m/>
    <m/>
    <m/>
    <m/>
    <m/>
    <m/>
    <m/>
    <s v="PAGO NO ABONADO"/>
    <s v="BANCO DE OCCIDENTE"/>
    <s v="TRANSFERENCIA CON PAGO A LA REFERENCIA"/>
    <s v="REQ000004491120"/>
    <m/>
    <m/>
    <m/>
    <m/>
    <m/>
    <m/>
    <m/>
    <m/>
    <m/>
    <m/>
    <m/>
    <m/>
    <m/>
    <m/>
    <m/>
    <m/>
    <m/>
    <m/>
    <m/>
    <m/>
    <m/>
    <m/>
    <m/>
    <m/>
    <m/>
    <x v="0"/>
    <m/>
    <m/>
    <m/>
    <m/>
    <m/>
    <s v="SOLUCIONADO ESCALADO"/>
    <s v="MYIT"/>
    <d v="2024-01-16T00:00:00"/>
    <m/>
    <m/>
    <x v="68"/>
    <x v="4"/>
    <x v="4"/>
    <x v="0"/>
    <x v="0"/>
    <n v="1"/>
    <n v="1"/>
    <n v="1"/>
    <n v="1"/>
    <x v="2"/>
    <n v="3"/>
    <s v="3203428495"/>
    <x v="2"/>
    <d v="2024-01-16T00:00:00"/>
    <x v="2648"/>
    <d v="1899-12-30T00:00:00"/>
    <d v="2024-01-16T10:53:00"/>
    <s v="10:53"/>
    <d v="1899-12-30T01:28:54"/>
    <x v="1"/>
    <x v="1"/>
    <x v="10"/>
    <x v="1"/>
    <n v="8193"/>
  </r>
  <r>
    <n v="2672"/>
    <d v="2024-01-16T12:16:34"/>
    <d v="2024-01-16T12:25:07"/>
    <s v="45632550@ventasyservicios.com.co"/>
    <s v="Alejandra Rodriguez Cajamarca"/>
    <m/>
    <d v="2024-01-15T00:00:00"/>
    <s v="5:39 p. m."/>
    <x v="4"/>
    <m/>
    <m/>
    <m/>
    <m/>
    <m/>
    <m/>
    <m/>
    <m/>
    <s v="servicioslegales279@gmail.com"/>
    <s v="DERECHO DE PETICIÓN ART 23 CN"/>
    <s v="1.12193517"/>
    <s v="KARINA CORREA CLAVIJO"/>
    <s v="NO DETERMINADO"/>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6T00:00:00"/>
    <m/>
    <m/>
    <x v="47"/>
    <x v="0"/>
    <x v="0"/>
    <x v="0"/>
    <x v="0"/>
    <n v="1"/>
    <n v="1"/>
    <n v="1"/>
    <n v="1"/>
    <x v="0"/>
    <n v="1"/>
    <s v="1.12193517KARINA CORREA CLAVIJO"/>
    <x v="0"/>
    <d v="2024-01-16T00:00:00"/>
    <x v="2649"/>
    <d v="1899-12-30T00:00:00"/>
    <d v="2024-01-15T05:39:00"/>
    <s v="5:39"/>
    <d v="1899-12-31T06:46:07"/>
    <x v="0"/>
    <x v="0"/>
    <x v="24"/>
    <x v="0"/>
    <n v="8193"/>
  </r>
  <r>
    <n v="2673"/>
    <d v="2024-01-16T12:19:16"/>
    <d v="2024-01-16T12:26:34"/>
    <s v="45961452@ventasyservicios.com.co"/>
    <s v="Natalia Buenano Gonzalez"/>
    <m/>
    <d v="2024-01-16T00:00:00"/>
    <s v="10:50"/>
    <x v="0"/>
    <m/>
    <m/>
    <m/>
    <m/>
    <m/>
    <m/>
    <m/>
    <m/>
    <s v="andrea.beltran@clarocorporativo.com.co"/>
    <s v="Re: Fwd: Pruebas De IP CLARO  **CENTRA INGENIERIA Y CONSTRUCCI??N SAS**"/>
    <s v="60324882"/>
    <s v="CENTRA INGENIERIA Y CONSTRUCCION SA        "/>
    <s v="SOHO"/>
    <s v="CLIENTE EXTERNO"/>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6T00:00:00"/>
    <m/>
    <m/>
    <x v="57"/>
    <x v="0"/>
    <x v="0"/>
    <x v="0"/>
    <x v="0"/>
    <n v="1"/>
    <n v="1"/>
    <n v="1"/>
    <n v="1"/>
    <x v="0"/>
    <n v="1"/>
    <s v="60324882CENTRA INGENIERIA Y CONSTRUCCION SA        "/>
    <x v="2"/>
    <d v="2024-01-16T00:00:00"/>
    <x v="2650"/>
    <d v="1899-12-30T00:00:00"/>
    <d v="2024-01-16T10:50:00"/>
    <s v="10:50"/>
    <d v="1899-12-30T01:36:34"/>
    <x v="1"/>
    <x v="1"/>
    <x v="5"/>
    <x v="1"/>
    <n v="8193"/>
  </r>
  <r>
    <n v="2674"/>
    <d v="2024-01-16T12:17:59"/>
    <d v="2024-01-16T12:26:50"/>
    <s v="45688293@ventasyservicios.com.co"/>
    <s v="Juan David Mendez"/>
    <m/>
    <d v="2024-01-16T00:00:00"/>
    <s v="10:45"/>
    <x v="0"/>
    <m/>
    <m/>
    <m/>
    <m/>
    <m/>
    <m/>
    <m/>
    <m/>
    <s v="Marlin.Coronel@claro.com.co"/>
    <s v="Solicitud Cambio de sim a  Esim // Servicios y Suministros IMQ SAS//: 900491081"/>
    <s v="3164673758"/>
    <s v="SERVICIOS Y SUMINISTROSI M Q S.A.S."/>
    <s v="NO DETERMINAD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6T00:00:00"/>
    <m/>
    <m/>
    <x v="21"/>
    <x v="0"/>
    <x v="0"/>
    <x v="0"/>
    <x v="0"/>
    <n v="1"/>
    <n v="1"/>
    <n v="1"/>
    <n v="1"/>
    <x v="0"/>
    <n v="1"/>
    <s v="3164673758SERVICIOS Y SUMINISTROSI M Q S.A.S."/>
    <x v="2"/>
    <d v="2024-01-16T00:00:00"/>
    <x v="2651"/>
    <d v="1899-12-30T00:00:00"/>
    <d v="2024-01-16T10:45:00"/>
    <s v="10:45"/>
    <d v="1899-12-30T01:41:50"/>
    <x v="1"/>
    <x v="1"/>
    <x v="4"/>
    <x v="1"/>
    <n v="8193"/>
  </r>
  <r>
    <n v="2675"/>
    <d v="2024-01-16T12:27:45"/>
    <d v="2024-01-16T12:28:21"/>
    <s v="45113897@ventasyservicios.com.co"/>
    <s v="Diana Carolina Zambrano Cruz"/>
    <m/>
    <d v="2024-01-16T00:00:00"/>
    <s v="9:44"/>
    <x v="4"/>
    <m/>
    <m/>
    <m/>
    <m/>
    <m/>
    <m/>
    <m/>
    <m/>
    <s v="megolsas@gmail.com"/>
    <s v="FACTURACION CLARO - FACTURACION MES ENERO"/>
    <s v="12432508"/>
    <s v="MERA GOLU JULIAN"/>
    <s v="SOHO"/>
    <s v="CLIENTE EXTERN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6T00:00:00"/>
    <m/>
    <m/>
    <x v="9"/>
    <x v="0"/>
    <x v="0"/>
    <x v="0"/>
    <x v="0"/>
    <n v="1"/>
    <n v="1"/>
    <n v="1"/>
    <n v="1"/>
    <x v="0"/>
    <n v="1"/>
    <s v="12432508MERA GOLU JULIAN"/>
    <x v="2"/>
    <d v="2024-01-16T00:00:00"/>
    <x v="2652"/>
    <d v="1899-12-30T00:00:00"/>
    <d v="2024-01-16T09:44:00"/>
    <s v="9:44"/>
    <d v="1899-12-30T02:44:21"/>
    <x v="1"/>
    <x v="1"/>
    <x v="30"/>
    <x v="0"/>
    <n v="8193"/>
  </r>
  <r>
    <n v="2676"/>
    <d v="2024-01-16T11:52:57"/>
    <d v="2024-01-16T12:29:46"/>
    <s v="45981202@ventasyservicios.com.co"/>
    <s v="Candida Mayerli Moyano Casallas"/>
    <m/>
    <d v="2024-01-15T00:00:00"/>
    <s v="10:59"/>
    <x v="5"/>
    <m/>
    <m/>
    <m/>
    <m/>
    <m/>
    <m/>
    <m/>
    <m/>
    <m/>
    <m/>
    <s v="3103905896"/>
    <s v="COMERCIALIZADORA EL ESTE SOCIEDAD POR AC"/>
    <s v="PYME MEDIANA"/>
    <s v="CLIENTE EXTERNO"/>
    <x v="0"/>
    <m/>
    <m/>
    <m/>
    <m/>
    <m/>
    <m/>
    <m/>
    <m/>
    <m/>
    <m/>
    <m/>
    <m/>
    <m/>
    <m/>
    <m/>
    <m/>
    <m/>
    <m/>
    <m/>
    <m/>
    <m/>
    <m/>
    <m/>
    <m/>
    <m/>
    <m/>
    <m/>
    <m/>
    <m/>
    <m/>
    <m/>
    <m/>
    <m/>
    <m/>
    <m/>
    <m/>
    <m/>
    <m/>
    <m/>
    <m/>
    <m/>
    <m/>
    <m/>
    <m/>
    <m/>
    <m/>
    <m/>
    <m/>
    <m/>
    <m/>
    <m/>
    <m/>
    <m/>
    <m/>
    <m/>
    <m/>
    <m/>
    <m/>
    <m/>
    <m/>
    <m/>
    <m/>
    <m/>
    <m/>
    <m/>
    <m/>
    <m/>
    <m/>
    <m/>
    <m/>
    <m/>
    <m/>
    <m/>
    <m/>
    <m/>
    <m/>
    <m/>
    <m/>
    <m/>
    <m/>
    <m/>
    <m/>
    <m/>
    <m/>
    <s v="PAGO NO ABONADO"/>
    <s v="BANCOLOMBIA"/>
    <s v="TRANSFERENCIA CON PAGO A LA REFERENCIA"/>
    <s v="REQ000004491304"/>
    <m/>
    <m/>
    <m/>
    <m/>
    <m/>
    <m/>
    <m/>
    <m/>
    <m/>
    <m/>
    <m/>
    <m/>
    <m/>
    <m/>
    <m/>
    <m/>
    <m/>
    <m/>
    <m/>
    <m/>
    <m/>
    <m/>
    <m/>
    <m/>
    <m/>
    <x v="0"/>
    <m/>
    <m/>
    <m/>
    <m/>
    <m/>
    <s v="SOLUCIONADO ESCALADO"/>
    <s v="MYIT"/>
    <d v="2024-01-16T00:00:00"/>
    <m/>
    <m/>
    <x v="68"/>
    <x v="4"/>
    <x v="4"/>
    <x v="0"/>
    <x v="0"/>
    <n v="1"/>
    <n v="1"/>
    <n v="1"/>
    <n v="1"/>
    <x v="2"/>
    <n v="2"/>
    <s v="3103905896"/>
    <x v="1"/>
    <d v="2024-01-16T00:00:00"/>
    <x v="2653"/>
    <d v="1899-12-30T00:00:00"/>
    <d v="2024-01-15T10:59:00"/>
    <s v="10:59"/>
    <d v="1899-12-31T01:30:46"/>
    <x v="0"/>
    <x v="0"/>
    <x v="10"/>
    <x v="1"/>
    <n v="8193"/>
  </r>
  <r>
    <n v="2677"/>
    <d v="2024-01-16T12:27:44"/>
    <d v="2024-01-16T12:29:52"/>
    <s v="45077040@ventasyservicios.com.co"/>
    <s v="Kimberly Tatiana Sorza Moya"/>
    <m/>
    <d v="2024-01-16T00:00:00"/>
    <s v="8:57 a. m."/>
    <x v="0"/>
    <m/>
    <m/>
    <m/>
    <m/>
    <m/>
    <m/>
    <m/>
    <m/>
    <s v="asistente.comercialonsales2@gmail.com"/>
    <s v="3102029936-//AAA ACTIVACION SIM CARD VIRTUAL//CORPS SECURITY LTDA//901178839-5"/>
    <s v="3102029936"/>
    <s v="CORPS SECURITY LTDA"/>
    <s v="SOH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6T00:00:00"/>
    <s v="N/A"/>
    <s v="N/A"/>
    <x v="21"/>
    <x v="0"/>
    <x v="0"/>
    <x v="0"/>
    <x v="0"/>
    <n v="1"/>
    <n v="1"/>
    <n v="1"/>
    <n v="1"/>
    <x v="1"/>
    <n v="2"/>
    <s v="3102029936CORPS SECURITY LTDA"/>
    <x v="2"/>
    <d v="2024-01-16T00:00:00"/>
    <x v="2654"/>
    <d v="1899-12-30T00:00:00"/>
    <d v="2024-01-16T08:57:00"/>
    <s v="8:57"/>
    <d v="1899-12-30T03:32:52"/>
    <x v="1"/>
    <x v="1"/>
    <x v="31"/>
    <x v="1"/>
    <n v="8193"/>
  </r>
  <r>
    <n v="2678"/>
    <d v="2024-01-16T12:18:15"/>
    <d v="2024-01-16T12:31:24"/>
    <s v="45984160@ventasyservicios.com.co"/>
    <s v="Dana Sofia Giraldo Avila"/>
    <m/>
    <d v="2024-01-14T00:00:00"/>
    <s v="11:08:01 a. m."/>
    <x v="0"/>
    <m/>
    <m/>
    <m/>
    <m/>
    <m/>
    <m/>
    <m/>
    <m/>
    <s v="contactopyme.co@claro.com.c"/>
    <s v="Fwd: Re: Cancelación del servicio Cuenta: 01374894"/>
    <s v="3158026829"/>
    <s v="BERNARDO ARTURO"/>
    <s v="SOHO"/>
    <s v="CLIENTE CLARO"/>
    <x v="0"/>
    <m/>
    <s v="MÓVIL"/>
    <m/>
    <m/>
    <s v="PQR"/>
    <m/>
    <m/>
    <m/>
    <m/>
    <m/>
    <m/>
    <m/>
    <m/>
    <m/>
    <m/>
    <m/>
    <m/>
    <m/>
    <m/>
    <m/>
    <m/>
    <m/>
    <m/>
    <m/>
    <m/>
    <m/>
    <m/>
    <m/>
    <m/>
    <m/>
    <m/>
    <m/>
    <m/>
    <m/>
    <m/>
    <m/>
    <m/>
    <m/>
    <m/>
    <m/>
    <m/>
    <s v="INFORMACIÓN - ACLARACIÓN"/>
    <s v="INFORMACIÓN DE BENEFICIOS"/>
    <m/>
    <m/>
    <m/>
    <m/>
    <m/>
    <m/>
    <m/>
    <m/>
    <m/>
    <m/>
    <m/>
    <m/>
    <m/>
    <m/>
    <m/>
    <m/>
    <m/>
    <m/>
    <m/>
    <m/>
    <m/>
    <m/>
    <m/>
    <m/>
    <m/>
    <m/>
    <m/>
    <m/>
    <m/>
    <m/>
    <m/>
    <m/>
    <m/>
    <m/>
    <m/>
    <m/>
    <m/>
    <m/>
    <m/>
    <m/>
    <m/>
    <m/>
    <m/>
    <m/>
    <m/>
    <m/>
    <m/>
    <m/>
    <m/>
    <m/>
    <m/>
    <m/>
    <m/>
    <m/>
    <m/>
    <m/>
    <m/>
    <m/>
    <m/>
    <m/>
    <m/>
    <m/>
    <m/>
    <m/>
    <m/>
    <m/>
    <m/>
    <m/>
    <m/>
    <m/>
    <x v="0"/>
    <m/>
    <m/>
    <m/>
    <m/>
    <m/>
    <s v="GESTIONADO"/>
    <m/>
    <d v="2024-01-16T00:00:00"/>
    <m/>
    <s v="N/A"/>
    <x v="97"/>
    <x v="0"/>
    <x v="0"/>
    <x v="0"/>
    <x v="0"/>
    <n v="1"/>
    <n v="1"/>
    <n v="1"/>
    <n v="1"/>
    <x v="0"/>
    <n v="1"/>
    <s v="3158026829BERNARDO ARTURO"/>
    <x v="0"/>
    <d v="2024-01-16T00:00:00"/>
    <x v="2655"/>
    <d v="1899-12-30T00:00:00"/>
    <d v="2024-01-14T11:08:00"/>
    <s v="11:08"/>
    <d v="1900-01-01T01:23:24"/>
    <x v="0"/>
    <x v="0"/>
    <x v="13"/>
    <x v="1"/>
    <n v="8193"/>
  </r>
  <r>
    <n v="2679"/>
    <d v="2024-01-16T12:34:10"/>
    <d v="2024-01-16T12:34:57"/>
    <s v="46049316@ventasyservicios.com.co"/>
    <s v="Evelin Gicela Diaz Garzon"/>
    <m/>
    <d v="2024-01-16T00:00:00"/>
    <s v="09:58"/>
    <x v="7"/>
    <m/>
    <m/>
    <m/>
    <m/>
    <m/>
    <m/>
    <s v="patricia@youaresavvy.com; "/>
    <s v="Re: RV: CESIONES TITULARIDAD DE LINEAS TELEFONICAS- SAVVY 901309211"/>
    <m/>
    <m/>
    <s v="3138299874"/>
    <s v="SAVVY CORP  SAS -"/>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6T00:00:00"/>
    <m/>
    <m/>
    <x v="78"/>
    <x v="6"/>
    <x v="0"/>
    <x v="0"/>
    <x v="0"/>
    <n v="1"/>
    <n v="1"/>
    <n v="1"/>
    <n v="1"/>
    <x v="1"/>
    <n v="3"/>
    <s v="3138299874SAVVY CORP  SAS -"/>
    <x v="2"/>
    <d v="2024-01-16T00:00:00"/>
    <x v="2656"/>
    <d v="1899-12-30T00:00:00"/>
    <d v="2024-01-16T09:58:00"/>
    <s v="09:58"/>
    <d v="1899-12-30T02:36:57"/>
    <x v="1"/>
    <x v="1"/>
    <x v="22"/>
    <x v="1"/>
    <n v="8193"/>
  </r>
  <r>
    <n v="2680"/>
    <d v="2024-01-16T12:36:29"/>
    <d v="2024-01-16T12:37:16"/>
    <s v="45961452@ventasyservicios.com.co"/>
    <s v="Natalia Buenano Gonzalez"/>
    <m/>
    <d v="2024-01-16T00:00:00"/>
    <s v="10:56"/>
    <x v="0"/>
    <m/>
    <m/>
    <m/>
    <m/>
    <m/>
    <m/>
    <m/>
    <m/>
    <s v="yury.florido@claro.com.co"/>
    <s v="Yury Paola Florido Guio (yury.florido@claro.com.co)"/>
    <s v="12256714"/>
    <s v="CASTELLANOS BARON WILLIAM EDUARDO"/>
    <s v="PYME PEQUEÑA"/>
    <s v="CONSULTOR COMERCIAL"/>
    <x v="0"/>
    <m/>
    <s v="FIJO"/>
    <s v="FO"/>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6T00:00:00"/>
    <m/>
    <m/>
    <x v="0"/>
    <x v="0"/>
    <x v="0"/>
    <x v="0"/>
    <x v="0"/>
    <n v="1"/>
    <n v="1"/>
    <n v="1"/>
    <n v="1"/>
    <x v="0"/>
    <n v="1"/>
    <s v="12256714CASTELLANOS BARON WILLIAM EDUARDO"/>
    <x v="2"/>
    <d v="2024-01-16T00:00:00"/>
    <x v="2657"/>
    <d v="1899-12-30T00:00:00"/>
    <d v="2024-01-16T10:56:00"/>
    <s v="10:56"/>
    <d v="1899-12-30T01:41:16"/>
    <x v="1"/>
    <x v="1"/>
    <x v="5"/>
    <x v="1"/>
    <n v="8193"/>
  </r>
  <r>
    <n v="2681"/>
    <d v="2024-01-16T12:28:23"/>
    <d v="2024-01-16T12:39:56"/>
    <s v="45113897@ventasyservicios.com.co"/>
    <s v="Diana Carolina Zambrano Cruz"/>
    <m/>
    <d v="2024-01-16T00:00:00"/>
    <s v="9:06"/>
    <x v="4"/>
    <m/>
    <m/>
    <m/>
    <m/>
    <m/>
    <m/>
    <m/>
    <m/>
    <s v="schooltattooprincipiantes@gmail.com"/>
    <s v="Factura Claro - School Tattoo SAS 901517964"/>
    <s v="13379324"/>
    <s v="SCHOOL TATTOO SAS"/>
    <s v="MICRO"/>
    <s v="CLIENTE EXTERN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6T00:00:00"/>
    <m/>
    <m/>
    <x v="9"/>
    <x v="0"/>
    <x v="0"/>
    <x v="0"/>
    <x v="0"/>
    <n v="1"/>
    <n v="1"/>
    <n v="1"/>
    <n v="1"/>
    <x v="0"/>
    <n v="1"/>
    <s v="13379324SCHOOL TATTOO SAS"/>
    <x v="2"/>
    <d v="2024-01-16T00:00:00"/>
    <x v="2658"/>
    <d v="1899-12-30T00:00:00"/>
    <d v="2024-01-16T09:06:00"/>
    <s v="9:06"/>
    <d v="1899-12-30T03:33:56"/>
    <x v="1"/>
    <x v="1"/>
    <x v="30"/>
    <x v="0"/>
    <n v="8193"/>
  </r>
  <r>
    <n v="2682"/>
    <d v="2024-01-16T11:22:51"/>
    <d v="2024-01-16T12:41:24"/>
    <s v="45981202@ventasyservicios.com.co"/>
    <s v="Candida Mayerli Moyano Casallas"/>
    <m/>
    <d v="2024-01-15T00:00:00"/>
    <s v="11:16"/>
    <x v="5"/>
    <m/>
    <m/>
    <m/>
    <m/>
    <m/>
    <m/>
    <m/>
    <m/>
    <m/>
    <m/>
    <s v="12312250"/>
    <s v="ENMADERAS ASOCIADOS SAS"/>
    <s v="SOHO"/>
    <s v="CLIENTE EXTERNO"/>
    <x v="0"/>
    <m/>
    <m/>
    <m/>
    <m/>
    <m/>
    <m/>
    <m/>
    <m/>
    <m/>
    <m/>
    <m/>
    <m/>
    <m/>
    <m/>
    <m/>
    <m/>
    <m/>
    <m/>
    <m/>
    <m/>
    <m/>
    <m/>
    <m/>
    <m/>
    <m/>
    <m/>
    <m/>
    <m/>
    <m/>
    <m/>
    <m/>
    <m/>
    <m/>
    <m/>
    <m/>
    <m/>
    <m/>
    <m/>
    <m/>
    <m/>
    <m/>
    <m/>
    <m/>
    <m/>
    <m/>
    <m/>
    <m/>
    <m/>
    <m/>
    <m/>
    <m/>
    <m/>
    <m/>
    <m/>
    <m/>
    <m/>
    <m/>
    <m/>
    <m/>
    <m/>
    <m/>
    <m/>
    <m/>
    <m/>
    <m/>
    <m/>
    <m/>
    <m/>
    <m/>
    <m/>
    <m/>
    <m/>
    <m/>
    <m/>
    <m/>
    <m/>
    <m/>
    <m/>
    <m/>
    <m/>
    <m/>
    <m/>
    <m/>
    <m/>
    <s v="PAGO NO ABONADO"/>
    <s v="CAV CLARO"/>
    <s v="PAGO EN CAJA DIRECTA DEL BANCO"/>
    <s v="REQ000004491505 - REQ000004492201"/>
    <m/>
    <m/>
    <m/>
    <m/>
    <m/>
    <m/>
    <m/>
    <m/>
    <m/>
    <m/>
    <m/>
    <m/>
    <m/>
    <m/>
    <m/>
    <m/>
    <m/>
    <m/>
    <m/>
    <m/>
    <m/>
    <m/>
    <m/>
    <m/>
    <m/>
    <x v="0"/>
    <m/>
    <m/>
    <m/>
    <m/>
    <m/>
    <s v="ESCALADO"/>
    <s v="MYIT"/>
    <d v="2024-01-16T00:00:00"/>
    <m/>
    <m/>
    <x v="68"/>
    <x v="4"/>
    <x v="0"/>
    <x v="0"/>
    <x v="0"/>
    <s v=""/>
    <n v="0"/>
    <n v="0"/>
    <n v="0"/>
    <x v="1"/>
    <n v="3"/>
    <s v="12312250"/>
    <x v="1"/>
    <d v="2024-01-16T00:00:00"/>
    <x v="2659"/>
    <d v="1899-12-30T00:00:00"/>
    <d v="2024-01-15T11:16:00"/>
    <s v="11:16"/>
    <d v="1899-12-31T01:25:24"/>
    <x v="0"/>
    <x v="0"/>
    <x v="10"/>
    <x v="1"/>
    <n v="0"/>
  </r>
  <r>
    <n v="2683"/>
    <d v="2024-01-16T12:38:50"/>
    <d v="2024-01-16T12:42:26"/>
    <s v="46049316@ventasyservicios.com.co"/>
    <s v="Evelin Gicela Diaz Garzon"/>
    <m/>
    <d v="2024-01-16T00:00:00"/>
    <s v="10:01"/>
    <x v="7"/>
    <m/>
    <m/>
    <m/>
    <m/>
    <m/>
    <m/>
    <s v="Nominabemoti@outlook.com"/>
    <s v="FORMATO CESIÓN DE CONTRATO"/>
    <m/>
    <m/>
    <s v="0000"/>
    <s v="BEMOTI"/>
    <s v="MASIV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6T00:00:00"/>
    <m/>
    <m/>
    <x v="78"/>
    <x v="6"/>
    <x v="0"/>
    <x v="0"/>
    <x v="0"/>
    <n v="1"/>
    <n v="1"/>
    <n v="1"/>
    <n v="1"/>
    <x v="0"/>
    <n v="1"/>
    <s v="0000BEMOTI"/>
    <x v="2"/>
    <d v="2024-01-16T00:00:00"/>
    <x v="2660"/>
    <d v="1899-12-30T00:00:00"/>
    <d v="2024-01-16T10:01:00"/>
    <s v="10:01"/>
    <d v="1899-12-30T02:41:26"/>
    <x v="1"/>
    <x v="1"/>
    <x v="22"/>
    <x v="1"/>
    <n v="8193"/>
  </r>
  <r>
    <n v="2684"/>
    <d v="2024-01-16T12:41:24"/>
    <d v="2024-01-16T12:44:16"/>
    <s v="45077035@ventasyservicios.com.co"/>
    <s v="Diana Marcela Navia Fino"/>
    <m/>
    <d v="2024-01-16T00:00:00"/>
    <s v="09:34"/>
    <x v="3"/>
    <m/>
    <s v="15560747"/>
    <m/>
    <m/>
    <m/>
    <m/>
    <m/>
    <m/>
    <m/>
    <m/>
    <s v="8.22238896.00.00.100020"/>
    <s v="ALIANZA FOLLOW UP S.A.S. -"/>
    <s v="PYME MEDIANA"/>
    <s v="CLIENTE EXTERNO"/>
    <x v="0"/>
    <m/>
    <s v="MÓVIL"/>
    <m/>
    <m/>
    <s v="REPOSICIÓN DE EQUIPO"/>
    <m/>
    <m/>
    <m/>
    <m/>
    <m/>
    <m/>
    <m/>
    <m/>
    <m/>
    <m/>
    <m/>
    <m/>
    <m/>
    <m/>
    <m/>
    <m/>
    <m/>
    <m/>
    <m/>
    <m/>
    <m/>
    <m/>
    <m/>
    <m/>
    <m/>
    <m/>
    <m/>
    <m/>
    <m/>
    <m/>
    <m/>
    <m/>
    <m/>
    <m/>
    <m/>
    <m/>
    <m/>
    <m/>
    <m/>
    <m/>
    <m/>
    <m/>
    <m/>
    <m/>
    <s v="REPOSICIÓN DE EQUIPO - RESERVA"/>
    <m/>
    <m/>
    <m/>
    <m/>
    <m/>
    <m/>
    <m/>
    <m/>
    <m/>
    <m/>
    <m/>
    <m/>
    <m/>
    <m/>
    <m/>
    <m/>
    <m/>
    <m/>
    <m/>
    <m/>
    <m/>
    <m/>
    <m/>
    <m/>
    <m/>
    <m/>
    <m/>
    <m/>
    <m/>
    <m/>
    <m/>
    <m/>
    <m/>
    <m/>
    <m/>
    <m/>
    <m/>
    <m/>
    <m/>
    <m/>
    <m/>
    <m/>
    <m/>
    <m/>
    <m/>
    <m/>
    <m/>
    <m/>
    <m/>
    <m/>
    <m/>
    <m/>
    <m/>
    <m/>
    <m/>
    <m/>
    <m/>
    <m/>
    <m/>
    <m/>
    <m/>
    <m/>
    <m/>
    <x v="0"/>
    <m/>
    <m/>
    <m/>
    <m/>
    <m/>
    <s v="GESTIONADO"/>
    <m/>
    <d v="2024-01-16T00:00:00"/>
    <m/>
    <m/>
    <x v="45"/>
    <x v="3"/>
    <x v="0"/>
    <x v="0"/>
    <x v="0"/>
    <n v="1"/>
    <n v="1"/>
    <n v="1"/>
    <n v="1"/>
    <x v="0"/>
    <n v="1"/>
    <s v="8.22238896.00.00.100020ALIANZA FOLLOW UP S.A.S. -"/>
    <x v="2"/>
    <d v="2024-01-16T00:00:00"/>
    <x v="2661"/>
    <d v="1899-12-30T00:00:00"/>
    <d v="2024-01-16T09:34:00"/>
    <s v="09:34"/>
    <d v="1899-12-30T03:10:16"/>
    <x v="1"/>
    <x v="1"/>
    <x v="29"/>
    <x v="1"/>
    <n v="8193"/>
  </r>
  <r>
    <n v="2685"/>
    <d v="2024-01-16T12:42:22"/>
    <d v="2024-01-16T12:45:31"/>
    <s v="45961452@ventasyservicios.com.co"/>
    <s v="Natalia Buenano Gonzalez"/>
    <m/>
    <d v="2024-01-16T00:00:00"/>
    <s v="10:59"/>
    <x v="0"/>
    <m/>
    <m/>
    <m/>
    <m/>
    <m/>
    <m/>
    <m/>
    <m/>
    <s v="ruben.muriel@claro.com.co"/>
    <s v="Re: RE: SOLICITUD REVISION DE ESTADO LINEA TELEFONICA -CLINICA MEISEL S.A.S. Nit 844002258"/>
    <s v="29949156"/>
    <s v="CLINICA MEISEL SAS       "/>
    <s v="PYME MEDIANA"/>
    <s v="CLIENTE EXTERNO"/>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6T00:00:00"/>
    <m/>
    <m/>
    <x v="57"/>
    <x v="0"/>
    <x v="0"/>
    <x v="0"/>
    <x v="0"/>
    <n v="1"/>
    <n v="1"/>
    <n v="1"/>
    <n v="1"/>
    <x v="0"/>
    <n v="1"/>
    <s v="29949156CLINICA MEISEL SAS       "/>
    <x v="2"/>
    <d v="2024-01-16T00:00:00"/>
    <x v="2662"/>
    <d v="1899-12-30T00:00:00"/>
    <d v="2024-01-16T10:59:00"/>
    <s v="10:59"/>
    <d v="1899-12-30T01:46:31"/>
    <x v="1"/>
    <x v="1"/>
    <x v="5"/>
    <x v="1"/>
    <n v="8193"/>
  </r>
  <r>
    <n v="2686"/>
    <d v="2024-01-16T12:31:29"/>
    <d v="2024-01-16T12:46:04"/>
    <s v="45077040@ventasyservicios.com.co"/>
    <s v="Kimberly Tatiana Sorza Moya"/>
    <m/>
    <d v="2024-01-16T00:00:00"/>
    <s v="8:58 a. m."/>
    <x v="0"/>
    <m/>
    <m/>
    <m/>
    <m/>
    <m/>
    <m/>
    <m/>
    <m/>
    <s v="asistente.comercialonsales2@gmail.com"/>
    <s v="Fwd: 3508473688-//AAA ACTIVACION SIM CARD VIRTUAL //ARTEPAN//830118320-1"/>
    <s v="3508473688"/>
    <s v="ARTEPAN"/>
    <s v="SOH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6T00:00:00"/>
    <s v="0"/>
    <s v="0"/>
    <x v="21"/>
    <x v="0"/>
    <x v="0"/>
    <x v="0"/>
    <x v="0"/>
    <n v="1"/>
    <n v="1"/>
    <n v="1"/>
    <n v="1"/>
    <x v="0"/>
    <n v="1"/>
    <s v="3508473688ARTEPAN"/>
    <x v="2"/>
    <d v="2024-01-16T00:00:00"/>
    <x v="2663"/>
    <d v="1899-12-30T00:00:00"/>
    <d v="2024-01-16T08:58:00"/>
    <s v="8:58"/>
    <d v="1899-12-30T03:48:04"/>
    <x v="1"/>
    <x v="1"/>
    <x v="31"/>
    <x v="1"/>
    <n v="8193"/>
  </r>
  <r>
    <n v="2687"/>
    <d v="2024-01-16T12:25:11"/>
    <d v="2024-01-16T12:47:43"/>
    <s v="45632550@ventasyservicios.com.co"/>
    <s v="Alejandra Rodriguez Cajamarca"/>
    <m/>
    <d v="2024-01-16T00:00:00"/>
    <s v="8:19 a. m."/>
    <x v="4"/>
    <m/>
    <m/>
    <m/>
    <m/>
    <m/>
    <m/>
    <m/>
    <m/>
    <s v="hefaca60@gmail.com"/>
    <s v="Re: Solicitud CENTRA INGENIERIA Y CONSTRUCCION SAS"/>
    <s v="60324882"/>
    <s v="CENTRA INGENIERIA Y CONSTRUCCION SA"/>
    <s v="SOHO"/>
    <s v="CLIENTE EXTERNO"/>
    <x v="0"/>
    <m/>
    <s v="FIJO"/>
    <s v="HFC"/>
    <s v="SOPORTE TÉCNICO"/>
    <m/>
    <m/>
    <m/>
    <m/>
    <m/>
    <m/>
    <m/>
    <m/>
    <m/>
    <m/>
    <m/>
    <m/>
    <m/>
    <m/>
    <m/>
    <m/>
    <m/>
    <m/>
    <m/>
    <m/>
    <m/>
    <m/>
    <m/>
    <m/>
    <m/>
    <m/>
    <m/>
    <m/>
    <m/>
    <m/>
    <m/>
    <m/>
    <m/>
    <m/>
    <m/>
    <m/>
    <m/>
    <m/>
    <m/>
    <m/>
    <m/>
    <m/>
    <m/>
    <m/>
    <m/>
    <m/>
    <m/>
    <m/>
    <m/>
    <m/>
    <m/>
    <m/>
    <m/>
    <m/>
    <m/>
    <s v="FALLA CABLE / MODEM"/>
    <m/>
    <m/>
    <m/>
    <m/>
    <m/>
    <m/>
    <m/>
    <m/>
    <m/>
    <m/>
    <m/>
    <m/>
    <m/>
    <m/>
    <m/>
    <m/>
    <m/>
    <m/>
    <m/>
    <m/>
    <m/>
    <m/>
    <m/>
    <m/>
    <m/>
    <m/>
    <m/>
    <m/>
    <m/>
    <m/>
    <m/>
    <m/>
    <m/>
    <m/>
    <m/>
    <m/>
    <m/>
    <m/>
    <m/>
    <m/>
    <m/>
    <m/>
    <m/>
    <m/>
    <m/>
    <m/>
    <m/>
    <m/>
    <m/>
    <m/>
    <m/>
    <m/>
    <m/>
    <x v="1"/>
    <m/>
    <m/>
    <s v="1"/>
    <s v="0"/>
    <s v="CALI"/>
    <s v="ESCALADO"/>
    <s v="OTRAS ÁREAS"/>
    <d v="2024-01-16T00:00:00"/>
    <m/>
    <m/>
    <x v="82"/>
    <x v="0"/>
    <x v="1"/>
    <x v="0"/>
    <x v="0"/>
    <n v="1"/>
    <n v="1"/>
    <n v="1"/>
    <n v="1"/>
    <x v="0"/>
    <n v="1"/>
    <s v="60324882CENTRA INGENIERIA Y CONSTRUCCION SA"/>
    <x v="2"/>
    <d v="2024-01-16T00:00:00"/>
    <x v="2664"/>
    <d v="1899-12-30T00:00:00"/>
    <d v="2024-01-16T08:19:00"/>
    <s v="8:19"/>
    <d v="1899-12-30T04:28:43"/>
    <x v="1"/>
    <x v="1"/>
    <x v="24"/>
    <x v="0"/>
    <n v="8193"/>
  </r>
  <r>
    <n v="2688"/>
    <d v="2024-01-16T12:41:29"/>
    <d v="2024-01-16T12:48:28"/>
    <s v="45981202@ventasyservicios.com.co"/>
    <s v="Candida Mayerli Moyano Casallas"/>
    <m/>
    <d v="2024-01-15T00:00:00"/>
    <s v="12:43 "/>
    <x v="5"/>
    <m/>
    <m/>
    <m/>
    <m/>
    <m/>
    <m/>
    <m/>
    <m/>
    <m/>
    <m/>
    <s v="57280029"/>
    <s v="JOSE LUIS PERILLA VILLAMIZAR "/>
    <s v="SOHO"/>
    <s v="CLIENTE EXTERNO"/>
    <x v="0"/>
    <m/>
    <m/>
    <m/>
    <m/>
    <m/>
    <m/>
    <m/>
    <m/>
    <m/>
    <m/>
    <m/>
    <m/>
    <m/>
    <m/>
    <m/>
    <m/>
    <m/>
    <m/>
    <m/>
    <m/>
    <m/>
    <m/>
    <m/>
    <m/>
    <m/>
    <m/>
    <m/>
    <m/>
    <m/>
    <m/>
    <m/>
    <m/>
    <m/>
    <m/>
    <m/>
    <m/>
    <m/>
    <m/>
    <m/>
    <m/>
    <m/>
    <m/>
    <m/>
    <m/>
    <m/>
    <m/>
    <m/>
    <m/>
    <m/>
    <m/>
    <m/>
    <m/>
    <m/>
    <m/>
    <m/>
    <m/>
    <m/>
    <m/>
    <m/>
    <m/>
    <m/>
    <m/>
    <m/>
    <m/>
    <m/>
    <m/>
    <m/>
    <m/>
    <m/>
    <m/>
    <m/>
    <m/>
    <m/>
    <m/>
    <m/>
    <m/>
    <m/>
    <m/>
    <m/>
    <m/>
    <m/>
    <m/>
    <m/>
    <m/>
    <s v="COMPROBANTE NO VALIDO"/>
    <m/>
    <m/>
    <m/>
    <m/>
    <m/>
    <m/>
    <m/>
    <m/>
    <m/>
    <m/>
    <m/>
    <m/>
    <m/>
    <m/>
    <m/>
    <m/>
    <m/>
    <m/>
    <m/>
    <m/>
    <m/>
    <m/>
    <m/>
    <m/>
    <m/>
    <m/>
    <m/>
    <m/>
    <x v="0"/>
    <m/>
    <m/>
    <m/>
    <m/>
    <m/>
    <s v="GESTIONADO"/>
    <m/>
    <d v="2024-01-16T00:00:00"/>
    <m/>
    <m/>
    <x v="71"/>
    <x v="4"/>
    <x v="0"/>
    <x v="0"/>
    <x v="0"/>
    <n v="1"/>
    <n v="1"/>
    <n v="1"/>
    <n v="1"/>
    <x v="0"/>
    <n v="1"/>
    <s v="57280029"/>
    <x v="0"/>
    <d v="2024-01-16T00:00:00"/>
    <x v="2665"/>
    <d v="1899-12-30T00:00:00"/>
    <d v="2024-01-15T12:43:00"/>
    <s v="12:43"/>
    <d v="1899-12-31T00:05:28"/>
    <x v="0"/>
    <x v="0"/>
    <x v="10"/>
    <x v="1"/>
    <n v="8193"/>
  </r>
  <r>
    <n v="2689"/>
    <d v="2024-01-16T12:48:46"/>
    <d v="2024-01-16T12:49:39"/>
    <s v="45113897@ventasyservicios.com.co"/>
    <s v="Diana Carolina Zambrano Cruz"/>
    <m/>
    <d v="2024-01-16T00:00:00"/>
    <s v="7:35"/>
    <x v="4"/>
    <m/>
    <m/>
    <m/>
    <m/>
    <m/>
    <m/>
    <m/>
    <m/>
    <s v="residente86@construccionesaldia.com"/>
    <s v="Re: Solicitud traslado Fibra Optica"/>
    <s v="13341066"/>
    <s v="ANDREA LILIANA POVEDA ZARATE"/>
    <s v="SOHO"/>
    <s v="CLIENTE EXTERNO"/>
    <x v="0"/>
    <m/>
    <s v="FIJO"/>
    <s v="FO"/>
    <s v="TRASLADO SEDE"/>
    <m/>
    <m/>
    <m/>
    <m/>
    <m/>
    <m/>
    <m/>
    <m/>
    <m/>
    <m/>
    <m/>
    <m/>
    <m/>
    <m/>
    <m/>
    <m/>
    <m/>
    <m/>
    <m/>
    <m/>
    <m/>
    <m/>
    <m/>
    <m/>
    <m/>
    <m/>
    <m/>
    <m/>
    <m/>
    <m/>
    <m/>
    <m/>
    <m/>
    <m/>
    <m/>
    <m/>
    <m/>
    <m/>
    <m/>
    <m/>
    <m/>
    <m/>
    <m/>
    <m/>
    <m/>
    <m/>
    <m/>
    <m/>
    <m/>
    <m/>
    <m/>
    <m/>
    <m/>
    <m/>
    <m/>
    <m/>
    <m/>
    <m/>
    <m/>
    <s v="GESTIONADO"/>
    <m/>
    <m/>
    <m/>
    <m/>
    <m/>
    <m/>
    <m/>
    <m/>
    <m/>
    <m/>
    <m/>
    <m/>
    <m/>
    <m/>
    <m/>
    <m/>
    <m/>
    <m/>
    <m/>
    <m/>
    <m/>
    <m/>
    <m/>
    <m/>
    <m/>
    <m/>
    <m/>
    <m/>
    <m/>
    <m/>
    <m/>
    <m/>
    <m/>
    <m/>
    <m/>
    <m/>
    <m/>
    <m/>
    <m/>
    <m/>
    <m/>
    <m/>
    <m/>
    <m/>
    <m/>
    <m/>
    <m/>
    <m/>
    <m/>
    <x v="0"/>
    <m/>
    <m/>
    <m/>
    <m/>
    <m/>
    <s v="GESTIONADO"/>
    <m/>
    <d v="2024-01-16T00:00:00"/>
    <m/>
    <m/>
    <x v="138"/>
    <x v="0"/>
    <x v="0"/>
    <x v="0"/>
    <x v="0"/>
    <n v="1"/>
    <n v="1"/>
    <n v="1"/>
    <n v="1"/>
    <x v="1"/>
    <n v="3"/>
    <s v="13341066ANDREA LILIANA POVEDA ZARATE"/>
    <x v="2"/>
    <d v="2024-01-16T00:00:00"/>
    <x v="2666"/>
    <d v="1899-12-30T00:00:00"/>
    <d v="2024-01-16T07:35:00"/>
    <s v="7:35"/>
    <d v="1899-12-30T05:14:39"/>
    <x v="1"/>
    <x v="1"/>
    <x v="30"/>
    <x v="0"/>
    <n v="8193"/>
  </r>
  <r>
    <n v="2690"/>
    <d v="2024-01-16T12:49:51"/>
    <d v="2024-01-16T12:50:33"/>
    <s v="46049316@ventasyservicios.com.co"/>
    <s v="Evelin Gicela Diaz Garzon"/>
    <m/>
    <d v="2024-01-16T00:00:00"/>
    <s v="10:12"/>
    <x v="7"/>
    <m/>
    <m/>
    <m/>
    <m/>
    <m/>
    <m/>
    <s v="Darwin.Manrique@QuironSalud.com"/>
    <s v="Solicitud COA Enero 2024"/>
    <m/>
    <m/>
    <s v="3218311241 "/>
    <s v="Centro Oncológico de Anti"/>
    <s v="PYME PEQUEÑ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6T00:00:00"/>
    <m/>
    <m/>
    <x v="78"/>
    <x v="6"/>
    <x v="0"/>
    <x v="0"/>
    <x v="0"/>
    <n v="1"/>
    <n v="1"/>
    <n v="1"/>
    <n v="1"/>
    <x v="0"/>
    <n v="1"/>
    <s v="3218311241 Centro Oncológico de Anti"/>
    <x v="2"/>
    <d v="2024-01-16T00:00:00"/>
    <x v="2667"/>
    <d v="1899-12-30T00:00:00"/>
    <d v="2024-01-16T10:12:00"/>
    <s v="10:12"/>
    <d v="1899-12-30T02:38:33"/>
    <x v="1"/>
    <x v="1"/>
    <x v="22"/>
    <x v="1"/>
    <n v="8193"/>
  </r>
  <r>
    <n v="2691"/>
    <d v="2024-01-16T12:50:57"/>
    <d v="2024-01-16T12:51:20"/>
    <s v="45961452@ventasyservicios.com.co"/>
    <s v="Natalia Buenano Gonzalez"/>
    <m/>
    <d v="2024-01-16T00:00:00"/>
    <s v="11:02"/>
    <x v="0"/>
    <m/>
    <m/>
    <m/>
    <m/>
    <m/>
    <m/>
    <m/>
    <m/>
    <s v="sst@sippa.co"/>
    <s v="Re: Fwd: CITACION FISCAL PENDIENTE"/>
    <s v="04747424"/>
    <s v="PQR DE INCONSISTENCIAS"/>
    <s v="NO DETERMINADO"/>
    <s v="CLIENTE EXTERNO"/>
    <x v="0"/>
    <m/>
    <s v="FIJO"/>
    <s v="HFC"/>
    <s v="CASO RECHAZADO"/>
    <m/>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16T00:00:00"/>
    <s v="Reasignado contactopyme"/>
    <m/>
    <x v="3"/>
    <x v="0"/>
    <x v="0"/>
    <x v="0"/>
    <x v="0"/>
    <n v="1"/>
    <n v="1"/>
    <n v="1"/>
    <n v="1"/>
    <x v="1"/>
    <n v="4"/>
    <s v="04747424PQR DE INCONSISTENCIAS"/>
    <x v="2"/>
    <d v="2024-01-16T00:00:00"/>
    <x v="2668"/>
    <d v="1899-12-30T00:00:00"/>
    <d v="2024-01-16T11:02:00"/>
    <s v="11:02"/>
    <d v="1899-12-30T01:49:20"/>
    <x v="1"/>
    <x v="1"/>
    <x v="5"/>
    <x v="1"/>
    <n v="8193"/>
  </r>
  <r>
    <n v="2692"/>
    <d v="2024-01-16T12:50:18"/>
    <d v="2024-01-16T12:51:49"/>
    <s v="45688293@ventasyservicios.com.co"/>
    <s v="Juan David Mendez"/>
    <m/>
    <d v="2024-01-16T00:00:00"/>
    <s v="10:42"/>
    <x v="0"/>
    <m/>
    <m/>
    <m/>
    <m/>
    <m/>
    <m/>
    <m/>
    <m/>
    <s v="jair.castro@claro.com.co"/>
    <s v="ASIGNACION MIN BERDEZ S A S//900577381 SIM 57101602305213753"/>
    <s v="8.22427912"/>
    <s v="BERDEZ S.A.S."/>
    <s v="PYME MEDIANA"/>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6T00:00:00"/>
    <m/>
    <m/>
    <x v="21"/>
    <x v="0"/>
    <x v="0"/>
    <x v="0"/>
    <x v="0"/>
    <n v="1"/>
    <n v="1"/>
    <n v="1"/>
    <n v="1"/>
    <x v="0"/>
    <n v="1"/>
    <s v="8.22427912BERDEZ S.A.S."/>
    <x v="2"/>
    <d v="2024-01-16T00:00:00"/>
    <x v="2669"/>
    <d v="1899-12-30T00:00:00"/>
    <d v="2024-01-16T10:42:00"/>
    <s v="10:42"/>
    <d v="1899-12-30T02:09:49"/>
    <x v="1"/>
    <x v="1"/>
    <x v="4"/>
    <x v="1"/>
    <n v="8193"/>
  </r>
  <r>
    <n v="2693"/>
    <d v="2024-01-16T12:53:25"/>
    <d v="2024-01-16T12:54:18"/>
    <s v="45077040@ventasyservicios.com.co"/>
    <s v="Kimberly Tatiana Sorza Moya"/>
    <m/>
    <d v="2024-01-16T00:00:00"/>
    <s v="9:07 a. m."/>
    <x v="0"/>
    <m/>
    <m/>
    <m/>
    <m/>
    <m/>
    <m/>
    <m/>
    <m/>
    <s v="asistente.comercialonsales2@gmail.com"/>
    <s v="Fwd: 3102029936-//AAA ACTIVACION SIM CARD VIRTUAL//CORPS SECURITY LTDA//901178839-5"/>
    <s v="3102029936"/>
    <s v="CORPS SECURITY LTDA"/>
    <s v="SOH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6T00:00:00"/>
    <s v="0"/>
    <s v="0"/>
    <x v="21"/>
    <x v="0"/>
    <x v="0"/>
    <x v="0"/>
    <x v="0"/>
    <n v="1"/>
    <n v="1"/>
    <n v="1"/>
    <n v="1"/>
    <x v="2"/>
    <n v="2"/>
    <s v="3102029936CORPS SECURITY LTDA"/>
    <x v="2"/>
    <d v="2024-01-16T00:00:00"/>
    <x v="2670"/>
    <d v="1899-12-30T00:00:00"/>
    <d v="2024-01-16T09:07:00"/>
    <s v="9:07"/>
    <d v="1899-12-30T03:47:18"/>
    <x v="1"/>
    <x v="1"/>
    <x v="31"/>
    <x v="1"/>
    <n v="8193"/>
  </r>
  <r>
    <n v="2694"/>
    <d v="2024-01-16T12:47:46"/>
    <d v="2024-01-16T12:54:41"/>
    <s v="45632550@ventasyservicios.com.co"/>
    <s v="Alejandra Rodriguez Cajamarca"/>
    <m/>
    <d v="2024-01-16T00:00:00"/>
    <s v="8:46 a. m."/>
    <x v="4"/>
    <m/>
    <m/>
    <m/>
    <m/>
    <m/>
    <m/>
    <m/>
    <m/>
    <s v="susan@ficoferreterias.com"/>
    <s v="Claro - queja servicio telefónico"/>
    <s v="19085037"/>
    <s v="FICO FERRETERIAS SAS"/>
    <s v="MICRO"/>
    <s v="CLIENTE EXTERNO"/>
    <x v="0"/>
    <m/>
    <s v="FIJO"/>
    <s v="HFC"/>
    <s v="SOPORTE TÉCNICO"/>
    <m/>
    <m/>
    <m/>
    <m/>
    <m/>
    <m/>
    <m/>
    <m/>
    <m/>
    <m/>
    <m/>
    <m/>
    <m/>
    <m/>
    <m/>
    <m/>
    <m/>
    <m/>
    <m/>
    <m/>
    <m/>
    <m/>
    <m/>
    <m/>
    <m/>
    <m/>
    <m/>
    <m/>
    <m/>
    <m/>
    <m/>
    <m/>
    <m/>
    <m/>
    <m/>
    <m/>
    <m/>
    <m/>
    <m/>
    <m/>
    <m/>
    <m/>
    <m/>
    <m/>
    <m/>
    <m/>
    <m/>
    <m/>
    <m/>
    <m/>
    <m/>
    <m/>
    <m/>
    <m/>
    <m/>
    <s v="TRANSFERENCIA"/>
    <m/>
    <m/>
    <m/>
    <m/>
    <m/>
    <m/>
    <m/>
    <m/>
    <m/>
    <m/>
    <m/>
    <m/>
    <m/>
    <m/>
    <m/>
    <m/>
    <m/>
    <m/>
    <m/>
    <m/>
    <m/>
    <m/>
    <m/>
    <m/>
    <m/>
    <m/>
    <m/>
    <m/>
    <m/>
    <m/>
    <m/>
    <m/>
    <m/>
    <m/>
    <m/>
    <m/>
    <m/>
    <m/>
    <m/>
    <m/>
    <m/>
    <m/>
    <m/>
    <m/>
    <m/>
    <m/>
    <m/>
    <m/>
    <m/>
    <m/>
    <m/>
    <m/>
    <m/>
    <x v="3"/>
    <s v="0"/>
    <s v="0"/>
    <s v="1"/>
    <s v="0"/>
    <s v="BOGOTA"/>
    <s v="ESCALADO"/>
    <s v="OTRAS ÁREAS"/>
    <d v="2024-01-16T00:00:00"/>
    <m/>
    <m/>
    <x v="8"/>
    <x v="0"/>
    <x v="1"/>
    <x v="0"/>
    <x v="0"/>
    <n v="1"/>
    <n v="1"/>
    <n v="1"/>
    <n v="1"/>
    <x v="0"/>
    <n v="1"/>
    <s v="19085037FICO FERRETERIAS SAS"/>
    <x v="2"/>
    <d v="2024-01-16T00:00:00"/>
    <x v="2671"/>
    <d v="1899-12-30T00:00:00"/>
    <d v="2024-01-16T08:46:00"/>
    <s v="8:46"/>
    <d v="1899-12-30T04:08:41"/>
    <x v="1"/>
    <x v="1"/>
    <x v="24"/>
    <x v="0"/>
    <n v="8193"/>
  </r>
  <r>
    <n v="2695"/>
    <d v="2024-01-16T12:52:33"/>
    <d v="2024-01-16T12:54:45"/>
    <s v="45981202@ventasyservicios.com.co"/>
    <s v="Candida Mayerli Moyano Casallas"/>
    <m/>
    <d v="2024-01-15T00:00:00"/>
    <s v="13:15 "/>
    <x v="5"/>
    <m/>
    <m/>
    <m/>
    <m/>
    <m/>
    <m/>
    <m/>
    <m/>
    <m/>
    <m/>
    <s v="3214256254"/>
    <s v="YENNY ALEXANDRA TEJADA HENAO"/>
    <s v="SOHO"/>
    <s v="CLIENTE EXTERNO"/>
    <x v="0"/>
    <m/>
    <m/>
    <m/>
    <m/>
    <m/>
    <m/>
    <m/>
    <m/>
    <m/>
    <m/>
    <m/>
    <m/>
    <m/>
    <m/>
    <m/>
    <m/>
    <m/>
    <m/>
    <m/>
    <m/>
    <m/>
    <m/>
    <m/>
    <m/>
    <m/>
    <m/>
    <m/>
    <m/>
    <m/>
    <m/>
    <m/>
    <m/>
    <m/>
    <m/>
    <m/>
    <m/>
    <m/>
    <m/>
    <m/>
    <m/>
    <m/>
    <m/>
    <m/>
    <m/>
    <m/>
    <m/>
    <m/>
    <m/>
    <m/>
    <m/>
    <m/>
    <m/>
    <m/>
    <m/>
    <m/>
    <m/>
    <m/>
    <m/>
    <m/>
    <m/>
    <m/>
    <m/>
    <m/>
    <m/>
    <m/>
    <m/>
    <m/>
    <m/>
    <m/>
    <m/>
    <m/>
    <m/>
    <m/>
    <m/>
    <m/>
    <m/>
    <m/>
    <m/>
    <m/>
    <m/>
    <m/>
    <m/>
    <m/>
    <m/>
    <s v="CORREO SIN ADJUNTO"/>
    <m/>
    <m/>
    <m/>
    <m/>
    <m/>
    <m/>
    <m/>
    <m/>
    <m/>
    <m/>
    <m/>
    <m/>
    <m/>
    <m/>
    <m/>
    <m/>
    <m/>
    <m/>
    <m/>
    <m/>
    <m/>
    <m/>
    <m/>
    <m/>
    <m/>
    <m/>
    <m/>
    <m/>
    <x v="0"/>
    <m/>
    <m/>
    <m/>
    <m/>
    <m/>
    <s v="GESTIONADO"/>
    <m/>
    <d v="2024-01-16T00:00:00"/>
    <m/>
    <m/>
    <x v="104"/>
    <x v="4"/>
    <x v="0"/>
    <x v="0"/>
    <x v="0"/>
    <n v="1"/>
    <n v="1"/>
    <n v="1"/>
    <n v="1"/>
    <x v="0"/>
    <n v="1"/>
    <s v="3214256254"/>
    <x v="0"/>
    <d v="2024-01-16T00:00:00"/>
    <x v="2672"/>
    <d v="1899-12-30T00:00:00"/>
    <d v="2024-01-15T13:15:00"/>
    <s v="13:15"/>
    <d v="1899-12-30T23:39:45"/>
    <x v="4"/>
    <x v="0"/>
    <x v="10"/>
    <x v="1"/>
    <n v="8193"/>
  </r>
  <r>
    <n v="2696"/>
    <d v="2024-01-16T12:53:11"/>
    <d v="2024-01-16T12:57:23"/>
    <s v="45113897@ventasyservicios.com.co"/>
    <s v="Diana Carolina Zambrano Cruz"/>
    <m/>
    <d v="2024-01-16T00:00:00"/>
    <s v="8:03"/>
    <x v="4"/>
    <m/>
    <m/>
    <m/>
    <m/>
    <m/>
    <m/>
    <m/>
    <m/>
    <s v="soporteti@funerariasantacruz.co"/>
    <s v="RV: Formato Cesión"/>
    <s v="4747424"/>
    <s v=" PQR INCONSISTENCIAS                       "/>
    <s v="NO DETERMINADO"/>
    <s v="CLIENTE EXTERNO"/>
    <x v="0"/>
    <m/>
    <s v="FIJO"/>
    <s v="HFC"/>
    <s v="CASO RECHAZADO"/>
    <m/>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16T00:00:00"/>
    <m/>
    <m/>
    <x v="3"/>
    <x v="0"/>
    <x v="0"/>
    <x v="0"/>
    <x v="0"/>
    <n v="1"/>
    <n v="1"/>
    <n v="1"/>
    <n v="1"/>
    <x v="1"/>
    <n v="4"/>
    <s v="4747424 PQR INCONSISTENCIAS                       "/>
    <x v="2"/>
    <d v="2024-01-16T00:00:00"/>
    <x v="2673"/>
    <d v="1899-12-30T00:00:00"/>
    <d v="2024-01-16T08:03:00"/>
    <s v="8:03"/>
    <d v="1899-12-30T04:54:23"/>
    <x v="1"/>
    <x v="1"/>
    <x v="30"/>
    <x v="0"/>
    <n v="8193"/>
  </r>
  <r>
    <n v="2697"/>
    <d v="2024-01-16T12:55:59"/>
    <d v="2024-01-16T12:57:37"/>
    <s v="45077035@ventasyservicios.com.co"/>
    <s v="Diana Marcela Navia Fino"/>
    <m/>
    <d v="2024-01-16T00:00:00"/>
    <s v="09:38"/>
    <x v="3"/>
    <m/>
    <s v="15560754"/>
    <m/>
    <m/>
    <m/>
    <m/>
    <m/>
    <m/>
    <m/>
    <m/>
    <s v="8.22489140.00.00.100000"/>
    <s v="PLATANILLOS CROCANTES DE PLÁTANO S.A.S."/>
    <s v="PYME MEDIANA"/>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16T00:00:00"/>
    <m/>
    <m/>
    <x v="31"/>
    <x v="3"/>
    <x v="0"/>
    <x v="0"/>
    <x v="0"/>
    <n v="1"/>
    <n v="1"/>
    <n v="1"/>
    <n v="1"/>
    <x v="0"/>
    <n v="1"/>
    <s v="8.22489140.00.00.100000PLATANILLOS CROCANTES DE PLÁTANO S.A.S."/>
    <x v="2"/>
    <d v="2024-01-16T00:00:00"/>
    <x v="2674"/>
    <d v="1899-12-30T00:00:00"/>
    <d v="2024-01-16T09:38:00"/>
    <s v="09:38"/>
    <d v="1899-12-30T03:19:37"/>
    <x v="1"/>
    <x v="1"/>
    <x v="29"/>
    <x v="1"/>
    <n v="8193"/>
  </r>
  <r>
    <n v="2698"/>
    <d v="2024-01-16T12:31:28"/>
    <d v="2024-01-16T13:00:24"/>
    <s v="45984160@ventasyservicios.com.co"/>
    <s v="Dana Sofia Giraldo Avila"/>
    <m/>
    <d v="2024-01-15T00:00:00"/>
    <s v="6:53:36 a. m."/>
    <x v="0"/>
    <m/>
    <m/>
    <m/>
    <m/>
    <m/>
    <m/>
    <m/>
    <m/>
    <s v="miguel.mendoza@claro.com.co"/>
    <s v="CAMBIOS DE PLAN / RETENCION AL CLIENTE"/>
    <s v="3205778126"/>
    <s v="FRIGORIFICO DEL SINU FRIGOSINU S.A"/>
    <s v="PYME PEQUEÑA"/>
    <s v="CLIENTE CLAR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6T00:00:00"/>
    <m/>
    <s v="N/A"/>
    <x v="0"/>
    <x v="0"/>
    <x v="0"/>
    <x v="0"/>
    <x v="0"/>
    <n v="1"/>
    <n v="1"/>
    <n v="1"/>
    <n v="1"/>
    <x v="0"/>
    <n v="1"/>
    <s v="3205778126FRIGORIFICO DEL SINU FRIGOSINU S.A"/>
    <x v="0"/>
    <d v="2024-01-16T00:00:00"/>
    <x v="2675"/>
    <d v="1899-12-30T00:00:00"/>
    <d v="2024-01-15T06:53:00"/>
    <s v="6:53"/>
    <d v="1899-12-31T06:07:24"/>
    <x v="0"/>
    <x v="0"/>
    <x v="13"/>
    <x v="1"/>
    <n v="8193"/>
  </r>
  <r>
    <n v="2699"/>
    <d v="2024-01-16T13:03:41"/>
    <d v="2024-01-16T13:04:19"/>
    <s v="45688293@ventasyservicios.com.co"/>
    <s v="Juan David Mendez"/>
    <m/>
    <d v="2024-01-16T00:00:00"/>
    <s v="11:12"/>
    <x v="0"/>
    <m/>
    <m/>
    <m/>
    <m/>
    <m/>
    <m/>
    <m/>
    <m/>
    <s v="Viviana.Diaz@claro.com.co"/>
    <s v="Fwd: REPOSICION SIMCARD 315 7554725"/>
    <s v="3157554725"/>
    <s v="DISTRIBUIDORA LA SULTANA DEL VALLE S.A."/>
    <s v="PYME PEQUEÑA"/>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6T00:00:00"/>
    <m/>
    <m/>
    <x v="21"/>
    <x v="0"/>
    <x v="0"/>
    <x v="0"/>
    <x v="0"/>
    <n v="1"/>
    <n v="1"/>
    <n v="1"/>
    <n v="1"/>
    <x v="0"/>
    <n v="1"/>
    <s v="3157554725DISTRIBUIDORA LA SULTANA DEL VALLE S.A."/>
    <x v="2"/>
    <d v="2024-01-16T00:00:00"/>
    <x v="2676"/>
    <d v="1899-12-30T00:00:00"/>
    <d v="2024-01-16T11:12:00"/>
    <s v="11:12"/>
    <d v="1899-12-30T01:52:19"/>
    <x v="1"/>
    <x v="1"/>
    <x v="4"/>
    <x v="1"/>
    <n v="8193"/>
  </r>
  <r>
    <n v="2700"/>
    <d v="2024-01-16T12:56:45"/>
    <d v="2024-01-16T13:05:16"/>
    <s v="45981202@ventasyservicios.com.co"/>
    <s v="Candida Mayerli Moyano Casallas"/>
    <m/>
    <d v="2024-01-16T00:00:00"/>
    <s v="7:15"/>
    <x v="5"/>
    <m/>
    <m/>
    <m/>
    <m/>
    <m/>
    <m/>
    <m/>
    <m/>
    <m/>
    <m/>
    <s v="12520320"/>
    <s v="ASSOCIATED BRANDS COLOMBIA USUARIO DE ZONA FRANCA S.A.S"/>
    <s v="PYME MEDIANA"/>
    <s v="CLIENTE EXTERNO"/>
    <x v="0"/>
    <m/>
    <m/>
    <m/>
    <m/>
    <m/>
    <m/>
    <m/>
    <m/>
    <m/>
    <m/>
    <m/>
    <m/>
    <m/>
    <m/>
    <m/>
    <m/>
    <m/>
    <m/>
    <m/>
    <m/>
    <m/>
    <m/>
    <m/>
    <m/>
    <m/>
    <m/>
    <m/>
    <m/>
    <m/>
    <m/>
    <m/>
    <m/>
    <m/>
    <m/>
    <m/>
    <m/>
    <m/>
    <m/>
    <m/>
    <m/>
    <m/>
    <m/>
    <m/>
    <m/>
    <m/>
    <m/>
    <m/>
    <m/>
    <m/>
    <m/>
    <m/>
    <m/>
    <m/>
    <m/>
    <m/>
    <m/>
    <m/>
    <m/>
    <m/>
    <m/>
    <m/>
    <m/>
    <m/>
    <m/>
    <m/>
    <m/>
    <m/>
    <m/>
    <m/>
    <m/>
    <m/>
    <m/>
    <m/>
    <m/>
    <m/>
    <m/>
    <m/>
    <m/>
    <m/>
    <m/>
    <m/>
    <m/>
    <m/>
    <m/>
    <s v="PAGO NO ABONADO"/>
    <s v="BANCO DAVIVIENDA"/>
    <s v="TRANSFERENCIA CON PAGO A LA REFERENCIA"/>
    <s v="REQ000004492228"/>
    <m/>
    <m/>
    <m/>
    <m/>
    <m/>
    <m/>
    <m/>
    <m/>
    <m/>
    <m/>
    <m/>
    <m/>
    <m/>
    <m/>
    <m/>
    <m/>
    <m/>
    <m/>
    <m/>
    <m/>
    <m/>
    <m/>
    <m/>
    <m/>
    <m/>
    <x v="0"/>
    <m/>
    <m/>
    <m/>
    <m/>
    <m/>
    <s v="ESCALADO"/>
    <s v="MYIT"/>
    <d v="2024-01-16T00:00:00"/>
    <m/>
    <m/>
    <x v="68"/>
    <x v="4"/>
    <x v="0"/>
    <x v="0"/>
    <x v="0"/>
    <s v=""/>
    <n v="0"/>
    <n v="0"/>
    <n v="0"/>
    <x v="1"/>
    <n v="3"/>
    <s v="12520320"/>
    <x v="2"/>
    <d v="2024-01-16T00:00:00"/>
    <x v="2677"/>
    <d v="1899-12-30T00:00:00"/>
    <d v="2024-01-16T07:15:00"/>
    <s v="7:15"/>
    <d v="1899-12-30T05:50:16"/>
    <x v="1"/>
    <x v="1"/>
    <x v="10"/>
    <x v="1"/>
    <n v="0"/>
  </r>
  <r>
    <n v="2701"/>
    <d v="2024-01-16T13:00:27"/>
    <d v="2024-01-16T13:07:18"/>
    <s v="45984160@ventasyservicios.com.co"/>
    <s v="Dana Sofia Giraldo Avila"/>
    <m/>
    <d v="2024-01-15T00:00:00"/>
    <s v="9:02:27 a. m."/>
    <x v="0"/>
    <m/>
    <m/>
    <m/>
    <m/>
    <m/>
    <m/>
    <m/>
    <m/>
    <s v="asistente.comercialonsales2@gmail.com"/>
    <s v="3508473688-//AAA ACTIVACION SIM CARD VIRTUAL //ARTEPAN//830118320-1"/>
    <s v="3508473688"/>
    <s v="ARTEPAN SAS"/>
    <s v="PYME PEQUEÑA"/>
    <s v="CONSULTOR COMERCIAL"/>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6T00:00:00"/>
    <m/>
    <s v="n/a"/>
    <x v="21"/>
    <x v="0"/>
    <x v="0"/>
    <x v="0"/>
    <x v="0"/>
    <n v="1"/>
    <n v="1"/>
    <n v="1"/>
    <n v="1"/>
    <x v="0"/>
    <n v="1"/>
    <s v="3508473688ARTEPAN SAS"/>
    <x v="0"/>
    <d v="2024-01-16T00:00:00"/>
    <x v="2678"/>
    <d v="1899-12-30T00:00:00"/>
    <d v="2024-01-15T09:02:00"/>
    <s v="9:02"/>
    <d v="1899-12-31T04:05:18"/>
    <x v="0"/>
    <x v="0"/>
    <x v="13"/>
    <x v="1"/>
    <n v="8193"/>
  </r>
  <r>
    <n v="2702"/>
    <d v="2024-01-16T12:48:15"/>
    <d v="2024-01-16T13:07:55"/>
    <s v="45077016@ventasyservicios.com.co"/>
    <s v="Luis Guanuquiza Dominguez"/>
    <m/>
    <d v="2024-01-16T00:00:00"/>
    <s v="9:54"/>
    <x v="3"/>
    <m/>
    <s v="15560767"/>
    <m/>
    <m/>
    <m/>
    <m/>
    <m/>
    <m/>
    <m/>
    <m/>
    <s v="900089420"/>
    <s v="ART HOME TEXTIL"/>
    <s v="MICRO"/>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16T00:00:00"/>
    <s v="N/A"/>
    <s v="N/A"/>
    <x v="31"/>
    <x v="3"/>
    <x v="0"/>
    <x v="0"/>
    <x v="0"/>
    <n v="1"/>
    <n v="1"/>
    <n v="1"/>
    <n v="1"/>
    <x v="0"/>
    <n v="1"/>
    <s v="900089420ART HOME TEXTIL"/>
    <x v="2"/>
    <d v="2024-01-16T00:00:00"/>
    <x v="2679"/>
    <d v="1899-12-30T00:00:00"/>
    <d v="2024-01-16T09:54:00"/>
    <s v="9:54"/>
    <d v="1899-12-30T03:13:55"/>
    <x v="1"/>
    <x v="1"/>
    <x v="25"/>
    <x v="1"/>
    <n v="8193"/>
  </r>
  <r>
    <n v="2703"/>
    <d v="2024-01-16T12:57:50"/>
    <d v="2024-01-16T13:09:21"/>
    <s v="45632550@ventasyservicios.com.co"/>
    <s v="Alejandra Rodriguez Cajamarca"/>
    <m/>
    <d v="2024-01-16T00:00:00"/>
    <s v="8:52 a. m."/>
    <x v="4"/>
    <m/>
    <m/>
    <m/>
    <m/>
    <m/>
    <m/>
    <m/>
    <m/>
    <s v="analista.procesos@ferreteriabarbosa.com"/>
    <s v="Soporte Pagina Ingenio Manuelita"/>
    <s v="11227426"/>
    <s v="FERRETERIA BARBOSA S.A.S."/>
    <s v="EMPRESAS"/>
    <s v="CLIENTE EXTERNO"/>
    <x v="1"/>
    <s v="MARCELA CARDONA MEJIA"/>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6T00:00:00"/>
    <m/>
    <m/>
    <x v="9"/>
    <x v="0"/>
    <x v="0"/>
    <x v="0"/>
    <x v="0"/>
    <n v="1"/>
    <n v="1"/>
    <n v="1"/>
    <n v="1"/>
    <x v="0"/>
    <n v="1"/>
    <s v="11227426FERRETERIA BARBOSA S.A.S."/>
    <x v="2"/>
    <d v="2024-01-16T00:00:00"/>
    <x v="2680"/>
    <d v="1899-12-30T00:00:00"/>
    <d v="2024-01-16T08:52:00"/>
    <s v="8:52"/>
    <d v="1899-12-30T04:17:21"/>
    <x v="1"/>
    <x v="1"/>
    <x v="24"/>
    <x v="0"/>
    <n v="8193"/>
  </r>
  <r>
    <n v="2704"/>
    <d v="2024-01-16T13:09:26"/>
    <d v="2024-01-16T13:13:42"/>
    <s v="45632550@ventasyservicios.com.co"/>
    <s v="Alejandra Rodriguez Cajamarca"/>
    <m/>
    <d v="2024-01-16T00:00:00"/>
    <s v="9:22 a. m."/>
    <x v="4"/>
    <m/>
    <m/>
    <m/>
    <m/>
    <m/>
    <m/>
    <m/>
    <m/>
    <s v="stefany.beltran@aguasommet.com"/>
    <s v="PAGO NO ABONADO REF 68910492"/>
    <s v="68910492"/>
    <s v="ALIMENTOS Y BEBIDAS PARAMO SAS"/>
    <s v="MICRO"/>
    <s v="CLIENTE EXTERN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6T00:00:00"/>
    <m/>
    <m/>
    <x v="47"/>
    <x v="0"/>
    <x v="0"/>
    <x v="0"/>
    <x v="0"/>
    <n v="1"/>
    <n v="1"/>
    <n v="1"/>
    <n v="1"/>
    <x v="0"/>
    <n v="1"/>
    <s v="68910492ALIMENTOS Y BEBIDAS PARAMO SAS"/>
    <x v="2"/>
    <d v="2024-01-16T00:00:00"/>
    <x v="2681"/>
    <d v="1899-12-30T00:00:00"/>
    <d v="2024-01-16T09:22:00"/>
    <s v="9:22"/>
    <d v="1899-12-30T03:51:42"/>
    <x v="1"/>
    <x v="1"/>
    <x v="24"/>
    <x v="0"/>
    <n v="8193"/>
  </r>
  <r>
    <n v="2705"/>
    <d v="2024-01-16T13:14:52"/>
    <d v="2024-01-16T13:15:01"/>
    <s v="45961543@ventasyservicios.com.co"/>
    <s v="Juan Jose Duque Aguirre"/>
    <m/>
    <d v="2024-01-16T00:00:00"/>
    <s v="10:01"/>
    <x v="1"/>
    <m/>
    <m/>
    <s v="ELETROJAPO S.A."/>
    <s v="890306372"/>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16T00:00:00"/>
    <m/>
    <m/>
    <x v="4"/>
    <x v="1"/>
    <x v="0"/>
    <x v="0"/>
    <x v="0"/>
    <n v="1"/>
    <n v="1"/>
    <n v="1"/>
    <n v="1"/>
    <x v="0"/>
    <n v="1"/>
    <s v="890306372"/>
    <x v="2"/>
    <d v="2024-01-16T00:00:00"/>
    <x v="2682"/>
    <d v="1899-12-30T00:00:00"/>
    <d v="2024-01-16T10:01:00"/>
    <s v="10:01"/>
    <d v="1899-12-30T03:14:01"/>
    <x v="1"/>
    <x v="1"/>
    <x v="6"/>
    <x v="1"/>
    <n v="8193"/>
  </r>
  <r>
    <n v="2706"/>
    <d v="2024-01-16T13:14:45"/>
    <d v="2024-01-16T13:15:50"/>
    <s v="46049316@ventasyservicios.com.co"/>
    <s v="Evelin Gicela Diaz Garzon"/>
    <m/>
    <d v="2024-01-16T00:00:00"/>
    <s v="10:32"/>
    <x v="7"/>
    <m/>
    <m/>
    <m/>
    <m/>
    <m/>
    <m/>
    <s v="recepcion.maurel@colombiamp.com"/>
    <s v="RE: Cesión Líneas Móviles Maurel &amp; Prom Colombia Nit 900.255.472-2 &gt;Urgente"/>
    <m/>
    <m/>
    <s v="8.21837182"/>
    <s v="Maurel &amp; Prom Colombia B."/>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6T00:00:00"/>
    <m/>
    <m/>
    <x v="79"/>
    <x v="6"/>
    <x v="0"/>
    <x v="0"/>
    <x v="0"/>
    <n v="1"/>
    <n v="1"/>
    <n v="1"/>
    <n v="1"/>
    <x v="1"/>
    <n v="5"/>
    <s v="8.21837182Maurel &amp; Prom Colombia B."/>
    <x v="2"/>
    <d v="2024-01-16T00:00:00"/>
    <x v="2683"/>
    <d v="1899-12-30T00:00:00"/>
    <d v="2024-01-16T10:32:00"/>
    <s v="10:32"/>
    <d v="1899-12-30T02:43:50"/>
    <x v="1"/>
    <x v="1"/>
    <x v="22"/>
    <x v="1"/>
    <n v="8193"/>
  </r>
  <r>
    <n v="2707"/>
    <d v="2024-01-16T12:59:05"/>
    <d v="2024-01-16T13:16:48"/>
    <s v="45113897@ventasyservicios.com.co"/>
    <s v="Diana Carolina Zambrano Cruz"/>
    <m/>
    <d v="2024-01-16T00:00:00"/>
    <s v="8:13"/>
    <x v="4"/>
    <m/>
    <m/>
    <m/>
    <m/>
    <m/>
    <m/>
    <m/>
    <m/>
    <s v="compras@cacingenieria.net"/>
    <s v="Derecho de petición – Ajuste a factura mes de enero 2024.- CAC INGENIERIA SA"/>
    <s v="12240936"/>
    <s v="CAC INGENIERIA S.A"/>
    <s v="PYME PEQUEÑA"/>
    <s v="CLIENTE EXTERNO"/>
    <x v="0"/>
    <m/>
    <s v="FIJO"/>
    <s v="FO"/>
    <s v="CREACIÓN DE PQR"/>
    <m/>
    <m/>
    <m/>
    <m/>
    <m/>
    <m/>
    <m/>
    <m/>
    <m/>
    <m/>
    <m/>
    <m/>
    <m/>
    <m/>
    <s v="AJUSTES POR FALLAS DE SERVICIO"/>
    <m/>
    <m/>
    <m/>
    <m/>
    <m/>
    <m/>
    <m/>
    <m/>
    <m/>
    <m/>
    <m/>
    <m/>
    <m/>
    <m/>
    <m/>
    <m/>
    <m/>
    <m/>
    <m/>
    <m/>
    <m/>
    <m/>
    <m/>
    <m/>
    <m/>
    <m/>
    <m/>
    <m/>
    <m/>
    <m/>
    <m/>
    <m/>
    <m/>
    <m/>
    <m/>
    <m/>
    <m/>
    <m/>
    <m/>
    <m/>
    <m/>
    <m/>
    <m/>
    <m/>
    <m/>
    <m/>
    <m/>
    <m/>
    <m/>
    <m/>
    <m/>
    <m/>
    <m/>
    <m/>
    <m/>
    <m/>
    <m/>
    <m/>
    <m/>
    <m/>
    <m/>
    <m/>
    <m/>
    <m/>
    <m/>
    <m/>
    <m/>
    <m/>
    <m/>
    <m/>
    <m/>
    <m/>
    <m/>
    <m/>
    <m/>
    <m/>
    <m/>
    <m/>
    <m/>
    <m/>
    <m/>
    <m/>
    <m/>
    <m/>
    <m/>
    <m/>
    <m/>
    <m/>
    <m/>
    <m/>
    <m/>
    <m/>
    <m/>
    <m/>
    <x v="0"/>
    <m/>
    <m/>
    <m/>
    <m/>
    <m/>
    <s v="GESTIONADO"/>
    <m/>
    <d v="2024-01-16T00:00:00"/>
    <m/>
    <m/>
    <x v="163"/>
    <x v="0"/>
    <x v="0"/>
    <x v="0"/>
    <x v="0"/>
    <n v="1"/>
    <n v="1"/>
    <n v="1"/>
    <n v="1"/>
    <x v="2"/>
    <n v="2"/>
    <s v="12240936CAC INGENIERIA S.A"/>
    <x v="2"/>
    <d v="2024-01-16T00:00:00"/>
    <x v="2684"/>
    <d v="1899-12-30T00:00:00"/>
    <d v="2024-01-16T08:13:00"/>
    <s v="8:13"/>
    <d v="1899-12-30T05:03:48"/>
    <x v="1"/>
    <x v="1"/>
    <x v="30"/>
    <x v="0"/>
    <n v="8193"/>
  </r>
  <r>
    <n v="2708"/>
    <d v="2024-01-16T13:17:06"/>
    <d v="2024-01-16T13:18:03"/>
    <s v="45077016@ventasyservicios.com.co"/>
    <s v="Luis Guanuquiza Dominguez"/>
    <m/>
    <d v="2024-01-16T00:00:00"/>
    <s v="9:55"/>
    <x v="3"/>
    <m/>
    <s v="15560768"/>
    <m/>
    <m/>
    <m/>
    <m/>
    <m/>
    <m/>
    <m/>
    <m/>
    <s v="15560768"/>
    <s v="NESTOR BRAVO S.A."/>
    <s v="PYME PEQUEÑA"/>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16T00:00:00"/>
    <s v="N/A"/>
    <s v="N/A"/>
    <x v="15"/>
    <x v="3"/>
    <x v="0"/>
    <x v="0"/>
    <x v="0"/>
    <n v="1"/>
    <n v="1"/>
    <n v="1"/>
    <n v="1"/>
    <x v="0"/>
    <n v="1"/>
    <s v="15560768NESTOR BRAVO S.A."/>
    <x v="2"/>
    <d v="2024-01-16T00:00:00"/>
    <x v="2685"/>
    <d v="1899-12-30T00:00:00"/>
    <d v="2024-01-16T09:55:00"/>
    <s v="9:55"/>
    <d v="1899-12-30T03:23:03"/>
    <x v="1"/>
    <x v="1"/>
    <x v="25"/>
    <x v="1"/>
    <n v="8193"/>
  </r>
  <r>
    <n v="2709"/>
    <d v="2024-01-16T13:15:04"/>
    <d v="2024-01-16T13:19:50"/>
    <s v="45961543@ventasyservicios.com.co"/>
    <s v="Juan Jose Duque Aguirre"/>
    <m/>
    <d v="2024-01-16T00:00:00"/>
    <s v="10:44 "/>
    <x v="1"/>
    <m/>
    <m/>
    <s v="ARIS TEXTIL SAS"/>
    <s v="900538591"/>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16T00:00:00"/>
    <m/>
    <m/>
    <x v="4"/>
    <x v="1"/>
    <x v="0"/>
    <x v="0"/>
    <x v="0"/>
    <n v="1"/>
    <n v="1"/>
    <n v="1"/>
    <n v="1"/>
    <x v="0"/>
    <n v="1"/>
    <s v="900538591"/>
    <x v="2"/>
    <d v="2024-01-16T00:00:00"/>
    <x v="2686"/>
    <d v="1899-12-30T00:00:00"/>
    <d v="2024-01-16T10:44:00"/>
    <s v="10:44"/>
    <d v="1899-12-30T02:35:50"/>
    <x v="1"/>
    <x v="1"/>
    <x v="6"/>
    <x v="1"/>
    <n v="8193"/>
  </r>
  <r>
    <n v="2710"/>
    <d v="2024-01-16T13:19:41"/>
    <d v="2024-01-16T13:21:09"/>
    <s v="45981202@ventasyservicios.com.co"/>
    <s v="Candida Mayerli Moyano Casallas"/>
    <m/>
    <d v="2024-01-16T00:00:00"/>
    <s v="7:50"/>
    <x v="5"/>
    <m/>
    <m/>
    <m/>
    <m/>
    <m/>
    <m/>
    <m/>
    <m/>
    <m/>
    <m/>
    <s v="3134319085"/>
    <s v="JR WORLD BUSINESS S A S"/>
    <s v="MICRO"/>
    <s v="CLIENTE EXTERNO"/>
    <x v="0"/>
    <m/>
    <m/>
    <m/>
    <m/>
    <m/>
    <m/>
    <m/>
    <m/>
    <m/>
    <m/>
    <m/>
    <m/>
    <m/>
    <m/>
    <m/>
    <m/>
    <m/>
    <m/>
    <m/>
    <m/>
    <m/>
    <m/>
    <m/>
    <m/>
    <m/>
    <m/>
    <m/>
    <m/>
    <m/>
    <m/>
    <m/>
    <m/>
    <m/>
    <m/>
    <m/>
    <m/>
    <m/>
    <m/>
    <m/>
    <m/>
    <m/>
    <m/>
    <m/>
    <m/>
    <m/>
    <m/>
    <m/>
    <m/>
    <m/>
    <m/>
    <m/>
    <m/>
    <m/>
    <m/>
    <m/>
    <m/>
    <m/>
    <m/>
    <m/>
    <m/>
    <m/>
    <m/>
    <m/>
    <m/>
    <m/>
    <m/>
    <m/>
    <m/>
    <m/>
    <m/>
    <m/>
    <m/>
    <m/>
    <m/>
    <m/>
    <m/>
    <m/>
    <m/>
    <m/>
    <m/>
    <m/>
    <s v="Re: Cruce de saldo"/>
    <s v="MÓVIL"/>
    <m/>
    <s v="PAGO MAL APLICADO"/>
    <s v="BANCO BOGOTÁ"/>
    <s v="TRANSFERENCIA CON PAGO A LA REFERENCIA"/>
    <m/>
    <m/>
    <m/>
    <m/>
    <m/>
    <m/>
    <m/>
    <m/>
    <m/>
    <m/>
    <m/>
    <m/>
    <m/>
    <m/>
    <m/>
    <m/>
    <m/>
    <m/>
    <m/>
    <m/>
    <m/>
    <m/>
    <m/>
    <m/>
    <m/>
    <m/>
    <x v="0"/>
    <m/>
    <m/>
    <m/>
    <m/>
    <m/>
    <s v="SOLUCIONADO ESCALADO"/>
    <s v="SUPERVISOR NEGOCIOS"/>
    <d v="2024-01-16T00:00:00"/>
    <m/>
    <m/>
    <x v="117"/>
    <x v="4"/>
    <x v="4"/>
    <x v="0"/>
    <x v="0"/>
    <n v="1"/>
    <n v="1"/>
    <n v="1"/>
    <n v="1"/>
    <x v="0"/>
    <n v="1"/>
    <s v="3134319085"/>
    <x v="2"/>
    <d v="2024-01-16T00:00:00"/>
    <x v="2687"/>
    <d v="1899-12-30T00:00:00"/>
    <d v="2024-01-16T07:50:00"/>
    <s v="7:50"/>
    <d v="1899-12-30T05:31:09"/>
    <x v="1"/>
    <x v="1"/>
    <x v="10"/>
    <x v="1"/>
    <n v="8193"/>
  </r>
  <r>
    <n v="2711"/>
    <d v="2024-01-16T13:22:56"/>
    <d v="2024-01-16T13:24:08"/>
    <s v="46044971@ventasyservicios.com.co"/>
    <s v="Rowinson Pinilla Vega"/>
    <m/>
    <d v="2024-01-15T00:00:00"/>
    <s v="01:47 A. m."/>
    <x v="0"/>
    <m/>
    <m/>
    <m/>
    <m/>
    <m/>
    <m/>
    <m/>
    <m/>
    <s v="eric.mendozg@claro.com.co"/>
    <s v="Fwd: SERVICIO ULTRA WIFI"/>
    <s v="65979045"/>
    <s v="ANGIE VANE CASTRO CALDERON"/>
    <s v="SOHO"/>
    <s v="CLIENTE EXTERNO"/>
    <x v="0"/>
    <m/>
    <s v="FIJO"/>
    <s v="HFC"/>
    <s v="PRODUCTO"/>
    <m/>
    <m/>
    <m/>
    <m/>
    <m/>
    <m/>
    <m/>
    <m/>
    <m/>
    <m/>
    <m/>
    <m/>
    <m/>
    <m/>
    <m/>
    <m/>
    <m/>
    <m/>
    <m/>
    <m/>
    <m/>
    <m/>
    <m/>
    <m/>
    <m/>
    <m/>
    <m/>
    <m/>
    <m/>
    <m/>
    <m/>
    <m/>
    <m/>
    <m/>
    <m/>
    <m/>
    <m/>
    <m/>
    <s v="OTROS PRODUCTOS (VENTAS)"/>
    <m/>
    <m/>
    <m/>
    <m/>
    <m/>
    <m/>
    <m/>
    <m/>
    <m/>
    <m/>
    <m/>
    <m/>
    <m/>
    <m/>
    <m/>
    <m/>
    <m/>
    <m/>
    <m/>
    <m/>
    <m/>
    <m/>
    <m/>
    <m/>
    <m/>
    <m/>
    <m/>
    <m/>
    <m/>
    <m/>
    <m/>
    <m/>
    <m/>
    <m/>
    <m/>
    <m/>
    <m/>
    <m/>
    <m/>
    <m/>
    <m/>
    <m/>
    <m/>
    <m/>
    <m/>
    <m/>
    <m/>
    <m/>
    <m/>
    <m/>
    <m/>
    <m/>
    <m/>
    <m/>
    <m/>
    <m/>
    <m/>
    <m/>
    <m/>
    <m/>
    <m/>
    <m/>
    <m/>
    <m/>
    <m/>
    <m/>
    <m/>
    <m/>
    <m/>
    <m/>
    <x v="0"/>
    <m/>
    <m/>
    <m/>
    <m/>
    <m/>
    <s v="SOLUCIONADO ESCALADO"/>
    <s v="SUPERVISOR NEGOCIOS"/>
    <d v="2024-01-15T00:00:00"/>
    <s v="NA"/>
    <s v="NA"/>
    <x v="16"/>
    <x v="0"/>
    <x v="4"/>
    <x v="0"/>
    <x v="0"/>
    <n v="1"/>
    <n v="1"/>
    <n v="1"/>
    <n v="1"/>
    <x v="0"/>
    <n v="1"/>
    <s v="65979045ANGIE VANE CASTRO CALDERON"/>
    <x v="1"/>
    <d v="2024-01-16T00:00:00"/>
    <x v="2688"/>
    <d v="1899-12-30T00:00:00"/>
    <d v="2024-01-15T01:47:00"/>
    <s v="01:47"/>
    <d v="1899-12-31T11:37:08"/>
    <x v="0"/>
    <x v="2"/>
    <x v="19"/>
    <x v="1"/>
    <n v="8193"/>
  </r>
  <r>
    <n v="2712"/>
    <d v="2024-01-16T13:21:34"/>
    <d v="2024-01-16T13:25:44"/>
    <s v="45961452@ventasyservicios.com.co"/>
    <s v="Natalia Buenano Gonzalez"/>
    <m/>
    <d v="2024-01-16T00:00:00"/>
    <s v="11:20"/>
    <x v="0"/>
    <m/>
    <m/>
    <m/>
    <m/>
    <m/>
    <m/>
    <m/>
    <m/>
    <s v="multifamiliar@outlook.com"/>
    <s v="Re: Fwd: RE: Fwd: Solicitud disminucion tarifa"/>
    <s v="50239243"/>
    <s v="MULTIFAMIL IAR CALIFORNIA                  "/>
    <s v="SOHO"/>
    <s v="CLIENTE EXTERNO"/>
    <x v="0"/>
    <m/>
    <s v="FIJO"/>
    <s v="HFC"/>
    <s v="CAMBIO PLAN TARIFA"/>
    <m/>
    <m/>
    <m/>
    <m/>
    <m/>
    <s v="UPGRADE - PARALELO"/>
    <m/>
    <m/>
    <m/>
    <m/>
    <m/>
    <m/>
    <m/>
    <m/>
    <m/>
    <m/>
    <m/>
    <m/>
    <m/>
    <m/>
    <m/>
    <m/>
    <m/>
    <m/>
    <m/>
    <m/>
    <m/>
    <m/>
    <m/>
    <m/>
    <m/>
    <m/>
    <m/>
    <m/>
    <m/>
    <m/>
    <m/>
    <m/>
    <m/>
    <m/>
    <m/>
    <m/>
    <m/>
    <m/>
    <m/>
    <m/>
    <m/>
    <m/>
    <m/>
    <m/>
    <m/>
    <m/>
    <m/>
    <m/>
    <m/>
    <m/>
    <m/>
    <m/>
    <m/>
    <m/>
    <m/>
    <m/>
    <m/>
    <m/>
    <m/>
    <m/>
    <m/>
    <m/>
    <m/>
    <m/>
    <m/>
    <m/>
    <m/>
    <m/>
    <m/>
    <m/>
    <m/>
    <m/>
    <m/>
    <m/>
    <m/>
    <m/>
    <m/>
    <m/>
    <m/>
    <m/>
    <m/>
    <m/>
    <m/>
    <m/>
    <m/>
    <m/>
    <m/>
    <m/>
    <m/>
    <m/>
    <m/>
    <m/>
    <m/>
    <m/>
    <m/>
    <m/>
    <m/>
    <m/>
    <m/>
    <m/>
    <m/>
    <m/>
    <m/>
    <x v="0"/>
    <m/>
    <m/>
    <m/>
    <m/>
    <m/>
    <s v="GESTIONADO"/>
    <m/>
    <d v="2024-01-16T00:00:00"/>
    <m/>
    <m/>
    <x v="62"/>
    <x v="0"/>
    <x v="0"/>
    <x v="0"/>
    <x v="0"/>
    <n v="1"/>
    <n v="1"/>
    <n v="1"/>
    <n v="1"/>
    <x v="0"/>
    <n v="1"/>
    <s v="50239243MULTIFAMIL IAR CALIFORNIA                  "/>
    <x v="2"/>
    <d v="2024-01-16T00:00:00"/>
    <x v="2689"/>
    <d v="1899-12-30T00:00:00"/>
    <d v="2024-01-16T11:20:00"/>
    <s v="11:20"/>
    <d v="1899-12-30T02:05:44"/>
    <x v="1"/>
    <x v="1"/>
    <x v="5"/>
    <x v="1"/>
    <n v="8193"/>
  </r>
  <r>
    <n v="2713"/>
    <d v="2024-01-16T13:19:58"/>
    <d v="2024-01-16T13:26:45"/>
    <s v="45961543@ventasyservicios.com.co"/>
    <s v="Juan Jose Duque Aguirre"/>
    <m/>
    <d v="2024-01-16T00:00:00"/>
    <s v="10:45"/>
    <x v="1"/>
    <m/>
    <m/>
    <s v="CHEM FLUID SAS"/>
    <s v="901192599"/>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16T00:00:00"/>
    <m/>
    <m/>
    <x v="4"/>
    <x v="1"/>
    <x v="0"/>
    <x v="0"/>
    <x v="0"/>
    <n v="1"/>
    <n v="1"/>
    <n v="1"/>
    <n v="1"/>
    <x v="0"/>
    <n v="1"/>
    <s v="901192599"/>
    <x v="2"/>
    <d v="2024-01-16T00:00:00"/>
    <x v="2690"/>
    <d v="1899-12-30T00:00:00"/>
    <d v="2024-01-16T10:45:00"/>
    <s v="10:45"/>
    <d v="1899-12-30T02:41:45"/>
    <x v="1"/>
    <x v="1"/>
    <x v="6"/>
    <x v="1"/>
    <n v="8193"/>
  </r>
  <r>
    <n v="2714"/>
    <d v="2024-01-16T13:24:14"/>
    <d v="2024-01-16T13:28:19"/>
    <s v="46044971@ventasyservicios.com.co"/>
    <s v="Rowinson Pinilla Vega"/>
    <m/>
    <d v="2024-01-15T00:00:00"/>
    <s v="11:00 a. m."/>
    <x v="4"/>
    <m/>
    <m/>
    <m/>
    <m/>
    <m/>
    <m/>
    <m/>
    <m/>
    <s v="jonatan.amaya@claro.com.co"/>
    <s v="Re: PROPUESTA DE RETENCION Y FIDELIZACION INDUSTRIAS DEL PACIFICO SA NIT 8002017351"/>
    <s v="800201735 "/>
    <s v="INDUSTRIAS DEL PACIFICO S.A.S"/>
    <s v="PYME PEQUEÑA"/>
    <s v="CLIENTE CLAR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5T00:00:00"/>
    <s v="NA"/>
    <s v="NA"/>
    <x v="0"/>
    <x v="0"/>
    <x v="0"/>
    <x v="0"/>
    <x v="0"/>
    <n v="1"/>
    <n v="1"/>
    <n v="1"/>
    <n v="1"/>
    <x v="0"/>
    <n v="1"/>
    <s v="800201735 INDUSTRIAS DEL PACIFICO S.A.S"/>
    <x v="0"/>
    <d v="2024-01-16T00:00:00"/>
    <x v="2691"/>
    <d v="1899-12-30T00:00:00"/>
    <d v="2024-01-15T11:00:00"/>
    <s v="11:00"/>
    <d v="1899-12-31T02:28:19"/>
    <x v="0"/>
    <x v="2"/>
    <x v="19"/>
    <x v="1"/>
    <n v="8193"/>
  </r>
  <r>
    <n v="2715"/>
    <d v="2024-01-16T13:26:40"/>
    <d v="2024-01-16T13:29:25"/>
    <s v="45077095@ventasyservicios.com.co"/>
    <s v="Diana Patricia García Valencia"/>
    <m/>
    <d v="2024-01-15T00:00:00"/>
    <d v="1899-12-30T20:07:00"/>
    <x v="4"/>
    <m/>
    <m/>
    <m/>
    <m/>
    <m/>
    <m/>
    <m/>
    <m/>
    <s v="valentina.tuicon@hotmail.com"/>
    <s v="OFERTA PARA AUMENTO DE VELOCIDAD"/>
    <s v="13332787"/>
    <s v="PULIDO URIZA RUBY AMANDA"/>
    <s v="SOHO"/>
    <s v="CLIENTE EXTERNO"/>
    <x v="0"/>
    <m/>
    <s v="FIJO"/>
    <s v="FO"/>
    <s v="CAMBIO PLAN TARIFA"/>
    <m/>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5T00:00:00"/>
    <m/>
    <m/>
    <x v="22"/>
    <x v="0"/>
    <x v="0"/>
    <x v="0"/>
    <x v="0"/>
    <n v="1"/>
    <n v="1"/>
    <n v="1"/>
    <n v="1"/>
    <x v="1"/>
    <n v="2"/>
    <s v="13332787PULIDO URIZA RUBY AMANDA"/>
    <x v="0"/>
    <d v="2024-01-16T00:00:00"/>
    <x v="2692"/>
    <d v="1899-12-30T00:00:00"/>
    <d v="2024-01-15T20:07:00"/>
    <s v="Hora mal diligenciada."/>
    <d v="1899-12-30T17:22:25"/>
    <x v="3"/>
    <x v="2"/>
    <x v="17"/>
    <x v="0"/>
    <n v="8193"/>
  </r>
  <r>
    <n v="2716"/>
    <d v="2024-01-16T12:50:32"/>
    <d v="2024-01-16T13:29:47"/>
    <s v="46046878@ventasyservicios.com.co"/>
    <s v="Laura Alejandra Romero Roa"/>
    <m/>
    <d v="2024-01-16T00:00:00"/>
    <s v="12:47"/>
    <x v="0"/>
    <m/>
    <m/>
    <m/>
    <m/>
    <m/>
    <m/>
    <m/>
    <m/>
    <s v="grupohdz2019@gmail.com; "/>
    <s v="Re: CANCELACION SEGMENTO PYME ID  1421617"/>
    <s v="901328344"/>
    <s v="GRUPO HDZ S.A.S"/>
    <s v="NO DETERMINADO"/>
    <s v="CLIENTE EXTERNO"/>
    <x v="0"/>
    <m/>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6T00:00:00"/>
    <m/>
    <m/>
    <x v="58"/>
    <x v="0"/>
    <x v="0"/>
    <x v="0"/>
    <x v="0"/>
    <n v="1"/>
    <n v="1"/>
    <n v="1"/>
    <n v="1"/>
    <x v="0"/>
    <n v="1"/>
    <s v="901328344GRUPO HDZ S.A.S"/>
    <x v="2"/>
    <d v="2024-01-16T00:00:00"/>
    <x v="2693"/>
    <d v="1899-12-30T00:00:00"/>
    <d v="2024-01-16T12:47:00"/>
    <s v="12:47"/>
    <d v="1899-12-30T00:42:47"/>
    <x v="1"/>
    <x v="1"/>
    <x v="27"/>
    <x v="1"/>
    <n v="8193"/>
  </r>
  <r>
    <n v="2717"/>
    <d v="2024-01-16T13:26:38"/>
    <d v="2024-01-16T13:30:20"/>
    <s v="45077040@ventasyservicios.com.co"/>
    <s v="Kimberly Tatiana Sorza Moya"/>
    <m/>
    <d v="2024-01-16T00:00:00"/>
    <s v="9:06 a. m."/>
    <x v="0"/>
    <m/>
    <m/>
    <m/>
    <m/>
    <m/>
    <m/>
    <m/>
    <m/>
    <s v="jesus.bonivento@claro.com.co"/>
    <s v="Desenrrutar líneas y marcar cuenta Fijo CONSUSALUD DEL CARIBE IPS LIMITADA   NIT  900397110 "/>
    <s v="8.22486395"/>
    <s v="CONSUSALUD DEL CARIBE IPS LIMITADA"/>
    <s v="MICRO"/>
    <s v="CLIENTE CLARO"/>
    <x v="0"/>
    <m/>
    <s v="MÓVIL"/>
    <m/>
    <m/>
    <s v="GESTIÓN DE COBRANZA"/>
    <m/>
    <m/>
    <m/>
    <m/>
    <m/>
    <m/>
    <m/>
    <m/>
    <m/>
    <m/>
    <m/>
    <m/>
    <m/>
    <m/>
    <m/>
    <m/>
    <m/>
    <m/>
    <m/>
    <m/>
    <m/>
    <s v="REINSTALACIÓN - RECONEXIÓN POR MORA"/>
    <m/>
    <m/>
    <m/>
    <m/>
    <m/>
    <m/>
    <m/>
    <m/>
    <m/>
    <m/>
    <m/>
    <m/>
    <m/>
    <m/>
    <m/>
    <m/>
    <m/>
    <m/>
    <m/>
    <m/>
    <m/>
    <m/>
    <m/>
    <m/>
    <m/>
    <m/>
    <m/>
    <m/>
    <m/>
    <m/>
    <m/>
    <m/>
    <m/>
    <m/>
    <m/>
    <m/>
    <m/>
    <m/>
    <m/>
    <m/>
    <m/>
    <m/>
    <m/>
    <m/>
    <m/>
    <m/>
    <m/>
    <m/>
    <m/>
    <m/>
    <m/>
    <m/>
    <m/>
    <m/>
    <m/>
    <m/>
    <m/>
    <m/>
    <m/>
    <m/>
    <m/>
    <m/>
    <m/>
    <m/>
    <m/>
    <m/>
    <m/>
    <m/>
    <m/>
    <m/>
    <m/>
    <m/>
    <m/>
    <m/>
    <m/>
    <m/>
    <m/>
    <m/>
    <m/>
    <m/>
    <m/>
    <m/>
    <m/>
    <m/>
    <m/>
    <m/>
    <x v="0"/>
    <m/>
    <m/>
    <m/>
    <m/>
    <m/>
    <s v="GESTIONADO"/>
    <m/>
    <d v="2024-01-16T00:00:00"/>
    <s v="0"/>
    <s v="0"/>
    <x v="190"/>
    <x v="0"/>
    <x v="0"/>
    <x v="0"/>
    <x v="0"/>
    <n v="1"/>
    <n v="1"/>
    <n v="1"/>
    <n v="1"/>
    <x v="0"/>
    <n v="1"/>
    <s v="8.22486395CONSUSALUD DEL CARIBE IPS LIMITADA"/>
    <x v="2"/>
    <d v="2024-01-16T00:00:00"/>
    <x v="2694"/>
    <d v="1899-12-30T00:00:00"/>
    <d v="2024-01-16T09:06:00"/>
    <s v="9:06"/>
    <d v="1899-12-30T04:24:20"/>
    <x v="1"/>
    <x v="1"/>
    <x v="31"/>
    <x v="1"/>
    <n v="8193"/>
  </r>
  <r>
    <n v="2718"/>
    <d v="2024-01-16T13:29:49"/>
    <d v="2024-01-16T13:30:46"/>
    <s v="46046878@ventasyservicios.com.co"/>
    <s v="Laura Alejandra Romero Roa"/>
    <m/>
    <d v="2024-01-16T00:00:00"/>
    <s v="13:27"/>
    <x v="0"/>
    <m/>
    <m/>
    <m/>
    <m/>
    <m/>
    <m/>
    <m/>
    <m/>
    <s v="ruben.muriel@claro.com.co; "/>
    <s v="Re: Solicitud de renegociación de servicios - CLINICA MEISEL S.A.S.  NIT 844002258"/>
    <s v="844002258"/>
    <s v="CLINICA MEISEL"/>
    <s v="NO DETERMINADO"/>
    <s v="CLIENTE EXTERNO"/>
    <x v="0"/>
    <m/>
    <s v="FIJO"/>
    <s v="HFC"/>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6T00:00:00"/>
    <m/>
    <m/>
    <x v="0"/>
    <x v="0"/>
    <x v="0"/>
    <x v="0"/>
    <x v="0"/>
    <n v="1"/>
    <n v="1"/>
    <n v="1"/>
    <n v="1"/>
    <x v="0"/>
    <n v="1"/>
    <s v="844002258CLINICA MEISEL"/>
    <x v="2"/>
    <d v="2024-01-16T00:00:00"/>
    <x v="2695"/>
    <d v="1899-12-30T00:00:00"/>
    <d v="2024-01-16T13:27:00"/>
    <s v="13:27"/>
    <d v="1899-12-30T00:03:46"/>
    <x v="1"/>
    <x v="1"/>
    <x v="27"/>
    <x v="1"/>
    <n v="8193"/>
  </r>
  <r>
    <n v="2719"/>
    <d v="2024-01-16T13:30:50"/>
    <d v="2024-01-16T13:30:59"/>
    <s v="45113897@ventasyservicios.com.co"/>
    <s v="Diana Carolina Zambrano Cruz"/>
    <m/>
    <d v="2024-01-16T00:00:00"/>
    <s v="8:17"/>
    <x v="4"/>
    <m/>
    <m/>
    <m/>
    <m/>
    <m/>
    <m/>
    <m/>
    <m/>
    <s v="info@guialagz.com"/>
    <s v="CRUCE DE SALDO"/>
    <s v="89919567"/>
    <s v="GUIAS Y REPUESTOS LTDA                     "/>
    <s v="PYME MEDIANA"/>
    <s v="CLIENTE EXTERNO"/>
    <x v="0"/>
    <m/>
    <s v="FIJO"/>
    <s v="HFC"/>
    <s v="SALDO"/>
    <m/>
    <m/>
    <m/>
    <m/>
    <m/>
    <m/>
    <m/>
    <m/>
    <m/>
    <m/>
    <m/>
    <m/>
    <m/>
    <m/>
    <m/>
    <m/>
    <m/>
    <m/>
    <m/>
    <m/>
    <m/>
    <m/>
    <m/>
    <m/>
    <m/>
    <m/>
    <m/>
    <m/>
    <m/>
    <m/>
    <m/>
    <m/>
    <m/>
    <m/>
    <m/>
    <m/>
    <m/>
    <m/>
    <m/>
    <m/>
    <m/>
    <m/>
    <m/>
    <m/>
    <m/>
    <m/>
    <m/>
    <m/>
    <m/>
    <s v="TRASLADO"/>
    <m/>
    <m/>
    <m/>
    <m/>
    <m/>
    <m/>
    <m/>
    <m/>
    <m/>
    <m/>
    <m/>
    <m/>
    <m/>
    <m/>
    <m/>
    <m/>
    <m/>
    <m/>
    <m/>
    <m/>
    <m/>
    <m/>
    <m/>
    <m/>
    <m/>
    <m/>
    <m/>
    <m/>
    <m/>
    <m/>
    <m/>
    <m/>
    <m/>
    <m/>
    <m/>
    <m/>
    <m/>
    <m/>
    <m/>
    <m/>
    <m/>
    <m/>
    <m/>
    <m/>
    <m/>
    <m/>
    <m/>
    <m/>
    <m/>
    <m/>
    <m/>
    <m/>
    <m/>
    <m/>
    <m/>
    <m/>
    <m/>
    <m/>
    <m/>
    <x v="0"/>
    <m/>
    <m/>
    <m/>
    <m/>
    <m/>
    <s v="GESTIONADO"/>
    <m/>
    <d v="2024-01-16T00:00:00"/>
    <m/>
    <m/>
    <x v="23"/>
    <x v="0"/>
    <x v="0"/>
    <x v="0"/>
    <x v="0"/>
    <n v="1"/>
    <n v="1"/>
    <n v="1"/>
    <n v="1"/>
    <x v="0"/>
    <n v="1"/>
    <s v="89919567GUIAS Y REPUESTOS LTDA                     "/>
    <x v="2"/>
    <d v="2024-01-16T00:00:00"/>
    <x v="2696"/>
    <d v="1899-12-30T00:00:00"/>
    <d v="2024-01-16T08:17:00"/>
    <s v="8:17"/>
    <d v="1899-12-30T05:13:59"/>
    <x v="1"/>
    <x v="1"/>
    <x v="30"/>
    <x v="0"/>
    <n v="8193"/>
  </r>
  <r>
    <n v="2720"/>
    <d v="2024-01-16T13:29:28"/>
    <d v="2024-01-16T13:31:14"/>
    <s v="45077095@ventasyservicios.com.co"/>
    <s v="Diana Patricia García Valencia"/>
    <m/>
    <d v="2024-01-15T00:00:00"/>
    <s v="8:06"/>
    <x v="4"/>
    <m/>
    <m/>
    <m/>
    <m/>
    <m/>
    <m/>
    <m/>
    <m/>
    <s v="Importadora la 27 JEREMY (importadorala27@hotmail.com)"/>
    <s v="RV: RV: Claro solicito paz y salvo de la factura del mes de diciembre .Ya que registra una mora, adjunto comprovante de pago muchas gracias por su  atencion . Quedoatenta a su respuesta"/>
    <s v="32679599"/>
    <s v="IMPORTADOR LA CIA LTDA SAS   "/>
    <s v="MICRO"/>
    <s v="CLIENTE EXTERNO"/>
    <x v="0"/>
    <m/>
    <s v="FIJO"/>
    <s v="HFC"/>
    <s v="RECAUDO"/>
    <m/>
    <m/>
    <m/>
    <m/>
    <m/>
    <m/>
    <m/>
    <m/>
    <m/>
    <m/>
    <m/>
    <m/>
    <m/>
    <m/>
    <m/>
    <m/>
    <m/>
    <m/>
    <m/>
    <m/>
    <m/>
    <m/>
    <m/>
    <m/>
    <m/>
    <m/>
    <m/>
    <m/>
    <m/>
    <m/>
    <m/>
    <m/>
    <m/>
    <m/>
    <m/>
    <m/>
    <m/>
    <m/>
    <m/>
    <m/>
    <s v="ESTADO DE CUENTA"/>
    <m/>
    <m/>
    <m/>
    <m/>
    <m/>
    <m/>
    <m/>
    <m/>
    <m/>
    <m/>
    <m/>
    <m/>
    <m/>
    <m/>
    <m/>
    <m/>
    <m/>
    <m/>
    <m/>
    <m/>
    <m/>
    <m/>
    <m/>
    <m/>
    <m/>
    <m/>
    <m/>
    <m/>
    <m/>
    <m/>
    <m/>
    <m/>
    <m/>
    <m/>
    <m/>
    <m/>
    <m/>
    <m/>
    <m/>
    <m/>
    <m/>
    <m/>
    <m/>
    <m/>
    <m/>
    <m/>
    <m/>
    <m/>
    <m/>
    <m/>
    <m/>
    <m/>
    <m/>
    <m/>
    <m/>
    <m/>
    <m/>
    <m/>
    <m/>
    <m/>
    <m/>
    <m/>
    <m/>
    <m/>
    <m/>
    <m/>
    <m/>
    <m/>
    <x v="0"/>
    <m/>
    <m/>
    <m/>
    <m/>
    <m/>
    <s v="GESTIONADO"/>
    <m/>
    <d v="2024-01-15T00:00:00"/>
    <m/>
    <m/>
    <x v="191"/>
    <x v="0"/>
    <x v="0"/>
    <x v="0"/>
    <x v="0"/>
    <n v="1"/>
    <n v="1"/>
    <n v="1"/>
    <n v="1"/>
    <x v="0"/>
    <n v="1"/>
    <s v="32679599IMPORTADOR LA CIA LTDA SAS   "/>
    <x v="0"/>
    <d v="2024-01-16T00:00:00"/>
    <x v="2697"/>
    <d v="1899-12-30T00:00:00"/>
    <d v="2024-01-15T08:06:00"/>
    <s v="8:06"/>
    <d v="1899-12-31T05:25:14"/>
    <x v="0"/>
    <x v="2"/>
    <x v="17"/>
    <x v="0"/>
    <n v="8193"/>
  </r>
  <r>
    <n v="2721"/>
    <d v="2024-01-16T13:31:23"/>
    <d v="2024-01-16T13:32:30"/>
    <s v="45077095@ventasyservicios.com.co"/>
    <s v="Diana Patricia García Valencia"/>
    <m/>
    <d v="2024-01-15T00:00:00"/>
    <s v="15:53"/>
    <x v="4"/>
    <m/>
    <m/>
    <m/>
    <m/>
    <m/>
    <m/>
    <m/>
    <m/>
    <s v="Juan David Estrada Arcia (aprendizadmon@kredit.com.co)"/>
    <s v="RE: SOLICITUD DE FACTURAS CLARO"/>
    <s v="1884853"/>
    <s v="KREDIT PLUS S.A.S. "/>
    <s v="EMPRESAS"/>
    <s v="CLIENTE EXTERNO"/>
    <x v="1"/>
    <s v="CRISTINA BARRAZA FRANCO"/>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5T00:00:00"/>
    <m/>
    <m/>
    <x v="9"/>
    <x v="0"/>
    <x v="0"/>
    <x v="0"/>
    <x v="0"/>
    <n v="1"/>
    <n v="1"/>
    <n v="1"/>
    <n v="1"/>
    <x v="0"/>
    <n v="1"/>
    <s v="1884853KREDIT PLUS S.A.S. "/>
    <x v="0"/>
    <d v="2024-01-16T00:00:00"/>
    <x v="2698"/>
    <d v="1899-12-30T00:00:00"/>
    <d v="2024-01-15T15:53:00"/>
    <s v="15:53"/>
    <d v="1899-12-30T21:39:30"/>
    <x v="4"/>
    <x v="2"/>
    <x v="17"/>
    <x v="0"/>
    <n v="8193"/>
  </r>
  <r>
    <n v="2722"/>
    <d v="2024-01-16T13:32:34"/>
    <d v="2024-01-16T13:34:32"/>
    <s v="45077095@ventasyservicios.com.co"/>
    <s v="Diana Patricia García Valencia"/>
    <m/>
    <d v="2024-01-15T00:00:00"/>
    <s v="13:49"/>
    <x v="4"/>
    <m/>
    <m/>
    <m/>
    <m/>
    <m/>
    <m/>
    <m/>
    <m/>
    <s v="David Alexander Ospina Bastidas (dospina@rbsas.co)"/>
    <s v="Recaudo Bogotá SAS NIT 900453688-5 - Solicitud validación aprovisionamiento de la línea SIRCI - CLARO 57101502205660027"/>
    <s v="12002593"/>
    <s v="RECAUDO BOGOTA S.A.S."/>
    <s v="EMPRESAS"/>
    <s v="CLIENTE EXTERNO"/>
    <x v="1"/>
    <s v="MARIA DEL PILAR RUIZ LADRON"/>
    <s v="FIJO"/>
    <s v="FO"/>
    <s v="CAMBIO PLAN TARIFA"/>
    <m/>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5T00:00:00"/>
    <m/>
    <m/>
    <x v="22"/>
    <x v="0"/>
    <x v="0"/>
    <x v="0"/>
    <x v="0"/>
    <n v="1"/>
    <n v="1"/>
    <n v="1"/>
    <n v="1"/>
    <x v="2"/>
    <n v="2"/>
    <s v="12002593RECAUDO BOGOTA S.A.S."/>
    <x v="0"/>
    <d v="2024-01-16T00:00:00"/>
    <x v="2699"/>
    <d v="1899-12-30T00:00:00"/>
    <d v="2024-01-15T13:49:00"/>
    <s v="13:49"/>
    <d v="1899-12-30T23:45:32"/>
    <x v="4"/>
    <x v="2"/>
    <x v="17"/>
    <x v="0"/>
    <n v="8193"/>
  </r>
  <r>
    <n v="2723"/>
    <d v="2024-01-16T13:31:02"/>
    <d v="2024-01-16T13:35:32"/>
    <s v="45113897@ventasyservicios.com.co"/>
    <s v="Diana Carolina Zambrano Cruz"/>
    <m/>
    <d v="2024-01-16T00:00:00"/>
    <s v="8:18"/>
    <x v="4"/>
    <m/>
    <m/>
    <m/>
    <m/>
    <m/>
    <m/>
    <m/>
    <m/>
    <s v="diegobsoto@hotmail.com"/>
    <s v="Solicitud descuento 2 meses sin servicio"/>
    <s v="70620832"/>
    <s v=" DIEGO BALB SOTO ESPINOSA                  "/>
    <s v="NO DETERMINADO"/>
    <s v="CLIENTE EXTERNO"/>
    <x v="0"/>
    <m/>
    <s v="FIJO"/>
    <s v="HFC"/>
    <s v="CASO A OTRAS ÁREAS"/>
    <m/>
    <m/>
    <m/>
    <m/>
    <m/>
    <m/>
    <m/>
    <m/>
    <s v="RESIDENCIAL"/>
    <m/>
    <m/>
    <m/>
    <m/>
    <m/>
    <m/>
    <m/>
    <m/>
    <m/>
    <m/>
    <m/>
    <m/>
    <m/>
    <m/>
    <m/>
    <m/>
    <m/>
    <m/>
    <m/>
    <m/>
    <m/>
    <m/>
    <m/>
    <m/>
    <m/>
    <m/>
    <m/>
    <m/>
    <m/>
    <m/>
    <m/>
    <m/>
    <m/>
    <m/>
    <m/>
    <m/>
    <m/>
    <m/>
    <m/>
    <m/>
    <m/>
    <m/>
    <m/>
    <m/>
    <m/>
    <m/>
    <m/>
    <m/>
    <m/>
    <m/>
    <m/>
    <m/>
    <m/>
    <m/>
    <m/>
    <m/>
    <m/>
    <m/>
    <m/>
    <m/>
    <m/>
    <m/>
    <m/>
    <m/>
    <m/>
    <m/>
    <m/>
    <m/>
    <m/>
    <m/>
    <m/>
    <m/>
    <m/>
    <m/>
    <m/>
    <m/>
    <m/>
    <m/>
    <m/>
    <m/>
    <m/>
    <m/>
    <m/>
    <m/>
    <m/>
    <m/>
    <m/>
    <m/>
    <m/>
    <m/>
    <m/>
    <m/>
    <m/>
    <m/>
    <m/>
    <m/>
    <m/>
    <m/>
    <m/>
    <m/>
    <x v="0"/>
    <m/>
    <m/>
    <m/>
    <m/>
    <m/>
    <s v="GESTIONADO"/>
    <m/>
    <d v="2024-01-16T00:00:00"/>
    <m/>
    <m/>
    <x v="118"/>
    <x v="0"/>
    <x v="0"/>
    <x v="0"/>
    <x v="0"/>
    <n v="1"/>
    <n v="1"/>
    <n v="1"/>
    <n v="1"/>
    <x v="0"/>
    <n v="1"/>
    <s v="70620832 DIEGO BALB SOTO ESPINOSA                  "/>
    <x v="2"/>
    <d v="2024-01-16T00:00:00"/>
    <x v="2700"/>
    <d v="1899-12-30T00:00:00"/>
    <d v="2024-01-16T08:18:00"/>
    <s v="8:18"/>
    <d v="1899-12-30T05:17:32"/>
    <x v="1"/>
    <x v="1"/>
    <x v="30"/>
    <x v="0"/>
    <n v="8193"/>
  </r>
  <r>
    <n v="2724"/>
    <d v="2024-01-16T13:34:34"/>
    <d v="2024-01-16T13:36:15"/>
    <s v="45077095@ventasyservicios.com.co"/>
    <s v="Diana Patricia García Valencia"/>
    <m/>
    <d v="2024-01-15T00:00:00"/>
    <s v="15:45"/>
    <x v="4"/>
    <m/>
    <m/>
    <m/>
    <m/>
    <m/>
    <m/>
    <m/>
    <m/>
    <s v="Hector Albeiro Murcia Delgado (hector.murcia@thomasgreg.com)"/>
    <s v="Solicitud anuncio redes"/>
    <s v="11261272"/>
    <s v="MANEJO TECNICO DE INFORMACION S.A."/>
    <s v="EMPRESAS"/>
    <s v="CLIENTE EXTERNO"/>
    <x v="1"/>
    <s v="HAZBLEIDY FIGUEROA PICO"/>
    <s v="FIJO"/>
    <s v="FO"/>
    <s v="CAMBIO PLAN TARIFA"/>
    <m/>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5T00:00:00"/>
    <m/>
    <m/>
    <x v="22"/>
    <x v="0"/>
    <x v="0"/>
    <x v="0"/>
    <x v="0"/>
    <n v="1"/>
    <n v="1"/>
    <n v="1"/>
    <n v="1"/>
    <x v="0"/>
    <n v="1"/>
    <s v="11261272MANEJO TECNICO DE INFORMACION S.A."/>
    <x v="0"/>
    <d v="2024-01-16T00:00:00"/>
    <x v="2701"/>
    <d v="1899-12-30T00:00:00"/>
    <d v="2024-01-15T15:45:00"/>
    <s v="15:45"/>
    <d v="1899-12-30T21:51:15"/>
    <x v="4"/>
    <x v="2"/>
    <x v="17"/>
    <x v="0"/>
    <n v="8193"/>
  </r>
  <r>
    <n v="2725"/>
    <d v="2024-01-16T13:31:38"/>
    <d v="2024-01-16T13:36:17"/>
    <s v="45961543@ventasyservicios.com.co"/>
    <s v="Juan Jose Duque Aguirre"/>
    <m/>
    <d v="2024-01-16T00:00:00"/>
    <s v="11:09"/>
    <x v="1"/>
    <m/>
    <m/>
    <s v="AGRO ZAMORANO S.A.S."/>
    <s v="900838135"/>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16T00:00:00"/>
    <m/>
    <m/>
    <x v="4"/>
    <x v="1"/>
    <x v="0"/>
    <x v="0"/>
    <x v="0"/>
    <n v="1"/>
    <n v="1"/>
    <n v="1"/>
    <n v="1"/>
    <x v="0"/>
    <n v="1"/>
    <s v="900838135"/>
    <x v="2"/>
    <d v="2024-01-16T00:00:00"/>
    <x v="2702"/>
    <d v="1899-12-30T00:00:00"/>
    <d v="2024-01-16T11:09:00"/>
    <s v="11:09"/>
    <d v="1899-12-30T02:27:17"/>
    <x v="1"/>
    <x v="1"/>
    <x v="6"/>
    <x v="1"/>
    <n v="8193"/>
  </r>
  <r>
    <n v="2726"/>
    <d v="2024-01-16T13:36:21"/>
    <d v="2024-01-16T13:37:54"/>
    <s v="45077095@ventasyservicios.com.co"/>
    <s v="Diana Patricia García Valencia"/>
    <m/>
    <d v="2024-01-15T00:00:00"/>
    <s v="15:34"/>
    <x v="4"/>
    <m/>
    <m/>
    <m/>
    <m/>
    <m/>
    <m/>
    <m/>
    <m/>
    <s v="admin@onceconstructora.com"/>
    <s v="AJUSTE FACTURA 3 - 291564119"/>
    <s v="13341860"/>
    <s v="ONCE CONSTRUCTORA S.A.S"/>
    <s v="SOHO"/>
    <s v="CLIENTE EXTERNO"/>
    <x v="0"/>
    <m/>
    <s v="FIJO"/>
    <s v="HFC"/>
    <s v="CREACIÓN DE PQR"/>
    <m/>
    <m/>
    <m/>
    <m/>
    <m/>
    <m/>
    <m/>
    <m/>
    <m/>
    <m/>
    <m/>
    <m/>
    <m/>
    <m/>
    <s v="CARGO BÁSICO"/>
    <m/>
    <m/>
    <m/>
    <m/>
    <m/>
    <m/>
    <m/>
    <m/>
    <m/>
    <m/>
    <m/>
    <m/>
    <m/>
    <m/>
    <m/>
    <m/>
    <m/>
    <m/>
    <m/>
    <m/>
    <m/>
    <m/>
    <m/>
    <m/>
    <m/>
    <m/>
    <m/>
    <m/>
    <m/>
    <m/>
    <m/>
    <m/>
    <m/>
    <m/>
    <m/>
    <m/>
    <m/>
    <m/>
    <m/>
    <m/>
    <m/>
    <m/>
    <m/>
    <m/>
    <m/>
    <m/>
    <m/>
    <m/>
    <m/>
    <m/>
    <m/>
    <m/>
    <m/>
    <m/>
    <m/>
    <m/>
    <m/>
    <m/>
    <m/>
    <m/>
    <m/>
    <m/>
    <m/>
    <m/>
    <m/>
    <m/>
    <m/>
    <m/>
    <m/>
    <m/>
    <m/>
    <m/>
    <m/>
    <m/>
    <m/>
    <m/>
    <m/>
    <m/>
    <m/>
    <m/>
    <m/>
    <m/>
    <m/>
    <m/>
    <m/>
    <m/>
    <m/>
    <m/>
    <m/>
    <m/>
    <m/>
    <m/>
    <m/>
    <m/>
    <x v="0"/>
    <m/>
    <m/>
    <m/>
    <m/>
    <m/>
    <s v="GESTIONADO"/>
    <m/>
    <d v="2024-01-15T00:00:00"/>
    <m/>
    <m/>
    <x v="187"/>
    <x v="0"/>
    <x v="0"/>
    <x v="0"/>
    <x v="0"/>
    <n v="1"/>
    <n v="1"/>
    <n v="1"/>
    <n v="1"/>
    <x v="0"/>
    <n v="1"/>
    <s v="13341860ONCE CONSTRUCTORA S.A.S"/>
    <x v="0"/>
    <d v="2024-01-16T00:00:00"/>
    <x v="2703"/>
    <d v="1899-12-30T00:00:00"/>
    <d v="2024-01-15T15:34:00"/>
    <s v="15:34"/>
    <d v="1899-12-30T22:03:54"/>
    <x v="4"/>
    <x v="2"/>
    <x v="17"/>
    <x v="0"/>
    <n v="8193"/>
  </r>
  <r>
    <n v="2727"/>
    <d v="2024-01-16T13:31:09"/>
    <d v="2024-01-16T13:38:30"/>
    <s v="45981202@ventasyservicios.com.co"/>
    <s v="Candida Mayerli Moyano Casallas"/>
    <m/>
    <d v="2024-01-16T00:00:00"/>
    <s v="7:57"/>
    <x v="5"/>
    <m/>
    <m/>
    <m/>
    <m/>
    <m/>
    <m/>
    <m/>
    <m/>
    <m/>
    <m/>
    <s v="8.22502235"/>
    <s v="PRO GPS S.A.S."/>
    <s v="MICRO"/>
    <s v="CLIENTE EXTERNO"/>
    <x v="0"/>
    <m/>
    <m/>
    <m/>
    <m/>
    <m/>
    <m/>
    <m/>
    <m/>
    <m/>
    <m/>
    <m/>
    <m/>
    <m/>
    <m/>
    <m/>
    <m/>
    <m/>
    <m/>
    <m/>
    <m/>
    <m/>
    <m/>
    <m/>
    <m/>
    <m/>
    <m/>
    <m/>
    <m/>
    <m/>
    <m/>
    <m/>
    <m/>
    <m/>
    <m/>
    <m/>
    <m/>
    <m/>
    <m/>
    <m/>
    <m/>
    <m/>
    <m/>
    <m/>
    <m/>
    <m/>
    <m/>
    <m/>
    <m/>
    <m/>
    <m/>
    <m/>
    <m/>
    <m/>
    <m/>
    <m/>
    <m/>
    <m/>
    <m/>
    <m/>
    <m/>
    <m/>
    <m/>
    <m/>
    <m/>
    <m/>
    <m/>
    <m/>
    <m/>
    <m/>
    <m/>
    <m/>
    <m/>
    <m/>
    <m/>
    <m/>
    <m/>
    <m/>
    <m/>
    <m/>
    <m/>
    <m/>
    <s v="Pago no abonado cuenta maestra referencia para pago 6225022356"/>
    <s v="MÓVIL"/>
    <m/>
    <s v="PAGO NO ABONADO"/>
    <s v="CAV CLARO"/>
    <s v="TRANSFERENCIA CON PAGO A LA REFERENCIA"/>
    <s v="REQ000004492078"/>
    <m/>
    <m/>
    <m/>
    <m/>
    <m/>
    <m/>
    <m/>
    <m/>
    <m/>
    <m/>
    <m/>
    <m/>
    <m/>
    <m/>
    <m/>
    <m/>
    <m/>
    <m/>
    <m/>
    <m/>
    <m/>
    <m/>
    <m/>
    <m/>
    <m/>
    <x v="0"/>
    <m/>
    <m/>
    <m/>
    <m/>
    <m/>
    <s v="ESCALADO"/>
    <s v="MYIT"/>
    <d v="2024-01-16T00:00:00"/>
    <m/>
    <m/>
    <x v="68"/>
    <x v="4"/>
    <x v="1"/>
    <x v="0"/>
    <x v="0"/>
    <n v="1"/>
    <n v="1"/>
    <n v="1"/>
    <n v="1"/>
    <x v="0"/>
    <n v="1"/>
    <s v="8.22502235"/>
    <x v="2"/>
    <d v="2024-01-16T00:00:00"/>
    <x v="2704"/>
    <d v="1899-12-30T00:00:00"/>
    <d v="2024-01-16T07:57:00"/>
    <s v="7:57"/>
    <d v="1899-12-30T05:41:30"/>
    <x v="1"/>
    <x v="1"/>
    <x v="10"/>
    <x v="1"/>
    <n v="0"/>
  </r>
  <r>
    <n v="2728"/>
    <d v="2024-01-16T13:37:08"/>
    <d v="2024-01-16T13:38:33"/>
    <s v="46049316@ventasyservicios.com.co"/>
    <s v="Evelin Gicela Diaz Garzon"/>
    <m/>
    <d v="2024-01-16T00:00:00"/>
    <s v="10:38"/>
    <x v="7"/>
    <m/>
    <m/>
    <m/>
    <m/>
    <m/>
    <m/>
    <s v="mariaelejalde@laparuma.com; "/>
    <s v="Re: CESION CONTRATO LINEAS MOVILES"/>
    <m/>
    <m/>
    <s v="8.22390686"/>
    <s v="DISTRIBUIDORA LA PARUMA S"/>
    <s v="PYME MEDIAN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6T00:00:00"/>
    <m/>
    <m/>
    <x v="81"/>
    <x v="6"/>
    <x v="0"/>
    <x v="0"/>
    <x v="0"/>
    <n v="1"/>
    <n v="1"/>
    <n v="1"/>
    <n v="1"/>
    <x v="2"/>
    <n v="2"/>
    <s v="8.22390686DISTRIBUIDORA LA PARUMA S"/>
    <x v="2"/>
    <d v="2024-01-16T00:00:00"/>
    <x v="2705"/>
    <d v="1899-12-30T00:00:00"/>
    <d v="2024-01-16T10:38:00"/>
    <s v="10:38"/>
    <d v="1899-12-30T03:00:33"/>
    <x v="1"/>
    <x v="1"/>
    <x v="22"/>
    <x v="1"/>
    <n v="8193"/>
  </r>
  <r>
    <n v="2729"/>
    <d v="2024-01-16T13:25:51"/>
    <d v="2024-01-16T13:38:46"/>
    <s v="45961452@ventasyservicios.com.co"/>
    <s v="Natalia Buenano Gonzalez"/>
    <m/>
    <d v="2024-01-16T00:00:00"/>
    <s v="12:39"/>
    <x v="1"/>
    <m/>
    <m/>
    <s v="MARIA CAMILA LARROTA MONTOYA"/>
    <s v="1016086384"/>
    <s v="INFORMACIÓN"/>
    <m/>
    <m/>
    <m/>
    <m/>
    <m/>
    <m/>
    <m/>
    <m/>
    <m/>
    <x v="2"/>
    <m/>
    <m/>
    <m/>
    <m/>
    <m/>
    <m/>
    <m/>
    <m/>
    <m/>
    <m/>
    <m/>
    <m/>
    <m/>
    <m/>
    <m/>
    <m/>
    <m/>
    <m/>
    <m/>
    <m/>
    <m/>
    <m/>
    <m/>
    <m/>
    <m/>
    <m/>
    <m/>
    <m/>
    <m/>
    <m/>
    <m/>
    <m/>
    <m/>
    <m/>
    <m/>
    <m/>
    <m/>
    <m/>
    <m/>
    <m/>
    <m/>
    <m/>
    <m/>
    <m/>
    <m/>
    <m/>
    <m/>
    <m/>
    <m/>
    <m/>
    <m/>
    <m/>
    <m/>
    <m/>
    <m/>
    <m/>
    <m/>
    <m/>
    <m/>
    <m/>
    <m/>
    <m/>
    <m/>
    <m/>
    <m/>
    <m/>
    <m/>
    <m/>
    <m/>
    <m/>
    <m/>
    <m/>
    <m/>
    <m/>
    <m/>
    <m/>
    <m/>
    <m/>
    <m/>
    <m/>
    <m/>
    <m/>
    <m/>
    <m/>
    <m/>
    <m/>
    <m/>
    <m/>
    <s v="OTROS TEMAS"/>
    <s v="REPORTE DE FALLAS APP - PORTAL"/>
    <m/>
    <m/>
    <m/>
    <m/>
    <m/>
    <m/>
    <m/>
    <m/>
    <m/>
    <m/>
    <m/>
    <m/>
    <m/>
    <m/>
    <m/>
    <m/>
    <m/>
    <m/>
    <m/>
    <m/>
    <m/>
    <m/>
    <m/>
    <x v="0"/>
    <m/>
    <m/>
    <m/>
    <m/>
    <m/>
    <s v="GESTIONADO"/>
    <m/>
    <d v="2024-01-16T00:00:00"/>
    <m/>
    <m/>
    <x v="85"/>
    <x v="1"/>
    <x v="0"/>
    <x v="0"/>
    <x v="0"/>
    <n v="1"/>
    <n v="1"/>
    <n v="1"/>
    <n v="1"/>
    <x v="0"/>
    <n v="1"/>
    <s v="1016086384"/>
    <x v="2"/>
    <d v="2024-01-16T00:00:00"/>
    <x v="2706"/>
    <d v="1899-12-30T00:00:00"/>
    <d v="2024-01-16T12:39:00"/>
    <s v="12:39"/>
    <d v="1899-12-30T00:59:46"/>
    <x v="1"/>
    <x v="1"/>
    <x v="5"/>
    <x v="1"/>
    <n v="8193"/>
  </r>
  <r>
    <n v="2730"/>
    <d v="2024-01-16T13:38:09"/>
    <d v="2024-01-16T13:39:06"/>
    <s v="45077095@ventasyservicios.com.co"/>
    <s v="Diana Patricia García Valencia"/>
    <m/>
    <d v="2024-01-15T00:00:00"/>
    <s v="15:05"/>
    <x v="4"/>
    <m/>
    <m/>
    <m/>
    <m/>
    <m/>
    <m/>
    <m/>
    <m/>
    <s v="Daniel Monti (Daniel.Monti@Bain.com)"/>
    <s v="RE: Bain &amp; Company - Configuracíon de seguridad del servicio de internet fija"/>
    <s v="12456753"/>
    <s v="BAIN &amp; COMPANY COLOMBIA SAS"/>
    <s v="EMPRESAS"/>
    <s v="CLIENTE EXTERNO"/>
    <x v="1"/>
    <s v="LUZ DARY GARZON PULIDO"/>
    <s v="FIJO"/>
    <s v="FO"/>
    <s v="CAMBIO PLAN TARIFA"/>
    <m/>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5T00:00:00"/>
    <m/>
    <m/>
    <x v="22"/>
    <x v="0"/>
    <x v="0"/>
    <x v="0"/>
    <x v="0"/>
    <n v="1"/>
    <n v="1"/>
    <n v="1"/>
    <n v="1"/>
    <x v="0"/>
    <n v="1"/>
    <s v="12456753BAIN &amp; COMPANY COLOMBIA SAS"/>
    <x v="0"/>
    <d v="2024-01-16T00:00:00"/>
    <x v="2707"/>
    <d v="1899-12-30T00:00:00"/>
    <d v="2024-01-15T15:05:00"/>
    <s v="15:05"/>
    <d v="1899-12-30T22:34:06"/>
    <x v="4"/>
    <x v="2"/>
    <x v="17"/>
    <x v="0"/>
    <n v="8193"/>
  </r>
  <r>
    <n v="2731"/>
    <d v="2024-01-16T13:39:09"/>
    <d v="2024-01-16T13:41:45"/>
    <s v="45077095@ventasyservicios.com.co"/>
    <s v="Diana Patricia García Valencia"/>
    <m/>
    <d v="2024-01-15T00:00:00"/>
    <s v="14:58"/>
    <x v="4"/>
    <m/>
    <m/>
    <m/>
    <m/>
    <m/>
    <m/>
    <m/>
    <m/>
    <s v="MAURICIO BORJA VILLAMIL (maobor@hotmail.com)"/>
    <s v="Re: CLARO problemas...."/>
    <s v="69693428"/>
    <s v="MAURICIO M BORJA VILLAMIL"/>
    <s v="SOHO"/>
    <s v="CLIENTE EXTERNO"/>
    <x v="0"/>
    <m/>
    <s v="FIJO"/>
    <s v="HFC"/>
    <s v="SOPORTE TÉCNICO"/>
    <m/>
    <m/>
    <m/>
    <m/>
    <m/>
    <m/>
    <m/>
    <m/>
    <m/>
    <m/>
    <m/>
    <m/>
    <m/>
    <m/>
    <m/>
    <m/>
    <m/>
    <m/>
    <m/>
    <m/>
    <m/>
    <m/>
    <m/>
    <m/>
    <m/>
    <m/>
    <m/>
    <m/>
    <m/>
    <m/>
    <m/>
    <m/>
    <m/>
    <m/>
    <m/>
    <m/>
    <m/>
    <m/>
    <m/>
    <m/>
    <m/>
    <m/>
    <m/>
    <m/>
    <m/>
    <m/>
    <m/>
    <m/>
    <m/>
    <m/>
    <m/>
    <m/>
    <m/>
    <m/>
    <m/>
    <s v="COBERTURA"/>
    <m/>
    <m/>
    <m/>
    <m/>
    <m/>
    <m/>
    <m/>
    <m/>
    <m/>
    <m/>
    <m/>
    <m/>
    <m/>
    <m/>
    <m/>
    <m/>
    <m/>
    <m/>
    <m/>
    <m/>
    <m/>
    <m/>
    <m/>
    <m/>
    <m/>
    <m/>
    <m/>
    <m/>
    <m/>
    <m/>
    <m/>
    <m/>
    <m/>
    <m/>
    <m/>
    <m/>
    <m/>
    <m/>
    <m/>
    <m/>
    <m/>
    <m/>
    <m/>
    <m/>
    <m/>
    <m/>
    <m/>
    <m/>
    <m/>
    <m/>
    <m/>
    <m/>
    <m/>
    <x v="1"/>
    <m/>
    <m/>
    <s v="1"/>
    <s v="0"/>
    <s v="00"/>
    <s v="GESTIONADO"/>
    <m/>
    <d v="2024-01-15T00:00:00"/>
    <m/>
    <m/>
    <x v="192"/>
    <x v="0"/>
    <x v="0"/>
    <x v="0"/>
    <x v="0"/>
    <n v="1"/>
    <n v="1"/>
    <n v="1"/>
    <n v="1"/>
    <x v="0"/>
    <n v="1"/>
    <s v="69693428MAURICIO M BORJA VILLAMIL"/>
    <x v="0"/>
    <d v="2024-01-16T00:00:00"/>
    <x v="2708"/>
    <d v="1899-12-30T00:00:00"/>
    <d v="2024-01-15T14:58:00"/>
    <s v="14:58"/>
    <d v="1899-12-30T22:43:45"/>
    <x v="4"/>
    <x v="2"/>
    <x v="17"/>
    <x v="0"/>
    <n v="8193"/>
  </r>
  <r>
    <n v="2732"/>
    <d v="2024-01-16T13:40:32"/>
    <d v="2024-01-16T13:41:50"/>
    <s v="46049316@ventasyservicios.com.co"/>
    <s v="Evelin Gicela Diaz Garzon"/>
    <m/>
    <d v="2024-01-16T00:00:00"/>
    <s v="10:40"/>
    <x v="7"/>
    <m/>
    <m/>
    <m/>
    <m/>
    <m/>
    <m/>
    <s v="mariacristinavargast@gmail.com"/>
    <s v="Cambio de titularidad linea de teléfono movil - 3207689998"/>
    <m/>
    <m/>
    <s v="3207689998"/>
    <s v="MARIA CRISTINA VARGAS"/>
    <s v="NO DETERMINAD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6T00:00:00"/>
    <m/>
    <m/>
    <x v="78"/>
    <x v="6"/>
    <x v="0"/>
    <x v="0"/>
    <x v="0"/>
    <n v="1"/>
    <n v="1"/>
    <n v="1"/>
    <n v="1"/>
    <x v="0"/>
    <n v="1"/>
    <s v="3207689998MARIA CRISTINA VARGAS"/>
    <x v="2"/>
    <d v="2024-01-16T00:00:00"/>
    <x v="2709"/>
    <d v="1899-12-30T00:00:00"/>
    <d v="2024-01-16T10:40:00"/>
    <s v="10:40"/>
    <d v="1899-12-30T03:01:50"/>
    <x v="1"/>
    <x v="1"/>
    <x v="22"/>
    <x v="1"/>
    <n v="8193"/>
  </r>
  <r>
    <n v="2733"/>
    <d v="2024-01-16T13:41:53"/>
    <d v="2024-01-16T13:43:24"/>
    <s v="45077095@ventasyservicios.com.co"/>
    <s v="Diana Patricia García Valencia"/>
    <m/>
    <d v="2024-01-15T00:00:00"/>
    <s v="14:53"/>
    <x v="4"/>
    <m/>
    <m/>
    <m/>
    <m/>
    <m/>
    <m/>
    <m/>
    <m/>
    <s v="Mike Yefersson Garavito Rivera (yefersson.92@hotmail.com)"/>
    <s v="Fwd: Derecho de petición"/>
    <s v="35657366"/>
    <s v="MIKE YEFER GARAVITO RIVERA"/>
    <s v="SOHO"/>
    <s v="CLIENTE EXTERNO"/>
    <x v="0"/>
    <m/>
    <s v="FIJO"/>
    <s v="FO"/>
    <s v="CREACIÓN DE PQR"/>
    <m/>
    <m/>
    <m/>
    <m/>
    <m/>
    <m/>
    <m/>
    <m/>
    <m/>
    <m/>
    <m/>
    <m/>
    <m/>
    <m/>
    <s v="COBROS ÚNICOS"/>
    <m/>
    <m/>
    <m/>
    <m/>
    <m/>
    <m/>
    <m/>
    <m/>
    <m/>
    <m/>
    <m/>
    <m/>
    <m/>
    <m/>
    <m/>
    <m/>
    <m/>
    <m/>
    <m/>
    <m/>
    <m/>
    <m/>
    <m/>
    <m/>
    <m/>
    <m/>
    <m/>
    <m/>
    <m/>
    <m/>
    <m/>
    <m/>
    <m/>
    <m/>
    <m/>
    <m/>
    <m/>
    <m/>
    <m/>
    <m/>
    <m/>
    <m/>
    <m/>
    <m/>
    <m/>
    <m/>
    <m/>
    <m/>
    <m/>
    <m/>
    <m/>
    <m/>
    <m/>
    <m/>
    <m/>
    <m/>
    <m/>
    <m/>
    <m/>
    <m/>
    <m/>
    <m/>
    <m/>
    <m/>
    <m/>
    <m/>
    <m/>
    <m/>
    <m/>
    <m/>
    <m/>
    <m/>
    <m/>
    <m/>
    <m/>
    <m/>
    <m/>
    <m/>
    <m/>
    <m/>
    <m/>
    <m/>
    <m/>
    <m/>
    <m/>
    <m/>
    <m/>
    <m/>
    <m/>
    <m/>
    <m/>
    <m/>
    <m/>
    <m/>
    <x v="0"/>
    <m/>
    <m/>
    <m/>
    <m/>
    <m/>
    <s v="GESTIONADO"/>
    <m/>
    <d v="2024-01-15T00:00:00"/>
    <m/>
    <m/>
    <x v="193"/>
    <x v="0"/>
    <x v="0"/>
    <x v="0"/>
    <x v="0"/>
    <n v="1"/>
    <n v="1"/>
    <n v="1"/>
    <n v="1"/>
    <x v="0"/>
    <n v="1"/>
    <s v="35657366MIKE YEFER GARAVITO RIVERA"/>
    <x v="0"/>
    <d v="2024-01-16T00:00:00"/>
    <x v="2710"/>
    <d v="1899-12-30T00:00:00"/>
    <d v="2024-01-15T14:53:00"/>
    <s v="14:53"/>
    <d v="1899-12-30T22:50:24"/>
    <x v="4"/>
    <x v="2"/>
    <x v="17"/>
    <x v="0"/>
    <n v="8193"/>
  </r>
  <r>
    <n v="2734"/>
    <d v="2024-01-16T13:42:40"/>
    <d v="2024-01-16T13:43:25"/>
    <s v="46049316@ventasyservicios.com.co"/>
    <s v="Evelin Gicela Diaz Garzon"/>
    <m/>
    <d v="2024-01-16T00:00:00"/>
    <s v="10:40"/>
    <x v="7"/>
    <m/>
    <m/>
    <m/>
    <m/>
    <m/>
    <m/>
    <s v="mariacristinavargast@gmail.com"/>
    <s v="Cambio de titularidad linea de teléfono movil - 3207689998"/>
    <m/>
    <m/>
    <s v="3207689998"/>
    <s v="MARIA CRISTINA VARGAS TRI"/>
    <s v="NO DETERMINAD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6T00:00:00"/>
    <m/>
    <m/>
    <x v="78"/>
    <x v="6"/>
    <x v="0"/>
    <x v="0"/>
    <x v="0"/>
    <n v="1"/>
    <n v="1"/>
    <n v="1"/>
    <n v="1"/>
    <x v="1"/>
    <n v="2"/>
    <s v="3207689998MARIA CRISTINA VARGAS TRI"/>
    <x v="2"/>
    <d v="2024-01-16T00:00:00"/>
    <x v="2711"/>
    <d v="1899-12-30T00:00:00"/>
    <d v="2024-01-16T10:40:00"/>
    <s v="10:40"/>
    <d v="1899-12-30T03:03:25"/>
    <x v="1"/>
    <x v="1"/>
    <x v="22"/>
    <x v="1"/>
    <n v="8193"/>
  </r>
  <r>
    <n v="2735"/>
    <d v="2024-01-16T13:30:49"/>
    <d v="2024-01-16T13:47:43"/>
    <s v="46046878@ventasyservicios.com.co"/>
    <s v="Laura Alejandra Romero Roa"/>
    <m/>
    <d v="2024-01-16T00:00:00"/>
    <s v="13:42"/>
    <x v="0"/>
    <m/>
    <m/>
    <m/>
    <m/>
    <m/>
    <m/>
    <m/>
    <m/>
    <s v="kllanten@yahoo.it; "/>
    <s v="Re: Fwd: cambio correo electrònico per acceso Mi Claro Home"/>
    <s v="2549249"/>
    <s v="Arturo Llantén Ante"/>
    <s v="NO DETERMINADO"/>
    <s v="CLIENTE EXTERNO"/>
    <x v="0"/>
    <m/>
    <s v="FIJO"/>
    <s v="HFC"/>
    <s v="PORTAL CORPORATIVO - APP - PERFILAMIENTO"/>
    <m/>
    <m/>
    <m/>
    <m/>
    <m/>
    <m/>
    <m/>
    <m/>
    <m/>
    <m/>
    <m/>
    <m/>
    <m/>
    <m/>
    <m/>
    <m/>
    <m/>
    <m/>
    <m/>
    <m/>
    <m/>
    <m/>
    <m/>
    <m/>
    <m/>
    <m/>
    <m/>
    <m/>
    <m/>
    <m/>
    <m/>
    <m/>
    <m/>
    <m/>
    <m/>
    <m/>
    <s v="INFORMACIÓN - ACLARACIÓN"/>
    <m/>
    <m/>
    <m/>
    <m/>
    <m/>
    <m/>
    <m/>
    <m/>
    <m/>
    <m/>
    <m/>
    <m/>
    <m/>
    <m/>
    <m/>
    <m/>
    <m/>
    <m/>
    <m/>
    <m/>
    <m/>
    <m/>
    <m/>
    <m/>
    <m/>
    <m/>
    <m/>
    <m/>
    <m/>
    <m/>
    <m/>
    <m/>
    <m/>
    <m/>
    <m/>
    <m/>
    <m/>
    <m/>
    <m/>
    <m/>
    <m/>
    <m/>
    <m/>
    <m/>
    <m/>
    <m/>
    <m/>
    <m/>
    <m/>
    <m/>
    <m/>
    <m/>
    <m/>
    <m/>
    <m/>
    <m/>
    <m/>
    <m/>
    <m/>
    <m/>
    <m/>
    <m/>
    <m/>
    <m/>
    <m/>
    <m/>
    <m/>
    <m/>
    <m/>
    <m/>
    <m/>
    <m/>
    <x v="0"/>
    <m/>
    <m/>
    <m/>
    <m/>
    <m/>
    <s v="GESTIONADO"/>
    <m/>
    <d v="2024-01-16T00:00:00"/>
    <m/>
    <m/>
    <x v="65"/>
    <x v="0"/>
    <x v="0"/>
    <x v="0"/>
    <x v="0"/>
    <n v="1"/>
    <n v="1"/>
    <n v="1"/>
    <n v="1"/>
    <x v="0"/>
    <n v="1"/>
    <s v="2549249Arturo Llantén Ante"/>
    <x v="2"/>
    <d v="2024-01-16T00:00:00"/>
    <x v="2712"/>
    <d v="1899-12-30T00:00:00"/>
    <d v="2024-01-16T13:42:00"/>
    <s v="13:42"/>
    <d v="1899-12-30T00:05:43"/>
    <x v="1"/>
    <x v="1"/>
    <x v="27"/>
    <x v="1"/>
    <n v="8193"/>
  </r>
  <r>
    <n v="2736"/>
    <d v="2024-01-16T13:41:33"/>
    <d v="2024-01-16T13:49:59"/>
    <s v="45981202@ventasyservicios.com.co"/>
    <s v="Candida Mayerli Moyano Casallas"/>
    <m/>
    <d v="2024-01-16T00:00:00"/>
    <s v="8:23 "/>
    <x v="5"/>
    <m/>
    <m/>
    <m/>
    <m/>
    <m/>
    <m/>
    <m/>
    <m/>
    <m/>
    <m/>
    <s v="79216871"/>
    <s v="ESM BATALLON DE ASPC NO.16   "/>
    <s v="PYME PEQUEÑA"/>
    <s v="CLIENTE EXTERNO"/>
    <x v="0"/>
    <m/>
    <m/>
    <m/>
    <m/>
    <m/>
    <m/>
    <m/>
    <m/>
    <m/>
    <m/>
    <m/>
    <m/>
    <m/>
    <m/>
    <m/>
    <m/>
    <m/>
    <m/>
    <m/>
    <m/>
    <m/>
    <m/>
    <m/>
    <m/>
    <m/>
    <m/>
    <m/>
    <m/>
    <m/>
    <m/>
    <m/>
    <m/>
    <m/>
    <m/>
    <m/>
    <m/>
    <m/>
    <m/>
    <m/>
    <m/>
    <m/>
    <m/>
    <m/>
    <m/>
    <m/>
    <m/>
    <m/>
    <m/>
    <m/>
    <m/>
    <m/>
    <m/>
    <m/>
    <m/>
    <m/>
    <m/>
    <m/>
    <m/>
    <m/>
    <m/>
    <m/>
    <m/>
    <m/>
    <m/>
    <m/>
    <m/>
    <m/>
    <m/>
    <m/>
    <m/>
    <m/>
    <m/>
    <m/>
    <m/>
    <m/>
    <m/>
    <m/>
    <m/>
    <m/>
    <m/>
    <m/>
    <s v="DESPRENDIBLE DE PAGO"/>
    <s v="FIJA"/>
    <s v="HFC"/>
    <s v="PAGO NO ABONADO"/>
    <s v="BANCO CTIBANK"/>
    <s v="TRANSFERENCIA CTA. DE CLARO"/>
    <m/>
    <m/>
    <m/>
    <m/>
    <m/>
    <m/>
    <m/>
    <m/>
    <m/>
    <m/>
    <m/>
    <m/>
    <m/>
    <m/>
    <m/>
    <m/>
    <m/>
    <m/>
    <m/>
    <m/>
    <m/>
    <m/>
    <m/>
    <m/>
    <m/>
    <m/>
    <x v="0"/>
    <m/>
    <m/>
    <m/>
    <m/>
    <m/>
    <s v="SOLUCIONADO ESCALADO"/>
    <s v="GENOVEVA JIMÉNEZ"/>
    <d v="2024-01-16T00:00:00"/>
    <m/>
    <m/>
    <x v="68"/>
    <x v="4"/>
    <x v="4"/>
    <x v="0"/>
    <x v="0"/>
    <n v="1"/>
    <n v="1"/>
    <n v="1"/>
    <n v="1"/>
    <x v="2"/>
    <n v="2"/>
    <s v="79216871"/>
    <x v="2"/>
    <d v="2024-01-16T00:00:00"/>
    <x v="2713"/>
    <d v="1899-12-30T00:00:00"/>
    <d v="2024-01-16T08:23:00"/>
    <s v="8:23"/>
    <d v="1899-12-30T05:26:59"/>
    <x v="1"/>
    <x v="1"/>
    <x v="10"/>
    <x v="1"/>
    <n v="8193"/>
  </r>
  <r>
    <n v="2737"/>
    <d v="2024-01-16T13:35:34"/>
    <d v="2024-01-16T13:50:13"/>
    <s v="45113897@ventasyservicios.com.co"/>
    <s v="Diana Carolina Zambrano Cruz"/>
    <m/>
    <d v="2024-01-16T00:00:00"/>
    <s v="8:22"/>
    <x v="4"/>
    <m/>
    <m/>
    <m/>
    <m/>
    <m/>
    <m/>
    <m/>
    <m/>
    <s v="carterahombresdebien@hotmail.com"/>
    <s v="SOLICITU ESTADO DE CUENTA"/>
    <s v="3218747694"/>
    <s v="FUNDACION PROYECTO HOMBRE DE BIEN"/>
    <s v="SOHO"/>
    <s v="CLIENTE EXTERNO"/>
    <x v="0"/>
    <m/>
    <s v="MÓVIL"/>
    <m/>
    <m/>
    <s v="SALDO"/>
    <m/>
    <m/>
    <m/>
    <m/>
    <m/>
    <m/>
    <m/>
    <m/>
    <m/>
    <m/>
    <m/>
    <m/>
    <m/>
    <m/>
    <m/>
    <m/>
    <m/>
    <m/>
    <m/>
    <m/>
    <m/>
    <m/>
    <m/>
    <m/>
    <m/>
    <m/>
    <m/>
    <m/>
    <m/>
    <m/>
    <m/>
    <m/>
    <m/>
    <m/>
    <m/>
    <m/>
    <m/>
    <m/>
    <m/>
    <m/>
    <m/>
    <m/>
    <m/>
    <m/>
    <m/>
    <m/>
    <m/>
    <m/>
    <s v="INFORMACIÓN - ACLARACIÓN"/>
    <m/>
    <m/>
    <m/>
    <m/>
    <m/>
    <m/>
    <m/>
    <m/>
    <m/>
    <m/>
    <m/>
    <m/>
    <m/>
    <m/>
    <m/>
    <m/>
    <m/>
    <m/>
    <m/>
    <m/>
    <m/>
    <m/>
    <m/>
    <m/>
    <m/>
    <m/>
    <m/>
    <m/>
    <m/>
    <m/>
    <m/>
    <m/>
    <m/>
    <m/>
    <m/>
    <m/>
    <m/>
    <m/>
    <m/>
    <m/>
    <m/>
    <m/>
    <m/>
    <m/>
    <m/>
    <m/>
    <m/>
    <m/>
    <m/>
    <m/>
    <m/>
    <m/>
    <m/>
    <m/>
    <m/>
    <m/>
    <m/>
    <m/>
    <m/>
    <x v="0"/>
    <m/>
    <m/>
    <m/>
    <m/>
    <m/>
    <s v="GESTIONADO"/>
    <m/>
    <d v="2024-01-16T00:00:00"/>
    <m/>
    <m/>
    <x v="39"/>
    <x v="0"/>
    <x v="0"/>
    <x v="0"/>
    <x v="0"/>
    <n v="1"/>
    <n v="1"/>
    <n v="1"/>
    <n v="1"/>
    <x v="0"/>
    <n v="1"/>
    <s v="3218747694FUNDACION PROYECTO HOMBRE DE BIEN"/>
    <x v="2"/>
    <d v="2024-01-16T00:00:00"/>
    <x v="2714"/>
    <d v="1899-12-30T00:00:00"/>
    <d v="2024-01-16T08:22:00"/>
    <s v="8:22"/>
    <d v="1899-12-30T05:28:13"/>
    <x v="1"/>
    <x v="1"/>
    <x v="30"/>
    <x v="0"/>
    <n v="8193"/>
  </r>
  <r>
    <n v="2738"/>
    <d v="2024-01-16T13:49:22"/>
    <d v="2024-01-16T13:50:15"/>
    <s v="45077016@ventasyservicios.com.co"/>
    <s v="Luis Guanuquiza Dominguez"/>
    <m/>
    <d v="2024-01-16T00:00:00"/>
    <s v="9:58"/>
    <x v="3"/>
    <m/>
    <s v="15560769"/>
    <m/>
    <m/>
    <m/>
    <m/>
    <m/>
    <m/>
    <m/>
    <m/>
    <s v="900241635"/>
    <s v="ISERVICES S.A.S"/>
    <s v="NO DETERMINADO"/>
    <s v="CLIENTE EXTERNO"/>
    <x v="0"/>
    <m/>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6T00:00:00"/>
    <m/>
    <m/>
    <x v="22"/>
    <x v="3"/>
    <x v="0"/>
    <x v="0"/>
    <x v="0"/>
    <n v="1"/>
    <n v="1"/>
    <n v="1"/>
    <n v="1"/>
    <x v="0"/>
    <n v="1"/>
    <s v="900241635ISERVICES S.A.S"/>
    <x v="2"/>
    <d v="2024-01-16T00:00:00"/>
    <x v="2715"/>
    <d v="1899-12-30T00:00:00"/>
    <d v="2024-01-16T09:58:00"/>
    <s v="9:58"/>
    <d v="1899-12-30T03:52:15"/>
    <x v="1"/>
    <x v="1"/>
    <x v="25"/>
    <x v="1"/>
    <n v="8193"/>
  </r>
  <r>
    <n v="2739"/>
    <d v="2024-01-16T13:38:53"/>
    <d v="2024-01-16T13:51:58"/>
    <s v="45961452@ventasyservicios.com.co"/>
    <s v="Natalia Buenano Gonzalez"/>
    <m/>
    <d v="2024-01-16T00:00:00"/>
    <s v="12:14"/>
    <x v="1"/>
    <m/>
    <m/>
    <s v="FINCAR BIENES RAICES SAS"/>
    <s v="900020899"/>
    <s v="INFORMACIÓN"/>
    <m/>
    <m/>
    <m/>
    <m/>
    <m/>
    <m/>
    <m/>
    <m/>
    <m/>
    <x v="2"/>
    <m/>
    <m/>
    <m/>
    <m/>
    <m/>
    <m/>
    <m/>
    <m/>
    <m/>
    <m/>
    <m/>
    <m/>
    <m/>
    <m/>
    <m/>
    <m/>
    <m/>
    <m/>
    <m/>
    <m/>
    <m/>
    <m/>
    <m/>
    <m/>
    <m/>
    <m/>
    <m/>
    <m/>
    <m/>
    <m/>
    <m/>
    <m/>
    <m/>
    <m/>
    <m/>
    <m/>
    <m/>
    <m/>
    <m/>
    <m/>
    <m/>
    <m/>
    <m/>
    <m/>
    <m/>
    <m/>
    <m/>
    <m/>
    <m/>
    <m/>
    <m/>
    <m/>
    <m/>
    <m/>
    <m/>
    <m/>
    <m/>
    <m/>
    <m/>
    <m/>
    <m/>
    <m/>
    <m/>
    <m/>
    <m/>
    <m/>
    <m/>
    <m/>
    <m/>
    <m/>
    <m/>
    <m/>
    <m/>
    <m/>
    <m/>
    <m/>
    <m/>
    <m/>
    <m/>
    <m/>
    <m/>
    <m/>
    <m/>
    <m/>
    <m/>
    <m/>
    <m/>
    <m/>
    <s v="OTROS TEMAS"/>
    <s v="OTROS TEMAS"/>
    <m/>
    <s v="USUARIO YA EXISTE"/>
    <m/>
    <m/>
    <m/>
    <m/>
    <m/>
    <m/>
    <m/>
    <m/>
    <m/>
    <m/>
    <m/>
    <m/>
    <m/>
    <m/>
    <m/>
    <m/>
    <m/>
    <m/>
    <m/>
    <m/>
    <m/>
    <x v="0"/>
    <m/>
    <m/>
    <m/>
    <m/>
    <m/>
    <s v="GESTIONADO"/>
    <m/>
    <d v="2024-01-16T00:00:00"/>
    <m/>
    <m/>
    <x v="56"/>
    <x v="1"/>
    <x v="0"/>
    <x v="0"/>
    <x v="0"/>
    <n v="1"/>
    <n v="1"/>
    <n v="1"/>
    <n v="1"/>
    <x v="0"/>
    <n v="1"/>
    <s v="900020899"/>
    <x v="2"/>
    <d v="2024-01-16T00:00:00"/>
    <x v="2716"/>
    <d v="1899-12-30T00:00:00"/>
    <d v="2024-01-16T12:14:00"/>
    <s v="12:14"/>
    <d v="1899-12-30T01:37:58"/>
    <x v="1"/>
    <x v="1"/>
    <x v="5"/>
    <x v="1"/>
    <n v="8193"/>
  </r>
  <r>
    <n v="2740"/>
    <d v="2024-01-16T13:50:46"/>
    <d v="2024-01-16T13:53:17"/>
    <s v="45688293@ventasyservicios.com.co"/>
    <s v="Juan David Mendez"/>
    <m/>
    <d v="2024-01-16T00:00:00"/>
    <s v="09:54"/>
    <x v="0"/>
    <m/>
    <m/>
    <m/>
    <m/>
    <m/>
    <m/>
    <m/>
    <m/>
    <s v="juan.gutierrez@claro.com.co"/>
    <s v="RV: Fallas con Líneas  señal LMT CONEXUS GROUP S A S - caso 34978668 NIT 901539587"/>
    <s v="8.22485165"/>
    <s v="LMT CONEXUS GROUP S.A.S."/>
    <s v="MICRO"/>
    <s v="CLIENTE CLARO"/>
    <x v="1"/>
    <s v="JOHANNA CAROLINA ACUÑA ALFONSO"/>
    <s v="MÓVIL"/>
    <m/>
    <m/>
    <s v="FALLAS TÉCNICAS"/>
    <m/>
    <m/>
    <m/>
    <m/>
    <m/>
    <m/>
    <m/>
    <m/>
    <m/>
    <m/>
    <m/>
    <m/>
    <m/>
    <m/>
    <m/>
    <m/>
    <m/>
    <m/>
    <m/>
    <s v="REINCIDENCIA"/>
    <m/>
    <m/>
    <m/>
    <m/>
    <m/>
    <m/>
    <m/>
    <m/>
    <m/>
    <m/>
    <m/>
    <m/>
    <m/>
    <m/>
    <m/>
    <m/>
    <m/>
    <m/>
    <m/>
    <m/>
    <m/>
    <m/>
    <m/>
    <m/>
    <m/>
    <m/>
    <m/>
    <m/>
    <m/>
    <m/>
    <m/>
    <m/>
    <m/>
    <m/>
    <m/>
    <m/>
    <m/>
    <m/>
    <m/>
    <m/>
    <m/>
    <m/>
    <m/>
    <m/>
    <m/>
    <m/>
    <m/>
    <m/>
    <m/>
    <m/>
    <m/>
    <m/>
    <m/>
    <m/>
    <m/>
    <m/>
    <m/>
    <m/>
    <m/>
    <m/>
    <m/>
    <m/>
    <m/>
    <m/>
    <m/>
    <m/>
    <m/>
    <m/>
    <m/>
    <m/>
    <m/>
    <m/>
    <m/>
    <m/>
    <m/>
    <m/>
    <m/>
    <m/>
    <m/>
    <m/>
    <m/>
    <m/>
    <m/>
    <m/>
    <m/>
    <m/>
    <m/>
    <m/>
    <x v="2"/>
    <s v="3163703907"/>
    <s v="PILAR GARCÍA"/>
    <s v="6"/>
    <s v="2832297"/>
    <s v="BOGOTÁ"/>
    <s v="SOLUCIONADO ESCALADO"/>
    <s v="SERVICE MANAGER"/>
    <d v="2024-01-16T00:00:00"/>
    <m/>
    <m/>
    <x v="83"/>
    <x v="0"/>
    <x v="4"/>
    <x v="0"/>
    <x v="0"/>
    <n v="1"/>
    <n v="1"/>
    <n v="1"/>
    <n v="1"/>
    <x v="0"/>
    <n v="1"/>
    <s v="8.22485165LMT CONEXUS GROUP S.A.S."/>
    <x v="2"/>
    <d v="2024-01-16T00:00:00"/>
    <x v="2717"/>
    <d v="1899-12-30T00:00:00"/>
    <d v="2024-01-16T09:54:00"/>
    <s v="09:54"/>
    <d v="1899-12-30T03:59:17"/>
    <x v="1"/>
    <x v="1"/>
    <x v="4"/>
    <x v="1"/>
    <n v="8193"/>
  </r>
  <r>
    <n v="2741"/>
    <d v="2024-01-16T13:52:46"/>
    <d v="2024-01-16T13:53:27"/>
    <s v="46049316@ventasyservicios.com.co"/>
    <s v="Evelin Gicela Diaz Garzon"/>
    <m/>
    <d v="2024-01-16T00:00:00"/>
    <s v="10:41"/>
    <x v="7"/>
    <m/>
    <m/>
    <m/>
    <m/>
    <m/>
    <m/>
    <s v="mariacristinavargast@gmail.com; "/>
    <s v="Re: Cambio de titularidad linea de teléfono movil - 3167418385"/>
    <m/>
    <m/>
    <s v="3167418385"/>
    <s v="VATRI S A"/>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6T00:00:00"/>
    <m/>
    <m/>
    <x v="78"/>
    <x v="6"/>
    <x v="0"/>
    <x v="0"/>
    <x v="0"/>
    <n v="1"/>
    <n v="1"/>
    <n v="1"/>
    <n v="1"/>
    <x v="1"/>
    <n v="2"/>
    <s v="3167418385VATRI S A"/>
    <x v="2"/>
    <d v="2024-01-16T00:00:00"/>
    <x v="2718"/>
    <d v="1899-12-30T00:00:00"/>
    <d v="2024-01-16T10:41:00"/>
    <s v="10:41"/>
    <d v="1899-12-30T03:12:27"/>
    <x v="1"/>
    <x v="1"/>
    <x v="22"/>
    <x v="1"/>
    <n v="8193"/>
  </r>
  <r>
    <n v="2742"/>
    <d v="2024-01-16T13:52:01"/>
    <d v="2024-01-16T13:56:41"/>
    <s v="45961452@ventasyservicios.com.co"/>
    <s v="Natalia Buenano Gonzalez"/>
    <m/>
    <d v="2024-01-16T00:00:00"/>
    <s v="12:14"/>
    <x v="1"/>
    <m/>
    <m/>
    <s v="pqr de inconsistencias"/>
    <s v="4747424"/>
    <s v="INFORMACIÓN"/>
    <m/>
    <m/>
    <m/>
    <m/>
    <m/>
    <m/>
    <m/>
    <m/>
    <m/>
    <x v="2"/>
    <m/>
    <m/>
    <m/>
    <m/>
    <m/>
    <m/>
    <m/>
    <m/>
    <m/>
    <m/>
    <m/>
    <m/>
    <m/>
    <m/>
    <m/>
    <m/>
    <m/>
    <m/>
    <m/>
    <m/>
    <m/>
    <m/>
    <m/>
    <m/>
    <m/>
    <m/>
    <m/>
    <m/>
    <m/>
    <m/>
    <m/>
    <m/>
    <m/>
    <m/>
    <m/>
    <m/>
    <m/>
    <m/>
    <m/>
    <m/>
    <m/>
    <m/>
    <m/>
    <m/>
    <m/>
    <m/>
    <m/>
    <m/>
    <m/>
    <m/>
    <m/>
    <m/>
    <m/>
    <m/>
    <m/>
    <m/>
    <m/>
    <m/>
    <m/>
    <m/>
    <m/>
    <m/>
    <m/>
    <m/>
    <m/>
    <m/>
    <m/>
    <m/>
    <m/>
    <m/>
    <m/>
    <m/>
    <m/>
    <m/>
    <m/>
    <m/>
    <m/>
    <m/>
    <m/>
    <m/>
    <m/>
    <m/>
    <m/>
    <m/>
    <m/>
    <m/>
    <m/>
    <m/>
    <s v="OTROS TEMAS"/>
    <s v="OTROS TEMAS"/>
    <m/>
    <s v="CASO RECHAZADO FALTA DE INFORMACION"/>
    <m/>
    <m/>
    <m/>
    <m/>
    <m/>
    <m/>
    <m/>
    <m/>
    <m/>
    <m/>
    <m/>
    <m/>
    <m/>
    <m/>
    <m/>
    <m/>
    <m/>
    <m/>
    <m/>
    <m/>
    <m/>
    <x v="0"/>
    <m/>
    <m/>
    <m/>
    <m/>
    <m/>
    <s v="GESTIONADO"/>
    <m/>
    <d v="2024-01-16T00:00:00"/>
    <m/>
    <m/>
    <x v="56"/>
    <x v="1"/>
    <x v="0"/>
    <x v="0"/>
    <x v="0"/>
    <n v="1"/>
    <n v="1"/>
    <n v="1"/>
    <n v="1"/>
    <x v="0"/>
    <n v="1"/>
    <s v="4747424"/>
    <x v="2"/>
    <d v="2024-01-16T00:00:00"/>
    <x v="2719"/>
    <d v="1899-12-30T00:00:00"/>
    <d v="2024-01-16T12:14:00"/>
    <s v="12:14"/>
    <d v="1899-12-30T01:42:41"/>
    <x v="1"/>
    <x v="1"/>
    <x v="5"/>
    <x v="1"/>
    <n v="8193"/>
  </r>
  <r>
    <n v="2743"/>
    <d v="2024-01-16T13:56:13"/>
    <d v="2024-01-16T13:56:54"/>
    <s v="46049316@ventasyservicios.com.co"/>
    <s v="Evelin Gicela Diaz Garzon"/>
    <m/>
    <d v="2024-01-16T00:00:00"/>
    <s v="10:52"/>
    <x v="7"/>
    <m/>
    <m/>
    <m/>
    <m/>
    <m/>
    <m/>
    <s v="rvargas@tvnovedadescolombia.com"/>
    <s v="RE: RV: CESION CONTRATO CUENTA 8224139159"/>
    <m/>
    <m/>
    <s v="3112231691"/>
    <s v="JADASH S A S"/>
    <s v="PYME PEQUEÑ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6T00:00:00"/>
    <m/>
    <m/>
    <x v="79"/>
    <x v="6"/>
    <x v="0"/>
    <x v="0"/>
    <x v="0"/>
    <n v="1"/>
    <n v="1"/>
    <n v="1"/>
    <n v="1"/>
    <x v="1"/>
    <n v="3"/>
    <s v="3112231691JADASH S A S"/>
    <x v="2"/>
    <d v="2024-01-16T00:00:00"/>
    <x v="2720"/>
    <d v="1899-12-30T00:00:00"/>
    <d v="2024-01-16T10:52:00"/>
    <s v="10:52"/>
    <d v="1899-12-30T03:04:54"/>
    <x v="1"/>
    <x v="1"/>
    <x v="22"/>
    <x v="1"/>
    <n v="8193"/>
  </r>
  <r>
    <n v="2744"/>
    <d v="2024-01-16T13:53:26"/>
    <d v="2024-01-16T14:00:15"/>
    <s v="45077035@ventasyservicios.com.co"/>
    <s v="Diana Marcela Navia Fino"/>
    <m/>
    <d v="2024-01-16T00:00:00"/>
    <s v="11:31"/>
    <x v="3"/>
    <m/>
    <s v="15560866"/>
    <m/>
    <m/>
    <m/>
    <m/>
    <m/>
    <m/>
    <m/>
    <m/>
    <s v="8.22490128.00.00.100017"/>
    <s v="LEIDY JOHANNA TABORDA LOPEZ"/>
    <s v="SOHO"/>
    <s v="CLIENTE EXTERNO"/>
    <x v="0"/>
    <m/>
    <s v="MÓVIL"/>
    <m/>
    <m/>
    <s v="SUSPENSIÓN TEMPORAL"/>
    <m/>
    <m/>
    <m/>
    <m/>
    <m/>
    <m/>
    <m/>
    <m/>
    <m/>
    <m/>
    <m/>
    <m/>
    <m/>
    <m/>
    <m/>
    <m/>
    <m/>
    <m/>
    <m/>
    <m/>
    <m/>
    <m/>
    <m/>
    <m/>
    <m/>
    <m/>
    <m/>
    <m/>
    <m/>
    <m/>
    <m/>
    <m/>
    <m/>
    <m/>
    <m/>
    <m/>
    <m/>
    <m/>
    <m/>
    <m/>
    <m/>
    <m/>
    <m/>
    <m/>
    <m/>
    <m/>
    <m/>
    <m/>
    <m/>
    <m/>
    <m/>
    <m/>
    <m/>
    <m/>
    <m/>
    <m/>
    <m/>
    <s v="SIN COBRO CFM"/>
    <m/>
    <m/>
    <m/>
    <m/>
    <m/>
    <m/>
    <m/>
    <m/>
    <m/>
    <m/>
    <m/>
    <m/>
    <m/>
    <m/>
    <m/>
    <m/>
    <m/>
    <m/>
    <m/>
    <m/>
    <m/>
    <m/>
    <m/>
    <m/>
    <m/>
    <m/>
    <m/>
    <m/>
    <m/>
    <m/>
    <m/>
    <m/>
    <m/>
    <m/>
    <m/>
    <m/>
    <m/>
    <m/>
    <m/>
    <m/>
    <m/>
    <m/>
    <m/>
    <m/>
    <m/>
    <m/>
    <m/>
    <m/>
    <m/>
    <m/>
    <x v="0"/>
    <m/>
    <m/>
    <m/>
    <m/>
    <m/>
    <s v="GESTIONADO"/>
    <m/>
    <d v="2024-01-16T00:00:00"/>
    <m/>
    <m/>
    <x v="32"/>
    <x v="3"/>
    <x v="0"/>
    <x v="0"/>
    <x v="0"/>
    <n v="1"/>
    <n v="1"/>
    <n v="1"/>
    <n v="1"/>
    <x v="0"/>
    <n v="1"/>
    <s v="8.22490128.00.00.100017LEIDY JOHANNA TABORDA LOPEZ"/>
    <x v="2"/>
    <d v="2024-01-16T00:00:00"/>
    <x v="2721"/>
    <d v="1899-12-30T00:00:00"/>
    <d v="2024-01-16T11:31:00"/>
    <s v="11:31"/>
    <d v="1899-12-30T02:29:15"/>
    <x v="1"/>
    <x v="1"/>
    <x v="29"/>
    <x v="1"/>
    <n v="8193"/>
  </r>
  <r>
    <n v="2745"/>
    <d v="2024-01-16T13:59:10"/>
    <d v="2024-01-16T14:01:13"/>
    <s v="45113897@ventasyservicios.com.co"/>
    <s v="Diana Carolina Zambrano Cruz"/>
    <m/>
    <d v="2024-01-16T00:00:00"/>
    <s v="8:26"/>
    <x v="4"/>
    <m/>
    <m/>
    <m/>
    <m/>
    <m/>
    <m/>
    <m/>
    <m/>
    <s v="Procesos@phEnlinea.info"/>
    <s v="EDIFICIOCCIPH: CIRCULAR No 345 ENTREGA DE CERTIFICADOS DE TRADICIÓN Y LIBERTAD"/>
    <s v="4747424"/>
    <s v=" PQR INCONSISTENCIAS                       "/>
    <s v="NO DETERMINADO"/>
    <s v="CLIENTE EXTERNO"/>
    <x v="0"/>
    <m/>
    <s v="FIJO"/>
    <s v="HFC"/>
    <s v="CASO A OTRAS ÁREAS"/>
    <m/>
    <m/>
    <m/>
    <m/>
    <m/>
    <m/>
    <m/>
    <m/>
    <s v="NOVEDADES PYME"/>
    <m/>
    <m/>
    <m/>
    <m/>
    <m/>
    <m/>
    <m/>
    <m/>
    <m/>
    <m/>
    <m/>
    <m/>
    <m/>
    <m/>
    <m/>
    <m/>
    <m/>
    <m/>
    <m/>
    <m/>
    <m/>
    <m/>
    <m/>
    <m/>
    <m/>
    <m/>
    <m/>
    <m/>
    <m/>
    <m/>
    <m/>
    <m/>
    <m/>
    <m/>
    <m/>
    <m/>
    <m/>
    <m/>
    <m/>
    <m/>
    <m/>
    <m/>
    <m/>
    <m/>
    <m/>
    <m/>
    <m/>
    <m/>
    <m/>
    <m/>
    <m/>
    <m/>
    <m/>
    <m/>
    <m/>
    <m/>
    <m/>
    <m/>
    <m/>
    <m/>
    <m/>
    <m/>
    <m/>
    <m/>
    <m/>
    <m/>
    <m/>
    <m/>
    <m/>
    <m/>
    <m/>
    <m/>
    <m/>
    <m/>
    <m/>
    <m/>
    <m/>
    <m/>
    <m/>
    <m/>
    <m/>
    <m/>
    <m/>
    <m/>
    <m/>
    <m/>
    <m/>
    <m/>
    <m/>
    <m/>
    <m/>
    <m/>
    <m/>
    <m/>
    <m/>
    <m/>
    <m/>
    <m/>
    <m/>
    <m/>
    <x v="0"/>
    <m/>
    <m/>
    <m/>
    <m/>
    <m/>
    <s v="SOLUCIONADO ESCALADO"/>
    <s v="FORMATOS SGCS"/>
    <d v="2024-01-16T00:00:00"/>
    <m/>
    <m/>
    <x v="94"/>
    <x v="0"/>
    <x v="4"/>
    <x v="0"/>
    <x v="0"/>
    <n v="1"/>
    <n v="1"/>
    <n v="1"/>
    <n v="1"/>
    <x v="1"/>
    <n v="4"/>
    <s v="4747424 PQR INCONSISTENCIAS                       "/>
    <x v="2"/>
    <d v="2024-01-16T00:00:00"/>
    <x v="2722"/>
    <d v="1899-12-30T00:00:00"/>
    <d v="2024-01-16T08:26:00"/>
    <s v="8:26"/>
    <d v="1899-12-30T05:35:13"/>
    <x v="1"/>
    <x v="1"/>
    <x v="30"/>
    <x v="0"/>
    <n v="8193"/>
  </r>
  <r>
    <n v="2746"/>
    <d v="2024-01-16T13:36:57"/>
    <d v="2024-01-16T14:01:47"/>
    <s v="45961543@ventasyservicios.com.co"/>
    <s v="Juan Jose Duque Aguirre"/>
    <m/>
    <d v="2024-01-15T00:00:00"/>
    <s v="11:46:47"/>
    <x v="1"/>
    <m/>
    <m/>
    <s v="ISM MECANIZADOS S.A.S"/>
    <s v="901121379"/>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16T00:00:00"/>
    <m/>
    <m/>
    <x v="4"/>
    <x v="1"/>
    <x v="0"/>
    <x v="0"/>
    <x v="0"/>
    <n v="1"/>
    <n v="1"/>
    <n v="1"/>
    <n v="1"/>
    <x v="0"/>
    <n v="1"/>
    <s v="901121379"/>
    <x v="0"/>
    <d v="2024-01-16T00:00:00"/>
    <x v="2723"/>
    <d v="1899-12-30T00:00:00"/>
    <d v="2024-01-15T11:46:00"/>
    <s v="11:46"/>
    <d v="1899-12-31T02:15:47"/>
    <x v="0"/>
    <x v="0"/>
    <x v="6"/>
    <x v="1"/>
    <n v="8193"/>
  </r>
  <r>
    <n v="2747"/>
    <d v="2024-01-16T13:51:41"/>
    <d v="2024-01-16T14:02:12"/>
    <s v="45981202@ventasyservicios.com.co"/>
    <s v="Candida Mayerli Moyano Casallas"/>
    <m/>
    <d v="2024-01-16T00:00:00"/>
    <s v="8:24"/>
    <x v="5"/>
    <m/>
    <m/>
    <m/>
    <m/>
    <m/>
    <m/>
    <m/>
    <m/>
    <m/>
    <m/>
    <s v="79219578 "/>
    <s v="ESM BATALLON DE ASPC NO.16"/>
    <s v="PYME PEQUEÑA"/>
    <s v="CLIENTE EXTERNO"/>
    <x v="0"/>
    <m/>
    <m/>
    <m/>
    <m/>
    <m/>
    <m/>
    <m/>
    <m/>
    <m/>
    <m/>
    <m/>
    <m/>
    <m/>
    <m/>
    <m/>
    <m/>
    <m/>
    <m/>
    <m/>
    <m/>
    <m/>
    <m/>
    <m/>
    <m/>
    <m/>
    <m/>
    <m/>
    <m/>
    <m/>
    <m/>
    <m/>
    <m/>
    <m/>
    <m/>
    <m/>
    <m/>
    <m/>
    <m/>
    <m/>
    <m/>
    <m/>
    <m/>
    <m/>
    <m/>
    <m/>
    <m/>
    <m/>
    <m/>
    <m/>
    <m/>
    <m/>
    <m/>
    <m/>
    <m/>
    <m/>
    <m/>
    <m/>
    <m/>
    <m/>
    <m/>
    <m/>
    <m/>
    <m/>
    <m/>
    <m/>
    <m/>
    <m/>
    <m/>
    <m/>
    <m/>
    <m/>
    <m/>
    <m/>
    <m/>
    <m/>
    <m/>
    <m/>
    <m/>
    <m/>
    <m/>
    <m/>
    <s v="DESPRENDIBLE DE PAGO"/>
    <s v="FIJA"/>
    <s v="HFC"/>
    <s v="PAGO NO ABONADO"/>
    <s v="BANCO CTIBANK"/>
    <s v="TRANSFERENCIA CTA. DE CLARO"/>
    <m/>
    <m/>
    <m/>
    <m/>
    <m/>
    <m/>
    <m/>
    <m/>
    <m/>
    <m/>
    <m/>
    <m/>
    <m/>
    <m/>
    <m/>
    <m/>
    <m/>
    <m/>
    <m/>
    <m/>
    <m/>
    <m/>
    <m/>
    <m/>
    <m/>
    <m/>
    <x v="0"/>
    <m/>
    <m/>
    <m/>
    <m/>
    <m/>
    <s v="SOLUCIONADO ESCALADO"/>
    <s v="GENOVEVA JIMÉNEZ"/>
    <d v="2024-01-16T00:00:00"/>
    <m/>
    <m/>
    <x v="68"/>
    <x v="4"/>
    <x v="4"/>
    <x v="0"/>
    <x v="0"/>
    <n v="1"/>
    <n v="1"/>
    <n v="1"/>
    <n v="1"/>
    <x v="2"/>
    <n v="3"/>
    <s v="79219578 "/>
    <x v="2"/>
    <d v="2024-01-16T00:00:00"/>
    <x v="2724"/>
    <d v="1899-12-30T00:00:00"/>
    <d v="2024-01-16T08:24:00"/>
    <s v="8:24"/>
    <d v="1899-12-30T05:38:12"/>
    <x v="1"/>
    <x v="1"/>
    <x v="10"/>
    <x v="1"/>
    <n v="8193"/>
  </r>
  <r>
    <n v="2748"/>
    <d v="2024-01-16T14:01:29"/>
    <d v="2024-01-16T14:02:13"/>
    <s v="46049316@ventasyservicios.com.co"/>
    <s v="Evelin Gicela Diaz Garzon"/>
    <m/>
    <d v="2024-01-16T00:00:00"/>
    <s v="10:54"/>
    <x v="7"/>
    <m/>
    <m/>
    <m/>
    <m/>
    <m/>
    <m/>
    <s v="nestum1212@gmail.com"/>
    <s v="Cesión contrato línea celular 3153373690"/>
    <m/>
    <m/>
    <s v="3153373690"/>
    <s v="RENTANDES  SAS"/>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6T00:00:00"/>
    <m/>
    <m/>
    <x v="78"/>
    <x v="6"/>
    <x v="0"/>
    <x v="0"/>
    <x v="0"/>
    <n v="1"/>
    <n v="1"/>
    <n v="1"/>
    <n v="1"/>
    <x v="0"/>
    <n v="1"/>
    <s v="3153373690RENTANDES  SAS"/>
    <x v="2"/>
    <d v="2024-01-16T00:00:00"/>
    <x v="2725"/>
    <d v="1899-12-30T00:00:00"/>
    <d v="2024-01-16T10:54:00"/>
    <s v="10:54"/>
    <d v="1899-12-30T03:08:13"/>
    <x v="1"/>
    <x v="1"/>
    <x v="22"/>
    <x v="1"/>
    <n v="8193"/>
  </r>
  <r>
    <n v="2749"/>
    <d v="2024-01-16T14:01:44"/>
    <d v="2024-01-16T14:04:50"/>
    <s v="45077035@ventasyservicios.com.co"/>
    <s v="Diana Marcela Navia Fino"/>
    <m/>
    <d v="2024-01-15T00:00:00"/>
    <s v="05:52"/>
    <x v="3"/>
    <m/>
    <s v="15560624"/>
    <m/>
    <m/>
    <m/>
    <m/>
    <m/>
    <m/>
    <m/>
    <m/>
    <s v="8.22432782.00.00.100022"/>
    <s v="MUNDO MOTORRAD SAS"/>
    <s v="PYME MEDIANA"/>
    <s v="CLIENTE EXTERNO"/>
    <x v="0"/>
    <m/>
    <s v="MÓVIL"/>
    <m/>
    <m/>
    <s v="RECONEXIÓN - REINSTALACIÓN"/>
    <m/>
    <m/>
    <m/>
    <m/>
    <m/>
    <m/>
    <m/>
    <m/>
    <m/>
    <m/>
    <m/>
    <m/>
    <m/>
    <m/>
    <m/>
    <m/>
    <m/>
    <m/>
    <m/>
    <m/>
    <m/>
    <m/>
    <m/>
    <m/>
    <m/>
    <m/>
    <m/>
    <m/>
    <m/>
    <m/>
    <m/>
    <m/>
    <m/>
    <m/>
    <m/>
    <m/>
    <m/>
    <m/>
    <m/>
    <m/>
    <m/>
    <m/>
    <s v="REINSTALACIÓN POR REORIGINACIÓN"/>
    <m/>
    <m/>
    <m/>
    <m/>
    <m/>
    <m/>
    <m/>
    <m/>
    <m/>
    <m/>
    <m/>
    <m/>
    <m/>
    <m/>
    <m/>
    <m/>
    <m/>
    <m/>
    <m/>
    <m/>
    <m/>
    <m/>
    <m/>
    <m/>
    <m/>
    <m/>
    <m/>
    <m/>
    <m/>
    <m/>
    <m/>
    <m/>
    <m/>
    <m/>
    <m/>
    <m/>
    <m/>
    <m/>
    <m/>
    <m/>
    <m/>
    <m/>
    <m/>
    <m/>
    <m/>
    <m/>
    <m/>
    <m/>
    <m/>
    <m/>
    <m/>
    <m/>
    <m/>
    <m/>
    <m/>
    <m/>
    <m/>
    <m/>
    <m/>
    <m/>
    <m/>
    <m/>
    <m/>
    <m/>
    <m/>
    <x v="0"/>
    <m/>
    <m/>
    <m/>
    <m/>
    <m/>
    <s v="GESTIONADO"/>
    <m/>
    <d v="2024-01-16T00:00:00"/>
    <m/>
    <m/>
    <x v="141"/>
    <x v="3"/>
    <x v="0"/>
    <x v="0"/>
    <x v="0"/>
    <n v="1"/>
    <n v="1"/>
    <n v="1"/>
    <n v="1"/>
    <x v="0"/>
    <n v="1"/>
    <s v="8.22432782.00.00.100022MUNDO MOTORRAD SAS"/>
    <x v="0"/>
    <d v="2024-01-16T00:00:00"/>
    <x v="2726"/>
    <d v="1899-12-30T00:00:00"/>
    <d v="2024-01-15T05:52:00"/>
    <s v="05:52"/>
    <d v="1899-12-31T08:12:50"/>
    <x v="0"/>
    <x v="0"/>
    <x v="29"/>
    <x v="1"/>
    <n v="8193"/>
  </r>
  <r>
    <n v="2750"/>
    <d v="2024-01-16T14:02:53"/>
    <d v="2024-01-16T14:05:19"/>
    <s v="45961543@ventasyservicios.com.co"/>
    <s v="Juan Jose Duque Aguirre"/>
    <m/>
    <d v="2024-01-14T00:00:00"/>
    <s v="9:57"/>
    <x v="0"/>
    <m/>
    <m/>
    <m/>
    <m/>
    <m/>
    <m/>
    <m/>
    <m/>
    <s v="contabilidad@petropalma.com.co"/>
    <s v="Fwd: SOLICITUD VISITA ASESOR COMERCIAL"/>
    <s v="0"/>
    <s v="0"/>
    <s v="NO DETERMINADO"/>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16T00:00:00"/>
    <m/>
    <m/>
    <x v="15"/>
    <x v="0"/>
    <x v="0"/>
    <x v="0"/>
    <x v="0"/>
    <n v="1"/>
    <n v="1"/>
    <n v="1"/>
    <n v="1"/>
    <x v="0"/>
    <n v="1"/>
    <s v="00"/>
    <x v="0"/>
    <d v="2024-01-16T00:00:00"/>
    <x v="2727"/>
    <d v="1899-12-30T00:00:00"/>
    <d v="2024-01-14T09:57:00"/>
    <s v="9:57"/>
    <d v="1900-01-01T04:08:19"/>
    <x v="0"/>
    <x v="0"/>
    <x v="6"/>
    <x v="1"/>
    <n v="8193"/>
  </r>
  <r>
    <n v="2751"/>
    <d v="2024-01-16T13:47:59"/>
    <d v="2024-01-16T14:06:26"/>
    <s v="46046878@ventasyservicios.com.co"/>
    <s v="Laura Alejandra Romero Roa"/>
    <m/>
    <d v="2024-01-16T00:00:00"/>
    <s v="14:01"/>
    <x v="0"/>
    <m/>
    <m/>
    <m/>
    <m/>
    <m/>
    <m/>
    <m/>
    <m/>
    <s v="maristizabal@resof.net; "/>
    <s v="Re: RV: CAMBIO DE CORREO DE NOTIFICASCIÓN Y TELEFONO"/>
    <s v="900231900"/>
    <s v="RESOF LLC SUCURSAL COLOMB"/>
    <s v="NO DETERMINADO"/>
    <s v="CLIENTE EXTERNO"/>
    <x v="0"/>
    <m/>
    <s v="MÓVIL"/>
    <m/>
    <m/>
    <s v="PORTAL CORPORATIVO - APP - PERFILAMIENTO"/>
    <m/>
    <m/>
    <m/>
    <m/>
    <m/>
    <m/>
    <m/>
    <m/>
    <m/>
    <m/>
    <m/>
    <m/>
    <m/>
    <m/>
    <m/>
    <m/>
    <m/>
    <m/>
    <m/>
    <m/>
    <m/>
    <m/>
    <m/>
    <m/>
    <m/>
    <m/>
    <m/>
    <m/>
    <m/>
    <m/>
    <m/>
    <m/>
    <m/>
    <m/>
    <m/>
    <s v="INFORMACIÓN - ACLARACIÓN"/>
    <m/>
    <m/>
    <m/>
    <m/>
    <m/>
    <m/>
    <m/>
    <m/>
    <m/>
    <m/>
    <m/>
    <m/>
    <m/>
    <m/>
    <m/>
    <m/>
    <m/>
    <m/>
    <m/>
    <m/>
    <m/>
    <m/>
    <m/>
    <m/>
    <m/>
    <m/>
    <m/>
    <m/>
    <m/>
    <m/>
    <m/>
    <m/>
    <m/>
    <m/>
    <m/>
    <m/>
    <m/>
    <m/>
    <m/>
    <m/>
    <m/>
    <m/>
    <m/>
    <m/>
    <m/>
    <m/>
    <m/>
    <m/>
    <m/>
    <m/>
    <m/>
    <m/>
    <m/>
    <m/>
    <m/>
    <m/>
    <m/>
    <m/>
    <m/>
    <m/>
    <m/>
    <m/>
    <m/>
    <m/>
    <m/>
    <m/>
    <m/>
    <m/>
    <m/>
    <m/>
    <m/>
    <m/>
    <x v="0"/>
    <m/>
    <m/>
    <m/>
    <m/>
    <m/>
    <s v="GESTIONADO"/>
    <m/>
    <d v="2024-01-16T00:00:00"/>
    <m/>
    <m/>
    <x v="65"/>
    <x v="0"/>
    <x v="0"/>
    <x v="0"/>
    <x v="0"/>
    <n v="1"/>
    <n v="1"/>
    <n v="1"/>
    <n v="1"/>
    <x v="0"/>
    <n v="1"/>
    <s v="900231900RESOF LLC SUCURSAL COLOMB"/>
    <x v="2"/>
    <d v="2024-01-16T00:00:00"/>
    <x v="2728"/>
    <d v="1899-12-30T00:00:00"/>
    <d v="2024-01-16T14:01:00"/>
    <s v="14:01"/>
    <d v="1899-12-30T00:05:26"/>
    <x v="1"/>
    <x v="1"/>
    <x v="27"/>
    <x v="1"/>
    <n v="8193"/>
  </r>
  <r>
    <n v="2752"/>
    <d v="2024-01-16T14:07:56"/>
    <d v="2024-01-16T14:08:21"/>
    <s v="45688293@ventasyservicios.com.co"/>
    <s v="Juan David Mendez"/>
    <m/>
    <d v="2024-01-16T00:00:00"/>
    <s v="11:14"/>
    <x v="0"/>
    <m/>
    <m/>
    <m/>
    <m/>
    <m/>
    <m/>
    <m/>
    <m/>
    <s v="Diana.Alvarez.Ext@claro.com.co"/>
    <s v="RE: SOPORTE A LINEA MOVIL QUE NO FUNCIONA//C.C. 3745303 NOMBRE: MARCOS FABIO OROZCO FERREIRA"/>
    <s v="3102216093"/>
    <s v="MARCOS FABIO OROZCO FERREIRA"/>
    <s v="MASIVO"/>
    <s v="CLIENTE CLARO"/>
    <x v="0"/>
    <m/>
    <s v="MÓVIL"/>
    <m/>
    <m/>
    <s v="FALLAS TÉCNICAS"/>
    <m/>
    <m/>
    <m/>
    <m/>
    <m/>
    <m/>
    <m/>
    <m/>
    <m/>
    <m/>
    <m/>
    <m/>
    <m/>
    <m/>
    <m/>
    <m/>
    <m/>
    <m/>
    <m/>
    <s v="PROGRAMACIÓN O MANEJO DE EQUIPOS"/>
    <m/>
    <m/>
    <m/>
    <m/>
    <m/>
    <m/>
    <m/>
    <m/>
    <m/>
    <m/>
    <m/>
    <m/>
    <m/>
    <m/>
    <m/>
    <m/>
    <m/>
    <m/>
    <m/>
    <m/>
    <m/>
    <m/>
    <m/>
    <m/>
    <m/>
    <m/>
    <m/>
    <m/>
    <m/>
    <m/>
    <m/>
    <m/>
    <m/>
    <m/>
    <m/>
    <m/>
    <m/>
    <m/>
    <m/>
    <m/>
    <m/>
    <m/>
    <m/>
    <m/>
    <m/>
    <m/>
    <m/>
    <m/>
    <m/>
    <m/>
    <m/>
    <m/>
    <m/>
    <m/>
    <m/>
    <m/>
    <m/>
    <m/>
    <m/>
    <m/>
    <m/>
    <m/>
    <m/>
    <m/>
    <m/>
    <m/>
    <m/>
    <m/>
    <m/>
    <m/>
    <m/>
    <m/>
    <m/>
    <m/>
    <m/>
    <m/>
    <m/>
    <m/>
    <m/>
    <m/>
    <m/>
    <m/>
    <m/>
    <m/>
    <m/>
    <m/>
    <m/>
    <m/>
    <x v="1"/>
    <m/>
    <m/>
    <s v="1"/>
    <s v="19"/>
    <s v="barranquilla"/>
    <s v="GESTIONADO"/>
    <m/>
    <d v="2024-01-16T00:00:00"/>
    <m/>
    <m/>
    <x v="134"/>
    <x v="0"/>
    <x v="0"/>
    <x v="0"/>
    <x v="0"/>
    <n v="1"/>
    <n v="1"/>
    <n v="1"/>
    <n v="1"/>
    <x v="1"/>
    <n v="2"/>
    <s v="3102216093MARCOS FABIO OROZCO FERREIRA"/>
    <x v="2"/>
    <d v="2024-01-16T00:00:00"/>
    <x v="2729"/>
    <d v="1899-12-30T00:00:00"/>
    <d v="2024-01-16T11:14:00"/>
    <s v="11:14"/>
    <d v="1899-12-30T02:54:21"/>
    <x v="1"/>
    <x v="1"/>
    <x v="4"/>
    <x v="1"/>
    <n v="8193"/>
  </r>
  <r>
    <n v="2753"/>
    <d v="2024-01-16T14:09:56"/>
    <d v="2024-01-16T14:10:24"/>
    <s v="45961452@ventasyservicios.com.co"/>
    <s v="Natalia Buenano Gonzalez"/>
    <m/>
    <d v="2024-01-16T00:00:00"/>
    <s v="11:45"/>
    <x v="1"/>
    <m/>
    <m/>
    <s v="ANDRES BUENO LOPEZ                         "/>
    <s v="1006038478"/>
    <s v="INFORMACIÓN"/>
    <m/>
    <m/>
    <m/>
    <m/>
    <m/>
    <m/>
    <m/>
    <m/>
    <m/>
    <x v="2"/>
    <m/>
    <m/>
    <m/>
    <m/>
    <m/>
    <m/>
    <m/>
    <m/>
    <m/>
    <m/>
    <m/>
    <m/>
    <m/>
    <m/>
    <m/>
    <m/>
    <m/>
    <m/>
    <m/>
    <m/>
    <m/>
    <m/>
    <m/>
    <m/>
    <m/>
    <m/>
    <m/>
    <m/>
    <m/>
    <m/>
    <m/>
    <m/>
    <m/>
    <m/>
    <m/>
    <m/>
    <m/>
    <m/>
    <m/>
    <m/>
    <m/>
    <m/>
    <m/>
    <m/>
    <m/>
    <m/>
    <m/>
    <m/>
    <m/>
    <m/>
    <m/>
    <m/>
    <m/>
    <m/>
    <m/>
    <m/>
    <m/>
    <m/>
    <m/>
    <m/>
    <m/>
    <m/>
    <m/>
    <m/>
    <m/>
    <m/>
    <m/>
    <m/>
    <m/>
    <m/>
    <m/>
    <m/>
    <m/>
    <m/>
    <m/>
    <m/>
    <m/>
    <m/>
    <m/>
    <m/>
    <m/>
    <m/>
    <m/>
    <m/>
    <m/>
    <m/>
    <m/>
    <m/>
    <s v="SOLICITUD CREACIÓN - CLIENTE EN GESTIÓN"/>
    <m/>
    <s v="USUARIO YA EXISTE"/>
    <m/>
    <m/>
    <m/>
    <m/>
    <m/>
    <m/>
    <m/>
    <m/>
    <m/>
    <m/>
    <m/>
    <m/>
    <m/>
    <m/>
    <m/>
    <m/>
    <m/>
    <m/>
    <m/>
    <m/>
    <m/>
    <m/>
    <x v="0"/>
    <m/>
    <m/>
    <m/>
    <m/>
    <m/>
    <s v="GESTIONADO"/>
    <m/>
    <d v="2024-01-16T00:00:00"/>
    <m/>
    <m/>
    <x v="7"/>
    <x v="1"/>
    <x v="0"/>
    <x v="0"/>
    <x v="0"/>
    <n v="1"/>
    <n v="1"/>
    <n v="1"/>
    <n v="1"/>
    <x v="0"/>
    <n v="1"/>
    <s v="1006038478"/>
    <x v="2"/>
    <d v="2024-01-16T00:00:00"/>
    <x v="2730"/>
    <d v="1899-12-30T00:00:00"/>
    <d v="2024-01-16T11:45:00"/>
    <s v="11:45"/>
    <d v="1899-12-30T02:25:24"/>
    <x v="1"/>
    <x v="1"/>
    <x v="5"/>
    <x v="1"/>
    <n v="8193"/>
  </r>
  <r>
    <n v="2754"/>
    <d v="2024-01-16T14:09:09"/>
    <d v="2024-01-16T14:10:36"/>
    <s v="45077016@ventasyservicios.com.co"/>
    <s v="Luis Guanuquiza Dominguez"/>
    <m/>
    <d v="2024-01-16T00:00:00"/>
    <s v="10:22"/>
    <x v="3"/>
    <m/>
    <s v="15560788"/>
    <m/>
    <m/>
    <m/>
    <m/>
    <m/>
    <m/>
    <m/>
    <m/>
    <s v="890320412"/>
    <s v="INDUSTRIAS REBRA LTDA"/>
    <s v="PYME MEDIANA"/>
    <s v="CLIENTE EXTERNO"/>
    <x v="0"/>
    <m/>
    <s v="MÓVIL"/>
    <m/>
    <m/>
    <s v="FALLAS TÉCNICAS"/>
    <m/>
    <m/>
    <m/>
    <m/>
    <m/>
    <m/>
    <m/>
    <m/>
    <m/>
    <m/>
    <m/>
    <m/>
    <m/>
    <m/>
    <m/>
    <m/>
    <m/>
    <m/>
    <m/>
    <s v="CONCILIACIÓN DE LÍNEA(S)"/>
    <m/>
    <m/>
    <m/>
    <m/>
    <m/>
    <m/>
    <m/>
    <m/>
    <m/>
    <m/>
    <m/>
    <m/>
    <m/>
    <m/>
    <m/>
    <m/>
    <m/>
    <m/>
    <m/>
    <m/>
    <m/>
    <m/>
    <m/>
    <m/>
    <m/>
    <m/>
    <m/>
    <m/>
    <m/>
    <m/>
    <m/>
    <m/>
    <m/>
    <m/>
    <m/>
    <m/>
    <m/>
    <m/>
    <m/>
    <m/>
    <m/>
    <m/>
    <m/>
    <m/>
    <m/>
    <m/>
    <m/>
    <m/>
    <m/>
    <m/>
    <m/>
    <m/>
    <m/>
    <m/>
    <m/>
    <m/>
    <m/>
    <m/>
    <m/>
    <m/>
    <m/>
    <m/>
    <m/>
    <m/>
    <m/>
    <m/>
    <m/>
    <m/>
    <m/>
    <m/>
    <m/>
    <m/>
    <m/>
    <m/>
    <m/>
    <m/>
    <m/>
    <m/>
    <m/>
    <m/>
    <m/>
    <m/>
    <m/>
    <m/>
    <m/>
    <m/>
    <m/>
    <m/>
    <x v="0"/>
    <m/>
    <m/>
    <m/>
    <m/>
    <m/>
    <s v="GESTIONADO"/>
    <m/>
    <d v="2024-01-16T00:00:00"/>
    <m/>
    <m/>
    <x v="67"/>
    <x v="3"/>
    <x v="0"/>
    <x v="0"/>
    <x v="0"/>
    <n v="1"/>
    <n v="1"/>
    <n v="1"/>
    <n v="1"/>
    <x v="0"/>
    <n v="1"/>
    <s v="890320412INDUSTRIAS REBRA LTDA"/>
    <x v="2"/>
    <d v="2024-01-16T00:00:00"/>
    <x v="2731"/>
    <d v="1899-12-30T00:00:00"/>
    <d v="2024-01-16T10:22:00"/>
    <s v="10:22"/>
    <d v="1899-12-30T03:48:36"/>
    <x v="1"/>
    <x v="1"/>
    <x v="25"/>
    <x v="1"/>
    <n v="8193"/>
  </r>
  <r>
    <n v="2755"/>
    <d v="2024-01-16T14:03:23"/>
    <d v="2024-01-16T14:13:58"/>
    <s v="45981202@ventasyservicios.com.co"/>
    <s v="Candida Mayerli Moyano Casallas"/>
    <m/>
    <d v="2024-01-16T00:00:00"/>
    <s v="8:42"/>
    <x v="5"/>
    <m/>
    <m/>
    <m/>
    <m/>
    <m/>
    <m/>
    <m/>
    <m/>
    <m/>
    <m/>
    <s v="79215329 "/>
    <s v="ESM BATALLON DE ASPC NO.16 "/>
    <s v="PYME PEQUEÑA"/>
    <s v="CLIENTE EXTERNO"/>
    <x v="0"/>
    <m/>
    <m/>
    <m/>
    <m/>
    <m/>
    <m/>
    <m/>
    <m/>
    <m/>
    <m/>
    <m/>
    <m/>
    <m/>
    <m/>
    <m/>
    <m/>
    <m/>
    <m/>
    <m/>
    <m/>
    <m/>
    <m/>
    <m/>
    <m/>
    <m/>
    <m/>
    <m/>
    <m/>
    <m/>
    <m/>
    <m/>
    <m/>
    <m/>
    <m/>
    <m/>
    <m/>
    <m/>
    <m/>
    <m/>
    <m/>
    <m/>
    <m/>
    <m/>
    <m/>
    <m/>
    <m/>
    <m/>
    <m/>
    <m/>
    <m/>
    <m/>
    <m/>
    <m/>
    <m/>
    <m/>
    <m/>
    <m/>
    <m/>
    <m/>
    <m/>
    <m/>
    <m/>
    <m/>
    <m/>
    <m/>
    <m/>
    <m/>
    <m/>
    <m/>
    <m/>
    <m/>
    <m/>
    <m/>
    <m/>
    <m/>
    <m/>
    <m/>
    <m/>
    <m/>
    <m/>
    <m/>
    <s v="DESPRENDIBLE DE PAGO REFERENCIA 79215329"/>
    <s v="FIJA"/>
    <s v="HFC"/>
    <s v="PAGO YA APLICADO"/>
    <s v="BANCO CTIBANK"/>
    <s v="TRANSFERENCIA CTA. DE CLARO"/>
    <m/>
    <m/>
    <m/>
    <m/>
    <m/>
    <m/>
    <m/>
    <m/>
    <m/>
    <m/>
    <m/>
    <m/>
    <m/>
    <m/>
    <m/>
    <m/>
    <m/>
    <m/>
    <m/>
    <m/>
    <m/>
    <m/>
    <m/>
    <m/>
    <m/>
    <m/>
    <x v="0"/>
    <m/>
    <m/>
    <m/>
    <m/>
    <m/>
    <s v="GESTIONADO"/>
    <m/>
    <d v="2024-01-16T00:00:00"/>
    <m/>
    <m/>
    <x v="70"/>
    <x v="4"/>
    <x v="0"/>
    <x v="0"/>
    <x v="0"/>
    <n v="1"/>
    <n v="1"/>
    <n v="1"/>
    <n v="1"/>
    <x v="2"/>
    <n v="2"/>
    <s v="79215329 "/>
    <x v="2"/>
    <d v="2024-01-16T00:00:00"/>
    <x v="2732"/>
    <d v="1899-12-30T00:00:00"/>
    <d v="2024-01-16T08:42:00"/>
    <s v="8:42"/>
    <d v="1899-12-30T05:31:58"/>
    <x v="1"/>
    <x v="1"/>
    <x v="10"/>
    <x v="1"/>
    <n v="8193"/>
  </r>
  <r>
    <n v="2756"/>
    <d v="2024-01-16T14:15:57"/>
    <d v="2024-01-16T14:16:05"/>
    <s v="45961543@ventasyservicios.com.co"/>
    <s v="Juan Jose Duque Aguirre"/>
    <m/>
    <d v="2024-01-14T00:00:00"/>
    <s v="10:56 "/>
    <x v="0"/>
    <m/>
    <m/>
    <m/>
    <m/>
    <m/>
    <m/>
    <m/>
    <m/>
    <s v="dirtorredelviento@gmail.com"/>
    <s v="Fwd: Solicitud de cambio de persona natural a empresarial"/>
    <s v="65598472"/>
    <s v=" PAUL TIGREROS MUNERA"/>
    <s v="SOHO"/>
    <s v="CLIENTE EXTERNO"/>
    <x v="0"/>
    <m/>
    <s v="FIJO"/>
    <s v="HFC"/>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16T00:00:00"/>
    <m/>
    <m/>
    <x v="111"/>
    <x v="0"/>
    <x v="0"/>
    <x v="0"/>
    <x v="0"/>
    <n v="1"/>
    <n v="1"/>
    <n v="1"/>
    <n v="1"/>
    <x v="0"/>
    <n v="1"/>
    <s v="65598472 PAUL TIGREROS MUNERA"/>
    <x v="0"/>
    <d v="2024-01-16T00:00:00"/>
    <x v="2733"/>
    <d v="1899-12-30T00:00:00"/>
    <d v="2024-01-14T10:56:00"/>
    <s v="10:56"/>
    <d v="1900-01-01T03:20:05"/>
    <x v="0"/>
    <x v="0"/>
    <x v="6"/>
    <x v="1"/>
    <n v="8193"/>
  </r>
  <r>
    <n v="2757"/>
    <d v="2024-01-16T14:01:16"/>
    <d v="2024-01-16T14:17:54"/>
    <s v="45113897@ventasyservicios.com.co"/>
    <s v="Diana Carolina Zambrano Cruz"/>
    <m/>
    <d v="2024-01-16T00:00:00"/>
    <s v="9:04"/>
    <x v="4"/>
    <m/>
    <m/>
    <m/>
    <m/>
    <m/>
    <m/>
    <m/>
    <m/>
    <s v="direccion.administrativa@transitobello.com"/>
    <s v="Re: solicitud cambio de suscriptor contrato 12243785"/>
    <s v="12243785"/>
    <s v="TMB TRANSITO MODERNO DE BELLO LTDA"/>
    <s v="SOHO"/>
    <s v="CLIENTE EXTERNO"/>
    <x v="0"/>
    <m/>
    <s v="FIJO"/>
    <s v="FO"/>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16T00:00:00"/>
    <m/>
    <m/>
    <x v="111"/>
    <x v="0"/>
    <x v="0"/>
    <x v="0"/>
    <x v="0"/>
    <n v="1"/>
    <n v="1"/>
    <n v="1"/>
    <n v="1"/>
    <x v="1"/>
    <n v="4"/>
    <s v="12243785TMB TRANSITO MODERNO DE BELLO LTDA"/>
    <x v="2"/>
    <d v="2024-01-16T00:00:00"/>
    <x v="2734"/>
    <d v="1899-12-30T00:00:00"/>
    <d v="2024-01-16T09:04:00"/>
    <s v="9:04"/>
    <d v="1899-12-30T05:13:54"/>
    <x v="1"/>
    <x v="1"/>
    <x v="30"/>
    <x v="0"/>
    <n v="8193"/>
  </r>
  <r>
    <n v="2758"/>
    <d v="2024-01-16T14:17:44"/>
    <d v="2024-01-16T14:18:13"/>
    <s v="45961452@ventasyservicios.com.co"/>
    <s v="Natalia Buenano Gonzalez"/>
    <m/>
    <d v="2024-01-16T00:00:00"/>
    <s v="12:09"/>
    <x v="1"/>
    <m/>
    <m/>
    <s v="COMPAÑIA TRANSNAVAL S.A.S"/>
    <s v="802006318"/>
    <s v="INFORMACIÓN"/>
    <m/>
    <m/>
    <m/>
    <m/>
    <m/>
    <m/>
    <m/>
    <m/>
    <m/>
    <x v="2"/>
    <m/>
    <m/>
    <m/>
    <m/>
    <m/>
    <m/>
    <m/>
    <m/>
    <m/>
    <m/>
    <m/>
    <m/>
    <m/>
    <m/>
    <m/>
    <m/>
    <m/>
    <m/>
    <m/>
    <m/>
    <m/>
    <m/>
    <m/>
    <m/>
    <m/>
    <m/>
    <m/>
    <m/>
    <m/>
    <m/>
    <m/>
    <m/>
    <m/>
    <m/>
    <m/>
    <m/>
    <m/>
    <m/>
    <m/>
    <m/>
    <m/>
    <m/>
    <m/>
    <m/>
    <m/>
    <m/>
    <m/>
    <m/>
    <m/>
    <m/>
    <m/>
    <m/>
    <m/>
    <m/>
    <m/>
    <m/>
    <m/>
    <m/>
    <m/>
    <m/>
    <m/>
    <m/>
    <m/>
    <m/>
    <m/>
    <m/>
    <m/>
    <m/>
    <m/>
    <m/>
    <m/>
    <m/>
    <m/>
    <m/>
    <m/>
    <m/>
    <m/>
    <m/>
    <m/>
    <m/>
    <m/>
    <m/>
    <m/>
    <m/>
    <m/>
    <m/>
    <m/>
    <m/>
    <s v="OTROS TEMAS"/>
    <s v="OTROS TEMAS"/>
    <m/>
    <s v="cambio de plan"/>
    <m/>
    <m/>
    <m/>
    <m/>
    <m/>
    <m/>
    <m/>
    <m/>
    <m/>
    <m/>
    <m/>
    <m/>
    <m/>
    <m/>
    <m/>
    <m/>
    <m/>
    <m/>
    <m/>
    <m/>
    <m/>
    <x v="0"/>
    <m/>
    <m/>
    <m/>
    <m/>
    <m/>
    <s v="GESTIONADO"/>
    <m/>
    <d v="2024-01-16T00:00:00"/>
    <m/>
    <m/>
    <x v="56"/>
    <x v="1"/>
    <x v="0"/>
    <x v="0"/>
    <x v="0"/>
    <n v="1"/>
    <n v="1"/>
    <n v="1"/>
    <n v="1"/>
    <x v="0"/>
    <n v="1"/>
    <s v="802006318"/>
    <x v="2"/>
    <d v="2024-01-16T00:00:00"/>
    <x v="2735"/>
    <d v="1899-12-30T00:00:00"/>
    <d v="2024-01-16T12:09:00"/>
    <s v="12:09"/>
    <d v="1899-12-30T02:09:13"/>
    <x v="1"/>
    <x v="1"/>
    <x v="5"/>
    <x v="1"/>
    <n v="8193"/>
  </r>
  <r>
    <n v="2759"/>
    <d v="2024-01-16T14:17:40"/>
    <d v="2024-01-16T14:18:17"/>
    <s v="46049316@ventasyservicios.com.co"/>
    <s v="Evelin Gicela Diaz Garzon"/>
    <m/>
    <d v="2024-01-16T00:00:00"/>
    <s v="11:34"/>
    <x v="7"/>
    <m/>
    <m/>
    <m/>
    <m/>
    <m/>
    <m/>
    <s v="contabilidad@ao-colombia.com"/>
    <s v="Cesión de contrato Linea 3025421340"/>
    <m/>
    <m/>
    <s v="3025421340"/>
    <s v="AUTO ORIENTAL SAS AUTO OR"/>
    <s v="PYME PEQUEÑ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6T00:00:00"/>
    <m/>
    <m/>
    <x v="78"/>
    <x v="6"/>
    <x v="0"/>
    <x v="0"/>
    <x v="0"/>
    <n v="1"/>
    <n v="1"/>
    <n v="1"/>
    <n v="1"/>
    <x v="0"/>
    <n v="1"/>
    <s v="3025421340AUTO ORIENTAL SAS AUTO OR"/>
    <x v="2"/>
    <d v="2024-01-16T00:00:00"/>
    <x v="2736"/>
    <d v="1899-12-30T00:00:00"/>
    <d v="2024-01-16T11:34:00"/>
    <s v="11:34"/>
    <d v="1899-12-30T02:44:17"/>
    <x v="1"/>
    <x v="1"/>
    <x v="22"/>
    <x v="1"/>
    <n v="8193"/>
  </r>
  <r>
    <n v="2760"/>
    <d v="2024-01-16T14:20:08"/>
    <d v="2024-01-16T14:21:19"/>
    <s v="45077035@ventasyservicios.com.co"/>
    <s v="Diana Marcela Navia Fino"/>
    <m/>
    <d v="2024-01-16T00:00:00"/>
    <s v="11:40"/>
    <x v="3"/>
    <m/>
    <s v="15560880"/>
    <m/>
    <m/>
    <m/>
    <m/>
    <m/>
    <m/>
    <m/>
    <m/>
    <s v="8.22171756"/>
    <s v="ENGINEERING CONSULTING AND CON"/>
    <s v="PYME PEQUEÑA"/>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16T00:00:00"/>
    <m/>
    <m/>
    <x v="31"/>
    <x v="3"/>
    <x v="0"/>
    <x v="0"/>
    <x v="0"/>
    <n v="1"/>
    <n v="1"/>
    <n v="1"/>
    <n v="1"/>
    <x v="0"/>
    <n v="1"/>
    <s v="8.22171756ENGINEERING CONSULTING AND CON"/>
    <x v="2"/>
    <d v="2024-01-16T00:00:00"/>
    <x v="2737"/>
    <d v="1899-12-30T00:00:00"/>
    <d v="2024-01-16T11:40:00"/>
    <s v="11:40"/>
    <d v="1899-12-30T02:41:19"/>
    <x v="1"/>
    <x v="1"/>
    <x v="29"/>
    <x v="1"/>
    <n v="8193"/>
  </r>
  <r>
    <n v="2761"/>
    <d v="2024-01-16T14:06:29"/>
    <d v="2024-01-16T14:23:05"/>
    <s v="46046878@ventasyservicios.com.co"/>
    <s v="Laura Alejandra Romero Roa"/>
    <m/>
    <d v="2024-01-16T00:00:00"/>
    <s v="14:18"/>
    <x v="0"/>
    <m/>
    <m/>
    <m/>
    <m/>
    <m/>
    <m/>
    <m/>
    <m/>
    <s v="mmenesestv@gmail.com; "/>
    <s v="Re: Fwd: Solicitud de PAZ Y SALVO"/>
    <s v="1094940735"/>
    <s v="Mauricio Meneses Ramírez "/>
    <s v="NO DETERMINADO"/>
    <s v="CLIENTE EXTERNO"/>
    <x v="0"/>
    <m/>
    <s v="FIJO"/>
    <s v="FO"/>
    <s v="REPORTES"/>
    <m/>
    <m/>
    <m/>
    <m/>
    <m/>
    <m/>
    <m/>
    <m/>
    <m/>
    <m/>
    <m/>
    <m/>
    <m/>
    <m/>
    <m/>
    <m/>
    <m/>
    <m/>
    <m/>
    <m/>
    <m/>
    <m/>
    <m/>
    <m/>
    <m/>
    <m/>
    <m/>
    <m/>
    <m/>
    <m/>
    <m/>
    <m/>
    <m/>
    <m/>
    <m/>
    <m/>
    <m/>
    <m/>
    <m/>
    <m/>
    <m/>
    <m/>
    <m/>
    <m/>
    <m/>
    <m/>
    <s v="DETALLE DE SERVICIOS"/>
    <m/>
    <m/>
    <m/>
    <m/>
    <m/>
    <m/>
    <m/>
    <m/>
    <m/>
    <m/>
    <m/>
    <m/>
    <m/>
    <m/>
    <m/>
    <m/>
    <m/>
    <m/>
    <m/>
    <m/>
    <m/>
    <m/>
    <m/>
    <m/>
    <m/>
    <m/>
    <m/>
    <m/>
    <m/>
    <m/>
    <m/>
    <m/>
    <m/>
    <m/>
    <m/>
    <m/>
    <m/>
    <m/>
    <m/>
    <m/>
    <m/>
    <m/>
    <m/>
    <m/>
    <m/>
    <m/>
    <m/>
    <m/>
    <m/>
    <m/>
    <m/>
    <m/>
    <m/>
    <m/>
    <m/>
    <m/>
    <m/>
    <m/>
    <m/>
    <m/>
    <m/>
    <m/>
    <x v="0"/>
    <m/>
    <m/>
    <m/>
    <m/>
    <m/>
    <s v="GESTIONADO"/>
    <m/>
    <d v="2024-01-16T00:00:00"/>
    <m/>
    <m/>
    <x v="106"/>
    <x v="0"/>
    <x v="0"/>
    <x v="0"/>
    <x v="0"/>
    <n v="1"/>
    <n v="1"/>
    <n v="1"/>
    <n v="1"/>
    <x v="0"/>
    <n v="1"/>
    <s v="1094940735Mauricio Meneses Ramírez "/>
    <x v="2"/>
    <d v="2024-01-16T00:00:00"/>
    <x v="2738"/>
    <d v="1899-12-30T00:00:00"/>
    <d v="2024-01-16T14:18:00"/>
    <s v="14:18"/>
    <d v="1899-12-30T00:05:05"/>
    <x v="1"/>
    <x v="1"/>
    <x v="27"/>
    <x v="1"/>
    <n v="8193"/>
  </r>
  <r>
    <n v="2762"/>
    <d v="2024-01-16T14:23:50"/>
    <d v="2024-01-16T14:24:14"/>
    <s v="45961452@ventasyservicios.com.co"/>
    <s v="Natalia Buenano Gonzalez"/>
    <m/>
    <d v="2024-01-16T00:00:00"/>
    <s v="11:42"/>
    <x v="1"/>
    <m/>
    <m/>
    <s v="DISGRAFICA S.A.S.                          "/>
    <s v="890934680"/>
    <s v="INFORMACIÓN"/>
    <m/>
    <m/>
    <m/>
    <m/>
    <m/>
    <m/>
    <m/>
    <m/>
    <m/>
    <x v="2"/>
    <m/>
    <m/>
    <m/>
    <m/>
    <m/>
    <m/>
    <m/>
    <m/>
    <m/>
    <m/>
    <m/>
    <m/>
    <m/>
    <m/>
    <m/>
    <m/>
    <m/>
    <m/>
    <m/>
    <m/>
    <m/>
    <m/>
    <m/>
    <m/>
    <m/>
    <m/>
    <m/>
    <m/>
    <m/>
    <m/>
    <m/>
    <m/>
    <m/>
    <m/>
    <m/>
    <m/>
    <m/>
    <m/>
    <m/>
    <m/>
    <m/>
    <m/>
    <m/>
    <m/>
    <m/>
    <m/>
    <m/>
    <m/>
    <m/>
    <m/>
    <m/>
    <m/>
    <m/>
    <m/>
    <m/>
    <m/>
    <m/>
    <m/>
    <m/>
    <m/>
    <m/>
    <m/>
    <m/>
    <m/>
    <m/>
    <m/>
    <m/>
    <m/>
    <m/>
    <m/>
    <m/>
    <m/>
    <m/>
    <m/>
    <m/>
    <m/>
    <m/>
    <m/>
    <m/>
    <m/>
    <m/>
    <m/>
    <m/>
    <m/>
    <m/>
    <m/>
    <m/>
    <m/>
    <s v="SOLICITUD CREACIÓN - CLIENTE EN GESTIÓN"/>
    <m/>
    <s v="USUARIO YA EXISTE"/>
    <m/>
    <m/>
    <m/>
    <m/>
    <m/>
    <m/>
    <m/>
    <m/>
    <m/>
    <m/>
    <m/>
    <m/>
    <m/>
    <m/>
    <m/>
    <m/>
    <m/>
    <m/>
    <m/>
    <m/>
    <m/>
    <m/>
    <x v="0"/>
    <m/>
    <m/>
    <m/>
    <m/>
    <m/>
    <s v="GESTIONADO"/>
    <m/>
    <d v="2024-01-16T00:00:00"/>
    <m/>
    <m/>
    <x v="7"/>
    <x v="1"/>
    <x v="0"/>
    <x v="0"/>
    <x v="0"/>
    <n v="1"/>
    <n v="1"/>
    <n v="1"/>
    <n v="1"/>
    <x v="0"/>
    <n v="1"/>
    <s v="890934680"/>
    <x v="2"/>
    <d v="2024-01-16T00:00:00"/>
    <x v="2739"/>
    <d v="1899-12-30T00:00:00"/>
    <d v="2024-01-16T11:42:00"/>
    <s v="11:42"/>
    <d v="1899-12-30T02:42:14"/>
    <x v="1"/>
    <x v="1"/>
    <x v="5"/>
    <x v="1"/>
    <n v="8193"/>
  </r>
  <r>
    <n v="2763"/>
    <d v="2024-01-16T14:24:27"/>
    <d v="2024-01-16T14:25:04"/>
    <s v="46049316@ventasyservicios.com.co"/>
    <s v="Evelin Gicela Diaz Garzon"/>
    <m/>
    <d v="2024-01-16T00:00:00"/>
    <s v="11:59"/>
    <x v="7"/>
    <m/>
    <m/>
    <m/>
    <m/>
    <m/>
    <m/>
    <s v="elianahernandez@lider.com.co"/>
    <s v="SOLICITUD CAMBIO TITULAR DE LINEA"/>
    <m/>
    <m/>
    <s v="3007876737"/>
    <s v="CORTINEROS LIDER SAS"/>
    <s v="PYME PEQUEÑ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6T00:00:00"/>
    <m/>
    <m/>
    <x v="78"/>
    <x v="6"/>
    <x v="0"/>
    <x v="0"/>
    <x v="0"/>
    <n v="1"/>
    <n v="1"/>
    <n v="1"/>
    <n v="1"/>
    <x v="0"/>
    <n v="1"/>
    <s v="3007876737CORTINEROS LIDER SAS"/>
    <x v="2"/>
    <d v="2024-01-16T00:00:00"/>
    <x v="2740"/>
    <d v="1899-12-30T00:00:00"/>
    <d v="2024-01-16T11:59:00"/>
    <s v="11:59"/>
    <d v="1899-12-30T02:26:04"/>
    <x v="1"/>
    <x v="1"/>
    <x v="22"/>
    <x v="1"/>
    <n v="8193"/>
  </r>
  <r>
    <n v="2764"/>
    <d v="2024-01-16T14:16:10"/>
    <d v="2024-01-16T14:26:41"/>
    <s v="45961543@ventasyservicios.com.co"/>
    <s v="Juan Jose Duque Aguirre"/>
    <m/>
    <d v="2024-01-14T00:00:00"/>
    <s v="11:00"/>
    <x v="0"/>
    <m/>
    <m/>
    <m/>
    <m/>
    <m/>
    <m/>
    <m/>
    <m/>
    <s v="egaitanj@msn.com"/>
    <s v="Fwd: Contrato cuenta 63775254"/>
    <s v="63775254"/>
    <s v="ELKIN GIOV GAITAN JARA"/>
    <s v="SOHO"/>
    <s v="CLIENTE EXTERNO"/>
    <x v="0"/>
    <m/>
    <s v="FIJO"/>
    <s v="HFC"/>
    <s v="PRODUCTO"/>
    <m/>
    <m/>
    <m/>
    <m/>
    <m/>
    <m/>
    <m/>
    <m/>
    <m/>
    <m/>
    <m/>
    <m/>
    <m/>
    <m/>
    <m/>
    <m/>
    <m/>
    <m/>
    <m/>
    <m/>
    <m/>
    <m/>
    <m/>
    <m/>
    <m/>
    <m/>
    <m/>
    <m/>
    <m/>
    <m/>
    <m/>
    <m/>
    <m/>
    <m/>
    <m/>
    <m/>
    <m/>
    <m/>
    <s v="OTROS PRODUCTOS (VENTAS)"/>
    <m/>
    <m/>
    <m/>
    <m/>
    <m/>
    <m/>
    <m/>
    <m/>
    <m/>
    <m/>
    <m/>
    <m/>
    <m/>
    <m/>
    <m/>
    <m/>
    <m/>
    <m/>
    <m/>
    <m/>
    <m/>
    <m/>
    <m/>
    <m/>
    <m/>
    <m/>
    <m/>
    <m/>
    <m/>
    <m/>
    <m/>
    <m/>
    <m/>
    <m/>
    <m/>
    <m/>
    <m/>
    <m/>
    <m/>
    <m/>
    <m/>
    <m/>
    <m/>
    <m/>
    <m/>
    <m/>
    <m/>
    <m/>
    <m/>
    <m/>
    <m/>
    <m/>
    <m/>
    <m/>
    <m/>
    <m/>
    <m/>
    <m/>
    <m/>
    <m/>
    <m/>
    <m/>
    <m/>
    <m/>
    <m/>
    <m/>
    <m/>
    <m/>
    <m/>
    <m/>
    <x v="0"/>
    <m/>
    <m/>
    <m/>
    <m/>
    <m/>
    <s v="GESTIONADO"/>
    <m/>
    <d v="2024-01-16T00:00:00"/>
    <m/>
    <m/>
    <x v="16"/>
    <x v="0"/>
    <x v="0"/>
    <x v="0"/>
    <x v="0"/>
    <n v="1"/>
    <n v="1"/>
    <n v="1"/>
    <n v="1"/>
    <x v="0"/>
    <n v="1"/>
    <s v="63775254ELKIN GIOV GAITAN JARA"/>
    <x v="0"/>
    <d v="2024-01-16T00:00:00"/>
    <x v="2741"/>
    <d v="1899-12-30T00:00:00"/>
    <d v="2024-01-14T11:00:00"/>
    <s v="11:00"/>
    <d v="1900-01-01T03:26:41"/>
    <x v="0"/>
    <x v="0"/>
    <x v="6"/>
    <x v="1"/>
    <n v="8193"/>
  </r>
  <r>
    <n v="2765"/>
    <d v="2024-01-16T14:14:01"/>
    <d v="2024-01-16T14:28:10"/>
    <s v="45981202@ventasyservicios.com.co"/>
    <s v="Candida Mayerli Moyano Casallas"/>
    <m/>
    <d v="2024-01-16T00:00:00"/>
    <s v="9:07"/>
    <x v="5"/>
    <m/>
    <m/>
    <m/>
    <m/>
    <m/>
    <m/>
    <m/>
    <m/>
    <m/>
    <m/>
    <s v="12076434"/>
    <s v="DISERIN S A S"/>
    <s v="PYME MEDIANA"/>
    <s v="CLIENTE EXTERNO"/>
    <x v="0"/>
    <m/>
    <m/>
    <m/>
    <m/>
    <m/>
    <m/>
    <m/>
    <m/>
    <m/>
    <m/>
    <m/>
    <m/>
    <m/>
    <m/>
    <m/>
    <m/>
    <m/>
    <m/>
    <m/>
    <m/>
    <m/>
    <m/>
    <m/>
    <m/>
    <m/>
    <m/>
    <m/>
    <m/>
    <m/>
    <m/>
    <m/>
    <m/>
    <m/>
    <m/>
    <m/>
    <m/>
    <m/>
    <m/>
    <m/>
    <m/>
    <m/>
    <m/>
    <m/>
    <m/>
    <m/>
    <m/>
    <m/>
    <m/>
    <m/>
    <m/>
    <m/>
    <m/>
    <m/>
    <m/>
    <m/>
    <m/>
    <m/>
    <m/>
    <m/>
    <m/>
    <m/>
    <m/>
    <m/>
    <m/>
    <m/>
    <m/>
    <m/>
    <m/>
    <m/>
    <m/>
    <m/>
    <m/>
    <m/>
    <m/>
    <m/>
    <m/>
    <m/>
    <m/>
    <m/>
    <m/>
    <m/>
    <s v="Fwd: Soporte de pago Fact 003-291532246 / 900163941"/>
    <s v="FIJA"/>
    <s v="FO"/>
    <s v="PAGO NO ABONADO"/>
    <s v="BANCOLOMBIA"/>
    <s v="TRANSFERENCIA CON PAGO A LA REFERENCIA"/>
    <s v="REQ000004492380"/>
    <m/>
    <m/>
    <m/>
    <m/>
    <m/>
    <m/>
    <m/>
    <m/>
    <m/>
    <m/>
    <m/>
    <m/>
    <m/>
    <m/>
    <m/>
    <m/>
    <m/>
    <m/>
    <m/>
    <m/>
    <m/>
    <m/>
    <m/>
    <m/>
    <m/>
    <x v="0"/>
    <m/>
    <m/>
    <m/>
    <m/>
    <m/>
    <s v="ESCALADO"/>
    <s v="MYIT"/>
    <d v="2024-01-16T00:00:00"/>
    <m/>
    <m/>
    <x v="68"/>
    <x v="4"/>
    <x v="0"/>
    <x v="0"/>
    <x v="0"/>
    <s v=""/>
    <n v="0"/>
    <n v="0"/>
    <n v="0"/>
    <x v="1"/>
    <n v="2"/>
    <s v="12076434"/>
    <x v="2"/>
    <d v="2024-01-16T00:00:00"/>
    <x v="2742"/>
    <d v="1899-12-30T00:00:00"/>
    <d v="2024-01-16T09:07:00"/>
    <s v="9:07"/>
    <d v="1899-12-30T05:21:10"/>
    <x v="1"/>
    <x v="1"/>
    <x v="10"/>
    <x v="1"/>
    <n v="0"/>
  </r>
  <r>
    <n v="2766"/>
    <d v="2024-01-16T14:23:07"/>
    <d v="2024-01-16T14:28:57"/>
    <s v="46046878@ventasyservicios.com.co"/>
    <s v="Laura Alejandra Romero Roa"/>
    <m/>
    <d v="2024-01-16T00:00:00"/>
    <s v="14:26"/>
    <x v="0"/>
    <m/>
    <m/>
    <m/>
    <m/>
    <m/>
    <m/>
    <m/>
    <m/>
    <s v="sandra.ariasc@claro.com.co; "/>
    <s v="Re: Solicitud habilitaci??n equipo modo bridge //MOLINA Y ASOCIADOS LEGAL S.A.S. //nit 900972034 - 5// cuenta:34531257"/>
    <s v="900972034 "/>
    <s v="MOLINA Y ASOCIADOS LEGAL "/>
    <s v="NO DETERMINADO"/>
    <s v="CLIENTE EXTERNO"/>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6T00:00:00"/>
    <m/>
    <m/>
    <x v="57"/>
    <x v="0"/>
    <x v="0"/>
    <x v="1"/>
    <x v="1"/>
    <n v="1"/>
    <n v="1"/>
    <n v="1"/>
    <n v="1"/>
    <x v="0"/>
    <n v="1"/>
    <s v="900972034 MOLINA Y ASOCIADOS LEGAL "/>
    <x v="2"/>
    <d v="2024-01-16T00:00:00"/>
    <x v="2743"/>
    <d v="1899-12-30T00:00:00"/>
    <d v="2024-01-16T14:26:00"/>
    <s v="14:26"/>
    <d v="1899-12-30T00:02:57"/>
    <x v="1"/>
    <x v="1"/>
    <x v="27"/>
    <x v="1"/>
    <n v="8193"/>
  </r>
  <r>
    <n v="2767"/>
    <d v="2024-01-16T14:30:53"/>
    <d v="2024-01-16T14:31:47"/>
    <s v="46049316@ventasyservicios.com.co"/>
    <s v="Evelin Gicela Diaz Garzon"/>
    <m/>
    <d v="2024-01-16T00:00:00"/>
    <s v="12:13"/>
    <x v="7"/>
    <m/>
    <m/>
    <m/>
    <m/>
    <m/>
    <m/>
    <s v="jorge.morap.ext@claro.com.co; "/>
    <s v="Re: CESION DE CONTRATO"/>
    <m/>
    <m/>
    <s v="3202597687"/>
    <s v="AURA CRISTINA"/>
    <s v="NO DETERMINADO"/>
    <s v="CLIENTE CLARO"/>
    <x v="0"/>
    <m/>
    <m/>
    <m/>
    <m/>
    <m/>
    <m/>
    <m/>
    <m/>
    <m/>
    <m/>
    <m/>
    <m/>
    <m/>
    <m/>
    <m/>
    <m/>
    <m/>
    <m/>
    <m/>
    <m/>
    <m/>
    <m/>
    <m/>
    <m/>
    <m/>
    <m/>
    <m/>
    <m/>
    <m/>
    <m/>
    <m/>
    <m/>
    <m/>
    <m/>
    <m/>
    <m/>
    <m/>
    <m/>
    <m/>
    <m/>
    <m/>
    <m/>
    <m/>
    <m/>
    <m/>
    <m/>
    <m/>
    <m/>
    <m/>
    <m/>
    <m/>
    <m/>
    <m/>
    <m/>
    <m/>
    <m/>
    <m/>
    <m/>
    <m/>
    <m/>
    <m/>
    <m/>
    <m/>
    <m/>
    <m/>
    <m/>
    <m/>
    <m/>
    <m/>
    <m/>
    <m/>
    <m/>
    <m/>
    <s v="MÓVIL"/>
    <m/>
    <s v="CESIÓN RECHAZADA"/>
    <m/>
    <m/>
    <s v="INFORMACIÓN INCOMPLETA"/>
    <m/>
    <m/>
    <m/>
    <m/>
    <m/>
    <m/>
    <m/>
    <m/>
    <m/>
    <m/>
    <m/>
    <m/>
    <m/>
    <m/>
    <m/>
    <m/>
    <m/>
    <m/>
    <m/>
    <m/>
    <m/>
    <m/>
    <m/>
    <m/>
    <m/>
    <m/>
    <m/>
    <m/>
    <m/>
    <m/>
    <m/>
    <m/>
    <m/>
    <m/>
    <x v="0"/>
    <m/>
    <m/>
    <m/>
    <m/>
    <m/>
    <s v="GESTIONADO"/>
    <m/>
    <d v="2024-01-16T00:00:00"/>
    <m/>
    <m/>
    <x v="79"/>
    <x v="6"/>
    <x v="0"/>
    <x v="0"/>
    <x v="0"/>
    <n v="1"/>
    <n v="1"/>
    <n v="1"/>
    <n v="1"/>
    <x v="0"/>
    <n v="1"/>
    <s v="3202597687AURA CRISTINA"/>
    <x v="2"/>
    <d v="2024-01-16T00:00:00"/>
    <x v="2744"/>
    <d v="1899-12-30T00:00:00"/>
    <d v="2024-01-16T12:13:00"/>
    <s v="12:13"/>
    <d v="1899-12-30T02:18:47"/>
    <x v="1"/>
    <x v="1"/>
    <x v="22"/>
    <x v="1"/>
    <n v="8193"/>
  </r>
  <r>
    <n v="2768"/>
    <d v="2024-01-16T14:33:07"/>
    <d v="2024-01-16T14:33:34"/>
    <s v="45961452@ventasyservicios.com.co"/>
    <s v="Natalia Buenano Gonzalez"/>
    <m/>
    <d v="2024-01-16T00:00:00"/>
    <s v="11:37"/>
    <x v="1"/>
    <m/>
    <m/>
    <s v="CRISTIAN SEBASTIAN PRIETO CARVAJALINO"/>
    <s v="1093913447"/>
    <s v="INFORMACIÓN"/>
    <m/>
    <m/>
    <m/>
    <m/>
    <m/>
    <m/>
    <m/>
    <m/>
    <m/>
    <x v="2"/>
    <m/>
    <m/>
    <m/>
    <m/>
    <m/>
    <m/>
    <m/>
    <m/>
    <m/>
    <m/>
    <m/>
    <m/>
    <m/>
    <m/>
    <m/>
    <m/>
    <m/>
    <m/>
    <m/>
    <m/>
    <m/>
    <m/>
    <m/>
    <m/>
    <m/>
    <m/>
    <m/>
    <m/>
    <m/>
    <m/>
    <m/>
    <m/>
    <m/>
    <m/>
    <m/>
    <m/>
    <m/>
    <m/>
    <m/>
    <m/>
    <m/>
    <m/>
    <m/>
    <m/>
    <m/>
    <m/>
    <m/>
    <m/>
    <m/>
    <m/>
    <m/>
    <m/>
    <m/>
    <m/>
    <m/>
    <m/>
    <m/>
    <m/>
    <m/>
    <m/>
    <m/>
    <m/>
    <m/>
    <m/>
    <m/>
    <m/>
    <m/>
    <m/>
    <m/>
    <m/>
    <m/>
    <m/>
    <m/>
    <m/>
    <m/>
    <m/>
    <m/>
    <m/>
    <m/>
    <m/>
    <m/>
    <m/>
    <m/>
    <m/>
    <m/>
    <m/>
    <m/>
    <m/>
    <s v="SOLICITUD CREACIÓN - CLIENTE EN GESTIÓN"/>
    <m/>
    <s v="USUARIO YA EXISTE"/>
    <m/>
    <m/>
    <m/>
    <m/>
    <m/>
    <m/>
    <m/>
    <m/>
    <m/>
    <m/>
    <m/>
    <m/>
    <m/>
    <m/>
    <m/>
    <m/>
    <m/>
    <m/>
    <m/>
    <m/>
    <m/>
    <m/>
    <x v="0"/>
    <m/>
    <m/>
    <m/>
    <m/>
    <m/>
    <s v="GESTIONADO"/>
    <m/>
    <d v="2024-01-16T00:00:00"/>
    <m/>
    <m/>
    <x v="7"/>
    <x v="1"/>
    <x v="0"/>
    <x v="0"/>
    <x v="0"/>
    <n v="1"/>
    <n v="1"/>
    <n v="1"/>
    <n v="1"/>
    <x v="0"/>
    <n v="1"/>
    <s v="1093913447"/>
    <x v="2"/>
    <d v="2024-01-16T00:00:00"/>
    <x v="2745"/>
    <d v="1899-12-30T00:00:00"/>
    <d v="2024-01-16T11:37:00"/>
    <s v="11:37"/>
    <d v="1899-12-30T02:56:34"/>
    <x v="1"/>
    <x v="1"/>
    <x v="5"/>
    <x v="1"/>
    <n v="8193"/>
  </r>
  <r>
    <n v="2769"/>
    <d v="2024-01-16T14:35:22"/>
    <d v="2024-01-16T14:35:32"/>
    <s v="45113897@ventasyservicios.com.co"/>
    <s v="Diana Carolina Zambrano Cruz"/>
    <m/>
    <d v="2024-01-16T00:00:00"/>
    <s v="9:12"/>
    <x v="4"/>
    <m/>
    <m/>
    <m/>
    <m/>
    <m/>
    <m/>
    <m/>
    <m/>
    <s v="administracion@aspmascotas.com"/>
    <s v="inconveniente llegada facturas ALIMENTOS SALUDABLES PARA MASCOTAS"/>
    <s v="1.59580134"/>
    <s v="CONSTRUCTORA JARAMILLO ARQUITECTOS S.A.S -"/>
    <s v="PYME PEQUEÑA"/>
    <s v="CLIENTE EXTERNO"/>
    <x v="0"/>
    <m/>
    <s v="MÓVIL"/>
    <m/>
    <m/>
    <s v="INCLUSIONES - EXCLUSIONES"/>
    <m/>
    <m/>
    <m/>
    <m/>
    <m/>
    <m/>
    <m/>
    <m/>
    <m/>
    <m/>
    <m/>
    <m/>
    <m/>
    <m/>
    <m/>
    <m/>
    <m/>
    <m/>
    <m/>
    <m/>
    <m/>
    <m/>
    <m/>
    <m/>
    <s v="INFORMACIÓN - ACLARACIÓN"/>
    <m/>
    <m/>
    <m/>
    <m/>
    <m/>
    <m/>
    <m/>
    <m/>
    <m/>
    <m/>
    <m/>
    <m/>
    <m/>
    <m/>
    <m/>
    <m/>
    <m/>
    <m/>
    <m/>
    <m/>
    <m/>
    <m/>
    <m/>
    <m/>
    <m/>
    <m/>
    <m/>
    <m/>
    <m/>
    <m/>
    <m/>
    <m/>
    <m/>
    <m/>
    <m/>
    <m/>
    <m/>
    <m/>
    <m/>
    <m/>
    <m/>
    <m/>
    <m/>
    <m/>
    <m/>
    <m/>
    <m/>
    <m/>
    <m/>
    <m/>
    <m/>
    <m/>
    <m/>
    <m/>
    <m/>
    <m/>
    <m/>
    <m/>
    <m/>
    <m/>
    <m/>
    <m/>
    <m/>
    <m/>
    <m/>
    <m/>
    <m/>
    <m/>
    <m/>
    <m/>
    <m/>
    <m/>
    <m/>
    <m/>
    <m/>
    <m/>
    <m/>
    <m/>
    <m/>
    <m/>
    <m/>
    <m/>
    <m/>
    <x v="0"/>
    <m/>
    <m/>
    <m/>
    <m/>
    <m/>
    <s v="GESTIONADO"/>
    <m/>
    <d v="2024-01-16T00:00:00"/>
    <m/>
    <m/>
    <x v="98"/>
    <x v="0"/>
    <x v="0"/>
    <x v="0"/>
    <x v="0"/>
    <n v="1"/>
    <n v="1"/>
    <n v="1"/>
    <n v="1"/>
    <x v="0"/>
    <n v="1"/>
    <s v="1.59580134CONSTRUCTORA JARAMILLO ARQUITECTOS S.A.S -"/>
    <x v="2"/>
    <d v="2024-01-16T00:00:00"/>
    <x v="2746"/>
    <d v="1899-12-30T00:00:00"/>
    <d v="2024-01-16T09:12:00"/>
    <s v="9:12"/>
    <d v="1899-12-30T05:23:32"/>
    <x v="1"/>
    <x v="1"/>
    <x v="30"/>
    <x v="0"/>
    <n v="8193"/>
  </r>
  <r>
    <n v="2770"/>
    <d v="2024-01-16T14:34:28"/>
    <d v="2024-01-16T14:36:36"/>
    <s v="45077035@ventasyservicios.com.co"/>
    <s v="Diana Marcela Navia Fino"/>
    <m/>
    <d v="2024-01-16T00:00:00"/>
    <s v="11:51"/>
    <x v="3"/>
    <m/>
    <s v="15560894"/>
    <m/>
    <m/>
    <m/>
    <m/>
    <m/>
    <m/>
    <m/>
    <m/>
    <s v="8.22497131.00.00.100010"/>
    <s v="CONDUCCIONES PALENQUE ROBLEDAL S.A. -"/>
    <s v="PYME MEDIANA"/>
    <s v="CLIENTE EXTERNO"/>
    <x v="0"/>
    <m/>
    <s v="MÓVIL"/>
    <m/>
    <m/>
    <s v="ROAMING INTERNACIONAL"/>
    <m/>
    <m/>
    <m/>
    <m/>
    <m/>
    <m/>
    <m/>
    <m/>
    <m/>
    <m/>
    <m/>
    <m/>
    <m/>
    <m/>
    <m/>
    <m/>
    <m/>
    <m/>
    <m/>
    <m/>
    <m/>
    <m/>
    <m/>
    <m/>
    <m/>
    <m/>
    <m/>
    <m/>
    <m/>
    <m/>
    <m/>
    <m/>
    <m/>
    <m/>
    <m/>
    <m/>
    <m/>
    <m/>
    <m/>
    <m/>
    <m/>
    <m/>
    <m/>
    <m/>
    <m/>
    <m/>
    <m/>
    <s v="DESACTIVACIÓN"/>
    <m/>
    <m/>
    <m/>
    <m/>
    <m/>
    <m/>
    <m/>
    <m/>
    <m/>
    <m/>
    <m/>
    <m/>
    <m/>
    <m/>
    <m/>
    <m/>
    <m/>
    <m/>
    <m/>
    <m/>
    <m/>
    <m/>
    <m/>
    <m/>
    <m/>
    <m/>
    <m/>
    <m/>
    <m/>
    <m/>
    <m/>
    <m/>
    <m/>
    <m/>
    <m/>
    <m/>
    <m/>
    <m/>
    <m/>
    <m/>
    <m/>
    <m/>
    <m/>
    <m/>
    <m/>
    <m/>
    <m/>
    <m/>
    <m/>
    <m/>
    <m/>
    <m/>
    <m/>
    <m/>
    <m/>
    <m/>
    <m/>
    <m/>
    <m/>
    <m/>
    <x v="0"/>
    <m/>
    <m/>
    <m/>
    <m/>
    <m/>
    <s v="GESTIONADO"/>
    <m/>
    <d v="2024-01-16T00:00:00"/>
    <m/>
    <m/>
    <x v="119"/>
    <x v="3"/>
    <x v="0"/>
    <x v="0"/>
    <x v="0"/>
    <n v="1"/>
    <n v="1"/>
    <n v="1"/>
    <n v="1"/>
    <x v="0"/>
    <n v="1"/>
    <s v="8.22497131.00.00.100010CONDUCCIONES PALENQUE ROBLEDAL S.A. -"/>
    <x v="2"/>
    <d v="2024-01-16T00:00:00"/>
    <x v="2747"/>
    <d v="1899-12-30T00:00:00"/>
    <d v="2024-01-16T11:51:00"/>
    <s v="11:51"/>
    <d v="1899-12-30T02:45:36"/>
    <x v="1"/>
    <x v="1"/>
    <x v="29"/>
    <x v="1"/>
    <n v="8193"/>
  </r>
  <r>
    <n v="2771"/>
    <d v="2024-01-16T14:35:14"/>
    <d v="2024-01-16T14:37:12"/>
    <s v="45984160@ventasyservicios.com.co"/>
    <s v="Dana Sofia Giraldo Avila"/>
    <m/>
    <d v="2024-01-15T00:00:00"/>
    <s v="15:16:01 p. m."/>
    <x v="0"/>
    <m/>
    <m/>
    <m/>
    <m/>
    <m/>
    <m/>
    <m/>
    <m/>
    <s v="Claro Te Ayuda Negocios Soporte Técnico (claroteayudanegocios@claro.com.co)"/>
    <s v="Fwd: Cancelacion cta 59919387"/>
    <s v="59919387"/>
    <s v="ALICIA  PENA SALAMANCA"/>
    <s v="SOHO"/>
    <s v="CLIENTE CLARO"/>
    <x v="0"/>
    <m/>
    <s v="FIJO"/>
    <s v="HFC"/>
    <s v="CANCELACIÓN DE SERVICIO"/>
    <m/>
    <m/>
    <m/>
    <m/>
    <m/>
    <m/>
    <m/>
    <s v="PROPUESTA CONTENCIÓN"/>
    <m/>
    <m/>
    <m/>
    <m/>
    <m/>
    <m/>
    <m/>
    <m/>
    <m/>
    <m/>
    <m/>
    <m/>
    <m/>
    <m/>
    <m/>
    <m/>
    <m/>
    <m/>
    <m/>
    <m/>
    <m/>
    <m/>
    <m/>
    <m/>
    <m/>
    <m/>
    <m/>
    <m/>
    <m/>
    <m/>
    <m/>
    <m/>
    <m/>
    <m/>
    <m/>
    <m/>
    <m/>
    <m/>
    <m/>
    <m/>
    <m/>
    <m/>
    <m/>
    <m/>
    <m/>
    <m/>
    <m/>
    <m/>
    <m/>
    <m/>
    <m/>
    <m/>
    <m/>
    <m/>
    <m/>
    <m/>
    <m/>
    <m/>
    <m/>
    <m/>
    <m/>
    <m/>
    <m/>
    <m/>
    <m/>
    <m/>
    <m/>
    <m/>
    <m/>
    <m/>
    <m/>
    <m/>
    <m/>
    <m/>
    <m/>
    <m/>
    <m/>
    <m/>
    <m/>
    <m/>
    <m/>
    <m/>
    <m/>
    <m/>
    <m/>
    <m/>
    <m/>
    <m/>
    <m/>
    <m/>
    <m/>
    <m/>
    <m/>
    <m/>
    <m/>
    <m/>
    <m/>
    <s v="TOTAL"/>
    <m/>
    <s v="FALLAS TÉCNICAS"/>
    <m/>
    <x v="1"/>
    <m/>
    <m/>
    <s v="1"/>
    <s v="996377441"/>
    <s v="996377441"/>
    <s v="GESTIONADO"/>
    <m/>
    <d v="2024-01-16T00:00:00"/>
    <m/>
    <s v="n/a"/>
    <x v="11"/>
    <x v="0"/>
    <x v="0"/>
    <x v="0"/>
    <x v="0"/>
    <n v="1"/>
    <n v="1"/>
    <n v="1"/>
    <n v="1"/>
    <x v="0"/>
    <n v="1"/>
    <s v="59919387ALICIA  PENA SALAMANCA"/>
    <x v="0"/>
    <d v="2024-01-16T00:00:00"/>
    <x v="2748"/>
    <d v="1899-12-30T00:00:00"/>
    <d v="2024-01-15T15:16:00"/>
    <s v="15:16"/>
    <d v="1899-12-30T23:21:12"/>
    <x v="4"/>
    <x v="0"/>
    <x v="13"/>
    <x v="1"/>
    <n v="8193"/>
  </r>
  <r>
    <n v="2772"/>
    <d v="2024-01-16T14:27:11"/>
    <d v="2024-01-16T14:37:40"/>
    <s v="45961543@ventasyservicios.com.co"/>
    <s v="Juan Jose Duque Aguirre"/>
    <m/>
    <d v="2024-01-16T00:00:00"/>
    <s v="11:24 "/>
    <x v="0"/>
    <m/>
    <m/>
    <m/>
    <m/>
    <m/>
    <m/>
    <m/>
    <m/>
    <s v="diractivacionesceluclick@gmail.com"/>
    <s v="Fwd: APLICACION DE CAMPAÑA/LISETH CAMILA GRANADOS SANDOVAL"/>
    <s v="51802912"/>
    <s v="LISETH CAM GRANADOS SANDO"/>
    <s v="MICRO"/>
    <s v="CLIENTE EXTERNO"/>
    <x v="0"/>
    <m/>
    <s v="FIJO"/>
    <s v="HFC"/>
    <s v="CREACIÓN DE PQR"/>
    <m/>
    <m/>
    <m/>
    <m/>
    <m/>
    <m/>
    <m/>
    <m/>
    <m/>
    <m/>
    <m/>
    <m/>
    <m/>
    <m/>
    <s v="CAMPAÑA CARTERA NO APLICADA"/>
    <m/>
    <m/>
    <m/>
    <m/>
    <m/>
    <m/>
    <m/>
    <m/>
    <m/>
    <m/>
    <m/>
    <m/>
    <m/>
    <m/>
    <m/>
    <m/>
    <m/>
    <m/>
    <m/>
    <m/>
    <m/>
    <m/>
    <m/>
    <m/>
    <m/>
    <m/>
    <m/>
    <m/>
    <m/>
    <m/>
    <m/>
    <m/>
    <m/>
    <m/>
    <m/>
    <m/>
    <m/>
    <m/>
    <m/>
    <m/>
    <m/>
    <m/>
    <m/>
    <m/>
    <m/>
    <m/>
    <m/>
    <m/>
    <m/>
    <m/>
    <m/>
    <m/>
    <m/>
    <m/>
    <m/>
    <m/>
    <m/>
    <m/>
    <m/>
    <m/>
    <m/>
    <m/>
    <m/>
    <m/>
    <m/>
    <m/>
    <m/>
    <m/>
    <m/>
    <m/>
    <m/>
    <m/>
    <m/>
    <m/>
    <m/>
    <m/>
    <m/>
    <m/>
    <m/>
    <m/>
    <m/>
    <m/>
    <m/>
    <m/>
    <m/>
    <m/>
    <m/>
    <m/>
    <m/>
    <m/>
    <m/>
    <m/>
    <m/>
    <m/>
    <x v="0"/>
    <m/>
    <m/>
    <m/>
    <m/>
    <m/>
    <s v="GESTIONADO"/>
    <m/>
    <d v="2024-01-16T00:00:00"/>
    <m/>
    <m/>
    <x v="194"/>
    <x v="0"/>
    <x v="0"/>
    <x v="0"/>
    <x v="0"/>
    <n v="1"/>
    <n v="1"/>
    <n v="1"/>
    <n v="1"/>
    <x v="0"/>
    <n v="1"/>
    <s v="51802912LISETH CAM GRANADOS SANDO"/>
    <x v="2"/>
    <d v="2024-01-16T00:00:00"/>
    <x v="2749"/>
    <d v="1899-12-30T00:00:00"/>
    <d v="2024-01-16T11:24:00"/>
    <s v="11:24"/>
    <d v="1899-12-30T03:13:40"/>
    <x v="1"/>
    <x v="1"/>
    <x v="6"/>
    <x v="1"/>
    <n v="8193"/>
  </r>
  <r>
    <n v="2773"/>
    <d v="2024-01-16T14:28:24"/>
    <d v="2024-01-16T14:38:46"/>
    <s v="45981202@ventasyservicios.com.co"/>
    <s v="Candida Mayerli Moyano Casallas"/>
    <m/>
    <d v="2024-01-16T00:00:00"/>
    <s v="9:20"/>
    <x v="5"/>
    <m/>
    <m/>
    <m/>
    <m/>
    <m/>
    <m/>
    <m/>
    <m/>
    <m/>
    <m/>
    <s v="11819329"/>
    <s v="MAQUINARIA INGENIERIA CONSTRUCCIÓN Y OBRA SAS"/>
    <s v="PYME MEDIANA"/>
    <s v="CLIENTE EXTERNO"/>
    <x v="0"/>
    <m/>
    <m/>
    <m/>
    <m/>
    <m/>
    <m/>
    <m/>
    <m/>
    <m/>
    <m/>
    <m/>
    <m/>
    <m/>
    <m/>
    <m/>
    <m/>
    <m/>
    <m/>
    <m/>
    <m/>
    <m/>
    <m/>
    <m/>
    <m/>
    <m/>
    <m/>
    <m/>
    <m/>
    <m/>
    <m/>
    <m/>
    <m/>
    <m/>
    <m/>
    <m/>
    <m/>
    <m/>
    <m/>
    <m/>
    <m/>
    <m/>
    <m/>
    <m/>
    <m/>
    <m/>
    <m/>
    <m/>
    <m/>
    <m/>
    <m/>
    <m/>
    <m/>
    <m/>
    <m/>
    <m/>
    <m/>
    <m/>
    <m/>
    <m/>
    <m/>
    <m/>
    <m/>
    <m/>
    <m/>
    <m/>
    <m/>
    <m/>
    <m/>
    <m/>
    <m/>
    <m/>
    <m/>
    <m/>
    <m/>
    <m/>
    <m/>
    <m/>
    <m/>
    <m/>
    <m/>
    <m/>
    <s v="soporte de pago facturas de septiembre,octubre,noviembre,diciembre del 2023 "/>
    <s v="FIJA"/>
    <s v="FO"/>
    <s v="COMPROBANTE ILEGIBLE"/>
    <m/>
    <m/>
    <m/>
    <m/>
    <m/>
    <m/>
    <m/>
    <m/>
    <m/>
    <m/>
    <m/>
    <m/>
    <m/>
    <m/>
    <m/>
    <m/>
    <m/>
    <m/>
    <m/>
    <m/>
    <m/>
    <m/>
    <m/>
    <m/>
    <m/>
    <m/>
    <m/>
    <m/>
    <x v="0"/>
    <m/>
    <m/>
    <m/>
    <m/>
    <m/>
    <s v="GESTIONADO"/>
    <m/>
    <d v="2024-01-16T00:00:00"/>
    <m/>
    <m/>
    <x v="166"/>
    <x v="4"/>
    <x v="0"/>
    <x v="0"/>
    <x v="0"/>
    <n v="1"/>
    <n v="1"/>
    <n v="1"/>
    <n v="1"/>
    <x v="0"/>
    <n v="1"/>
    <s v="11819329"/>
    <x v="2"/>
    <d v="2024-01-16T00:00:00"/>
    <x v="2750"/>
    <d v="1899-12-30T00:00:00"/>
    <d v="2024-01-16T09:20:00"/>
    <s v="9:20"/>
    <d v="1899-12-30T05:18:46"/>
    <x v="1"/>
    <x v="1"/>
    <x v="10"/>
    <x v="1"/>
    <n v="8193"/>
  </r>
  <r>
    <n v="2774"/>
    <d v="2024-01-16T14:38:27"/>
    <d v="2024-01-16T14:39:06"/>
    <s v="46049316@ventasyservicios.com.co"/>
    <s v="Evelin Gicela Diaz Garzon"/>
    <m/>
    <d v="2024-01-16T00:00:00"/>
    <s v="12:31"/>
    <x v="7"/>
    <m/>
    <m/>
    <m/>
    <m/>
    <m/>
    <m/>
    <s v="aura.cruz@claro.com.co"/>
    <s v="RV: Solicitud cesión Líneas telefónicas a Promo paramo"/>
    <m/>
    <m/>
    <s v="RV: Solicitud cesión Líneas telefónicas a Promo paramo"/>
    <s v="ACOSTA RODRIGUEZ"/>
    <s v="NO DETERMINADO"/>
    <s v="CLIENTE CLAR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6T00:00:00"/>
    <m/>
    <m/>
    <x v="81"/>
    <x v="6"/>
    <x v="0"/>
    <x v="0"/>
    <x v="0"/>
    <n v="1"/>
    <n v="1"/>
    <n v="1"/>
    <n v="1"/>
    <x v="0"/>
    <n v="1"/>
    <s v="RV: Solicitud cesión Líneas telefónicas a Promo paramoACOSTA RODRIGUEZ"/>
    <x v="2"/>
    <d v="2024-01-16T00:00:00"/>
    <x v="2751"/>
    <d v="1899-12-30T00:00:00"/>
    <d v="2024-01-16T12:31:00"/>
    <s v="12:31"/>
    <d v="1899-12-30T02:08:06"/>
    <x v="1"/>
    <x v="1"/>
    <x v="22"/>
    <x v="1"/>
    <n v="8193"/>
  </r>
  <r>
    <n v="2775"/>
    <d v="2024-01-16T14:43:44"/>
    <d v="2024-01-16T14:44:09"/>
    <s v="45961452@ventasyservicios.com.co"/>
    <s v="Natalia Buenano Gonzalez"/>
    <m/>
    <d v="2024-01-16T00:00:00"/>
    <s v="11:22"/>
    <x v="1"/>
    <m/>
    <m/>
    <s v="GRUPO COLO MBIANO DE ENTRE NIMIENTO SAS    "/>
    <s v="901236040"/>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16T00:00:00"/>
    <m/>
    <m/>
    <x v="4"/>
    <x v="1"/>
    <x v="0"/>
    <x v="0"/>
    <x v="0"/>
    <n v="1"/>
    <n v="1"/>
    <n v="1"/>
    <n v="1"/>
    <x v="1"/>
    <n v="2"/>
    <s v="901236040"/>
    <x v="2"/>
    <d v="2024-01-16T00:00:00"/>
    <x v="2752"/>
    <d v="1899-12-30T00:00:00"/>
    <d v="2024-01-16T11:22:00"/>
    <s v="11:22"/>
    <d v="1899-12-30T03:22:09"/>
    <x v="1"/>
    <x v="1"/>
    <x v="5"/>
    <x v="1"/>
    <n v="8193"/>
  </r>
  <r>
    <n v="2776"/>
    <d v="2024-01-16T14:44:44"/>
    <d v="2024-01-16T14:46:22"/>
    <s v="46044978@ventasyservicios.com.co"/>
    <s v="Edward Esteban Roa Ruiz"/>
    <m/>
    <d v="2024-01-16T00:00:00"/>
    <s v="11:43"/>
    <x v="4"/>
    <m/>
    <m/>
    <m/>
    <m/>
    <m/>
    <m/>
    <m/>
    <m/>
    <s v="Jessica.Perezf.Ext@claro.com.co"/>
    <s v="SOLICITUD DE CANCELACIÓN CUENTA 30311974"/>
    <s v="30311974"/>
    <s v="EDFICAR R Y M SA SI"/>
    <s v="SOH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6T00:00:00"/>
    <m/>
    <m/>
    <x v="58"/>
    <x v="0"/>
    <x v="0"/>
    <x v="0"/>
    <x v="0"/>
    <n v="1"/>
    <n v="1"/>
    <n v="1"/>
    <n v="1"/>
    <x v="0"/>
    <n v="1"/>
    <s v="30311974EDFICAR R Y M SA SI"/>
    <x v="2"/>
    <d v="2024-01-16T00:00:00"/>
    <x v="2753"/>
    <d v="1899-12-30T00:00:00"/>
    <d v="2024-01-16T11:43:00"/>
    <s v="11:43"/>
    <d v="1899-12-30T03:03:22"/>
    <x v="1"/>
    <x v="1"/>
    <x v="8"/>
    <x v="0"/>
    <n v="8193"/>
  </r>
  <r>
    <n v="2777"/>
    <d v="2024-01-16T14:47:51"/>
    <d v="2024-01-16T14:48:36"/>
    <s v="46049316@ventasyservicios.com.co"/>
    <s v="Evelin Gicela Diaz Garzon"/>
    <m/>
    <d v="2024-01-16T00:00:00"/>
    <s v="09:57"/>
    <x v="7"/>
    <m/>
    <m/>
    <m/>
    <m/>
    <m/>
    <m/>
    <s v="gpiedrahita@cdp.com.co; "/>
    <s v="Re: CESION CONTRATO - GABRIEL PIEDRAHITA"/>
    <m/>
    <m/>
    <s v="• 314 3023187 "/>
    <s v="GARIEL "/>
    <s v="NO DETERMINADO"/>
    <s v="CLIENTE EXTERNO"/>
    <x v="0"/>
    <m/>
    <m/>
    <m/>
    <m/>
    <m/>
    <m/>
    <m/>
    <m/>
    <m/>
    <m/>
    <m/>
    <m/>
    <m/>
    <m/>
    <m/>
    <m/>
    <m/>
    <m/>
    <m/>
    <m/>
    <m/>
    <m/>
    <m/>
    <m/>
    <m/>
    <m/>
    <m/>
    <m/>
    <m/>
    <m/>
    <m/>
    <m/>
    <m/>
    <m/>
    <m/>
    <m/>
    <m/>
    <m/>
    <m/>
    <m/>
    <m/>
    <m/>
    <m/>
    <m/>
    <m/>
    <m/>
    <m/>
    <m/>
    <m/>
    <m/>
    <m/>
    <m/>
    <m/>
    <m/>
    <m/>
    <m/>
    <m/>
    <m/>
    <m/>
    <m/>
    <m/>
    <m/>
    <m/>
    <m/>
    <m/>
    <m/>
    <m/>
    <m/>
    <m/>
    <m/>
    <m/>
    <m/>
    <m/>
    <s v="MÓVIL"/>
    <m/>
    <s v="CESIÓN LEGALIZADA"/>
    <m/>
    <m/>
    <m/>
    <s v="NO"/>
    <m/>
    <m/>
    <m/>
    <m/>
    <m/>
    <m/>
    <m/>
    <m/>
    <m/>
    <m/>
    <m/>
    <m/>
    <m/>
    <m/>
    <m/>
    <m/>
    <m/>
    <m/>
    <m/>
    <m/>
    <m/>
    <m/>
    <m/>
    <m/>
    <m/>
    <m/>
    <m/>
    <m/>
    <m/>
    <m/>
    <m/>
    <m/>
    <m/>
    <x v="0"/>
    <m/>
    <m/>
    <m/>
    <m/>
    <m/>
    <s v="GESTIONADO"/>
    <m/>
    <d v="2024-01-16T00:00:00"/>
    <m/>
    <m/>
    <x v="136"/>
    <x v="6"/>
    <x v="0"/>
    <x v="30"/>
    <x v="1"/>
    <n v="1"/>
    <n v="1"/>
    <n v="1"/>
    <n v="1"/>
    <x v="0"/>
    <n v="1"/>
    <s v="• 314 3023187 GARIEL "/>
    <x v="2"/>
    <d v="2024-01-16T00:00:00"/>
    <x v="2754"/>
    <d v="1899-12-30T00:00:00"/>
    <d v="2024-01-16T09:57:00"/>
    <s v="09:57"/>
    <d v="1899-12-30T04:51:36"/>
    <x v="1"/>
    <x v="1"/>
    <x v="22"/>
    <x v="1"/>
    <n v="8193"/>
  </r>
  <r>
    <n v="2778"/>
    <d v="2024-01-16T14:47:18"/>
    <d v="2024-01-16T14:49:05"/>
    <s v="45077035@ventasyservicios.com.co"/>
    <s v="Diana Marcela Navia Fino"/>
    <m/>
    <d v="2024-01-16T00:00:00"/>
    <s v="11:57"/>
    <x v="3"/>
    <m/>
    <s v="15560899"/>
    <m/>
    <m/>
    <m/>
    <m/>
    <m/>
    <m/>
    <m/>
    <m/>
    <s v="8.22439920.00.00.100003"/>
    <s v="DAYNACOL DIGITAL SAS -"/>
    <s v="MICRO"/>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6T00:00:00"/>
    <m/>
    <m/>
    <x v="61"/>
    <x v="3"/>
    <x v="0"/>
    <x v="0"/>
    <x v="0"/>
    <n v="1"/>
    <n v="1"/>
    <n v="1"/>
    <n v="1"/>
    <x v="0"/>
    <n v="1"/>
    <s v="8.22439920.00.00.100003DAYNACOL DIGITAL SAS -"/>
    <x v="2"/>
    <d v="2024-01-16T00:00:00"/>
    <x v="2755"/>
    <d v="1899-12-30T00:00:00"/>
    <d v="2024-01-16T11:57:00"/>
    <s v="11:57"/>
    <d v="1899-12-30T02:52:05"/>
    <x v="1"/>
    <x v="1"/>
    <x v="29"/>
    <x v="1"/>
    <n v="8193"/>
  </r>
  <r>
    <n v="2779"/>
    <d v="2024-01-16T14:39:57"/>
    <d v="2024-01-16T14:51:12"/>
    <s v="45113897@ventasyservicios.com.co"/>
    <s v="Diana Carolina Zambrano Cruz"/>
    <m/>
    <d v="2024-01-16T00:00:00"/>
    <s v="9:27"/>
    <x v="4"/>
    <m/>
    <m/>
    <m/>
    <m/>
    <m/>
    <m/>
    <m/>
    <m/>
    <s v="inge@inge.com.co"/>
    <s v="REINSTALACION LINEA CELULAR - 900303011"/>
    <s v="8.22498128"/>
    <s v="ALIMENTOS SALUDABLES PARA MASCOTAS SAS -"/>
    <s v="MICRO"/>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6T00:00:00"/>
    <m/>
    <m/>
    <x v="9"/>
    <x v="0"/>
    <x v="0"/>
    <x v="0"/>
    <x v="0"/>
    <n v="1"/>
    <n v="1"/>
    <n v="1"/>
    <n v="1"/>
    <x v="0"/>
    <n v="1"/>
    <s v="8.22498128ALIMENTOS SALUDABLES PARA MASCOTAS SAS -"/>
    <x v="2"/>
    <d v="2024-01-16T00:00:00"/>
    <x v="2756"/>
    <d v="1899-12-30T00:00:00"/>
    <d v="2024-01-16T09:27:00"/>
    <s v="9:27"/>
    <d v="1899-12-30T05:24:12"/>
    <x v="1"/>
    <x v="1"/>
    <x v="30"/>
    <x v="0"/>
    <n v="8193"/>
  </r>
  <r>
    <n v="2780"/>
    <d v="2024-01-16T13:45:51"/>
    <d v="2024-01-16T14:52:02"/>
    <s v="45577874@ventasyservicios.com.co"/>
    <s v="David Andres Pardo Torres"/>
    <m/>
    <d v="2024-01-16T00:00:00"/>
    <s v="16/01/2024 10:05 a. m."/>
    <x v="4"/>
    <m/>
    <m/>
    <m/>
    <m/>
    <m/>
    <m/>
    <m/>
    <m/>
    <s v="beatrizalmontese@gmail.com"/>
    <s v="Calle 31 nr 26 18 Rimac ltda"/>
    <s v="86163022"/>
    <s v="REPRESENTA IMPORTACIONES PRODUCTOS"/>
    <s v="PYME PEQUEÑA"/>
    <s v="CLIENTE EXTERNO"/>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SOLUCIONADO ESCALADO"/>
    <s v="OTRAS ÁREAS"/>
    <d v="2024-01-16T00:00:00"/>
    <s v="996383512"/>
    <m/>
    <x v="57"/>
    <x v="0"/>
    <x v="4"/>
    <x v="0"/>
    <x v="0"/>
    <n v="1"/>
    <n v="1"/>
    <n v="1"/>
    <n v="1"/>
    <x v="0"/>
    <n v="1"/>
    <s v="86163022REPRESENTA IMPORTACIONES PRODUCTOS"/>
    <x v="2"/>
    <d v="2024-01-16T00:00:00"/>
    <x v="2757"/>
    <d v="1899-12-30T00:00:00"/>
    <d v="2024-01-16T10:05:00"/>
    <s v="16/01/2024 10:05"/>
    <d v="1899-12-30T04:47:02"/>
    <x v="1"/>
    <x v="1"/>
    <x v="14"/>
    <x v="0"/>
    <n v="8193"/>
  </r>
  <r>
    <n v="2781"/>
    <d v="2024-01-16T14:46:25"/>
    <d v="2024-01-16T14:52:10"/>
    <s v="45077040@ventasyservicios.com.co"/>
    <s v="Kimberly Tatiana Sorza Moya"/>
    <m/>
    <d v="2024-01-16T00:00:00"/>
    <s v="11:42 a. m."/>
    <x v="0"/>
    <m/>
    <m/>
    <m/>
    <m/>
    <m/>
    <m/>
    <m/>
    <m/>
    <s v="andres.agudeloj@claro.com.co"/>
    <s v="RV: Solicitud Reasignación SIMCARD."/>
    <s v="3108813776"/>
    <s v="INVERSIONES ASEO INTEGRAL S.A.S. -"/>
    <s v="SOH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6T00:00:00"/>
    <m/>
    <m/>
    <x v="21"/>
    <x v="0"/>
    <x v="0"/>
    <x v="0"/>
    <x v="0"/>
    <n v="1"/>
    <n v="1"/>
    <n v="1"/>
    <n v="1"/>
    <x v="0"/>
    <n v="1"/>
    <s v="3108813776INVERSIONES ASEO INTEGRAL S.A.S. -"/>
    <x v="2"/>
    <d v="2024-01-16T00:00:00"/>
    <x v="2758"/>
    <d v="1899-12-30T00:00:00"/>
    <d v="2024-01-16T11:42:00"/>
    <s v="11:42"/>
    <d v="1899-12-30T03:10:10"/>
    <x v="1"/>
    <x v="1"/>
    <x v="31"/>
    <x v="1"/>
    <n v="8193"/>
  </r>
  <r>
    <n v="2782"/>
    <d v="2024-01-16T14:52:40"/>
    <d v="2024-01-16T14:53:08"/>
    <s v="45961452@ventasyservicios.com.co"/>
    <s v="Natalia Buenano Gonzalez"/>
    <m/>
    <d v="2024-01-16T00:00:00"/>
    <s v="11:19"/>
    <x v="1"/>
    <m/>
    <m/>
    <s v="RAWSON COLOMBIA SAS"/>
    <s v="901153653"/>
    <s v="INFORMACIÓN"/>
    <m/>
    <m/>
    <m/>
    <m/>
    <m/>
    <m/>
    <m/>
    <m/>
    <m/>
    <x v="2"/>
    <m/>
    <m/>
    <m/>
    <m/>
    <m/>
    <m/>
    <m/>
    <m/>
    <m/>
    <m/>
    <m/>
    <m/>
    <m/>
    <m/>
    <m/>
    <m/>
    <m/>
    <m/>
    <m/>
    <m/>
    <m/>
    <m/>
    <m/>
    <m/>
    <m/>
    <m/>
    <m/>
    <m/>
    <m/>
    <m/>
    <m/>
    <m/>
    <m/>
    <m/>
    <m/>
    <m/>
    <m/>
    <m/>
    <m/>
    <m/>
    <m/>
    <m/>
    <m/>
    <m/>
    <m/>
    <m/>
    <m/>
    <m/>
    <m/>
    <m/>
    <m/>
    <m/>
    <m/>
    <m/>
    <m/>
    <m/>
    <m/>
    <m/>
    <m/>
    <m/>
    <m/>
    <m/>
    <m/>
    <m/>
    <m/>
    <m/>
    <m/>
    <m/>
    <m/>
    <m/>
    <m/>
    <m/>
    <m/>
    <m/>
    <m/>
    <m/>
    <m/>
    <m/>
    <m/>
    <m/>
    <m/>
    <m/>
    <m/>
    <m/>
    <m/>
    <m/>
    <m/>
    <m/>
    <s v="SOLICITUD CREACIÓN - CLIENTE EN GESTIÓN"/>
    <m/>
    <s v="USUARIO YA EXISTE"/>
    <m/>
    <m/>
    <m/>
    <m/>
    <m/>
    <m/>
    <m/>
    <m/>
    <m/>
    <m/>
    <m/>
    <m/>
    <m/>
    <m/>
    <m/>
    <m/>
    <m/>
    <m/>
    <m/>
    <m/>
    <m/>
    <m/>
    <x v="0"/>
    <m/>
    <m/>
    <m/>
    <m/>
    <m/>
    <s v="GESTIONADO"/>
    <m/>
    <d v="2024-01-16T00:00:00"/>
    <m/>
    <m/>
    <x v="7"/>
    <x v="1"/>
    <x v="0"/>
    <x v="0"/>
    <x v="0"/>
    <n v="1"/>
    <n v="1"/>
    <n v="1"/>
    <n v="1"/>
    <x v="0"/>
    <n v="1"/>
    <s v="901153653"/>
    <x v="2"/>
    <d v="2024-01-16T00:00:00"/>
    <x v="2759"/>
    <d v="1899-12-30T00:00:00"/>
    <d v="2024-01-16T11:19:00"/>
    <s v="11:19"/>
    <d v="1899-12-30T03:34:08"/>
    <x v="1"/>
    <x v="1"/>
    <x v="5"/>
    <x v="1"/>
    <n v="8193"/>
  </r>
  <r>
    <n v="2783"/>
    <d v="2024-01-16T14:38:53"/>
    <d v="2024-01-16T14:56:04"/>
    <s v="45981202@ventasyservicios.com.co"/>
    <s v="Candida Mayerli Moyano Casallas"/>
    <m/>
    <d v="2024-01-16T00:00:00"/>
    <s v="9:40"/>
    <x v="5"/>
    <m/>
    <m/>
    <m/>
    <m/>
    <m/>
    <m/>
    <m/>
    <m/>
    <m/>
    <m/>
    <s v="8.22490573"/>
    <s v="MUNDO STETIC SAS -"/>
    <s v="SOHO"/>
    <s v="CLIENTE EXTERNO"/>
    <x v="0"/>
    <m/>
    <m/>
    <m/>
    <m/>
    <m/>
    <m/>
    <m/>
    <m/>
    <m/>
    <m/>
    <m/>
    <m/>
    <m/>
    <m/>
    <m/>
    <m/>
    <m/>
    <m/>
    <m/>
    <m/>
    <m/>
    <m/>
    <m/>
    <m/>
    <m/>
    <m/>
    <m/>
    <m/>
    <m/>
    <m/>
    <m/>
    <m/>
    <m/>
    <m/>
    <m/>
    <m/>
    <m/>
    <m/>
    <m/>
    <m/>
    <m/>
    <m/>
    <m/>
    <m/>
    <m/>
    <m/>
    <m/>
    <m/>
    <m/>
    <m/>
    <m/>
    <m/>
    <m/>
    <m/>
    <m/>
    <m/>
    <m/>
    <m/>
    <m/>
    <m/>
    <m/>
    <m/>
    <m/>
    <m/>
    <m/>
    <m/>
    <m/>
    <m/>
    <m/>
    <m/>
    <m/>
    <m/>
    <m/>
    <m/>
    <m/>
    <m/>
    <m/>
    <m/>
    <m/>
    <m/>
    <m/>
    <s v="RV: DOBLE PAGO - MAYO 2023 / FACTURA CLARO  NIT 900510614-5 MUNDO STETIC SAS "/>
    <s v="MÓVIL"/>
    <m/>
    <s v="PAGO YA APLICADO"/>
    <s v="BALOTO"/>
    <s v="PAGO EN CAJA DIRECTA DEL BANCO"/>
    <m/>
    <m/>
    <m/>
    <m/>
    <m/>
    <m/>
    <m/>
    <m/>
    <m/>
    <m/>
    <m/>
    <m/>
    <m/>
    <m/>
    <m/>
    <m/>
    <m/>
    <m/>
    <m/>
    <m/>
    <m/>
    <m/>
    <m/>
    <m/>
    <m/>
    <m/>
    <x v="0"/>
    <m/>
    <m/>
    <m/>
    <m/>
    <m/>
    <s v="GESTIONADO"/>
    <m/>
    <d v="2024-01-16T00:00:00"/>
    <m/>
    <m/>
    <x v="70"/>
    <x v="4"/>
    <x v="0"/>
    <x v="0"/>
    <x v="0"/>
    <n v="1"/>
    <n v="1"/>
    <n v="1"/>
    <n v="1"/>
    <x v="0"/>
    <n v="1"/>
    <s v="8.22490573"/>
    <x v="2"/>
    <d v="2024-01-16T00:00:00"/>
    <x v="2760"/>
    <d v="1899-12-30T00:00:00"/>
    <d v="2024-01-16T09:40:00"/>
    <s v="9:40"/>
    <d v="1899-12-30T05:16:04"/>
    <x v="1"/>
    <x v="1"/>
    <x v="10"/>
    <x v="1"/>
    <n v="8193"/>
  </r>
  <r>
    <n v="2784"/>
    <d v="2024-01-16T14:58:44"/>
    <d v="2024-01-16T14:59:26"/>
    <s v="45632550@ventasyservicios.com.co"/>
    <s v="Alejandra Rodriguez Cajamarca"/>
    <m/>
    <d v="2024-01-16T00:00:00"/>
    <s v="11:18 a. m."/>
    <x v="4"/>
    <m/>
    <m/>
    <m/>
    <m/>
    <m/>
    <m/>
    <m/>
    <m/>
    <s v="aurora.bg22_07@hotmail.com"/>
    <s v="DERECHO DE PETICION"/>
    <s v=" 90088515"/>
    <s v="ANA AURORA BRICENO GONZALEZ"/>
    <s v="SOHO"/>
    <s v="CLIENTE EXTERNO"/>
    <x v="0"/>
    <m/>
    <s v="FIJO"/>
    <s v="HFC"/>
    <s v="CREACIÓN DE PQR"/>
    <m/>
    <m/>
    <m/>
    <m/>
    <m/>
    <m/>
    <m/>
    <m/>
    <m/>
    <m/>
    <m/>
    <m/>
    <m/>
    <m/>
    <s v="DETALLE DE SERVICIO"/>
    <m/>
    <m/>
    <m/>
    <m/>
    <m/>
    <m/>
    <m/>
    <m/>
    <m/>
    <m/>
    <m/>
    <m/>
    <m/>
    <m/>
    <m/>
    <m/>
    <m/>
    <m/>
    <m/>
    <m/>
    <m/>
    <m/>
    <m/>
    <m/>
    <m/>
    <m/>
    <m/>
    <m/>
    <m/>
    <m/>
    <m/>
    <m/>
    <m/>
    <m/>
    <m/>
    <m/>
    <m/>
    <m/>
    <m/>
    <m/>
    <m/>
    <m/>
    <m/>
    <m/>
    <m/>
    <m/>
    <m/>
    <m/>
    <m/>
    <m/>
    <m/>
    <m/>
    <m/>
    <m/>
    <m/>
    <m/>
    <m/>
    <m/>
    <m/>
    <m/>
    <m/>
    <m/>
    <m/>
    <m/>
    <m/>
    <m/>
    <m/>
    <m/>
    <m/>
    <m/>
    <m/>
    <m/>
    <m/>
    <m/>
    <m/>
    <m/>
    <m/>
    <m/>
    <m/>
    <m/>
    <m/>
    <m/>
    <m/>
    <m/>
    <m/>
    <m/>
    <m/>
    <m/>
    <m/>
    <m/>
    <m/>
    <m/>
    <m/>
    <m/>
    <x v="0"/>
    <m/>
    <m/>
    <m/>
    <m/>
    <m/>
    <s v="GESTIONADO"/>
    <m/>
    <d v="2024-01-16T00:00:00"/>
    <m/>
    <m/>
    <x v="195"/>
    <x v="0"/>
    <x v="0"/>
    <x v="0"/>
    <x v="0"/>
    <n v="1"/>
    <n v="1"/>
    <n v="1"/>
    <n v="1"/>
    <x v="0"/>
    <n v="1"/>
    <s v=" 90088515ANA AURORA BRICENO GONZALEZ"/>
    <x v="2"/>
    <d v="2024-01-16T00:00:00"/>
    <x v="2761"/>
    <d v="1899-12-30T00:00:00"/>
    <d v="2024-01-16T11:18:00"/>
    <s v="11:18"/>
    <d v="1899-12-30T03:41:26"/>
    <x v="1"/>
    <x v="1"/>
    <x v="24"/>
    <x v="0"/>
    <n v="8193"/>
  </r>
  <r>
    <n v="2785"/>
    <d v="2024-01-16T14:37:53"/>
    <d v="2024-01-16T15:00:13"/>
    <s v="45961543@ventasyservicios.com.co"/>
    <s v="Juan Jose Duque Aguirre"/>
    <m/>
    <d v="2024-01-14T00:00:00"/>
    <s v="11:31"/>
    <x v="0"/>
    <m/>
    <m/>
    <m/>
    <m/>
    <m/>
    <m/>
    <m/>
    <m/>
    <s v="jeimmyamado2@gmail.com"/>
    <s v="Fwd: Re: Fwd: SOLICITUD NUEVO DECODIFICADOR POR ROBO"/>
    <s v="31973718"/>
    <s v="JEIMMY CAT AMADO OLARTE"/>
    <s v="SOHO"/>
    <s v="CLIENTE EXTERNO"/>
    <x v="0"/>
    <m/>
    <s v="FIJO"/>
    <s v="HFC"/>
    <s v="LÍNEA NUEVA"/>
    <m/>
    <m/>
    <m/>
    <m/>
    <m/>
    <m/>
    <m/>
    <m/>
    <m/>
    <m/>
    <m/>
    <m/>
    <m/>
    <m/>
    <m/>
    <m/>
    <m/>
    <m/>
    <m/>
    <m/>
    <m/>
    <m/>
    <m/>
    <m/>
    <m/>
    <m/>
    <m/>
    <m/>
    <m/>
    <s v="INFORMACIÓN - ACLARACIÓN"/>
    <m/>
    <m/>
    <m/>
    <m/>
    <m/>
    <m/>
    <m/>
    <m/>
    <m/>
    <m/>
    <m/>
    <m/>
    <m/>
    <m/>
    <m/>
    <m/>
    <m/>
    <m/>
    <m/>
    <m/>
    <m/>
    <m/>
    <m/>
    <m/>
    <m/>
    <m/>
    <m/>
    <m/>
    <m/>
    <m/>
    <m/>
    <m/>
    <m/>
    <m/>
    <m/>
    <m/>
    <m/>
    <m/>
    <m/>
    <m/>
    <m/>
    <m/>
    <m/>
    <m/>
    <m/>
    <m/>
    <m/>
    <m/>
    <m/>
    <m/>
    <m/>
    <m/>
    <m/>
    <m/>
    <m/>
    <m/>
    <m/>
    <m/>
    <m/>
    <m/>
    <m/>
    <m/>
    <m/>
    <m/>
    <m/>
    <m/>
    <m/>
    <m/>
    <m/>
    <m/>
    <m/>
    <m/>
    <m/>
    <m/>
    <m/>
    <m/>
    <m/>
    <m/>
    <m/>
    <x v="0"/>
    <m/>
    <m/>
    <m/>
    <m/>
    <m/>
    <s v="GESTIONADO"/>
    <m/>
    <d v="2024-01-16T00:00:00"/>
    <m/>
    <m/>
    <x v="15"/>
    <x v="0"/>
    <x v="0"/>
    <x v="0"/>
    <x v="0"/>
    <n v="1"/>
    <n v="1"/>
    <n v="1"/>
    <n v="1"/>
    <x v="1"/>
    <n v="2"/>
    <s v="31973718JEIMMY CAT AMADO OLARTE"/>
    <x v="0"/>
    <d v="2024-01-16T00:00:00"/>
    <x v="2762"/>
    <d v="1899-12-30T00:00:00"/>
    <d v="2024-01-14T11:31:00"/>
    <s v="11:31"/>
    <d v="1900-01-01T03:29:13"/>
    <x v="0"/>
    <x v="0"/>
    <x v="6"/>
    <x v="1"/>
    <n v="8193"/>
  </r>
  <r>
    <n v="2786"/>
    <d v="2024-01-16T14:51:17"/>
    <d v="2024-01-16T15:01:07"/>
    <s v="45113897@ventasyservicios.com.co"/>
    <s v="Diana Carolina Zambrano Cruz"/>
    <m/>
    <d v="2024-01-16T00:00:00"/>
    <s v="9:29"/>
    <x v="4"/>
    <m/>
    <m/>
    <m/>
    <m/>
    <m/>
    <m/>
    <m/>
    <m/>
    <s v="inge@inge.com.co"/>
    <s v="REINSTALACION LINEA CELULAR - 900303011"/>
    <s v="3137807465 "/>
    <s v="INGENIERIA EN CONSTRUCCIONES CIVILES S.A"/>
    <s v="PYME PEQUEÑA"/>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SOLUCIONADO ESCALADO"/>
    <s v="SUPERVISOR NEGOCIOS"/>
    <d v="2024-01-16T00:00:00"/>
    <m/>
    <m/>
    <x v="15"/>
    <x v="0"/>
    <x v="4"/>
    <x v="30"/>
    <x v="1"/>
    <n v="1"/>
    <n v="1"/>
    <n v="1"/>
    <n v="1"/>
    <x v="0"/>
    <n v="1"/>
    <s v="3137807465 INGENIERIA EN CONSTRUCCIONES CIVILES S.A"/>
    <x v="2"/>
    <d v="2024-01-16T00:00:00"/>
    <x v="2763"/>
    <d v="1899-12-30T00:00:00"/>
    <d v="2024-01-16T09:29:00"/>
    <s v="9:29"/>
    <d v="1899-12-30T05:32:07"/>
    <x v="1"/>
    <x v="1"/>
    <x v="30"/>
    <x v="0"/>
    <n v="8193"/>
  </r>
  <r>
    <n v="2787"/>
    <d v="2024-01-16T14:59:33"/>
    <d v="2024-01-16T15:01:41"/>
    <s v="45632550@ventasyservicios.com.co"/>
    <s v="Alejandra Rodriguez Cajamarca"/>
    <m/>
    <d v="2024-01-16T00:00:00"/>
    <s v="11:36 a. m."/>
    <x v="4"/>
    <m/>
    <m/>
    <m/>
    <m/>
    <m/>
    <m/>
    <m/>
    <m/>
    <s v="andres.agudeloj@claro.com.co"/>
    <s v="RE: RV: Reposición de Sim Card"/>
    <s v="3044722560"/>
    <s v="INVERSIONES BURRITO S.A.S"/>
    <s v="MICRO"/>
    <s v="CLIENTE CLAR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16T00:00:00"/>
    <m/>
    <m/>
    <x v="27"/>
    <x v="0"/>
    <x v="0"/>
    <x v="0"/>
    <x v="0"/>
    <n v="1"/>
    <n v="1"/>
    <n v="1"/>
    <n v="1"/>
    <x v="0"/>
    <n v="1"/>
    <s v="3044722560INVERSIONES BURRITO S.A.S"/>
    <x v="2"/>
    <d v="2024-01-16T00:00:00"/>
    <x v="2764"/>
    <d v="1899-12-30T00:00:00"/>
    <d v="2024-01-16T11:36:00"/>
    <s v="11:36"/>
    <d v="1899-12-30T03:25:41"/>
    <x v="1"/>
    <x v="1"/>
    <x v="24"/>
    <x v="0"/>
    <n v="8193"/>
  </r>
  <r>
    <n v="2788"/>
    <d v="2024-01-16T15:00:04"/>
    <d v="2024-01-16T15:01:47"/>
    <s v="45077035@ventasyservicios.com.co"/>
    <s v="Diana Marcela Navia Fino"/>
    <m/>
    <d v="2024-01-16T00:00:00"/>
    <s v="12:05"/>
    <x v="3"/>
    <m/>
    <s v="15560906"/>
    <m/>
    <m/>
    <m/>
    <m/>
    <m/>
    <m/>
    <m/>
    <m/>
    <s v="8.22446391.00.00.100005"/>
    <s v="FERROFLEJES S.A.S."/>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6T00:00:00"/>
    <m/>
    <m/>
    <x v="21"/>
    <x v="3"/>
    <x v="0"/>
    <x v="0"/>
    <x v="0"/>
    <n v="1"/>
    <n v="1"/>
    <n v="1"/>
    <n v="1"/>
    <x v="0"/>
    <n v="1"/>
    <s v="8.22446391.00.00.100005FERROFLEJES S.A.S."/>
    <x v="2"/>
    <d v="2024-01-16T00:00:00"/>
    <x v="2765"/>
    <d v="1899-12-30T00:00:00"/>
    <d v="2024-01-16T12:05:00"/>
    <s v="12:05"/>
    <d v="1899-12-30T02:56:47"/>
    <x v="1"/>
    <x v="1"/>
    <x v="29"/>
    <x v="1"/>
    <n v="8193"/>
  </r>
  <r>
    <n v="2789"/>
    <d v="2024-01-16T14:18:22"/>
    <d v="2024-01-16T15:02:07"/>
    <s v="45077024@ventasyservicios.com.co"/>
    <s v="Leidy Tatiana Pinzon Calderon"/>
    <m/>
    <d v="2024-01-16T00:00:00"/>
    <s v="09:21"/>
    <x v="7"/>
    <m/>
    <m/>
    <m/>
    <m/>
    <m/>
    <m/>
    <s v="jonh890707@gmail.com"/>
    <s v="Re: cesión de contratos de líneas móviles"/>
    <m/>
    <m/>
    <s v="3143809805"/>
    <s v="JONH CARLOS MENDOZA WONG"/>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6T00:00:00"/>
    <m/>
    <m/>
    <x v="78"/>
    <x v="6"/>
    <x v="0"/>
    <x v="0"/>
    <x v="0"/>
    <n v="1"/>
    <n v="1"/>
    <n v="1"/>
    <n v="1"/>
    <x v="0"/>
    <n v="1"/>
    <s v="3143809805JONH CARLOS MENDOZA WONG"/>
    <x v="2"/>
    <d v="2024-01-16T00:00:00"/>
    <x v="2766"/>
    <d v="1899-12-30T00:00:00"/>
    <d v="2024-01-16T09:21:00"/>
    <s v="09:21"/>
    <d v="1899-12-30T05:41:07"/>
    <x v="1"/>
    <x v="1"/>
    <x v="12"/>
    <x v="1"/>
    <n v="8193"/>
  </r>
  <r>
    <n v="2790"/>
    <d v="2024-01-16T14:51:16"/>
    <d v="2024-01-16T15:03:32"/>
    <s v="46046817@ventasyservicios.com.co"/>
    <s v="Nicolas Romero Parra"/>
    <m/>
    <d v="2024-01-15T00:00:00"/>
    <s v="17:13"/>
    <x v="0"/>
    <m/>
    <m/>
    <m/>
    <m/>
    <m/>
    <m/>
    <m/>
    <m/>
    <s v="activacionesptoasis@colmoviles.com.co"/>
    <s v="REPOSICION MIN 3207946055"/>
    <s v="3207946055"/>
    <s v="IMPORTADORA LIDER DEL SUR LTDA"/>
    <s v="PYME PEQUEÑA"/>
    <s v="CONSULTOR COMERCIAL"/>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5T00:00:00"/>
    <s v="N/A"/>
    <s v="0"/>
    <x v="21"/>
    <x v="0"/>
    <x v="0"/>
    <x v="0"/>
    <x v="0"/>
    <n v="1"/>
    <n v="1"/>
    <n v="1"/>
    <n v="1"/>
    <x v="0"/>
    <n v="1"/>
    <s v="3207946055IMPORTADORA LIDER DEL SUR LTDA"/>
    <x v="0"/>
    <d v="2024-01-16T00:00:00"/>
    <x v="2767"/>
    <d v="1899-12-30T00:00:00"/>
    <d v="2024-01-15T17:13:00"/>
    <s v="17:13"/>
    <d v="1899-12-30T21:50:32"/>
    <x v="4"/>
    <x v="2"/>
    <x v="3"/>
    <x v="1"/>
    <n v="8193"/>
  </r>
  <r>
    <n v="2791"/>
    <d v="2024-01-16T14:57:21"/>
    <d v="2024-01-16T15:05:22"/>
    <s v="45981202@ventasyservicios.com.co"/>
    <s v="Candida Mayerli Moyano Casallas"/>
    <m/>
    <d v="2024-01-16T00:00:00"/>
    <s v="9:57"/>
    <x v="5"/>
    <m/>
    <m/>
    <m/>
    <m/>
    <m/>
    <m/>
    <m/>
    <m/>
    <m/>
    <m/>
    <s v="6224863952"/>
    <s v="CONSUSALUD DEL CARIBE IPS LIMITADA"/>
    <s v="PYME PEQUEÑA"/>
    <s v="CLIENTE EXTERNO"/>
    <x v="0"/>
    <m/>
    <m/>
    <m/>
    <m/>
    <m/>
    <m/>
    <m/>
    <m/>
    <m/>
    <m/>
    <m/>
    <m/>
    <m/>
    <m/>
    <m/>
    <m/>
    <m/>
    <m/>
    <m/>
    <m/>
    <m/>
    <m/>
    <m/>
    <m/>
    <m/>
    <m/>
    <m/>
    <m/>
    <m/>
    <m/>
    <m/>
    <m/>
    <m/>
    <m/>
    <m/>
    <m/>
    <m/>
    <m/>
    <m/>
    <m/>
    <m/>
    <m/>
    <m/>
    <m/>
    <m/>
    <m/>
    <m/>
    <m/>
    <m/>
    <m/>
    <m/>
    <m/>
    <m/>
    <m/>
    <m/>
    <m/>
    <m/>
    <m/>
    <m/>
    <m/>
    <m/>
    <m/>
    <m/>
    <m/>
    <m/>
    <m/>
    <m/>
    <m/>
    <m/>
    <m/>
    <m/>
    <m/>
    <m/>
    <m/>
    <m/>
    <m/>
    <m/>
    <m/>
    <m/>
    <m/>
    <m/>
    <s v="RE: SOPORTE DE PAGO FACTURAS CLARO / CONSUSALUD DEL CARIBE"/>
    <s v="MÓVIL"/>
    <m/>
    <s v="COMPROBANTE NO VALIDO"/>
    <m/>
    <m/>
    <m/>
    <m/>
    <m/>
    <m/>
    <m/>
    <m/>
    <m/>
    <m/>
    <m/>
    <m/>
    <m/>
    <m/>
    <m/>
    <m/>
    <m/>
    <m/>
    <m/>
    <m/>
    <m/>
    <m/>
    <m/>
    <m/>
    <m/>
    <m/>
    <m/>
    <m/>
    <x v="0"/>
    <m/>
    <m/>
    <m/>
    <m/>
    <m/>
    <s v="GESTIONADO"/>
    <m/>
    <d v="2024-01-16T00:00:00"/>
    <m/>
    <m/>
    <x v="71"/>
    <x v="4"/>
    <x v="0"/>
    <x v="0"/>
    <x v="0"/>
    <n v="1"/>
    <n v="1"/>
    <n v="1"/>
    <n v="1"/>
    <x v="0"/>
    <n v="1"/>
    <s v="6224863952"/>
    <x v="2"/>
    <d v="2024-01-16T00:00:00"/>
    <x v="2768"/>
    <d v="1899-12-30T00:00:00"/>
    <d v="2024-01-16T09:57:00"/>
    <s v="9:57"/>
    <d v="1899-12-30T05:08:22"/>
    <x v="1"/>
    <x v="1"/>
    <x v="10"/>
    <x v="1"/>
    <n v="8193"/>
  </r>
  <r>
    <n v="2792"/>
    <d v="2024-01-16T15:01:44"/>
    <d v="2024-01-16T15:06:14"/>
    <s v="45077016@ventasyservicios.com.co"/>
    <s v="Luis Guanuquiza Dominguez"/>
    <m/>
    <d v="2024-01-16T00:00:00"/>
    <s v="10:27"/>
    <x v="3"/>
    <m/>
    <s v="15560793"/>
    <m/>
    <m/>
    <m/>
    <m/>
    <m/>
    <m/>
    <m/>
    <m/>
    <s v="900430148"/>
    <s v="IMC AIRPORT SHOPPES S.A.S"/>
    <s v="MICRO"/>
    <s v="CLIENTE EXTERNO"/>
    <x v="0"/>
    <m/>
    <s v="MÓVIL"/>
    <m/>
    <m/>
    <s v="REPOSICIÓN DE EQUIPO"/>
    <m/>
    <m/>
    <m/>
    <m/>
    <m/>
    <m/>
    <m/>
    <m/>
    <m/>
    <m/>
    <m/>
    <m/>
    <m/>
    <m/>
    <m/>
    <m/>
    <m/>
    <m/>
    <m/>
    <m/>
    <m/>
    <m/>
    <m/>
    <m/>
    <m/>
    <m/>
    <m/>
    <m/>
    <m/>
    <m/>
    <m/>
    <m/>
    <m/>
    <m/>
    <m/>
    <m/>
    <m/>
    <m/>
    <m/>
    <m/>
    <m/>
    <m/>
    <m/>
    <m/>
    <s v="COTIZACIÓN"/>
    <m/>
    <m/>
    <m/>
    <m/>
    <m/>
    <m/>
    <m/>
    <m/>
    <m/>
    <m/>
    <m/>
    <m/>
    <m/>
    <m/>
    <m/>
    <m/>
    <m/>
    <m/>
    <m/>
    <m/>
    <m/>
    <m/>
    <m/>
    <m/>
    <m/>
    <m/>
    <m/>
    <m/>
    <m/>
    <m/>
    <m/>
    <m/>
    <m/>
    <m/>
    <m/>
    <m/>
    <m/>
    <m/>
    <m/>
    <m/>
    <m/>
    <m/>
    <m/>
    <m/>
    <m/>
    <m/>
    <m/>
    <m/>
    <m/>
    <m/>
    <m/>
    <m/>
    <m/>
    <m/>
    <m/>
    <m/>
    <m/>
    <m/>
    <m/>
    <m/>
    <m/>
    <m/>
    <m/>
    <x v="0"/>
    <m/>
    <m/>
    <m/>
    <m/>
    <m/>
    <s v="GESTIONADO"/>
    <m/>
    <d v="2024-01-16T00:00:00"/>
    <m/>
    <m/>
    <x v="38"/>
    <x v="3"/>
    <x v="0"/>
    <x v="0"/>
    <x v="0"/>
    <n v="1"/>
    <n v="1"/>
    <n v="1"/>
    <n v="1"/>
    <x v="2"/>
    <n v="2"/>
    <s v="900430148IMC AIRPORT SHOPPES S.A.S"/>
    <x v="2"/>
    <d v="2024-01-16T00:00:00"/>
    <x v="2769"/>
    <d v="1899-12-30T00:00:00"/>
    <d v="2024-01-16T10:27:00"/>
    <s v="10:27"/>
    <d v="1899-12-30T04:39:14"/>
    <x v="1"/>
    <x v="1"/>
    <x v="25"/>
    <x v="1"/>
    <n v="8193"/>
  </r>
  <r>
    <n v="2793"/>
    <d v="2024-01-16T15:05:27"/>
    <d v="2024-01-16T15:06:38"/>
    <s v="45961452@ventasyservicios.com.co"/>
    <s v="Natalia Buenano Gonzalez"/>
    <m/>
    <d v="2024-01-16T00:00:00"/>
    <s v="11.06"/>
    <x v="1"/>
    <m/>
    <m/>
    <s v="CROIL SERVICIOS E INGENIERIA S.A.S."/>
    <s v="900442548"/>
    <s v="HABILITACIÓN"/>
    <m/>
    <m/>
    <m/>
    <m/>
    <m/>
    <m/>
    <m/>
    <m/>
    <m/>
    <x v="2"/>
    <m/>
    <m/>
    <m/>
    <m/>
    <m/>
    <m/>
    <m/>
    <m/>
    <m/>
    <m/>
    <m/>
    <m/>
    <m/>
    <m/>
    <m/>
    <m/>
    <m/>
    <m/>
    <m/>
    <m/>
    <m/>
    <m/>
    <m/>
    <m/>
    <m/>
    <m/>
    <m/>
    <m/>
    <m/>
    <m/>
    <m/>
    <m/>
    <m/>
    <m/>
    <m/>
    <m/>
    <m/>
    <m/>
    <m/>
    <m/>
    <m/>
    <m/>
    <m/>
    <m/>
    <m/>
    <m/>
    <m/>
    <m/>
    <m/>
    <m/>
    <m/>
    <m/>
    <m/>
    <m/>
    <m/>
    <m/>
    <m/>
    <m/>
    <m/>
    <m/>
    <m/>
    <m/>
    <m/>
    <m/>
    <m/>
    <m/>
    <m/>
    <m/>
    <m/>
    <m/>
    <m/>
    <m/>
    <m/>
    <m/>
    <m/>
    <m/>
    <m/>
    <m/>
    <m/>
    <m/>
    <m/>
    <m/>
    <m/>
    <m/>
    <m/>
    <m/>
    <m/>
    <m/>
    <m/>
    <m/>
    <m/>
    <m/>
    <s v="HABILITACIÓN DE CORREO(S)"/>
    <m/>
    <s v="gfinaciero@croil.com.co "/>
    <m/>
    <m/>
    <m/>
    <m/>
    <m/>
    <m/>
    <m/>
    <m/>
    <m/>
    <m/>
    <m/>
    <m/>
    <m/>
    <m/>
    <m/>
    <m/>
    <m/>
    <m/>
    <x v="0"/>
    <m/>
    <m/>
    <m/>
    <m/>
    <m/>
    <m/>
    <m/>
    <d v="2024-01-16T00:00:00"/>
    <m/>
    <m/>
    <x v="55"/>
    <x v="1"/>
    <x v="0"/>
    <x v="0"/>
    <x v="0"/>
    <n v="1"/>
    <n v="1"/>
    <n v="1"/>
    <n v="1"/>
    <x v="1"/>
    <n v="2"/>
    <s v="900442548"/>
    <x v="1"/>
    <d v="2024-01-16T00:00:00"/>
    <x v="2770"/>
    <d v="1899-12-30T00:00:00"/>
    <s v="ERROR"/>
    <s v="Hora mal diligenciada."/>
    <s v="Corregir hora de gestión."/>
    <x v="0"/>
    <x v="2"/>
    <x v="5"/>
    <x v="1"/>
    <n v="8193"/>
  </r>
  <r>
    <n v="2794"/>
    <d v="2024-01-16T15:02:29"/>
    <d v="2024-01-16T15:07:36"/>
    <s v="45077035@ventasyservicios.com.co"/>
    <s v="Diana Marcela Navia Fino"/>
    <m/>
    <d v="2024-01-16T00:00:00"/>
    <s v="12:07"/>
    <x v="3"/>
    <m/>
    <s v="15560908"/>
    <m/>
    <m/>
    <m/>
    <m/>
    <m/>
    <m/>
    <m/>
    <m/>
    <s v="8.22492526.00.00.100000"/>
    <s v="DISTRIBUCIONES FERCOL URABA ZOMAC SAS"/>
    <s v="SOH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6T00:00:00"/>
    <m/>
    <m/>
    <x v="21"/>
    <x v="3"/>
    <x v="0"/>
    <x v="0"/>
    <x v="0"/>
    <n v="1"/>
    <n v="1"/>
    <n v="1"/>
    <n v="1"/>
    <x v="0"/>
    <n v="1"/>
    <s v="8.22492526.00.00.100000DISTRIBUCIONES FERCOL URABA ZOMAC SAS"/>
    <x v="2"/>
    <d v="2024-01-16T00:00:00"/>
    <x v="2771"/>
    <d v="1899-12-30T00:00:00"/>
    <d v="2024-01-16T12:07:00"/>
    <s v="12:07"/>
    <d v="1899-12-30T03:00:36"/>
    <x v="1"/>
    <x v="1"/>
    <x v="29"/>
    <x v="1"/>
    <n v="8193"/>
  </r>
  <r>
    <n v="2795"/>
    <d v="2024-01-16T15:08:18"/>
    <d v="2024-01-16T15:11:16"/>
    <s v="46044959@ventasyservicios.com.co"/>
    <s v="Brayan Enrique Cuida Castillo"/>
    <m/>
    <d v="2024-01-16T00:00:00"/>
    <s v="11:39 a. m."/>
    <x v="4"/>
    <m/>
    <m/>
    <m/>
    <m/>
    <m/>
    <m/>
    <m/>
    <m/>
    <s v="enlinea211@hotmail.com"/>
    <s v="SOLICITUD DE CANCELACION DE SERVICIO"/>
    <s v="86637754"/>
    <s v="ROSA RIOS VERA"/>
    <s v="MICR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6T00:00:00"/>
    <s v="nn"/>
    <m/>
    <x v="58"/>
    <x v="0"/>
    <x v="0"/>
    <x v="0"/>
    <x v="0"/>
    <n v="1"/>
    <n v="1"/>
    <n v="1"/>
    <n v="1"/>
    <x v="0"/>
    <n v="1"/>
    <s v="86637754ROSA RIOS VERA"/>
    <x v="2"/>
    <d v="2024-01-16T00:00:00"/>
    <x v="2772"/>
    <d v="1899-12-30T00:00:00"/>
    <d v="2024-01-16T11:39:00"/>
    <s v="11:39"/>
    <d v="1899-12-30T03:32:16"/>
    <x v="1"/>
    <x v="1"/>
    <x v="7"/>
    <x v="0"/>
    <n v="8193"/>
  </r>
  <r>
    <n v="2796"/>
    <d v="2024-01-16T15:03:25"/>
    <d v="2024-01-16T15:13:38"/>
    <s v="45961543@ventasyservicios.com.co"/>
    <s v="Juan Jose Duque Aguirre"/>
    <m/>
    <d v="2024-01-14T00:00:00"/>
    <s v="11:33 "/>
    <x v="0"/>
    <m/>
    <m/>
    <m/>
    <m/>
    <m/>
    <m/>
    <m/>
    <m/>
    <s v="jeimmyamado2@gmail.com"/>
    <s v="Fwd: Re: REPOSICION DECODIFICADOR POR HURTO"/>
    <s v="31973718"/>
    <s v="JEIMMY CAT AMADO OLARTE"/>
    <s v="SOHO"/>
    <s v="CLIENTE EXTERNO"/>
    <x v="0"/>
    <m/>
    <s v="FIJO"/>
    <s v="HFC"/>
    <s v="PRODUCTO"/>
    <m/>
    <m/>
    <m/>
    <m/>
    <m/>
    <m/>
    <m/>
    <m/>
    <m/>
    <m/>
    <m/>
    <m/>
    <m/>
    <m/>
    <m/>
    <m/>
    <m/>
    <m/>
    <m/>
    <m/>
    <m/>
    <m/>
    <m/>
    <m/>
    <m/>
    <m/>
    <m/>
    <m/>
    <m/>
    <m/>
    <m/>
    <m/>
    <m/>
    <m/>
    <m/>
    <m/>
    <m/>
    <m/>
    <s v="OTROS PRODUCTOS (VENTAS)"/>
    <m/>
    <m/>
    <m/>
    <m/>
    <m/>
    <m/>
    <m/>
    <m/>
    <m/>
    <m/>
    <m/>
    <m/>
    <m/>
    <m/>
    <m/>
    <m/>
    <m/>
    <m/>
    <m/>
    <m/>
    <m/>
    <m/>
    <m/>
    <m/>
    <m/>
    <m/>
    <m/>
    <m/>
    <m/>
    <m/>
    <m/>
    <m/>
    <m/>
    <m/>
    <m/>
    <m/>
    <m/>
    <m/>
    <m/>
    <m/>
    <m/>
    <m/>
    <m/>
    <m/>
    <m/>
    <m/>
    <m/>
    <m/>
    <m/>
    <m/>
    <m/>
    <m/>
    <m/>
    <m/>
    <m/>
    <m/>
    <m/>
    <m/>
    <m/>
    <m/>
    <m/>
    <m/>
    <m/>
    <m/>
    <m/>
    <m/>
    <m/>
    <m/>
    <m/>
    <m/>
    <x v="0"/>
    <m/>
    <m/>
    <m/>
    <m/>
    <m/>
    <s v="GESTIONADO"/>
    <m/>
    <d v="2024-01-16T00:00:00"/>
    <m/>
    <m/>
    <x v="16"/>
    <x v="0"/>
    <x v="0"/>
    <x v="10"/>
    <x v="1"/>
    <n v="1"/>
    <n v="1"/>
    <n v="1"/>
    <n v="1"/>
    <x v="2"/>
    <n v="2"/>
    <s v="31973718JEIMMY CAT AMADO OLARTE"/>
    <x v="0"/>
    <d v="2024-01-16T00:00:00"/>
    <x v="2773"/>
    <d v="1899-12-30T00:00:00"/>
    <d v="2024-01-14T11:33:00"/>
    <s v="11:33"/>
    <d v="1900-01-01T03:40:38"/>
    <x v="0"/>
    <x v="0"/>
    <x v="6"/>
    <x v="1"/>
    <n v="8193"/>
  </r>
  <r>
    <n v="2797"/>
    <d v="2024-01-16T15:07:32"/>
    <d v="2024-01-16T15:13:49"/>
    <s v="45577874@ventasyservicios.com.co"/>
    <s v="David Andres Pardo Torres"/>
    <m/>
    <d v="2024-01-16T00:00:00"/>
    <s v="10:31"/>
    <x v="4"/>
    <m/>
    <m/>
    <m/>
    <m/>
    <m/>
    <m/>
    <m/>
    <m/>
    <s v="smartinez@bonus.com.co"/>
    <s v="Re: Solicitud de Traslado"/>
    <s v="11318423"/>
    <s v="BONUS BANCA DE INVERSION S.A."/>
    <s v="INTERMEDIAS"/>
    <s v="CLIENTE EXTERNO"/>
    <x v="0"/>
    <m/>
    <s v="FIJO"/>
    <s v="FO"/>
    <s v="TRASLADO SEDE"/>
    <m/>
    <m/>
    <m/>
    <m/>
    <m/>
    <m/>
    <m/>
    <m/>
    <m/>
    <m/>
    <m/>
    <m/>
    <m/>
    <m/>
    <m/>
    <m/>
    <m/>
    <m/>
    <m/>
    <m/>
    <m/>
    <m/>
    <m/>
    <m/>
    <m/>
    <m/>
    <m/>
    <m/>
    <m/>
    <m/>
    <m/>
    <m/>
    <m/>
    <m/>
    <m/>
    <m/>
    <m/>
    <m/>
    <m/>
    <m/>
    <m/>
    <m/>
    <m/>
    <m/>
    <m/>
    <m/>
    <m/>
    <m/>
    <m/>
    <m/>
    <m/>
    <m/>
    <m/>
    <m/>
    <m/>
    <m/>
    <m/>
    <m/>
    <m/>
    <s v="NO FACTIBLE"/>
    <m/>
    <m/>
    <m/>
    <m/>
    <m/>
    <m/>
    <m/>
    <m/>
    <m/>
    <m/>
    <m/>
    <m/>
    <m/>
    <m/>
    <m/>
    <m/>
    <m/>
    <m/>
    <m/>
    <m/>
    <m/>
    <m/>
    <m/>
    <m/>
    <m/>
    <m/>
    <m/>
    <m/>
    <m/>
    <m/>
    <m/>
    <m/>
    <m/>
    <m/>
    <m/>
    <m/>
    <m/>
    <m/>
    <m/>
    <m/>
    <m/>
    <m/>
    <m/>
    <m/>
    <m/>
    <m/>
    <m/>
    <m/>
    <m/>
    <x v="0"/>
    <m/>
    <m/>
    <m/>
    <m/>
    <m/>
    <s v="GESTIONADO"/>
    <m/>
    <d v="2024-01-16T00:00:00"/>
    <s v="20664675"/>
    <m/>
    <x v="96"/>
    <x v="0"/>
    <x v="0"/>
    <x v="0"/>
    <x v="0"/>
    <n v="1"/>
    <n v="1"/>
    <n v="1"/>
    <n v="1"/>
    <x v="1"/>
    <n v="2"/>
    <s v="11318423BONUS BANCA DE INVERSION S.A."/>
    <x v="2"/>
    <d v="2024-01-16T00:00:00"/>
    <x v="2774"/>
    <d v="1899-12-30T00:00:00"/>
    <d v="2024-01-16T10:31:00"/>
    <s v="10:31"/>
    <d v="1899-12-30T04:42:49"/>
    <x v="1"/>
    <x v="1"/>
    <x v="14"/>
    <x v="0"/>
    <n v="8193"/>
  </r>
  <r>
    <n v="2798"/>
    <d v="2024-01-16T15:14:17"/>
    <d v="2024-01-16T15:15:23"/>
    <s v="45077016@ventasyservicios.com.co"/>
    <s v="Luis Guanuquiza Dominguez"/>
    <m/>
    <d v="2024-01-16T00:00:00"/>
    <s v="10:34"/>
    <x v="3"/>
    <m/>
    <s v="15560800"/>
    <m/>
    <m/>
    <m/>
    <m/>
    <m/>
    <m/>
    <m/>
    <m/>
    <s v="15560800"/>
    <s v="EL RASTREADOR GPS S.A.S."/>
    <s v="MICRO"/>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16T00:00:00"/>
    <m/>
    <m/>
    <x v="50"/>
    <x v="3"/>
    <x v="0"/>
    <x v="0"/>
    <x v="0"/>
    <n v="1"/>
    <n v="1"/>
    <n v="1"/>
    <n v="1"/>
    <x v="0"/>
    <n v="1"/>
    <s v="15560800EL RASTREADOR GPS S.A.S."/>
    <x v="2"/>
    <d v="2024-01-16T00:00:00"/>
    <x v="2775"/>
    <d v="1899-12-30T00:00:00"/>
    <d v="2024-01-16T10:34:00"/>
    <s v="10:34"/>
    <d v="1899-12-30T04:41:23"/>
    <x v="1"/>
    <x v="1"/>
    <x v="25"/>
    <x v="1"/>
    <n v="8193"/>
  </r>
  <r>
    <n v="2799"/>
    <d v="2024-01-16T14:37:15"/>
    <d v="2024-01-16T15:17:39"/>
    <s v="45984160@ventasyservicios.com.co"/>
    <s v="Dana Sofia Giraldo Avila"/>
    <m/>
    <d v="2024-01-16T00:00:00"/>
    <s v="14:39:25 p. m."/>
    <x v="0"/>
    <m/>
    <m/>
    <m/>
    <m/>
    <m/>
    <m/>
    <m/>
    <m/>
    <s v="javier.molina@claro.com.co"/>
    <s v="Re: FIDELIZACION// DACO TRADING// 830101506 - 1"/>
    <s v="3133873185"/>
    <s v="DACO TRADING SAS"/>
    <s v="PYME PEQUEÑA"/>
    <s v="CLIENTE CLAR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6T00:00:00"/>
    <m/>
    <s v="N/A"/>
    <x v="0"/>
    <x v="0"/>
    <x v="0"/>
    <x v="0"/>
    <x v="0"/>
    <n v="1"/>
    <n v="1"/>
    <n v="1"/>
    <n v="1"/>
    <x v="1"/>
    <n v="2"/>
    <s v="3133873185DACO TRADING SAS"/>
    <x v="2"/>
    <d v="2024-01-16T00:00:00"/>
    <x v="2776"/>
    <d v="1899-12-30T00:00:00"/>
    <d v="2024-01-16T14:39:00"/>
    <s v="14:39"/>
    <d v="1899-12-30T00:38:39"/>
    <x v="1"/>
    <x v="1"/>
    <x v="13"/>
    <x v="1"/>
    <n v="8193"/>
  </r>
  <r>
    <n v="2800"/>
    <d v="2024-01-16T15:16:55"/>
    <d v="2024-01-16T15:17:40"/>
    <s v="45961452@ventasyservicios.com.co"/>
    <s v="Natalia Buenano Gonzalez"/>
    <m/>
    <d v="2024-01-16T00:00:00"/>
    <s v="11:06"/>
    <x v="0"/>
    <m/>
    <m/>
    <m/>
    <m/>
    <m/>
    <m/>
    <m/>
    <m/>
    <s v="soportes.neumo@gmail.com"/>
    <s v="Re: Fwd: Re: Fwd: COPIA CONTRATO INTERNET CLARO CON MEDINEUMO SAS"/>
    <s v="13316745"/>
    <s v="MEDINEUMO SAS"/>
    <s v="PYME PEQUEÑA"/>
    <s v="CLIENTE EXTERNO"/>
    <x v="0"/>
    <m/>
    <s v="FIJO"/>
    <s v="FO"/>
    <s v="OFERTA NEGOCIADA CONTRATO"/>
    <m/>
    <m/>
    <m/>
    <m/>
    <m/>
    <m/>
    <m/>
    <m/>
    <m/>
    <m/>
    <m/>
    <m/>
    <m/>
    <m/>
    <m/>
    <m/>
    <m/>
    <m/>
    <m/>
    <m/>
    <m/>
    <m/>
    <m/>
    <m/>
    <m/>
    <m/>
    <m/>
    <m/>
    <m/>
    <m/>
    <m/>
    <m/>
    <s v="COPIA OFERTA O CONTRATO"/>
    <m/>
    <m/>
    <m/>
    <m/>
    <m/>
    <m/>
    <m/>
    <m/>
    <m/>
    <m/>
    <m/>
    <m/>
    <m/>
    <m/>
    <m/>
    <m/>
    <m/>
    <m/>
    <m/>
    <m/>
    <m/>
    <m/>
    <m/>
    <m/>
    <m/>
    <m/>
    <m/>
    <m/>
    <m/>
    <m/>
    <m/>
    <m/>
    <m/>
    <m/>
    <m/>
    <m/>
    <m/>
    <m/>
    <m/>
    <m/>
    <m/>
    <m/>
    <m/>
    <m/>
    <m/>
    <m/>
    <m/>
    <m/>
    <m/>
    <m/>
    <m/>
    <m/>
    <m/>
    <m/>
    <m/>
    <m/>
    <m/>
    <m/>
    <m/>
    <m/>
    <m/>
    <m/>
    <m/>
    <m/>
    <m/>
    <m/>
    <m/>
    <m/>
    <m/>
    <m/>
    <m/>
    <m/>
    <m/>
    <m/>
    <m/>
    <m/>
    <x v="0"/>
    <m/>
    <m/>
    <m/>
    <m/>
    <m/>
    <s v="GESTIONADO"/>
    <m/>
    <d v="2024-01-16T00:00:00"/>
    <m/>
    <m/>
    <x v="196"/>
    <x v="0"/>
    <x v="0"/>
    <x v="39"/>
    <x v="1"/>
    <n v="1"/>
    <n v="1"/>
    <n v="1"/>
    <n v="1"/>
    <x v="2"/>
    <n v="2"/>
    <s v="13316745MEDINEUMO SAS"/>
    <x v="2"/>
    <d v="2024-01-16T00:00:00"/>
    <x v="2777"/>
    <d v="1899-12-30T00:00:00"/>
    <d v="2024-01-16T11:06:00"/>
    <s v="11:06"/>
    <d v="1899-12-30T04:11:40"/>
    <x v="1"/>
    <x v="1"/>
    <x v="5"/>
    <x v="1"/>
    <n v="8193"/>
  </r>
  <r>
    <n v="2801"/>
    <d v="2024-01-16T15:22:23"/>
    <d v="2024-01-16T15:23:11"/>
    <s v="46044959@ventasyservicios.com.co"/>
    <s v="Brayan Enrique Cuida Castillo"/>
    <m/>
    <d v="2024-01-16T00:00:00"/>
    <s v="11:25 a. m"/>
    <x v="4"/>
    <m/>
    <m/>
    <m/>
    <m/>
    <m/>
    <m/>
    <m/>
    <m/>
    <s v="humanfarmasas@gmail.com"/>
    <s v="CANCELACION DE LOS SS TELEFONIA E INTERNET"/>
    <s v="63720356"/>
    <s v="KATLIN VARGAS PABON"/>
    <s v="SOH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6T00:00:00"/>
    <s v="NN"/>
    <m/>
    <x v="58"/>
    <x v="0"/>
    <x v="0"/>
    <x v="0"/>
    <x v="0"/>
    <n v="1"/>
    <n v="1"/>
    <n v="1"/>
    <n v="1"/>
    <x v="0"/>
    <n v="1"/>
    <s v="63720356KATLIN VARGAS PABON"/>
    <x v="2"/>
    <d v="2024-01-16T00:00:00"/>
    <x v="2778"/>
    <d v="1899-12-30T00:00:00"/>
    <d v="2024-01-16T11:25:00"/>
    <s v="11:25"/>
    <d v="1899-12-30T03:58:11"/>
    <x v="1"/>
    <x v="1"/>
    <x v="7"/>
    <x v="0"/>
    <n v="8193"/>
  </r>
  <r>
    <n v="2802"/>
    <d v="2024-01-16T15:09:54"/>
    <d v="2024-01-16T15:24:28"/>
    <s v="45632550@ventasyservicios.com.co"/>
    <s v="Alejandra Rodriguez Cajamarca"/>
    <m/>
    <d v="2024-01-16T00:00:00"/>
    <s v="12:15 p. m."/>
    <x v="4"/>
    <m/>
    <m/>
    <m/>
    <m/>
    <m/>
    <m/>
    <m/>
    <m/>
    <s v="coordinador@compudiez.com"/>
    <s v="Revisión de facturas No. Cliente 11918177 - CompuDiez EU Nit: 830133059"/>
    <s v="11918177"/>
    <s v="COMPUDIEZ E U"/>
    <s v="PYME PEQUEÑA"/>
    <s v="CLIENTE EXTERNO"/>
    <x v="0"/>
    <m/>
    <s v="FIJO"/>
    <s v="FO"/>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6T00:00:00"/>
    <m/>
    <m/>
    <x v="47"/>
    <x v="0"/>
    <x v="0"/>
    <x v="0"/>
    <x v="0"/>
    <n v="1"/>
    <n v="1"/>
    <n v="1"/>
    <n v="1"/>
    <x v="0"/>
    <n v="1"/>
    <s v="11918177COMPUDIEZ E U"/>
    <x v="2"/>
    <d v="2024-01-16T00:00:00"/>
    <x v="2779"/>
    <d v="1899-12-30T00:00:00"/>
    <d v="2024-01-16T12:15:00"/>
    <s v="12:15"/>
    <d v="1899-12-30T03:09:28"/>
    <x v="1"/>
    <x v="1"/>
    <x v="24"/>
    <x v="0"/>
    <n v="8193"/>
  </r>
  <r>
    <n v="2803"/>
    <d v="2024-01-16T15:25:16"/>
    <d v="2024-01-16T15:26:43"/>
    <s v="45077035@ventasyservicios.com.co"/>
    <s v="Diana Marcela Navia Fino"/>
    <m/>
    <d v="2024-01-16T00:00:00"/>
    <s v="12:18"/>
    <x v="3"/>
    <m/>
    <s v="15560914"/>
    <m/>
    <m/>
    <m/>
    <m/>
    <m/>
    <m/>
    <m/>
    <m/>
    <s v="8.21574732.00.00.100002"/>
    <s v="UNIDAD CARDIOLOGICA DE CARTAGENA LTDA "/>
    <s v="PYME PEQUEÑA"/>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6T00:00:00"/>
    <m/>
    <m/>
    <x v="37"/>
    <x v="3"/>
    <x v="0"/>
    <x v="0"/>
    <x v="0"/>
    <n v="1"/>
    <n v="1"/>
    <n v="1"/>
    <n v="1"/>
    <x v="0"/>
    <n v="1"/>
    <s v="8.21574732.00.00.100002UNIDAD CARDIOLOGICA DE CARTAGENA LTDA "/>
    <x v="2"/>
    <d v="2024-01-16T00:00:00"/>
    <x v="2780"/>
    <d v="1899-12-30T00:00:00"/>
    <d v="2024-01-16T12:18:00"/>
    <s v="12:18"/>
    <d v="1899-12-30T03:08:43"/>
    <x v="1"/>
    <x v="1"/>
    <x v="29"/>
    <x v="1"/>
    <n v="8193"/>
  </r>
  <r>
    <n v="2804"/>
    <d v="2024-01-16T14:46:27"/>
    <d v="2024-01-16T15:26:59"/>
    <s v="46044978@ventasyservicios.com.co"/>
    <s v="Edward Esteban Roa Ruiz"/>
    <m/>
    <d v="2024-01-15T00:00:00"/>
    <s v="12:20"/>
    <x v="4"/>
    <m/>
    <m/>
    <m/>
    <m/>
    <m/>
    <m/>
    <m/>
    <m/>
    <s v="recepcion.maquiamarillas@gmail.com"/>
    <s v="SOLICITUD ESTADO DE CUENTAS MAQUINAS AMARILLAS SAS"/>
    <s v="12047451"/>
    <s v="MAQUINAS AMARILLAS SAS"/>
    <s v="PYME MEDIANA"/>
    <s v="CLIENTE CLARO"/>
    <x v="0"/>
    <m/>
    <s v="FIJO"/>
    <s v="FO"/>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6T00:00:00"/>
    <m/>
    <m/>
    <x v="47"/>
    <x v="0"/>
    <x v="0"/>
    <x v="0"/>
    <x v="0"/>
    <n v="1"/>
    <n v="1"/>
    <n v="1"/>
    <n v="1"/>
    <x v="0"/>
    <n v="1"/>
    <s v="12047451MAQUINAS AMARILLAS SAS"/>
    <x v="0"/>
    <d v="2024-01-16T00:00:00"/>
    <x v="2781"/>
    <d v="1899-12-30T00:00:00"/>
    <d v="2024-01-15T12:20:00"/>
    <s v="12:20"/>
    <d v="1899-12-31T03:06:59"/>
    <x v="0"/>
    <x v="0"/>
    <x v="8"/>
    <x v="0"/>
    <n v="8193"/>
  </r>
  <r>
    <n v="2805"/>
    <d v="2024-01-16T15:27:06"/>
    <d v="2024-01-16T15:27:57"/>
    <s v="45077016@ventasyservicios.com.co"/>
    <s v="Luis Guanuquiza Dominguez"/>
    <m/>
    <d v="2024-01-16T00:00:00"/>
    <s v="10:34"/>
    <x v="3"/>
    <m/>
    <s v="15560800"/>
    <m/>
    <m/>
    <m/>
    <m/>
    <m/>
    <m/>
    <m/>
    <m/>
    <s v="900995298"/>
    <s v="EL RASTREADOR GPS S.A.S."/>
    <s v="MICRO"/>
    <s v="CLIENTE EXTERNO"/>
    <x v="0"/>
    <m/>
    <s v="MÓVIL"/>
    <m/>
    <m/>
    <s v="FALLAS TÉCNICAS"/>
    <m/>
    <m/>
    <m/>
    <m/>
    <m/>
    <m/>
    <m/>
    <m/>
    <m/>
    <m/>
    <m/>
    <m/>
    <m/>
    <m/>
    <m/>
    <m/>
    <m/>
    <m/>
    <m/>
    <s v="CONCILIACIÓN DE LÍNEA(S)"/>
    <m/>
    <m/>
    <m/>
    <m/>
    <m/>
    <m/>
    <m/>
    <m/>
    <m/>
    <m/>
    <m/>
    <m/>
    <m/>
    <m/>
    <m/>
    <m/>
    <m/>
    <m/>
    <m/>
    <m/>
    <m/>
    <m/>
    <m/>
    <m/>
    <m/>
    <m/>
    <m/>
    <m/>
    <m/>
    <m/>
    <m/>
    <m/>
    <m/>
    <m/>
    <m/>
    <m/>
    <m/>
    <m/>
    <m/>
    <m/>
    <m/>
    <m/>
    <m/>
    <m/>
    <m/>
    <m/>
    <m/>
    <m/>
    <m/>
    <m/>
    <m/>
    <m/>
    <m/>
    <m/>
    <m/>
    <m/>
    <m/>
    <m/>
    <m/>
    <m/>
    <m/>
    <m/>
    <m/>
    <m/>
    <m/>
    <m/>
    <m/>
    <m/>
    <m/>
    <m/>
    <m/>
    <m/>
    <m/>
    <m/>
    <m/>
    <m/>
    <m/>
    <m/>
    <m/>
    <m/>
    <m/>
    <m/>
    <m/>
    <m/>
    <m/>
    <m/>
    <m/>
    <m/>
    <x v="0"/>
    <m/>
    <m/>
    <m/>
    <m/>
    <m/>
    <s v="GESTIONADO"/>
    <m/>
    <d v="2024-01-16T00:00:00"/>
    <m/>
    <m/>
    <x v="67"/>
    <x v="3"/>
    <x v="0"/>
    <x v="0"/>
    <x v="0"/>
    <n v="1"/>
    <n v="1"/>
    <n v="1"/>
    <n v="1"/>
    <x v="0"/>
    <n v="1"/>
    <s v="900995298EL RASTREADOR GPS S.A.S."/>
    <x v="2"/>
    <d v="2024-01-16T00:00:00"/>
    <x v="2782"/>
    <d v="1899-12-30T00:00:00"/>
    <d v="2024-01-16T10:34:00"/>
    <s v="10:34"/>
    <d v="1899-12-30T04:53:57"/>
    <x v="1"/>
    <x v="1"/>
    <x v="25"/>
    <x v="1"/>
    <n v="8193"/>
  </r>
  <r>
    <n v="2806"/>
    <d v="2024-01-16T15:24:16"/>
    <d v="2024-01-16T15:29:27"/>
    <s v="45702314@ventasyservicios.com.co"/>
    <s v="Andrea Paola Jimenez Lopez"/>
    <m/>
    <d v="2024-01-16T00:00:00"/>
    <s v="12:28 p. m."/>
    <x v="4"/>
    <m/>
    <m/>
    <m/>
    <m/>
    <m/>
    <m/>
    <m/>
    <m/>
    <s v="ympg.14@gmail.com; "/>
    <s v="Re: Fwd: CARTA CLARO SOLICITUD CANCELACIÓN DEL SERVICIO"/>
    <s v="88783523"/>
    <s v="MICHELL AN MARTINEZ RINCON"/>
    <s v="SOH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6T00:00:00"/>
    <m/>
    <m/>
    <x v="58"/>
    <x v="0"/>
    <x v="0"/>
    <x v="4"/>
    <x v="1"/>
    <n v="1"/>
    <n v="1"/>
    <n v="1"/>
    <n v="1"/>
    <x v="0"/>
    <n v="1"/>
    <s v="88783523MICHELL AN MARTINEZ RINCON"/>
    <x v="2"/>
    <d v="2024-01-16T00:00:00"/>
    <x v="2783"/>
    <d v="1899-12-30T00:00:00"/>
    <d v="2024-01-16T12:28:00"/>
    <s v="12:28"/>
    <d v="1899-12-30T03:01:27"/>
    <x v="1"/>
    <x v="1"/>
    <x v="32"/>
    <x v="0"/>
    <n v="8193"/>
  </r>
  <r>
    <n v="2807"/>
    <d v="2024-01-16T14:32:37"/>
    <d v="2024-01-16T15:32:10"/>
    <s v="45961588@ventasyservicios.com.co"/>
    <s v="Brian Fernando Camacho Hernandez"/>
    <m/>
    <d v="2024-01-15T00:00:00"/>
    <s v="820"/>
    <x v="4"/>
    <m/>
    <m/>
    <m/>
    <m/>
    <m/>
    <m/>
    <m/>
    <m/>
    <s v="John.Londono@co.glory-global.com"/>
    <s v="Re: RV: Activación roaming - Glory Global Solutions"/>
    <s v=" 3162667674, 3167405013"/>
    <s v="GLORY GLOBAL SOLUTIONS (C"/>
    <s v="MICRO"/>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6T00:00:00"/>
    <s v="na "/>
    <s v="na "/>
    <x v="19"/>
    <x v="0"/>
    <x v="0"/>
    <x v="0"/>
    <x v="0"/>
    <n v="1"/>
    <n v="1"/>
    <n v="1"/>
    <n v="1"/>
    <x v="0"/>
    <n v="1"/>
    <s v=" 3162667674, 3167405013GLORY GLOBAL SOLUTIONS (C"/>
    <x v="0"/>
    <d v="2024-01-16T00:00:00"/>
    <x v="2784"/>
    <d v="1899-12-30T00:00:00"/>
    <d v="2024-01-15T00:00:00"/>
    <s v="Hora mal diligenciada."/>
    <d v="1899-12-31T15:32:10"/>
    <x v="0"/>
    <x v="0"/>
    <x v="21"/>
    <x v="0"/>
    <n v="8193"/>
  </r>
  <r>
    <n v="2808"/>
    <d v="2024-01-16T15:31:21"/>
    <d v="2024-01-16T15:32:47"/>
    <s v="45077035@ventasyservicios.com.co"/>
    <s v="Diana Marcela Navia Fino"/>
    <m/>
    <d v="2024-01-16T00:00:00"/>
    <s v="12:22"/>
    <x v="3"/>
    <m/>
    <s v="15560920"/>
    <m/>
    <m/>
    <m/>
    <m/>
    <m/>
    <m/>
    <m/>
    <m/>
    <s v="8.22490128.00.00.100035"/>
    <s v="LEIDY JOHANNA TABORDA LOPEZ"/>
    <s v="SOHO"/>
    <s v="CLIENTE EXTERNO"/>
    <x v="0"/>
    <m/>
    <s v="MÓVIL"/>
    <m/>
    <m/>
    <s v="SUSPENSIÓN TEMPORAL"/>
    <m/>
    <m/>
    <m/>
    <m/>
    <m/>
    <m/>
    <m/>
    <m/>
    <m/>
    <m/>
    <m/>
    <m/>
    <m/>
    <m/>
    <m/>
    <m/>
    <m/>
    <m/>
    <m/>
    <m/>
    <m/>
    <m/>
    <m/>
    <m/>
    <m/>
    <m/>
    <m/>
    <m/>
    <m/>
    <m/>
    <m/>
    <m/>
    <m/>
    <m/>
    <m/>
    <m/>
    <m/>
    <m/>
    <m/>
    <m/>
    <m/>
    <m/>
    <m/>
    <m/>
    <m/>
    <m/>
    <m/>
    <m/>
    <m/>
    <m/>
    <m/>
    <m/>
    <m/>
    <m/>
    <m/>
    <m/>
    <m/>
    <s v="SIN COBRO CFM"/>
    <m/>
    <m/>
    <m/>
    <m/>
    <m/>
    <m/>
    <m/>
    <m/>
    <m/>
    <m/>
    <m/>
    <m/>
    <m/>
    <m/>
    <m/>
    <m/>
    <m/>
    <m/>
    <m/>
    <m/>
    <m/>
    <m/>
    <m/>
    <m/>
    <m/>
    <m/>
    <m/>
    <m/>
    <m/>
    <m/>
    <m/>
    <m/>
    <m/>
    <m/>
    <m/>
    <m/>
    <m/>
    <m/>
    <m/>
    <m/>
    <m/>
    <m/>
    <m/>
    <m/>
    <m/>
    <m/>
    <m/>
    <m/>
    <m/>
    <m/>
    <x v="0"/>
    <m/>
    <m/>
    <m/>
    <m/>
    <m/>
    <s v="GESTIONADO"/>
    <m/>
    <d v="2024-01-16T00:00:00"/>
    <m/>
    <m/>
    <x v="32"/>
    <x v="3"/>
    <x v="0"/>
    <x v="0"/>
    <x v="0"/>
    <n v="1"/>
    <n v="1"/>
    <n v="1"/>
    <n v="1"/>
    <x v="0"/>
    <n v="1"/>
    <s v="8.22490128.00.00.100035LEIDY JOHANNA TABORDA LOPEZ"/>
    <x v="2"/>
    <d v="2024-01-16T00:00:00"/>
    <x v="2785"/>
    <d v="1899-12-30T00:00:00"/>
    <d v="2024-01-16T12:22:00"/>
    <s v="12:22"/>
    <d v="1899-12-30T03:10:47"/>
    <x v="1"/>
    <x v="1"/>
    <x v="29"/>
    <x v="1"/>
    <n v="8193"/>
  </r>
  <r>
    <n v="2809"/>
    <d v="2024-01-16T15:25:27"/>
    <d v="2024-01-16T15:34:16"/>
    <s v="45577874@ventasyservicios.com.co"/>
    <s v="David Andres Pardo Torres"/>
    <m/>
    <d v="2024-01-16T00:00:00"/>
    <s v="09:35"/>
    <x v="4"/>
    <m/>
    <m/>
    <m/>
    <m/>
    <m/>
    <m/>
    <m/>
    <m/>
    <s v="olga.murcia@santosrodriguez.co"/>
    <s v="Re: SOLICITUD DE CAMBIO DEL NOMBRE DE CLIENTE 12448304 EN LA FACTURA -"/>
    <s v="12448304"/>
    <s v="JORGE ENRIQUE SANTOS RODRIGUEZ"/>
    <s v="MICRO"/>
    <s v="CLIENTE EXTERNO"/>
    <x v="0"/>
    <m/>
    <s v="FIJO"/>
    <s v="FO"/>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6T00:00:00"/>
    <s v="20664754"/>
    <m/>
    <x v="37"/>
    <x v="0"/>
    <x v="0"/>
    <x v="0"/>
    <x v="0"/>
    <n v="1"/>
    <n v="1"/>
    <n v="1"/>
    <n v="1"/>
    <x v="2"/>
    <n v="2"/>
    <s v="12448304JORGE ENRIQUE SANTOS RODRIGUEZ"/>
    <x v="2"/>
    <d v="2024-01-16T00:00:00"/>
    <x v="2786"/>
    <d v="1899-12-30T00:00:00"/>
    <d v="2024-01-16T09:35:00"/>
    <s v="09:35"/>
    <d v="1899-12-30T05:59:16"/>
    <x v="1"/>
    <x v="1"/>
    <x v="14"/>
    <x v="0"/>
    <n v="8193"/>
  </r>
  <r>
    <n v="2810"/>
    <d v="2024-01-16T15:37:25"/>
    <d v="2024-01-16T15:38:30"/>
    <s v="45077024@ventasyservicios.com.co"/>
    <s v="Leidy Tatiana Pinzon Calderon"/>
    <m/>
    <d v="2024-01-16T00:00:00"/>
    <s v="09:31"/>
    <x v="7"/>
    <m/>
    <m/>
    <m/>
    <m/>
    <m/>
    <m/>
    <s v="marango@gestionescorporativas.com"/>
    <s v="RE: CESION DE CONTRATO TRANSPORTES C.I S.A.S. 3126530254"/>
    <m/>
    <m/>
    <s v="3126530245"/>
    <s v="JAIR ALBERTO OCHOA DAVILA"/>
    <s v="PYME MEDIAN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6T00:00:00"/>
    <m/>
    <m/>
    <x v="81"/>
    <x v="6"/>
    <x v="0"/>
    <x v="0"/>
    <x v="0"/>
    <n v="1"/>
    <n v="1"/>
    <n v="1"/>
    <n v="1"/>
    <x v="1"/>
    <n v="2"/>
    <s v="3126530245JAIR ALBERTO OCHOA DAVILA"/>
    <x v="0"/>
    <d v="2024-01-16T00:00:00"/>
    <x v="2787"/>
    <d v="1899-12-30T00:00:00"/>
    <d v="2024-01-16T09:31:00"/>
    <s v="09:31"/>
    <d v="1899-12-30T06:07:30"/>
    <x v="2"/>
    <x v="2"/>
    <x v="12"/>
    <x v="1"/>
    <n v="8193"/>
  </r>
  <r>
    <n v="2811"/>
    <d v="2024-01-16T15:14:24"/>
    <d v="2024-01-16T15:38:37"/>
    <s v="45077040@ventasyservicios.com.co"/>
    <s v="Kimberly Tatiana Sorza Moya"/>
    <m/>
    <d v="2024-01-16T00:00:00"/>
    <s v="12:02 p. m."/>
    <x v="0"/>
    <m/>
    <m/>
    <m/>
    <m/>
    <m/>
    <m/>
    <m/>
    <m/>
    <s v="cindy.medina@claro.com.co"/>
    <s v="RV: sim botiquín // Grupo Alternativas 830051952"/>
    <s v="3123599884"/>
    <s v="GRUPO ALTERNATIVAS S.A.S. -"/>
    <s v="SOHO"/>
    <s v="CLIENTE CLAR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16T00:00:00"/>
    <m/>
    <m/>
    <x v="27"/>
    <x v="0"/>
    <x v="0"/>
    <x v="0"/>
    <x v="0"/>
    <n v="1"/>
    <n v="1"/>
    <n v="1"/>
    <n v="1"/>
    <x v="0"/>
    <n v="1"/>
    <s v="3123599884GRUPO ALTERNATIVAS S.A.S. -"/>
    <x v="2"/>
    <d v="2024-01-16T00:00:00"/>
    <x v="2788"/>
    <d v="1899-12-30T00:00:00"/>
    <d v="2024-01-16T12:02:00"/>
    <s v="12:02"/>
    <d v="1899-12-30T03:36:37"/>
    <x v="1"/>
    <x v="1"/>
    <x v="31"/>
    <x v="1"/>
    <n v="8193"/>
  </r>
  <r>
    <n v="2812"/>
    <d v="2024-01-16T15:38:27"/>
    <d v="2024-01-16T15:39:53"/>
    <s v="45077016@ventasyservicios.com.co"/>
    <s v="Luis Guanuquiza Dominguez"/>
    <m/>
    <d v="2024-01-16T00:00:00"/>
    <s v="10:40"/>
    <x v="3"/>
    <m/>
    <s v="15560807"/>
    <m/>
    <m/>
    <m/>
    <m/>
    <m/>
    <m/>
    <m/>
    <m/>
    <s v="98510471"/>
    <s v="diego luis gonzales londono"/>
    <s v="MICR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6T00:00:00"/>
    <m/>
    <m/>
    <x v="21"/>
    <x v="3"/>
    <x v="0"/>
    <x v="0"/>
    <x v="0"/>
    <n v="1"/>
    <n v="1"/>
    <n v="1"/>
    <n v="1"/>
    <x v="0"/>
    <n v="1"/>
    <s v="98510471diego luis gonzales londono"/>
    <x v="2"/>
    <d v="2024-01-16T00:00:00"/>
    <x v="2789"/>
    <d v="1899-12-30T00:00:00"/>
    <d v="2024-01-16T10:40:00"/>
    <s v="10:40"/>
    <d v="1899-12-30T04:59:53"/>
    <x v="1"/>
    <x v="1"/>
    <x v="25"/>
    <x v="1"/>
    <n v="8193"/>
  </r>
  <r>
    <n v="2813"/>
    <d v="2024-01-16T15:05:25"/>
    <d v="2024-01-16T15:42:59"/>
    <s v="45981202@ventasyservicios.com.co"/>
    <s v="Candida Mayerli Moyano Casallas"/>
    <m/>
    <d v="2024-01-16T00:00:00"/>
    <s v="10:06"/>
    <x v="5"/>
    <m/>
    <m/>
    <m/>
    <m/>
    <m/>
    <m/>
    <m/>
    <m/>
    <m/>
    <m/>
    <s v="3212830586"/>
    <s v="JUAN CARLOS HERRERA SUAREZ"/>
    <s v="SOHO"/>
    <s v="CLIENTE EXTERNO"/>
    <x v="0"/>
    <m/>
    <m/>
    <m/>
    <m/>
    <m/>
    <m/>
    <m/>
    <m/>
    <m/>
    <m/>
    <m/>
    <m/>
    <m/>
    <m/>
    <m/>
    <m/>
    <m/>
    <m/>
    <m/>
    <m/>
    <m/>
    <m/>
    <m/>
    <m/>
    <m/>
    <m/>
    <m/>
    <m/>
    <m/>
    <m/>
    <m/>
    <m/>
    <m/>
    <m/>
    <m/>
    <m/>
    <m/>
    <m/>
    <m/>
    <m/>
    <m/>
    <m/>
    <m/>
    <m/>
    <m/>
    <m/>
    <m/>
    <m/>
    <m/>
    <m/>
    <m/>
    <m/>
    <m/>
    <m/>
    <m/>
    <m/>
    <m/>
    <m/>
    <m/>
    <m/>
    <m/>
    <m/>
    <m/>
    <m/>
    <m/>
    <m/>
    <m/>
    <m/>
    <m/>
    <m/>
    <m/>
    <m/>
    <m/>
    <m/>
    <m/>
    <m/>
    <m/>
    <m/>
    <m/>
    <m/>
    <m/>
    <s v="PAGO NO ABONADO"/>
    <s v="MÓVIL"/>
    <m/>
    <s v="PAGO NO ABONADO"/>
    <s v="BANCOLOMBIA"/>
    <s v="TRANSFERENCIA CON PAGO A LA REFERENCIA"/>
    <s v="REQ000004493016"/>
    <m/>
    <m/>
    <m/>
    <m/>
    <m/>
    <m/>
    <m/>
    <m/>
    <m/>
    <m/>
    <m/>
    <m/>
    <m/>
    <m/>
    <m/>
    <m/>
    <m/>
    <m/>
    <m/>
    <m/>
    <m/>
    <m/>
    <m/>
    <m/>
    <m/>
    <x v="0"/>
    <m/>
    <m/>
    <m/>
    <m/>
    <m/>
    <s v="ESCALADO"/>
    <s v="MYIT"/>
    <d v="2024-01-16T00:00:00"/>
    <m/>
    <m/>
    <x v="68"/>
    <x v="4"/>
    <x v="0"/>
    <x v="0"/>
    <x v="0"/>
    <s v=""/>
    <n v="0"/>
    <n v="0"/>
    <n v="0"/>
    <x v="1"/>
    <n v="2"/>
    <s v="3212830586"/>
    <x v="2"/>
    <d v="2024-01-16T00:00:00"/>
    <x v="2790"/>
    <d v="1899-12-30T00:00:00"/>
    <d v="2024-01-16T10:06:00"/>
    <s v="10:06"/>
    <d v="1899-12-30T05:36:59"/>
    <x v="1"/>
    <x v="1"/>
    <x v="10"/>
    <x v="1"/>
    <n v="0"/>
  </r>
  <r>
    <n v="2814"/>
    <d v="2024-01-16T15:27:02"/>
    <d v="2024-01-16T15:43:36"/>
    <s v="46044978@ventasyservicios.com.co"/>
    <s v="Edward Esteban Roa Ruiz"/>
    <m/>
    <d v="2024-01-16T00:00:00"/>
    <s v="08:02"/>
    <x v="4"/>
    <m/>
    <m/>
    <m/>
    <m/>
    <m/>
    <m/>
    <m/>
    <m/>
    <s v="marquezmaria2702@gmail.com "/>
    <s v="Fwd: Suma importancia "/>
    <s v="54754984"/>
    <s v="HUBET ALFO ALVAREZ NAVAS"/>
    <s v="SOH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6T00:00:00"/>
    <m/>
    <m/>
    <x v="58"/>
    <x v="0"/>
    <x v="0"/>
    <x v="0"/>
    <x v="0"/>
    <n v="1"/>
    <n v="1"/>
    <n v="1"/>
    <n v="1"/>
    <x v="0"/>
    <n v="1"/>
    <s v="54754984HUBET ALFO ALVAREZ NAVAS"/>
    <x v="0"/>
    <d v="2024-01-16T00:00:00"/>
    <x v="2791"/>
    <d v="1899-12-30T00:00:00"/>
    <d v="2024-01-16T08:02:00"/>
    <s v="08:02"/>
    <d v="1899-12-30T07:41:36"/>
    <x v="2"/>
    <x v="2"/>
    <x v="8"/>
    <x v="0"/>
    <n v="8193"/>
  </r>
  <r>
    <n v="2815"/>
    <d v="2024-01-16T15:43:00"/>
    <d v="2024-01-16T15:44:23"/>
    <s v="46044959@ventasyservicios.com.co"/>
    <s v="Brayan Enrique Cuida Castillo"/>
    <m/>
    <d v="2024-01-16T00:00:00"/>
    <s v="11:23 a. m."/>
    <x v="4"/>
    <m/>
    <m/>
    <m/>
    <m/>
    <m/>
    <m/>
    <m/>
    <m/>
    <s v="seminariomayor@diocesisgirardot.org"/>
    <s v=" RV: claro cancelacion servicio"/>
    <s v="62349766"/>
    <s v="SEMINARIO MAYOR LA INMACULADA C"/>
    <s v="MICRO"/>
    <s v="CLIENTE CLARO"/>
    <x v="0"/>
    <m/>
    <s v="FIJO"/>
    <s v="HFC"/>
    <s v="CANCELACIÓN DE SERVICIO"/>
    <m/>
    <m/>
    <m/>
    <m/>
    <m/>
    <m/>
    <m/>
    <s v="COLOCACIÓN"/>
    <m/>
    <m/>
    <m/>
    <m/>
    <m/>
    <m/>
    <m/>
    <m/>
    <m/>
    <m/>
    <m/>
    <m/>
    <m/>
    <m/>
    <m/>
    <m/>
    <m/>
    <m/>
    <m/>
    <m/>
    <m/>
    <m/>
    <m/>
    <m/>
    <m/>
    <m/>
    <m/>
    <m/>
    <m/>
    <m/>
    <m/>
    <m/>
    <m/>
    <m/>
    <m/>
    <m/>
    <m/>
    <m/>
    <m/>
    <m/>
    <m/>
    <m/>
    <m/>
    <m/>
    <m/>
    <m/>
    <m/>
    <m/>
    <m/>
    <m/>
    <m/>
    <m/>
    <m/>
    <m/>
    <m/>
    <m/>
    <m/>
    <m/>
    <m/>
    <m/>
    <m/>
    <m/>
    <m/>
    <m/>
    <m/>
    <m/>
    <m/>
    <m/>
    <m/>
    <m/>
    <m/>
    <m/>
    <m/>
    <m/>
    <m/>
    <m/>
    <m/>
    <m/>
    <m/>
    <m/>
    <m/>
    <m/>
    <m/>
    <m/>
    <m/>
    <m/>
    <m/>
    <m/>
    <m/>
    <m/>
    <m/>
    <m/>
    <m/>
    <m/>
    <m/>
    <m/>
    <m/>
    <s v="TOTAL"/>
    <m/>
    <s v="NO USA EL SERVICIO"/>
    <m/>
    <x v="1"/>
    <m/>
    <m/>
    <s v="2"/>
    <m/>
    <m/>
    <s v="GESTIONADO"/>
    <m/>
    <d v="2024-01-16T00:00:00"/>
    <s v="NN"/>
    <m/>
    <x v="74"/>
    <x v="0"/>
    <x v="0"/>
    <x v="0"/>
    <x v="0"/>
    <n v="1"/>
    <n v="1"/>
    <n v="1"/>
    <n v="1"/>
    <x v="0"/>
    <n v="1"/>
    <s v="62349766SEMINARIO MAYOR LA INMACULADA C"/>
    <x v="2"/>
    <d v="2024-01-16T00:00:00"/>
    <x v="2792"/>
    <d v="1899-12-30T00:00:00"/>
    <d v="2024-01-16T11:23:00"/>
    <s v="11:23"/>
    <d v="1899-12-30T04:21:23"/>
    <x v="1"/>
    <x v="1"/>
    <x v="7"/>
    <x v="0"/>
    <n v="8193"/>
  </r>
  <r>
    <n v="2816"/>
    <d v="2024-01-16T15:24:35"/>
    <d v="2024-01-16T15:44:49"/>
    <s v="45632550@ventasyservicios.com.co"/>
    <s v="Alejandra Rodriguez Cajamarca"/>
    <m/>
    <d v="2024-01-16T00:00:00"/>
    <s v="12:16 p. m."/>
    <x v="4"/>
    <m/>
    <m/>
    <m/>
    <m/>
    <m/>
    <m/>
    <m/>
    <m/>
    <s v="info@diqueconsultoria.com"/>
    <s v="RE: 12508868 Solicitud de cancelacion del servicio"/>
    <s v="12508868"/>
    <s v="DIAZ QUINTERO E HIJO S.A.S."/>
    <s v="SOHO"/>
    <s v="CLIENTE EXTERNO"/>
    <x v="0"/>
    <m/>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6T00:00:00"/>
    <m/>
    <m/>
    <x v="58"/>
    <x v="0"/>
    <x v="0"/>
    <x v="0"/>
    <x v="0"/>
    <n v="1"/>
    <n v="1"/>
    <n v="1"/>
    <n v="1"/>
    <x v="0"/>
    <n v="1"/>
    <s v="12508868DIAZ QUINTERO E HIJO S.A.S."/>
    <x v="2"/>
    <d v="2024-01-16T00:00:00"/>
    <x v="2793"/>
    <d v="1899-12-30T00:00:00"/>
    <d v="2024-01-16T12:16:00"/>
    <s v="12:16"/>
    <d v="1899-12-30T03:28:49"/>
    <x v="1"/>
    <x v="1"/>
    <x v="24"/>
    <x v="0"/>
    <n v="8193"/>
  </r>
  <r>
    <n v="2817"/>
    <d v="2024-01-16T15:41:35"/>
    <d v="2024-01-16T15:47:55"/>
    <s v="45077024@ventasyservicios.com.co"/>
    <s v="Leidy Tatiana Pinzon Calderon"/>
    <m/>
    <d v="2024-01-16T00:00:00"/>
    <s v="09:33"/>
    <x v="7"/>
    <m/>
    <m/>
    <m/>
    <m/>
    <m/>
    <m/>
    <s v="crivera@t4b.com.co"/>
    <s v="RE: FW: Solicitud de Cesión de contrato de líneas telefónicas celulares"/>
    <m/>
    <m/>
    <s v="3102104632"/>
    <s v="HELP DESK LTDA"/>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6T00:00:00"/>
    <m/>
    <m/>
    <x v="78"/>
    <x v="6"/>
    <x v="0"/>
    <x v="0"/>
    <x v="0"/>
    <n v="1"/>
    <n v="1"/>
    <n v="1"/>
    <n v="1"/>
    <x v="1"/>
    <n v="2"/>
    <s v="3102104632HELP DESK LTDA"/>
    <x v="0"/>
    <d v="2024-01-16T00:00:00"/>
    <x v="2794"/>
    <d v="1899-12-30T00:00:00"/>
    <d v="2024-01-16T09:33:00"/>
    <s v="09:33"/>
    <d v="1899-12-30T06:14:55"/>
    <x v="2"/>
    <x v="2"/>
    <x v="12"/>
    <x v="1"/>
    <n v="8193"/>
  </r>
  <r>
    <n v="2818"/>
    <d v="2024-01-16T15:44:35"/>
    <d v="2024-01-16T15:49:25"/>
    <s v="45077040@ventasyservicios.com.co"/>
    <s v="Kimberly Tatiana Sorza Moya"/>
    <m/>
    <d v="2024-01-16T00:00:00"/>
    <s v="12:20 p. m."/>
    <x v="0"/>
    <m/>
    <m/>
    <m/>
    <m/>
    <m/>
    <m/>
    <m/>
    <m/>
    <s v="lilianajc.9@gmail.com"/>
    <s v="cambio de sim jgms"/>
    <s v="3182449572"/>
    <s v="COMERCIALIZADORA J M G S SAS"/>
    <s v="SOH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6T00:00:00"/>
    <m/>
    <m/>
    <x v="21"/>
    <x v="0"/>
    <x v="0"/>
    <x v="0"/>
    <x v="0"/>
    <n v="1"/>
    <n v="1"/>
    <n v="1"/>
    <n v="1"/>
    <x v="0"/>
    <n v="1"/>
    <s v="3182449572COMERCIALIZADORA J M G S SAS"/>
    <x v="2"/>
    <d v="2024-01-16T00:00:00"/>
    <x v="2795"/>
    <d v="1899-12-30T00:00:00"/>
    <d v="2024-01-16T12:20:00"/>
    <s v="12:20"/>
    <d v="1899-12-30T03:29:25"/>
    <x v="1"/>
    <x v="1"/>
    <x v="31"/>
    <x v="1"/>
    <n v="8193"/>
  </r>
  <r>
    <n v="2819"/>
    <d v="2024-01-16T15:48:23"/>
    <d v="2024-01-16T15:51:02"/>
    <s v="45632550@ventasyservicios.com.co"/>
    <s v="Alejandra Rodriguez Cajamarca"/>
    <m/>
    <d v="2024-01-16T00:00:00"/>
    <s v="12:32 p. m."/>
    <x v="4"/>
    <m/>
    <m/>
    <m/>
    <m/>
    <m/>
    <m/>
    <m/>
    <m/>
    <s v="colegiomilitarsantander@hotmail.com"/>
    <s v="RV: Solsicitud Activación Apertura Páginas"/>
    <s v="96398250"/>
    <s v="FOMENTAR E ORIENTACION MILITAR CMAGS "/>
    <s v="MICRO"/>
    <s v="CLIENTE EXTERNO"/>
    <x v="0"/>
    <m/>
    <s v="FIJO"/>
    <s v="HFC"/>
    <s v="SOPORTE TÉCNICO"/>
    <m/>
    <m/>
    <m/>
    <m/>
    <m/>
    <m/>
    <m/>
    <m/>
    <m/>
    <m/>
    <m/>
    <m/>
    <m/>
    <m/>
    <m/>
    <m/>
    <m/>
    <m/>
    <m/>
    <m/>
    <m/>
    <m/>
    <m/>
    <m/>
    <m/>
    <m/>
    <m/>
    <m/>
    <m/>
    <m/>
    <m/>
    <m/>
    <m/>
    <m/>
    <m/>
    <m/>
    <m/>
    <m/>
    <m/>
    <m/>
    <m/>
    <m/>
    <m/>
    <m/>
    <m/>
    <m/>
    <m/>
    <m/>
    <m/>
    <m/>
    <m/>
    <m/>
    <m/>
    <m/>
    <m/>
    <s v="TRANSFERENCIA"/>
    <m/>
    <m/>
    <m/>
    <m/>
    <m/>
    <m/>
    <m/>
    <m/>
    <m/>
    <m/>
    <m/>
    <m/>
    <m/>
    <m/>
    <m/>
    <m/>
    <m/>
    <m/>
    <m/>
    <m/>
    <m/>
    <m/>
    <m/>
    <m/>
    <m/>
    <m/>
    <m/>
    <m/>
    <m/>
    <m/>
    <m/>
    <m/>
    <m/>
    <m/>
    <m/>
    <m/>
    <m/>
    <m/>
    <m/>
    <m/>
    <m/>
    <m/>
    <m/>
    <m/>
    <m/>
    <m/>
    <m/>
    <m/>
    <m/>
    <m/>
    <m/>
    <m/>
    <m/>
    <x v="3"/>
    <s v="0"/>
    <s v="0"/>
    <s v="1"/>
    <s v="0"/>
    <s v="FACATATIVA"/>
    <s v="ESCALADO"/>
    <s v="OTRAS ÁREAS"/>
    <d v="2024-01-16T00:00:00"/>
    <m/>
    <m/>
    <x v="8"/>
    <x v="0"/>
    <x v="1"/>
    <x v="0"/>
    <x v="0"/>
    <n v="1"/>
    <n v="1"/>
    <n v="1"/>
    <n v="1"/>
    <x v="0"/>
    <n v="1"/>
    <s v="96398250FOMENTAR E ORIENTACION MILITAR CMAGS "/>
    <x v="2"/>
    <d v="2024-01-16T00:00:00"/>
    <x v="2796"/>
    <d v="1899-12-30T00:00:00"/>
    <d v="2024-01-16T12:32:00"/>
    <s v="12:32"/>
    <d v="1899-12-30T03:19:02"/>
    <x v="1"/>
    <x v="1"/>
    <x v="24"/>
    <x v="0"/>
    <n v="8193"/>
  </r>
  <r>
    <n v="2820"/>
    <d v="2024-01-16T15:47:47"/>
    <d v="2024-01-16T15:55:55"/>
    <s v="45577874@ventasyservicios.com.co"/>
    <s v="David Andres Pardo Torres"/>
    <m/>
    <d v="2024-01-16T00:00:00"/>
    <s v="10:45"/>
    <x v="4"/>
    <m/>
    <m/>
    <m/>
    <m/>
    <m/>
    <m/>
    <m/>
    <m/>
    <s v="smartinez@bonus.com.co"/>
    <s v="Re: Respuesta solicitud de traslado ID 11318423"/>
    <s v="11318423"/>
    <s v="BONUS BANCA DE INVERSION S.A."/>
    <s v="INTERMEDIAS"/>
    <s v="CLIENTE EXTERNO"/>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6T00:00:00"/>
    <s v="20664862"/>
    <m/>
    <x v="80"/>
    <x v="0"/>
    <x v="0"/>
    <x v="0"/>
    <x v="0"/>
    <n v="1"/>
    <n v="1"/>
    <n v="1"/>
    <n v="1"/>
    <x v="2"/>
    <n v="2"/>
    <s v="11318423BONUS BANCA DE INVERSION S.A."/>
    <x v="2"/>
    <d v="2024-01-16T00:00:00"/>
    <x v="2797"/>
    <d v="1899-12-30T00:00:00"/>
    <d v="2024-01-16T10:45:00"/>
    <s v="10:45"/>
    <d v="1899-12-30T05:10:55"/>
    <x v="1"/>
    <x v="1"/>
    <x v="14"/>
    <x v="0"/>
    <n v="8193"/>
  </r>
  <r>
    <n v="2821"/>
    <d v="2024-01-16T15:57:27"/>
    <d v="2024-01-16T15:58:50"/>
    <s v="45688293@ventasyservicios.com.co"/>
    <s v="Juan David Mendez"/>
    <m/>
    <d v="2024-01-16T00:00:00"/>
    <s v="11:19"/>
    <x v="0"/>
    <m/>
    <m/>
    <m/>
    <m/>
    <m/>
    <m/>
    <m/>
    <m/>
    <s v="contactopyme.co@claro.com.co"/>
    <s v="Fwd: Re: SOLICITUD CAMBIO - PLAN PREFERENCIAL"/>
    <s v="8.22463633"/>
    <s v="MOTOR UNO S.A.S."/>
    <s v="PYME MEDIANA"/>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6T00:00:00"/>
    <m/>
    <m/>
    <x v="0"/>
    <x v="0"/>
    <x v="0"/>
    <x v="0"/>
    <x v="0"/>
    <n v="1"/>
    <n v="1"/>
    <n v="1"/>
    <n v="1"/>
    <x v="0"/>
    <n v="1"/>
    <s v="8.22463633MOTOR UNO S.A.S."/>
    <x v="2"/>
    <d v="2024-01-16T00:00:00"/>
    <x v="2798"/>
    <d v="1899-12-30T00:00:00"/>
    <d v="2024-01-16T11:19:00"/>
    <s v="11:19"/>
    <d v="1899-12-30T04:39:50"/>
    <x v="1"/>
    <x v="1"/>
    <x v="4"/>
    <x v="1"/>
    <n v="8193"/>
  </r>
  <r>
    <n v="2822"/>
    <d v="2024-01-16T15:43:14"/>
    <d v="2024-01-16T15:59:42"/>
    <s v="45981202@ventasyservicios.com.co"/>
    <s v="Candida Mayerli Moyano Casallas"/>
    <m/>
    <d v="2024-01-16T00:00:00"/>
    <s v="11:08"/>
    <x v="5"/>
    <m/>
    <m/>
    <m/>
    <m/>
    <m/>
    <m/>
    <m/>
    <m/>
    <m/>
    <m/>
    <s v="0"/>
    <s v="INVERSIONES NOVA SAS "/>
    <s v="NO DETERMINADO"/>
    <s v="CLIENTE EXTERNO"/>
    <x v="0"/>
    <m/>
    <m/>
    <m/>
    <m/>
    <m/>
    <m/>
    <m/>
    <m/>
    <m/>
    <m/>
    <m/>
    <m/>
    <m/>
    <m/>
    <m/>
    <m/>
    <m/>
    <m/>
    <m/>
    <m/>
    <m/>
    <m/>
    <m/>
    <m/>
    <m/>
    <m/>
    <m/>
    <m/>
    <m/>
    <m/>
    <m/>
    <m/>
    <m/>
    <m/>
    <m/>
    <m/>
    <m/>
    <m/>
    <m/>
    <m/>
    <m/>
    <m/>
    <m/>
    <m/>
    <m/>
    <m/>
    <m/>
    <m/>
    <m/>
    <m/>
    <m/>
    <m/>
    <m/>
    <m/>
    <m/>
    <m/>
    <m/>
    <m/>
    <m/>
    <m/>
    <m/>
    <m/>
    <m/>
    <m/>
    <m/>
    <m/>
    <m/>
    <m/>
    <m/>
    <m/>
    <m/>
    <m/>
    <m/>
    <m/>
    <m/>
    <m/>
    <m/>
    <m/>
    <m/>
    <m/>
    <m/>
    <s v="reporte de pagos"/>
    <s v="MÓVIL"/>
    <m/>
    <s v="SIN CRITERIO DE BÚSQUEDA"/>
    <m/>
    <m/>
    <m/>
    <m/>
    <m/>
    <m/>
    <m/>
    <m/>
    <m/>
    <m/>
    <m/>
    <m/>
    <m/>
    <m/>
    <m/>
    <m/>
    <m/>
    <m/>
    <m/>
    <m/>
    <m/>
    <m/>
    <m/>
    <m/>
    <m/>
    <m/>
    <m/>
    <m/>
    <x v="0"/>
    <m/>
    <m/>
    <m/>
    <m/>
    <m/>
    <s v="GESTIONADO"/>
    <m/>
    <d v="2024-01-16T00:00:00"/>
    <m/>
    <m/>
    <x v="6"/>
    <x v="4"/>
    <x v="0"/>
    <x v="0"/>
    <x v="0"/>
    <n v="1"/>
    <n v="1"/>
    <n v="1"/>
    <n v="1"/>
    <x v="0"/>
    <n v="1"/>
    <s v="0"/>
    <x v="2"/>
    <d v="2024-01-16T00:00:00"/>
    <x v="2799"/>
    <d v="1899-12-30T00:00:00"/>
    <d v="2024-01-16T11:08:00"/>
    <s v="11:08"/>
    <d v="1899-12-30T04:51:42"/>
    <x v="1"/>
    <x v="1"/>
    <x v="10"/>
    <x v="1"/>
    <n v="8193"/>
  </r>
  <r>
    <n v="2823"/>
    <d v="2024-01-16T16:01:51"/>
    <d v="2024-01-16T16:02:36"/>
    <s v="45077024@ventasyservicios.com.co"/>
    <s v="Leidy Tatiana Pinzon Calderon"/>
    <m/>
    <d v="2024-01-16T00:00:00"/>
    <s v="09:35"/>
    <x v="7"/>
    <m/>
    <m/>
    <m/>
    <m/>
    <m/>
    <m/>
    <s v="RE: Solicitud  cede NETRONIK SAS NIT 900570838  recibe   MOVIL CONECTION AND TECNOLOGY S.A.S   901181844"/>
    <s v="RE: Solicitud  cede NETRONIK SAS NIT 900570838  recibe   MOVIL CONECTION AND TECNOLOGY S.A.S   901181844"/>
    <m/>
    <m/>
    <s v="3005738456"/>
    <s v="RICHARD ANDRES PRIETO MALO"/>
    <s v="NO DETERMINAD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6T00:00:00"/>
    <m/>
    <m/>
    <x v="78"/>
    <x v="6"/>
    <x v="0"/>
    <x v="0"/>
    <x v="0"/>
    <n v="1"/>
    <n v="1"/>
    <n v="1"/>
    <n v="1"/>
    <x v="0"/>
    <n v="1"/>
    <s v="3005738456RICHARD ANDRES PRIETO MALO"/>
    <x v="0"/>
    <d v="2024-01-16T00:00:00"/>
    <x v="2800"/>
    <d v="1899-12-30T00:00:00"/>
    <d v="2024-01-16T09:35:00"/>
    <s v="09:35"/>
    <d v="1899-12-30T06:27:36"/>
    <x v="2"/>
    <x v="2"/>
    <x v="12"/>
    <x v="1"/>
    <n v="8193"/>
  </r>
  <r>
    <n v="2824"/>
    <d v="2024-01-16T13:43:32"/>
    <d v="2024-01-16T16:03:10"/>
    <s v="45077095@ventasyservicios.com.co"/>
    <s v="Diana Patricia García Valencia"/>
    <m/>
    <d v="2024-01-15T00:00:00"/>
    <s v="14:50"/>
    <x v="4"/>
    <m/>
    <m/>
    <m/>
    <m/>
    <m/>
    <m/>
    <m/>
    <m/>
    <s v="Maria Eugenia Casasbuenas Gonzalez (refrigeriogolosito@gmail.com)"/>
    <s v="RE: Cuenta 08292693 Ojo por Omisión; ratificar Demanda o denuncia prioritaria, ante la corte penal internacional, la OEA, naciones unidas internacional con sanción económica por $200 billones de pesos, en contra del estado colombiano; 0jo revisar bien ..."/>
    <s v="8292693"/>
    <s v="WILLIAM GIOVANNY RODRIGUEZ DIAZ "/>
    <s v="MASIVO"/>
    <s v="CLIENTE EXTERNO"/>
    <x v="0"/>
    <m/>
    <s v="FIJO"/>
    <s v="HFC"/>
    <s v="CREACIÓN DE PQR"/>
    <m/>
    <m/>
    <m/>
    <m/>
    <m/>
    <m/>
    <m/>
    <m/>
    <m/>
    <m/>
    <m/>
    <m/>
    <m/>
    <m/>
    <s v="CARGO BÁSICO"/>
    <m/>
    <m/>
    <m/>
    <m/>
    <m/>
    <m/>
    <m/>
    <m/>
    <m/>
    <m/>
    <m/>
    <m/>
    <m/>
    <m/>
    <m/>
    <m/>
    <m/>
    <m/>
    <m/>
    <m/>
    <m/>
    <m/>
    <m/>
    <m/>
    <m/>
    <m/>
    <m/>
    <m/>
    <m/>
    <m/>
    <m/>
    <m/>
    <m/>
    <m/>
    <m/>
    <m/>
    <m/>
    <m/>
    <m/>
    <m/>
    <m/>
    <m/>
    <m/>
    <m/>
    <m/>
    <m/>
    <m/>
    <m/>
    <m/>
    <m/>
    <m/>
    <m/>
    <m/>
    <m/>
    <m/>
    <m/>
    <m/>
    <m/>
    <m/>
    <m/>
    <m/>
    <m/>
    <m/>
    <m/>
    <m/>
    <m/>
    <m/>
    <m/>
    <m/>
    <m/>
    <m/>
    <m/>
    <m/>
    <m/>
    <m/>
    <m/>
    <m/>
    <m/>
    <m/>
    <m/>
    <m/>
    <m/>
    <m/>
    <m/>
    <m/>
    <m/>
    <m/>
    <m/>
    <m/>
    <m/>
    <m/>
    <m/>
    <m/>
    <m/>
    <x v="0"/>
    <m/>
    <m/>
    <m/>
    <m/>
    <m/>
    <s v="GESTIONADO"/>
    <m/>
    <d v="2024-01-15T00:00:00"/>
    <m/>
    <m/>
    <x v="187"/>
    <x v="0"/>
    <x v="0"/>
    <x v="0"/>
    <x v="0"/>
    <n v="1"/>
    <n v="1"/>
    <n v="1"/>
    <n v="1"/>
    <x v="0"/>
    <n v="1"/>
    <s v="8292693WILLIAM GIOVANNY RODRIGUEZ DIAZ "/>
    <x v="0"/>
    <d v="2024-01-16T00:00:00"/>
    <x v="2801"/>
    <d v="1899-12-30T00:00:00"/>
    <d v="2024-01-15T14:50:00"/>
    <s v="14:50"/>
    <d v="1899-12-31T01:13:10"/>
    <x v="0"/>
    <x v="2"/>
    <x v="17"/>
    <x v="0"/>
    <n v="8193"/>
  </r>
  <r>
    <n v="2825"/>
    <d v="2024-01-16T16:01:16"/>
    <d v="2024-01-16T16:04:37"/>
    <s v="45981202@ventasyservicios.com.co"/>
    <s v="Candida Mayerli Moyano Casallas"/>
    <m/>
    <d v="2024-01-16T00:00:00"/>
    <s v="11:40"/>
    <x v="5"/>
    <m/>
    <m/>
    <m/>
    <m/>
    <m/>
    <m/>
    <m/>
    <m/>
    <m/>
    <m/>
    <s v="1.03919786"/>
    <s v="XIOMARA ALEJANDRA ROMERO ALVAREZ"/>
    <s v="SOHO"/>
    <s v="CLIENTE EXTERNO"/>
    <x v="0"/>
    <m/>
    <m/>
    <m/>
    <m/>
    <m/>
    <m/>
    <m/>
    <m/>
    <m/>
    <m/>
    <m/>
    <m/>
    <m/>
    <m/>
    <m/>
    <m/>
    <m/>
    <m/>
    <m/>
    <m/>
    <m/>
    <m/>
    <m/>
    <m/>
    <m/>
    <m/>
    <m/>
    <m/>
    <m/>
    <m/>
    <m/>
    <m/>
    <m/>
    <m/>
    <m/>
    <m/>
    <m/>
    <m/>
    <m/>
    <m/>
    <m/>
    <m/>
    <m/>
    <m/>
    <m/>
    <m/>
    <m/>
    <m/>
    <m/>
    <m/>
    <m/>
    <m/>
    <m/>
    <m/>
    <m/>
    <m/>
    <m/>
    <m/>
    <m/>
    <m/>
    <m/>
    <m/>
    <m/>
    <m/>
    <m/>
    <m/>
    <m/>
    <m/>
    <m/>
    <m/>
    <m/>
    <m/>
    <m/>
    <m/>
    <m/>
    <m/>
    <m/>
    <m/>
    <m/>
    <m/>
    <m/>
    <s v="Validar pago"/>
    <s v="MÓVIL"/>
    <m/>
    <s v="PAGO YA APLICADO"/>
    <s v="NEQUI"/>
    <s v="TRANSFERENCIA CON PAGO A LA REFERENCIA"/>
    <m/>
    <m/>
    <m/>
    <m/>
    <m/>
    <m/>
    <m/>
    <m/>
    <m/>
    <m/>
    <m/>
    <m/>
    <m/>
    <m/>
    <m/>
    <m/>
    <m/>
    <m/>
    <m/>
    <m/>
    <m/>
    <m/>
    <m/>
    <m/>
    <m/>
    <m/>
    <x v="0"/>
    <m/>
    <m/>
    <m/>
    <m/>
    <m/>
    <s v="GESTIONADO"/>
    <m/>
    <d v="2024-01-16T00:00:00"/>
    <m/>
    <m/>
    <x v="70"/>
    <x v="4"/>
    <x v="0"/>
    <x v="0"/>
    <x v="0"/>
    <n v="1"/>
    <n v="1"/>
    <n v="1"/>
    <n v="1"/>
    <x v="0"/>
    <n v="1"/>
    <s v="1.03919786"/>
    <x v="2"/>
    <d v="2024-01-16T00:00:00"/>
    <x v="2802"/>
    <d v="1899-12-30T00:00:00"/>
    <d v="2024-01-16T11:40:00"/>
    <s v="11:40"/>
    <d v="1899-12-30T04:24:37"/>
    <x v="1"/>
    <x v="1"/>
    <x v="10"/>
    <x v="1"/>
    <n v="8193"/>
  </r>
  <r>
    <n v="2826"/>
    <d v="2024-01-16T16:03:38"/>
    <d v="2024-01-16T16:04:44"/>
    <s v="45077095@ventasyservicios.com.co"/>
    <s v="Diana Patricia García Valencia"/>
    <m/>
    <d v="2024-01-15T00:00:00"/>
    <s v="8:08"/>
    <x v="4"/>
    <m/>
    <m/>
    <m/>
    <m/>
    <m/>
    <m/>
    <m/>
    <m/>
    <s v="Gabriela Tafur (logisticmanager@wellcome.com.co)"/>
    <s v="Cancelación de servicio internet MYREVENU"/>
    <s v="1724927"/>
    <s v="901131453"/>
    <s v="SOHO"/>
    <s v="CLIENTE EXTERNO"/>
    <x v="0"/>
    <m/>
    <s v="FIJO"/>
    <s v="HFC"/>
    <s v="PRODUCTO"/>
    <m/>
    <m/>
    <m/>
    <m/>
    <m/>
    <m/>
    <m/>
    <m/>
    <m/>
    <m/>
    <m/>
    <m/>
    <m/>
    <m/>
    <m/>
    <m/>
    <m/>
    <m/>
    <m/>
    <m/>
    <m/>
    <m/>
    <m/>
    <m/>
    <m/>
    <m/>
    <m/>
    <m/>
    <m/>
    <m/>
    <m/>
    <m/>
    <m/>
    <m/>
    <m/>
    <m/>
    <m/>
    <m/>
    <s v="INFORMACIÓN DE BENEFICIOS"/>
    <m/>
    <m/>
    <m/>
    <m/>
    <m/>
    <m/>
    <m/>
    <m/>
    <m/>
    <m/>
    <m/>
    <m/>
    <m/>
    <m/>
    <m/>
    <m/>
    <m/>
    <m/>
    <m/>
    <m/>
    <m/>
    <m/>
    <m/>
    <m/>
    <m/>
    <m/>
    <m/>
    <m/>
    <m/>
    <m/>
    <m/>
    <m/>
    <m/>
    <m/>
    <m/>
    <m/>
    <m/>
    <m/>
    <m/>
    <m/>
    <m/>
    <m/>
    <m/>
    <m/>
    <m/>
    <m/>
    <m/>
    <m/>
    <m/>
    <m/>
    <m/>
    <m/>
    <m/>
    <m/>
    <m/>
    <m/>
    <m/>
    <m/>
    <m/>
    <m/>
    <m/>
    <m/>
    <m/>
    <m/>
    <m/>
    <m/>
    <m/>
    <m/>
    <m/>
    <m/>
    <x v="0"/>
    <m/>
    <m/>
    <m/>
    <m/>
    <m/>
    <s v="GESTIONADO"/>
    <m/>
    <d v="2024-01-15T00:00:00"/>
    <m/>
    <m/>
    <x v="26"/>
    <x v="0"/>
    <x v="0"/>
    <x v="0"/>
    <x v="0"/>
    <n v="1"/>
    <n v="1"/>
    <n v="1"/>
    <n v="1"/>
    <x v="0"/>
    <n v="1"/>
    <s v="1724927901131453"/>
    <x v="0"/>
    <d v="2024-01-16T00:00:00"/>
    <x v="2803"/>
    <d v="1899-12-30T00:00:00"/>
    <d v="2024-01-15T08:08:00"/>
    <s v="8:08"/>
    <d v="1899-12-31T07:56:44"/>
    <x v="0"/>
    <x v="2"/>
    <x v="17"/>
    <x v="0"/>
    <n v="8193"/>
  </r>
  <r>
    <n v="2827"/>
    <d v="2024-01-16T16:04:06"/>
    <d v="2024-01-16T16:04:55"/>
    <s v="45077024@ventasyservicios.com.co"/>
    <s v="Leidy Tatiana Pinzon Calderon"/>
    <m/>
    <d v="2024-01-16T00:00:00"/>
    <s v="09:45"/>
    <x v="7"/>
    <m/>
    <m/>
    <m/>
    <m/>
    <m/>
    <m/>
    <s v="analista.administrativo@maplerespiratory.co"/>
    <s v="RE: CESION LINEA 3165270503"/>
    <m/>
    <m/>
    <s v="3165270503"/>
    <s v="MAPLE RESPIRATORY I.P.S. "/>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6T00:00:00"/>
    <m/>
    <m/>
    <x v="78"/>
    <x v="6"/>
    <x v="0"/>
    <x v="0"/>
    <x v="0"/>
    <n v="1"/>
    <n v="1"/>
    <n v="1"/>
    <n v="1"/>
    <x v="0"/>
    <n v="1"/>
    <s v="3165270503MAPLE RESPIRATORY I.P.S. "/>
    <x v="0"/>
    <d v="2024-01-16T00:00:00"/>
    <x v="2804"/>
    <d v="1899-12-30T00:00:00"/>
    <d v="2024-01-16T09:45:00"/>
    <s v="09:45"/>
    <d v="1899-12-30T06:19:55"/>
    <x v="2"/>
    <x v="2"/>
    <x v="12"/>
    <x v="1"/>
    <n v="8193"/>
  </r>
  <r>
    <n v="2828"/>
    <d v="2024-01-16T16:04:51"/>
    <d v="2024-01-16T16:06:10"/>
    <s v="45077095@ventasyservicios.com.co"/>
    <s v="Diana Patricia García Valencia"/>
    <m/>
    <d v="2024-01-15T00:00:00"/>
    <s v="20:22"/>
    <x v="4"/>
    <m/>
    <m/>
    <m/>
    <m/>
    <m/>
    <m/>
    <m/>
    <m/>
    <s v="valentina.tuicon@hotmail.com"/>
    <s v="OFERTA PARA AUMENTO DE VELOCIDAD"/>
    <s v="13332787"/>
    <s v="PULIDO URIZA RUBY AMANDA"/>
    <s v="SOHO"/>
    <s v="CLIENTE EXTERNO"/>
    <x v="0"/>
    <m/>
    <s v="FIJO"/>
    <s v="FO"/>
    <s v="CAMBIO PLAN TARIFA"/>
    <m/>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5T00:00:00"/>
    <m/>
    <s v="20663921"/>
    <x v="22"/>
    <x v="0"/>
    <x v="0"/>
    <x v="10"/>
    <x v="1"/>
    <n v="1"/>
    <n v="1"/>
    <n v="1"/>
    <n v="1"/>
    <x v="2"/>
    <n v="2"/>
    <s v="13332787PULIDO URIZA RUBY AMANDA"/>
    <x v="1"/>
    <d v="2024-01-16T00:00:00"/>
    <x v="2805"/>
    <d v="1899-12-30T00:00:00"/>
    <d v="2024-01-15T20:22:00"/>
    <s v="20:22"/>
    <d v="1899-12-30T19:44:10"/>
    <x v="4"/>
    <x v="2"/>
    <x v="17"/>
    <x v="0"/>
    <n v="8193"/>
  </r>
  <r>
    <n v="2829"/>
    <d v="2024-01-16T16:06:43"/>
    <d v="2024-01-16T16:06:53"/>
    <s v="45077035@ventasyservicios.com.co"/>
    <s v="Diana Marcela Navia Fino"/>
    <m/>
    <d v="2024-01-16T00:00:00"/>
    <s v="12:22"/>
    <x v="3"/>
    <m/>
    <s v="15560920"/>
    <m/>
    <m/>
    <m/>
    <m/>
    <m/>
    <m/>
    <m/>
    <m/>
    <s v="9103520874"/>
    <s v="LEIDY JOHANNA   TABORDA LOPEZ"/>
    <s v="PYME PEQUEÑA"/>
    <s v="CLIENTE EXTERNO"/>
    <x v="0"/>
    <m/>
    <s v="MÓVIL"/>
    <m/>
    <m/>
    <s v="RECONEXIÓN - REINSTALACIÓN"/>
    <m/>
    <m/>
    <m/>
    <m/>
    <m/>
    <m/>
    <m/>
    <m/>
    <m/>
    <m/>
    <m/>
    <m/>
    <m/>
    <m/>
    <m/>
    <m/>
    <m/>
    <m/>
    <m/>
    <m/>
    <m/>
    <m/>
    <m/>
    <m/>
    <m/>
    <m/>
    <m/>
    <m/>
    <m/>
    <m/>
    <m/>
    <m/>
    <m/>
    <m/>
    <m/>
    <m/>
    <m/>
    <m/>
    <m/>
    <m/>
    <m/>
    <m/>
    <s v="RECONEXIÓN POR SUSPENSIÓN TEMPORAL"/>
    <m/>
    <m/>
    <m/>
    <m/>
    <m/>
    <m/>
    <m/>
    <m/>
    <m/>
    <m/>
    <m/>
    <m/>
    <m/>
    <m/>
    <m/>
    <m/>
    <m/>
    <m/>
    <m/>
    <m/>
    <m/>
    <m/>
    <m/>
    <m/>
    <m/>
    <m/>
    <m/>
    <m/>
    <m/>
    <m/>
    <m/>
    <m/>
    <m/>
    <m/>
    <m/>
    <m/>
    <m/>
    <m/>
    <m/>
    <m/>
    <m/>
    <m/>
    <m/>
    <m/>
    <m/>
    <m/>
    <m/>
    <m/>
    <m/>
    <m/>
    <m/>
    <m/>
    <m/>
    <m/>
    <m/>
    <m/>
    <m/>
    <m/>
    <m/>
    <m/>
    <m/>
    <m/>
    <m/>
    <m/>
    <m/>
    <x v="0"/>
    <m/>
    <m/>
    <m/>
    <m/>
    <m/>
    <s v="GESTIONADO"/>
    <m/>
    <d v="2024-01-16T00:00:00"/>
    <m/>
    <m/>
    <x v="143"/>
    <x v="3"/>
    <x v="0"/>
    <x v="0"/>
    <x v="0"/>
    <n v="1"/>
    <n v="1"/>
    <n v="1"/>
    <n v="1"/>
    <x v="0"/>
    <n v="1"/>
    <s v="9103520874LEIDY JOHANNA   TABORDA LOPEZ"/>
    <x v="2"/>
    <d v="2024-01-16T00:00:00"/>
    <x v="2806"/>
    <d v="1899-12-30T00:00:00"/>
    <d v="2024-01-16T12:22:00"/>
    <s v="12:22"/>
    <d v="1899-12-30T03:44:53"/>
    <x v="1"/>
    <x v="1"/>
    <x v="29"/>
    <x v="1"/>
    <n v="8193"/>
  </r>
  <r>
    <n v="2830"/>
    <d v="2024-01-16T16:06:39"/>
    <d v="2024-01-16T16:08:00"/>
    <s v="45077024@ventasyservicios.com.co"/>
    <s v="Leidy Tatiana Pinzon Calderon"/>
    <m/>
    <d v="2024-01-16T00:00:00"/>
    <s v="09:47"/>
    <x v="7"/>
    <m/>
    <m/>
    <m/>
    <m/>
    <m/>
    <m/>
    <s v="m.hoyossierra@gmail.com"/>
    <s v="Re: Solicitud de autorización de cesión de contrato lineal celular empresarial"/>
    <m/>
    <m/>
    <s v="3104509421"/>
    <s v="POSTEQUIPOS S. A. -"/>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6T00:00:00"/>
    <m/>
    <m/>
    <x v="79"/>
    <x v="6"/>
    <x v="0"/>
    <x v="0"/>
    <x v="0"/>
    <n v="1"/>
    <n v="1"/>
    <n v="1"/>
    <n v="1"/>
    <x v="2"/>
    <n v="2"/>
    <s v="3104509421POSTEQUIPOS S. A. -"/>
    <x v="0"/>
    <d v="2024-01-16T00:00:00"/>
    <x v="2807"/>
    <d v="1899-12-30T00:00:00"/>
    <d v="2024-01-16T09:47:00"/>
    <s v="09:47"/>
    <d v="1899-12-30T06:21:00"/>
    <x v="2"/>
    <x v="2"/>
    <x v="12"/>
    <x v="1"/>
    <n v="8193"/>
  </r>
  <r>
    <n v="2831"/>
    <d v="2024-01-16T16:06:57"/>
    <d v="2024-01-16T16:09:01"/>
    <s v="45077035@ventasyservicios.com.co"/>
    <s v="Diana Marcela Navia Fino"/>
    <m/>
    <d v="2024-01-16T00:00:00"/>
    <s v="12:32"/>
    <x v="3"/>
    <m/>
    <s v="15560929"/>
    <m/>
    <m/>
    <m/>
    <m/>
    <m/>
    <m/>
    <m/>
    <m/>
    <s v="8.21511327.00.00.100041"/>
    <s v="TOSTADITOS SUSANITA S.A. -"/>
    <s v="PYME PEQUEÑA"/>
    <s v="CLIENTE EXTERN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16T00:00:00"/>
    <m/>
    <m/>
    <x v="27"/>
    <x v="3"/>
    <x v="0"/>
    <x v="0"/>
    <x v="0"/>
    <n v="1"/>
    <n v="1"/>
    <n v="1"/>
    <n v="1"/>
    <x v="0"/>
    <n v="1"/>
    <s v="8.21511327.00.00.100041TOSTADITOS SUSANITA S.A. -"/>
    <x v="2"/>
    <d v="2024-01-16T00:00:00"/>
    <x v="2808"/>
    <d v="1899-12-30T00:00:00"/>
    <d v="2024-01-16T12:32:00"/>
    <s v="12:32"/>
    <d v="1899-12-30T03:37:01"/>
    <x v="1"/>
    <x v="1"/>
    <x v="29"/>
    <x v="1"/>
    <n v="8193"/>
  </r>
  <r>
    <n v="2832"/>
    <d v="2024-01-16T16:09:03"/>
    <d v="2024-01-16T16:09:52"/>
    <s v="45961588@ventasyservicios.com.co"/>
    <s v="Brian Fernando Camacho Hernandez"/>
    <m/>
    <d v="2024-01-16T00:00:00"/>
    <s v="855"/>
    <x v="4"/>
    <m/>
    <m/>
    <m/>
    <m/>
    <m/>
    <m/>
    <m/>
    <m/>
    <s v="juanita.escobar@mbariesgos.com"/>
    <s v="Re: Solicitud servicio ROAMING"/>
    <s v="3117469417"/>
    <s v="AGENCIA DE"/>
    <s v="SOHO"/>
    <s v="CLIENTE EXTERNO"/>
    <x v="0"/>
    <m/>
    <s v="MÓVIL"/>
    <m/>
    <m/>
    <s v="ROAMING INTERNACIONAL"/>
    <m/>
    <m/>
    <m/>
    <m/>
    <m/>
    <m/>
    <m/>
    <m/>
    <m/>
    <m/>
    <m/>
    <m/>
    <m/>
    <m/>
    <m/>
    <m/>
    <m/>
    <m/>
    <m/>
    <m/>
    <m/>
    <m/>
    <m/>
    <m/>
    <m/>
    <m/>
    <m/>
    <m/>
    <m/>
    <m/>
    <m/>
    <m/>
    <m/>
    <m/>
    <m/>
    <m/>
    <m/>
    <m/>
    <m/>
    <m/>
    <m/>
    <m/>
    <m/>
    <m/>
    <m/>
    <m/>
    <m/>
    <s v="INFORMACIÓN ACLARACIÓN"/>
    <m/>
    <m/>
    <m/>
    <m/>
    <m/>
    <m/>
    <m/>
    <m/>
    <m/>
    <m/>
    <m/>
    <m/>
    <m/>
    <m/>
    <m/>
    <m/>
    <m/>
    <m/>
    <m/>
    <m/>
    <m/>
    <m/>
    <m/>
    <m/>
    <m/>
    <m/>
    <m/>
    <m/>
    <m/>
    <m/>
    <m/>
    <m/>
    <m/>
    <m/>
    <m/>
    <m/>
    <m/>
    <m/>
    <m/>
    <m/>
    <m/>
    <m/>
    <m/>
    <m/>
    <m/>
    <m/>
    <m/>
    <m/>
    <m/>
    <m/>
    <m/>
    <m/>
    <m/>
    <m/>
    <m/>
    <m/>
    <m/>
    <m/>
    <m/>
    <m/>
    <x v="0"/>
    <m/>
    <m/>
    <m/>
    <m/>
    <m/>
    <s v="GESTIONADO"/>
    <m/>
    <d v="2024-01-16T00:00:00"/>
    <s v="NA"/>
    <s v=" NA "/>
    <x v="18"/>
    <x v="0"/>
    <x v="0"/>
    <x v="0"/>
    <x v="0"/>
    <n v="1"/>
    <n v="1"/>
    <n v="1"/>
    <n v="1"/>
    <x v="0"/>
    <n v="1"/>
    <s v="3117469417AGENCIA DE"/>
    <x v="0"/>
    <d v="2024-01-16T00:00:00"/>
    <x v="2809"/>
    <d v="1899-12-30T00:00:00"/>
    <d v="2024-01-16T00:00:00"/>
    <s v="Hora mal diligenciada."/>
    <d v="1899-12-30T16:09:52"/>
    <x v="3"/>
    <x v="2"/>
    <x v="21"/>
    <x v="0"/>
    <n v="8193"/>
  </r>
  <r>
    <n v="2833"/>
    <d v="2024-01-16T16:10:38"/>
    <d v="2024-01-16T16:11:21"/>
    <s v="46044959@ventasyservicios.com.co"/>
    <s v="Brayan Enrique Cuida Castillo"/>
    <m/>
    <d v="2024-01-16T00:00:00"/>
    <s v="9:24 a. m."/>
    <x v="4"/>
    <m/>
    <m/>
    <m/>
    <m/>
    <m/>
    <m/>
    <m/>
    <m/>
    <s v="tesoreria@estahl.com.co"/>
    <s v="RV: SOLICITUD CANCELACION LINEA INTERNET -ESTAHL INGENIERIA"/>
    <s v="04869216"/>
    <s v="ESTAHL INGENIERIA SOCIEDAD POR ACCIONES SIMPLIFICADA"/>
    <s v="SOH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6T00:00:00"/>
    <s v="NN"/>
    <m/>
    <x v="58"/>
    <x v="0"/>
    <x v="0"/>
    <x v="0"/>
    <x v="0"/>
    <n v="1"/>
    <n v="1"/>
    <n v="1"/>
    <n v="1"/>
    <x v="0"/>
    <n v="1"/>
    <s v="04869216ESTAHL INGENIERIA SOCIEDAD POR ACCIONES SIMPLIFICADA"/>
    <x v="0"/>
    <d v="2024-01-16T00:00:00"/>
    <x v="2810"/>
    <d v="1899-12-30T00:00:00"/>
    <d v="2024-01-16T09:24:00"/>
    <s v="9:24"/>
    <d v="1899-12-30T06:47:21"/>
    <x v="2"/>
    <x v="2"/>
    <x v="7"/>
    <x v="0"/>
    <n v="8193"/>
  </r>
  <r>
    <n v="2834"/>
    <d v="2024-01-16T16:07:01"/>
    <d v="2024-01-16T16:11:38"/>
    <s v="45981202@ventasyservicios.com.co"/>
    <s v="Candida Mayerli Moyano Casallas"/>
    <m/>
    <d v="2024-01-16T00:00:00"/>
    <s v="11:45"/>
    <x v="5"/>
    <m/>
    <m/>
    <m/>
    <m/>
    <m/>
    <m/>
    <m/>
    <m/>
    <m/>
    <m/>
    <s v="0"/>
    <s v="JULIAN VALENCIA "/>
    <s v="NO DETERMINADO"/>
    <s v="CLIENTE EXTERNO"/>
    <x v="0"/>
    <m/>
    <m/>
    <m/>
    <m/>
    <m/>
    <m/>
    <m/>
    <m/>
    <m/>
    <m/>
    <m/>
    <m/>
    <m/>
    <m/>
    <m/>
    <m/>
    <m/>
    <m/>
    <m/>
    <m/>
    <m/>
    <m/>
    <m/>
    <m/>
    <m/>
    <m/>
    <m/>
    <m/>
    <m/>
    <m/>
    <m/>
    <m/>
    <m/>
    <m/>
    <m/>
    <m/>
    <m/>
    <m/>
    <m/>
    <m/>
    <m/>
    <m/>
    <m/>
    <m/>
    <m/>
    <m/>
    <m/>
    <m/>
    <m/>
    <m/>
    <m/>
    <m/>
    <m/>
    <m/>
    <m/>
    <m/>
    <m/>
    <m/>
    <m/>
    <m/>
    <m/>
    <m/>
    <m/>
    <m/>
    <m/>
    <m/>
    <m/>
    <m/>
    <m/>
    <m/>
    <m/>
    <m/>
    <m/>
    <m/>
    <m/>
    <m/>
    <m/>
    <m/>
    <m/>
    <m/>
    <m/>
    <s v="ALCARACION DE PAGOS CORRESDPONDIENTES A LAS FACTURAS 3-291538729 Y 3-291517682 DEL MES DE DICIEMBRE 2023"/>
    <s v="FIJA"/>
    <s v="FO"/>
    <s v="SIN CRITERIO DE BÚSQUEDA"/>
    <m/>
    <m/>
    <m/>
    <m/>
    <m/>
    <m/>
    <m/>
    <m/>
    <m/>
    <m/>
    <m/>
    <m/>
    <m/>
    <m/>
    <m/>
    <m/>
    <m/>
    <m/>
    <m/>
    <m/>
    <m/>
    <m/>
    <m/>
    <m/>
    <m/>
    <m/>
    <m/>
    <m/>
    <x v="0"/>
    <m/>
    <m/>
    <m/>
    <m/>
    <m/>
    <s v="GESTIONADO"/>
    <m/>
    <d v="2024-01-16T00:00:00"/>
    <m/>
    <m/>
    <x v="6"/>
    <x v="4"/>
    <x v="0"/>
    <x v="0"/>
    <x v="0"/>
    <n v="1"/>
    <n v="1"/>
    <n v="1"/>
    <n v="1"/>
    <x v="0"/>
    <n v="1"/>
    <s v="0"/>
    <x v="2"/>
    <d v="2024-01-16T00:00:00"/>
    <x v="2811"/>
    <d v="1899-12-30T00:00:00"/>
    <d v="2024-01-16T11:45:00"/>
    <s v="11:45"/>
    <d v="1899-12-30T04:26:38"/>
    <x v="1"/>
    <x v="1"/>
    <x v="10"/>
    <x v="1"/>
    <n v="8193"/>
  </r>
  <r>
    <n v="2835"/>
    <d v="2024-01-16T15:56:35"/>
    <d v="2024-01-16T16:12:19"/>
    <s v="45632550@ventasyservicios.com.co"/>
    <s v="Alejandra Rodriguez Cajamarca"/>
    <m/>
    <d v="2024-01-16T00:00:00"/>
    <s v=" 1:44 p. m."/>
    <x v="4"/>
    <m/>
    <m/>
    <m/>
    <m/>
    <m/>
    <m/>
    <m/>
    <m/>
    <s v="facturacionti@scotiabankcolpatria.com"/>
    <s v="RE: [External] 800153993;COMCEL S.A.;S3124229678;01;CLARO;SAP"/>
    <s v="8.22358541"/>
    <s v="SCOTIABANK COLPATRIA S.A."/>
    <s v="EMPRESAS"/>
    <s v="CLIENTE EXTERNO"/>
    <x v="1"/>
    <s v="MARIA ANDREA RODRIGUEZ"/>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ESCALADO"/>
    <s v="CSM"/>
    <d v="2024-01-16T00:00:00"/>
    <m/>
    <m/>
    <x v="47"/>
    <x v="0"/>
    <x v="1"/>
    <x v="0"/>
    <x v="0"/>
    <n v="1"/>
    <n v="1"/>
    <n v="1"/>
    <n v="1"/>
    <x v="0"/>
    <n v="1"/>
    <s v="8.22358541SCOTIABANK COLPATRIA S.A."/>
    <x v="1"/>
    <d v="2024-01-16T00:00:00"/>
    <x v="2812"/>
    <d v="1899-12-30T00:00:00"/>
    <d v="2024-01-16T01:44:00"/>
    <s v=" 1:44"/>
    <d v="1899-12-30T14:28:19"/>
    <x v="3"/>
    <x v="2"/>
    <x v="24"/>
    <x v="0"/>
    <n v="8193"/>
  </r>
  <r>
    <n v="2836"/>
    <d v="2024-01-16T16:13:17"/>
    <d v="2024-01-16T16:15:32"/>
    <s v="46044558@ventasyservicios.com.co"/>
    <s v="Dick Harry Rodriguez Rocha"/>
    <m/>
    <d v="2024-01-12T00:00:00"/>
    <s v="8:24"/>
    <x v="0"/>
    <m/>
    <m/>
    <m/>
    <m/>
    <m/>
    <m/>
    <m/>
    <m/>
    <s v="elizabeth.ortiz.ext@claro.com.co"/>
    <s v="RE: Re: Fwd: SOLICITUD DE DOCUMENTOS PARA CREACION DE PROVEEDOR"/>
    <s v="900612587"/>
    <s v="IBERCOLL SAS "/>
    <s v="NO DETERMINADO"/>
    <s v="CLIENTE CLARO"/>
    <x v="0"/>
    <m/>
    <s v="MÓVIL"/>
    <m/>
    <m/>
    <s v="PRODUCTO"/>
    <m/>
    <m/>
    <m/>
    <m/>
    <m/>
    <m/>
    <m/>
    <m/>
    <m/>
    <m/>
    <m/>
    <m/>
    <m/>
    <m/>
    <m/>
    <m/>
    <m/>
    <m/>
    <m/>
    <m/>
    <m/>
    <m/>
    <m/>
    <m/>
    <m/>
    <m/>
    <m/>
    <m/>
    <m/>
    <m/>
    <m/>
    <m/>
    <m/>
    <m/>
    <m/>
    <m/>
    <m/>
    <m/>
    <s v="INFORMACIÓN DE BENEFICIOS"/>
    <m/>
    <m/>
    <m/>
    <m/>
    <m/>
    <m/>
    <m/>
    <m/>
    <m/>
    <m/>
    <m/>
    <m/>
    <m/>
    <m/>
    <m/>
    <m/>
    <m/>
    <m/>
    <m/>
    <m/>
    <m/>
    <m/>
    <m/>
    <m/>
    <m/>
    <m/>
    <m/>
    <m/>
    <m/>
    <m/>
    <m/>
    <m/>
    <m/>
    <m/>
    <m/>
    <m/>
    <m/>
    <m/>
    <m/>
    <m/>
    <m/>
    <m/>
    <m/>
    <m/>
    <m/>
    <m/>
    <m/>
    <m/>
    <m/>
    <m/>
    <m/>
    <m/>
    <m/>
    <m/>
    <m/>
    <m/>
    <m/>
    <m/>
    <m/>
    <m/>
    <m/>
    <m/>
    <m/>
    <m/>
    <m/>
    <m/>
    <m/>
    <m/>
    <m/>
    <x v="0"/>
    <m/>
    <m/>
    <m/>
    <m/>
    <m/>
    <s v="GESTIONADO"/>
    <m/>
    <d v="2024-01-16T00:00:00"/>
    <m/>
    <m/>
    <x v="26"/>
    <x v="0"/>
    <x v="0"/>
    <x v="0"/>
    <x v="0"/>
    <n v="1"/>
    <n v="1"/>
    <n v="1"/>
    <n v="1"/>
    <x v="0"/>
    <n v="1"/>
    <s v="900612587IBERCOLL SAS "/>
    <x v="0"/>
    <d v="2024-01-16T00:00:00"/>
    <x v="2813"/>
    <d v="1899-12-30T00:00:00"/>
    <d v="2024-01-12T08:24:00"/>
    <s v="8:24"/>
    <d v="1900-01-03T07:51:32"/>
    <x v="0"/>
    <x v="0"/>
    <x v="20"/>
    <x v="1"/>
    <n v="8193"/>
  </r>
  <r>
    <n v="2837"/>
    <d v="2024-01-16T16:14:39"/>
    <d v="2024-01-16T16:16:00"/>
    <s v="45077035@ventasyservicios.com.co"/>
    <s v="Diana Marcela Navia Fino"/>
    <m/>
    <d v="2024-01-16T00:00:00"/>
    <s v="12:37"/>
    <x v="3"/>
    <m/>
    <s v="15560932"/>
    <m/>
    <m/>
    <m/>
    <m/>
    <m/>
    <m/>
    <m/>
    <m/>
    <s v="8.21511327.00.00.100029"/>
    <s v="TOSTADITOS SUSANITA S A"/>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6T00:00:00"/>
    <m/>
    <m/>
    <x v="21"/>
    <x v="3"/>
    <x v="0"/>
    <x v="0"/>
    <x v="0"/>
    <n v="1"/>
    <n v="1"/>
    <n v="1"/>
    <n v="1"/>
    <x v="0"/>
    <n v="1"/>
    <s v="8.21511327.00.00.100029TOSTADITOS SUSANITA S A"/>
    <x v="2"/>
    <d v="2024-01-16T00:00:00"/>
    <x v="2814"/>
    <d v="1899-12-30T00:00:00"/>
    <d v="2024-01-16T12:37:00"/>
    <s v="12:37"/>
    <d v="1899-12-30T03:39:00"/>
    <x v="1"/>
    <x v="1"/>
    <x v="29"/>
    <x v="1"/>
    <n v="8193"/>
  </r>
  <r>
    <n v="2838"/>
    <d v="2024-01-16T16:15:06"/>
    <d v="2024-01-16T16:16:23"/>
    <s v="46046817@ventasyservicios.com.co"/>
    <s v="Nicolas Romero Parra"/>
    <m/>
    <d v="2024-01-15T00:00:00"/>
    <s v="11:32"/>
    <x v="0"/>
    <m/>
    <m/>
    <m/>
    <m/>
    <m/>
    <m/>
    <m/>
    <m/>
    <s v="tejidosquiny@hotmail.com"/>
    <s v="Fwd: RE: CAMBIO RAZON SOCIAL"/>
    <s v="22177034"/>
    <s v="DAILER HORACIO LOPEZ MARIN"/>
    <s v="SOHO"/>
    <s v="CLIENTE CLARO"/>
    <x v="0"/>
    <m/>
    <s v="FIJO"/>
    <s v="HFC"/>
    <s v="CASO A OTRAS ÁREAS"/>
    <m/>
    <m/>
    <m/>
    <m/>
    <m/>
    <m/>
    <m/>
    <m/>
    <s v="NOVEDADES PYME"/>
    <m/>
    <m/>
    <m/>
    <m/>
    <m/>
    <m/>
    <m/>
    <m/>
    <m/>
    <m/>
    <m/>
    <m/>
    <m/>
    <m/>
    <m/>
    <m/>
    <m/>
    <m/>
    <m/>
    <m/>
    <m/>
    <m/>
    <m/>
    <m/>
    <m/>
    <m/>
    <m/>
    <m/>
    <m/>
    <m/>
    <m/>
    <m/>
    <m/>
    <m/>
    <m/>
    <m/>
    <m/>
    <m/>
    <m/>
    <m/>
    <m/>
    <m/>
    <m/>
    <m/>
    <m/>
    <m/>
    <m/>
    <m/>
    <m/>
    <m/>
    <m/>
    <m/>
    <m/>
    <m/>
    <m/>
    <m/>
    <m/>
    <m/>
    <m/>
    <m/>
    <m/>
    <m/>
    <m/>
    <m/>
    <m/>
    <m/>
    <m/>
    <m/>
    <m/>
    <m/>
    <m/>
    <m/>
    <m/>
    <m/>
    <m/>
    <m/>
    <m/>
    <m/>
    <m/>
    <m/>
    <m/>
    <m/>
    <m/>
    <m/>
    <m/>
    <m/>
    <m/>
    <m/>
    <m/>
    <m/>
    <m/>
    <m/>
    <m/>
    <m/>
    <m/>
    <m/>
    <m/>
    <m/>
    <m/>
    <m/>
    <x v="0"/>
    <m/>
    <m/>
    <m/>
    <m/>
    <m/>
    <s v="GESTIONADO"/>
    <m/>
    <d v="2024-01-15T00:00:00"/>
    <s v="N/A"/>
    <s v="996401873"/>
    <x v="94"/>
    <x v="0"/>
    <x v="0"/>
    <x v="0"/>
    <x v="0"/>
    <n v="1"/>
    <n v="1"/>
    <n v="1"/>
    <n v="1"/>
    <x v="0"/>
    <n v="1"/>
    <s v="22177034DAILER HORACIO LOPEZ MARIN"/>
    <x v="1"/>
    <d v="2024-01-16T00:00:00"/>
    <x v="2815"/>
    <d v="1899-12-30T00:00:00"/>
    <d v="2024-01-15T11:32:00"/>
    <s v="11:32"/>
    <d v="1899-12-31T04:44:23"/>
    <x v="0"/>
    <x v="2"/>
    <x v="3"/>
    <x v="1"/>
    <n v="8193"/>
  </r>
  <r>
    <n v="2839"/>
    <d v="2024-01-16T16:19:42"/>
    <d v="2024-01-16T16:20:38"/>
    <s v="46044959@ventasyservicios.com.co"/>
    <s v="Brayan Enrique Cuida Castillo"/>
    <m/>
    <d v="2024-01-16T00:00:00"/>
    <s v="9:24 a. m."/>
    <x v="4"/>
    <m/>
    <m/>
    <m/>
    <m/>
    <m/>
    <m/>
    <m/>
    <m/>
    <s v="lorena.calderon@finoservices.com"/>
    <s v="Re: Cancelación de servicio de internet y Telefonia Fija- Fino Service"/>
    <s v="12461081"/>
    <s v="FINO SERVICE S.A.S."/>
    <s v="MICRO"/>
    <s v="CLIENTE CLARO"/>
    <x v="0"/>
    <m/>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6T00:00:00"/>
    <s v="NN"/>
    <m/>
    <x v="58"/>
    <x v="0"/>
    <x v="0"/>
    <x v="0"/>
    <x v="0"/>
    <n v="1"/>
    <n v="1"/>
    <n v="1"/>
    <n v="1"/>
    <x v="0"/>
    <n v="1"/>
    <s v="12461081FINO SERVICE S.A.S."/>
    <x v="0"/>
    <d v="2024-01-16T00:00:00"/>
    <x v="2816"/>
    <d v="1899-12-30T00:00:00"/>
    <d v="2024-01-16T09:24:00"/>
    <s v="9:24"/>
    <d v="1899-12-30T06:56:38"/>
    <x v="2"/>
    <x v="2"/>
    <x v="7"/>
    <x v="0"/>
    <n v="8193"/>
  </r>
  <r>
    <n v="2840"/>
    <d v="2024-01-16T16:22:41"/>
    <d v="2024-01-16T16:23:44"/>
    <s v="45077024@ventasyservicios.com.co"/>
    <s v="Leidy Tatiana Pinzon Calderon"/>
    <m/>
    <d v="2024-01-16T00:00:00"/>
    <s v="11:24"/>
    <x v="7"/>
    <m/>
    <m/>
    <m/>
    <m/>
    <m/>
    <m/>
    <s v="tmahecha97@gmail.com"/>
    <s v="Re: cambio titular"/>
    <m/>
    <m/>
    <s v="3107814959"/>
    <s v="BEMAR BELLEZA S A S"/>
    <s v="SOHO"/>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6T00:00:00"/>
    <m/>
    <m/>
    <x v="81"/>
    <x v="6"/>
    <x v="0"/>
    <x v="0"/>
    <x v="0"/>
    <n v="1"/>
    <n v="1"/>
    <n v="1"/>
    <n v="1"/>
    <x v="0"/>
    <n v="1"/>
    <s v="3107814959BEMAR BELLEZA S A S"/>
    <x v="2"/>
    <d v="2024-01-16T00:00:00"/>
    <x v="2817"/>
    <d v="1899-12-30T00:00:00"/>
    <d v="2024-01-16T11:24:00"/>
    <s v="11:24"/>
    <d v="1899-12-30T04:59:44"/>
    <x v="1"/>
    <x v="1"/>
    <x v="12"/>
    <x v="1"/>
    <n v="8193"/>
  </r>
  <r>
    <n v="2841"/>
    <d v="2024-01-16T16:22:43"/>
    <d v="2024-01-16T16:24:02"/>
    <s v="45077035@ventasyservicios.com.co"/>
    <s v="Diana Marcela Navia Fino"/>
    <m/>
    <d v="2024-01-16T00:00:00"/>
    <s v="12:43"/>
    <x v="3"/>
    <m/>
    <s v="15560935"/>
    <m/>
    <m/>
    <m/>
    <m/>
    <m/>
    <m/>
    <m/>
    <m/>
    <s v="8.22449989.00.00.100005"/>
    <s v="RODAMUNDI SAS -"/>
    <s v="PYME MEDIANA"/>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6T00:00:00"/>
    <m/>
    <m/>
    <x v="19"/>
    <x v="3"/>
    <x v="0"/>
    <x v="40"/>
    <x v="1"/>
    <n v="1"/>
    <n v="1"/>
    <n v="1"/>
    <n v="1"/>
    <x v="0"/>
    <n v="1"/>
    <s v="8.22449989.00.00.100005RODAMUNDI SAS -"/>
    <x v="2"/>
    <d v="2024-01-16T00:00:00"/>
    <x v="2818"/>
    <d v="1899-12-30T00:00:00"/>
    <d v="2024-01-16T12:43:00"/>
    <s v="12:43"/>
    <d v="1899-12-30T03:41:02"/>
    <x v="1"/>
    <x v="1"/>
    <x v="29"/>
    <x v="1"/>
    <n v="8193"/>
  </r>
  <r>
    <n v="2842"/>
    <d v="2024-01-16T16:18:45"/>
    <d v="2024-01-16T16:25:15"/>
    <s v="45632550@ventasyservicios.com.co"/>
    <s v="Alejandra Rodriguez Cajamarca"/>
    <m/>
    <d v="2024-01-16T00:00:00"/>
    <s v="3:16 p. m."/>
    <x v="4"/>
    <m/>
    <m/>
    <m/>
    <m/>
    <m/>
    <m/>
    <m/>
    <m/>
    <s v="administrativo@setmacom.com"/>
    <s v="OFICIO REMISORIO POR TUTELA 16 DE ENERO"/>
    <s v="04747424"/>
    <s v="PQR INCONSISTENCIAS"/>
    <s v="NO DETERMINADO"/>
    <s v="CLIENTE EXTERNO"/>
    <x v="0"/>
    <m/>
    <s v="FIJO"/>
    <s v="HFC"/>
    <s v="PQR"/>
    <m/>
    <m/>
    <m/>
    <m/>
    <m/>
    <m/>
    <m/>
    <m/>
    <m/>
    <m/>
    <m/>
    <m/>
    <m/>
    <m/>
    <m/>
    <m/>
    <m/>
    <m/>
    <m/>
    <m/>
    <m/>
    <m/>
    <m/>
    <m/>
    <m/>
    <m/>
    <m/>
    <m/>
    <m/>
    <m/>
    <m/>
    <m/>
    <m/>
    <m/>
    <m/>
    <m/>
    <m/>
    <s v="INFORMACIÓN - ACLARACIÓN"/>
    <s v="INFORMACIÓN DE BENEFICIOS"/>
    <m/>
    <m/>
    <m/>
    <m/>
    <m/>
    <m/>
    <m/>
    <m/>
    <m/>
    <m/>
    <m/>
    <m/>
    <m/>
    <m/>
    <m/>
    <m/>
    <m/>
    <m/>
    <m/>
    <m/>
    <m/>
    <m/>
    <m/>
    <m/>
    <m/>
    <m/>
    <m/>
    <m/>
    <m/>
    <m/>
    <m/>
    <m/>
    <m/>
    <m/>
    <m/>
    <m/>
    <m/>
    <m/>
    <m/>
    <m/>
    <m/>
    <m/>
    <m/>
    <m/>
    <m/>
    <m/>
    <m/>
    <m/>
    <m/>
    <m/>
    <m/>
    <m/>
    <m/>
    <m/>
    <m/>
    <m/>
    <m/>
    <m/>
    <m/>
    <m/>
    <m/>
    <m/>
    <m/>
    <m/>
    <m/>
    <m/>
    <m/>
    <m/>
    <m/>
    <m/>
    <x v="0"/>
    <m/>
    <m/>
    <m/>
    <m/>
    <m/>
    <s v="ESCALADO"/>
    <s v="OTRAS ÁREAS"/>
    <d v="2024-01-16T00:00:00"/>
    <m/>
    <m/>
    <x v="97"/>
    <x v="0"/>
    <x v="0"/>
    <x v="22"/>
    <x v="1"/>
    <n v="1"/>
    <n v="1"/>
    <n v="1"/>
    <n v="1"/>
    <x v="1"/>
    <n v="13"/>
    <s v="04747424PQR INCONSISTENCIAS"/>
    <x v="1"/>
    <d v="2024-01-16T00:00:00"/>
    <x v="2819"/>
    <d v="1899-12-30T00:00:00"/>
    <d v="2024-01-16T03:16:00"/>
    <s v="3:16"/>
    <d v="1899-12-30T13:09:15"/>
    <x v="3"/>
    <x v="2"/>
    <x v="24"/>
    <x v="0"/>
    <n v="8193"/>
  </r>
  <r>
    <n v="2843"/>
    <d v="2024-01-16T16:26:24"/>
    <d v="2024-01-16T16:27:47"/>
    <s v="45077024@ventasyservicios.com.co"/>
    <s v="Leidy Tatiana Pinzon Calderon"/>
    <m/>
    <d v="2024-01-16T00:00:00"/>
    <s v="11:27"/>
    <x v="7"/>
    <m/>
    <m/>
    <m/>
    <m/>
    <m/>
    <m/>
    <s v="juancarlosvallejosas@gmail.com"/>
    <s v="Re: RV: cesión de contratos"/>
    <m/>
    <m/>
    <s v="3112965054"/>
    <s v="MARIA SILVIA MARTIN MAZUE"/>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6T00:00:00"/>
    <m/>
    <m/>
    <x v="78"/>
    <x v="6"/>
    <x v="0"/>
    <x v="0"/>
    <x v="0"/>
    <n v="1"/>
    <n v="1"/>
    <n v="1"/>
    <n v="1"/>
    <x v="2"/>
    <n v="3"/>
    <s v="3112965054MARIA SILVIA MARTIN MAZUE"/>
    <x v="2"/>
    <d v="2024-01-16T00:00:00"/>
    <x v="2820"/>
    <d v="1899-12-30T00:00:00"/>
    <d v="2024-01-16T11:27:00"/>
    <s v="11:27"/>
    <d v="1899-12-30T05:00:47"/>
    <x v="1"/>
    <x v="1"/>
    <x v="12"/>
    <x v="1"/>
    <n v="8193"/>
  </r>
  <r>
    <n v="2844"/>
    <d v="2024-01-16T16:27:09"/>
    <d v="2024-01-16T16:28:23"/>
    <s v="46046817@ventasyservicios.com.co"/>
    <s v="Nicolas Romero Parra"/>
    <m/>
    <d v="2024-01-16T00:00:00"/>
    <s v="12:49"/>
    <x v="0"/>
    <m/>
    <m/>
    <m/>
    <m/>
    <m/>
    <m/>
    <m/>
    <m/>
    <s v="38102338@claro.com.co"/>
    <s v="Conciliar Lineas 3132325134-3144082330"/>
    <s v="3144082330 "/>
    <s v="BEL AIR S.A.S -"/>
    <s v="PYME PEQUEÑA"/>
    <s v="CONSULTOR COMERCIAL"/>
    <x v="0"/>
    <m/>
    <s v="MÓVIL"/>
    <m/>
    <m/>
    <s v="FALLAS TÉCNICAS"/>
    <m/>
    <m/>
    <m/>
    <m/>
    <m/>
    <m/>
    <m/>
    <m/>
    <m/>
    <m/>
    <m/>
    <m/>
    <m/>
    <m/>
    <m/>
    <m/>
    <m/>
    <m/>
    <m/>
    <s v="CONCILIACIÓN DE LÍNEA(S)"/>
    <m/>
    <m/>
    <m/>
    <m/>
    <m/>
    <m/>
    <m/>
    <m/>
    <m/>
    <m/>
    <m/>
    <m/>
    <m/>
    <m/>
    <m/>
    <m/>
    <m/>
    <m/>
    <m/>
    <m/>
    <m/>
    <m/>
    <m/>
    <m/>
    <m/>
    <m/>
    <m/>
    <m/>
    <m/>
    <m/>
    <m/>
    <m/>
    <m/>
    <m/>
    <m/>
    <m/>
    <m/>
    <m/>
    <m/>
    <m/>
    <m/>
    <m/>
    <m/>
    <m/>
    <m/>
    <m/>
    <m/>
    <m/>
    <m/>
    <m/>
    <m/>
    <m/>
    <m/>
    <m/>
    <m/>
    <m/>
    <m/>
    <m/>
    <m/>
    <m/>
    <m/>
    <m/>
    <m/>
    <m/>
    <m/>
    <m/>
    <m/>
    <m/>
    <m/>
    <m/>
    <m/>
    <m/>
    <m/>
    <m/>
    <m/>
    <m/>
    <m/>
    <m/>
    <m/>
    <m/>
    <m/>
    <m/>
    <m/>
    <m/>
    <m/>
    <m/>
    <m/>
    <m/>
    <x v="0"/>
    <m/>
    <m/>
    <m/>
    <m/>
    <m/>
    <s v="GESTIONADO"/>
    <m/>
    <d v="2024-01-16T00:00:00"/>
    <s v="N/A"/>
    <s v="0"/>
    <x v="67"/>
    <x v="0"/>
    <x v="0"/>
    <x v="0"/>
    <x v="0"/>
    <n v="1"/>
    <n v="1"/>
    <n v="1"/>
    <n v="1"/>
    <x v="0"/>
    <n v="1"/>
    <s v="3144082330 BEL AIR S.A.S -"/>
    <x v="2"/>
    <d v="2024-01-16T00:00:00"/>
    <x v="2821"/>
    <d v="1899-12-30T00:00:00"/>
    <d v="2024-01-16T12:49:00"/>
    <s v="12:49"/>
    <d v="1899-12-30T03:39:23"/>
    <x v="1"/>
    <x v="1"/>
    <x v="3"/>
    <x v="1"/>
    <n v="8193"/>
  </r>
  <r>
    <n v="2845"/>
    <d v="2024-01-16T16:27:22"/>
    <d v="2024-01-16T16:29:04"/>
    <s v="45577874@ventasyservicios.com.co"/>
    <s v="David Andres Pardo Torres"/>
    <m/>
    <d v="2024-01-16T00:00:00"/>
    <s v="10:47"/>
    <x v="4"/>
    <m/>
    <m/>
    <m/>
    <m/>
    <m/>
    <m/>
    <m/>
    <m/>
    <s v="edificioadmon@hotmail.com"/>
    <s v="EDIFICIO AZURE."/>
    <s v="02779789"/>
    <s v="EDIFICIO AZURE"/>
    <s v="SOHO"/>
    <s v="CLIENTE EXTERNO"/>
    <x v="0"/>
    <m/>
    <s v="FIJO"/>
    <s v="FTTX"/>
    <s v="PQR"/>
    <m/>
    <m/>
    <m/>
    <m/>
    <m/>
    <m/>
    <m/>
    <m/>
    <m/>
    <m/>
    <m/>
    <m/>
    <m/>
    <m/>
    <m/>
    <m/>
    <m/>
    <m/>
    <m/>
    <m/>
    <m/>
    <m/>
    <m/>
    <m/>
    <m/>
    <m/>
    <m/>
    <m/>
    <m/>
    <m/>
    <m/>
    <m/>
    <m/>
    <m/>
    <m/>
    <m/>
    <m/>
    <s v="INFORMACIÓN - ACLARACIÓN"/>
    <s v="INFORMACIÓN DE BENEFICIOS"/>
    <m/>
    <m/>
    <m/>
    <m/>
    <m/>
    <m/>
    <m/>
    <m/>
    <m/>
    <m/>
    <m/>
    <m/>
    <m/>
    <m/>
    <m/>
    <m/>
    <m/>
    <m/>
    <m/>
    <m/>
    <m/>
    <m/>
    <m/>
    <m/>
    <m/>
    <m/>
    <m/>
    <m/>
    <m/>
    <m/>
    <m/>
    <m/>
    <m/>
    <m/>
    <m/>
    <m/>
    <m/>
    <m/>
    <m/>
    <m/>
    <m/>
    <m/>
    <m/>
    <m/>
    <m/>
    <m/>
    <m/>
    <m/>
    <m/>
    <m/>
    <m/>
    <m/>
    <m/>
    <m/>
    <m/>
    <m/>
    <m/>
    <m/>
    <m/>
    <m/>
    <m/>
    <m/>
    <m/>
    <m/>
    <m/>
    <m/>
    <m/>
    <m/>
    <m/>
    <m/>
    <x v="0"/>
    <m/>
    <m/>
    <m/>
    <m/>
    <m/>
    <s v="GESTIONADO"/>
    <m/>
    <d v="2024-01-16T00:00:00"/>
    <s v="996404879"/>
    <m/>
    <x v="97"/>
    <x v="0"/>
    <x v="0"/>
    <x v="0"/>
    <x v="0"/>
    <n v="1"/>
    <n v="1"/>
    <n v="1"/>
    <n v="1"/>
    <x v="0"/>
    <n v="1"/>
    <s v="02779789EDIFICIO AZURE"/>
    <x v="2"/>
    <d v="2024-01-16T00:00:00"/>
    <x v="2822"/>
    <d v="1899-12-30T00:00:00"/>
    <d v="2024-01-16T10:47:00"/>
    <s v="10:47"/>
    <d v="1899-12-30T05:42:04"/>
    <x v="1"/>
    <x v="1"/>
    <x v="14"/>
    <x v="0"/>
    <n v="8193"/>
  </r>
  <r>
    <n v="2846"/>
    <d v="2024-01-16T16:27:30"/>
    <d v="2024-01-16T16:29:51"/>
    <s v="46044971@ventasyservicios.com.co"/>
    <s v="Rowinson Pinilla Vega"/>
    <m/>
    <d v="2024-01-15T00:00:00"/>
    <s v="15:31 p. m."/>
    <x v="0"/>
    <m/>
    <m/>
    <m/>
    <m/>
    <m/>
    <m/>
    <m/>
    <m/>
    <s v="gercontable@autama.com.co,"/>
    <s v="Fwd: Suspicious URL:Fwd: Suspicious URL:RE: Suspicious URL:Re: Fwd: Solicitud de cambio Cable Modem por Daño - Autama Motor SAS - Ticket No. 20618941"/>
    <s v="12094396  -  900923508"/>
    <s v="AUTAMA SAS MOTOR"/>
    <s v="PYME MEDIANA"/>
    <s v="CLIENTE EXTERNO"/>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SOLUCIONADO ESCALADO"/>
    <s v="OTRAS ÁREAS"/>
    <d v="2024-01-16T00:00:00"/>
    <s v="NA|"/>
    <s v="NA"/>
    <x v="57"/>
    <x v="0"/>
    <x v="4"/>
    <x v="0"/>
    <x v="0"/>
    <n v="1"/>
    <n v="1"/>
    <n v="1"/>
    <n v="1"/>
    <x v="0"/>
    <n v="1"/>
    <s v="12094396  -  900923508AUTAMA SAS MOTOR"/>
    <x v="1"/>
    <d v="2024-01-16T00:00:00"/>
    <x v="2823"/>
    <d v="1899-12-30T00:00:00"/>
    <d v="2024-01-15T15:31:00"/>
    <s v="15:31"/>
    <d v="1899-12-31T00:58:51"/>
    <x v="0"/>
    <x v="0"/>
    <x v="19"/>
    <x v="1"/>
    <n v="8193"/>
  </r>
  <r>
    <n v="2847"/>
    <d v="2024-01-16T16:29:05"/>
    <d v="2024-01-16T16:29:57"/>
    <s v="45077024@ventasyservicios.com.co"/>
    <s v="Leidy Tatiana Pinzon Calderon"/>
    <m/>
    <d v="2024-01-16T00:00:00"/>
    <s v="11:47"/>
    <x v="7"/>
    <m/>
    <m/>
    <m/>
    <m/>
    <m/>
    <m/>
    <s v="lumumbasas@hotmail.com"/>
    <s v="RE: RV: RV: Formato cesión contrato y documentos"/>
    <m/>
    <m/>
    <s v="3163446027"/>
    <s v="WILLMER ALLISON  PENA MAR"/>
    <s v="MICR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6T00:00:00"/>
    <m/>
    <m/>
    <x v="79"/>
    <x v="6"/>
    <x v="0"/>
    <x v="0"/>
    <x v="0"/>
    <n v="1"/>
    <n v="1"/>
    <n v="1"/>
    <n v="1"/>
    <x v="0"/>
    <n v="1"/>
    <s v="3163446027WILLMER ALLISON  PENA MAR"/>
    <x v="2"/>
    <d v="2024-01-16T00:00:00"/>
    <x v="2824"/>
    <d v="1899-12-30T00:00:00"/>
    <d v="2024-01-16T11:47:00"/>
    <s v="11:47"/>
    <d v="1899-12-30T04:42:57"/>
    <x v="1"/>
    <x v="1"/>
    <x v="12"/>
    <x v="1"/>
    <n v="8193"/>
  </r>
  <r>
    <n v="2848"/>
    <d v="2024-01-16T16:32:22"/>
    <d v="2024-01-16T16:33:06"/>
    <s v="46044959@ventasyservicios.com.co"/>
    <s v="Brayan Enrique Cuida Castillo"/>
    <m/>
    <d v="2024-01-16T00:00:00"/>
    <s v="10:13 a. m."/>
    <x v="4"/>
    <m/>
    <m/>
    <m/>
    <m/>
    <m/>
    <m/>
    <m/>
    <m/>
    <s v="contabilidad3@frutiver1a.com"/>
    <s v="Solicitud de cancelación servicios Santa Bárbara - Frutiver 1A"/>
    <s v="14601112"/>
    <s v="FRUTIVER 1A SAS"/>
    <s v="SOH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6T00:00:00"/>
    <s v="nn"/>
    <m/>
    <x v="58"/>
    <x v="0"/>
    <x v="0"/>
    <x v="0"/>
    <x v="0"/>
    <n v="1"/>
    <n v="1"/>
    <n v="1"/>
    <n v="1"/>
    <x v="0"/>
    <n v="1"/>
    <s v="14601112FRUTIVER 1A SAS"/>
    <x v="0"/>
    <d v="2024-01-16T00:00:00"/>
    <x v="2825"/>
    <d v="1899-12-30T00:00:00"/>
    <d v="2024-01-16T10:13:00"/>
    <s v="10:13"/>
    <d v="1899-12-30T06:20:06"/>
    <x v="2"/>
    <x v="2"/>
    <x v="7"/>
    <x v="0"/>
    <n v="8193"/>
  </r>
  <r>
    <n v="2849"/>
    <d v="2024-01-16T15:43:43"/>
    <d v="2024-01-16T16:41:36"/>
    <s v="46044978@ventasyservicios.com.co"/>
    <s v="Edward Esteban Roa Ruiz"/>
    <m/>
    <d v="2024-01-16T00:00:00"/>
    <s v="08:37"/>
    <x v="4"/>
    <m/>
    <m/>
    <m/>
    <m/>
    <m/>
    <m/>
    <m/>
    <m/>
    <s v="distribuidoralaherradura@hotmail.com "/>
    <s v="RE: Solicitud de Desenlistamiento"/>
    <s v="72309222"/>
    <s v="WALTER ALE GARCIA VILLEGAS"/>
    <s v="MICRO"/>
    <s v="CLIENTE CLARO"/>
    <x v="0"/>
    <m/>
    <s v="FIJO"/>
    <s v="HFC"/>
    <s v="SOPORTE TÉCNICO"/>
    <m/>
    <m/>
    <m/>
    <m/>
    <m/>
    <m/>
    <m/>
    <m/>
    <m/>
    <m/>
    <m/>
    <m/>
    <m/>
    <m/>
    <m/>
    <m/>
    <m/>
    <m/>
    <m/>
    <m/>
    <m/>
    <m/>
    <m/>
    <m/>
    <m/>
    <m/>
    <m/>
    <m/>
    <m/>
    <m/>
    <m/>
    <m/>
    <m/>
    <m/>
    <m/>
    <m/>
    <m/>
    <m/>
    <m/>
    <m/>
    <m/>
    <m/>
    <m/>
    <m/>
    <m/>
    <m/>
    <m/>
    <m/>
    <m/>
    <m/>
    <m/>
    <m/>
    <m/>
    <m/>
    <m/>
    <s v="TRANSFERENCIA"/>
    <m/>
    <m/>
    <m/>
    <m/>
    <m/>
    <m/>
    <m/>
    <m/>
    <m/>
    <m/>
    <m/>
    <m/>
    <m/>
    <m/>
    <m/>
    <m/>
    <m/>
    <m/>
    <m/>
    <m/>
    <m/>
    <m/>
    <m/>
    <m/>
    <m/>
    <m/>
    <m/>
    <m/>
    <m/>
    <m/>
    <m/>
    <m/>
    <m/>
    <m/>
    <m/>
    <m/>
    <m/>
    <m/>
    <m/>
    <m/>
    <m/>
    <m/>
    <m/>
    <m/>
    <m/>
    <m/>
    <m/>
    <m/>
    <m/>
    <m/>
    <m/>
    <m/>
    <m/>
    <x v="1"/>
    <m/>
    <m/>
    <s v="1"/>
    <s v="0"/>
    <s v="0"/>
    <s v="GESTIONADO"/>
    <m/>
    <d v="2024-01-16T00:00:00"/>
    <m/>
    <m/>
    <x v="8"/>
    <x v="0"/>
    <x v="0"/>
    <x v="2"/>
    <x v="1"/>
    <n v="1"/>
    <n v="1"/>
    <n v="1"/>
    <n v="1"/>
    <x v="0"/>
    <n v="1"/>
    <s v="72309222WALTER ALE GARCIA VILLEGAS"/>
    <x v="0"/>
    <d v="2024-01-16T00:00:00"/>
    <x v="2826"/>
    <d v="1899-12-30T00:00:00"/>
    <d v="2024-01-16T08:37:00"/>
    <s v="08:37"/>
    <d v="1899-12-30T08:04:36"/>
    <x v="2"/>
    <x v="2"/>
    <x v="8"/>
    <x v="0"/>
    <n v="8193"/>
  </r>
  <r>
    <n v="2850"/>
    <d v="2024-01-16T16:35:27"/>
    <d v="2024-01-16T16:43:11"/>
    <s v="45577874@ventasyservicios.com.co"/>
    <s v="David Andres Pardo Torres"/>
    <m/>
    <d v="2024-01-16T00:00:00"/>
    <s v="10:54"/>
    <x v="4"/>
    <m/>
    <m/>
    <m/>
    <m/>
    <m/>
    <m/>
    <m/>
    <m/>
    <s v="dfmunoz@its.com.co"/>
    <s v="Error para conexion a VPN S2S y VPN Cliente Numero  Cliente #59398335"/>
    <s v="59398335"/>
    <s v="LAS PALMAS INGENIERIA Y ** SUMINISTROS SAS"/>
    <s v="PYME PEQUEÑA"/>
    <s v="CLIENTE EXTERNO"/>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SOLUCIONADO ESCALADO"/>
    <s v="OTRAS ÁREAS"/>
    <d v="2024-01-16T00:00:00"/>
    <s v="996409313"/>
    <m/>
    <x v="57"/>
    <x v="0"/>
    <x v="4"/>
    <x v="0"/>
    <x v="0"/>
    <n v="1"/>
    <n v="1"/>
    <n v="1"/>
    <n v="1"/>
    <x v="0"/>
    <n v="1"/>
    <s v="59398335LAS PALMAS INGENIERIA Y ** SUMINISTROS SAS"/>
    <x v="2"/>
    <d v="2024-01-16T00:00:00"/>
    <x v="2827"/>
    <d v="1899-12-30T00:00:00"/>
    <d v="2024-01-16T10:54:00"/>
    <s v="10:54"/>
    <d v="1899-12-30T05:49:11"/>
    <x v="1"/>
    <x v="1"/>
    <x v="14"/>
    <x v="0"/>
    <n v="8193"/>
  </r>
  <r>
    <n v="2851"/>
    <d v="2024-01-16T16:35:27"/>
    <d v="2024-01-16T16:46:43"/>
    <s v="45981202@ventasyservicios.com.co"/>
    <s v="Candida Mayerli Moyano Casallas"/>
    <m/>
    <d v="2024-01-16T00:00:00"/>
    <s v="12:23"/>
    <x v="5"/>
    <m/>
    <m/>
    <m/>
    <m/>
    <m/>
    <m/>
    <m/>
    <m/>
    <m/>
    <m/>
    <s v="87961819"/>
    <s v="CECILIA PA DULCES DEL VALLE SA"/>
    <s v="PYME MEDIANA"/>
    <s v="CLIENTE EXTERNO"/>
    <x v="0"/>
    <m/>
    <m/>
    <m/>
    <m/>
    <m/>
    <m/>
    <m/>
    <m/>
    <m/>
    <m/>
    <m/>
    <m/>
    <m/>
    <m/>
    <m/>
    <m/>
    <m/>
    <m/>
    <m/>
    <m/>
    <m/>
    <m/>
    <m/>
    <m/>
    <m/>
    <m/>
    <m/>
    <m/>
    <m/>
    <m/>
    <m/>
    <m/>
    <m/>
    <m/>
    <m/>
    <m/>
    <m/>
    <m/>
    <m/>
    <m/>
    <m/>
    <m/>
    <m/>
    <m/>
    <m/>
    <m/>
    <m/>
    <m/>
    <m/>
    <m/>
    <m/>
    <m/>
    <m/>
    <m/>
    <m/>
    <m/>
    <m/>
    <m/>
    <m/>
    <m/>
    <m/>
    <m/>
    <m/>
    <m/>
    <m/>
    <m/>
    <m/>
    <m/>
    <m/>
    <m/>
    <m/>
    <m/>
    <m/>
    <m/>
    <m/>
    <m/>
    <m/>
    <m/>
    <m/>
    <m/>
    <m/>
    <s v="SOPORTE DE PAGO DEUDA"/>
    <s v="FIJA"/>
    <s v="HFC"/>
    <s v="PAGO YA APLICADO"/>
    <s v="APP MI CLARO"/>
    <s v="TRANSFERENCIA CON PAGO A LA REFERENCIA"/>
    <m/>
    <m/>
    <m/>
    <m/>
    <m/>
    <m/>
    <m/>
    <m/>
    <m/>
    <m/>
    <m/>
    <m/>
    <m/>
    <m/>
    <m/>
    <m/>
    <m/>
    <m/>
    <m/>
    <m/>
    <m/>
    <m/>
    <m/>
    <m/>
    <m/>
    <m/>
    <x v="0"/>
    <m/>
    <m/>
    <m/>
    <m/>
    <m/>
    <s v="GESTIONADO"/>
    <m/>
    <d v="2024-01-16T00:00:00"/>
    <m/>
    <m/>
    <x v="70"/>
    <x v="4"/>
    <x v="0"/>
    <x v="0"/>
    <x v="0"/>
    <n v="1"/>
    <n v="1"/>
    <n v="1"/>
    <n v="1"/>
    <x v="0"/>
    <n v="1"/>
    <s v="87961819"/>
    <x v="2"/>
    <d v="2024-01-16T00:00:00"/>
    <x v="2828"/>
    <d v="1899-12-30T00:00:00"/>
    <d v="2024-01-16T12:23:00"/>
    <s v="12:23"/>
    <d v="1899-12-30T04:23:43"/>
    <x v="1"/>
    <x v="1"/>
    <x v="10"/>
    <x v="1"/>
    <n v="8193"/>
  </r>
  <r>
    <n v="2852"/>
    <d v="2024-01-16T16:47:49"/>
    <d v="2024-01-16T16:48:32"/>
    <s v="46044959@ventasyservicios.com.co"/>
    <s v="Brayan Enrique Cuida Castillo"/>
    <m/>
    <d v="2024-01-16T00:00:00"/>
    <s v="9:19 a. m."/>
    <x v="4"/>
    <m/>
    <m/>
    <m/>
    <m/>
    <m/>
    <m/>
    <m/>
    <m/>
    <s v="isabel@innovabrand.com"/>
    <s v="Re: 800153993;Comcel S.A.;3291556251;01;Claro;"/>
    <s v="1217557"/>
    <s v="  INNOVA CORPORACION S.A.S."/>
    <s v="SOHO"/>
    <s v="CLIENTE CLAR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6T00:00:00"/>
    <s v="NN"/>
    <m/>
    <x v="47"/>
    <x v="0"/>
    <x v="0"/>
    <x v="0"/>
    <x v="0"/>
    <n v="1"/>
    <n v="1"/>
    <n v="1"/>
    <n v="1"/>
    <x v="0"/>
    <n v="1"/>
    <s v="1217557  INNOVA CORPORACION S.A.S."/>
    <x v="0"/>
    <d v="2024-01-16T00:00:00"/>
    <x v="2829"/>
    <d v="1899-12-30T00:00:00"/>
    <d v="2024-01-16T09:19:00"/>
    <s v="9:19"/>
    <d v="1899-12-30T07:29:32"/>
    <x v="2"/>
    <x v="2"/>
    <x v="7"/>
    <x v="0"/>
    <n v="8193"/>
  </r>
  <r>
    <n v="2853"/>
    <d v="2024-01-16T15:09:37"/>
    <d v="2024-01-16T16:52:48"/>
    <s v="46046813@ventasyservicios.com.co"/>
    <s v="Leidy Dayan Bautista Villamil"/>
    <m/>
    <d v="2024-01-15T00:00:00"/>
    <s v="14:20"/>
    <x v="0"/>
    <m/>
    <m/>
    <m/>
    <m/>
    <m/>
    <m/>
    <m/>
    <m/>
    <s v="claroteayudanegocios@claro.com.co; "/>
    <s v="Fwd: Re: Fwd: Re: Pronta soluci??n"/>
    <s v="03205701"/>
    <s v="EGIDIO SANABRIA AYALA"/>
    <s v="PYME PEQUEÑA"/>
    <s v="CLARO TE AYUDA"/>
    <x v="0"/>
    <m/>
    <s v="FIJO"/>
    <s v="HFC"/>
    <s v="CREACIÓN DE PQR"/>
    <m/>
    <m/>
    <m/>
    <m/>
    <m/>
    <m/>
    <m/>
    <m/>
    <m/>
    <m/>
    <m/>
    <m/>
    <m/>
    <m/>
    <s v="AJUSTES POR SOLICITUDES NO REALIZADAS"/>
    <m/>
    <m/>
    <m/>
    <m/>
    <m/>
    <m/>
    <m/>
    <m/>
    <m/>
    <m/>
    <m/>
    <m/>
    <m/>
    <m/>
    <m/>
    <m/>
    <m/>
    <m/>
    <m/>
    <m/>
    <m/>
    <m/>
    <m/>
    <m/>
    <m/>
    <m/>
    <m/>
    <m/>
    <m/>
    <m/>
    <m/>
    <m/>
    <m/>
    <m/>
    <m/>
    <m/>
    <m/>
    <m/>
    <m/>
    <m/>
    <m/>
    <m/>
    <m/>
    <m/>
    <m/>
    <m/>
    <m/>
    <m/>
    <m/>
    <m/>
    <m/>
    <m/>
    <m/>
    <m/>
    <m/>
    <m/>
    <m/>
    <m/>
    <m/>
    <m/>
    <m/>
    <m/>
    <m/>
    <m/>
    <m/>
    <m/>
    <m/>
    <m/>
    <m/>
    <m/>
    <m/>
    <m/>
    <m/>
    <m/>
    <m/>
    <m/>
    <m/>
    <m/>
    <m/>
    <m/>
    <m/>
    <m/>
    <m/>
    <m/>
    <m/>
    <m/>
    <m/>
    <m/>
    <m/>
    <m/>
    <m/>
    <m/>
    <m/>
    <m/>
    <x v="0"/>
    <m/>
    <m/>
    <m/>
    <m/>
    <m/>
    <s v="GESTIONADO"/>
    <m/>
    <d v="2024-01-16T00:00:00"/>
    <m/>
    <m/>
    <x v="90"/>
    <x v="0"/>
    <x v="0"/>
    <x v="0"/>
    <x v="0"/>
    <n v="1"/>
    <n v="1"/>
    <n v="1"/>
    <n v="1"/>
    <x v="0"/>
    <n v="1"/>
    <s v="03205701EGIDIO SANABRIA AYALA"/>
    <x v="0"/>
    <d v="2024-01-16T00:00:00"/>
    <x v="2830"/>
    <d v="1899-12-30T00:00:00"/>
    <d v="2024-01-15T14:20:00"/>
    <s v="14:20"/>
    <d v="1899-12-31T02:32:48"/>
    <x v="0"/>
    <x v="0"/>
    <x v="2"/>
    <x v="1"/>
    <n v="8193"/>
  </r>
  <r>
    <n v="2854"/>
    <d v="2024-01-16T16:54:07"/>
    <d v="2024-01-16T16:54:54"/>
    <s v="46044959@ventasyservicios.com.co"/>
    <s v="Brayan Enrique Cuida Castillo"/>
    <m/>
    <d v="2024-01-16T00:00:00"/>
    <s v="9:27 a. m."/>
    <x v="4"/>
    <m/>
    <m/>
    <m/>
    <m/>
    <m/>
    <m/>
    <m/>
    <m/>
    <s v="lorena.calderon@finoservices.com"/>
    <s v="Re: cancelación de servicio Fijo - Aves Maria Local 229- Fino Company"/>
    <s v="12067284"/>
    <s v="FINO COMPANY S.A.S. "/>
    <s v="MICRO"/>
    <s v="CLIENTE CLARO"/>
    <x v="0"/>
    <m/>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6T00:00:00"/>
    <s v="nn"/>
    <m/>
    <x v="58"/>
    <x v="0"/>
    <x v="0"/>
    <x v="0"/>
    <x v="0"/>
    <n v="1"/>
    <n v="1"/>
    <n v="1"/>
    <n v="1"/>
    <x v="0"/>
    <n v="1"/>
    <s v="12067284FINO COMPANY S.A.S. "/>
    <x v="0"/>
    <d v="2024-01-16T00:00:00"/>
    <x v="2831"/>
    <d v="1899-12-30T00:00:00"/>
    <d v="2024-01-16T09:27:00"/>
    <s v="9:27"/>
    <d v="1899-12-30T07:27:54"/>
    <x v="2"/>
    <x v="2"/>
    <x v="7"/>
    <x v="0"/>
    <n v="8193"/>
  </r>
  <r>
    <n v="2855"/>
    <d v="2024-01-16T16:54:27"/>
    <d v="2024-01-16T16:55:44"/>
    <s v="45077024@ventasyservicios.com.co"/>
    <s v="Leidy Tatiana Pinzon Calderon"/>
    <m/>
    <d v="2024-01-16T00:00:00"/>
    <s v="12:08"/>
    <x v="7"/>
    <m/>
    <m/>
    <m/>
    <m/>
    <m/>
    <m/>
    <s v="asistente@somosvirtus.com"/>
    <s v="Solicitud Cesión línea coporativa 3104036351 / VIRTUS PARTNERS SPA - SUCURSAL COLOMBIA"/>
    <m/>
    <m/>
    <s v="3104036351"/>
    <s v="VIRTUS PARTNERS SPA "/>
    <s v="PYME MEDIAN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6T00:00:00"/>
    <m/>
    <m/>
    <x v="81"/>
    <x v="6"/>
    <x v="0"/>
    <x v="0"/>
    <x v="0"/>
    <n v="1"/>
    <n v="1"/>
    <n v="1"/>
    <n v="1"/>
    <x v="0"/>
    <n v="1"/>
    <s v="3104036351VIRTUS PARTNERS SPA "/>
    <x v="2"/>
    <d v="2024-01-16T00:00:00"/>
    <x v="2832"/>
    <d v="1899-12-30T00:00:00"/>
    <d v="2024-01-16T12:08:00"/>
    <s v="12:08"/>
    <d v="1899-12-30T04:47:44"/>
    <x v="1"/>
    <x v="1"/>
    <x v="12"/>
    <x v="1"/>
    <n v="8193"/>
  </r>
  <r>
    <n v="2856"/>
    <d v="2024-01-16T16:53:29"/>
    <d v="2024-01-16T16:56:30"/>
    <s v="45577874@ventasyservicios.com.co"/>
    <s v="David Andres Pardo Torres"/>
    <m/>
    <d v="2024-01-16T00:00:00"/>
    <s v="10:56"/>
    <x v="4"/>
    <m/>
    <m/>
    <m/>
    <m/>
    <m/>
    <m/>
    <m/>
    <m/>
    <s v="Nominabemoti@outlook.com"/>
    <s v="CESIÓN DE CONRATO"/>
    <s v="04747424"/>
    <s v="PQR INCONSISTENCIAS"/>
    <s v="NO DETERMINADO"/>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6T00:00:00"/>
    <s v="996413126"/>
    <m/>
    <x v="37"/>
    <x v="0"/>
    <x v="0"/>
    <x v="0"/>
    <x v="0"/>
    <n v="1"/>
    <n v="1"/>
    <n v="1"/>
    <n v="1"/>
    <x v="1"/>
    <n v="13"/>
    <s v="04747424PQR INCONSISTENCIAS"/>
    <x v="0"/>
    <d v="2024-01-16T00:00:00"/>
    <x v="2833"/>
    <d v="1899-12-30T00:00:00"/>
    <d v="2024-01-16T10:56:00"/>
    <s v="10:56"/>
    <d v="1899-12-30T06:00:30"/>
    <x v="2"/>
    <x v="2"/>
    <x v="14"/>
    <x v="0"/>
    <n v="8193"/>
  </r>
  <r>
    <n v="2857"/>
    <d v="2024-01-16T15:59:13"/>
    <d v="2024-01-16T17:00:14"/>
    <s v="45664102@ventasyservicios.com.co"/>
    <s v="Angie Tatiana Tique Cardozo"/>
    <m/>
    <d v="2024-01-16T00:00:00"/>
    <s v="3:40 p. m."/>
    <x v="0"/>
    <m/>
    <m/>
    <m/>
    <m/>
    <m/>
    <m/>
    <m/>
    <m/>
    <s v="claroteayudanegocios@claro.com.co"/>
    <s v="CLIENTE LCPZ COLOMBIA NIT 901320488-1"/>
    <s v="12523184"/>
    <s v="LCPZ COLOMBIA S.A.S."/>
    <s v="PYME MEDIANA"/>
    <s v="CLARO TE AYUDA"/>
    <x v="0"/>
    <m/>
    <s v="FIJO"/>
    <s v="FO"/>
    <s v="PRODUCTO"/>
    <m/>
    <m/>
    <m/>
    <m/>
    <m/>
    <m/>
    <m/>
    <m/>
    <m/>
    <m/>
    <m/>
    <m/>
    <m/>
    <m/>
    <m/>
    <m/>
    <m/>
    <m/>
    <m/>
    <m/>
    <m/>
    <m/>
    <m/>
    <m/>
    <m/>
    <m/>
    <m/>
    <m/>
    <m/>
    <m/>
    <m/>
    <m/>
    <m/>
    <m/>
    <m/>
    <m/>
    <m/>
    <m/>
    <s v="INFORMACIÓN DE BENEFICIOS"/>
    <m/>
    <m/>
    <m/>
    <m/>
    <m/>
    <m/>
    <m/>
    <m/>
    <m/>
    <m/>
    <m/>
    <m/>
    <m/>
    <m/>
    <m/>
    <m/>
    <m/>
    <m/>
    <m/>
    <m/>
    <m/>
    <m/>
    <m/>
    <m/>
    <m/>
    <m/>
    <m/>
    <m/>
    <m/>
    <m/>
    <m/>
    <m/>
    <m/>
    <m/>
    <m/>
    <m/>
    <m/>
    <m/>
    <m/>
    <m/>
    <m/>
    <m/>
    <m/>
    <m/>
    <m/>
    <m/>
    <m/>
    <m/>
    <m/>
    <m/>
    <m/>
    <m/>
    <m/>
    <m/>
    <m/>
    <m/>
    <m/>
    <m/>
    <m/>
    <m/>
    <m/>
    <m/>
    <m/>
    <m/>
    <m/>
    <m/>
    <m/>
    <m/>
    <m/>
    <m/>
    <x v="0"/>
    <m/>
    <m/>
    <m/>
    <m/>
    <m/>
    <s v="GESTIONADO"/>
    <m/>
    <d v="2024-01-16T00:00:00"/>
    <s v="NO APLICA"/>
    <s v="NO APLICA"/>
    <x v="26"/>
    <x v="0"/>
    <x v="0"/>
    <x v="0"/>
    <x v="0"/>
    <n v="1"/>
    <n v="1"/>
    <n v="1"/>
    <n v="1"/>
    <x v="0"/>
    <n v="1"/>
    <s v="12523184LCPZ COLOMBIA S.A.S."/>
    <x v="1"/>
    <d v="2024-01-16T00:00:00"/>
    <x v="2834"/>
    <d v="1899-12-30T00:00:00"/>
    <d v="2024-01-16T03:40:00"/>
    <s v="3:40"/>
    <d v="1899-12-30T13:20:14"/>
    <x v="3"/>
    <x v="2"/>
    <x v="16"/>
    <x v="1"/>
    <n v="8193"/>
  </r>
  <r>
    <n v="2858"/>
    <d v="2024-01-16T15:17:49"/>
    <d v="2024-01-16T17:00:21"/>
    <s v="45984160@ventasyservicios.com.co"/>
    <s v="Dana Sofia Giraldo Avila"/>
    <m/>
    <d v="2024-01-16T00:00:00"/>
    <s v="14:39:25 p. m."/>
    <x v="0"/>
    <m/>
    <m/>
    <m/>
    <m/>
    <m/>
    <m/>
    <m/>
    <m/>
    <s v="javier.molina@claro.com.co"/>
    <s v="Re: FIDELIZACION// DACO TRADING// 830101506 - 1"/>
    <s v="3133873185"/>
    <s v="DACO TRADING SAS"/>
    <s v="PYME PEQUEÑA"/>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6T00:00:00"/>
    <m/>
    <s v="n/a"/>
    <x v="0"/>
    <x v="0"/>
    <x v="0"/>
    <x v="0"/>
    <x v="0"/>
    <n v="1"/>
    <n v="1"/>
    <n v="1"/>
    <n v="1"/>
    <x v="2"/>
    <n v="2"/>
    <s v="3133873185DACO TRADING SAS"/>
    <x v="2"/>
    <d v="2024-01-16T00:00:00"/>
    <x v="2835"/>
    <d v="1899-12-30T00:00:00"/>
    <d v="2024-01-16T14:39:00"/>
    <s v="14:39"/>
    <d v="1899-12-30T02:21:21"/>
    <x v="1"/>
    <x v="1"/>
    <x v="13"/>
    <x v="1"/>
    <n v="8193"/>
  </r>
  <r>
    <n v="2859"/>
    <d v="2024-01-16T17:00:33"/>
    <d v="2024-01-16T17:01:22"/>
    <s v="46046817@ventasyservicios.com.co"/>
    <s v="Nicolas Romero Parra"/>
    <m/>
    <d v="2024-01-16T00:00:00"/>
    <s v="4:11"/>
    <x v="0"/>
    <m/>
    <m/>
    <m/>
    <m/>
    <m/>
    <m/>
    <m/>
    <m/>
    <s v="compras@jahvmcgregor.com.co"/>
    <s v="RV: Reposición SimCard"/>
    <s v="3233980385"/>
    <s v="JAHV MCGREGOR SAS"/>
    <s v="PYME MEDIANA"/>
    <s v="CONSULTOR COMERCIAL"/>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6T00:00:00"/>
    <s v="N/A"/>
    <s v="0"/>
    <x v="21"/>
    <x v="0"/>
    <x v="0"/>
    <x v="0"/>
    <x v="0"/>
    <n v="1"/>
    <n v="1"/>
    <n v="1"/>
    <n v="1"/>
    <x v="0"/>
    <n v="1"/>
    <s v="3233980385JAHV MCGREGOR SAS"/>
    <x v="0"/>
    <d v="2024-01-16T00:00:00"/>
    <x v="2836"/>
    <d v="1899-12-30T00:00:00"/>
    <d v="2024-01-16T04:11:00"/>
    <s v="4:11"/>
    <d v="1899-12-30T12:50:22"/>
    <x v="3"/>
    <x v="2"/>
    <x v="3"/>
    <x v="1"/>
    <n v="8193"/>
  </r>
  <r>
    <n v="2860"/>
    <d v="2024-01-16T16:59:58"/>
    <d v="2024-01-16T17:01:43"/>
    <s v="45688293@ventasyservicios.com.co"/>
    <s v="Juan David Mendez"/>
    <m/>
    <d v="2024-01-15T00:00:00"/>
    <s v="16:17"/>
    <x v="0"/>
    <m/>
    <m/>
    <m/>
    <m/>
    <m/>
    <m/>
    <m/>
    <m/>
    <s v="aura.cruz@claro.com.co"/>
    <s v="RV: reserva de equipos"/>
    <s v="8.22467877"/>
    <s v="INVERSIONES PRB S.A.S."/>
    <s v="PYME MEDIANA"/>
    <s v="CLIENTE CLARO"/>
    <x v="0"/>
    <m/>
    <s v="MÓVIL"/>
    <m/>
    <m/>
    <s v="FACTURA"/>
    <m/>
    <m/>
    <m/>
    <m/>
    <m/>
    <m/>
    <m/>
    <m/>
    <m/>
    <m/>
    <m/>
    <m/>
    <m/>
    <m/>
    <m/>
    <m/>
    <m/>
    <m/>
    <s v="FACTURA SAP"/>
    <m/>
    <m/>
    <m/>
    <m/>
    <m/>
    <m/>
    <m/>
    <m/>
    <m/>
    <m/>
    <m/>
    <m/>
    <m/>
    <m/>
    <m/>
    <m/>
    <m/>
    <m/>
    <m/>
    <m/>
    <m/>
    <m/>
    <m/>
    <m/>
    <m/>
    <m/>
    <m/>
    <m/>
    <m/>
    <m/>
    <m/>
    <m/>
    <m/>
    <m/>
    <m/>
    <m/>
    <m/>
    <m/>
    <m/>
    <m/>
    <m/>
    <m/>
    <m/>
    <m/>
    <m/>
    <m/>
    <m/>
    <m/>
    <m/>
    <m/>
    <m/>
    <m/>
    <m/>
    <m/>
    <m/>
    <m/>
    <m/>
    <m/>
    <m/>
    <m/>
    <m/>
    <m/>
    <m/>
    <m/>
    <m/>
    <m/>
    <m/>
    <m/>
    <m/>
    <m/>
    <m/>
    <m/>
    <m/>
    <m/>
    <m/>
    <m/>
    <m/>
    <m/>
    <m/>
    <m/>
    <m/>
    <m/>
    <m/>
    <m/>
    <m/>
    <m/>
    <m/>
    <m/>
    <m/>
    <x v="0"/>
    <m/>
    <m/>
    <m/>
    <m/>
    <m/>
    <s v="GESTIONADO"/>
    <m/>
    <d v="2024-01-16T00:00:00"/>
    <m/>
    <s v="Request - SD 2483616"/>
    <x v="197"/>
    <x v="0"/>
    <x v="0"/>
    <x v="20"/>
    <x v="1"/>
    <n v="1"/>
    <n v="1"/>
    <n v="1"/>
    <n v="1"/>
    <x v="0"/>
    <n v="1"/>
    <s v="8.22467877INVERSIONES PRB S.A.S."/>
    <x v="1"/>
    <d v="2024-01-16T00:00:00"/>
    <x v="2837"/>
    <d v="1899-12-30T00:00:00"/>
    <d v="2024-01-15T16:17:00"/>
    <s v="16:17"/>
    <d v="1899-12-31T00:44:43"/>
    <x v="0"/>
    <x v="0"/>
    <x v="4"/>
    <x v="1"/>
    <n v="8193"/>
  </r>
  <r>
    <n v="2861"/>
    <d v="2024-01-16T17:03:17"/>
    <d v="2024-01-16T17:04:03"/>
    <s v="46044959@ventasyservicios.com.co"/>
    <s v="Brayan Enrique Cuida Castillo"/>
    <m/>
    <d v="2024-01-16T00:00:00"/>
    <s v="8:59 a. m."/>
    <x v="4"/>
    <m/>
    <m/>
    <m/>
    <m/>
    <m/>
    <m/>
    <m/>
    <m/>
    <s v="sistemas@cafarcol.com.co"/>
    <s v="DEVOLUCION EQUIPO CLARO SEDE ARMENIA"/>
    <s v="46741647"/>
    <s v="CFC SAS CAFARCOL"/>
    <s v="SOHO"/>
    <s v="CLIENTE CLARO"/>
    <x v="0"/>
    <m/>
    <s v="FIJO"/>
    <s v="HFC"/>
    <s v="PRODUCTO"/>
    <m/>
    <m/>
    <m/>
    <m/>
    <m/>
    <m/>
    <m/>
    <m/>
    <m/>
    <m/>
    <m/>
    <m/>
    <m/>
    <m/>
    <m/>
    <m/>
    <m/>
    <m/>
    <m/>
    <m/>
    <m/>
    <m/>
    <m/>
    <m/>
    <m/>
    <m/>
    <m/>
    <m/>
    <m/>
    <m/>
    <m/>
    <m/>
    <m/>
    <m/>
    <m/>
    <m/>
    <m/>
    <m/>
    <s v="OTROS PRODUCTOS (VENTAS)"/>
    <m/>
    <m/>
    <m/>
    <m/>
    <m/>
    <m/>
    <m/>
    <m/>
    <m/>
    <m/>
    <m/>
    <m/>
    <m/>
    <m/>
    <m/>
    <m/>
    <m/>
    <m/>
    <m/>
    <m/>
    <m/>
    <m/>
    <m/>
    <m/>
    <m/>
    <m/>
    <m/>
    <m/>
    <m/>
    <m/>
    <m/>
    <m/>
    <m/>
    <m/>
    <m/>
    <m/>
    <m/>
    <m/>
    <m/>
    <m/>
    <m/>
    <m/>
    <m/>
    <m/>
    <m/>
    <m/>
    <m/>
    <m/>
    <m/>
    <m/>
    <m/>
    <m/>
    <m/>
    <m/>
    <m/>
    <m/>
    <m/>
    <m/>
    <m/>
    <m/>
    <m/>
    <m/>
    <m/>
    <m/>
    <m/>
    <m/>
    <m/>
    <m/>
    <m/>
    <m/>
    <x v="0"/>
    <m/>
    <m/>
    <m/>
    <m/>
    <m/>
    <s v="GESTIONADO"/>
    <m/>
    <d v="2024-01-16T00:00:00"/>
    <s v="NN"/>
    <m/>
    <x v="16"/>
    <x v="0"/>
    <x v="0"/>
    <x v="0"/>
    <x v="0"/>
    <n v="1"/>
    <n v="1"/>
    <n v="1"/>
    <n v="1"/>
    <x v="0"/>
    <n v="1"/>
    <s v="46741647CFC SAS CAFARCOL"/>
    <x v="0"/>
    <d v="2024-01-16T00:00:00"/>
    <x v="2838"/>
    <d v="1899-12-30T00:00:00"/>
    <d v="2024-01-16T08:59:00"/>
    <s v="8:59"/>
    <d v="1899-12-30T08:05:03"/>
    <x v="2"/>
    <x v="2"/>
    <x v="7"/>
    <x v="0"/>
    <n v="8193"/>
  </r>
  <r>
    <n v="2862"/>
    <d v="2024-01-16T17:01:32"/>
    <d v="2024-01-16T17:04:49"/>
    <s v="45577874@ventasyservicios.com.co"/>
    <s v="David Andres Pardo Torres"/>
    <m/>
    <d v="2024-01-16T00:00:00"/>
    <s v="11:04"/>
    <x v="4"/>
    <m/>
    <m/>
    <m/>
    <m/>
    <m/>
    <m/>
    <m/>
    <m/>
    <s v="dcaraballo@germanplazas.com"/>
    <s v="RE: Solicitud factura German Plazas Y Abogados Asociados SAS NIT 830075516"/>
    <s v="8.22497697"/>
    <s v="GERMAN PLAZAS Y ABOGADOS ASOCIADOS S.A.S"/>
    <s v="PYME PEQUEÑA"/>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6T00:00:00"/>
    <s v="6"/>
    <m/>
    <x v="9"/>
    <x v="0"/>
    <x v="0"/>
    <x v="0"/>
    <x v="0"/>
    <n v="1"/>
    <n v="1"/>
    <n v="1"/>
    <n v="1"/>
    <x v="0"/>
    <n v="1"/>
    <s v="8.22497697GERMAN PLAZAS Y ABOGADOS ASOCIADOS S.A.S"/>
    <x v="0"/>
    <d v="2024-01-16T00:00:00"/>
    <x v="2839"/>
    <d v="1899-12-30T00:00:00"/>
    <d v="2024-01-16T11:04:00"/>
    <s v="11:04"/>
    <d v="1899-12-30T06:00:49"/>
    <x v="2"/>
    <x v="2"/>
    <x v="14"/>
    <x v="0"/>
    <n v="8193"/>
  </r>
  <r>
    <n v="2863"/>
    <d v="2024-01-16T16:20:38"/>
    <d v="2024-01-16T17:05:00"/>
    <s v="45077040@ventasyservicios.com.co"/>
    <s v="Kimberly Tatiana Sorza Moya"/>
    <m/>
    <d v="2024-01-16T00:00:00"/>
    <s v="4:15:16 p. m."/>
    <x v="0"/>
    <m/>
    <m/>
    <m/>
    <m/>
    <m/>
    <m/>
    <m/>
    <m/>
    <s v="andre.quintero@claro.com.co"/>
    <s v="SOLICITUD REPO DE SIMCARD // AGRAMONTE S.A. // NIT 900055530"/>
    <s v="3108398501"/>
    <s v="AGRAMONTE S.A."/>
    <s v="MICRO"/>
    <s v="CLIENTE CLAR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16T00:00:00"/>
    <m/>
    <m/>
    <x v="27"/>
    <x v="0"/>
    <x v="0"/>
    <x v="0"/>
    <x v="0"/>
    <n v="1"/>
    <n v="1"/>
    <n v="1"/>
    <n v="1"/>
    <x v="0"/>
    <n v="1"/>
    <s v="3108398501AGRAMONTE S.A."/>
    <x v="0"/>
    <d v="2024-01-16T00:00:00"/>
    <x v="2840"/>
    <d v="1899-12-30T00:00:00"/>
    <d v="2024-01-16T04:15:00"/>
    <s v="4:15"/>
    <d v="1899-12-30T12:50:00"/>
    <x v="3"/>
    <x v="2"/>
    <x v="31"/>
    <x v="1"/>
    <n v="8193"/>
  </r>
  <r>
    <n v="2864"/>
    <d v="2024-01-16T16:47:09"/>
    <d v="2024-01-16T17:07:07"/>
    <s v="45981202@ventasyservicios.com.co"/>
    <s v="Candida Mayerli Moyano Casallas"/>
    <m/>
    <d v="2024-01-15T00:00:00"/>
    <s v=" 7:02 p. m."/>
    <x v="8"/>
    <m/>
    <m/>
    <m/>
    <m/>
    <m/>
    <s v="CONFAMILIA"/>
    <m/>
    <m/>
    <s v="-"/>
    <s v="RE: TU FACTURA CLARO ESTA EN MORA"/>
    <s v="3014698612"/>
    <s v="JUMAILUZ VASQUEZ BONILLA"/>
    <s v="SOHO"/>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6T00:00:00"/>
    <m/>
    <m/>
    <x v="47"/>
    <x v="7"/>
    <x v="0"/>
    <x v="0"/>
    <x v="0"/>
    <n v="1"/>
    <n v="1"/>
    <n v="1"/>
    <n v="1"/>
    <x v="0"/>
    <n v="1"/>
    <s v="3014698612JUMAILUZ VASQUEZ BONILLA"/>
    <x v="0"/>
    <d v="2024-01-16T00:00:00"/>
    <x v="2841"/>
    <d v="1899-12-30T00:00:00"/>
    <d v="2024-01-15T07:02:00"/>
    <s v=" 7:02"/>
    <d v="1899-12-31T10:05:07"/>
    <x v="0"/>
    <x v="0"/>
    <x v="10"/>
    <x v="1"/>
    <n v="8193"/>
  </r>
  <r>
    <n v="2865"/>
    <d v="2024-01-16T16:55:00"/>
    <d v="2024-01-16T17:07:36"/>
    <s v="46044971@ventasyservicios.com.co"/>
    <s v="Rowinson Pinilla Vega"/>
    <m/>
    <d v="2024-01-16T00:00:00"/>
    <s v=" 09:02 a. m."/>
    <x v="0"/>
    <m/>
    <m/>
    <m/>
    <m/>
    <m/>
    <m/>
    <m/>
    <m/>
    <s v="aida.calvov@claro.com.co"/>
    <s v="RE: RV: Conectividad LTE Oficinas Bogotá"/>
    <s v="900492755"/>
    <s v="SHERWIN WILLIAMS COLOMBIA"/>
    <s v="PYME MEDIANA"/>
    <s v="CLIENTE CLARO"/>
    <x v="0"/>
    <m/>
    <s v="MÓVIL"/>
    <m/>
    <m/>
    <s v="FALLAS TÉCNICAS"/>
    <m/>
    <m/>
    <m/>
    <m/>
    <m/>
    <m/>
    <m/>
    <m/>
    <m/>
    <m/>
    <m/>
    <m/>
    <m/>
    <m/>
    <m/>
    <m/>
    <m/>
    <m/>
    <m/>
    <s v="CONCILIACIÓN DE LÍNEA(S)"/>
    <m/>
    <m/>
    <m/>
    <m/>
    <m/>
    <m/>
    <m/>
    <m/>
    <m/>
    <m/>
    <m/>
    <m/>
    <m/>
    <m/>
    <m/>
    <m/>
    <m/>
    <m/>
    <m/>
    <m/>
    <m/>
    <m/>
    <m/>
    <m/>
    <m/>
    <m/>
    <m/>
    <m/>
    <m/>
    <m/>
    <m/>
    <m/>
    <m/>
    <m/>
    <m/>
    <m/>
    <m/>
    <m/>
    <m/>
    <m/>
    <m/>
    <m/>
    <m/>
    <m/>
    <m/>
    <m/>
    <m/>
    <m/>
    <m/>
    <m/>
    <m/>
    <m/>
    <m/>
    <m/>
    <m/>
    <m/>
    <m/>
    <m/>
    <m/>
    <m/>
    <m/>
    <m/>
    <m/>
    <m/>
    <m/>
    <m/>
    <m/>
    <m/>
    <m/>
    <m/>
    <m/>
    <m/>
    <m/>
    <m/>
    <m/>
    <m/>
    <m/>
    <m/>
    <m/>
    <m/>
    <m/>
    <m/>
    <m/>
    <m/>
    <m/>
    <m/>
    <m/>
    <m/>
    <x v="0"/>
    <m/>
    <m/>
    <m/>
    <m/>
    <m/>
    <s v="GESTIONADO"/>
    <m/>
    <d v="2024-01-16T00:00:00"/>
    <s v="NA"/>
    <s v="NA"/>
    <x v="67"/>
    <x v="0"/>
    <x v="0"/>
    <x v="0"/>
    <x v="0"/>
    <n v="1"/>
    <n v="1"/>
    <n v="1"/>
    <n v="1"/>
    <x v="0"/>
    <n v="1"/>
    <s v="900492755SHERWIN WILLIAMS COLOMBIA"/>
    <x v="0"/>
    <d v="2024-01-16T00:00:00"/>
    <x v="2842"/>
    <d v="1899-12-30T00:00:00"/>
    <d v="2024-01-16T09:02:00"/>
    <s v=" 09:02"/>
    <d v="1899-12-30T08:05:36"/>
    <x v="2"/>
    <x v="2"/>
    <x v="19"/>
    <x v="1"/>
    <n v="8193"/>
  </r>
  <r>
    <n v="2866"/>
    <d v="2024-01-16T17:03:33"/>
    <d v="2024-01-16T17:10:04"/>
    <s v="45077024@ventasyservicios.com.co"/>
    <s v="Leidy Tatiana Pinzon Calderon"/>
    <m/>
    <d v="2024-01-16T00:00:00"/>
    <s v="12:14"/>
    <x v="7"/>
    <m/>
    <m/>
    <m/>
    <m/>
    <m/>
    <m/>
    <s v="operaciones@hsglobalexpress.co"/>
    <s v="Re: CESION DE DERECHOS"/>
    <m/>
    <m/>
    <s v="3108010695"/>
    <s v="HS GLOBAL EXPRESS SAS"/>
    <s v="MICRO"/>
    <s v="CLIENTE EXTERNO"/>
    <x v="0"/>
    <m/>
    <m/>
    <m/>
    <m/>
    <m/>
    <m/>
    <m/>
    <m/>
    <m/>
    <m/>
    <m/>
    <m/>
    <m/>
    <m/>
    <m/>
    <m/>
    <m/>
    <m/>
    <m/>
    <m/>
    <m/>
    <m/>
    <m/>
    <m/>
    <m/>
    <m/>
    <m/>
    <m/>
    <m/>
    <m/>
    <m/>
    <m/>
    <m/>
    <m/>
    <m/>
    <m/>
    <m/>
    <m/>
    <m/>
    <m/>
    <m/>
    <m/>
    <m/>
    <m/>
    <m/>
    <m/>
    <m/>
    <m/>
    <m/>
    <m/>
    <m/>
    <m/>
    <m/>
    <m/>
    <m/>
    <m/>
    <m/>
    <m/>
    <m/>
    <m/>
    <m/>
    <m/>
    <m/>
    <m/>
    <m/>
    <m/>
    <m/>
    <m/>
    <m/>
    <m/>
    <m/>
    <m/>
    <m/>
    <s v="MÓVIL"/>
    <m/>
    <s v="CESIÓN RECHAZADA"/>
    <m/>
    <m/>
    <s v="INFORMACIÓN INCOMPLETA"/>
    <m/>
    <m/>
    <m/>
    <m/>
    <m/>
    <m/>
    <m/>
    <m/>
    <m/>
    <m/>
    <m/>
    <m/>
    <m/>
    <m/>
    <m/>
    <m/>
    <m/>
    <m/>
    <m/>
    <m/>
    <m/>
    <m/>
    <m/>
    <m/>
    <m/>
    <m/>
    <m/>
    <m/>
    <m/>
    <m/>
    <m/>
    <m/>
    <m/>
    <m/>
    <x v="0"/>
    <m/>
    <m/>
    <m/>
    <m/>
    <m/>
    <s v="GESTIONADO"/>
    <m/>
    <d v="2024-01-16T00:00:00"/>
    <m/>
    <m/>
    <x v="79"/>
    <x v="6"/>
    <x v="0"/>
    <x v="0"/>
    <x v="0"/>
    <n v="1"/>
    <n v="1"/>
    <n v="1"/>
    <n v="1"/>
    <x v="0"/>
    <n v="1"/>
    <s v="3108010695HS GLOBAL EXPRESS SAS"/>
    <x v="2"/>
    <d v="2024-01-16T00:00:00"/>
    <x v="2843"/>
    <d v="1899-12-30T00:00:00"/>
    <d v="2024-01-16T12:14:00"/>
    <s v="12:14"/>
    <d v="1899-12-30T04:56:04"/>
    <x v="1"/>
    <x v="1"/>
    <x v="12"/>
    <x v="1"/>
    <n v="8193"/>
  </r>
  <r>
    <n v="2867"/>
    <d v="2024-01-16T17:13:19"/>
    <d v="2024-01-16T17:15:39"/>
    <s v="45577874@ventasyservicios.com.co"/>
    <s v="David Andres Pardo Torres"/>
    <m/>
    <d v="2024-01-16T00:00:00"/>
    <s v="11:15"/>
    <x v="4"/>
    <m/>
    <m/>
    <m/>
    <m/>
    <m/>
    <m/>
    <m/>
    <m/>
    <s v="dardila@profitline.com.co"/>
    <s v="FACTURA INTERNET CLARO MES DE ENERO 2024 / PROFITLINE SAS"/>
    <s v="11309954"/>
    <s v="PROFITLINE S A S"/>
    <s v="PYME MEDIANA"/>
    <s v="CLIENTE EXTERN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6T00:00:00"/>
    <s v="20665172"/>
    <m/>
    <x v="9"/>
    <x v="0"/>
    <x v="0"/>
    <x v="0"/>
    <x v="0"/>
    <n v="1"/>
    <n v="1"/>
    <n v="1"/>
    <n v="1"/>
    <x v="0"/>
    <n v="1"/>
    <s v="11309954PROFITLINE S A S"/>
    <x v="0"/>
    <d v="2024-01-16T00:00:00"/>
    <x v="2844"/>
    <d v="1899-12-30T00:00:00"/>
    <d v="2024-01-16T11:15:00"/>
    <s v="11:15"/>
    <d v="1899-12-30T06:00:39"/>
    <x v="2"/>
    <x v="2"/>
    <x v="14"/>
    <x v="0"/>
    <n v="8193"/>
  </r>
  <r>
    <n v="2868"/>
    <d v="2024-01-16T17:13:37"/>
    <d v="2024-01-16T17:21:55"/>
    <s v="45077024@ventasyservicios.com.co"/>
    <s v="Leidy Tatiana Pinzon Calderon"/>
    <m/>
    <d v="2024-01-16T00:00:00"/>
    <s v="12:15"/>
    <x v="7"/>
    <m/>
    <m/>
    <m/>
    <m/>
    <m/>
    <m/>
    <s v="camilo.pacheco@claro.com.co"/>
    <s v="Re: RV: DOC-20231108-WA0015.(1) y otros 1 documentos.pdf"/>
    <m/>
    <m/>
    <s v="3105081589"/>
    <s v="ALLAN FREDY CARRILLO RODRIGUEZ"/>
    <s v="PYME MEDIANA"/>
    <s v="CLIENTE CLAR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6T00:00:00"/>
    <m/>
    <m/>
    <x v="79"/>
    <x v="6"/>
    <x v="0"/>
    <x v="0"/>
    <x v="0"/>
    <n v="1"/>
    <n v="1"/>
    <n v="1"/>
    <n v="1"/>
    <x v="0"/>
    <n v="1"/>
    <s v="3105081589ALLAN FREDY CARRILLO RODRIGUEZ"/>
    <x v="2"/>
    <d v="2024-01-16T00:00:00"/>
    <x v="2845"/>
    <d v="1899-12-30T00:00:00"/>
    <d v="2024-01-16T12:15:00"/>
    <s v="12:15"/>
    <d v="1899-12-30T05:06:55"/>
    <x v="1"/>
    <x v="1"/>
    <x v="12"/>
    <x v="1"/>
    <n v="8193"/>
  </r>
  <r>
    <n v="2869"/>
    <d v="2024-01-16T17:23:11"/>
    <d v="2024-01-16T17:23:55"/>
    <s v="45961588@ventasyservicios.com.co"/>
    <s v="Brian Fernando Camacho Hernandez"/>
    <m/>
    <d v="2024-01-16T00:00:00"/>
    <s v="825"/>
    <x v="4"/>
    <m/>
    <m/>
    <m/>
    <m/>
    <m/>
    <m/>
    <m/>
    <m/>
    <s v="recepcion2@monttcolombia.com.co"/>
    <s v="Re: RV: TECNIGEN COLOMBIA MEDICINA CIENCIA Y TECNOLOGIA - CANCELACION DE LINEA TELEFONICA CORPORATIVA"/>
    <s v="3209437731"/>
    <s v="ECNIGEN COLOMBIA MEDICINA"/>
    <s v="SOHO"/>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6T00:00:00"/>
    <s v="NA"/>
    <s v=" NA "/>
    <x v="61"/>
    <x v="0"/>
    <x v="0"/>
    <x v="0"/>
    <x v="0"/>
    <n v="1"/>
    <n v="1"/>
    <n v="1"/>
    <n v="1"/>
    <x v="0"/>
    <n v="1"/>
    <s v="3209437731ECNIGEN COLOMBIA MEDICINA"/>
    <x v="0"/>
    <d v="2024-01-16T00:00:00"/>
    <x v="2846"/>
    <d v="1899-12-30T00:00:00"/>
    <d v="2024-01-16T00:00:00"/>
    <s v="Hora mal diligenciada."/>
    <d v="1899-12-30T17:23:55"/>
    <x v="3"/>
    <x v="2"/>
    <x v="21"/>
    <x v="0"/>
    <n v="8193"/>
  </r>
  <r>
    <n v="2870"/>
    <d v="2024-01-16T17:07:52"/>
    <d v="2024-01-16T17:25:12"/>
    <s v="45981202@ventasyservicios.com.co"/>
    <s v="Candida Mayerli Moyano Casallas"/>
    <m/>
    <d v="2024-01-16T00:00:00"/>
    <s v="15:25"/>
    <x v="8"/>
    <m/>
    <m/>
    <m/>
    <m/>
    <m/>
    <s v="FEC BANCOLOMBIA"/>
    <m/>
    <m/>
    <s v="-"/>
    <s v="Cancelación de Plan"/>
    <s v="3015640714"/>
    <s v="FONDO DE EMPLEADOS BANCOLOMBIA"/>
    <s v="SOHO"/>
    <s v="CLIENTE EXTERNO"/>
    <x v="0"/>
    <m/>
    <s v="MÓVIL"/>
    <m/>
    <m/>
    <s v="INCLUSIONES - EXCLUSIONES"/>
    <m/>
    <m/>
    <m/>
    <m/>
    <m/>
    <m/>
    <m/>
    <m/>
    <m/>
    <m/>
    <m/>
    <m/>
    <m/>
    <m/>
    <m/>
    <m/>
    <m/>
    <m/>
    <m/>
    <m/>
    <m/>
    <m/>
    <m/>
    <m/>
    <s v="EXCLUSIÓN"/>
    <m/>
    <m/>
    <m/>
    <m/>
    <m/>
    <m/>
    <m/>
    <m/>
    <m/>
    <m/>
    <m/>
    <m/>
    <m/>
    <m/>
    <m/>
    <m/>
    <m/>
    <m/>
    <m/>
    <m/>
    <m/>
    <m/>
    <m/>
    <m/>
    <m/>
    <m/>
    <m/>
    <m/>
    <m/>
    <m/>
    <m/>
    <m/>
    <m/>
    <m/>
    <m/>
    <m/>
    <m/>
    <m/>
    <m/>
    <m/>
    <m/>
    <m/>
    <m/>
    <m/>
    <m/>
    <m/>
    <m/>
    <m/>
    <m/>
    <m/>
    <m/>
    <m/>
    <m/>
    <m/>
    <m/>
    <m/>
    <m/>
    <m/>
    <m/>
    <m/>
    <m/>
    <m/>
    <m/>
    <m/>
    <m/>
    <m/>
    <m/>
    <m/>
    <m/>
    <m/>
    <m/>
    <m/>
    <m/>
    <m/>
    <m/>
    <m/>
    <m/>
    <m/>
    <m/>
    <m/>
    <m/>
    <m/>
    <m/>
    <x v="0"/>
    <m/>
    <m/>
    <m/>
    <m/>
    <m/>
    <s v="GESTIONADO"/>
    <m/>
    <d v="2024-01-16T00:00:00"/>
    <m/>
    <m/>
    <x v="126"/>
    <x v="7"/>
    <x v="0"/>
    <x v="0"/>
    <x v="0"/>
    <n v="1"/>
    <n v="1"/>
    <n v="1"/>
    <n v="1"/>
    <x v="0"/>
    <n v="1"/>
    <s v="3015640714FONDO DE EMPLEADOS BANCOLOMBIA"/>
    <x v="2"/>
    <d v="2024-01-16T00:00:00"/>
    <x v="2847"/>
    <d v="1899-12-30T00:00:00"/>
    <d v="2024-01-16T15:25:00"/>
    <s v="15:25"/>
    <d v="1899-12-30T02:00:12"/>
    <x v="1"/>
    <x v="1"/>
    <x v="10"/>
    <x v="1"/>
    <n v="8193"/>
  </r>
  <r>
    <n v="2871"/>
    <d v="2024-01-16T17:00:24"/>
    <d v="2024-01-16T17:25:36"/>
    <s v="45984160@ventasyservicios.com.co"/>
    <s v="Dana Sofia Giraldo Avila"/>
    <m/>
    <d v="2024-01-16T00:00:00"/>
    <s v="16/01/2024 9:47 a. m"/>
    <x v="0"/>
    <m/>
    <m/>
    <m/>
    <m/>
    <m/>
    <m/>
    <m/>
    <m/>
    <s v="pastoralsogir@gmail.com"/>
    <s v="Solicitud de Activación de Sim"/>
    <s v="3216922910"/>
    <s v="VICARIA EPISCOPAL DE PASTORAL SOCIAL"/>
    <s v="SOHO"/>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16T00:00:00"/>
    <m/>
    <s v="n/A"/>
    <x v="15"/>
    <x v="0"/>
    <x v="0"/>
    <x v="25"/>
    <x v="1"/>
    <n v="1"/>
    <n v="1"/>
    <n v="1"/>
    <n v="1"/>
    <x v="0"/>
    <n v="1"/>
    <s v="3216922910VICARIA EPISCOPAL DE PASTORAL SOCIAL"/>
    <x v="0"/>
    <d v="2024-01-16T00:00:00"/>
    <x v="2848"/>
    <d v="1899-12-30T00:00:00"/>
    <d v="2024-01-16T09:47:00"/>
    <s v="16/01/2024 9:47"/>
    <d v="1899-12-30T07:38:36"/>
    <x v="2"/>
    <x v="2"/>
    <x v="13"/>
    <x v="1"/>
    <n v="8193"/>
  </r>
  <r>
    <n v="2872"/>
    <d v="2024-01-16T17:27:42"/>
    <d v="2024-01-16T17:28:45"/>
    <s v="45664102@ventasyservicios.com.co"/>
    <s v="Angie Tatiana Tique Cardozo"/>
    <m/>
    <d v="2024-01-16T00:00:00"/>
    <s v="9:44 a. m."/>
    <x v="0"/>
    <m/>
    <m/>
    <m/>
    <m/>
    <m/>
    <m/>
    <m/>
    <m/>
    <s v="paulaandrea1409@gmail.com"/>
    <s v="SOLICITUD CANCELACION SERVICIOS CLARO"/>
    <s v="65913721"/>
    <s v="PAULA ANDR VASQUEZ GOMEZ "/>
    <s v="MICR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6T00:00:00"/>
    <s v="NO APLICA"/>
    <s v="NO APLICA"/>
    <x v="58"/>
    <x v="0"/>
    <x v="0"/>
    <x v="0"/>
    <x v="0"/>
    <n v="1"/>
    <n v="1"/>
    <n v="1"/>
    <n v="1"/>
    <x v="0"/>
    <n v="1"/>
    <s v="65913721PAULA ANDR VASQUEZ GOMEZ "/>
    <x v="1"/>
    <d v="2024-01-16T00:00:00"/>
    <x v="2849"/>
    <d v="1899-12-30T00:00:00"/>
    <d v="2024-01-16T09:44:00"/>
    <s v="9:44"/>
    <d v="1899-12-30T07:44:45"/>
    <x v="2"/>
    <x v="2"/>
    <x v="16"/>
    <x v="1"/>
    <n v="8193"/>
  </r>
  <r>
    <n v="2873"/>
    <d v="2024-01-16T17:28:00"/>
    <d v="2024-01-16T17:29:43"/>
    <s v="45077024@ventasyservicios.com.co"/>
    <s v="Leidy Tatiana Pinzon Calderon"/>
    <m/>
    <d v="2024-01-16T00:00:00"/>
    <s v="13:16"/>
    <x v="7"/>
    <m/>
    <m/>
    <m/>
    <m/>
    <m/>
    <m/>
    <s v="venturososa@yahoo.com"/>
    <s v="Re: Venturoso SAS - Sucesiòn de contrato"/>
    <m/>
    <m/>
    <s v="3103338287"/>
    <s v="VENTUROSO  S .A. S"/>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6T00:00:00"/>
    <m/>
    <m/>
    <x v="78"/>
    <x v="6"/>
    <x v="0"/>
    <x v="0"/>
    <x v="0"/>
    <n v="1"/>
    <n v="1"/>
    <n v="1"/>
    <n v="1"/>
    <x v="1"/>
    <n v="2"/>
    <s v="3103338287VENTUROSO  S .A. S"/>
    <x v="2"/>
    <d v="2024-01-16T00:00:00"/>
    <x v="2850"/>
    <d v="1899-12-30T00:00:00"/>
    <d v="2024-01-16T13:16:00"/>
    <s v="13:16"/>
    <d v="1899-12-30T04:13:43"/>
    <x v="1"/>
    <x v="1"/>
    <x v="12"/>
    <x v="1"/>
    <n v="8193"/>
  </r>
  <r>
    <n v="2874"/>
    <d v="2024-01-16T17:23:52"/>
    <d v="2024-01-16T17:33:56"/>
    <s v="45577874@ventasyservicios.com.co"/>
    <s v="David Andres Pardo Torres"/>
    <m/>
    <d v="2024-01-16T00:00:00"/>
    <s v="11:16"/>
    <x v="4"/>
    <m/>
    <m/>
    <m/>
    <m/>
    <m/>
    <m/>
    <m/>
    <m/>
    <s v="admbnltik@gmail.com"/>
    <s v="Re: Cambio de titularidad"/>
    <s v="78114572"/>
    <s v="DE PASO LOFT S.A.S."/>
    <s v="MICRO"/>
    <s v="CLIENTE EXTERNO"/>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6T00:00:00"/>
    <s v="996420291"/>
    <m/>
    <x v="37"/>
    <x v="0"/>
    <x v="0"/>
    <x v="0"/>
    <x v="0"/>
    <n v="1"/>
    <n v="1"/>
    <n v="1"/>
    <n v="1"/>
    <x v="0"/>
    <n v="1"/>
    <s v="78114572DE PASO LOFT S.A.S."/>
    <x v="0"/>
    <d v="2024-01-16T00:00:00"/>
    <x v="2851"/>
    <d v="1899-12-30T00:00:00"/>
    <d v="2024-01-16T11:16:00"/>
    <s v="11:16"/>
    <d v="1899-12-30T06:17:56"/>
    <x v="2"/>
    <x v="2"/>
    <x v="14"/>
    <x v="0"/>
    <n v="8193"/>
  </r>
  <r>
    <n v="2875"/>
    <d v="2024-01-16T17:19:56"/>
    <d v="2024-01-16T17:35:16"/>
    <s v="46044959@ventasyservicios.com.co"/>
    <s v="Brayan Enrique Cuida Castillo"/>
    <m/>
    <d v="2024-01-16T00:00:00"/>
    <s v="9:09 a. m."/>
    <x v="4"/>
    <m/>
    <m/>
    <m/>
    <m/>
    <m/>
    <m/>
    <m/>
    <m/>
    <s v="franciatherihand@gmail.com"/>
    <s v="Fwd: NO CUMPLIMIENTO"/>
    <s v="96652359"/>
    <s v="  ORLANDO LOZANO ROA"/>
    <s v="SOHO"/>
    <s v="CLIENTE CLARO"/>
    <x v="0"/>
    <m/>
    <s v="FIJO"/>
    <s v="HFC"/>
    <s v="REPORTES"/>
    <m/>
    <m/>
    <m/>
    <m/>
    <m/>
    <m/>
    <m/>
    <m/>
    <m/>
    <m/>
    <m/>
    <m/>
    <m/>
    <m/>
    <m/>
    <m/>
    <m/>
    <m/>
    <m/>
    <m/>
    <m/>
    <m/>
    <m/>
    <m/>
    <m/>
    <m/>
    <m/>
    <m/>
    <m/>
    <m/>
    <m/>
    <m/>
    <m/>
    <m/>
    <m/>
    <m/>
    <m/>
    <m/>
    <m/>
    <m/>
    <m/>
    <m/>
    <m/>
    <m/>
    <m/>
    <m/>
    <s v="DETALLE DE SERVICIOS"/>
    <m/>
    <m/>
    <m/>
    <m/>
    <m/>
    <m/>
    <m/>
    <m/>
    <m/>
    <m/>
    <m/>
    <m/>
    <m/>
    <m/>
    <m/>
    <m/>
    <m/>
    <m/>
    <m/>
    <m/>
    <m/>
    <m/>
    <m/>
    <m/>
    <m/>
    <m/>
    <m/>
    <m/>
    <m/>
    <m/>
    <m/>
    <m/>
    <m/>
    <m/>
    <m/>
    <m/>
    <m/>
    <m/>
    <m/>
    <m/>
    <m/>
    <m/>
    <m/>
    <m/>
    <m/>
    <m/>
    <m/>
    <m/>
    <m/>
    <m/>
    <m/>
    <m/>
    <m/>
    <m/>
    <m/>
    <m/>
    <m/>
    <m/>
    <m/>
    <m/>
    <m/>
    <m/>
    <x v="0"/>
    <m/>
    <m/>
    <m/>
    <m/>
    <m/>
    <s v="GESTIONADO"/>
    <m/>
    <d v="2024-01-16T00:00:00"/>
    <s v="NN"/>
    <m/>
    <x v="106"/>
    <x v="0"/>
    <x v="0"/>
    <x v="0"/>
    <x v="0"/>
    <n v="1"/>
    <n v="1"/>
    <n v="1"/>
    <n v="1"/>
    <x v="0"/>
    <n v="1"/>
    <s v="96652359  ORLANDO LOZANO ROA"/>
    <x v="0"/>
    <d v="2024-01-16T00:00:00"/>
    <x v="2852"/>
    <d v="1899-12-30T00:00:00"/>
    <d v="2024-01-16T09:09:00"/>
    <s v="9:09"/>
    <d v="1899-12-30T08:26:16"/>
    <x v="2"/>
    <x v="2"/>
    <x v="7"/>
    <x v="0"/>
    <n v="8193"/>
  </r>
  <r>
    <n v="2876"/>
    <d v="2024-01-16T17:35:33"/>
    <d v="2024-01-16T17:36:32"/>
    <s v="45664102@ventasyservicios.com.co"/>
    <s v="Angie Tatiana Tique Cardozo"/>
    <m/>
    <d v="2024-01-16T00:00:00"/>
    <s v="10:24 a. m."/>
    <x v="0"/>
    <m/>
    <m/>
    <m/>
    <m/>
    <m/>
    <m/>
    <m/>
    <m/>
    <s v="dircalidad@inmobiliariapanamericana.com.co"/>
    <s v="Listado de Líneas corporativas y activación del portal empresa "/>
    <s v="8.22434528"/>
    <s v="INMOBILIARIA PANAMERICANA S.A.S"/>
    <s v="PYME MEDIANA"/>
    <s v="CLIENTE EXTERNO"/>
    <x v="0"/>
    <m/>
    <s v="MÓVIL"/>
    <m/>
    <m/>
    <s v="PORTAL CORPORATIVO - APP - PERFILAMIENTO"/>
    <m/>
    <m/>
    <m/>
    <m/>
    <m/>
    <m/>
    <m/>
    <m/>
    <m/>
    <m/>
    <m/>
    <m/>
    <m/>
    <m/>
    <m/>
    <m/>
    <m/>
    <m/>
    <m/>
    <m/>
    <m/>
    <m/>
    <m/>
    <m/>
    <m/>
    <m/>
    <m/>
    <m/>
    <m/>
    <m/>
    <m/>
    <m/>
    <m/>
    <m/>
    <m/>
    <s v="INFORMACIÓN - ACLARACIÓN"/>
    <m/>
    <m/>
    <m/>
    <m/>
    <m/>
    <m/>
    <m/>
    <m/>
    <m/>
    <m/>
    <m/>
    <m/>
    <m/>
    <m/>
    <m/>
    <m/>
    <m/>
    <m/>
    <m/>
    <m/>
    <m/>
    <m/>
    <m/>
    <m/>
    <m/>
    <m/>
    <m/>
    <m/>
    <m/>
    <m/>
    <m/>
    <m/>
    <m/>
    <m/>
    <m/>
    <m/>
    <m/>
    <m/>
    <m/>
    <m/>
    <m/>
    <m/>
    <m/>
    <m/>
    <m/>
    <m/>
    <m/>
    <m/>
    <m/>
    <m/>
    <m/>
    <m/>
    <m/>
    <m/>
    <m/>
    <m/>
    <m/>
    <m/>
    <m/>
    <m/>
    <m/>
    <m/>
    <m/>
    <m/>
    <m/>
    <m/>
    <m/>
    <m/>
    <m/>
    <m/>
    <m/>
    <m/>
    <x v="0"/>
    <m/>
    <m/>
    <m/>
    <m/>
    <m/>
    <s v="GESTIONADO"/>
    <m/>
    <d v="2024-01-16T00:00:00"/>
    <s v="NO APLICA"/>
    <s v="NO APLICA"/>
    <x v="65"/>
    <x v="0"/>
    <x v="0"/>
    <x v="0"/>
    <x v="0"/>
    <n v="1"/>
    <n v="1"/>
    <n v="1"/>
    <n v="1"/>
    <x v="1"/>
    <n v="2"/>
    <s v="8.22434528INMOBILIARIA PANAMERICANA S.A.S"/>
    <x v="1"/>
    <d v="2024-01-16T00:00:00"/>
    <x v="2853"/>
    <d v="1899-12-30T00:00:00"/>
    <d v="2024-01-16T10:24:00"/>
    <s v="10:24"/>
    <d v="1899-12-30T07:12:32"/>
    <x v="2"/>
    <x v="2"/>
    <x v="16"/>
    <x v="1"/>
    <n v="8193"/>
  </r>
  <r>
    <n v="2877"/>
    <d v="2024-01-16T17:34:21"/>
    <d v="2024-01-16T17:38:30"/>
    <s v="46046817@ventasyservicios.com.co"/>
    <s v="Nicolas Romero Parra"/>
    <m/>
    <d v="2024-01-16T00:00:00"/>
    <s v="1:34"/>
    <x v="0"/>
    <m/>
    <m/>
    <m/>
    <m/>
    <m/>
    <m/>
    <m/>
    <m/>
    <s v="julio.chamorro@clarocorporativo.com.co"/>
    <s v="RV: Fallos con esim"/>
    <s v="8.22424233"/>
    <s v="SERVICIOS ADOM SAS"/>
    <s v="PYME MEDIANA"/>
    <s v="CLIENTE CLARO"/>
    <x v="0"/>
    <m/>
    <s v="MÓVIL"/>
    <m/>
    <m/>
    <s v="FALLAS TÉCNICAS"/>
    <m/>
    <m/>
    <m/>
    <m/>
    <m/>
    <m/>
    <m/>
    <m/>
    <m/>
    <m/>
    <m/>
    <m/>
    <m/>
    <m/>
    <m/>
    <m/>
    <m/>
    <m/>
    <m/>
    <s v="CONCILIACIÓN DE LÍNEA(S)"/>
    <m/>
    <m/>
    <m/>
    <m/>
    <m/>
    <m/>
    <m/>
    <m/>
    <m/>
    <m/>
    <m/>
    <m/>
    <m/>
    <m/>
    <m/>
    <m/>
    <m/>
    <m/>
    <m/>
    <m/>
    <m/>
    <m/>
    <m/>
    <m/>
    <m/>
    <m/>
    <m/>
    <m/>
    <m/>
    <m/>
    <m/>
    <m/>
    <m/>
    <m/>
    <m/>
    <m/>
    <m/>
    <m/>
    <m/>
    <m/>
    <m/>
    <m/>
    <m/>
    <m/>
    <m/>
    <m/>
    <m/>
    <m/>
    <m/>
    <m/>
    <m/>
    <m/>
    <m/>
    <m/>
    <m/>
    <m/>
    <m/>
    <m/>
    <m/>
    <m/>
    <m/>
    <m/>
    <m/>
    <m/>
    <m/>
    <m/>
    <m/>
    <m/>
    <m/>
    <m/>
    <m/>
    <m/>
    <m/>
    <m/>
    <m/>
    <m/>
    <m/>
    <m/>
    <m/>
    <m/>
    <m/>
    <m/>
    <m/>
    <m/>
    <m/>
    <m/>
    <m/>
    <m/>
    <x v="0"/>
    <m/>
    <m/>
    <m/>
    <m/>
    <m/>
    <s v="GESTIONADO"/>
    <m/>
    <d v="2024-01-16T00:00:00"/>
    <s v="N/A"/>
    <s v="0"/>
    <x v="67"/>
    <x v="0"/>
    <x v="0"/>
    <x v="0"/>
    <x v="0"/>
    <n v="1"/>
    <n v="1"/>
    <n v="1"/>
    <n v="1"/>
    <x v="0"/>
    <n v="1"/>
    <s v="8.22424233SERVICIOS ADOM SAS"/>
    <x v="0"/>
    <d v="2024-01-16T00:00:00"/>
    <x v="2854"/>
    <d v="1899-12-30T00:00:00"/>
    <d v="2024-01-16T01:34:00"/>
    <s v="1:34"/>
    <d v="1899-12-30T16:04:30"/>
    <x v="3"/>
    <x v="2"/>
    <x v="3"/>
    <x v="1"/>
    <n v="8193"/>
  </r>
  <r>
    <n v="2878"/>
    <d v="2024-01-16T17:25:44"/>
    <d v="2024-01-16T17:40:57"/>
    <s v="45981202@ventasyservicios.com.co"/>
    <s v="Candida Mayerli Moyano Casallas"/>
    <m/>
    <d v="2024-01-16T00:00:00"/>
    <s v="3502145971 "/>
    <x v="8"/>
    <m/>
    <m/>
    <m/>
    <m/>
    <m/>
    <s v="BANCOLOMBIA"/>
    <m/>
    <m/>
    <s v="-"/>
    <s v="Re: Reposición de equipo "/>
    <s v="3502145971"/>
    <s v="BANCOLOMBIA"/>
    <s v="SOHO"/>
    <s v="CLIENTE EXTERNO"/>
    <x v="0"/>
    <m/>
    <s v="MÓVIL"/>
    <m/>
    <m/>
    <s v="REPOSICIÓN DE EQUIPO"/>
    <m/>
    <m/>
    <m/>
    <m/>
    <m/>
    <m/>
    <m/>
    <m/>
    <m/>
    <m/>
    <m/>
    <m/>
    <m/>
    <m/>
    <m/>
    <m/>
    <m/>
    <m/>
    <m/>
    <m/>
    <m/>
    <m/>
    <m/>
    <m/>
    <m/>
    <m/>
    <m/>
    <m/>
    <m/>
    <m/>
    <m/>
    <m/>
    <m/>
    <m/>
    <m/>
    <m/>
    <m/>
    <m/>
    <m/>
    <m/>
    <m/>
    <m/>
    <m/>
    <m/>
    <s v="COTIZACIÓN"/>
    <m/>
    <m/>
    <m/>
    <m/>
    <m/>
    <m/>
    <m/>
    <m/>
    <m/>
    <m/>
    <m/>
    <m/>
    <m/>
    <m/>
    <m/>
    <m/>
    <m/>
    <m/>
    <m/>
    <m/>
    <m/>
    <m/>
    <m/>
    <m/>
    <m/>
    <m/>
    <m/>
    <m/>
    <m/>
    <m/>
    <m/>
    <m/>
    <m/>
    <m/>
    <m/>
    <m/>
    <m/>
    <m/>
    <m/>
    <m/>
    <m/>
    <m/>
    <m/>
    <m/>
    <m/>
    <m/>
    <m/>
    <m/>
    <m/>
    <m/>
    <m/>
    <m/>
    <m/>
    <m/>
    <m/>
    <m/>
    <m/>
    <m/>
    <m/>
    <m/>
    <m/>
    <m/>
    <m/>
    <x v="0"/>
    <m/>
    <m/>
    <m/>
    <m/>
    <m/>
    <s v="GESTIONADO"/>
    <m/>
    <d v="2024-01-16T00:00:00"/>
    <m/>
    <m/>
    <x v="38"/>
    <x v="7"/>
    <x v="0"/>
    <x v="0"/>
    <x v="0"/>
    <n v="1"/>
    <n v="1"/>
    <n v="1"/>
    <n v="1"/>
    <x v="0"/>
    <n v="1"/>
    <s v="3502145971BANCOLOMBIA"/>
    <x v="0"/>
    <d v="2024-01-16T00:00:00"/>
    <x v="2855"/>
    <d v="1899-12-30T00:00:00"/>
    <d v="2024-01-16T00:00:00"/>
    <s v="Hora mal diligenciada."/>
    <d v="1899-12-30T17:40:57"/>
    <x v="3"/>
    <x v="2"/>
    <x v="10"/>
    <x v="1"/>
    <n v="8193"/>
  </r>
  <r>
    <n v="2879"/>
    <d v="2024-01-16T17:33:17"/>
    <d v="2024-01-16T17:41:01"/>
    <s v="45077016@ventasyservicios.com.co"/>
    <s v="Luis Guanuquiza Dominguez"/>
    <m/>
    <d v="2024-01-16T00:00:00"/>
    <s v="10:51"/>
    <x v="3"/>
    <m/>
    <s v="15560820"/>
    <m/>
    <m/>
    <m/>
    <m/>
    <m/>
    <m/>
    <m/>
    <m/>
    <s v="900199014"/>
    <s v="GEOSERSAS"/>
    <s v="MICRO"/>
    <s v="CLIENTE EXTERNO"/>
    <x v="0"/>
    <m/>
    <s v="MÓVIL"/>
    <m/>
    <m/>
    <s v="CAMBIO DE NÚMERO"/>
    <m/>
    <m/>
    <m/>
    <s v="CAMBIO VOLUNTARIO"/>
    <m/>
    <m/>
    <m/>
    <m/>
    <m/>
    <m/>
    <m/>
    <m/>
    <m/>
    <m/>
    <m/>
    <m/>
    <m/>
    <m/>
    <m/>
    <m/>
    <m/>
    <m/>
    <m/>
    <m/>
    <m/>
    <m/>
    <m/>
    <m/>
    <m/>
    <m/>
    <m/>
    <m/>
    <m/>
    <m/>
    <m/>
    <m/>
    <m/>
    <m/>
    <m/>
    <m/>
    <m/>
    <m/>
    <m/>
    <m/>
    <m/>
    <m/>
    <m/>
    <m/>
    <m/>
    <m/>
    <m/>
    <m/>
    <m/>
    <m/>
    <m/>
    <m/>
    <m/>
    <m/>
    <m/>
    <m/>
    <m/>
    <m/>
    <m/>
    <m/>
    <m/>
    <m/>
    <m/>
    <m/>
    <m/>
    <m/>
    <m/>
    <m/>
    <m/>
    <m/>
    <m/>
    <m/>
    <m/>
    <m/>
    <m/>
    <m/>
    <m/>
    <m/>
    <m/>
    <m/>
    <m/>
    <m/>
    <m/>
    <m/>
    <m/>
    <m/>
    <m/>
    <m/>
    <m/>
    <m/>
    <m/>
    <m/>
    <m/>
    <m/>
    <m/>
    <m/>
    <m/>
    <m/>
    <m/>
    <m/>
    <m/>
    <m/>
    <m/>
    <m/>
    <x v="0"/>
    <m/>
    <m/>
    <m/>
    <m/>
    <m/>
    <s v="GESTIONADO"/>
    <m/>
    <d v="2024-01-16T00:00:00"/>
    <m/>
    <m/>
    <x v="124"/>
    <x v="3"/>
    <x v="0"/>
    <x v="0"/>
    <x v="0"/>
    <n v="1"/>
    <n v="1"/>
    <n v="1"/>
    <n v="1"/>
    <x v="0"/>
    <n v="1"/>
    <s v="900199014GEOSERSAS"/>
    <x v="0"/>
    <d v="2024-01-16T00:00:00"/>
    <x v="2856"/>
    <d v="1899-12-30T00:00:00"/>
    <d v="2024-01-16T10:51:00"/>
    <s v="10:51"/>
    <d v="1899-12-30T06:50:01"/>
    <x v="2"/>
    <x v="2"/>
    <x v="25"/>
    <x v="1"/>
    <n v="8193"/>
  </r>
  <r>
    <n v="2880"/>
    <d v="2024-01-16T17:41:05"/>
    <d v="2024-01-16T17:44:23"/>
    <s v="45077016@ventasyservicios.com.co"/>
    <s v="Luis Guanuquiza Dominguez"/>
    <m/>
    <d v="2024-01-16T00:00:00"/>
    <s v="11:11"/>
    <x v="3"/>
    <m/>
    <s v="15560835"/>
    <m/>
    <m/>
    <m/>
    <m/>
    <m/>
    <m/>
    <m/>
    <m/>
    <s v="800168320"/>
    <s v="USM INGENIEROS LTDA"/>
    <s v="MICRO"/>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6T00:00:00"/>
    <s v="N/A"/>
    <s v="N/A"/>
    <x v="37"/>
    <x v="3"/>
    <x v="0"/>
    <x v="0"/>
    <x v="0"/>
    <n v="1"/>
    <n v="1"/>
    <n v="1"/>
    <n v="1"/>
    <x v="0"/>
    <n v="1"/>
    <s v="800168320USM INGENIEROS LTDA"/>
    <x v="0"/>
    <d v="2024-01-16T00:00:00"/>
    <x v="2857"/>
    <d v="1899-12-30T00:00:00"/>
    <d v="2024-01-16T11:11:00"/>
    <s v="11:11"/>
    <d v="1899-12-30T06:33:23"/>
    <x v="2"/>
    <x v="2"/>
    <x v="25"/>
    <x v="1"/>
    <n v="8193"/>
  </r>
  <r>
    <n v="2881"/>
    <d v="2024-01-16T17:48:48"/>
    <d v="2024-01-16T17:49:43"/>
    <s v="45664102@ventasyservicios.com.co"/>
    <s v="Angie Tatiana Tique Cardozo"/>
    <m/>
    <d v="2024-01-16T00:00:00"/>
    <s v="10:24 a. m."/>
    <x v="0"/>
    <m/>
    <m/>
    <m/>
    <m/>
    <m/>
    <m/>
    <m/>
    <m/>
    <s v="dircalidad@inmobiliariapanamericana.com.co"/>
    <s v="Listado de Líneas corporativas y activación del portal empresa "/>
    <s v="8.22434528"/>
    <s v="INMOBILIARIA PANAMERICANA S.A.S"/>
    <s v="PYME PEQUEÑA"/>
    <s v="CLIENTE EXTERNO"/>
    <x v="0"/>
    <m/>
    <s v="MÓVIL"/>
    <m/>
    <m/>
    <s v="PORTAL CORPORATIVO - APP - PERFILAMIENTO"/>
    <m/>
    <m/>
    <m/>
    <m/>
    <m/>
    <m/>
    <m/>
    <m/>
    <m/>
    <m/>
    <m/>
    <m/>
    <m/>
    <m/>
    <m/>
    <m/>
    <m/>
    <m/>
    <m/>
    <m/>
    <m/>
    <m/>
    <m/>
    <m/>
    <m/>
    <m/>
    <m/>
    <m/>
    <m/>
    <m/>
    <m/>
    <m/>
    <m/>
    <m/>
    <m/>
    <s v="INFORMACIÓN - ACLARACIÓN"/>
    <m/>
    <m/>
    <m/>
    <m/>
    <m/>
    <m/>
    <m/>
    <m/>
    <m/>
    <m/>
    <m/>
    <m/>
    <m/>
    <m/>
    <m/>
    <m/>
    <m/>
    <m/>
    <m/>
    <m/>
    <m/>
    <m/>
    <m/>
    <m/>
    <m/>
    <m/>
    <m/>
    <m/>
    <m/>
    <m/>
    <m/>
    <m/>
    <m/>
    <m/>
    <m/>
    <m/>
    <m/>
    <m/>
    <m/>
    <m/>
    <m/>
    <m/>
    <m/>
    <m/>
    <m/>
    <m/>
    <m/>
    <m/>
    <m/>
    <m/>
    <m/>
    <m/>
    <m/>
    <m/>
    <m/>
    <m/>
    <m/>
    <m/>
    <m/>
    <m/>
    <m/>
    <m/>
    <m/>
    <m/>
    <m/>
    <m/>
    <m/>
    <m/>
    <m/>
    <m/>
    <m/>
    <m/>
    <x v="0"/>
    <m/>
    <m/>
    <m/>
    <m/>
    <m/>
    <s v="GESTIONADO"/>
    <m/>
    <d v="2024-01-16T00:00:00"/>
    <s v="NO APLICA"/>
    <s v="NO APLICA"/>
    <x v="65"/>
    <x v="0"/>
    <x v="0"/>
    <x v="0"/>
    <x v="0"/>
    <n v="1"/>
    <n v="1"/>
    <n v="1"/>
    <n v="1"/>
    <x v="2"/>
    <n v="2"/>
    <s v="8.22434528INMOBILIARIA PANAMERICANA S.A.S"/>
    <x v="1"/>
    <d v="2024-01-16T00:00:00"/>
    <x v="2858"/>
    <d v="1899-12-30T00:00:00"/>
    <d v="2024-01-16T10:24:00"/>
    <s v="10:24"/>
    <d v="1899-12-30T07:25:43"/>
    <x v="2"/>
    <x v="2"/>
    <x v="16"/>
    <x v="1"/>
    <n v="8193"/>
  </r>
  <r>
    <n v="2882"/>
    <d v="2024-01-16T17:41:00"/>
    <d v="2024-01-16T17:50:47"/>
    <s v="45981202@ventasyservicios.com.co"/>
    <s v="Candida Mayerli Moyano Casallas"/>
    <m/>
    <d v="2024-01-16T00:00:00"/>
    <s v="14:12"/>
    <x v="8"/>
    <m/>
    <m/>
    <m/>
    <m/>
    <m/>
    <s v="BANCOLOMBIA"/>
    <m/>
    <m/>
    <s v="-"/>
    <s v="cambio de plan linea 3113986095"/>
    <s v="3113986095"/>
    <s v="BANCOLOMBIA"/>
    <s v="SOHO"/>
    <s v="CLIENTE EXTERNO"/>
    <x v="1"/>
    <s v="DANIEL STYVEN BUSTAMANTE ARBOLEDA"/>
    <s v="MÓVIL"/>
    <m/>
    <m/>
    <s v="CAMBIO PLAN TARIFA"/>
    <m/>
    <m/>
    <m/>
    <m/>
    <s v="UPGRADE - PARALELO"/>
    <m/>
    <m/>
    <m/>
    <m/>
    <m/>
    <m/>
    <m/>
    <m/>
    <m/>
    <m/>
    <m/>
    <m/>
    <m/>
    <m/>
    <m/>
    <m/>
    <m/>
    <m/>
    <m/>
    <m/>
    <m/>
    <m/>
    <m/>
    <m/>
    <m/>
    <m/>
    <m/>
    <m/>
    <m/>
    <m/>
    <m/>
    <m/>
    <m/>
    <m/>
    <m/>
    <m/>
    <m/>
    <m/>
    <m/>
    <m/>
    <m/>
    <m/>
    <m/>
    <m/>
    <m/>
    <m/>
    <m/>
    <m/>
    <m/>
    <m/>
    <m/>
    <m/>
    <m/>
    <m/>
    <m/>
    <m/>
    <m/>
    <m/>
    <m/>
    <m/>
    <m/>
    <m/>
    <m/>
    <m/>
    <m/>
    <m/>
    <m/>
    <m/>
    <m/>
    <m/>
    <m/>
    <m/>
    <m/>
    <m/>
    <m/>
    <m/>
    <m/>
    <m/>
    <m/>
    <m/>
    <m/>
    <m/>
    <m/>
    <m/>
    <m/>
    <m/>
    <m/>
    <m/>
    <m/>
    <m/>
    <m/>
    <m/>
    <m/>
    <m/>
    <m/>
    <m/>
    <m/>
    <m/>
    <m/>
    <m/>
    <m/>
    <m/>
    <m/>
    <x v="0"/>
    <m/>
    <m/>
    <m/>
    <m/>
    <m/>
    <s v="GESTIONADO"/>
    <m/>
    <d v="2024-01-16T00:00:00"/>
    <m/>
    <m/>
    <x v="62"/>
    <x v="7"/>
    <x v="0"/>
    <x v="0"/>
    <x v="0"/>
    <n v="1"/>
    <n v="1"/>
    <n v="1"/>
    <n v="1"/>
    <x v="0"/>
    <n v="1"/>
    <s v="3113986095BANCOLOMBIA"/>
    <x v="2"/>
    <d v="2024-01-16T00:00:00"/>
    <x v="2859"/>
    <d v="1899-12-30T00:00:00"/>
    <d v="2024-01-16T14:12:00"/>
    <s v="14:12"/>
    <d v="1899-12-30T03:38:47"/>
    <x v="1"/>
    <x v="1"/>
    <x v="10"/>
    <x v="1"/>
    <n v="8193"/>
  </r>
  <r>
    <n v="2883"/>
    <d v="2024-01-16T17:26:04"/>
    <d v="2024-01-16T17:51:22"/>
    <s v="45077040@ventasyservicios.com.co"/>
    <s v="Kimberly Tatiana Sorza Moya"/>
    <m/>
    <d v="2024-01-16T00:00:00"/>
    <s v="16:48"/>
    <x v="0"/>
    <m/>
    <m/>
    <m/>
    <m/>
    <m/>
    <m/>
    <m/>
    <m/>
    <s v="juanserranooftalmologo@hotmail.com"/>
    <s v="Re: Fwd: RE: BAJA DE LINEA 3223828876"/>
    <s v="3223828876"/>
    <s v="JUAN CARLO SERRANO CAMACHO"/>
    <s v="SOHO"/>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6T00:00:00"/>
    <m/>
    <m/>
    <x v="61"/>
    <x v="0"/>
    <x v="0"/>
    <x v="9"/>
    <x v="1"/>
    <n v="1"/>
    <n v="1"/>
    <n v="1"/>
    <n v="1"/>
    <x v="2"/>
    <n v="2"/>
    <s v="3223828876JUAN CARLO SERRANO CAMACHO"/>
    <x v="2"/>
    <d v="2024-01-16T00:00:00"/>
    <x v="2860"/>
    <d v="1899-12-30T00:00:00"/>
    <d v="2024-01-16T16:48:00"/>
    <s v="16:48"/>
    <d v="1899-12-30T01:03:22"/>
    <x v="1"/>
    <x v="1"/>
    <x v="31"/>
    <x v="1"/>
    <n v="8193"/>
  </r>
  <r>
    <n v="2884"/>
    <d v="2024-01-16T17:52:32"/>
    <d v="2024-01-16T17:54:10"/>
    <s v="46046817@ventasyservicios.com.co"/>
    <s v="Nicolas Romero Parra"/>
    <m/>
    <d v="2024-01-16T00:00:00"/>
    <s v="17:40"/>
    <x v="0"/>
    <m/>
    <m/>
    <m/>
    <m/>
    <m/>
    <m/>
    <m/>
    <m/>
    <s v="45077074@nexabpo.com"/>
    <s v="Solicitud de sim virtual CLIENTE VIP // EMPRESA COMMERK S.A.S // NIT 800007955"/>
    <s v="3148979211"/>
    <s v="DISTRIBUIDORA LA SULTANA DEL VALLE S.A."/>
    <s v="PYME MEDIANA"/>
    <s v="SUPERVISORES Y/O COORDINADORES ALIADOS"/>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6T00:00:00"/>
    <s v="CASO ESPECIAL DE VIVIANA CAMBIO CREACION DE ESIM // CAMBIO DE ICCID"/>
    <s v="0"/>
    <x v="21"/>
    <x v="0"/>
    <x v="0"/>
    <x v="0"/>
    <x v="0"/>
    <n v="1"/>
    <n v="1"/>
    <n v="1"/>
    <n v="1"/>
    <x v="0"/>
    <n v="1"/>
    <s v="3148979211DISTRIBUIDORA LA SULTANA DEL VALLE S.A."/>
    <x v="2"/>
    <d v="2024-01-16T00:00:00"/>
    <x v="2861"/>
    <d v="1899-12-30T00:00:00"/>
    <d v="2024-01-16T17:40:00"/>
    <s v="17:40"/>
    <d v="1899-12-30T00:14:10"/>
    <x v="1"/>
    <x v="1"/>
    <x v="3"/>
    <x v="1"/>
    <n v="8193"/>
  </r>
  <r>
    <n v="2885"/>
    <d v="2024-01-16T17:57:00"/>
    <d v="2024-01-16T17:57:57"/>
    <s v="45664102@ventasyservicios.com.co"/>
    <s v="Angie Tatiana Tique Cardozo"/>
    <m/>
    <d v="2024-01-16T00:00:00"/>
    <s v=" 11:35 a. m."/>
    <x v="0"/>
    <m/>
    <m/>
    <m/>
    <m/>
    <m/>
    <m/>
    <m/>
    <m/>
    <s v="mario@kerberus.co"/>
    <s v="Problema con Direccionamiento estatico - Cuenta 85629558"/>
    <s v="85629558 "/>
    <s v="KERBERUS INGENIERIA S.A.S "/>
    <s v="PYME PEQUEÑA"/>
    <s v="CLIENTE EXTERNO"/>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6T00:00:00"/>
    <s v="NO APLICA"/>
    <s v="NO APLICA"/>
    <x v="57"/>
    <x v="0"/>
    <x v="0"/>
    <x v="0"/>
    <x v="0"/>
    <n v="1"/>
    <n v="1"/>
    <n v="1"/>
    <n v="1"/>
    <x v="0"/>
    <n v="1"/>
    <s v="85629558 KERBERUS INGENIERIA S.A.S "/>
    <x v="1"/>
    <d v="2024-01-16T00:00:00"/>
    <x v="2862"/>
    <d v="1899-12-30T00:00:00"/>
    <d v="2024-01-16T11:35:00"/>
    <s v=" 11:35"/>
    <d v="1899-12-30T06:22:57"/>
    <x v="2"/>
    <x v="2"/>
    <x v="16"/>
    <x v="1"/>
    <n v="8193"/>
  </r>
  <r>
    <n v="2886"/>
    <d v="2024-01-16T18:00:10"/>
    <d v="2024-01-16T18:01:09"/>
    <s v="46046813@ventasyservicios.com.co"/>
    <s v="Leidy Dayan Bautista Villamil"/>
    <m/>
    <d v="2024-01-15T00:00:00"/>
    <s v="14:17"/>
    <x v="0"/>
    <m/>
    <m/>
    <m/>
    <m/>
    <m/>
    <m/>
    <m/>
    <m/>
    <s v="contactopyme.co@claro.com.co"/>
    <s v="Fwd: Suspicious URL:RE: RE: Fwd: Cancelación Servicios Internet y Telefonía"/>
    <s v="63266712"/>
    <s v="COOPERATIVA DE TRANSPORTADORES CALIPUERTO LTDA"/>
    <s v="SOH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6T00:00:00"/>
    <m/>
    <m/>
    <x v="58"/>
    <x v="0"/>
    <x v="0"/>
    <x v="0"/>
    <x v="0"/>
    <n v="1"/>
    <n v="1"/>
    <n v="1"/>
    <n v="1"/>
    <x v="0"/>
    <n v="1"/>
    <s v="63266712COOPERATIVA DE TRANSPORTADORES CALIPUERTO LTDA"/>
    <x v="0"/>
    <d v="2024-01-16T00:00:00"/>
    <x v="2863"/>
    <d v="1899-12-30T00:00:00"/>
    <d v="2024-01-15T14:17:00"/>
    <s v="14:17"/>
    <d v="1899-12-31T03:44:09"/>
    <x v="0"/>
    <x v="0"/>
    <x v="2"/>
    <x v="1"/>
    <n v="8193"/>
  </r>
  <r>
    <n v="2887"/>
    <d v="2024-01-16T18:01:58"/>
    <d v="2024-01-16T18:03:03"/>
    <s v="45664102@ventasyservicios.com.co"/>
    <s v="Angie Tatiana Tique Cardozo"/>
    <m/>
    <d v="2024-01-16T00:00:00"/>
    <s v="11:35 a. m., "/>
    <x v="0"/>
    <m/>
    <m/>
    <m/>
    <m/>
    <m/>
    <m/>
    <m/>
    <m/>
    <s v="mario@kerberus.co; "/>
    <s v="Problema con Direccionamiento estatico - Cuenta 85629558"/>
    <s v="85629558"/>
    <s v=" KERBERUS INGENIERIA S.A.S    "/>
    <s v="PYME PEQUEÑA"/>
    <s v="CLIENTE EXTERNO"/>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6T00:00:00"/>
    <s v="NO APLICA"/>
    <s v="NO APLICA"/>
    <x v="57"/>
    <x v="0"/>
    <x v="0"/>
    <x v="0"/>
    <x v="0"/>
    <n v="1"/>
    <n v="1"/>
    <n v="1"/>
    <n v="1"/>
    <x v="0"/>
    <n v="1"/>
    <s v="85629558 KERBERUS INGENIERIA S.A.S    "/>
    <x v="1"/>
    <d v="2024-01-16T00:00:00"/>
    <x v="2864"/>
    <d v="1899-12-30T00:00:00"/>
    <d v="2024-01-16T11:35:00"/>
    <s v="11:35"/>
    <d v="1899-12-30T06:28:03"/>
    <x v="2"/>
    <x v="2"/>
    <x v="16"/>
    <x v="1"/>
    <n v="8193"/>
  </r>
  <r>
    <n v="2888"/>
    <d v="2024-01-16T17:54:03"/>
    <d v="2024-01-16T18:08:40"/>
    <s v="45577874@ventasyservicios.com.co"/>
    <s v="David Andres Pardo Torres"/>
    <m/>
    <d v="2024-01-16T00:00:00"/>
    <s v="11:20"/>
    <x v="4"/>
    <m/>
    <m/>
    <m/>
    <m/>
    <m/>
    <m/>
    <m/>
    <m/>
    <s v="y.dizonno@GrupoAbstract.com"/>
    <s v="Solicitud de Traslado"/>
    <s v="12150472"/>
    <s v="GRUPO ABST SAS ABSTRACT"/>
    <s v="PYME PEQUEÑA"/>
    <s v="CLIENTE EXTERNO"/>
    <x v="0"/>
    <m/>
    <s v="FIJO"/>
    <s v="FO"/>
    <s v="TRASLADO SEDE"/>
    <m/>
    <m/>
    <m/>
    <m/>
    <m/>
    <m/>
    <m/>
    <m/>
    <m/>
    <m/>
    <m/>
    <m/>
    <m/>
    <m/>
    <m/>
    <m/>
    <m/>
    <m/>
    <m/>
    <m/>
    <m/>
    <m/>
    <m/>
    <m/>
    <m/>
    <m/>
    <m/>
    <m/>
    <m/>
    <m/>
    <m/>
    <m/>
    <m/>
    <m/>
    <m/>
    <m/>
    <m/>
    <m/>
    <m/>
    <m/>
    <m/>
    <m/>
    <m/>
    <m/>
    <m/>
    <m/>
    <m/>
    <m/>
    <m/>
    <m/>
    <m/>
    <m/>
    <m/>
    <m/>
    <m/>
    <m/>
    <m/>
    <m/>
    <m/>
    <s v="GESTIONADO"/>
    <m/>
    <m/>
    <m/>
    <m/>
    <m/>
    <m/>
    <m/>
    <m/>
    <m/>
    <m/>
    <m/>
    <m/>
    <m/>
    <m/>
    <m/>
    <m/>
    <m/>
    <m/>
    <m/>
    <m/>
    <m/>
    <m/>
    <m/>
    <m/>
    <m/>
    <m/>
    <m/>
    <m/>
    <m/>
    <m/>
    <m/>
    <m/>
    <m/>
    <m/>
    <m/>
    <m/>
    <m/>
    <m/>
    <m/>
    <m/>
    <m/>
    <m/>
    <m/>
    <m/>
    <m/>
    <m/>
    <m/>
    <m/>
    <m/>
    <x v="0"/>
    <m/>
    <m/>
    <m/>
    <m/>
    <m/>
    <s v="GESTIONADO"/>
    <m/>
    <d v="2024-01-16T00:00:00"/>
    <s v="20665745"/>
    <m/>
    <x v="138"/>
    <x v="0"/>
    <x v="0"/>
    <x v="0"/>
    <x v="0"/>
    <n v="1"/>
    <n v="1"/>
    <n v="1"/>
    <n v="1"/>
    <x v="0"/>
    <n v="1"/>
    <s v="12150472GRUPO ABST SAS ABSTRACT"/>
    <x v="0"/>
    <d v="2024-01-16T00:00:00"/>
    <x v="2865"/>
    <d v="1899-12-30T00:00:00"/>
    <d v="2024-01-16T11:20:00"/>
    <s v="11:20"/>
    <d v="1899-12-30T06:48:40"/>
    <x v="2"/>
    <x v="2"/>
    <x v="14"/>
    <x v="0"/>
    <n v="8193"/>
  </r>
  <r>
    <n v="2889"/>
    <d v="2024-01-16T18:09:29"/>
    <d v="2024-01-16T18:11:27"/>
    <s v="45961588@ventasyservicios.com.co"/>
    <s v="Brian Fernando Camacho Hernandez"/>
    <m/>
    <d v="2024-01-15T00:00:00"/>
    <s v="1006"/>
    <x v="4"/>
    <m/>
    <m/>
    <m/>
    <m/>
    <m/>
    <m/>
    <m/>
    <m/>
    <s v="magudelo277@gmail.com"/>
    <s v="Re: Cancelación servicio"/>
    <s v="01939418"/>
    <s v="MANUELA AGUDELO TRUJILLO "/>
    <s v="SOH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6T00:00:00"/>
    <s v="na"/>
    <s v="na"/>
    <x v="58"/>
    <x v="0"/>
    <x v="0"/>
    <x v="0"/>
    <x v="0"/>
    <n v="1"/>
    <n v="1"/>
    <n v="1"/>
    <n v="1"/>
    <x v="0"/>
    <n v="1"/>
    <s v="01939418MANUELA AGUDELO TRUJILLO "/>
    <x v="0"/>
    <d v="2024-01-16T00:00:00"/>
    <x v="2866"/>
    <d v="1899-12-30T00:00:00"/>
    <d v="2024-01-15T00:00:00"/>
    <s v="Hora mal diligenciada."/>
    <d v="1899-12-31T18:11:27"/>
    <x v="0"/>
    <x v="0"/>
    <x v="21"/>
    <x v="0"/>
    <n v="8193"/>
  </r>
  <r>
    <n v="2890"/>
    <d v="2024-01-16T18:15:04"/>
    <d v="2024-01-16T18:16:05"/>
    <s v="46046813@ventasyservicios.com.co"/>
    <s v="Leidy Dayan Bautista Villamil"/>
    <m/>
    <d v="2024-01-15T00:00:00"/>
    <s v="12:28"/>
    <x v="0"/>
    <m/>
    <m/>
    <m/>
    <m/>
    <m/>
    <m/>
    <m/>
    <m/>
    <s v="(contactopyme.co@claro.com.co)"/>
    <s v="Fwd: Re: Fwd: CONTRATO SERVICIO TELEFONIA FIJA CLARO."/>
    <s v="0"/>
    <s v="INVERSIONES VIGOVAL LTDA"/>
    <s v="NO DETERMINADO"/>
    <s v="CLIENTE CLARO"/>
    <x v="0"/>
    <m/>
    <s v="FIJO"/>
    <s v="HFC"/>
    <s v="LÍNEA NUEVA"/>
    <m/>
    <m/>
    <m/>
    <m/>
    <m/>
    <m/>
    <m/>
    <m/>
    <m/>
    <m/>
    <m/>
    <m/>
    <m/>
    <m/>
    <m/>
    <m/>
    <m/>
    <m/>
    <m/>
    <m/>
    <m/>
    <m/>
    <m/>
    <m/>
    <m/>
    <m/>
    <m/>
    <m/>
    <m/>
    <s v="INFORMACIÓN - ACLARACIÓN"/>
    <m/>
    <m/>
    <m/>
    <m/>
    <m/>
    <m/>
    <m/>
    <m/>
    <m/>
    <m/>
    <m/>
    <m/>
    <m/>
    <m/>
    <m/>
    <m/>
    <m/>
    <m/>
    <m/>
    <m/>
    <m/>
    <m/>
    <m/>
    <m/>
    <m/>
    <m/>
    <m/>
    <m/>
    <m/>
    <m/>
    <m/>
    <m/>
    <m/>
    <m/>
    <m/>
    <m/>
    <m/>
    <m/>
    <m/>
    <m/>
    <m/>
    <m/>
    <m/>
    <m/>
    <m/>
    <m/>
    <m/>
    <m/>
    <m/>
    <m/>
    <m/>
    <m/>
    <m/>
    <m/>
    <m/>
    <m/>
    <m/>
    <m/>
    <m/>
    <m/>
    <m/>
    <m/>
    <m/>
    <m/>
    <m/>
    <m/>
    <m/>
    <m/>
    <m/>
    <m/>
    <m/>
    <m/>
    <m/>
    <m/>
    <m/>
    <m/>
    <m/>
    <m/>
    <m/>
    <x v="0"/>
    <m/>
    <m/>
    <m/>
    <m/>
    <m/>
    <s v="GESTIONADO"/>
    <m/>
    <d v="2024-01-16T00:00:00"/>
    <m/>
    <m/>
    <x v="15"/>
    <x v="0"/>
    <x v="0"/>
    <x v="0"/>
    <x v="0"/>
    <n v="1"/>
    <n v="1"/>
    <n v="1"/>
    <n v="1"/>
    <x v="0"/>
    <n v="1"/>
    <s v="0INVERSIONES VIGOVAL LTDA"/>
    <x v="0"/>
    <d v="2024-01-16T00:00:00"/>
    <x v="2867"/>
    <d v="1899-12-30T00:00:00"/>
    <d v="2024-01-15T12:28:00"/>
    <s v="12:28"/>
    <d v="1899-12-31T05:48:05"/>
    <x v="0"/>
    <x v="0"/>
    <x v="2"/>
    <x v="1"/>
    <n v="8193"/>
  </r>
  <r>
    <n v="2891"/>
    <d v="2024-01-16T18:26:11"/>
    <d v="2024-01-16T18:27:56"/>
    <s v="45077016@ventasyservicios.com.co"/>
    <s v="Luis Guanuquiza Dominguez"/>
    <m/>
    <d v="2024-01-16T00:00:00"/>
    <s v="11:13"/>
    <x v="3"/>
    <m/>
    <s v="15560838"/>
    <m/>
    <m/>
    <m/>
    <m/>
    <m/>
    <m/>
    <m/>
    <m/>
    <s v="900974998"/>
    <s v="INVERSIONES XHOBBIES SAS"/>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6T00:00:00"/>
    <m/>
    <m/>
    <x v="21"/>
    <x v="3"/>
    <x v="0"/>
    <x v="0"/>
    <x v="0"/>
    <n v="1"/>
    <n v="1"/>
    <n v="1"/>
    <n v="1"/>
    <x v="2"/>
    <n v="2"/>
    <s v="900974998INVERSIONES XHOBBIES SAS"/>
    <x v="0"/>
    <d v="2024-01-16T00:00:00"/>
    <x v="2868"/>
    <d v="1899-12-30T00:00:00"/>
    <d v="2024-01-16T11:13:00"/>
    <s v="11:13"/>
    <d v="1899-12-30T07:14:56"/>
    <x v="2"/>
    <x v="2"/>
    <x v="25"/>
    <x v="1"/>
    <n v="8193"/>
  </r>
  <r>
    <n v="2892"/>
    <d v="2024-01-16T18:28:00"/>
    <d v="2024-01-16T18:28:54"/>
    <s v="45077016@ventasyservicios.com.co"/>
    <s v="Luis Guanuquiza Dominguez"/>
    <m/>
    <d v="2024-01-16T00:00:00"/>
    <s v="11:24"/>
    <x v="3"/>
    <m/>
    <s v="15560850"/>
    <m/>
    <m/>
    <m/>
    <m/>
    <m/>
    <m/>
    <m/>
    <m/>
    <s v="900739504"/>
    <s v="COLFOG MIP SAS-"/>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6T00:00:00"/>
    <m/>
    <m/>
    <x v="21"/>
    <x v="3"/>
    <x v="0"/>
    <x v="0"/>
    <x v="0"/>
    <n v="1"/>
    <n v="1"/>
    <n v="1"/>
    <n v="1"/>
    <x v="0"/>
    <n v="1"/>
    <s v="900739504COLFOG MIP SAS-"/>
    <x v="0"/>
    <d v="2024-01-16T00:00:00"/>
    <x v="2869"/>
    <d v="1899-12-30T00:00:00"/>
    <d v="2024-01-16T11:24:00"/>
    <s v="11:24"/>
    <d v="1899-12-30T07:04:54"/>
    <x v="2"/>
    <x v="2"/>
    <x v="25"/>
    <x v="1"/>
    <n v="8193"/>
  </r>
  <r>
    <n v="2893"/>
    <d v="2024-01-16T18:28:58"/>
    <d v="2024-01-16T18:29:53"/>
    <s v="45077016@ventasyservicios.com.co"/>
    <s v="Luis Guanuquiza Dominguez"/>
    <m/>
    <d v="2024-01-16T00:00:00"/>
    <s v="11:32"/>
    <x v="3"/>
    <m/>
    <s v="15560863"/>
    <m/>
    <m/>
    <m/>
    <m/>
    <m/>
    <m/>
    <m/>
    <m/>
    <s v="800248761"/>
    <s v="CINTAS Y COMUNICACIONES LTDA -"/>
    <s v="MICR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6T00:00:00"/>
    <m/>
    <m/>
    <x v="21"/>
    <x v="3"/>
    <x v="0"/>
    <x v="0"/>
    <x v="0"/>
    <n v="1"/>
    <n v="1"/>
    <n v="1"/>
    <n v="1"/>
    <x v="0"/>
    <n v="1"/>
    <s v="800248761CINTAS Y COMUNICACIONES LTDA -"/>
    <x v="0"/>
    <d v="2024-01-16T00:00:00"/>
    <x v="2870"/>
    <d v="1899-12-30T00:00:00"/>
    <d v="2024-01-16T11:32:00"/>
    <s v="11:32"/>
    <d v="1899-12-30T06:57:53"/>
    <x v="2"/>
    <x v="2"/>
    <x v="25"/>
    <x v="1"/>
    <n v="8193"/>
  </r>
  <r>
    <n v="2894"/>
    <d v="2024-01-16T18:29:28"/>
    <d v="2024-01-16T18:30:13"/>
    <s v="45961588@ventasyservicios.com.co"/>
    <s v="Brian Fernando Camacho Hernandez"/>
    <m/>
    <d v="2024-01-15T00:00:00"/>
    <s v="1013"/>
    <x v="4"/>
    <m/>
    <m/>
    <m/>
    <m/>
    <m/>
    <m/>
    <m/>
    <m/>
    <s v="ferreteria_la_economica@hotmail.com"/>
    <s v="Re: Respuesta al correo recibido el 13 de enero de 2024 No Ticket 996028640"/>
    <s v=" 06547513 "/>
    <s v="       ADALUZ SARABIA ME "/>
    <s v="NO DETERMINAD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6T00:00:00"/>
    <s v="NA"/>
    <s v=" NA "/>
    <x v="58"/>
    <x v="0"/>
    <x v="0"/>
    <x v="3"/>
    <x v="1"/>
    <n v="1"/>
    <n v="1"/>
    <n v="1"/>
    <n v="1"/>
    <x v="0"/>
    <n v="1"/>
    <s v=" 06547513        ADALUZ SARABIA ME "/>
    <x v="0"/>
    <d v="2024-01-16T00:00:00"/>
    <x v="2871"/>
    <d v="1899-12-30T00:00:00"/>
    <d v="2024-01-15T00:00:00"/>
    <s v="Hora mal diligenciada."/>
    <d v="1899-12-31T18:30:13"/>
    <x v="0"/>
    <x v="0"/>
    <x v="21"/>
    <x v="0"/>
    <n v="8193"/>
  </r>
  <r>
    <n v="2895"/>
    <d v="2024-01-16T18:22:55"/>
    <d v="2024-01-16T18:33:06"/>
    <s v="46046817@ventasyservicios.com.co"/>
    <s v="Nicolas Romero Parra"/>
    <m/>
    <d v="2024-01-16T00:00:00"/>
    <s v="17:38"/>
    <x v="0"/>
    <m/>
    <m/>
    <m/>
    <m/>
    <m/>
    <m/>
    <m/>
    <m/>
    <s v="comercial@globalsky.co"/>
    <s v="Rw Re: Fwd: SOLICITUD 900479693-"/>
    <s v="8.22460865"/>
    <s v="GLOBAL SKY DE COLOMBIA SAS -"/>
    <s v="PYME MEDIANA"/>
    <s v="CLIENTE CLARO"/>
    <x v="0"/>
    <m/>
    <s v="MÓVIL"/>
    <m/>
    <m/>
    <s v="SERVICIOS ADICIONALES"/>
    <m/>
    <m/>
    <m/>
    <m/>
    <m/>
    <m/>
    <m/>
    <m/>
    <m/>
    <m/>
    <m/>
    <m/>
    <m/>
    <m/>
    <m/>
    <m/>
    <m/>
    <m/>
    <m/>
    <m/>
    <m/>
    <m/>
    <m/>
    <m/>
    <m/>
    <m/>
    <m/>
    <m/>
    <m/>
    <m/>
    <m/>
    <m/>
    <m/>
    <m/>
    <m/>
    <m/>
    <m/>
    <m/>
    <m/>
    <m/>
    <m/>
    <m/>
    <m/>
    <m/>
    <m/>
    <m/>
    <m/>
    <m/>
    <m/>
    <m/>
    <m/>
    <m/>
    <s v="ACTIVACIÓN"/>
    <m/>
    <m/>
    <m/>
    <m/>
    <m/>
    <m/>
    <m/>
    <m/>
    <m/>
    <m/>
    <m/>
    <m/>
    <m/>
    <m/>
    <m/>
    <m/>
    <m/>
    <m/>
    <m/>
    <m/>
    <m/>
    <m/>
    <m/>
    <m/>
    <m/>
    <m/>
    <m/>
    <m/>
    <m/>
    <m/>
    <m/>
    <m/>
    <m/>
    <m/>
    <m/>
    <m/>
    <m/>
    <m/>
    <m/>
    <m/>
    <m/>
    <m/>
    <m/>
    <m/>
    <m/>
    <m/>
    <m/>
    <m/>
    <m/>
    <m/>
    <m/>
    <m/>
    <m/>
    <m/>
    <m/>
    <x v="0"/>
    <m/>
    <m/>
    <m/>
    <m/>
    <m/>
    <s v="GESTIONADO"/>
    <m/>
    <d v="2024-01-16T00:00:00"/>
    <s v="CASO ESPECIAL DE ELIANA ACTIVACION DE APN"/>
    <s v="0"/>
    <x v="30"/>
    <x v="0"/>
    <x v="0"/>
    <x v="0"/>
    <x v="0"/>
    <n v="1"/>
    <n v="1"/>
    <n v="1"/>
    <n v="1"/>
    <x v="0"/>
    <n v="1"/>
    <s v="8.22460865GLOBAL SKY DE COLOMBIA SAS -"/>
    <x v="2"/>
    <d v="2024-01-16T00:00:00"/>
    <x v="2872"/>
    <d v="1899-12-30T00:00:00"/>
    <d v="2024-01-16T17:38:00"/>
    <s v="17:38"/>
    <d v="1899-12-30T00:55:06"/>
    <x v="1"/>
    <x v="1"/>
    <x v="3"/>
    <x v="1"/>
    <n v="8193"/>
  </r>
  <r>
    <n v="2896"/>
    <d v="2024-01-16T18:33:45"/>
    <d v="2024-01-16T18:35:17"/>
    <s v="45077016@ventasyservicios.com.co"/>
    <s v="Luis Guanuquiza Dominguez"/>
    <m/>
    <d v="2024-01-16T00:00:00"/>
    <s v="13:18"/>
    <x v="3"/>
    <m/>
    <s v="15560948"/>
    <m/>
    <m/>
    <m/>
    <m/>
    <m/>
    <m/>
    <m/>
    <m/>
    <s v="901480204"/>
    <s v="SERVITIENDAS NORTE S.A.S"/>
    <s v="MICRO"/>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16T00:00:00"/>
    <m/>
    <m/>
    <x v="31"/>
    <x v="3"/>
    <x v="0"/>
    <x v="0"/>
    <x v="0"/>
    <n v="1"/>
    <n v="1"/>
    <n v="1"/>
    <n v="1"/>
    <x v="0"/>
    <n v="1"/>
    <s v="901480204SERVITIENDAS NORTE S.A.S"/>
    <x v="2"/>
    <d v="2024-01-16T00:00:00"/>
    <x v="2873"/>
    <d v="1899-12-30T00:00:00"/>
    <d v="2024-01-16T13:18:00"/>
    <s v="13:18"/>
    <d v="1899-12-30T05:17:17"/>
    <x v="1"/>
    <x v="1"/>
    <x v="25"/>
    <x v="1"/>
    <n v="8193"/>
  </r>
  <r>
    <n v="2897"/>
    <d v="2024-01-16T18:36:20"/>
    <d v="2024-01-16T18:41:11"/>
    <s v="45577874@ventasyservicios.com.co"/>
    <s v="David Andres Pardo Torres"/>
    <m/>
    <d v="2024-01-16T00:00:00"/>
    <s v="11:22"/>
    <x v="4"/>
    <m/>
    <m/>
    <m/>
    <m/>
    <m/>
    <m/>
    <m/>
    <m/>
    <s v="coordinadorcartera@mastergroupint.com"/>
    <s v="RE: CESION DE CONTRATO CLARO"/>
    <s v="12039344"/>
    <s v="AGENCIA DE ADUANAS MASTER BROKERS S.A.S. NIVEL 2"/>
    <s v="PYME PEQUEÑA"/>
    <s v="CLIENTE EXTERNO"/>
    <x v="0"/>
    <m/>
    <s v="FIJO"/>
    <s v="FO"/>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6T00:00:00"/>
    <s v="20666128"/>
    <m/>
    <x v="37"/>
    <x v="0"/>
    <x v="0"/>
    <x v="0"/>
    <x v="0"/>
    <n v="1"/>
    <n v="1"/>
    <n v="1"/>
    <n v="1"/>
    <x v="2"/>
    <n v="3"/>
    <s v="12039344AGENCIA DE ADUANAS MASTER BROKERS S.A.S. NIVEL 2"/>
    <x v="0"/>
    <d v="2024-01-16T00:00:00"/>
    <x v="2874"/>
    <d v="1899-12-30T00:00:00"/>
    <d v="2024-01-16T11:22:00"/>
    <s v="11:22"/>
    <d v="1899-12-30T07:19:11"/>
    <x v="2"/>
    <x v="2"/>
    <x v="14"/>
    <x v="0"/>
    <n v="8193"/>
  </r>
  <r>
    <n v="2898"/>
    <d v="2024-01-16T18:39:02"/>
    <d v="2024-01-16T18:42:04"/>
    <s v="45077016@ventasyservicios.com.co"/>
    <s v="Luis Guanuquiza Dominguez"/>
    <m/>
    <d v="2024-01-16T00:00:00"/>
    <s v="1:21"/>
    <x v="3"/>
    <m/>
    <s v="15560950"/>
    <m/>
    <m/>
    <m/>
    <m/>
    <m/>
    <m/>
    <m/>
    <m/>
    <s v="900478663"/>
    <s v="Ecoflora AgroFormulaciones SAS"/>
    <s v="PYME PEQUEÑA"/>
    <s v="CLIENTE EXTERNO"/>
    <x v="0"/>
    <m/>
    <s v="MÓVIL"/>
    <m/>
    <m/>
    <s v="REPOSICIÓN DE EQUIPO"/>
    <m/>
    <m/>
    <m/>
    <m/>
    <m/>
    <m/>
    <m/>
    <m/>
    <m/>
    <m/>
    <m/>
    <m/>
    <m/>
    <m/>
    <m/>
    <m/>
    <m/>
    <m/>
    <m/>
    <m/>
    <m/>
    <m/>
    <m/>
    <m/>
    <m/>
    <m/>
    <m/>
    <m/>
    <m/>
    <m/>
    <m/>
    <m/>
    <m/>
    <m/>
    <m/>
    <m/>
    <m/>
    <m/>
    <m/>
    <m/>
    <m/>
    <m/>
    <m/>
    <m/>
    <s v="COTIZACIÓN"/>
    <m/>
    <m/>
    <m/>
    <m/>
    <m/>
    <m/>
    <m/>
    <m/>
    <m/>
    <m/>
    <m/>
    <m/>
    <m/>
    <m/>
    <m/>
    <m/>
    <m/>
    <m/>
    <m/>
    <m/>
    <m/>
    <m/>
    <m/>
    <m/>
    <m/>
    <m/>
    <m/>
    <m/>
    <m/>
    <m/>
    <m/>
    <m/>
    <m/>
    <m/>
    <m/>
    <m/>
    <m/>
    <m/>
    <m/>
    <m/>
    <m/>
    <m/>
    <m/>
    <m/>
    <m/>
    <m/>
    <m/>
    <m/>
    <m/>
    <m/>
    <m/>
    <m/>
    <m/>
    <m/>
    <m/>
    <m/>
    <m/>
    <m/>
    <m/>
    <m/>
    <m/>
    <m/>
    <m/>
    <x v="0"/>
    <m/>
    <m/>
    <m/>
    <m/>
    <m/>
    <s v="GESTIONADO"/>
    <m/>
    <d v="2024-01-16T00:00:00"/>
    <m/>
    <m/>
    <x v="38"/>
    <x v="3"/>
    <x v="0"/>
    <x v="0"/>
    <x v="0"/>
    <n v="1"/>
    <n v="1"/>
    <n v="1"/>
    <n v="1"/>
    <x v="0"/>
    <n v="1"/>
    <s v="900478663Ecoflora AgroFormulaciones SAS"/>
    <x v="0"/>
    <d v="2024-01-16T00:00:00"/>
    <x v="2875"/>
    <d v="1899-12-30T00:00:00"/>
    <d v="2024-01-16T01:21:00"/>
    <s v="1:21"/>
    <d v="1899-12-30T17:21:04"/>
    <x v="3"/>
    <x v="2"/>
    <x v="25"/>
    <x v="1"/>
    <n v="8193"/>
  </r>
  <r>
    <n v="2899"/>
    <d v="2024-01-16T18:17:17"/>
    <d v="2024-01-16T18:42:18"/>
    <s v="45981202@ventasyservicios.com.co"/>
    <s v="Candida Mayerli Moyano Casallas"/>
    <m/>
    <d v="2024-01-16T00:00:00"/>
    <s v="12:44"/>
    <x v="5"/>
    <m/>
    <m/>
    <m/>
    <m/>
    <m/>
    <m/>
    <m/>
    <m/>
    <m/>
    <m/>
    <s v="3105758642"/>
    <s v="SERMEDIN COMPA?IA LIMITADA AGENTE DE MED"/>
    <s v="MICRO"/>
    <s v="CLIENTE EXTERNO"/>
    <x v="0"/>
    <m/>
    <m/>
    <m/>
    <m/>
    <m/>
    <m/>
    <m/>
    <m/>
    <m/>
    <m/>
    <m/>
    <m/>
    <m/>
    <m/>
    <m/>
    <m/>
    <m/>
    <m/>
    <m/>
    <m/>
    <m/>
    <m/>
    <m/>
    <m/>
    <m/>
    <m/>
    <m/>
    <m/>
    <m/>
    <m/>
    <m/>
    <m/>
    <m/>
    <m/>
    <m/>
    <m/>
    <m/>
    <m/>
    <m/>
    <m/>
    <m/>
    <m/>
    <m/>
    <m/>
    <m/>
    <m/>
    <m/>
    <m/>
    <m/>
    <m/>
    <m/>
    <m/>
    <m/>
    <m/>
    <m/>
    <m/>
    <m/>
    <m/>
    <m/>
    <m/>
    <m/>
    <m/>
    <m/>
    <m/>
    <m/>
    <m/>
    <m/>
    <m/>
    <m/>
    <m/>
    <m/>
    <m/>
    <m/>
    <m/>
    <m/>
    <m/>
    <m/>
    <m/>
    <m/>
    <m/>
    <m/>
    <s v="ABONAR PAGO EQUIVOCADO A OTRO CELULAR FAVOR ABONAR A MI I A FACTURA DICIEMBRE AÑO 2024"/>
    <s v="MÓVIL"/>
    <m/>
    <s v="PAGO YA APLICADO"/>
    <s v="BANCO COLPATRÍA"/>
    <s v="TRANSFERENCIA CON PAGO A LA REFERENCIA"/>
    <m/>
    <m/>
    <m/>
    <m/>
    <m/>
    <m/>
    <m/>
    <m/>
    <m/>
    <m/>
    <m/>
    <m/>
    <m/>
    <m/>
    <m/>
    <m/>
    <m/>
    <m/>
    <m/>
    <m/>
    <m/>
    <m/>
    <m/>
    <m/>
    <m/>
    <m/>
    <x v="0"/>
    <m/>
    <m/>
    <m/>
    <m/>
    <m/>
    <s v="GESTIONADO"/>
    <m/>
    <d v="2024-01-16T00:00:00"/>
    <m/>
    <m/>
    <x v="70"/>
    <x v="4"/>
    <x v="0"/>
    <x v="0"/>
    <x v="0"/>
    <n v="1"/>
    <n v="1"/>
    <n v="1"/>
    <n v="1"/>
    <x v="0"/>
    <n v="1"/>
    <s v="3105758642"/>
    <x v="2"/>
    <d v="2024-01-16T00:00:00"/>
    <x v="2876"/>
    <d v="1899-12-30T00:00:00"/>
    <d v="2024-01-16T12:44:00"/>
    <s v="12:44"/>
    <d v="1899-12-30T05:58:18"/>
    <x v="1"/>
    <x v="1"/>
    <x v="10"/>
    <x v="1"/>
    <n v="8193"/>
  </r>
  <r>
    <n v="2900"/>
    <d v="2024-01-16T18:41:50"/>
    <d v="2024-01-16T18:42:43"/>
    <s v="45664102@ventasyservicios.com.co"/>
    <s v="Angie Tatiana Tique Cardozo"/>
    <m/>
    <d v="2024-01-16T00:00:00"/>
    <s v="12:08 p. m., "/>
    <x v="0"/>
    <m/>
    <m/>
    <m/>
    <m/>
    <m/>
    <m/>
    <m/>
    <m/>
    <s v="monica.jimenez@clarocorporativo.com.co; "/>
    <s v="Solicitud factura completa"/>
    <s v="11979298"/>
    <s v="BUHO MEDIA S A S"/>
    <s v="PYME MEDIANA"/>
    <s v="CLIENTE EXTERN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6T00:00:00"/>
    <s v="NO APLICA"/>
    <s v="NO APLICA"/>
    <x v="9"/>
    <x v="0"/>
    <x v="0"/>
    <x v="0"/>
    <x v="0"/>
    <n v="1"/>
    <n v="1"/>
    <n v="1"/>
    <n v="1"/>
    <x v="0"/>
    <n v="1"/>
    <s v="11979298BUHO MEDIA S A S"/>
    <x v="1"/>
    <d v="2024-01-16T00:00:00"/>
    <x v="2877"/>
    <d v="1899-12-30T00:00:00"/>
    <d v="2024-01-16T12:08:00"/>
    <s v="12:08"/>
    <d v="1899-12-30T06:34:43"/>
    <x v="2"/>
    <x v="2"/>
    <x v="16"/>
    <x v="1"/>
    <n v="8193"/>
  </r>
  <r>
    <n v="2901"/>
    <d v="2024-01-16T18:40:23"/>
    <d v="2024-01-16T18:43:33"/>
    <s v="46044558@ventasyservicios.com.co"/>
    <s v="Dick Harry Rodriguez Rocha"/>
    <m/>
    <d v="2024-01-12T00:00:00"/>
    <s v="11:32"/>
    <x v="0"/>
    <m/>
    <m/>
    <m/>
    <m/>
    <m/>
    <m/>
    <m/>
    <m/>
    <s v="daniel.munozc@claro.com.co"/>
    <s v="Fwd: Negacion Contrato"/>
    <s v="32137651"/>
    <s v="SANDRA XIM TENORIO FALLA"/>
    <s v="SOHO"/>
    <s v="CLIENTE CLARO"/>
    <x v="0"/>
    <m/>
    <s v="FIJO"/>
    <s v="HFC"/>
    <s v="CREACIÓN DE PQR"/>
    <m/>
    <m/>
    <m/>
    <m/>
    <m/>
    <m/>
    <m/>
    <m/>
    <m/>
    <m/>
    <m/>
    <m/>
    <m/>
    <m/>
    <s v="AJUSTES POR SOLICITUDES NO REALIZADAS"/>
    <m/>
    <m/>
    <m/>
    <m/>
    <m/>
    <m/>
    <m/>
    <m/>
    <m/>
    <m/>
    <m/>
    <m/>
    <m/>
    <m/>
    <m/>
    <m/>
    <m/>
    <m/>
    <m/>
    <m/>
    <m/>
    <m/>
    <m/>
    <m/>
    <m/>
    <m/>
    <m/>
    <m/>
    <m/>
    <m/>
    <m/>
    <m/>
    <m/>
    <m/>
    <m/>
    <m/>
    <m/>
    <m/>
    <m/>
    <m/>
    <m/>
    <m/>
    <m/>
    <m/>
    <m/>
    <m/>
    <m/>
    <m/>
    <m/>
    <m/>
    <m/>
    <m/>
    <m/>
    <m/>
    <m/>
    <m/>
    <m/>
    <m/>
    <m/>
    <m/>
    <m/>
    <m/>
    <m/>
    <m/>
    <m/>
    <m/>
    <m/>
    <m/>
    <m/>
    <m/>
    <m/>
    <m/>
    <m/>
    <m/>
    <m/>
    <m/>
    <m/>
    <m/>
    <m/>
    <m/>
    <m/>
    <m/>
    <m/>
    <m/>
    <m/>
    <m/>
    <m/>
    <m/>
    <m/>
    <m/>
    <m/>
    <m/>
    <m/>
    <m/>
    <x v="0"/>
    <m/>
    <m/>
    <m/>
    <m/>
    <m/>
    <s v="GESTIONADO"/>
    <m/>
    <d v="2024-01-12T00:00:00"/>
    <m/>
    <m/>
    <x v="90"/>
    <x v="0"/>
    <x v="0"/>
    <x v="0"/>
    <x v="0"/>
    <n v="1"/>
    <n v="1"/>
    <n v="1"/>
    <n v="1"/>
    <x v="0"/>
    <n v="1"/>
    <s v="32137651SANDRA XIM TENORIO FALLA"/>
    <x v="0"/>
    <d v="2024-01-16T00:00:00"/>
    <x v="2878"/>
    <d v="1899-12-30T00:00:00"/>
    <d v="2024-01-12T11:32:00"/>
    <s v="11:32"/>
    <d v="1900-01-03T07:11:33"/>
    <x v="0"/>
    <x v="2"/>
    <x v="20"/>
    <x v="1"/>
    <n v="8193"/>
  </r>
  <r>
    <n v="2902"/>
    <d v="2024-01-16T18:46:13"/>
    <d v="2024-01-16T18:48:07"/>
    <s v="46046817@ventasyservicios.com.co"/>
    <s v="Nicolas Romero Parra"/>
    <m/>
    <d v="2024-01-12T00:00:00"/>
    <s v="16:04"/>
    <x v="0"/>
    <m/>
    <m/>
    <m/>
    <m/>
    <m/>
    <m/>
    <m/>
    <m/>
    <s v="lady.zamudio@claro.com.co"/>
    <s v="Solicitud de reducción en los servicios de enlace directo corte 12"/>
    <s v="8.22442099"/>
    <s v="PORTAL ACTUALICESECOM SAS"/>
    <s v="PYME MEDIANA"/>
    <s v="CONSULTOR COMERCIAL"/>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6T00:00:00"/>
    <s v="CASO ESPECIAL DE ELIANA INF DE CESIONES Y CAMBIO DE PLAN"/>
    <s v="0"/>
    <x v="37"/>
    <x v="0"/>
    <x v="0"/>
    <x v="0"/>
    <x v="0"/>
    <n v="1"/>
    <n v="1"/>
    <n v="1"/>
    <n v="1"/>
    <x v="0"/>
    <n v="1"/>
    <s v="8.22442099PORTAL ACTUALICESECOM SAS"/>
    <x v="0"/>
    <d v="2024-01-16T00:00:00"/>
    <x v="2879"/>
    <d v="1899-12-30T00:00:00"/>
    <d v="2024-01-12T16:04:00"/>
    <s v="16:04"/>
    <d v="1900-01-03T02:44:07"/>
    <x v="0"/>
    <x v="0"/>
    <x v="3"/>
    <x v="1"/>
    <n v="8193"/>
  </r>
  <r>
    <n v="2903"/>
    <d v="2024-01-16T18:43:08"/>
    <d v="2024-01-16T18:50:11"/>
    <s v="45077016@ventasyservicios.com.co"/>
    <s v="Luis Guanuquiza Dominguez"/>
    <m/>
    <d v="2024-01-16T00:00:00"/>
    <s v="13:54"/>
    <x v="3"/>
    <m/>
    <s v="15560969"/>
    <m/>
    <m/>
    <m/>
    <m/>
    <m/>
    <m/>
    <m/>
    <m/>
    <s v="811032629"/>
    <s v="INVERSIONES YASSER ESCOBAR Y CIA LTDA"/>
    <s v="MICR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6T00:00:00"/>
    <m/>
    <m/>
    <x v="21"/>
    <x v="3"/>
    <x v="0"/>
    <x v="0"/>
    <x v="0"/>
    <n v="1"/>
    <n v="1"/>
    <n v="1"/>
    <n v="1"/>
    <x v="0"/>
    <n v="1"/>
    <s v="811032629INVERSIONES YASSER ESCOBAR Y CIA LTDA"/>
    <x v="2"/>
    <d v="2024-01-16T00:00:00"/>
    <x v="2880"/>
    <d v="1899-12-30T00:00:00"/>
    <d v="2024-01-16T13:54:00"/>
    <s v="13:54"/>
    <d v="1899-12-30T04:56:11"/>
    <x v="1"/>
    <x v="1"/>
    <x v="25"/>
    <x v="1"/>
    <n v="8193"/>
  </r>
  <r>
    <n v="2904"/>
    <d v="2024-01-16T18:49:58"/>
    <d v="2024-01-16T18:51:33"/>
    <s v="46046817@ventasyservicios.com.co"/>
    <s v="Nicolas Romero Parra"/>
    <m/>
    <d v="2024-01-15T00:00:00"/>
    <s v="13:03"/>
    <x v="0"/>
    <m/>
    <m/>
    <m/>
    <m/>
    <m/>
    <m/>
    <m/>
    <m/>
    <s v="serviciosmedicostorresylimasas@gmail.com"/>
    <s v="Fwd: Solicitud"/>
    <s v="0"/>
    <s v="serviciosmedicostorresylimasas"/>
    <s v="MICRO"/>
    <s v="CLIENTE CLARO"/>
    <x v="0"/>
    <m/>
    <s v="MÓVIL"/>
    <m/>
    <m/>
    <s v="CASO RECHAZADO"/>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15T00:00:00"/>
    <s v="N/A"/>
    <s v="0"/>
    <x v="3"/>
    <x v="0"/>
    <x v="0"/>
    <x v="0"/>
    <x v="0"/>
    <n v="1"/>
    <n v="1"/>
    <n v="1"/>
    <n v="1"/>
    <x v="0"/>
    <n v="1"/>
    <s v="0serviciosmedicostorresylimasas"/>
    <x v="0"/>
    <d v="2024-01-16T00:00:00"/>
    <x v="2881"/>
    <d v="1899-12-30T00:00:00"/>
    <d v="2024-01-15T13:03:00"/>
    <s v="13:03"/>
    <d v="1899-12-31T05:48:33"/>
    <x v="0"/>
    <x v="2"/>
    <x v="3"/>
    <x v="1"/>
    <n v="8193"/>
  </r>
  <r>
    <n v="2905"/>
    <d v="2024-01-16T18:43:04"/>
    <d v="2024-01-16T18:52:55"/>
    <s v="45981202@ventasyservicios.com.co"/>
    <s v="Candida Mayerli Moyano Casallas"/>
    <m/>
    <d v="2024-01-16T00:00:00"/>
    <s v="13:05"/>
    <x v="5"/>
    <m/>
    <m/>
    <m/>
    <m/>
    <m/>
    <m/>
    <m/>
    <m/>
    <m/>
    <m/>
    <s v="8.22472799"/>
    <s v="NGENIERIA, ARQUITECTURA Y TRANSPORTE VER"/>
    <s v="SOHO"/>
    <s v="CLIENTE EXTERNO"/>
    <x v="0"/>
    <m/>
    <m/>
    <m/>
    <m/>
    <m/>
    <m/>
    <m/>
    <m/>
    <m/>
    <m/>
    <m/>
    <m/>
    <m/>
    <m/>
    <m/>
    <m/>
    <m/>
    <m/>
    <m/>
    <m/>
    <m/>
    <m/>
    <m/>
    <m/>
    <m/>
    <m/>
    <m/>
    <m/>
    <m/>
    <m/>
    <m/>
    <m/>
    <m/>
    <m/>
    <m/>
    <m/>
    <m/>
    <m/>
    <m/>
    <m/>
    <m/>
    <m/>
    <m/>
    <m/>
    <m/>
    <m/>
    <m/>
    <m/>
    <m/>
    <m/>
    <m/>
    <m/>
    <m/>
    <m/>
    <m/>
    <m/>
    <m/>
    <m/>
    <m/>
    <m/>
    <m/>
    <m/>
    <m/>
    <m/>
    <m/>
    <m/>
    <m/>
    <m/>
    <m/>
    <m/>
    <m/>
    <m/>
    <m/>
    <m/>
    <m/>
    <m/>
    <m/>
    <m/>
    <m/>
    <m/>
    <m/>
    <s v="Re: PAGO NO ABONADO SERVICIO MOVIL"/>
    <s v="MÓVIL"/>
    <m/>
    <s v="PAGO NO ABONADO"/>
    <s v="BANCOLOMBIA"/>
    <s v="TRANSFERENCIA CON PAGO A LA REFERENCIA"/>
    <m/>
    <m/>
    <m/>
    <m/>
    <m/>
    <m/>
    <m/>
    <m/>
    <m/>
    <m/>
    <m/>
    <m/>
    <m/>
    <m/>
    <m/>
    <m/>
    <m/>
    <m/>
    <m/>
    <m/>
    <m/>
    <m/>
    <m/>
    <m/>
    <m/>
    <m/>
    <x v="0"/>
    <m/>
    <m/>
    <m/>
    <m/>
    <m/>
    <s v="GESTIONADO"/>
    <m/>
    <d v="2024-01-16T00:00:00"/>
    <m/>
    <m/>
    <x v="68"/>
    <x v="4"/>
    <x v="0"/>
    <x v="0"/>
    <x v="0"/>
    <n v="1"/>
    <n v="1"/>
    <n v="1"/>
    <n v="1"/>
    <x v="2"/>
    <n v="2"/>
    <s v="8.22472799"/>
    <x v="2"/>
    <d v="2024-01-16T00:00:00"/>
    <x v="2882"/>
    <d v="1899-12-30T00:00:00"/>
    <d v="2024-01-16T13:05:00"/>
    <s v="13:05"/>
    <d v="1899-12-30T05:47:55"/>
    <x v="1"/>
    <x v="1"/>
    <x v="10"/>
    <x v="1"/>
    <n v="8193"/>
  </r>
  <r>
    <n v="2906"/>
    <d v="2024-01-16T18:55:07"/>
    <d v="2024-01-16T18:56:46"/>
    <s v="45077016@ventasyservicios.com.co"/>
    <s v="Luis Guanuquiza Dominguez"/>
    <m/>
    <d v="2024-01-16T00:00:00"/>
    <s v="13:57"/>
    <x v="3"/>
    <m/>
    <s v="15560971"/>
    <m/>
    <m/>
    <m/>
    <m/>
    <m/>
    <m/>
    <m/>
    <m/>
    <s v="900146118"/>
    <s v="CONSTRCTORA HABITAT DE LOS ANDES SAS"/>
    <s v="MICR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6T00:00:00"/>
    <m/>
    <m/>
    <x v="21"/>
    <x v="3"/>
    <x v="0"/>
    <x v="0"/>
    <x v="0"/>
    <n v="1"/>
    <n v="1"/>
    <n v="1"/>
    <n v="1"/>
    <x v="0"/>
    <n v="1"/>
    <s v="900146118CONSTRCTORA HABITAT DE LOS ANDES SAS"/>
    <x v="2"/>
    <d v="2024-01-16T00:00:00"/>
    <x v="2883"/>
    <d v="1899-12-30T00:00:00"/>
    <d v="2024-01-16T13:57:00"/>
    <s v="13:57"/>
    <d v="1899-12-30T04:59:46"/>
    <x v="1"/>
    <x v="1"/>
    <x v="25"/>
    <x v="1"/>
    <n v="8193"/>
  </r>
  <r>
    <n v="2907"/>
    <d v="2024-01-16T18:54:26"/>
    <d v="2024-01-16T18:57:20"/>
    <s v="45981202@ventasyservicios.com.co"/>
    <s v="Candida Mayerli Moyano Casallas"/>
    <m/>
    <d v="2024-01-16T00:00:00"/>
    <s v="13:16"/>
    <x v="5"/>
    <m/>
    <m/>
    <m/>
    <m/>
    <m/>
    <m/>
    <m/>
    <m/>
    <m/>
    <m/>
    <s v="0"/>
    <s v="DEIVI MOSQUERA"/>
    <s v="NO DETERMINADO"/>
    <s v="CLIENTE EXTERNO"/>
    <x v="0"/>
    <m/>
    <m/>
    <m/>
    <m/>
    <m/>
    <m/>
    <m/>
    <m/>
    <m/>
    <m/>
    <m/>
    <m/>
    <m/>
    <m/>
    <m/>
    <m/>
    <m/>
    <m/>
    <m/>
    <m/>
    <m/>
    <m/>
    <m/>
    <m/>
    <m/>
    <m/>
    <m/>
    <m/>
    <m/>
    <m/>
    <m/>
    <m/>
    <m/>
    <m/>
    <m/>
    <m/>
    <m/>
    <m/>
    <m/>
    <m/>
    <m/>
    <m/>
    <m/>
    <m/>
    <m/>
    <m/>
    <m/>
    <m/>
    <m/>
    <m/>
    <m/>
    <m/>
    <m/>
    <m/>
    <m/>
    <m/>
    <m/>
    <m/>
    <m/>
    <m/>
    <m/>
    <m/>
    <m/>
    <m/>
    <m/>
    <m/>
    <m/>
    <m/>
    <m/>
    <m/>
    <m/>
    <m/>
    <m/>
    <m/>
    <m/>
    <m/>
    <m/>
    <m/>
    <m/>
    <m/>
    <m/>
    <s v="Fwd: Delivery Status Notification (Failure)"/>
    <s v="MÓVIL"/>
    <m/>
    <s v="NO CORRESPONDE"/>
    <m/>
    <m/>
    <m/>
    <m/>
    <m/>
    <m/>
    <m/>
    <m/>
    <m/>
    <m/>
    <m/>
    <m/>
    <m/>
    <m/>
    <m/>
    <m/>
    <m/>
    <m/>
    <m/>
    <m/>
    <m/>
    <m/>
    <m/>
    <m/>
    <m/>
    <m/>
    <m/>
    <m/>
    <x v="0"/>
    <m/>
    <m/>
    <m/>
    <m/>
    <m/>
    <s v="GESTIONADO"/>
    <m/>
    <d v="2024-01-16T00:00:00"/>
    <m/>
    <m/>
    <x v="76"/>
    <x v="4"/>
    <x v="0"/>
    <x v="0"/>
    <x v="0"/>
    <n v="1"/>
    <n v="1"/>
    <n v="1"/>
    <n v="1"/>
    <x v="0"/>
    <n v="1"/>
    <s v="0"/>
    <x v="2"/>
    <d v="2024-01-16T00:00:00"/>
    <x v="2884"/>
    <d v="1899-12-30T00:00:00"/>
    <d v="2024-01-16T13:16:00"/>
    <s v="13:16"/>
    <d v="1899-12-30T05:41:20"/>
    <x v="1"/>
    <x v="1"/>
    <x v="10"/>
    <x v="1"/>
    <n v="8193"/>
  </r>
  <r>
    <n v="2908"/>
    <d v="2024-01-16T18:59:03"/>
    <d v="2024-01-16T19:01:47"/>
    <s v="45664102@ventasyservicios.com.co"/>
    <s v="Angie Tatiana Tique Cardozo"/>
    <m/>
    <d v="2024-01-16T00:00:00"/>
    <s v="12:47 p. m., "/>
    <x v="0"/>
    <m/>
    <m/>
    <m/>
    <m/>
    <m/>
    <m/>
    <m/>
    <m/>
    <s v="cartera@infinagro.com "/>
    <s v="SOLICITUD DE DESCUENTO A LA FACTURA DEL MES DE ENERO DEL 2024 DE ACUERDO A LOS RESPORTES REALIZADOS DESDE EL 22 DE DICIEMBRE DEL 2023 CON EL CASO INICIAL SD49501582 QUE PASO A SER SD2805746 CLARO"/>
    <s v="11258434"/>
    <s v="INFINAGRO S.A INVERSIONES FINANCIERAS INMOBILIARIAS"/>
    <s v="PYME PEQUEÑA"/>
    <s v="CLIENTE EXTERNO"/>
    <x v="0"/>
    <m/>
    <s v="FIJO"/>
    <s v="FO"/>
    <s v="PQR"/>
    <m/>
    <m/>
    <m/>
    <m/>
    <m/>
    <m/>
    <m/>
    <m/>
    <m/>
    <m/>
    <m/>
    <m/>
    <m/>
    <m/>
    <m/>
    <m/>
    <m/>
    <m/>
    <m/>
    <m/>
    <m/>
    <m/>
    <m/>
    <m/>
    <m/>
    <m/>
    <m/>
    <m/>
    <m/>
    <m/>
    <m/>
    <m/>
    <m/>
    <m/>
    <m/>
    <m/>
    <m/>
    <s v="NO TIENE RESPUESTA"/>
    <m/>
    <m/>
    <m/>
    <m/>
    <m/>
    <m/>
    <m/>
    <m/>
    <m/>
    <m/>
    <m/>
    <m/>
    <m/>
    <m/>
    <m/>
    <m/>
    <m/>
    <m/>
    <m/>
    <m/>
    <m/>
    <m/>
    <m/>
    <m/>
    <m/>
    <m/>
    <m/>
    <m/>
    <m/>
    <m/>
    <m/>
    <m/>
    <m/>
    <m/>
    <m/>
    <m/>
    <m/>
    <m/>
    <m/>
    <m/>
    <m/>
    <m/>
    <m/>
    <m/>
    <m/>
    <m/>
    <m/>
    <m/>
    <m/>
    <m/>
    <m/>
    <m/>
    <m/>
    <m/>
    <m/>
    <m/>
    <m/>
    <m/>
    <m/>
    <m/>
    <m/>
    <m/>
    <m/>
    <m/>
    <m/>
    <m/>
    <m/>
    <m/>
    <m/>
    <m/>
    <m/>
    <x v="0"/>
    <m/>
    <m/>
    <m/>
    <m/>
    <m/>
    <s v="GESTIONADO"/>
    <m/>
    <d v="2024-01-16T00:00:00"/>
    <s v="NO APLICA"/>
    <s v="NO APLICA"/>
    <x v="12"/>
    <x v="0"/>
    <x v="0"/>
    <x v="0"/>
    <x v="0"/>
    <n v="1"/>
    <n v="1"/>
    <n v="1"/>
    <n v="1"/>
    <x v="0"/>
    <n v="1"/>
    <s v="11258434INFINAGRO S.A INVERSIONES FINANCIERAS INMOBILIARIAS"/>
    <x v="1"/>
    <d v="2024-01-16T00:00:00"/>
    <x v="2885"/>
    <d v="1899-12-30T00:00:00"/>
    <d v="2024-01-16T12:47:00"/>
    <s v="12:47"/>
    <d v="1899-12-30T06:14:47"/>
    <x v="2"/>
    <x v="2"/>
    <x v="16"/>
    <x v="1"/>
    <n v="8193"/>
  </r>
  <r>
    <n v="2909"/>
    <d v="2024-01-16T18:58:01"/>
    <d v="2024-01-16T19:01:53"/>
    <s v="45981202@ventasyservicios.com.co"/>
    <s v="Candida Mayerli Moyano Casallas"/>
    <m/>
    <d v="2024-01-16T00:00:00"/>
    <s v="13:29"/>
    <x v="5"/>
    <m/>
    <m/>
    <m/>
    <m/>
    <m/>
    <m/>
    <m/>
    <m/>
    <m/>
    <m/>
    <s v="3118733070"/>
    <s v="VILMA YOHANA MONTAÑO FORERO"/>
    <s v="SOHO"/>
    <s v="CLIENTE EXTERNO"/>
    <x v="0"/>
    <m/>
    <m/>
    <m/>
    <m/>
    <m/>
    <m/>
    <m/>
    <m/>
    <m/>
    <m/>
    <m/>
    <m/>
    <m/>
    <m/>
    <m/>
    <m/>
    <m/>
    <m/>
    <m/>
    <m/>
    <m/>
    <m/>
    <m/>
    <m/>
    <m/>
    <m/>
    <m/>
    <m/>
    <m/>
    <m/>
    <m/>
    <m/>
    <m/>
    <m/>
    <m/>
    <m/>
    <m/>
    <m/>
    <m/>
    <m/>
    <m/>
    <m/>
    <m/>
    <m/>
    <m/>
    <m/>
    <m/>
    <m/>
    <m/>
    <m/>
    <m/>
    <m/>
    <m/>
    <m/>
    <m/>
    <m/>
    <m/>
    <m/>
    <m/>
    <m/>
    <m/>
    <m/>
    <m/>
    <m/>
    <m/>
    <m/>
    <m/>
    <m/>
    <m/>
    <m/>
    <m/>
    <m/>
    <m/>
    <m/>
    <m/>
    <m/>
    <m/>
    <m/>
    <m/>
    <m/>
    <m/>
    <s v="Cc39744490 reclamo"/>
    <s v="MÓVIL"/>
    <m/>
    <s v="COMPROBANTE NO VALIDO"/>
    <m/>
    <m/>
    <m/>
    <m/>
    <m/>
    <m/>
    <m/>
    <m/>
    <m/>
    <m/>
    <m/>
    <m/>
    <m/>
    <m/>
    <m/>
    <m/>
    <m/>
    <m/>
    <m/>
    <m/>
    <m/>
    <m/>
    <m/>
    <m/>
    <m/>
    <m/>
    <m/>
    <m/>
    <x v="0"/>
    <m/>
    <m/>
    <m/>
    <m/>
    <m/>
    <s v="GESTIONADO"/>
    <m/>
    <d v="2024-01-16T00:00:00"/>
    <m/>
    <m/>
    <x v="71"/>
    <x v="4"/>
    <x v="0"/>
    <x v="0"/>
    <x v="0"/>
    <n v="1"/>
    <n v="1"/>
    <n v="1"/>
    <n v="1"/>
    <x v="0"/>
    <n v="1"/>
    <s v="3118733070"/>
    <x v="2"/>
    <d v="2024-01-16T00:00:00"/>
    <x v="2886"/>
    <d v="1899-12-30T00:00:00"/>
    <d v="2024-01-16T13:29:00"/>
    <s v="13:29"/>
    <d v="1899-12-30T05:32:53"/>
    <x v="1"/>
    <x v="1"/>
    <x v="10"/>
    <x v="1"/>
    <n v="8193"/>
  </r>
  <r>
    <n v="2910"/>
    <d v="2024-01-16T19:01:04"/>
    <d v="2024-01-16T19:03:43"/>
    <s v="45077016@ventasyservicios.com.co"/>
    <s v="Luis Guanuquiza Dominguez"/>
    <m/>
    <d v="2024-01-16T00:00:00"/>
    <s v="14:23"/>
    <x v="3"/>
    <m/>
    <s v="15560985"/>
    <m/>
    <m/>
    <m/>
    <m/>
    <m/>
    <m/>
    <m/>
    <m/>
    <s v="900601914"/>
    <s v="ANCLA TELECOMUNICACIONES S.A.S."/>
    <s v="MICR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6T00:00:00"/>
    <m/>
    <m/>
    <x v="21"/>
    <x v="3"/>
    <x v="0"/>
    <x v="0"/>
    <x v="0"/>
    <n v="1"/>
    <n v="1"/>
    <n v="1"/>
    <n v="1"/>
    <x v="0"/>
    <n v="1"/>
    <s v="900601914ANCLA TELECOMUNICACIONES S.A.S."/>
    <x v="2"/>
    <d v="2024-01-16T00:00:00"/>
    <x v="2887"/>
    <d v="1899-12-30T00:00:00"/>
    <d v="2024-01-16T14:23:00"/>
    <s v="14:23"/>
    <d v="1899-12-30T04:40:43"/>
    <x v="1"/>
    <x v="1"/>
    <x v="25"/>
    <x v="1"/>
    <n v="8193"/>
  </r>
  <r>
    <n v="2911"/>
    <d v="2024-01-16T19:01:56"/>
    <d v="2024-01-16T19:07:57"/>
    <s v="45981202@ventasyservicios.com.co"/>
    <s v="Candida Mayerli Moyano Casallas"/>
    <m/>
    <d v="2024-01-16T00:00:00"/>
    <s v="1:35"/>
    <x v="5"/>
    <m/>
    <m/>
    <m/>
    <m/>
    <m/>
    <m/>
    <m/>
    <m/>
    <m/>
    <m/>
    <s v="92138433"/>
    <s v="CARLOS DE JUBIZ PALIS"/>
    <s v="SOHO"/>
    <s v="CLIENTE EXTERNO"/>
    <x v="0"/>
    <m/>
    <m/>
    <m/>
    <m/>
    <m/>
    <m/>
    <m/>
    <m/>
    <m/>
    <m/>
    <m/>
    <m/>
    <m/>
    <m/>
    <m/>
    <m/>
    <m/>
    <m/>
    <m/>
    <m/>
    <m/>
    <m/>
    <m/>
    <m/>
    <m/>
    <m/>
    <m/>
    <m/>
    <m/>
    <m/>
    <m/>
    <m/>
    <m/>
    <m/>
    <m/>
    <m/>
    <m/>
    <m/>
    <m/>
    <m/>
    <m/>
    <m/>
    <m/>
    <m/>
    <m/>
    <m/>
    <m/>
    <m/>
    <m/>
    <m/>
    <m/>
    <m/>
    <m/>
    <m/>
    <m/>
    <m/>
    <m/>
    <m/>
    <m/>
    <m/>
    <m/>
    <m/>
    <m/>
    <m/>
    <m/>
    <m/>
    <m/>
    <m/>
    <m/>
    <m/>
    <m/>
    <m/>
    <m/>
    <m/>
    <m/>
    <m/>
    <m/>
    <m/>
    <m/>
    <m/>
    <m/>
    <s v="PAGO DE REF 92138433"/>
    <s v="FIJA"/>
    <s v="HFC"/>
    <s v="PAGO YA APLICADO"/>
    <s v="APP MI CLARO"/>
    <s v="TRANSFERENCIA CON PAGO A LA REFERENCIA"/>
    <m/>
    <m/>
    <m/>
    <m/>
    <m/>
    <m/>
    <m/>
    <m/>
    <m/>
    <m/>
    <m/>
    <m/>
    <m/>
    <m/>
    <m/>
    <m/>
    <m/>
    <m/>
    <m/>
    <m/>
    <m/>
    <m/>
    <m/>
    <m/>
    <m/>
    <m/>
    <x v="0"/>
    <m/>
    <m/>
    <m/>
    <m/>
    <m/>
    <s v="GESTIONADO"/>
    <m/>
    <d v="2024-01-16T00:00:00"/>
    <m/>
    <m/>
    <x v="70"/>
    <x v="4"/>
    <x v="0"/>
    <x v="0"/>
    <x v="0"/>
    <n v="1"/>
    <n v="1"/>
    <n v="1"/>
    <n v="1"/>
    <x v="0"/>
    <n v="1"/>
    <s v="92138433"/>
    <x v="0"/>
    <d v="2024-01-16T00:00:00"/>
    <x v="2888"/>
    <d v="1899-12-30T00:00:00"/>
    <d v="2024-01-16T01:35:00"/>
    <s v="1:35"/>
    <d v="1899-12-30T17:32:57"/>
    <x v="3"/>
    <x v="2"/>
    <x v="10"/>
    <x v="1"/>
    <n v="8193"/>
  </r>
  <r>
    <n v="2912"/>
    <d v="2024-01-16T19:03:19"/>
    <d v="2024-01-16T19:08:33"/>
    <s v="45577874@ventasyservicios.com.co"/>
    <s v="David Andres Pardo Torres"/>
    <m/>
    <d v="2024-01-15T00:00:00"/>
    <s v="07:42"/>
    <x v="4"/>
    <m/>
    <m/>
    <m/>
    <m/>
    <m/>
    <m/>
    <m/>
    <m/>
    <s v="icoperfiles@hotmail.com"/>
    <s v="RE: Solicitud Traslado"/>
    <s v="12005396"/>
    <s v="ICOPERFILES S A"/>
    <s v="PYME MEDIANA"/>
    <s v="CLIENTE EXTERNO"/>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6T00:00:00"/>
    <s v="20666466"/>
    <m/>
    <x v="80"/>
    <x v="0"/>
    <x v="0"/>
    <x v="0"/>
    <x v="0"/>
    <n v="1"/>
    <n v="1"/>
    <n v="1"/>
    <n v="1"/>
    <x v="2"/>
    <n v="2"/>
    <s v="12005396ICOPERFILES S A"/>
    <x v="0"/>
    <d v="2024-01-16T00:00:00"/>
    <x v="2889"/>
    <d v="1899-12-30T00:00:00"/>
    <d v="2024-01-15T07:42:00"/>
    <s v="07:42"/>
    <d v="1899-12-31T11:26:33"/>
    <x v="0"/>
    <x v="0"/>
    <x v="14"/>
    <x v="0"/>
    <n v="8193"/>
  </r>
  <r>
    <n v="2913"/>
    <d v="2024-01-16T19:07:47"/>
    <d v="2024-01-16T19:09:30"/>
    <s v="46046813@ventasyservicios.com.co"/>
    <s v="Leidy Dayan Bautista Villamil"/>
    <m/>
    <d v="2024-01-15T00:00:00"/>
    <s v="14:32"/>
    <x v="0"/>
    <m/>
    <m/>
    <m/>
    <m/>
    <m/>
    <m/>
    <m/>
    <m/>
    <s v="contactopyme.co@claro.com.co"/>
    <s v="Fwd: VERIFICACION DE CARTERA"/>
    <s v="29535222  "/>
    <s v="COMED MEDICA DOMICILI SAS"/>
    <s v="SOHO"/>
    <s v="CLIENTE CLARO"/>
    <x v="0"/>
    <m/>
    <s v="FIJO"/>
    <s v="HFC"/>
    <s v="SALDO"/>
    <m/>
    <m/>
    <m/>
    <m/>
    <m/>
    <m/>
    <m/>
    <m/>
    <m/>
    <m/>
    <m/>
    <m/>
    <m/>
    <m/>
    <m/>
    <m/>
    <m/>
    <m/>
    <m/>
    <m/>
    <m/>
    <m/>
    <m/>
    <m/>
    <m/>
    <m/>
    <m/>
    <m/>
    <m/>
    <m/>
    <m/>
    <m/>
    <m/>
    <m/>
    <m/>
    <m/>
    <m/>
    <m/>
    <m/>
    <m/>
    <m/>
    <m/>
    <m/>
    <m/>
    <m/>
    <m/>
    <m/>
    <m/>
    <m/>
    <s v="INFORMACIÓN - ACLARACIÓN"/>
    <m/>
    <m/>
    <m/>
    <m/>
    <m/>
    <m/>
    <m/>
    <m/>
    <m/>
    <m/>
    <m/>
    <m/>
    <m/>
    <m/>
    <m/>
    <m/>
    <m/>
    <m/>
    <m/>
    <m/>
    <m/>
    <m/>
    <m/>
    <m/>
    <m/>
    <m/>
    <m/>
    <m/>
    <m/>
    <m/>
    <m/>
    <m/>
    <m/>
    <m/>
    <m/>
    <m/>
    <m/>
    <m/>
    <m/>
    <m/>
    <m/>
    <m/>
    <m/>
    <m/>
    <m/>
    <m/>
    <m/>
    <m/>
    <m/>
    <m/>
    <m/>
    <m/>
    <m/>
    <m/>
    <m/>
    <m/>
    <m/>
    <m/>
    <m/>
    <x v="0"/>
    <m/>
    <m/>
    <m/>
    <m/>
    <m/>
    <s v="GESTIONADO"/>
    <m/>
    <d v="2024-01-16T00:00:00"/>
    <m/>
    <m/>
    <x v="39"/>
    <x v="0"/>
    <x v="0"/>
    <x v="0"/>
    <x v="0"/>
    <n v="1"/>
    <n v="1"/>
    <n v="1"/>
    <n v="1"/>
    <x v="0"/>
    <n v="1"/>
    <s v="29535222  COMED MEDICA DOMICILI SAS"/>
    <x v="0"/>
    <d v="2024-01-16T00:00:00"/>
    <x v="2890"/>
    <d v="1899-12-30T00:00:00"/>
    <d v="2024-01-15T14:32:00"/>
    <s v="14:32"/>
    <d v="1899-12-31T04:37:30"/>
    <x v="0"/>
    <x v="0"/>
    <x v="2"/>
    <x v="1"/>
    <n v="8193"/>
  </r>
  <r>
    <n v="2914"/>
    <d v="2024-01-16T19:08:45"/>
    <d v="2024-01-16T19:09:32"/>
    <s v="45664102@ventasyservicios.com.co"/>
    <s v="Angie Tatiana Tique Cardozo"/>
    <m/>
    <d v="2024-01-16T00:00:00"/>
    <s v="1:39 p. m."/>
    <x v="0"/>
    <m/>
    <m/>
    <m/>
    <m/>
    <m/>
    <m/>
    <m/>
    <m/>
    <s v="corporativo@hache2.com"/>
    <s v="Cancelacion servicio REf. 21505268"/>
    <s v="21505268 "/>
    <s v="ARTE GRAFI HADERER HERMANOS LTDA     "/>
    <s v="MASIV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6T00:00:00"/>
    <s v="NO APLICA"/>
    <s v="NO APLICA"/>
    <x v="58"/>
    <x v="0"/>
    <x v="0"/>
    <x v="0"/>
    <x v="0"/>
    <n v="1"/>
    <n v="1"/>
    <n v="1"/>
    <n v="1"/>
    <x v="0"/>
    <n v="1"/>
    <s v="21505268 ARTE GRAFI HADERER HERMANOS LTDA     "/>
    <x v="1"/>
    <d v="2024-01-16T00:00:00"/>
    <x v="2891"/>
    <d v="1899-12-30T00:00:00"/>
    <d v="2024-01-16T01:39:00"/>
    <s v="1:39"/>
    <d v="1899-12-30T17:30:32"/>
    <x v="3"/>
    <x v="2"/>
    <x v="16"/>
    <x v="1"/>
    <n v="8193"/>
  </r>
  <r>
    <n v="2915"/>
    <d v="2024-01-16T19:14:06"/>
    <d v="2024-01-16T19:14:18"/>
    <s v="46044971@ventasyservicios.com.co"/>
    <s v="Rowinson Pinilla Vega"/>
    <m/>
    <d v="2024-01-15T00:00:00"/>
    <s v="15:52 p. m."/>
    <x v="0"/>
    <m/>
    <m/>
    <m/>
    <m/>
    <m/>
    <m/>
    <m/>
    <m/>
    <s v="mauricio.pino@claro.com.co"/>
    <s v="NOVEDAD CAMBIO DE SERVICIO CLIENTE SERVIUNIX S.A.S NIT 811010948-1 ID 11228964"/>
    <s v="11228964"/>
    <s v="SERVIUNIX SAS"/>
    <s v="PYME PEQUEÑA"/>
    <s v="NOVEDADES EMPRESAS"/>
    <x v="0"/>
    <m/>
    <s v="FIJO"/>
    <s v="FO"/>
    <s v="PRODUCTO"/>
    <m/>
    <m/>
    <m/>
    <m/>
    <m/>
    <m/>
    <m/>
    <m/>
    <m/>
    <m/>
    <m/>
    <m/>
    <m/>
    <m/>
    <m/>
    <m/>
    <m/>
    <m/>
    <m/>
    <m/>
    <m/>
    <m/>
    <m/>
    <m/>
    <m/>
    <m/>
    <m/>
    <m/>
    <m/>
    <m/>
    <m/>
    <m/>
    <m/>
    <m/>
    <m/>
    <m/>
    <m/>
    <m/>
    <s v="OTROS PRODUCTOS (VENTAS)"/>
    <m/>
    <m/>
    <m/>
    <m/>
    <m/>
    <m/>
    <m/>
    <m/>
    <m/>
    <m/>
    <m/>
    <m/>
    <m/>
    <m/>
    <m/>
    <m/>
    <m/>
    <m/>
    <m/>
    <m/>
    <m/>
    <m/>
    <m/>
    <m/>
    <m/>
    <m/>
    <m/>
    <m/>
    <m/>
    <m/>
    <m/>
    <m/>
    <m/>
    <m/>
    <m/>
    <m/>
    <m/>
    <m/>
    <m/>
    <m/>
    <m/>
    <m/>
    <m/>
    <m/>
    <m/>
    <m/>
    <m/>
    <m/>
    <m/>
    <m/>
    <m/>
    <m/>
    <m/>
    <m/>
    <m/>
    <m/>
    <m/>
    <m/>
    <m/>
    <m/>
    <m/>
    <m/>
    <m/>
    <m/>
    <m/>
    <m/>
    <m/>
    <m/>
    <m/>
    <m/>
    <x v="0"/>
    <m/>
    <m/>
    <m/>
    <m/>
    <m/>
    <s v="GESTIONADO"/>
    <m/>
    <d v="2024-01-15T00:00:00"/>
    <s v="NA"/>
    <s v="NA"/>
    <x v="16"/>
    <x v="0"/>
    <x v="0"/>
    <x v="19"/>
    <x v="1"/>
    <n v="1"/>
    <n v="1"/>
    <n v="1"/>
    <n v="1"/>
    <x v="0"/>
    <n v="1"/>
    <s v="11228964SERVIUNIX SAS"/>
    <x v="0"/>
    <d v="2024-01-16T00:00:00"/>
    <x v="2892"/>
    <d v="1899-12-30T00:00:00"/>
    <d v="2024-01-15T15:52:00"/>
    <s v="15:52"/>
    <d v="1899-12-31T03:22:18"/>
    <x v="0"/>
    <x v="2"/>
    <x v="19"/>
    <x v="1"/>
    <n v="8193"/>
  </r>
  <r>
    <n v="2916"/>
    <d v="2024-01-16T19:17:40"/>
    <d v="2024-01-16T19:18:27"/>
    <s v="45664102@ventasyservicios.com.co"/>
    <s v="Angie Tatiana Tique Cardozo"/>
    <m/>
    <d v="2024-01-16T00:00:00"/>
    <s v="2:04 p. m."/>
    <x v="0"/>
    <m/>
    <m/>
    <m/>
    <m/>
    <m/>
    <m/>
    <m/>
    <m/>
    <s v="auditorcontable@medisinu.com"/>
    <s v="Solicitud de factura de servicio"/>
    <s v="49473328  "/>
    <s v=" MEDISINU IPS SAS"/>
    <s v="MICRO"/>
    <s v="CLIENTE EXTERNO"/>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6T00:00:00"/>
    <s v="NO APLICA"/>
    <s v="NO APLICA"/>
    <x v="9"/>
    <x v="0"/>
    <x v="0"/>
    <x v="0"/>
    <x v="0"/>
    <n v="1"/>
    <n v="1"/>
    <n v="1"/>
    <n v="1"/>
    <x v="0"/>
    <n v="1"/>
    <s v="49473328   MEDISINU IPS SAS"/>
    <x v="1"/>
    <d v="2024-01-16T00:00:00"/>
    <x v="2893"/>
    <d v="1899-12-30T00:00:00"/>
    <d v="2024-01-16T02:04:00"/>
    <s v="2:04"/>
    <d v="1899-12-30T17:14:27"/>
    <x v="3"/>
    <x v="2"/>
    <x v="16"/>
    <x v="1"/>
    <n v="8193"/>
  </r>
  <r>
    <n v="2917"/>
    <d v="2024-01-16T19:08:11"/>
    <d v="2024-01-16T19:18:43"/>
    <s v="45981202@ventasyservicios.com.co"/>
    <s v="Candida Mayerli Moyano Casallas"/>
    <m/>
    <d v="2024-01-16T00:00:00"/>
    <s v="2:35 p. m."/>
    <x v="5"/>
    <m/>
    <m/>
    <m/>
    <m/>
    <m/>
    <m/>
    <m/>
    <m/>
    <m/>
    <m/>
    <s v="13877725"/>
    <s v="LATAM RENEWABLE ENERGY ENGINEERING COMPANY S.R.L. LTDA"/>
    <s v="PYME MEDIANA"/>
    <s v="CLIENTE EXTERNO"/>
    <x v="0"/>
    <m/>
    <m/>
    <m/>
    <m/>
    <m/>
    <m/>
    <m/>
    <m/>
    <m/>
    <m/>
    <m/>
    <m/>
    <m/>
    <m/>
    <m/>
    <m/>
    <m/>
    <m/>
    <m/>
    <m/>
    <m/>
    <m/>
    <m/>
    <m/>
    <m/>
    <m/>
    <m/>
    <m/>
    <m/>
    <m/>
    <m/>
    <m/>
    <m/>
    <m/>
    <m/>
    <m/>
    <m/>
    <m/>
    <m/>
    <m/>
    <m/>
    <m/>
    <m/>
    <m/>
    <m/>
    <m/>
    <m/>
    <m/>
    <m/>
    <m/>
    <m/>
    <m/>
    <m/>
    <m/>
    <m/>
    <m/>
    <m/>
    <m/>
    <m/>
    <m/>
    <m/>
    <m/>
    <m/>
    <m/>
    <m/>
    <m/>
    <m/>
    <m/>
    <m/>
    <m/>
    <m/>
    <m/>
    <m/>
    <m/>
    <m/>
    <m/>
    <m/>
    <m/>
    <m/>
    <m/>
    <m/>
    <s v="PAGO NO APLICADO LATAM RENEWABLE ENERGY ENGINEERING COMPANY S.R.L. LTDA"/>
    <s v="FIJA"/>
    <s v="FO"/>
    <s v="PAGO YA APLICADO"/>
    <s v="BANCO DAVIVIENDA"/>
    <s v="TRANSFERENCIA CON PAGO A LA REFERENCIA"/>
    <m/>
    <m/>
    <m/>
    <m/>
    <m/>
    <m/>
    <m/>
    <m/>
    <m/>
    <m/>
    <m/>
    <m/>
    <m/>
    <m/>
    <m/>
    <m/>
    <m/>
    <m/>
    <m/>
    <m/>
    <m/>
    <m/>
    <m/>
    <m/>
    <m/>
    <m/>
    <x v="0"/>
    <m/>
    <m/>
    <m/>
    <m/>
    <m/>
    <s v="GESTIONADO"/>
    <m/>
    <d v="2024-01-16T00:00:00"/>
    <m/>
    <m/>
    <x v="70"/>
    <x v="4"/>
    <x v="0"/>
    <x v="0"/>
    <x v="0"/>
    <n v="1"/>
    <n v="1"/>
    <n v="1"/>
    <n v="1"/>
    <x v="0"/>
    <n v="1"/>
    <s v="13877725"/>
    <x v="0"/>
    <d v="2024-01-16T00:00:00"/>
    <x v="2894"/>
    <d v="1899-12-30T00:00:00"/>
    <d v="2024-01-16T02:35:00"/>
    <s v="2:35"/>
    <d v="1899-12-30T16:43:43"/>
    <x v="3"/>
    <x v="2"/>
    <x v="10"/>
    <x v="1"/>
    <n v="8193"/>
  </r>
  <r>
    <n v="2918"/>
    <d v="2024-01-16T19:17:48"/>
    <d v="2024-01-16T19:18:45"/>
    <s v="46044959@ventasyservicios.com.co"/>
    <s v="Brayan Enrique Cuida Castillo"/>
    <m/>
    <d v="2024-01-16T00:00:00"/>
    <s v="10:23 a. m."/>
    <x v="4"/>
    <m/>
    <m/>
    <m/>
    <m/>
    <m/>
    <m/>
    <m/>
    <m/>
    <s v="gutiescobar21@hotmail.com"/>
    <s v="Cambio líneas a prepago"/>
    <s v="8.22496976"/>
    <s v="COPY MEDIOS LTDA."/>
    <s v="SOHO"/>
    <s v="CLIENTE CLARO"/>
    <x v="0"/>
    <m/>
    <s v="MÓVIL"/>
    <m/>
    <m/>
    <s v="CANCELACIÓN DE LÍNEA"/>
    <m/>
    <m/>
    <m/>
    <m/>
    <m/>
    <s v="COLOCACIÓN"/>
    <m/>
    <m/>
    <m/>
    <m/>
    <m/>
    <m/>
    <m/>
    <m/>
    <m/>
    <m/>
    <m/>
    <m/>
    <m/>
    <m/>
    <m/>
    <m/>
    <m/>
    <m/>
    <m/>
    <m/>
    <m/>
    <m/>
    <m/>
    <m/>
    <m/>
    <m/>
    <m/>
    <m/>
    <m/>
    <m/>
    <m/>
    <m/>
    <m/>
    <m/>
    <m/>
    <m/>
    <m/>
    <m/>
    <m/>
    <m/>
    <m/>
    <m/>
    <m/>
    <m/>
    <m/>
    <m/>
    <m/>
    <m/>
    <m/>
    <m/>
    <m/>
    <m/>
    <m/>
    <m/>
    <m/>
    <m/>
    <m/>
    <m/>
    <m/>
    <m/>
    <m/>
    <m/>
    <m/>
    <m/>
    <m/>
    <m/>
    <m/>
    <m/>
    <m/>
    <m/>
    <m/>
    <m/>
    <m/>
    <m/>
    <m/>
    <m/>
    <m/>
    <m/>
    <m/>
    <m/>
    <m/>
    <m/>
    <m/>
    <m/>
    <m/>
    <m/>
    <m/>
    <m/>
    <m/>
    <m/>
    <m/>
    <m/>
    <m/>
    <m/>
    <m/>
    <m/>
    <m/>
    <m/>
    <m/>
    <s v="NO INDICA MOTIVO"/>
    <m/>
    <m/>
    <x v="1"/>
    <m/>
    <m/>
    <s v="47"/>
    <m/>
    <m/>
    <s v="GESTIONADO"/>
    <m/>
    <d v="2024-01-16T00:00:00"/>
    <s v="NN"/>
    <m/>
    <x v="25"/>
    <x v="0"/>
    <x v="0"/>
    <x v="0"/>
    <x v="0"/>
    <n v="1"/>
    <n v="1"/>
    <n v="1"/>
    <n v="1"/>
    <x v="0"/>
    <n v="1"/>
    <s v="8.22496976COPY MEDIOS LTDA."/>
    <x v="0"/>
    <d v="2024-01-16T00:00:00"/>
    <x v="2895"/>
    <d v="1899-12-30T00:00:00"/>
    <d v="2024-01-16T10:23:00"/>
    <s v="10:23"/>
    <d v="1899-12-30T08:55:45"/>
    <x v="2"/>
    <x v="2"/>
    <x v="7"/>
    <x v="0"/>
    <n v="8193"/>
  </r>
  <r>
    <n v="2919"/>
    <d v="2024-01-16T19:16:36"/>
    <d v="2024-01-16T19:19:27"/>
    <s v="45077016@ventasyservicios.com.co"/>
    <s v="Luis Guanuquiza Dominguez"/>
    <m/>
    <d v="2024-01-16T00:00:00"/>
    <s v="14:32"/>
    <x v="3"/>
    <m/>
    <s v="15560993"/>
    <m/>
    <m/>
    <m/>
    <m/>
    <m/>
    <m/>
    <m/>
    <m/>
    <s v="900896622"/>
    <s v="todo en hogar sas"/>
    <s v="MICR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6T00:00:00"/>
    <m/>
    <m/>
    <x v="21"/>
    <x v="3"/>
    <x v="0"/>
    <x v="0"/>
    <x v="0"/>
    <n v="1"/>
    <n v="1"/>
    <n v="1"/>
    <n v="1"/>
    <x v="2"/>
    <n v="2"/>
    <s v="900896622todo en hogar sas"/>
    <x v="2"/>
    <d v="2024-01-16T00:00:00"/>
    <x v="2896"/>
    <d v="1899-12-30T00:00:00"/>
    <d v="2024-01-16T14:32:00"/>
    <s v="14:32"/>
    <d v="1899-12-30T04:47:27"/>
    <x v="1"/>
    <x v="1"/>
    <x v="25"/>
    <x v="1"/>
    <n v="8193"/>
  </r>
  <r>
    <n v="2920"/>
    <d v="2024-01-16T18:59:57"/>
    <d v="2024-01-16T19:22:25"/>
    <s v="46046817@ventasyservicios.com.co"/>
    <s v="Nicolas Romero Parra"/>
    <m/>
    <d v="2024-01-16T00:00:00"/>
    <s v="14:25"/>
    <x v="0"/>
    <m/>
    <m/>
    <m/>
    <m/>
    <m/>
    <m/>
    <m/>
    <m/>
    <s v="dirtorredelviento@gmail.com"/>
    <s v="Re: Fwd: Re: Fwd: Solicitud de cambio de persona natural a empresarial"/>
    <s v="65598472"/>
    <s v="PAUL TIGREROS MUNERA"/>
    <s v="PYME MEDIANA"/>
    <s v="CLIENTE CLARO"/>
    <x v="0"/>
    <m/>
    <s v="FIJO"/>
    <s v="HFC"/>
    <s v="CASO A OTRAS ÁREAS"/>
    <m/>
    <m/>
    <m/>
    <m/>
    <m/>
    <m/>
    <m/>
    <m/>
    <s v="NOVEDADES PYME"/>
    <m/>
    <m/>
    <m/>
    <m/>
    <m/>
    <m/>
    <m/>
    <m/>
    <m/>
    <m/>
    <m/>
    <m/>
    <m/>
    <m/>
    <m/>
    <m/>
    <m/>
    <m/>
    <m/>
    <m/>
    <m/>
    <m/>
    <m/>
    <m/>
    <m/>
    <m/>
    <m/>
    <m/>
    <m/>
    <m/>
    <m/>
    <m/>
    <m/>
    <m/>
    <m/>
    <m/>
    <m/>
    <m/>
    <m/>
    <m/>
    <m/>
    <m/>
    <m/>
    <m/>
    <m/>
    <m/>
    <m/>
    <m/>
    <m/>
    <m/>
    <m/>
    <m/>
    <m/>
    <m/>
    <m/>
    <m/>
    <m/>
    <m/>
    <m/>
    <m/>
    <m/>
    <m/>
    <m/>
    <m/>
    <m/>
    <m/>
    <m/>
    <m/>
    <m/>
    <m/>
    <m/>
    <m/>
    <m/>
    <m/>
    <m/>
    <m/>
    <m/>
    <m/>
    <m/>
    <m/>
    <m/>
    <m/>
    <m/>
    <m/>
    <m/>
    <m/>
    <m/>
    <m/>
    <m/>
    <m/>
    <m/>
    <m/>
    <m/>
    <m/>
    <m/>
    <m/>
    <m/>
    <m/>
    <m/>
    <m/>
    <x v="0"/>
    <m/>
    <m/>
    <m/>
    <m/>
    <m/>
    <s v="GESTIONADO"/>
    <m/>
    <d v="2024-01-16T00:00:00"/>
    <s v="N/A"/>
    <s v="996435234"/>
    <x v="94"/>
    <x v="0"/>
    <x v="0"/>
    <x v="0"/>
    <x v="0"/>
    <n v="1"/>
    <n v="1"/>
    <n v="1"/>
    <n v="1"/>
    <x v="0"/>
    <n v="1"/>
    <s v="65598472PAUL TIGREROS MUNERA"/>
    <x v="2"/>
    <d v="2024-01-16T00:00:00"/>
    <x v="2897"/>
    <d v="1899-12-30T00:00:00"/>
    <d v="2024-01-16T14:25:00"/>
    <s v="14:25"/>
    <d v="1899-12-30T04:57:25"/>
    <x v="1"/>
    <x v="1"/>
    <x v="3"/>
    <x v="1"/>
    <n v="8193"/>
  </r>
  <r>
    <n v="2921"/>
    <d v="2024-01-16T19:20:24"/>
    <d v="2024-01-16T19:27:37"/>
    <s v="45981202@ventasyservicios.com.co"/>
    <s v="Candida Mayerli Moyano Casallas"/>
    <m/>
    <d v="2024-01-16T00:00:00"/>
    <s v="3:05 p.m"/>
    <x v="5"/>
    <m/>
    <m/>
    <m/>
    <m/>
    <m/>
    <m/>
    <m/>
    <m/>
    <m/>
    <m/>
    <s v="8.22057356"/>
    <s v="EMPRESA SOCIAL DEL ESTADO CENTRO DE SALU -"/>
    <s v="SOHO"/>
    <s v="CLIENTE EXTERNO"/>
    <x v="0"/>
    <m/>
    <m/>
    <m/>
    <m/>
    <m/>
    <m/>
    <m/>
    <m/>
    <m/>
    <m/>
    <m/>
    <m/>
    <m/>
    <m/>
    <m/>
    <m/>
    <m/>
    <m/>
    <m/>
    <m/>
    <m/>
    <m/>
    <m/>
    <m/>
    <m/>
    <m/>
    <m/>
    <m/>
    <m/>
    <m/>
    <m/>
    <m/>
    <m/>
    <m/>
    <m/>
    <m/>
    <m/>
    <m/>
    <m/>
    <m/>
    <m/>
    <m/>
    <m/>
    <m/>
    <m/>
    <m/>
    <m/>
    <m/>
    <m/>
    <m/>
    <m/>
    <m/>
    <m/>
    <m/>
    <m/>
    <m/>
    <m/>
    <m/>
    <m/>
    <m/>
    <m/>
    <m/>
    <m/>
    <m/>
    <m/>
    <m/>
    <m/>
    <m/>
    <m/>
    <m/>
    <m/>
    <m/>
    <m/>
    <m/>
    <m/>
    <m/>
    <m/>
    <m/>
    <m/>
    <m/>
    <m/>
    <s v="Re: RECIBO DE PAGO"/>
    <s v="MÓVIL"/>
    <m/>
    <s v="PAGO NO ABONADO"/>
    <s v="BANCO POPULAR"/>
    <s v="TRANSFERENCIA CON PAGO A LA REFERENCIA"/>
    <s v="REQ000004494513"/>
    <m/>
    <m/>
    <m/>
    <m/>
    <m/>
    <m/>
    <m/>
    <m/>
    <m/>
    <m/>
    <m/>
    <m/>
    <m/>
    <m/>
    <m/>
    <m/>
    <m/>
    <m/>
    <m/>
    <m/>
    <m/>
    <m/>
    <m/>
    <m/>
    <m/>
    <x v="0"/>
    <m/>
    <m/>
    <m/>
    <m/>
    <m/>
    <s v="ESCALADO"/>
    <s v="MYIT"/>
    <d v="2024-01-16T00:00:00"/>
    <m/>
    <m/>
    <x v="68"/>
    <x v="4"/>
    <x v="0"/>
    <x v="0"/>
    <x v="0"/>
    <s v=""/>
    <n v="0"/>
    <n v="0"/>
    <n v="0"/>
    <x v="1"/>
    <n v="2"/>
    <s v="8.22057356"/>
    <x v="1"/>
    <d v="2024-01-16T00:00:00"/>
    <x v="2898"/>
    <d v="1899-12-30T00:00:00"/>
    <d v="2024-01-16T03:05:00"/>
    <s v="3:05"/>
    <d v="1899-12-30T16:22:37"/>
    <x v="3"/>
    <x v="2"/>
    <x v="10"/>
    <x v="1"/>
    <n v="0"/>
  </r>
  <r>
    <n v="2922"/>
    <d v="2024-01-16T19:28:37"/>
    <d v="2024-01-16T19:30:24"/>
    <s v="45077016@ventasyservicios.com.co"/>
    <s v="Luis Guanuquiza Dominguez"/>
    <m/>
    <d v="2024-01-16T00:00:00"/>
    <s v="14:49"/>
    <x v="3"/>
    <m/>
    <s v="15561002"/>
    <m/>
    <m/>
    <m/>
    <m/>
    <m/>
    <m/>
    <m/>
    <m/>
    <s v="830064264"/>
    <s v="SI SISTEMA INTEGRAL INMOBILIARIO S A. -"/>
    <s v="MICRO"/>
    <s v="CLIENTE EXTERNO"/>
    <x v="0"/>
    <m/>
    <s v="MÓVIL"/>
    <m/>
    <m/>
    <s v="FALLAS TÉCNICAS"/>
    <m/>
    <m/>
    <m/>
    <m/>
    <m/>
    <m/>
    <m/>
    <m/>
    <m/>
    <m/>
    <m/>
    <m/>
    <m/>
    <m/>
    <m/>
    <m/>
    <m/>
    <m/>
    <m/>
    <s v="CONCILIACIÓN DE LÍNEA(S)"/>
    <m/>
    <m/>
    <m/>
    <m/>
    <m/>
    <m/>
    <m/>
    <m/>
    <m/>
    <m/>
    <m/>
    <m/>
    <m/>
    <m/>
    <m/>
    <m/>
    <m/>
    <m/>
    <m/>
    <m/>
    <m/>
    <m/>
    <m/>
    <m/>
    <m/>
    <m/>
    <m/>
    <m/>
    <m/>
    <m/>
    <m/>
    <m/>
    <m/>
    <m/>
    <m/>
    <m/>
    <m/>
    <m/>
    <m/>
    <m/>
    <m/>
    <m/>
    <m/>
    <m/>
    <m/>
    <m/>
    <m/>
    <m/>
    <m/>
    <m/>
    <m/>
    <m/>
    <m/>
    <m/>
    <m/>
    <m/>
    <m/>
    <m/>
    <m/>
    <m/>
    <m/>
    <m/>
    <m/>
    <m/>
    <m/>
    <m/>
    <m/>
    <m/>
    <m/>
    <m/>
    <m/>
    <m/>
    <m/>
    <m/>
    <m/>
    <m/>
    <m/>
    <m/>
    <m/>
    <m/>
    <m/>
    <m/>
    <m/>
    <m/>
    <m/>
    <m/>
    <m/>
    <m/>
    <x v="0"/>
    <m/>
    <m/>
    <m/>
    <m/>
    <m/>
    <s v="GESTIONADO"/>
    <m/>
    <d v="2024-01-16T00:00:00"/>
    <m/>
    <m/>
    <x v="67"/>
    <x v="3"/>
    <x v="0"/>
    <x v="0"/>
    <x v="0"/>
    <n v="1"/>
    <n v="1"/>
    <n v="1"/>
    <n v="1"/>
    <x v="0"/>
    <n v="1"/>
    <s v="830064264SI SISTEMA INTEGRAL INMOBILIARIO S A. -"/>
    <x v="2"/>
    <d v="2024-01-16T00:00:00"/>
    <x v="2899"/>
    <d v="1899-12-30T00:00:00"/>
    <d v="2024-01-16T14:49:00"/>
    <s v="14:49"/>
    <d v="1899-12-30T04:41:24"/>
    <x v="1"/>
    <x v="1"/>
    <x v="25"/>
    <x v="1"/>
    <n v="8193"/>
  </r>
  <r>
    <n v="2923"/>
    <d v="2024-01-16T19:32:52"/>
    <d v="2024-01-16T19:33:33"/>
    <s v="46044959@ventasyservicios.com.co"/>
    <s v="Brayan Enrique Cuida Castillo"/>
    <m/>
    <d v="2024-01-16T00:00:00"/>
    <s v="10:29 a. m"/>
    <x v="4"/>
    <m/>
    <m/>
    <m/>
    <m/>
    <m/>
    <m/>
    <m/>
    <m/>
    <s v="hsanchez@siscolfarma.com"/>
    <s v="Re: EMISION SIM CARD"/>
    <s v="3156242025"/>
    <s v="SISCOL"/>
    <s v="MICR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6T00:00:00"/>
    <s v="nn"/>
    <m/>
    <x v="21"/>
    <x v="0"/>
    <x v="0"/>
    <x v="0"/>
    <x v="0"/>
    <n v="1"/>
    <n v="1"/>
    <n v="1"/>
    <n v="1"/>
    <x v="0"/>
    <n v="1"/>
    <s v="3156242025SISCOL"/>
    <x v="0"/>
    <d v="2024-01-16T00:00:00"/>
    <x v="2900"/>
    <d v="1899-12-30T00:00:00"/>
    <d v="2024-01-16T10:29:00"/>
    <s v="10:29"/>
    <d v="1899-12-30T09:04:33"/>
    <x v="2"/>
    <x v="2"/>
    <x v="7"/>
    <x v="0"/>
    <n v="8193"/>
  </r>
  <r>
    <n v="2924"/>
    <d v="2024-01-16T19:33:28"/>
    <d v="2024-01-16T19:34:15"/>
    <s v="45664102@ventasyservicios.com.co"/>
    <s v="Angie Tatiana Tique Cardozo"/>
    <m/>
    <d v="2024-01-16T00:00:00"/>
    <s v="2:09 p. m."/>
    <x v="0"/>
    <m/>
    <m/>
    <m/>
    <m/>
    <m/>
    <m/>
    <m/>
    <m/>
    <s v="estructurasmetalicasdelvalle@emvsas.com"/>
    <s v="SOLICITUD CANCELACION SERVICIO INTERNET -"/>
    <s v="14374832"/>
    <s v=" METALICAS DEL VALLE S.A.S   "/>
    <s v="MICR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6T00:00:00"/>
    <s v="NO APLICA"/>
    <s v="NO APLICA"/>
    <x v="58"/>
    <x v="0"/>
    <x v="0"/>
    <x v="0"/>
    <x v="0"/>
    <n v="1"/>
    <n v="1"/>
    <n v="1"/>
    <n v="1"/>
    <x v="0"/>
    <n v="1"/>
    <s v="14374832 METALICAS DEL VALLE S.A.S   "/>
    <x v="1"/>
    <d v="2024-01-16T00:00:00"/>
    <x v="2901"/>
    <d v="1899-12-30T00:00:00"/>
    <d v="2024-01-16T02:09:00"/>
    <s v="2:09"/>
    <d v="1899-12-30T17:25:15"/>
    <x v="3"/>
    <x v="2"/>
    <x v="16"/>
    <x v="1"/>
    <n v="8193"/>
  </r>
  <r>
    <n v="2925"/>
    <d v="2024-01-16T19:28:00"/>
    <d v="2024-01-16T19:36:04"/>
    <s v="45981202@ventasyservicios.com.co"/>
    <s v="Candida Mayerli Moyano Casallas"/>
    <m/>
    <d v="2024-01-16T00:00:00"/>
    <s v="3:09 p. m."/>
    <x v="5"/>
    <m/>
    <m/>
    <m/>
    <m/>
    <m/>
    <m/>
    <m/>
    <m/>
    <m/>
    <m/>
    <s v="84849294"/>
    <s v=" AMALIA STE RODRIGUEZ HOYOS"/>
    <s v="SOHO"/>
    <s v="CLIENTE EXTERNO"/>
    <x v="0"/>
    <m/>
    <m/>
    <m/>
    <m/>
    <m/>
    <m/>
    <m/>
    <m/>
    <m/>
    <m/>
    <m/>
    <m/>
    <m/>
    <m/>
    <m/>
    <m/>
    <m/>
    <m/>
    <m/>
    <m/>
    <m/>
    <m/>
    <m/>
    <m/>
    <m/>
    <m/>
    <m/>
    <m/>
    <m/>
    <m/>
    <m/>
    <m/>
    <m/>
    <m/>
    <m/>
    <m/>
    <m/>
    <m/>
    <m/>
    <m/>
    <m/>
    <m/>
    <m/>
    <m/>
    <m/>
    <m/>
    <m/>
    <m/>
    <m/>
    <m/>
    <m/>
    <m/>
    <m/>
    <m/>
    <m/>
    <m/>
    <m/>
    <m/>
    <m/>
    <m/>
    <m/>
    <m/>
    <m/>
    <m/>
    <m/>
    <m/>
    <m/>
    <m/>
    <m/>
    <m/>
    <m/>
    <m/>
    <m/>
    <m/>
    <m/>
    <m/>
    <m/>
    <m/>
    <m/>
    <m/>
    <m/>
    <s v="Reajuste factura y comprobantes"/>
    <s v="FIJA"/>
    <s v="HFC"/>
    <s v="PAGO YA APLICADO"/>
    <s v="NEQUI"/>
    <s v="TRANSFERENCIA CON PAGO A LA REFERENCIA"/>
    <m/>
    <m/>
    <m/>
    <m/>
    <m/>
    <m/>
    <m/>
    <m/>
    <m/>
    <m/>
    <m/>
    <m/>
    <m/>
    <m/>
    <m/>
    <m/>
    <m/>
    <m/>
    <m/>
    <m/>
    <m/>
    <m/>
    <m/>
    <m/>
    <m/>
    <m/>
    <x v="0"/>
    <m/>
    <m/>
    <m/>
    <m/>
    <m/>
    <s v="GESTIONADO"/>
    <m/>
    <d v="2024-01-16T00:00:00"/>
    <m/>
    <m/>
    <x v="70"/>
    <x v="4"/>
    <x v="0"/>
    <x v="0"/>
    <x v="0"/>
    <n v="1"/>
    <n v="1"/>
    <n v="1"/>
    <n v="1"/>
    <x v="0"/>
    <n v="1"/>
    <s v="84849294"/>
    <x v="0"/>
    <d v="2024-01-16T00:00:00"/>
    <x v="2902"/>
    <d v="1899-12-30T00:00:00"/>
    <d v="2024-01-16T03:09:00"/>
    <s v="3:09"/>
    <d v="1899-12-30T16:27:04"/>
    <x v="3"/>
    <x v="2"/>
    <x v="10"/>
    <x v="1"/>
    <n v="8193"/>
  </r>
  <r>
    <n v="2926"/>
    <d v="2024-01-16T19:20:01"/>
    <d v="2024-01-16T19:39:26"/>
    <s v="46046813@ventasyservicios.com.co"/>
    <s v="Leidy Dayan Bautista Villamil"/>
    <m/>
    <d v="2024-01-15T00:00:00"/>
    <s v="14:46"/>
    <x v="0"/>
    <m/>
    <m/>
    <m/>
    <m/>
    <m/>
    <m/>
    <m/>
    <m/>
    <s v="contactopyme.co@claro.com.co"/>
    <s v="Fwd: RE: RV: Solicitud de Bloqueo de IMEI por Robo de Celular, linea corporativa 3128736255 ( Promotora Nivel 901040234-6)"/>
    <s v="3128736255"/>
    <s v="PROMOTORA NIVEL S.A.S."/>
    <s v="MICRO"/>
    <s v="CLIENTE CLARO"/>
    <x v="0"/>
    <m/>
    <s v="MÓVIL"/>
    <m/>
    <m/>
    <s v="SUSPENSIÓN POR ROBO PERDIDA"/>
    <m/>
    <m/>
    <m/>
    <m/>
    <m/>
    <m/>
    <m/>
    <m/>
    <m/>
    <m/>
    <m/>
    <m/>
    <m/>
    <m/>
    <m/>
    <m/>
    <m/>
    <m/>
    <m/>
    <m/>
    <m/>
    <m/>
    <m/>
    <m/>
    <m/>
    <m/>
    <m/>
    <m/>
    <m/>
    <m/>
    <m/>
    <m/>
    <m/>
    <m/>
    <m/>
    <m/>
    <m/>
    <m/>
    <m/>
    <m/>
    <m/>
    <m/>
    <m/>
    <m/>
    <m/>
    <m/>
    <m/>
    <m/>
    <m/>
    <m/>
    <m/>
    <m/>
    <m/>
    <m/>
    <m/>
    <m/>
    <s v="INFORMACIÓN - ACLARACIÓN"/>
    <m/>
    <m/>
    <m/>
    <m/>
    <m/>
    <m/>
    <m/>
    <m/>
    <m/>
    <m/>
    <m/>
    <m/>
    <m/>
    <m/>
    <m/>
    <m/>
    <m/>
    <m/>
    <m/>
    <m/>
    <m/>
    <m/>
    <m/>
    <m/>
    <m/>
    <m/>
    <m/>
    <m/>
    <m/>
    <m/>
    <m/>
    <m/>
    <m/>
    <m/>
    <m/>
    <m/>
    <m/>
    <m/>
    <m/>
    <m/>
    <m/>
    <m/>
    <m/>
    <m/>
    <m/>
    <m/>
    <m/>
    <m/>
    <m/>
    <m/>
    <m/>
    <x v="0"/>
    <m/>
    <m/>
    <m/>
    <m/>
    <m/>
    <s v="GESTIONADO"/>
    <m/>
    <d v="2024-01-16T00:00:00"/>
    <m/>
    <m/>
    <x v="51"/>
    <x v="0"/>
    <x v="0"/>
    <x v="0"/>
    <x v="0"/>
    <n v="1"/>
    <n v="1"/>
    <n v="1"/>
    <n v="1"/>
    <x v="1"/>
    <n v="3"/>
    <s v="3128736255PROMOTORA NIVEL S.A.S."/>
    <x v="0"/>
    <d v="2024-01-16T00:00:00"/>
    <x v="2903"/>
    <d v="1899-12-30T00:00:00"/>
    <d v="2024-01-15T14:46:00"/>
    <s v="14:46"/>
    <d v="1899-12-31T04:53:26"/>
    <x v="0"/>
    <x v="0"/>
    <x v="2"/>
    <x v="1"/>
    <n v="8193"/>
  </r>
  <r>
    <n v="2927"/>
    <d v="2024-01-16T19:40:07"/>
    <d v="2024-01-16T19:41:22"/>
    <s v="46044959@ventasyservicios.com.co"/>
    <s v="Brayan Enrique Cuida Castillo"/>
    <m/>
    <d v="2024-01-16T00:00:00"/>
    <s v="10:31 a. m."/>
    <x v="4"/>
    <m/>
    <m/>
    <m/>
    <m/>
    <m/>
    <m/>
    <m/>
    <m/>
    <s v="serviciospublicosdromedicas@gmail.com"/>
    <s v="Fwd: RETIRO URGENTE DROMEDICAS DEL ORIENTE S.A.S"/>
    <s v="12509714"/>
    <s v="JHON JAIRO DURAN GOMEZ"/>
    <s v="SOHO"/>
    <s v="CLIENTE CLARO"/>
    <x v="0"/>
    <m/>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6T00:00:00"/>
    <s v="NN"/>
    <m/>
    <x v="58"/>
    <x v="0"/>
    <x v="0"/>
    <x v="0"/>
    <x v="0"/>
    <n v="1"/>
    <n v="1"/>
    <n v="1"/>
    <n v="1"/>
    <x v="0"/>
    <n v="1"/>
    <s v="12509714JHON JAIRO DURAN GOMEZ"/>
    <x v="0"/>
    <d v="2024-01-16T00:00:00"/>
    <x v="2904"/>
    <d v="1899-12-30T00:00:00"/>
    <d v="2024-01-16T10:31:00"/>
    <s v="10:31"/>
    <d v="1899-12-30T09:10:22"/>
    <x v="2"/>
    <x v="2"/>
    <x v="7"/>
    <x v="0"/>
    <n v="8193"/>
  </r>
  <r>
    <n v="2928"/>
    <d v="2024-01-16T19:37:01"/>
    <d v="2024-01-16T19:41:27"/>
    <s v="45981202@ventasyservicios.com.co"/>
    <s v="Candida Mayerli Moyano Casallas"/>
    <m/>
    <d v="2024-01-16T00:00:00"/>
    <s v="3:20 p. m."/>
    <x v="5"/>
    <m/>
    <m/>
    <m/>
    <m/>
    <m/>
    <m/>
    <m/>
    <m/>
    <m/>
    <m/>
    <s v="57286425"/>
    <s v="PRADA CHAC JAIRO AUGUSTO   "/>
    <s v="SOHO"/>
    <s v="CLIENTE EXTERNO"/>
    <x v="0"/>
    <m/>
    <m/>
    <m/>
    <m/>
    <m/>
    <m/>
    <m/>
    <m/>
    <m/>
    <m/>
    <m/>
    <m/>
    <m/>
    <m/>
    <m/>
    <m/>
    <m/>
    <m/>
    <m/>
    <m/>
    <m/>
    <m/>
    <m/>
    <m/>
    <m/>
    <m/>
    <m/>
    <m/>
    <m/>
    <m/>
    <m/>
    <m/>
    <m/>
    <m/>
    <m/>
    <m/>
    <m/>
    <m/>
    <m/>
    <m/>
    <m/>
    <m/>
    <m/>
    <m/>
    <m/>
    <m/>
    <m/>
    <m/>
    <m/>
    <m/>
    <m/>
    <m/>
    <m/>
    <m/>
    <m/>
    <m/>
    <m/>
    <m/>
    <m/>
    <m/>
    <m/>
    <m/>
    <m/>
    <m/>
    <m/>
    <m/>
    <m/>
    <m/>
    <m/>
    <m/>
    <m/>
    <m/>
    <m/>
    <m/>
    <m/>
    <m/>
    <m/>
    <m/>
    <m/>
    <m/>
    <m/>
    <s v="Re: Pago no registrado en el sistema"/>
    <s v="FIJA"/>
    <s v="HFC"/>
    <s v="PAGO YA APLICADO"/>
    <s v="EFECTY"/>
    <s v="PAGO EN CAJA DIRECTA DEL BANCO"/>
    <m/>
    <m/>
    <m/>
    <m/>
    <m/>
    <m/>
    <m/>
    <m/>
    <m/>
    <m/>
    <m/>
    <m/>
    <m/>
    <m/>
    <m/>
    <m/>
    <m/>
    <m/>
    <m/>
    <m/>
    <m/>
    <m/>
    <m/>
    <m/>
    <m/>
    <m/>
    <x v="0"/>
    <m/>
    <m/>
    <m/>
    <m/>
    <m/>
    <s v="GESTIONADO"/>
    <m/>
    <d v="2024-01-16T00:00:00"/>
    <m/>
    <m/>
    <x v="70"/>
    <x v="4"/>
    <x v="0"/>
    <x v="0"/>
    <x v="0"/>
    <n v="1"/>
    <n v="1"/>
    <n v="1"/>
    <n v="1"/>
    <x v="0"/>
    <n v="1"/>
    <s v="57286425"/>
    <x v="0"/>
    <d v="2024-01-16T00:00:00"/>
    <x v="2905"/>
    <d v="1899-12-30T00:00:00"/>
    <d v="2024-01-16T03:20:00"/>
    <s v="3:20"/>
    <d v="1899-12-30T16:21:27"/>
    <x v="3"/>
    <x v="2"/>
    <x v="10"/>
    <x v="1"/>
    <n v="8193"/>
  </r>
  <r>
    <n v="2929"/>
    <d v="2024-01-16T19:40:49"/>
    <d v="2024-01-16T19:41:42"/>
    <s v="45664102@ventasyservicios.com.co"/>
    <s v="Angie Tatiana Tique Cardozo"/>
    <m/>
    <d v="2024-01-16T00:00:00"/>
    <s v="2:09 p. m."/>
    <x v="0"/>
    <m/>
    <m/>
    <m/>
    <m/>
    <m/>
    <m/>
    <m/>
    <m/>
    <s v="administracion@doctoraclown.org"/>
    <s v="Solicitud Facturas"/>
    <s v="8.22494150"/>
    <s v="FUNDACION DOCTORA CLOWN"/>
    <s v="SOHO"/>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6T00:00:00"/>
    <s v="NO APLICA"/>
    <s v="NO APLICA"/>
    <x v="9"/>
    <x v="0"/>
    <x v="0"/>
    <x v="0"/>
    <x v="0"/>
    <n v="1"/>
    <n v="1"/>
    <n v="1"/>
    <n v="1"/>
    <x v="0"/>
    <n v="1"/>
    <s v="8.22494150FUNDACION DOCTORA CLOWN"/>
    <x v="1"/>
    <d v="2024-01-16T00:00:00"/>
    <x v="2906"/>
    <d v="1899-12-30T00:00:00"/>
    <d v="2024-01-16T02:09:00"/>
    <s v="2:09"/>
    <d v="1899-12-30T17:32:42"/>
    <x v="3"/>
    <x v="2"/>
    <x v="16"/>
    <x v="1"/>
    <n v="8193"/>
  </r>
  <r>
    <n v="2930"/>
    <d v="2024-01-16T19:39:08"/>
    <d v="2024-01-16T19:42:51"/>
    <s v="45077016@ventasyservicios.com.co"/>
    <s v="Luis Guanuquiza Dominguez"/>
    <m/>
    <d v="2024-01-16T00:00:00"/>
    <s v="14:55"/>
    <x v="3"/>
    <m/>
    <s v="15561008"/>
    <m/>
    <m/>
    <m/>
    <m/>
    <m/>
    <m/>
    <m/>
    <m/>
    <s v="890908099"/>
    <s v="VIAJES VERACRUZ LALIANXA"/>
    <s v="SOH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6T00:00:00"/>
    <m/>
    <m/>
    <x v="21"/>
    <x v="3"/>
    <x v="0"/>
    <x v="0"/>
    <x v="0"/>
    <n v="1"/>
    <n v="1"/>
    <n v="1"/>
    <n v="1"/>
    <x v="2"/>
    <n v="2"/>
    <s v="890908099VIAJES VERACRUZ LALIANXA"/>
    <x v="2"/>
    <d v="2024-01-16T00:00:00"/>
    <x v="2907"/>
    <d v="1899-12-30T00:00:00"/>
    <d v="2024-01-16T14:55:00"/>
    <s v="14:55"/>
    <d v="1899-12-30T04:47:51"/>
    <x v="1"/>
    <x v="1"/>
    <x v="25"/>
    <x v="1"/>
    <n v="8193"/>
  </r>
  <r>
    <n v="2931"/>
    <d v="2024-01-16T19:24:07"/>
    <d v="2024-01-16T19:45:37"/>
    <s v="45577874@ventasyservicios.com.co"/>
    <s v="David Andres Pardo Torres"/>
    <m/>
    <d v="2024-01-15T00:00:00"/>
    <s v="13:07"/>
    <x v="0"/>
    <m/>
    <m/>
    <m/>
    <m/>
    <m/>
    <m/>
    <m/>
    <m/>
    <s v="38102240@claro.com.co"/>
    <s v="RV: Traslado de servicio"/>
    <s v="70699558"/>
    <s v="MUNICIPIO DE PUERTO COLOMBIA"/>
    <s v="PYME PEQUEÑA"/>
    <s v="CONSULTOR COMERCIAL"/>
    <x v="0"/>
    <m/>
    <s v="FIJO"/>
    <s v="HFC"/>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6T00:00:00"/>
    <s v="996436909"/>
    <m/>
    <x v="80"/>
    <x v="0"/>
    <x v="0"/>
    <x v="0"/>
    <x v="0"/>
    <n v="1"/>
    <n v="1"/>
    <n v="1"/>
    <n v="1"/>
    <x v="0"/>
    <n v="1"/>
    <s v="70699558MUNICIPIO DE PUERTO COLOMBIA"/>
    <x v="0"/>
    <d v="2024-01-16T00:00:00"/>
    <x v="2908"/>
    <d v="1899-12-30T00:00:00"/>
    <d v="2024-01-15T13:07:00"/>
    <s v="13:07"/>
    <d v="1899-12-31T06:38:37"/>
    <x v="0"/>
    <x v="0"/>
    <x v="14"/>
    <x v="0"/>
    <n v="8193"/>
  </r>
  <r>
    <n v="2932"/>
    <d v="2024-01-16T19:47:57"/>
    <d v="2024-01-16T19:48:45"/>
    <s v="46044959@ventasyservicios.com.co"/>
    <s v="Brayan Enrique Cuida Castillo"/>
    <m/>
    <d v="2024-01-16T00:00:00"/>
    <s v="10:32 a. m."/>
    <x v="4"/>
    <m/>
    <m/>
    <m/>
    <m/>
    <m/>
    <m/>
    <m/>
    <m/>
    <s v="asistentegerencia@internacionalvet.com"/>
    <s v="Suspicious URL:Solicitud activación de SIM"/>
    <s v="1.48608179"/>
    <s v="INVERSIONES RODRIGUEZ CASTAÑEDA SAS"/>
    <s v="SOH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6T00:00:00"/>
    <s v="nn"/>
    <m/>
    <x v="21"/>
    <x v="0"/>
    <x v="0"/>
    <x v="0"/>
    <x v="0"/>
    <n v="1"/>
    <n v="1"/>
    <n v="1"/>
    <n v="1"/>
    <x v="0"/>
    <n v="1"/>
    <s v="1.48608179INVERSIONES RODRIGUEZ CASTAÑEDA SAS"/>
    <x v="0"/>
    <d v="2024-01-16T00:00:00"/>
    <x v="2909"/>
    <d v="1899-12-30T00:00:00"/>
    <d v="2024-01-16T10:32:00"/>
    <s v="10:32"/>
    <d v="1899-12-30T09:16:45"/>
    <x v="2"/>
    <x v="2"/>
    <x v="7"/>
    <x v="0"/>
    <n v="8193"/>
  </r>
  <r>
    <n v="2933"/>
    <d v="2024-01-16T19:43:02"/>
    <d v="2024-01-16T19:48:46"/>
    <s v="45981202@ventasyservicios.com.co"/>
    <s v="Candida Mayerli Moyano Casallas"/>
    <m/>
    <d v="2024-01-16T00:00:00"/>
    <s v="4:07 p. m."/>
    <x v="5"/>
    <m/>
    <m/>
    <m/>
    <m/>
    <m/>
    <m/>
    <m/>
    <m/>
    <m/>
    <m/>
    <s v="12382152 "/>
    <s v="GLOGAL HOTEL SUPPLY SAS"/>
    <s v="MICRO"/>
    <s v="CLIENTE EXTERNO"/>
    <x v="1"/>
    <s v="LENIN YOVANNY AMARIS MARTINEZ"/>
    <m/>
    <m/>
    <m/>
    <m/>
    <m/>
    <m/>
    <m/>
    <m/>
    <m/>
    <m/>
    <m/>
    <m/>
    <m/>
    <m/>
    <m/>
    <m/>
    <m/>
    <m/>
    <m/>
    <m/>
    <m/>
    <m/>
    <m/>
    <m/>
    <m/>
    <m/>
    <m/>
    <m/>
    <m/>
    <m/>
    <m/>
    <m/>
    <m/>
    <m/>
    <m/>
    <m/>
    <m/>
    <m/>
    <m/>
    <m/>
    <m/>
    <m/>
    <m/>
    <m/>
    <m/>
    <m/>
    <m/>
    <m/>
    <m/>
    <m/>
    <m/>
    <m/>
    <m/>
    <m/>
    <m/>
    <m/>
    <m/>
    <m/>
    <m/>
    <m/>
    <m/>
    <m/>
    <m/>
    <m/>
    <m/>
    <m/>
    <m/>
    <m/>
    <m/>
    <m/>
    <m/>
    <m/>
    <m/>
    <m/>
    <m/>
    <m/>
    <m/>
    <m/>
    <m/>
    <m/>
    <s v="PAGO NO ABONADO - GLOGAL HOTEL SUPPLY SAS NIT 901.521.691"/>
    <s v="FIJA"/>
    <s v="FO"/>
    <s v="PAGO NO ABONADO"/>
    <s v="BANCOLOMBIA"/>
    <s v="TRANSFERENCIA CON PAGO A LA REFERENCIA"/>
    <m/>
    <m/>
    <m/>
    <m/>
    <m/>
    <m/>
    <m/>
    <m/>
    <m/>
    <m/>
    <m/>
    <m/>
    <m/>
    <m/>
    <m/>
    <m/>
    <m/>
    <m/>
    <m/>
    <m/>
    <m/>
    <m/>
    <m/>
    <m/>
    <m/>
    <m/>
    <x v="0"/>
    <m/>
    <m/>
    <m/>
    <m/>
    <m/>
    <s v="GESTIONADO"/>
    <m/>
    <d v="2024-01-16T00:00:00"/>
    <m/>
    <m/>
    <x v="68"/>
    <x v="4"/>
    <x v="0"/>
    <x v="0"/>
    <x v="0"/>
    <n v="1"/>
    <n v="1"/>
    <n v="1"/>
    <n v="1"/>
    <x v="0"/>
    <n v="1"/>
    <s v="12382152 "/>
    <x v="0"/>
    <d v="2024-01-16T00:00:00"/>
    <x v="2910"/>
    <d v="1899-12-30T00:00:00"/>
    <d v="2024-01-16T04:07:00"/>
    <s v="4:07"/>
    <d v="1899-12-30T15:41:46"/>
    <x v="3"/>
    <x v="2"/>
    <x v="10"/>
    <x v="1"/>
    <n v="8193"/>
  </r>
  <r>
    <n v="2934"/>
    <d v="2024-01-16T19:50:21"/>
    <d v="2024-01-16T19:51:12"/>
    <s v="46046817@ventasyservicios.com.co"/>
    <s v="Nicolas Romero Parra"/>
    <m/>
    <d v="2024-01-16T00:00:00"/>
    <s v="13:08"/>
    <x v="0"/>
    <m/>
    <m/>
    <m/>
    <m/>
    <m/>
    <m/>
    <m/>
    <m/>
    <s v="oswal.cuesto@claro.com.co; "/>
    <s v="Re: RV: Planes moviles Claro Dicemcol"/>
    <s v="3507990943"/>
    <s v="DICEMCOL S A S"/>
    <s v="PYME MEDIANA"/>
    <s v="CLIENTE CLAR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6T00:00:00"/>
    <s v="N/A"/>
    <s v="0"/>
    <x v="61"/>
    <x v="0"/>
    <x v="0"/>
    <x v="0"/>
    <x v="0"/>
    <n v="1"/>
    <n v="1"/>
    <n v="1"/>
    <n v="1"/>
    <x v="0"/>
    <n v="1"/>
    <s v="3507990943DICEMCOL S A S"/>
    <x v="0"/>
    <d v="2024-01-16T00:00:00"/>
    <x v="2911"/>
    <d v="1899-12-30T00:00:00"/>
    <d v="2024-01-16T13:08:00"/>
    <s v="13:08"/>
    <d v="1899-12-30T06:43:12"/>
    <x v="2"/>
    <x v="2"/>
    <x v="3"/>
    <x v="1"/>
    <n v="8193"/>
  </r>
  <r>
    <n v="2935"/>
    <d v="2024-01-16T19:52:04"/>
    <d v="2024-01-16T19:53:32"/>
    <s v="46046813@ventasyservicios.com.co"/>
    <s v="Leidy Dayan Bautista Villamil"/>
    <m/>
    <d v="2024-01-15T00:00:00"/>
    <s v="14:46"/>
    <x v="0"/>
    <m/>
    <m/>
    <m/>
    <m/>
    <m/>
    <m/>
    <m/>
    <m/>
    <s v="contactopyme.co@claro.com.co"/>
    <s v="Fwd: RE: RV: Solicitud de Bloqueo de IMEI por Robo de Celular, linea corporativa 3128736255 ( Promotora Nivel 901040234-6)"/>
    <s v="3128736255"/>
    <s v="PROMOTORA NIVEL S.A.S."/>
    <s v="MICRO"/>
    <s v="CLIENTE CLARO"/>
    <x v="0"/>
    <m/>
    <s v="MÓVIL"/>
    <m/>
    <m/>
    <s v="SUSPENSIÓN POR ROBO PERDIDA"/>
    <m/>
    <m/>
    <m/>
    <m/>
    <m/>
    <m/>
    <m/>
    <m/>
    <m/>
    <m/>
    <m/>
    <m/>
    <m/>
    <m/>
    <m/>
    <m/>
    <m/>
    <m/>
    <m/>
    <m/>
    <m/>
    <m/>
    <m/>
    <m/>
    <m/>
    <m/>
    <m/>
    <m/>
    <m/>
    <m/>
    <m/>
    <m/>
    <m/>
    <m/>
    <m/>
    <m/>
    <m/>
    <m/>
    <m/>
    <m/>
    <m/>
    <m/>
    <m/>
    <m/>
    <m/>
    <m/>
    <m/>
    <m/>
    <m/>
    <m/>
    <m/>
    <m/>
    <m/>
    <m/>
    <m/>
    <m/>
    <s v="INFORMACIÓN - ACLARACIÓN"/>
    <m/>
    <m/>
    <m/>
    <m/>
    <m/>
    <m/>
    <m/>
    <m/>
    <m/>
    <m/>
    <m/>
    <m/>
    <m/>
    <m/>
    <m/>
    <m/>
    <m/>
    <m/>
    <m/>
    <m/>
    <m/>
    <m/>
    <m/>
    <m/>
    <m/>
    <m/>
    <m/>
    <m/>
    <m/>
    <m/>
    <m/>
    <m/>
    <m/>
    <m/>
    <m/>
    <m/>
    <m/>
    <m/>
    <m/>
    <m/>
    <m/>
    <m/>
    <m/>
    <m/>
    <m/>
    <m/>
    <m/>
    <m/>
    <m/>
    <m/>
    <m/>
    <x v="0"/>
    <m/>
    <m/>
    <m/>
    <m/>
    <m/>
    <s v="GESTIONADO"/>
    <m/>
    <d v="2024-01-16T00:00:00"/>
    <m/>
    <m/>
    <x v="51"/>
    <x v="0"/>
    <x v="0"/>
    <x v="0"/>
    <x v="0"/>
    <n v="1"/>
    <n v="1"/>
    <n v="1"/>
    <n v="1"/>
    <x v="2"/>
    <n v="3"/>
    <s v="3128736255PROMOTORA NIVEL S.A.S."/>
    <x v="0"/>
    <d v="2024-01-16T00:00:00"/>
    <x v="2912"/>
    <d v="1899-12-30T00:00:00"/>
    <d v="2024-01-15T14:46:00"/>
    <s v="14:46"/>
    <d v="1899-12-31T05:07:32"/>
    <x v="0"/>
    <x v="0"/>
    <x v="2"/>
    <x v="1"/>
    <n v="8193"/>
  </r>
  <r>
    <n v="2936"/>
    <d v="2024-01-16T19:54:46"/>
    <d v="2024-01-16T19:55:35"/>
    <s v="45664102@ventasyservicios.com.co"/>
    <s v="Angie Tatiana Tique Cardozo"/>
    <m/>
    <d v="2024-01-16T00:00:00"/>
    <s v="2:13 p. m., "/>
    <x v="0"/>
    <m/>
    <m/>
    <m/>
    <m/>
    <m/>
    <m/>
    <m/>
    <m/>
    <s v="auxcontableneuromedia@gmail.com; "/>
    <s v="CANCELACION NUMERO CELULAR"/>
    <s v="3112289567"/>
    <s v="NEURO MEDIA SAS"/>
    <s v="MICRO"/>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6T00:00:00"/>
    <s v="NO APLICA"/>
    <s v="NO APLICA"/>
    <x v="61"/>
    <x v="0"/>
    <x v="0"/>
    <x v="0"/>
    <x v="0"/>
    <n v="1"/>
    <n v="1"/>
    <n v="1"/>
    <n v="1"/>
    <x v="0"/>
    <n v="1"/>
    <s v="3112289567NEURO MEDIA SAS"/>
    <x v="1"/>
    <d v="2024-01-16T00:00:00"/>
    <x v="2913"/>
    <d v="1899-12-30T00:00:00"/>
    <d v="2024-01-16T02:13:00"/>
    <s v="2:13"/>
    <d v="1899-12-30T17:42:35"/>
    <x v="3"/>
    <x v="2"/>
    <x v="16"/>
    <x v="1"/>
    <n v="8193"/>
  </r>
  <r>
    <n v="2937"/>
    <d v="2024-01-16T19:50:24"/>
    <d v="2024-01-16T19:56:29"/>
    <s v="45981202@ventasyservicios.com.co"/>
    <s v="Candida Mayerli Moyano Casallas"/>
    <m/>
    <d v="2024-01-16T00:00:00"/>
    <s v="4:14 p. m."/>
    <x v="5"/>
    <m/>
    <m/>
    <m/>
    <m/>
    <m/>
    <m/>
    <m/>
    <m/>
    <m/>
    <m/>
    <s v="3214683100"/>
    <s v="PATRICIA BERNATE"/>
    <s v="SOHO"/>
    <s v="CLIENTE EXTERNO"/>
    <x v="0"/>
    <m/>
    <m/>
    <m/>
    <m/>
    <m/>
    <m/>
    <m/>
    <m/>
    <m/>
    <m/>
    <m/>
    <m/>
    <m/>
    <m/>
    <m/>
    <m/>
    <m/>
    <m/>
    <m/>
    <m/>
    <m/>
    <m/>
    <m/>
    <m/>
    <m/>
    <m/>
    <m/>
    <m/>
    <m/>
    <m/>
    <m/>
    <m/>
    <m/>
    <m/>
    <m/>
    <m/>
    <m/>
    <m/>
    <m/>
    <m/>
    <m/>
    <m/>
    <m/>
    <m/>
    <m/>
    <m/>
    <m/>
    <m/>
    <m/>
    <m/>
    <m/>
    <m/>
    <m/>
    <m/>
    <m/>
    <m/>
    <m/>
    <m/>
    <m/>
    <m/>
    <m/>
    <m/>
    <m/>
    <m/>
    <m/>
    <m/>
    <m/>
    <m/>
    <m/>
    <m/>
    <m/>
    <m/>
    <m/>
    <m/>
    <m/>
    <m/>
    <m/>
    <m/>
    <m/>
    <m/>
    <m/>
    <s v="Pago de mensual de celular"/>
    <s v="MÓVIL"/>
    <m/>
    <s v="PAGO YA APLICADO"/>
    <s v="BANCO BBVA"/>
    <s v="TRANSFERENCIA CON PAGO A LA REFERENCIA"/>
    <m/>
    <m/>
    <m/>
    <m/>
    <m/>
    <m/>
    <m/>
    <m/>
    <m/>
    <m/>
    <m/>
    <m/>
    <m/>
    <m/>
    <m/>
    <m/>
    <m/>
    <m/>
    <m/>
    <m/>
    <m/>
    <m/>
    <m/>
    <m/>
    <m/>
    <m/>
    <x v="0"/>
    <m/>
    <m/>
    <m/>
    <m/>
    <m/>
    <s v="GESTIONADO"/>
    <m/>
    <d v="2024-01-16T00:00:00"/>
    <m/>
    <m/>
    <x v="70"/>
    <x v="4"/>
    <x v="0"/>
    <x v="0"/>
    <x v="0"/>
    <n v="1"/>
    <n v="1"/>
    <n v="1"/>
    <n v="1"/>
    <x v="0"/>
    <n v="1"/>
    <s v="3214683100"/>
    <x v="0"/>
    <d v="2024-01-16T00:00:00"/>
    <x v="2914"/>
    <d v="1899-12-30T00:00:00"/>
    <d v="2024-01-16T04:14:00"/>
    <s v="4:14"/>
    <d v="1899-12-30T15:42:29"/>
    <x v="3"/>
    <x v="2"/>
    <x v="10"/>
    <x v="1"/>
    <n v="8193"/>
  </r>
  <r>
    <n v="2938"/>
    <d v="2024-01-16T19:58:12"/>
    <d v="2024-01-16T20:00:11"/>
    <s v="45077016@ventasyservicios.com.co"/>
    <s v="Luis Guanuquiza Dominguez"/>
    <m/>
    <d v="2024-01-16T00:00:00"/>
    <s v="15:30"/>
    <x v="3"/>
    <m/>
    <s v="15561037"/>
    <m/>
    <m/>
    <m/>
    <m/>
    <m/>
    <m/>
    <m/>
    <m/>
    <s v="901174166"/>
    <s v="VIAGPS.CO"/>
    <s v="PYME PEQUEÑA"/>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16T00:00:00"/>
    <m/>
    <m/>
    <x v="31"/>
    <x v="3"/>
    <x v="0"/>
    <x v="0"/>
    <x v="0"/>
    <n v="1"/>
    <n v="1"/>
    <n v="1"/>
    <n v="1"/>
    <x v="0"/>
    <n v="1"/>
    <s v="901174166VIAGPS.CO"/>
    <x v="2"/>
    <d v="2024-01-16T00:00:00"/>
    <x v="2915"/>
    <d v="1899-12-30T00:00:00"/>
    <d v="2024-01-16T15:30:00"/>
    <s v="15:30"/>
    <d v="1899-12-30T04:30:11"/>
    <x v="1"/>
    <x v="1"/>
    <x v="25"/>
    <x v="1"/>
    <n v="8193"/>
  </r>
  <r>
    <n v="2939"/>
    <d v="2024-01-16T20:00:46"/>
    <d v="2024-01-16T20:01:47"/>
    <s v="45664102@ventasyservicios.com.co"/>
    <s v="Angie Tatiana Tique Cardozo"/>
    <m/>
    <d v="2024-01-16T00:00:00"/>
    <s v="2:21 p. m., "/>
    <x v="0"/>
    <m/>
    <m/>
    <m/>
    <m/>
    <m/>
    <m/>
    <m/>
    <m/>
    <s v="900842287@factureinbox.co;"/>
    <s v="Envió de facturas"/>
    <s v="12422025"/>
    <s v="MPAÑIA HOTELERA PLAZA S.A.S."/>
    <s v="PYME MEDIANA"/>
    <s v="CLIENTE EXTERN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6T00:00:00"/>
    <s v="NO APLICA"/>
    <s v="NO APLICA"/>
    <x v="9"/>
    <x v="0"/>
    <x v="0"/>
    <x v="0"/>
    <x v="0"/>
    <n v="1"/>
    <n v="1"/>
    <n v="1"/>
    <n v="1"/>
    <x v="0"/>
    <n v="1"/>
    <s v="12422025MPAÑIA HOTELERA PLAZA S.A.S."/>
    <x v="1"/>
    <d v="2024-01-16T00:00:00"/>
    <x v="2916"/>
    <d v="1899-12-30T00:00:00"/>
    <d v="2024-01-16T02:21:00"/>
    <s v="2:21"/>
    <d v="1899-12-30T17:40:47"/>
    <x v="3"/>
    <x v="2"/>
    <x v="16"/>
    <x v="1"/>
    <n v="8193"/>
  </r>
  <r>
    <n v="2940"/>
    <d v="2024-01-16T20:01:23"/>
    <d v="2024-01-16T20:07:06"/>
    <s v="45077024@ventasyservicios.com.co"/>
    <s v="Leidy Tatiana Pinzon Calderon"/>
    <m/>
    <d v="2024-01-16T00:00:00"/>
    <s v="13;23"/>
    <x v="7"/>
    <m/>
    <m/>
    <m/>
    <m/>
    <m/>
    <m/>
    <s v="nata2694@hotmail.com"/>
    <s v="RE: RV: CESIONES TITULARIDAD DE LINEAS TELEFONICAS- SAVVY 901309211"/>
    <m/>
    <m/>
    <s v="3046583654"/>
    <s v="NATALIA ANDREA CORREA LLORENTE"/>
    <s v="MASIV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6T00:00:00"/>
    <m/>
    <m/>
    <x v="78"/>
    <x v="6"/>
    <x v="0"/>
    <x v="0"/>
    <x v="0"/>
    <n v="1"/>
    <n v="1"/>
    <n v="1"/>
    <n v="1"/>
    <x v="0"/>
    <n v="1"/>
    <s v="3046583654NATALIA ANDREA CORREA LLORENTE"/>
    <x v="0"/>
    <d v="2024-01-16T00:00:00"/>
    <x v="2917"/>
    <d v="1899-12-30T00:00:00"/>
    <s v="ERROR"/>
    <s v="Hora mal diligenciada."/>
    <s v="Corregir hora de gestión."/>
    <x v="0"/>
    <x v="2"/>
    <x v="12"/>
    <x v="1"/>
    <n v="8193"/>
  </r>
  <r>
    <n v="2941"/>
    <d v="2024-01-16T20:00:38"/>
    <d v="2024-01-16T20:08:06"/>
    <s v="45981202@ventasyservicios.com.co"/>
    <s v="Candida Mayerli Moyano Casallas"/>
    <m/>
    <d v="2024-01-16T00:00:00"/>
    <s v="4:39 p. m."/>
    <x v="5"/>
    <m/>
    <m/>
    <m/>
    <m/>
    <m/>
    <m/>
    <m/>
    <m/>
    <m/>
    <m/>
    <s v="3002154390"/>
    <s v="JULIO HERNAN DUQUE GUTIERREZ"/>
    <s v="SOHO"/>
    <s v="CLIENTE EXTERNO"/>
    <x v="0"/>
    <m/>
    <m/>
    <m/>
    <m/>
    <m/>
    <m/>
    <m/>
    <m/>
    <m/>
    <m/>
    <m/>
    <m/>
    <m/>
    <m/>
    <m/>
    <m/>
    <m/>
    <m/>
    <m/>
    <m/>
    <m/>
    <m/>
    <m/>
    <m/>
    <m/>
    <m/>
    <m/>
    <m/>
    <m/>
    <m/>
    <m/>
    <m/>
    <m/>
    <m/>
    <m/>
    <m/>
    <m/>
    <m/>
    <m/>
    <m/>
    <m/>
    <m/>
    <m/>
    <m/>
    <m/>
    <m/>
    <m/>
    <m/>
    <m/>
    <m/>
    <m/>
    <m/>
    <m/>
    <m/>
    <m/>
    <m/>
    <m/>
    <m/>
    <m/>
    <m/>
    <m/>
    <m/>
    <m/>
    <m/>
    <m/>
    <m/>
    <m/>
    <m/>
    <m/>
    <m/>
    <m/>
    <m/>
    <m/>
    <m/>
    <m/>
    <m/>
    <m/>
    <m/>
    <m/>
    <m/>
    <m/>
    <s v="Salgo a favor por pago doble línea 3002154390 Cruce de cuenta en pago mes de febrero 2024"/>
    <s v="MÓVIL"/>
    <m/>
    <s v="PAGO MAL APLICADO"/>
    <s v="NEQUI"/>
    <s v="TRANSFERENCIA CON PAGO A LA REFERENCIA"/>
    <m/>
    <m/>
    <m/>
    <m/>
    <m/>
    <m/>
    <m/>
    <m/>
    <m/>
    <m/>
    <m/>
    <m/>
    <m/>
    <m/>
    <m/>
    <m/>
    <m/>
    <m/>
    <m/>
    <m/>
    <m/>
    <m/>
    <m/>
    <m/>
    <m/>
    <m/>
    <x v="0"/>
    <m/>
    <m/>
    <m/>
    <m/>
    <m/>
    <s v="SOLUCIONADO ESCALADO"/>
    <s v="SUPERVISOR NEGOCIOS"/>
    <d v="2024-01-16T00:00:00"/>
    <m/>
    <m/>
    <x v="117"/>
    <x v="4"/>
    <x v="4"/>
    <x v="0"/>
    <x v="0"/>
    <n v="1"/>
    <n v="1"/>
    <n v="1"/>
    <n v="1"/>
    <x v="0"/>
    <n v="1"/>
    <s v="3002154390"/>
    <x v="1"/>
    <d v="2024-01-16T00:00:00"/>
    <x v="2918"/>
    <d v="1899-12-30T00:00:00"/>
    <d v="2024-01-16T04:39:00"/>
    <s v="4:39"/>
    <d v="1899-12-30T15:29:06"/>
    <x v="3"/>
    <x v="2"/>
    <x v="10"/>
    <x v="1"/>
    <n v="8193"/>
  </r>
  <r>
    <n v="2942"/>
    <d v="2024-01-16T20:09:38"/>
    <d v="2024-01-16T20:10:30"/>
    <s v="45077016@ventasyservicios.com.co"/>
    <s v="Luis Guanuquiza Dominguez"/>
    <m/>
    <d v="2024-01-16T00:00:00"/>
    <s v="15:33"/>
    <x v="3"/>
    <m/>
    <s v="15561041"/>
    <m/>
    <m/>
    <m/>
    <m/>
    <m/>
    <m/>
    <m/>
    <m/>
    <s v="900271928"/>
    <s v="ARISTA DE COLOMBIA SAS"/>
    <s v="PYME MEDIANA"/>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6T00:00:00"/>
    <m/>
    <m/>
    <x v="37"/>
    <x v="3"/>
    <x v="0"/>
    <x v="0"/>
    <x v="0"/>
    <n v="1"/>
    <n v="1"/>
    <n v="1"/>
    <n v="1"/>
    <x v="0"/>
    <n v="1"/>
    <s v="900271928ARISTA DE COLOMBIA SAS"/>
    <x v="2"/>
    <d v="2024-01-16T00:00:00"/>
    <x v="2919"/>
    <d v="1899-12-30T00:00:00"/>
    <d v="2024-01-16T15:33:00"/>
    <s v="15:33"/>
    <d v="1899-12-30T04:37:30"/>
    <x v="1"/>
    <x v="1"/>
    <x v="25"/>
    <x v="1"/>
    <n v="8193"/>
  </r>
  <r>
    <n v="2943"/>
    <d v="2024-01-16T19:45:41"/>
    <d v="2024-01-16T20:11:44"/>
    <s v="45577874@ventasyservicios.com.co"/>
    <s v="David Andres Pardo Torres"/>
    <m/>
    <d v="2024-01-15T00:00:00"/>
    <s v="17:16"/>
    <x v="4"/>
    <m/>
    <m/>
    <m/>
    <m/>
    <m/>
    <m/>
    <m/>
    <m/>
    <s v="apoc2.cads@dynamo.net"/>
    <s v="Re: Dynamo_Verificacion costo cancelación_Contrato GC-CPST-54823-22"/>
    <s v="12070014"/>
    <s v="SBI INTERNATIONAL HOLDINGS  AG."/>
    <s v="INTERMEDIAS"/>
    <s v="CLIENTE EXTERNO"/>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6T00:00:00"/>
    <s v="20667170"/>
    <m/>
    <x v="80"/>
    <x v="0"/>
    <x v="0"/>
    <x v="0"/>
    <x v="0"/>
    <n v="1"/>
    <n v="1"/>
    <n v="1"/>
    <n v="1"/>
    <x v="2"/>
    <n v="3"/>
    <s v="12070014SBI INTERNATIONAL HOLDINGS  AG."/>
    <x v="0"/>
    <d v="2024-01-16T00:00:00"/>
    <x v="2920"/>
    <d v="1899-12-30T00:00:00"/>
    <d v="2024-01-15T17:16:00"/>
    <s v="17:16"/>
    <d v="1899-12-31T02:55:44"/>
    <x v="0"/>
    <x v="0"/>
    <x v="14"/>
    <x v="0"/>
    <n v="8193"/>
  </r>
  <r>
    <n v="2944"/>
    <d v="2024-01-16T20:10:57"/>
    <d v="2024-01-16T20:11:45"/>
    <s v="45077024@ventasyservicios.com.co"/>
    <s v="Leidy Tatiana Pinzon Calderon"/>
    <m/>
    <d v="2024-01-16T00:00:00"/>
    <s v="13:41"/>
    <x v="7"/>
    <m/>
    <m/>
    <m/>
    <m/>
    <m/>
    <m/>
    <s v="patricia@youaresavvy.com"/>
    <s v="RE: RV: CESIONES TITULARIDAD DE LINEAS TELEFONICAS- SAVVY 901309211"/>
    <m/>
    <m/>
    <s v="3138299874"/>
    <s v="SAVVY CORP  SAS -"/>
    <s v="MASIV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6T00:00:00"/>
    <m/>
    <m/>
    <x v="78"/>
    <x v="6"/>
    <x v="0"/>
    <x v="0"/>
    <x v="0"/>
    <n v="1"/>
    <n v="1"/>
    <n v="1"/>
    <n v="1"/>
    <x v="1"/>
    <n v="3"/>
    <s v="3138299874SAVVY CORP  SAS -"/>
    <x v="0"/>
    <d v="2024-01-16T00:00:00"/>
    <x v="2921"/>
    <d v="1899-12-30T00:00:00"/>
    <d v="2024-01-16T13:41:00"/>
    <s v="13:41"/>
    <d v="1899-12-30T06:30:45"/>
    <x v="2"/>
    <x v="2"/>
    <x v="12"/>
    <x v="1"/>
    <n v="8193"/>
  </r>
  <r>
    <n v="2945"/>
    <d v="2024-01-16T20:10:32"/>
    <d v="2024-01-16T20:13:59"/>
    <s v="45981202@ventasyservicios.com.co"/>
    <s v="Candida Mayerli Moyano Casallas"/>
    <m/>
    <d v="2024-01-16T00:00:00"/>
    <s v="4:47 p. m."/>
    <x v="5"/>
    <m/>
    <m/>
    <m/>
    <m/>
    <m/>
    <m/>
    <m/>
    <m/>
    <m/>
    <m/>
    <s v="1.32126644"/>
    <s v="JUAN CAMILO BAQUERO SILVA"/>
    <s v="MICRO"/>
    <s v="CLIENTE EXTERNO"/>
    <x v="0"/>
    <m/>
    <m/>
    <m/>
    <m/>
    <m/>
    <m/>
    <m/>
    <m/>
    <m/>
    <m/>
    <m/>
    <m/>
    <m/>
    <m/>
    <m/>
    <m/>
    <m/>
    <m/>
    <m/>
    <m/>
    <m/>
    <m/>
    <m/>
    <m/>
    <m/>
    <m/>
    <m/>
    <m/>
    <m/>
    <m/>
    <m/>
    <m/>
    <m/>
    <m/>
    <m/>
    <m/>
    <m/>
    <m/>
    <m/>
    <m/>
    <m/>
    <m/>
    <m/>
    <m/>
    <m/>
    <m/>
    <m/>
    <m/>
    <m/>
    <m/>
    <m/>
    <m/>
    <m/>
    <m/>
    <m/>
    <m/>
    <m/>
    <m/>
    <m/>
    <m/>
    <m/>
    <m/>
    <m/>
    <m/>
    <m/>
    <m/>
    <m/>
    <m/>
    <m/>
    <m/>
    <m/>
    <m/>
    <m/>
    <m/>
    <m/>
    <m/>
    <m/>
    <m/>
    <m/>
    <m/>
    <m/>
    <s v="PAGO NO ABONADO"/>
    <s v="MÓVIL"/>
    <m/>
    <s v="PAGO YA APLICADO"/>
    <s v="BANCOLOMBIA"/>
    <s v="TRANSFERENCIA CON PAGO A LA REFERENCIA"/>
    <m/>
    <m/>
    <m/>
    <m/>
    <m/>
    <m/>
    <m/>
    <m/>
    <m/>
    <m/>
    <m/>
    <m/>
    <m/>
    <m/>
    <m/>
    <m/>
    <m/>
    <m/>
    <m/>
    <m/>
    <m/>
    <m/>
    <m/>
    <m/>
    <m/>
    <m/>
    <x v="0"/>
    <m/>
    <m/>
    <m/>
    <m/>
    <m/>
    <s v="GESTIONADO"/>
    <m/>
    <d v="2024-01-16T00:00:00"/>
    <m/>
    <m/>
    <x v="70"/>
    <x v="4"/>
    <x v="0"/>
    <x v="0"/>
    <x v="0"/>
    <n v="1"/>
    <n v="1"/>
    <n v="1"/>
    <n v="1"/>
    <x v="0"/>
    <n v="1"/>
    <s v="1.32126644"/>
    <x v="0"/>
    <d v="2024-01-16T00:00:00"/>
    <x v="2922"/>
    <d v="1899-12-30T00:00:00"/>
    <d v="2024-01-16T04:47:00"/>
    <s v="4:47"/>
    <d v="1899-12-30T15:26:59"/>
    <x v="3"/>
    <x v="2"/>
    <x v="10"/>
    <x v="1"/>
    <n v="8193"/>
  </r>
  <r>
    <n v="2946"/>
    <d v="2024-01-16T20:13:06"/>
    <d v="2024-01-16T20:15:28"/>
    <s v="46044558@ventasyservicios.com.co"/>
    <s v="Dick Harry Rodriguez Rocha"/>
    <m/>
    <d v="2024-01-11T00:00:00"/>
    <s v="19:01"/>
    <x v="0"/>
    <m/>
    <m/>
    <m/>
    <m/>
    <m/>
    <m/>
    <m/>
    <m/>
    <s v="auxcomercial@Palmettoplaza.com"/>
    <s v="Fwd: RE: Fwd: SOLICITUD COTIZACION - URGENTE"/>
    <s v="11972632"/>
    <s v="CENTRO COMERCIAL PALMETO "/>
    <s v="SOHO"/>
    <s v="CLIENTE EXTERNO"/>
    <x v="0"/>
    <m/>
    <s v="FIJO"/>
    <s v="FO"/>
    <s v="FIDELIZACIÓN - RETENCIÓN"/>
    <m/>
    <m/>
    <m/>
    <m/>
    <m/>
    <m/>
    <m/>
    <m/>
    <m/>
    <m/>
    <m/>
    <m/>
    <m/>
    <m/>
    <m/>
    <m/>
    <m/>
    <m/>
    <m/>
    <m/>
    <m/>
    <s v="ACEPTACIÓN PROPUESTA"/>
    <m/>
    <m/>
    <m/>
    <m/>
    <m/>
    <m/>
    <m/>
    <m/>
    <m/>
    <m/>
    <m/>
    <m/>
    <m/>
    <m/>
    <m/>
    <m/>
    <m/>
    <m/>
    <m/>
    <m/>
    <m/>
    <m/>
    <m/>
    <m/>
    <m/>
    <m/>
    <m/>
    <m/>
    <m/>
    <m/>
    <m/>
    <m/>
    <m/>
    <m/>
    <m/>
    <m/>
    <m/>
    <m/>
    <m/>
    <m/>
    <m/>
    <m/>
    <m/>
    <m/>
    <m/>
    <m/>
    <m/>
    <m/>
    <m/>
    <m/>
    <m/>
    <m/>
    <m/>
    <m/>
    <m/>
    <m/>
    <m/>
    <m/>
    <m/>
    <m/>
    <m/>
    <m/>
    <m/>
    <m/>
    <m/>
    <m/>
    <m/>
    <m/>
    <m/>
    <m/>
    <m/>
    <m/>
    <m/>
    <m/>
    <m/>
    <m/>
    <m/>
    <m/>
    <m/>
    <m/>
    <m/>
    <m/>
    <m/>
    <m/>
    <m/>
    <m/>
    <m/>
    <x v="0"/>
    <m/>
    <m/>
    <m/>
    <m/>
    <m/>
    <s v="GESTIONADO"/>
    <m/>
    <d v="2024-01-16T00:00:00"/>
    <m/>
    <m/>
    <x v="113"/>
    <x v="0"/>
    <x v="0"/>
    <x v="0"/>
    <x v="0"/>
    <n v="1"/>
    <n v="1"/>
    <n v="1"/>
    <n v="1"/>
    <x v="2"/>
    <n v="2"/>
    <s v="11972632CENTRO COMERCIAL PALMETO "/>
    <x v="0"/>
    <d v="2024-01-16T00:00:00"/>
    <x v="2923"/>
    <d v="1899-12-30T00:00:00"/>
    <d v="2024-01-11T19:01:00"/>
    <s v="19:01"/>
    <d v="1900-01-04T01:14:28"/>
    <x v="0"/>
    <x v="0"/>
    <x v="20"/>
    <x v="1"/>
    <n v="8193"/>
  </r>
  <r>
    <n v="2947"/>
    <d v="2024-01-16T20:18:33"/>
    <d v="2024-01-16T20:19:34"/>
    <s v="45077024@ventasyservicios.com.co"/>
    <s v="Leidy Tatiana Pinzon Calderon"/>
    <m/>
    <d v="2024-01-16T00:00:00"/>
    <s v="14:17"/>
    <x v="7"/>
    <m/>
    <m/>
    <m/>
    <m/>
    <m/>
    <m/>
    <s v="administracion@inalsi.com.co"/>
    <s v="Re: Exclusión linea"/>
    <m/>
    <m/>
    <s v="3046062917"/>
    <s v="INVERSIONES ALVAREZ SIERRA S A S  INALSI"/>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6T00:00:00"/>
    <m/>
    <m/>
    <x v="78"/>
    <x v="6"/>
    <x v="0"/>
    <x v="0"/>
    <x v="0"/>
    <n v="1"/>
    <n v="1"/>
    <n v="1"/>
    <n v="1"/>
    <x v="0"/>
    <n v="1"/>
    <s v="3046062917INVERSIONES ALVAREZ SIERRA S A S  INALSI"/>
    <x v="0"/>
    <d v="2024-01-16T00:00:00"/>
    <x v="2924"/>
    <d v="1899-12-30T00:00:00"/>
    <d v="2024-01-16T14:17:00"/>
    <s v="14:17"/>
    <d v="1899-12-30T06:02:34"/>
    <x v="2"/>
    <x v="2"/>
    <x v="12"/>
    <x v="1"/>
    <n v="8193"/>
  </r>
  <r>
    <n v="2948"/>
    <d v="2024-01-16T20:14:45"/>
    <d v="2024-01-16T20:20:46"/>
    <s v="45981202@ventasyservicios.com.co"/>
    <s v="Candida Mayerli Moyano Casallas"/>
    <m/>
    <d v="2024-01-16T00:00:00"/>
    <s v="4:48 p. m"/>
    <x v="5"/>
    <m/>
    <m/>
    <m/>
    <m/>
    <m/>
    <m/>
    <m/>
    <m/>
    <m/>
    <m/>
    <s v="95821930"/>
    <s v="TERRITORIA ESAP"/>
    <s v="SOHO"/>
    <s v="CLIENTE EXTERNO"/>
    <x v="0"/>
    <m/>
    <m/>
    <m/>
    <m/>
    <m/>
    <m/>
    <m/>
    <m/>
    <m/>
    <m/>
    <m/>
    <m/>
    <m/>
    <m/>
    <m/>
    <m/>
    <m/>
    <m/>
    <m/>
    <m/>
    <m/>
    <m/>
    <m/>
    <m/>
    <m/>
    <m/>
    <m/>
    <m/>
    <m/>
    <m/>
    <m/>
    <m/>
    <m/>
    <m/>
    <m/>
    <m/>
    <m/>
    <m/>
    <m/>
    <m/>
    <m/>
    <m/>
    <m/>
    <m/>
    <m/>
    <m/>
    <m/>
    <m/>
    <m/>
    <m/>
    <m/>
    <m/>
    <m/>
    <m/>
    <m/>
    <m/>
    <m/>
    <m/>
    <m/>
    <m/>
    <m/>
    <m/>
    <m/>
    <m/>
    <m/>
    <m/>
    <m/>
    <m/>
    <m/>
    <m/>
    <m/>
    <m/>
    <m/>
    <m/>
    <m/>
    <m/>
    <m/>
    <m/>
    <m/>
    <m/>
    <m/>
    <s v="COMPROBANTE PAGO REFERENCIA DE PAGO: 95821930"/>
    <s v="FIJA"/>
    <s v="HFC"/>
    <s v="PAGO NO ABONADO"/>
    <s v="BANCO CTIBANK"/>
    <s v="TRANSFERENCIA CTA. DE CLARO"/>
    <m/>
    <m/>
    <m/>
    <m/>
    <m/>
    <m/>
    <m/>
    <m/>
    <m/>
    <m/>
    <m/>
    <m/>
    <m/>
    <m/>
    <m/>
    <m/>
    <m/>
    <m/>
    <m/>
    <m/>
    <m/>
    <m/>
    <m/>
    <m/>
    <m/>
    <m/>
    <x v="0"/>
    <m/>
    <m/>
    <m/>
    <m/>
    <m/>
    <s v="SOLUCIONADO ESCALADO"/>
    <s v="GENOVEVA JIMÉNEZ"/>
    <d v="2024-01-16T00:00:00"/>
    <m/>
    <m/>
    <x v="68"/>
    <x v="4"/>
    <x v="4"/>
    <x v="0"/>
    <x v="0"/>
    <n v="1"/>
    <n v="1"/>
    <n v="1"/>
    <n v="1"/>
    <x v="0"/>
    <n v="1"/>
    <s v="95821930"/>
    <x v="1"/>
    <d v="2024-01-16T00:00:00"/>
    <x v="2925"/>
    <d v="1899-12-30T00:00:00"/>
    <d v="2024-01-16T04:48:00"/>
    <s v="4:48"/>
    <d v="1899-12-30T15:32:46"/>
    <x v="3"/>
    <x v="2"/>
    <x v="10"/>
    <x v="1"/>
    <n v="8193"/>
  </r>
  <r>
    <n v="2949"/>
    <d v="2024-01-16T20:17:40"/>
    <d v="2024-01-16T20:21:43"/>
    <s v="46046817@ventasyservicios.com.co"/>
    <s v="Nicolas Romero Parra"/>
    <m/>
    <d v="2024-01-16T00:00:00"/>
    <s v="16:42"/>
    <x v="0"/>
    <m/>
    <m/>
    <m/>
    <m/>
    <m/>
    <m/>
    <m/>
    <m/>
    <s v="jgalindo@bethany.org"/>
    <s v="jgalindo@bethany.org"/>
    <s v="20089633"/>
    <s v="BETHANY CHRISTIAN SERVICES INTERN"/>
    <s v="PYME MEDIANA"/>
    <s v="CLIENTE CLARO"/>
    <x v="0"/>
    <m/>
    <s v="FIJO"/>
    <s v="HFC"/>
    <s v="PRODUCTO"/>
    <m/>
    <m/>
    <m/>
    <m/>
    <m/>
    <m/>
    <m/>
    <m/>
    <m/>
    <m/>
    <m/>
    <m/>
    <m/>
    <m/>
    <m/>
    <m/>
    <m/>
    <m/>
    <m/>
    <m/>
    <m/>
    <m/>
    <m/>
    <m/>
    <m/>
    <m/>
    <m/>
    <m/>
    <m/>
    <m/>
    <m/>
    <m/>
    <m/>
    <m/>
    <m/>
    <m/>
    <m/>
    <m/>
    <s v="INFORMACIÓN DE BENEFICIOS"/>
    <m/>
    <m/>
    <m/>
    <m/>
    <m/>
    <m/>
    <m/>
    <m/>
    <m/>
    <m/>
    <m/>
    <m/>
    <m/>
    <m/>
    <m/>
    <m/>
    <m/>
    <m/>
    <m/>
    <m/>
    <m/>
    <m/>
    <m/>
    <m/>
    <m/>
    <m/>
    <m/>
    <m/>
    <m/>
    <m/>
    <m/>
    <m/>
    <m/>
    <m/>
    <m/>
    <m/>
    <m/>
    <m/>
    <m/>
    <m/>
    <m/>
    <m/>
    <m/>
    <m/>
    <m/>
    <m/>
    <m/>
    <m/>
    <m/>
    <m/>
    <m/>
    <m/>
    <m/>
    <m/>
    <m/>
    <m/>
    <m/>
    <m/>
    <m/>
    <m/>
    <m/>
    <m/>
    <m/>
    <m/>
    <m/>
    <m/>
    <m/>
    <m/>
    <m/>
    <m/>
    <x v="0"/>
    <m/>
    <m/>
    <m/>
    <m/>
    <m/>
    <s v="GESTIONADO"/>
    <m/>
    <d v="2024-01-16T00:00:00"/>
    <s v="N/A"/>
    <s v="996441572"/>
    <x v="26"/>
    <x v="0"/>
    <x v="0"/>
    <x v="0"/>
    <x v="0"/>
    <n v="1"/>
    <n v="1"/>
    <n v="1"/>
    <n v="1"/>
    <x v="0"/>
    <n v="1"/>
    <s v="20089633BETHANY CHRISTIAN SERVICES INTERN"/>
    <x v="2"/>
    <d v="2024-01-16T00:00:00"/>
    <x v="2926"/>
    <d v="1899-12-30T00:00:00"/>
    <d v="2024-01-16T16:42:00"/>
    <s v="16:42"/>
    <d v="1899-12-30T03:39:43"/>
    <x v="1"/>
    <x v="1"/>
    <x v="3"/>
    <x v="1"/>
    <n v="8193"/>
  </r>
  <r>
    <n v="2950"/>
    <d v="2024-01-16T20:21:49"/>
    <d v="2024-01-16T20:23:00"/>
    <s v="45077024@ventasyservicios.com.co"/>
    <s v="Leidy Tatiana Pinzon Calderon"/>
    <m/>
    <d v="2024-01-16T00:00:00"/>
    <s v="14:32"/>
    <x v="7"/>
    <m/>
    <m/>
    <m/>
    <m/>
    <m/>
    <m/>
    <s v="jorge.morap.ext@claro.com.co"/>
    <s v="Re: CESION DE CONTRATO"/>
    <m/>
    <m/>
    <s v="0"/>
    <s v="JORGE MORA"/>
    <s v="NO DETERMINADO"/>
    <s v="CLIENTE CLAR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6T00:00:00"/>
    <m/>
    <m/>
    <x v="78"/>
    <x v="6"/>
    <x v="0"/>
    <x v="0"/>
    <x v="0"/>
    <n v="1"/>
    <n v="1"/>
    <n v="1"/>
    <n v="1"/>
    <x v="0"/>
    <n v="1"/>
    <s v="0JORGE MORA"/>
    <x v="2"/>
    <d v="2024-01-16T00:00:00"/>
    <x v="2927"/>
    <d v="1899-12-30T00:00:00"/>
    <d v="2024-01-16T14:32:00"/>
    <s v="14:32"/>
    <d v="1899-12-30T05:51:00"/>
    <x v="1"/>
    <x v="1"/>
    <x v="12"/>
    <x v="1"/>
    <n v="8193"/>
  </r>
  <r>
    <n v="2951"/>
    <d v="2024-01-16T20:11:52"/>
    <d v="2024-01-16T20:23:05"/>
    <s v="45077016@ventasyservicios.com.co"/>
    <s v="Luis Guanuquiza Dominguez"/>
    <m/>
    <d v="2024-01-16T00:00:00"/>
    <s v="16:14"/>
    <x v="3"/>
    <m/>
    <s v="15561073"/>
    <m/>
    <m/>
    <m/>
    <m/>
    <m/>
    <m/>
    <m/>
    <m/>
    <s v="811024730"/>
    <s v="ARRENDAMIENTOS MAXIBIENES LTDA."/>
    <s v="MICRO"/>
    <s v="REDES SOCIALES"/>
    <x v="0"/>
    <m/>
    <s v="MÓVIL"/>
    <m/>
    <m/>
    <s v="CESIÓN DE CONTRATO"/>
    <m/>
    <m/>
    <m/>
    <m/>
    <m/>
    <m/>
    <m/>
    <m/>
    <m/>
    <m/>
    <m/>
    <s v="HUELLA / FIRMA ILEGIBLE(S)"/>
    <m/>
    <m/>
    <m/>
    <m/>
    <m/>
    <m/>
    <m/>
    <m/>
    <m/>
    <m/>
    <m/>
    <m/>
    <m/>
    <m/>
    <m/>
    <m/>
    <m/>
    <m/>
    <m/>
    <m/>
    <m/>
    <m/>
    <m/>
    <m/>
    <m/>
    <m/>
    <m/>
    <m/>
    <m/>
    <m/>
    <m/>
    <m/>
    <m/>
    <m/>
    <m/>
    <m/>
    <m/>
    <m/>
    <m/>
    <m/>
    <m/>
    <m/>
    <m/>
    <m/>
    <m/>
    <m/>
    <m/>
    <m/>
    <m/>
    <m/>
    <m/>
    <m/>
    <m/>
    <m/>
    <m/>
    <m/>
    <m/>
    <m/>
    <m/>
    <m/>
    <m/>
    <m/>
    <m/>
    <m/>
    <m/>
    <m/>
    <m/>
    <m/>
    <m/>
    <m/>
    <m/>
    <m/>
    <m/>
    <m/>
    <m/>
    <m/>
    <m/>
    <m/>
    <m/>
    <m/>
    <m/>
    <m/>
    <m/>
    <m/>
    <m/>
    <m/>
    <m/>
    <m/>
    <m/>
    <m/>
    <m/>
    <m/>
    <m/>
    <m/>
    <m/>
    <m/>
    <x v="0"/>
    <m/>
    <m/>
    <m/>
    <m/>
    <m/>
    <s v="GESTIONADO"/>
    <m/>
    <d v="2024-01-16T00:00:00"/>
    <m/>
    <m/>
    <x v="198"/>
    <x v="3"/>
    <x v="0"/>
    <x v="0"/>
    <x v="0"/>
    <n v="1"/>
    <n v="1"/>
    <n v="1"/>
    <n v="1"/>
    <x v="0"/>
    <n v="1"/>
    <s v="811024730ARRENDAMIENTOS MAXIBIENES LTDA."/>
    <x v="2"/>
    <d v="2024-01-16T00:00:00"/>
    <x v="2928"/>
    <d v="1899-12-30T00:00:00"/>
    <d v="2024-01-16T16:14:00"/>
    <s v="16:14"/>
    <d v="1899-12-30T04:09:05"/>
    <x v="1"/>
    <x v="1"/>
    <x v="25"/>
    <x v="1"/>
    <n v="8193"/>
  </r>
  <r>
    <n v="2952"/>
    <d v="2024-01-16T20:24:35"/>
    <d v="2024-01-16T20:25:33"/>
    <s v="46044959@ventasyservicios.com.co"/>
    <s v="Brayan Enrique Cuida Castillo"/>
    <m/>
    <d v="2024-01-16T00:00:00"/>
    <s v="11:42 a. m."/>
    <x v="4"/>
    <m/>
    <m/>
    <m/>
    <m/>
    <m/>
    <m/>
    <m/>
    <m/>
    <s v="notificaciones@notaria31bogota.co"/>
    <s v="RV: Cancelación de servicios "/>
    <s v="13302266"/>
    <s v="JULIO CESAR GALVIS MARTINEZ - VILLALBA"/>
    <s v="MICRO"/>
    <s v="CLIENTE CLARO"/>
    <x v="0"/>
    <m/>
    <s v="FIJO"/>
    <s v="FO"/>
    <s v="CANCELACIÓN DE SERVICIO"/>
    <m/>
    <m/>
    <m/>
    <m/>
    <m/>
    <m/>
    <m/>
    <s v="COLOCACIÓN"/>
    <m/>
    <m/>
    <m/>
    <m/>
    <m/>
    <m/>
    <m/>
    <m/>
    <m/>
    <m/>
    <m/>
    <m/>
    <m/>
    <m/>
    <m/>
    <m/>
    <m/>
    <m/>
    <m/>
    <m/>
    <m/>
    <m/>
    <m/>
    <m/>
    <m/>
    <m/>
    <m/>
    <m/>
    <m/>
    <m/>
    <m/>
    <m/>
    <m/>
    <m/>
    <m/>
    <m/>
    <m/>
    <m/>
    <m/>
    <m/>
    <m/>
    <m/>
    <m/>
    <m/>
    <m/>
    <m/>
    <m/>
    <m/>
    <m/>
    <m/>
    <m/>
    <m/>
    <m/>
    <m/>
    <m/>
    <m/>
    <m/>
    <m/>
    <m/>
    <m/>
    <m/>
    <m/>
    <m/>
    <m/>
    <m/>
    <m/>
    <m/>
    <m/>
    <m/>
    <m/>
    <m/>
    <m/>
    <m/>
    <m/>
    <m/>
    <m/>
    <m/>
    <m/>
    <m/>
    <m/>
    <m/>
    <m/>
    <m/>
    <m/>
    <m/>
    <m/>
    <m/>
    <m/>
    <m/>
    <m/>
    <m/>
    <m/>
    <m/>
    <m/>
    <m/>
    <m/>
    <m/>
    <s v="TOTAL"/>
    <m/>
    <s v="NO INDICA MOTIVO"/>
    <m/>
    <x v="1"/>
    <m/>
    <m/>
    <s v="1"/>
    <m/>
    <m/>
    <s v="GESTIONADO"/>
    <m/>
    <d v="2024-01-16T00:00:00"/>
    <s v="nn"/>
    <m/>
    <x v="74"/>
    <x v="0"/>
    <x v="0"/>
    <x v="0"/>
    <x v="0"/>
    <n v="1"/>
    <n v="1"/>
    <n v="1"/>
    <n v="1"/>
    <x v="0"/>
    <n v="1"/>
    <s v="13302266JULIO CESAR GALVIS MARTINEZ - VILLALBA"/>
    <x v="0"/>
    <d v="2024-01-16T00:00:00"/>
    <x v="2929"/>
    <d v="1899-12-30T00:00:00"/>
    <d v="2024-01-16T11:42:00"/>
    <s v="11:42"/>
    <d v="1899-12-30T08:43:33"/>
    <x v="2"/>
    <x v="2"/>
    <x v="7"/>
    <x v="0"/>
    <n v="8193"/>
  </r>
  <r>
    <n v="2953"/>
    <d v="2024-01-16T20:24:51"/>
    <d v="2024-01-16T20:28:37"/>
    <s v="45577874@ventasyservicios.com.co"/>
    <s v="David Andres Pardo Torres"/>
    <m/>
    <d v="2024-01-16T00:00:00"/>
    <s v="11:27"/>
    <x v="4"/>
    <m/>
    <m/>
    <m/>
    <m/>
    <m/>
    <m/>
    <m/>
    <m/>
    <s v="cliente.co@claro.com.co"/>
    <s v="Fwd: RE: URGENTE!!! Re: SOLICITUD MODIFICACION CONFIGURACION SEGURIDAD  // SD2818304"/>
    <s v="13432643"/>
    <s v="NEW WAVE FAMILY GROUP S.A.S. SIGLA NWFG S.A.S."/>
    <s v="MICRO"/>
    <s v="SOPORTE TÉCNICO EMPRESAS"/>
    <x v="0"/>
    <m/>
    <s v="FIJO"/>
    <s v="FO"/>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SOLUCIONADO ESCALADO"/>
    <s v="OTRAS ÁREAS"/>
    <d v="2024-01-16T00:00:00"/>
    <s v="20667356"/>
    <m/>
    <x v="57"/>
    <x v="0"/>
    <x v="4"/>
    <x v="0"/>
    <x v="0"/>
    <n v="1"/>
    <n v="1"/>
    <n v="1"/>
    <n v="1"/>
    <x v="0"/>
    <n v="1"/>
    <s v="13432643NEW WAVE FAMILY GROUP S.A.S. SIGLA NWFG S.A.S."/>
    <x v="1"/>
    <d v="2024-01-16T00:00:00"/>
    <x v="2930"/>
    <d v="1899-12-30T00:00:00"/>
    <d v="2024-01-16T11:27:00"/>
    <s v="11:27"/>
    <d v="1899-12-30T09:01:37"/>
    <x v="2"/>
    <x v="2"/>
    <x v="14"/>
    <x v="0"/>
    <n v="8193"/>
  </r>
  <r>
    <n v="2954"/>
    <d v="2024-01-16T20:28:12"/>
    <d v="2024-01-16T20:28:56"/>
    <s v="46044959@ventasyservicios.com.co"/>
    <s v="Brayan Enrique Cuida Castillo"/>
    <m/>
    <d v="2024-01-16T00:00:00"/>
    <s v="11:40 a. m."/>
    <x v="4"/>
    <m/>
    <m/>
    <m/>
    <m/>
    <m/>
    <m/>
    <m/>
    <m/>
    <s v="casalinscentro2021@gmail.com"/>
    <s v="Re: Cancelación del servicio"/>
    <s v="72172281"/>
    <s v="WILLIAM MA BLANCO TOLOSA "/>
    <s v="SOH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6T00:00:00"/>
    <s v="nn"/>
    <m/>
    <x v="58"/>
    <x v="0"/>
    <x v="0"/>
    <x v="0"/>
    <x v="0"/>
    <n v="1"/>
    <n v="1"/>
    <n v="1"/>
    <n v="1"/>
    <x v="0"/>
    <n v="1"/>
    <s v="72172281WILLIAM MA BLANCO TOLOSA "/>
    <x v="0"/>
    <d v="2024-01-16T00:00:00"/>
    <x v="2931"/>
    <d v="1899-12-30T00:00:00"/>
    <d v="2024-01-16T11:40:00"/>
    <s v="11:40"/>
    <d v="1899-12-30T08:48:56"/>
    <x v="2"/>
    <x v="2"/>
    <x v="7"/>
    <x v="0"/>
    <n v="8193"/>
  </r>
  <r>
    <n v="2955"/>
    <d v="2024-01-16T20:27:50"/>
    <d v="2024-01-16T20:28:56"/>
    <s v="45077024@ventasyservicios.com.co"/>
    <s v="Leidy Tatiana Pinzon Calderon"/>
    <m/>
    <d v="2024-01-16T00:00:00"/>
    <s v="14:41"/>
    <x v="7"/>
    <m/>
    <m/>
    <m/>
    <m/>
    <m/>
    <m/>
    <s v="comprasequiposymaderas@gmail.com"/>
    <s v="Re: MODIFICACION DE PLAN EMPRESARIAL"/>
    <m/>
    <m/>
    <s v="3137429401"/>
    <s v="SAUL URREA VARGAS"/>
    <s v="MASIV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6T00:00:00"/>
    <m/>
    <m/>
    <x v="78"/>
    <x v="6"/>
    <x v="0"/>
    <x v="0"/>
    <x v="0"/>
    <n v="1"/>
    <n v="1"/>
    <n v="1"/>
    <n v="1"/>
    <x v="0"/>
    <n v="1"/>
    <s v="3137429401SAUL URREA VARGAS"/>
    <x v="2"/>
    <d v="2024-01-16T00:00:00"/>
    <x v="2931"/>
    <d v="1899-12-30T00:00:00"/>
    <d v="2024-01-16T14:41:00"/>
    <s v="14:41"/>
    <d v="1899-12-30T05:47:56"/>
    <x v="1"/>
    <x v="1"/>
    <x v="12"/>
    <x v="1"/>
    <n v="8193"/>
  </r>
  <r>
    <n v="2956"/>
    <d v="2024-01-16T20:28:47"/>
    <d v="2024-01-16T20:29:45"/>
    <s v="45664102@ventasyservicios.com.co"/>
    <s v="Angie Tatiana Tique Cardozo"/>
    <m/>
    <d v="2024-01-16T00:00:00"/>
    <s v="2:43 p. m., "/>
    <x v="0"/>
    <m/>
    <m/>
    <m/>
    <m/>
    <m/>
    <m/>
    <m/>
    <m/>
    <s v="pinturasgrecolor@hotmail.es; "/>
    <s v="Solicitud"/>
    <s v="13083210"/>
    <s v="DISTRIBUCIONES GRECOLOR S.A.S."/>
    <s v="MICRO"/>
    <s v="CLIENTE EXTERNO"/>
    <x v="0"/>
    <m/>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6T00:00:00"/>
    <s v="NO APLICA"/>
    <s v="NO APLICA"/>
    <x v="58"/>
    <x v="0"/>
    <x v="0"/>
    <x v="0"/>
    <x v="0"/>
    <n v="1"/>
    <n v="1"/>
    <n v="1"/>
    <n v="1"/>
    <x v="0"/>
    <n v="1"/>
    <s v="13083210DISTRIBUCIONES GRECOLOR S.A.S."/>
    <x v="1"/>
    <d v="2024-01-16T00:00:00"/>
    <x v="2932"/>
    <d v="1899-12-30T00:00:00"/>
    <d v="2024-01-16T02:43:00"/>
    <s v="2:43"/>
    <d v="1899-12-30T17:46:45"/>
    <x v="3"/>
    <x v="2"/>
    <x v="16"/>
    <x v="1"/>
    <n v="8193"/>
  </r>
  <r>
    <n v="2957"/>
    <d v="2024-01-16T20:29:08"/>
    <d v="2024-01-16T20:30:18"/>
    <s v="46046813@ventasyservicios.com.co"/>
    <s v="Leidy Dayan Bautista Villamil"/>
    <m/>
    <d v="2024-01-16T00:00:00"/>
    <s v="9:11"/>
    <x v="0"/>
    <m/>
    <m/>
    <m/>
    <m/>
    <m/>
    <m/>
    <m/>
    <m/>
    <s v="andrea.beltran@clarocorporativo.com.co"/>
    <s v=" Fwd: Cancelación línea móvil pospago - prepago  - Security Shops Ltda"/>
    <s v="3123028745"/>
    <s v="SECURITY"/>
    <s v="INTERMEDIAS"/>
    <s v="CLIENTE CLARO"/>
    <x v="0"/>
    <m/>
    <s v="MÓVIL"/>
    <m/>
    <m/>
    <s v="CANCELACIÓN DE LÍNEA"/>
    <m/>
    <m/>
    <m/>
    <m/>
    <m/>
    <s v="COLOCACIÓN"/>
    <m/>
    <m/>
    <m/>
    <m/>
    <m/>
    <m/>
    <m/>
    <m/>
    <m/>
    <m/>
    <m/>
    <m/>
    <m/>
    <m/>
    <m/>
    <m/>
    <m/>
    <m/>
    <m/>
    <m/>
    <m/>
    <m/>
    <m/>
    <m/>
    <m/>
    <m/>
    <m/>
    <m/>
    <m/>
    <m/>
    <m/>
    <m/>
    <m/>
    <m/>
    <m/>
    <m/>
    <m/>
    <m/>
    <m/>
    <m/>
    <m/>
    <m/>
    <m/>
    <m/>
    <m/>
    <m/>
    <m/>
    <m/>
    <m/>
    <m/>
    <m/>
    <m/>
    <m/>
    <m/>
    <m/>
    <m/>
    <m/>
    <m/>
    <m/>
    <m/>
    <m/>
    <m/>
    <m/>
    <m/>
    <m/>
    <m/>
    <m/>
    <m/>
    <m/>
    <m/>
    <m/>
    <m/>
    <m/>
    <m/>
    <m/>
    <m/>
    <m/>
    <m/>
    <m/>
    <m/>
    <m/>
    <m/>
    <m/>
    <m/>
    <m/>
    <m/>
    <m/>
    <m/>
    <m/>
    <m/>
    <m/>
    <m/>
    <m/>
    <m/>
    <m/>
    <m/>
    <m/>
    <m/>
    <m/>
    <s v="NO USA EL SERVICIO"/>
    <m/>
    <m/>
    <x v="1"/>
    <m/>
    <m/>
    <s v="1"/>
    <m/>
    <m/>
    <s v="GESTIONADO"/>
    <m/>
    <d v="2024-01-16T00:00:00"/>
    <m/>
    <m/>
    <x v="25"/>
    <x v="0"/>
    <x v="0"/>
    <x v="0"/>
    <x v="0"/>
    <n v="1"/>
    <n v="1"/>
    <n v="1"/>
    <n v="1"/>
    <x v="0"/>
    <n v="1"/>
    <s v="3123028745SECURITY"/>
    <x v="0"/>
    <d v="2024-01-16T00:00:00"/>
    <x v="2933"/>
    <d v="1899-12-30T00:00:00"/>
    <d v="2024-01-16T09:11:00"/>
    <s v="9:11"/>
    <d v="1899-12-30T11:19:18"/>
    <x v="2"/>
    <x v="2"/>
    <x v="2"/>
    <x v="1"/>
    <n v="8193"/>
  </r>
  <r>
    <n v="2958"/>
    <d v="2024-01-16T20:25:04"/>
    <d v="2024-01-16T20:34:22"/>
    <s v="45981202@ventasyservicios.com.co"/>
    <s v="Candida Mayerli Moyano Casallas"/>
    <m/>
    <d v="2024-01-16T00:00:00"/>
    <s v="5:55 p. m"/>
    <x v="5"/>
    <m/>
    <m/>
    <m/>
    <m/>
    <m/>
    <m/>
    <m/>
    <m/>
    <m/>
    <m/>
    <s v="900497559"/>
    <s v="LAVENIR SAS"/>
    <s v="NO DETERMINADO"/>
    <s v="CLIENTE EXTERNO"/>
    <x v="0"/>
    <m/>
    <m/>
    <m/>
    <m/>
    <m/>
    <m/>
    <m/>
    <m/>
    <m/>
    <m/>
    <m/>
    <m/>
    <m/>
    <m/>
    <m/>
    <m/>
    <m/>
    <m/>
    <m/>
    <m/>
    <m/>
    <m/>
    <m/>
    <m/>
    <m/>
    <m/>
    <m/>
    <m/>
    <m/>
    <m/>
    <m/>
    <m/>
    <m/>
    <m/>
    <m/>
    <m/>
    <m/>
    <m/>
    <m/>
    <m/>
    <m/>
    <m/>
    <m/>
    <m/>
    <m/>
    <m/>
    <m/>
    <m/>
    <m/>
    <m/>
    <m/>
    <m/>
    <m/>
    <m/>
    <m/>
    <m/>
    <m/>
    <m/>
    <m/>
    <m/>
    <m/>
    <m/>
    <m/>
    <m/>
    <m/>
    <m/>
    <m/>
    <m/>
    <m/>
    <m/>
    <m/>
    <m/>
    <m/>
    <m/>
    <m/>
    <m/>
    <m/>
    <m/>
    <m/>
    <m/>
    <m/>
    <s v="Cancelación Servicio #713 - LAVENIR SAS Nit 900.497.559-2"/>
    <s v="FIJA"/>
    <s v="FO"/>
    <s v="NO CORRESPONDE"/>
    <m/>
    <m/>
    <m/>
    <m/>
    <m/>
    <m/>
    <m/>
    <m/>
    <m/>
    <m/>
    <m/>
    <m/>
    <m/>
    <m/>
    <m/>
    <m/>
    <m/>
    <m/>
    <m/>
    <m/>
    <m/>
    <m/>
    <m/>
    <m/>
    <m/>
    <m/>
    <m/>
    <m/>
    <x v="0"/>
    <m/>
    <m/>
    <m/>
    <m/>
    <m/>
    <s v="GESTIONADO"/>
    <m/>
    <d v="2024-01-16T00:00:00"/>
    <m/>
    <m/>
    <x v="76"/>
    <x v="4"/>
    <x v="0"/>
    <x v="0"/>
    <x v="0"/>
    <n v="1"/>
    <n v="1"/>
    <n v="1"/>
    <n v="1"/>
    <x v="0"/>
    <n v="1"/>
    <s v="900497559"/>
    <x v="0"/>
    <d v="2024-01-16T00:00:00"/>
    <x v="2934"/>
    <d v="1899-12-30T00:00:00"/>
    <d v="2024-01-16T05:55:00"/>
    <s v="5:55"/>
    <d v="1899-12-30T14:39:22"/>
    <x v="3"/>
    <x v="2"/>
    <x v="10"/>
    <x v="1"/>
    <n v="8193"/>
  </r>
  <r>
    <n v="2959"/>
    <d v="2024-01-16T20:34:16"/>
    <d v="2024-01-16T20:35:32"/>
    <s v="46046817@ventasyservicios.com.co"/>
    <s v="Nicolas Romero Parra"/>
    <m/>
    <d v="2024-01-16T00:00:00"/>
    <s v="16:39"/>
    <x v="0"/>
    <m/>
    <m/>
    <m/>
    <m/>
    <m/>
    <m/>
    <m/>
    <m/>
    <s v="servired.tesoreria@gmail.com"/>
    <s v="Re: Fwd: Re: Fwd: SESSION CONTRATO REF"/>
    <s v="81732824"/>
    <s v="SERVIRED COLOMBIA SAS"/>
    <s v="PYME MEDIANA"/>
    <s v="CLIENTE CLARO"/>
    <x v="0"/>
    <m/>
    <s v="FIJO"/>
    <s v="HFC"/>
    <s v="CASO A OTRAS ÁREAS"/>
    <m/>
    <m/>
    <m/>
    <m/>
    <m/>
    <m/>
    <m/>
    <m/>
    <s v="NOVEDADES PYME"/>
    <m/>
    <m/>
    <m/>
    <m/>
    <m/>
    <m/>
    <m/>
    <m/>
    <m/>
    <m/>
    <m/>
    <m/>
    <m/>
    <m/>
    <m/>
    <m/>
    <m/>
    <m/>
    <m/>
    <m/>
    <m/>
    <m/>
    <m/>
    <m/>
    <m/>
    <m/>
    <m/>
    <m/>
    <m/>
    <m/>
    <m/>
    <m/>
    <m/>
    <m/>
    <m/>
    <m/>
    <m/>
    <m/>
    <m/>
    <m/>
    <m/>
    <m/>
    <m/>
    <m/>
    <m/>
    <m/>
    <m/>
    <m/>
    <m/>
    <m/>
    <m/>
    <m/>
    <m/>
    <m/>
    <m/>
    <m/>
    <m/>
    <m/>
    <m/>
    <m/>
    <m/>
    <m/>
    <m/>
    <m/>
    <m/>
    <m/>
    <m/>
    <m/>
    <m/>
    <m/>
    <m/>
    <m/>
    <m/>
    <m/>
    <m/>
    <m/>
    <m/>
    <m/>
    <m/>
    <m/>
    <m/>
    <m/>
    <m/>
    <m/>
    <m/>
    <m/>
    <m/>
    <m/>
    <m/>
    <m/>
    <m/>
    <m/>
    <m/>
    <m/>
    <m/>
    <m/>
    <m/>
    <m/>
    <m/>
    <m/>
    <x v="0"/>
    <m/>
    <m/>
    <m/>
    <m/>
    <m/>
    <s v="GESTIONADO"/>
    <m/>
    <d v="2024-01-16T00:00:00"/>
    <s v="N/A"/>
    <s v="996442476"/>
    <x v="94"/>
    <x v="0"/>
    <x v="0"/>
    <x v="0"/>
    <x v="0"/>
    <n v="1"/>
    <n v="1"/>
    <n v="1"/>
    <n v="1"/>
    <x v="2"/>
    <n v="2"/>
    <s v="81732824SERVIRED COLOMBIA SAS"/>
    <x v="2"/>
    <d v="2024-01-16T00:00:00"/>
    <x v="2935"/>
    <d v="1899-12-30T00:00:00"/>
    <d v="2024-01-16T16:39:00"/>
    <s v="16:39"/>
    <d v="1899-12-30T03:56:32"/>
    <x v="1"/>
    <x v="1"/>
    <x v="3"/>
    <x v="1"/>
    <n v="8193"/>
  </r>
  <r>
    <n v="2960"/>
    <d v="2024-01-16T20:28:20"/>
    <d v="2024-01-16T20:35:37"/>
    <s v="45077016@ventasyservicios.com.co"/>
    <s v="Luis Guanuquiza Dominguez"/>
    <m/>
    <d v="2024-01-16T00:00:00"/>
    <s v="20:34"/>
    <x v="3"/>
    <m/>
    <s v="15561138"/>
    <m/>
    <m/>
    <m/>
    <m/>
    <m/>
    <m/>
    <m/>
    <m/>
    <s v="900360694"/>
    <s v="espacios e imagen"/>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6T00:00:00"/>
    <m/>
    <m/>
    <x v="21"/>
    <x v="3"/>
    <x v="0"/>
    <x v="0"/>
    <x v="0"/>
    <n v="1"/>
    <n v="1"/>
    <n v="1"/>
    <n v="1"/>
    <x v="0"/>
    <n v="1"/>
    <s v="900360694espacios e imagen"/>
    <x v="2"/>
    <d v="2024-01-16T00:00:00"/>
    <x v="2936"/>
    <d v="1899-12-30T00:00:00"/>
    <d v="2024-01-16T20:34:00"/>
    <s v="20:34"/>
    <d v="1899-12-30T00:01:37"/>
    <x v="1"/>
    <x v="1"/>
    <x v="25"/>
    <x v="1"/>
    <n v="8193"/>
  </r>
  <r>
    <n v="2961"/>
    <d v="2024-01-16T20:35:19"/>
    <d v="2024-01-16T20:37:06"/>
    <s v="46044558@ventasyservicios.com.co"/>
    <s v="Dick Harry Rodriguez Rocha"/>
    <m/>
    <d v="2024-01-11T00:00:00"/>
    <s v="15:34"/>
    <x v="0"/>
    <m/>
    <m/>
    <m/>
    <m/>
    <m/>
    <m/>
    <m/>
    <m/>
    <s v="administracion@disprolab.com"/>
    <s v="Fwd: SOLICITUD - INCONFORMIDAD -DISPROLAB S.A.S. NIT 811037912-4"/>
    <s v="12222537"/>
    <s v="DISPROLAB LTDA"/>
    <s v="SOHO"/>
    <s v="CLIENTE EXTERNO"/>
    <x v="0"/>
    <m/>
    <s v="FIJO"/>
    <s v="FO"/>
    <s v="CREACIÓN DE PQR"/>
    <m/>
    <m/>
    <m/>
    <m/>
    <m/>
    <m/>
    <m/>
    <m/>
    <m/>
    <m/>
    <m/>
    <m/>
    <m/>
    <m/>
    <s v="INCONFORMIDAD SOLICITUDES NO REALIZADAS"/>
    <m/>
    <m/>
    <m/>
    <m/>
    <m/>
    <m/>
    <m/>
    <m/>
    <m/>
    <m/>
    <m/>
    <m/>
    <m/>
    <m/>
    <m/>
    <m/>
    <m/>
    <m/>
    <m/>
    <m/>
    <m/>
    <m/>
    <m/>
    <m/>
    <m/>
    <m/>
    <m/>
    <m/>
    <m/>
    <m/>
    <m/>
    <m/>
    <m/>
    <m/>
    <m/>
    <m/>
    <m/>
    <m/>
    <m/>
    <m/>
    <m/>
    <m/>
    <m/>
    <m/>
    <m/>
    <m/>
    <m/>
    <m/>
    <m/>
    <m/>
    <m/>
    <m/>
    <m/>
    <m/>
    <m/>
    <m/>
    <m/>
    <m/>
    <m/>
    <m/>
    <m/>
    <m/>
    <m/>
    <m/>
    <m/>
    <m/>
    <m/>
    <m/>
    <m/>
    <m/>
    <m/>
    <m/>
    <m/>
    <m/>
    <m/>
    <m/>
    <m/>
    <m/>
    <m/>
    <m/>
    <m/>
    <m/>
    <m/>
    <m/>
    <m/>
    <m/>
    <m/>
    <m/>
    <m/>
    <m/>
    <m/>
    <m/>
    <m/>
    <m/>
    <x v="0"/>
    <m/>
    <m/>
    <m/>
    <m/>
    <m/>
    <s v="GESTIONADO"/>
    <m/>
    <d v="2024-01-16T00:00:00"/>
    <m/>
    <m/>
    <x v="199"/>
    <x v="0"/>
    <x v="0"/>
    <x v="0"/>
    <x v="0"/>
    <n v="1"/>
    <n v="1"/>
    <n v="1"/>
    <n v="1"/>
    <x v="2"/>
    <n v="2"/>
    <s v="12222537DISPROLAB LTDA"/>
    <x v="0"/>
    <d v="2024-01-16T00:00:00"/>
    <x v="2937"/>
    <d v="1899-12-30T00:00:00"/>
    <d v="2024-01-11T15:34:00"/>
    <s v="15:34"/>
    <d v="1900-01-04T05:03:06"/>
    <x v="0"/>
    <x v="0"/>
    <x v="20"/>
    <x v="1"/>
    <n v="8193"/>
  </r>
  <r>
    <n v="2962"/>
    <d v="2024-01-16T20:34:31"/>
    <d v="2024-01-16T20:40:19"/>
    <s v="45981202@ventasyservicios.com.co"/>
    <s v="Candida Mayerli Moyano Casallas"/>
    <m/>
    <d v="2024-01-15T00:00:00"/>
    <s v="11:17 a. m."/>
    <x v="5"/>
    <m/>
    <m/>
    <m/>
    <m/>
    <m/>
    <m/>
    <m/>
    <m/>
    <m/>
    <m/>
    <s v="12312250"/>
    <s v="ENMADERAS ASOCIADOS SAS"/>
    <s v="MICRO"/>
    <s v="CLIENTE EXTERNO"/>
    <x v="0"/>
    <m/>
    <m/>
    <m/>
    <m/>
    <m/>
    <m/>
    <m/>
    <m/>
    <m/>
    <m/>
    <m/>
    <m/>
    <m/>
    <m/>
    <m/>
    <m/>
    <m/>
    <m/>
    <m/>
    <m/>
    <m/>
    <m/>
    <m/>
    <m/>
    <m/>
    <m/>
    <m/>
    <m/>
    <m/>
    <m/>
    <m/>
    <m/>
    <m/>
    <m/>
    <m/>
    <m/>
    <m/>
    <m/>
    <m/>
    <m/>
    <m/>
    <m/>
    <m/>
    <m/>
    <m/>
    <m/>
    <m/>
    <m/>
    <m/>
    <m/>
    <m/>
    <m/>
    <m/>
    <m/>
    <m/>
    <m/>
    <m/>
    <m/>
    <m/>
    <m/>
    <m/>
    <m/>
    <m/>
    <m/>
    <m/>
    <m/>
    <m/>
    <m/>
    <m/>
    <m/>
    <m/>
    <m/>
    <m/>
    <m/>
    <m/>
    <m/>
    <m/>
    <m/>
    <m/>
    <m/>
    <m/>
    <s v="RE:  PAGO NO ABONADO"/>
    <s v="FIJA"/>
    <s v="FO"/>
    <s v="PAGO NO ABONADO"/>
    <s v="CAV CLARO"/>
    <s v="TRANSFERENCIA CON PAGO A LA REFERENCIA"/>
    <s v="REQ000004491505 - REQ000004492201"/>
    <m/>
    <m/>
    <m/>
    <m/>
    <m/>
    <m/>
    <m/>
    <m/>
    <m/>
    <m/>
    <m/>
    <m/>
    <m/>
    <m/>
    <m/>
    <m/>
    <m/>
    <m/>
    <m/>
    <m/>
    <m/>
    <m/>
    <m/>
    <m/>
    <m/>
    <x v="0"/>
    <m/>
    <m/>
    <m/>
    <m/>
    <m/>
    <s v="SOLUCIONADO ESCALADO"/>
    <s v="MYIT"/>
    <d v="2024-01-16T00:00:00"/>
    <m/>
    <m/>
    <x v="68"/>
    <x v="4"/>
    <x v="4"/>
    <x v="0"/>
    <x v="0"/>
    <n v="1"/>
    <n v="1"/>
    <n v="1"/>
    <n v="1"/>
    <x v="2"/>
    <n v="3"/>
    <s v="12312250"/>
    <x v="1"/>
    <d v="2024-01-16T00:00:00"/>
    <x v="2938"/>
    <d v="1899-12-30T00:00:00"/>
    <d v="2024-01-15T11:17:00"/>
    <s v="11:17"/>
    <d v="1899-12-31T09:23:19"/>
    <x v="0"/>
    <x v="0"/>
    <x v="10"/>
    <x v="1"/>
    <n v="8193"/>
  </r>
  <r>
    <n v="2963"/>
    <d v="2024-01-16T20:34:32"/>
    <d v="2024-01-16T20:41:02"/>
    <s v="45077024@ventasyservicios.com.co"/>
    <s v="Leidy Tatiana Pinzon Calderon"/>
    <m/>
    <d v="2024-01-16T00:00:00"/>
    <s v="14:42"/>
    <x v="7"/>
    <m/>
    <m/>
    <m/>
    <m/>
    <m/>
    <m/>
    <s v="jorgearmando.guerrero@diversey.com"/>
    <s v="Re: Cesion linea Diversey"/>
    <m/>
    <m/>
    <s v="3164735858"/>
    <s v="DIVERSEY"/>
    <s v="NO DETERMINAD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6T00:00:00"/>
    <m/>
    <m/>
    <x v="78"/>
    <x v="6"/>
    <x v="0"/>
    <x v="0"/>
    <x v="0"/>
    <n v="1"/>
    <n v="1"/>
    <n v="1"/>
    <n v="1"/>
    <x v="0"/>
    <n v="1"/>
    <s v="3164735858DIVERSEY"/>
    <x v="2"/>
    <d v="2024-01-16T00:00:00"/>
    <x v="2939"/>
    <d v="1899-12-30T00:00:00"/>
    <d v="2024-01-16T14:42:00"/>
    <s v="14:42"/>
    <d v="1899-12-30T05:59:02"/>
    <x v="1"/>
    <x v="1"/>
    <x v="12"/>
    <x v="1"/>
    <n v="8193"/>
  </r>
  <r>
    <n v="2964"/>
    <d v="2024-01-16T20:40:26"/>
    <d v="2024-01-16T20:41:17"/>
    <s v="45664102@ventasyservicios.com.co"/>
    <s v="Angie Tatiana Tique Cardozo"/>
    <m/>
    <d v="2024-01-16T00:00:00"/>
    <s v="3:23 p. m."/>
    <x v="0"/>
    <m/>
    <m/>
    <m/>
    <m/>
    <m/>
    <m/>
    <m/>
    <m/>
    <s v="tesoreria@anesfe.com"/>
    <s v="Solicitud cancelación servicio fijo Internet - Referencia de pago No. 37814098"/>
    <s v="37814098 "/>
    <s v="FELIPE VILLA RUIZ"/>
    <s v="SOH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6T00:00:00"/>
    <s v="NO APLICA"/>
    <s v="NO APLICA"/>
    <x v="58"/>
    <x v="0"/>
    <x v="0"/>
    <x v="0"/>
    <x v="0"/>
    <n v="1"/>
    <n v="1"/>
    <n v="1"/>
    <n v="1"/>
    <x v="0"/>
    <n v="1"/>
    <s v="37814098 FELIPE VILLA RUIZ"/>
    <x v="1"/>
    <d v="2024-01-16T00:00:00"/>
    <x v="2940"/>
    <d v="1899-12-30T00:00:00"/>
    <d v="2024-01-16T03:23:00"/>
    <s v="3:23"/>
    <d v="1899-12-30T17:18:17"/>
    <x v="3"/>
    <x v="2"/>
    <x v="16"/>
    <x v="1"/>
    <n v="8193"/>
  </r>
  <r>
    <n v="2965"/>
    <d v="2024-01-16T20:41:21"/>
    <d v="2024-01-16T20:42:25"/>
    <s v="46046813@ventasyservicios.com.co"/>
    <s v="Leidy Dayan Bautista Villamil"/>
    <m/>
    <d v="2024-01-16T00:00:00"/>
    <s v="10:08"/>
    <x v="0"/>
    <m/>
    <m/>
    <m/>
    <m/>
    <m/>
    <m/>
    <m/>
    <m/>
    <s v="Marlin.Coronel@claro.com.co"/>
    <s v="RV: Actualización de datos Transportes EMONCA S.A.S"/>
    <s v="8.22501743"/>
    <s v="TRANSPORTES EMONCA SAS"/>
    <s v="NO DETERMINADO"/>
    <s v="CLIENTE CLARO"/>
    <x v="0"/>
    <m/>
    <s v="MÓVIL"/>
    <m/>
    <m/>
    <s v="FACTURA"/>
    <m/>
    <m/>
    <m/>
    <m/>
    <m/>
    <m/>
    <m/>
    <m/>
    <m/>
    <m/>
    <m/>
    <m/>
    <m/>
    <m/>
    <m/>
    <m/>
    <m/>
    <m/>
    <s v="ACTIVACIÓN DE FACTURA ELECTRÓNICA"/>
    <m/>
    <m/>
    <m/>
    <m/>
    <m/>
    <m/>
    <m/>
    <m/>
    <m/>
    <m/>
    <m/>
    <m/>
    <m/>
    <m/>
    <m/>
    <m/>
    <m/>
    <m/>
    <m/>
    <m/>
    <m/>
    <m/>
    <m/>
    <m/>
    <m/>
    <m/>
    <m/>
    <m/>
    <m/>
    <m/>
    <m/>
    <m/>
    <m/>
    <m/>
    <m/>
    <m/>
    <m/>
    <m/>
    <m/>
    <m/>
    <m/>
    <m/>
    <m/>
    <m/>
    <m/>
    <m/>
    <m/>
    <m/>
    <m/>
    <m/>
    <m/>
    <m/>
    <m/>
    <m/>
    <m/>
    <m/>
    <m/>
    <m/>
    <m/>
    <m/>
    <m/>
    <m/>
    <m/>
    <m/>
    <m/>
    <m/>
    <m/>
    <m/>
    <m/>
    <m/>
    <m/>
    <m/>
    <m/>
    <m/>
    <m/>
    <m/>
    <m/>
    <m/>
    <m/>
    <m/>
    <m/>
    <m/>
    <m/>
    <m/>
    <m/>
    <m/>
    <m/>
    <m/>
    <m/>
    <x v="0"/>
    <m/>
    <m/>
    <m/>
    <m/>
    <m/>
    <s v="GESTIONADO"/>
    <m/>
    <d v="2024-01-16T00:00:00"/>
    <m/>
    <m/>
    <x v="87"/>
    <x v="0"/>
    <x v="0"/>
    <x v="0"/>
    <x v="0"/>
    <n v="1"/>
    <n v="1"/>
    <n v="1"/>
    <n v="1"/>
    <x v="0"/>
    <n v="1"/>
    <s v="8.22501743TRANSPORTES EMONCA SAS"/>
    <x v="0"/>
    <d v="2024-01-16T00:00:00"/>
    <x v="2941"/>
    <d v="1899-12-30T00:00:00"/>
    <d v="2024-01-16T10:08:00"/>
    <s v="10:08"/>
    <d v="1899-12-30T10:34:25"/>
    <x v="2"/>
    <x v="2"/>
    <x v="2"/>
    <x v="1"/>
    <n v="8193"/>
  </r>
  <r>
    <n v="2966"/>
    <d v="2024-01-16T20:40:46"/>
    <d v="2024-01-16T20:42:55"/>
    <s v="45981202@ventasyservicios.com.co"/>
    <s v="Candida Mayerli Moyano Casallas"/>
    <m/>
    <d v="2024-01-15T00:00:00"/>
    <s v="11:14 a. m."/>
    <x v="5"/>
    <m/>
    <m/>
    <m/>
    <m/>
    <m/>
    <m/>
    <m/>
    <m/>
    <m/>
    <m/>
    <s v="6224727991"/>
    <s v="NGENIERIA, ARQUITECTURA Y TRANSPORTE VER -"/>
    <s v="MICRO"/>
    <s v="CLIENTE EXTERNO"/>
    <x v="0"/>
    <m/>
    <m/>
    <m/>
    <m/>
    <m/>
    <m/>
    <m/>
    <m/>
    <m/>
    <m/>
    <m/>
    <m/>
    <m/>
    <m/>
    <m/>
    <m/>
    <m/>
    <m/>
    <m/>
    <m/>
    <m/>
    <m/>
    <m/>
    <m/>
    <m/>
    <m/>
    <m/>
    <m/>
    <m/>
    <m/>
    <m/>
    <m/>
    <m/>
    <m/>
    <m/>
    <m/>
    <m/>
    <m/>
    <m/>
    <m/>
    <m/>
    <m/>
    <m/>
    <m/>
    <m/>
    <m/>
    <m/>
    <m/>
    <m/>
    <m/>
    <m/>
    <m/>
    <m/>
    <m/>
    <m/>
    <m/>
    <m/>
    <m/>
    <m/>
    <m/>
    <m/>
    <m/>
    <m/>
    <m/>
    <m/>
    <m/>
    <m/>
    <m/>
    <m/>
    <m/>
    <m/>
    <m/>
    <m/>
    <m/>
    <m/>
    <m/>
    <m/>
    <m/>
    <m/>
    <m/>
    <m/>
    <s v="PAGO NO ABONADO SERVICIO MOVIL"/>
    <s v="MÓVIL"/>
    <m/>
    <s v="PAGO NO ABONADO"/>
    <s v="BANCOLOMBIA"/>
    <s v="TRANSFERENCIA CON PAGO A LA REFERENCIA"/>
    <s v="REQ000004491467"/>
    <m/>
    <m/>
    <m/>
    <m/>
    <m/>
    <m/>
    <m/>
    <m/>
    <m/>
    <m/>
    <m/>
    <m/>
    <m/>
    <m/>
    <m/>
    <m/>
    <m/>
    <m/>
    <m/>
    <m/>
    <m/>
    <m/>
    <m/>
    <m/>
    <m/>
    <x v="0"/>
    <m/>
    <m/>
    <m/>
    <m/>
    <m/>
    <s v="SOLUCIONADO ESCALADO"/>
    <s v="MYIT"/>
    <d v="2024-01-16T00:00:00"/>
    <m/>
    <m/>
    <x v="68"/>
    <x v="4"/>
    <x v="4"/>
    <x v="0"/>
    <x v="0"/>
    <n v="1"/>
    <n v="1"/>
    <n v="1"/>
    <n v="1"/>
    <x v="0"/>
    <n v="1"/>
    <s v="6224727991"/>
    <x v="1"/>
    <d v="2024-01-16T00:00:00"/>
    <x v="2942"/>
    <d v="1899-12-30T00:00:00"/>
    <d v="2024-01-15T11:14:00"/>
    <s v="11:14"/>
    <d v="1899-12-31T09:28:55"/>
    <x v="0"/>
    <x v="0"/>
    <x v="10"/>
    <x v="1"/>
    <n v="8193"/>
  </r>
  <r>
    <n v="2967"/>
    <d v="2024-01-16T20:41:38"/>
    <d v="2024-01-16T20:46:37"/>
    <s v="45077024@ventasyservicios.com.co"/>
    <s v="Leidy Tatiana Pinzon Calderon"/>
    <m/>
    <d v="2024-01-16T00:00:00"/>
    <s v="14:55"/>
    <x v="7"/>
    <m/>
    <m/>
    <m/>
    <m/>
    <m/>
    <m/>
    <s v="informacion@ligadetenisdelatlantico.com.co"/>
    <s v="RV: RV: RV: Documento con huella y firma verificados  en  la  empresa Claro"/>
    <m/>
    <m/>
    <s v="3126607586"/>
    <s v="CARMEN ESTRADA"/>
    <s v="MASIV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6T00:00:00"/>
    <m/>
    <m/>
    <x v="78"/>
    <x v="6"/>
    <x v="0"/>
    <x v="0"/>
    <x v="0"/>
    <n v="1"/>
    <n v="1"/>
    <n v="1"/>
    <n v="1"/>
    <x v="0"/>
    <n v="1"/>
    <s v="3126607586CARMEN ESTRADA"/>
    <x v="2"/>
    <d v="2024-01-16T00:00:00"/>
    <x v="2943"/>
    <d v="1899-12-30T00:00:00"/>
    <d v="2024-01-16T14:55:00"/>
    <s v="14:55"/>
    <d v="1899-12-30T05:51:37"/>
    <x v="1"/>
    <x v="1"/>
    <x v="12"/>
    <x v="1"/>
    <n v="8193"/>
  </r>
  <r>
    <n v="2968"/>
    <d v="2024-01-16T20:47:37"/>
    <d v="2024-01-16T20:48:51"/>
    <s v="45664102@ventasyservicios.com.co"/>
    <s v="Angie Tatiana Tique Cardozo"/>
    <m/>
    <d v="2024-01-16T00:00:00"/>
    <s v="3:24 p. m."/>
    <x v="0"/>
    <m/>
    <m/>
    <m/>
    <m/>
    <m/>
    <m/>
    <m/>
    <m/>
    <s v="solomelaito@gmail.com"/>
    <s v="Cancelación de Servicios Fijos"/>
    <s v="07176635  "/>
    <s v="JUAN CAMIL ORTIZ FERNANDEZ  "/>
    <s v="SOH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6T00:00:00"/>
    <s v="NO APLICA"/>
    <s v="NO APLICA"/>
    <x v="58"/>
    <x v="0"/>
    <x v="0"/>
    <x v="0"/>
    <x v="0"/>
    <n v="1"/>
    <n v="1"/>
    <n v="1"/>
    <n v="1"/>
    <x v="0"/>
    <n v="1"/>
    <s v="07176635  JUAN CAMIL ORTIZ FERNANDEZ  "/>
    <x v="1"/>
    <d v="2024-01-16T00:00:00"/>
    <x v="2944"/>
    <d v="1899-12-30T00:00:00"/>
    <d v="2024-01-16T03:24:00"/>
    <s v="3:24"/>
    <d v="1899-12-30T17:24:51"/>
    <x v="3"/>
    <x v="2"/>
    <x v="16"/>
    <x v="1"/>
    <n v="8193"/>
  </r>
  <r>
    <n v="2969"/>
    <d v="2024-01-16T20:48:31"/>
    <d v="2024-01-16T20:49:53"/>
    <s v="46044558@ventasyservicios.com.co"/>
    <s v="Dick Harry Rodriguez Rocha"/>
    <m/>
    <d v="2024-01-16T00:00:00"/>
    <s v="10:25"/>
    <x v="0"/>
    <m/>
    <m/>
    <m/>
    <m/>
    <m/>
    <m/>
    <m/>
    <m/>
    <s v="patricia@youaresavvy.com"/>
    <s v="Fwd: CESIONES TITULARIDAD DE LINEAS TELEFONICAS- SAVVY 901309211"/>
    <s v="3138299874"/>
    <s v="SAVVY CORP  SAS -"/>
    <s v="NO DETERMINADO"/>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6T00:00:00"/>
    <m/>
    <m/>
    <x v="37"/>
    <x v="0"/>
    <x v="0"/>
    <x v="0"/>
    <x v="0"/>
    <n v="1"/>
    <n v="1"/>
    <n v="1"/>
    <n v="1"/>
    <x v="2"/>
    <n v="3"/>
    <s v="3138299874SAVVY CORP  SAS -"/>
    <x v="0"/>
    <d v="2024-01-16T00:00:00"/>
    <x v="2945"/>
    <d v="1899-12-30T00:00:00"/>
    <d v="2024-01-16T10:25:00"/>
    <s v="10:25"/>
    <d v="1899-12-30T10:24:53"/>
    <x v="2"/>
    <x v="2"/>
    <x v="20"/>
    <x v="1"/>
    <n v="8193"/>
  </r>
  <r>
    <n v="2970"/>
    <d v="2024-01-16T20:49:03"/>
    <d v="2024-01-16T20:50:00"/>
    <s v="45077024@ventasyservicios.com.co"/>
    <s v="Leidy Tatiana Pinzon Calderon"/>
    <m/>
    <d v="2024-01-16T00:00:00"/>
    <s v="14:57"/>
    <x v="7"/>
    <m/>
    <m/>
    <m/>
    <m/>
    <m/>
    <m/>
    <s v="crecon@crecon.com.co"/>
    <s v="CESION CONTRATO LINEA 3112344248"/>
    <m/>
    <m/>
    <s v="3112344248"/>
    <s v="Crear Construcciones Arquitectos e Ingenieros SAS"/>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6T00:00:00"/>
    <m/>
    <m/>
    <x v="78"/>
    <x v="6"/>
    <x v="0"/>
    <x v="0"/>
    <x v="0"/>
    <n v="1"/>
    <n v="1"/>
    <n v="1"/>
    <n v="1"/>
    <x v="0"/>
    <n v="1"/>
    <s v="3112344248Crear Construcciones Arquitectos e Ingenieros SAS"/>
    <x v="2"/>
    <d v="2024-01-16T00:00:00"/>
    <x v="2946"/>
    <d v="1899-12-30T00:00:00"/>
    <d v="2024-01-16T14:57:00"/>
    <s v="14:57"/>
    <d v="1899-12-30T05:53:00"/>
    <x v="1"/>
    <x v="1"/>
    <x v="12"/>
    <x v="1"/>
    <n v="8193"/>
  </r>
  <r>
    <n v="2971"/>
    <d v="2024-01-16T20:49:18"/>
    <d v="2024-01-16T20:50:19"/>
    <s v="46044959@ventasyservicios.com.co"/>
    <s v="Brayan Enrique Cuida Castillo"/>
    <m/>
    <d v="2024-01-16T00:00:00"/>
    <s v="11:00 a. m."/>
    <x v="4"/>
    <m/>
    <m/>
    <m/>
    <m/>
    <m/>
    <m/>
    <m/>
    <m/>
    <s v="biomedicsadmon@hotmail.com"/>
    <s v="SOLICITUD CANCELACION DEL SERVICIO"/>
    <s v="59443271"/>
    <s v="BIOMEDICS IPS EU "/>
    <s v="SOHO"/>
    <s v="CLIENTE CLARO"/>
    <x v="0"/>
    <m/>
    <s v="FIJO"/>
    <s v="HFC"/>
    <s v="CANCELACIÓN DE SERVICIO"/>
    <m/>
    <m/>
    <m/>
    <m/>
    <m/>
    <m/>
    <m/>
    <s v="COLOCACIÓN"/>
    <m/>
    <m/>
    <m/>
    <m/>
    <m/>
    <m/>
    <m/>
    <m/>
    <m/>
    <m/>
    <m/>
    <m/>
    <m/>
    <m/>
    <m/>
    <m/>
    <m/>
    <m/>
    <m/>
    <m/>
    <m/>
    <m/>
    <m/>
    <m/>
    <m/>
    <m/>
    <m/>
    <m/>
    <m/>
    <m/>
    <m/>
    <m/>
    <m/>
    <m/>
    <m/>
    <m/>
    <m/>
    <m/>
    <m/>
    <m/>
    <m/>
    <m/>
    <m/>
    <m/>
    <m/>
    <m/>
    <m/>
    <m/>
    <m/>
    <m/>
    <m/>
    <m/>
    <m/>
    <m/>
    <m/>
    <m/>
    <m/>
    <m/>
    <m/>
    <m/>
    <m/>
    <m/>
    <m/>
    <m/>
    <m/>
    <m/>
    <m/>
    <m/>
    <m/>
    <m/>
    <m/>
    <m/>
    <m/>
    <m/>
    <m/>
    <m/>
    <m/>
    <m/>
    <m/>
    <m/>
    <m/>
    <m/>
    <m/>
    <m/>
    <m/>
    <m/>
    <m/>
    <m/>
    <m/>
    <m/>
    <m/>
    <m/>
    <m/>
    <m/>
    <m/>
    <m/>
    <m/>
    <s v="TOTAL"/>
    <m/>
    <s v="NO INDICA MOTIVO"/>
    <m/>
    <x v="1"/>
    <m/>
    <m/>
    <s v="1"/>
    <m/>
    <m/>
    <s v="GESTIONADO"/>
    <m/>
    <d v="2024-01-16T00:00:00"/>
    <s v="NN"/>
    <m/>
    <x v="74"/>
    <x v="0"/>
    <x v="0"/>
    <x v="0"/>
    <x v="0"/>
    <n v="1"/>
    <n v="1"/>
    <n v="1"/>
    <n v="1"/>
    <x v="0"/>
    <n v="1"/>
    <s v="59443271BIOMEDICS IPS EU "/>
    <x v="0"/>
    <d v="2024-01-16T00:00:00"/>
    <x v="2947"/>
    <d v="1899-12-30T00:00:00"/>
    <d v="2024-01-16T11:00:00"/>
    <s v="11:00"/>
    <d v="1899-12-30T09:50:19"/>
    <x v="2"/>
    <x v="2"/>
    <x v="7"/>
    <x v="0"/>
    <n v="8193"/>
  </r>
  <r>
    <n v="2972"/>
    <d v="2024-01-16T20:43:02"/>
    <d v="2024-01-16T20:50:42"/>
    <s v="45981202@ventasyservicios.com.co"/>
    <s v="Candida Mayerli Moyano Casallas"/>
    <m/>
    <d v="2024-01-15T00:00:00"/>
    <s v="11:53 a. m."/>
    <x v="5"/>
    <m/>
    <m/>
    <m/>
    <m/>
    <m/>
    <m/>
    <m/>
    <m/>
    <m/>
    <m/>
    <s v="46264541"/>
    <s v="COSMOS NAIROBI SAS"/>
    <s v="MICRO"/>
    <s v="CLIENTE EXTERNO"/>
    <x v="0"/>
    <m/>
    <m/>
    <m/>
    <m/>
    <m/>
    <m/>
    <m/>
    <m/>
    <m/>
    <m/>
    <m/>
    <m/>
    <m/>
    <m/>
    <m/>
    <m/>
    <m/>
    <m/>
    <m/>
    <m/>
    <m/>
    <m/>
    <m/>
    <m/>
    <m/>
    <m/>
    <m/>
    <m/>
    <m/>
    <m/>
    <m/>
    <m/>
    <m/>
    <m/>
    <m/>
    <m/>
    <m/>
    <m/>
    <m/>
    <m/>
    <m/>
    <m/>
    <m/>
    <m/>
    <m/>
    <m/>
    <m/>
    <m/>
    <m/>
    <m/>
    <m/>
    <m/>
    <m/>
    <m/>
    <m/>
    <m/>
    <m/>
    <m/>
    <m/>
    <m/>
    <m/>
    <m/>
    <m/>
    <m/>
    <m/>
    <m/>
    <m/>
    <m/>
    <m/>
    <m/>
    <m/>
    <m/>
    <m/>
    <m/>
    <m/>
    <m/>
    <m/>
    <m/>
    <m/>
    <m/>
    <m/>
    <s v="REVERSAR PAGO "/>
    <s v="FIJA"/>
    <s v="HFC"/>
    <s v="PAGO MAL APLICADO"/>
    <s v="APP MI CLARO"/>
    <s v="TRANSFERENCIA CON PAGO A LA REFERENCIA"/>
    <s v="REQ000004491499"/>
    <m/>
    <m/>
    <m/>
    <m/>
    <m/>
    <m/>
    <m/>
    <m/>
    <m/>
    <m/>
    <m/>
    <m/>
    <m/>
    <m/>
    <m/>
    <m/>
    <m/>
    <m/>
    <m/>
    <m/>
    <m/>
    <m/>
    <m/>
    <m/>
    <m/>
    <x v="0"/>
    <m/>
    <m/>
    <m/>
    <m/>
    <m/>
    <s v="SOLUCIONADO ESCALADO"/>
    <s v="MYIT"/>
    <d v="2024-01-16T00:00:00"/>
    <m/>
    <m/>
    <x v="117"/>
    <x v="4"/>
    <x v="4"/>
    <x v="0"/>
    <x v="0"/>
    <n v="1"/>
    <n v="1"/>
    <n v="1"/>
    <n v="1"/>
    <x v="2"/>
    <n v="2"/>
    <s v="46264541"/>
    <x v="1"/>
    <d v="2024-01-16T00:00:00"/>
    <x v="2948"/>
    <d v="1899-12-30T00:00:00"/>
    <d v="2024-01-15T11:53:00"/>
    <s v="11:53"/>
    <d v="1899-12-31T08:57:42"/>
    <x v="0"/>
    <x v="0"/>
    <x v="10"/>
    <x v="1"/>
    <n v="8193"/>
  </r>
  <r>
    <n v="2973"/>
    <d v="2024-01-16T20:48:47"/>
    <d v="2024-01-16T20:52:01"/>
    <s v="45077016@ventasyservicios.com.co"/>
    <s v="Luis Guanuquiza Dominguez"/>
    <m/>
    <d v="2024-01-16T00:00:00"/>
    <s v="12:55"/>
    <x v="3"/>
    <m/>
    <s v="15560943"/>
    <m/>
    <m/>
    <m/>
    <m/>
    <m/>
    <m/>
    <m/>
    <m/>
    <s v="901409929"/>
    <s v="T.H SOLUCIONES GROUP S.A.S"/>
    <s v="PYME MEDIANA"/>
    <s v="CLIENTE EXTERNO"/>
    <x v="0"/>
    <m/>
    <s v="MÓVIL"/>
    <m/>
    <m/>
    <s v="IDENTIFICADOR RESTRINGIDO"/>
    <m/>
    <m/>
    <m/>
    <m/>
    <m/>
    <m/>
    <m/>
    <m/>
    <m/>
    <m/>
    <m/>
    <m/>
    <m/>
    <m/>
    <m/>
    <m/>
    <m/>
    <m/>
    <m/>
    <m/>
    <m/>
    <m/>
    <m/>
    <s v="INFORMACIÓN - ACLARACIÓN"/>
    <m/>
    <m/>
    <m/>
    <m/>
    <m/>
    <m/>
    <m/>
    <m/>
    <m/>
    <m/>
    <m/>
    <m/>
    <m/>
    <m/>
    <m/>
    <m/>
    <m/>
    <m/>
    <m/>
    <m/>
    <m/>
    <m/>
    <m/>
    <m/>
    <m/>
    <m/>
    <m/>
    <m/>
    <m/>
    <m/>
    <m/>
    <m/>
    <m/>
    <m/>
    <m/>
    <m/>
    <m/>
    <m/>
    <m/>
    <m/>
    <m/>
    <m/>
    <m/>
    <m/>
    <m/>
    <m/>
    <m/>
    <m/>
    <m/>
    <m/>
    <m/>
    <m/>
    <m/>
    <m/>
    <m/>
    <m/>
    <m/>
    <m/>
    <m/>
    <m/>
    <m/>
    <m/>
    <m/>
    <m/>
    <m/>
    <m/>
    <m/>
    <m/>
    <m/>
    <m/>
    <m/>
    <m/>
    <m/>
    <m/>
    <m/>
    <m/>
    <m/>
    <m/>
    <m/>
    <m/>
    <m/>
    <m/>
    <m/>
    <m/>
    <x v="0"/>
    <m/>
    <m/>
    <m/>
    <m/>
    <m/>
    <s v="GESTIONADO"/>
    <m/>
    <d v="2024-01-16T00:00:00"/>
    <m/>
    <m/>
    <x v="200"/>
    <x v="3"/>
    <x v="0"/>
    <x v="0"/>
    <x v="0"/>
    <n v="1"/>
    <n v="1"/>
    <n v="1"/>
    <n v="1"/>
    <x v="0"/>
    <n v="1"/>
    <s v="901409929T.H SOLUCIONES GROUP S.A.S"/>
    <x v="0"/>
    <d v="2024-01-16T00:00:00"/>
    <x v="2949"/>
    <d v="1899-12-30T00:00:00"/>
    <d v="2024-01-16T12:55:00"/>
    <s v="12:55"/>
    <d v="1899-12-30T07:57:01"/>
    <x v="2"/>
    <x v="2"/>
    <x v="25"/>
    <x v="1"/>
    <n v="8193"/>
  </r>
  <r>
    <n v="2974"/>
    <d v="2024-01-16T20:51:56"/>
    <d v="2024-01-16T20:53:25"/>
    <s v="45077024@ventasyservicios.com.co"/>
    <s v="Leidy Tatiana Pinzon Calderon"/>
    <m/>
    <d v="2024-01-16T00:00:00"/>
    <s v="15:00"/>
    <x v="7"/>
    <m/>
    <m/>
    <m/>
    <m/>
    <m/>
    <m/>
    <s v="crecon@crecon.com.co"/>
    <s v="CESION CONTRATO LINEA 3103345004"/>
    <m/>
    <m/>
    <s v="3103345004"/>
    <s v="CREAR CONSTRUCCIONES ARQUITECTOS E INGEN"/>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6T00:00:00"/>
    <m/>
    <m/>
    <x v="78"/>
    <x v="6"/>
    <x v="0"/>
    <x v="0"/>
    <x v="0"/>
    <n v="1"/>
    <n v="1"/>
    <n v="1"/>
    <n v="1"/>
    <x v="0"/>
    <n v="1"/>
    <s v="3103345004CREAR CONSTRUCCIONES ARQUITECTOS E INGEN"/>
    <x v="2"/>
    <d v="2024-01-16T00:00:00"/>
    <x v="2950"/>
    <d v="1899-12-30T00:00:00"/>
    <d v="2024-01-16T15:00:00"/>
    <s v="15:00"/>
    <d v="1899-12-30T05:53:25"/>
    <x v="1"/>
    <x v="1"/>
    <x v="12"/>
    <x v="1"/>
    <n v="8193"/>
  </r>
  <r>
    <n v="2975"/>
    <d v="2024-01-16T20:50:48"/>
    <d v="2024-01-16T20:53:39"/>
    <s v="45577874@ventasyservicios.com.co"/>
    <s v="David Andres Pardo Torres"/>
    <m/>
    <d v="2024-01-16T00:00:00"/>
    <s v="11:46"/>
    <x v="4"/>
    <m/>
    <m/>
    <m/>
    <m/>
    <m/>
    <m/>
    <m/>
    <m/>
    <s v="negociosryr@gmail.com"/>
    <s v="Solicitud información."/>
    <s v="8.22468392"/>
    <s v="NEGOCIOS RYR LTD"/>
    <s v="SOHO"/>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16T00:00:00"/>
    <s v="3"/>
    <m/>
    <x v="50"/>
    <x v="0"/>
    <x v="0"/>
    <x v="0"/>
    <x v="0"/>
    <n v="1"/>
    <n v="1"/>
    <n v="1"/>
    <n v="1"/>
    <x v="0"/>
    <n v="1"/>
    <s v="8.22468392NEGOCIOS RYR LTD"/>
    <x v="0"/>
    <d v="2024-01-16T00:00:00"/>
    <x v="2951"/>
    <d v="1899-12-30T00:00:00"/>
    <d v="2024-01-16T11:46:00"/>
    <s v="11:46"/>
    <d v="1899-12-30T09:07:39"/>
    <x v="2"/>
    <x v="2"/>
    <x v="14"/>
    <x v="0"/>
    <n v="8193"/>
  </r>
  <r>
    <n v="2976"/>
    <d v="2024-01-16T20:51:29"/>
    <d v="2024-01-16T20:56:04"/>
    <s v="45981202@ventasyservicios.com.co"/>
    <s v="Candida Mayerli Moyano Casallas"/>
    <m/>
    <d v="2024-01-16T00:00:00"/>
    <s v=" 7:15 a. m."/>
    <x v="5"/>
    <m/>
    <m/>
    <m/>
    <m/>
    <m/>
    <m/>
    <m/>
    <m/>
    <m/>
    <m/>
    <s v="12520320"/>
    <s v="ASSOCIATED BRANDS COLOMBIA USUARIO DE ZONA FRANCA S.A.S"/>
    <s v="PYME MEDIANA"/>
    <s v="CLIENTE EXTERNO"/>
    <x v="0"/>
    <m/>
    <m/>
    <m/>
    <m/>
    <m/>
    <m/>
    <m/>
    <m/>
    <m/>
    <m/>
    <m/>
    <m/>
    <m/>
    <m/>
    <m/>
    <m/>
    <m/>
    <m/>
    <m/>
    <m/>
    <m/>
    <m/>
    <m/>
    <m/>
    <m/>
    <m/>
    <m/>
    <m/>
    <m/>
    <m/>
    <m/>
    <m/>
    <m/>
    <m/>
    <m/>
    <m/>
    <m/>
    <m/>
    <m/>
    <m/>
    <m/>
    <m/>
    <m/>
    <m/>
    <m/>
    <m/>
    <m/>
    <m/>
    <m/>
    <m/>
    <m/>
    <m/>
    <m/>
    <m/>
    <m/>
    <m/>
    <m/>
    <m/>
    <m/>
    <m/>
    <m/>
    <m/>
    <m/>
    <m/>
    <m/>
    <m/>
    <m/>
    <m/>
    <m/>
    <m/>
    <m/>
    <m/>
    <m/>
    <m/>
    <m/>
    <m/>
    <m/>
    <m/>
    <m/>
    <m/>
    <m/>
    <s v="PAGO NO ABONADO "/>
    <s v="FIJA"/>
    <s v="FO"/>
    <s v="PAGO NO ABONADO"/>
    <s v="BANCO DAVIVIENDA"/>
    <s v="TRANSFERENCIA CON PAGO A LA REFERENCIA"/>
    <s v="REQ000004492228"/>
    <m/>
    <m/>
    <m/>
    <m/>
    <m/>
    <m/>
    <m/>
    <m/>
    <m/>
    <m/>
    <m/>
    <m/>
    <m/>
    <m/>
    <m/>
    <m/>
    <m/>
    <m/>
    <m/>
    <m/>
    <m/>
    <m/>
    <m/>
    <m/>
    <m/>
    <x v="0"/>
    <m/>
    <m/>
    <m/>
    <m/>
    <m/>
    <s v="SOLUCIONADO ESCALADO"/>
    <s v="MYIT"/>
    <d v="2024-01-16T00:00:00"/>
    <m/>
    <m/>
    <x v="68"/>
    <x v="4"/>
    <x v="4"/>
    <x v="0"/>
    <x v="0"/>
    <n v="1"/>
    <n v="1"/>
    <n v="1"/>
    <n v="1"/>
    <x v="2"/>
    <n v="3"/>
    <s v="12520320"/>
    <x v="1"/>
    <d v="2024-01-16T00:00:00"/>
    <x v="2952"/>
    <d v="1899-12-30T00:00:00"/>
    <d v="2024-01-16T07:15:00"/>
    <s v=" 7:15"/>
    <d v="1899-12-30T13:41:04"/>
    <x v="3"/>
    <x v="2"/>
    <x v="10"/>
    <x v="1"/>
    <n v="8193"/>
  </r>
  <r>
    <n v="2977"/>
    <d v="2024-01-16T20:56:20"/>
    <d v="2024-01-16T21:00:06"/>
    <s v="45981202@ventasyservicios.com.co"/>
    <s v="Candida Mayerli Moyano Casallas"/>
    <m/>
    <d v="2024-01-16T00:00:00"/>
    <s v="7:56 a. m."/>
    <x v="5"/>
    <m/>
    <m/>
    <m/>
    <m/>
    <m/>
    <m/>
    <m/>
    <m/>
    <m/>
    <m/>
    <s v="6225022356"/>
    <s v="PRO GPS S.A.S."/>
    <s v="MICRO"/>
    <s v="CLIENTE EXTERNO"/>
    <x v="0"/>
    <m/>
    <m/>
    <m/>
    <m/>
    <m/>
    <m/>
    <m/>
    <m/>
    <m/>
    <m/>
    <m/>
    <m/>
    <m/>
    <m/>
    <m/>
    <m/>
    <m/>
    <m/>
    <m/>
    <m/>
    <m/>
    <m/>
    <m/>
    <m/>
    <m/>
    <m/>
    <m/>
    <m/>
    <m/>
    <m/>
    <m/>
    <m/>
    <m/>
    <m/>
    <m/>
    <m/>
    <m/>
    <m/>
    <m/>
    <m/>
    <m/>
    <m/>
    <m/>
    <m/>
    <m/>
    <m/>
    <m/>
    <m/>
    <m/>
    <m/>
    <m/>
    <m/>
    <m/>
    <m/>
    <m/>
    <m/>
    <m/>
    <m/>
    <m/>
    <m/>
    <m/>
    <m/>
    <m/>
    <m/>
    <m/>
    <m/>
    <m/>
    <m/>
    <m/>
    <m/>
    <m/>
    <m/>
    <m/>
    <m/>
    <m/>
    <m/>
    <m/>
    <m/>
    <m/>
    <m/>
    <m/>
    <s v="Pago no abonado cuenta maestra referencia para pago 6225022356"/>
    <s v="MÓVIL"/>
    <m/>
    <s v="PAGO NO ABONADO"/>
    <s v="CAV CLARO"/>
    <s v="PAGO EN CAJA DIRECTA DEL BANCO"/>
    <s v="REQ000004492078"/>
    <m/>
    <m/>
    <m/>
    <m/>
    <m/>
    <m/>
    <m/>
    <m/>
    <m/>
    <m/>
    <m/>
    <m/>
    <m/>
    <m/>
    <m/>
    <m/>
    <m/>
    <m/>
    <m/>
    <m/>
    <m/>
    <m/>
    <m/>
    <m/>
    <m/>
    <x v="0"/>
    <m/>
    <m/>
    <m/>
    <m/>
    <m/>
    <s v="SOLUCIONADO ESCALADO"/>
    <s v="MYIT"/>
    <d v="2024-01-16T00:00:00"/>
    <m/>
    <m/>
    <x v="68"/>
    <x v="4"/>
    <x v="4"/>
    <x v="0"/>
    <x v="0"/>
    <n v="1"/>
    <n v="1"/>
    <n v="1"/>
    <n v="1"/>
    <x v="0"/>
    <n v="1"/>
    <s v="6225022356"/>
    <x v="1"/>
    <d v="2024-01-16T00:00:00"/>
    <x v="2953"/>
    <d v="1899-12-30T00:00:00"/>
    <d v="2024-01-16T07:56:00"/>
    <s v="7:56"/>
    <d v="1899-12-30T13:04:06"/>
    <x v="3"/>
    <x v="2"/>
    <x v="10"/>
    <x v="1"/>
    <n v="8193"/>
  </r>
  <r>
    <n v="2978"/>
    <d v="2024-01-16T20:58:49"/>
    <d v="2024-01-16T21:00:31"/>
    <s v="45077016@ventasyservicios.com.co"/>
    <s v="Luis Guanuquiza Dominguez"/>
    <m/>
    <d v="2024-01-16T00:00:00"/>
    <s v="12:56"/>
    <x v="3"/>
    <m/>
    <s v="15560944"/>
    <m/>
    <m/>
    <m/>
    <m/>
    <m/>
    <m/>
    <m/>
    <m/>
    <s v="822006178"/>
    <s v="GELANOVA Y CIA"/>
    <s v="PYME MEDIANA"/>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6T00:00:00"/>
    <m/>
    <m/>
    <x v="47"/>
    <x v="3"/>
    <x v="0"/>
    <x v="0"/>
    <x v="0"/>
    <n v="1"/>
    <n v="1"/>
    <n v="1"/>
    <n v="1"/>
    <x v="0"/>
    <n v="1"/>
    <s v="822006178GELANOVA Y CIA"/>
    <x v="0"/>
    <d v="2024-01-16T00:00:00"/>
    <x v="2954"/>
    <d v="1899-12-30T00:00:00"/>
    <d v="2024-01-16T12:56:00"/>
    <s v="12:56"/>
    <d v="1899-12-30T08:04:31"/>
    <x v="2"/>
    <x v="2"/>
    <x v="25"/>
    <x v="1"/>
    <n v="8193"/>
  </r>
  <r>
    <n v="2979"/>
    <d v="2024-01-16T20:59:55"/>
    <d v="2024-01-16T21:01:23"/>
    <s v="46044558@ventasyservicios.com.co"/>
    <s v="Dick Harry Rodriguez Rocha"/>
    <m/>
    <d v="2024-01-16T00:00:00"/>
    <s v="10:51"/>
    <x v="7"/>
    <m/>
    <m/>
    <m/>
    <m/>
    <m/>
    <m/>
    <s v="gloria.barrera.ext@claro.com.co"/>
    <s v="RE: Documentos portabilidad y cesion de linea"/>
    <m/>
    <m/>
    <s v="3175306255"/>
    <s v="NEYLA MARITZA ESCOBAR MUR"/>
    <s v="SOHO"/>
    <s v="CLIENTE CLAR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6T00:00:00"/>
    <m/>
    <m/>
    <x v="78"/>
    <x v="6"/>
    <x v="0"/>
    <x v="0"/>
    <x v="0"/>
    <n v="1"/>
    <n v="1"/>
    <n v="1"/>
    <n v="1"/>
    <x v="0"/>
    <n v="1"/>
    <s v="3175306255NEYLA MARITZA ESCOBAR MUR"/>
    <x v="0"/>
    <d v="2024-01-16T00:00:00"/>
    <x v="2955"/>
    <d v="1899-12-30T00:00:00"/>
    <d v="2024-01-16T10:51:00"/>
    <s v="10:51"/>
    <d v="1899-12-30T10:10:23"/>
    <x v="2"/>
    <x v="2"/>
    <x v="20"/>
    <x v="1"/>
    <n v="8193"/>
  </r>
  <r>
    <n v="2980"/>
    <d v="2024-01-16T21:00:51"/>
    <d v="2024-01-16T21:04:40"/>
    <s v="45981202@ventasyservicios.com.co"/>
    <s v="Candida Mayerli Moyano Casallas"/>
    <m/>
    <d v="2024-01-16T00:00:00"/>
    <s v="9:06 a. m."/>
    <x v="5"/>
    <m/>
    <m/>
    <m/>
    <m/>
    <m/>
    <m/>
    <m/>
    <m/>
    <m/>
    <m/>
    <s v="12076434"/>
    <s v="DISERIN S A S"/>
    <s v="PYME MEDIANA"/>
    <s v="CLIENTE EXTERNO"/>
    <x v="0"/>
    <m/>
    <m/>
    <m/>
    <m/>
    <m/>
    <m/>
    <m/>
    <m/>
    <m/>
    <m/>
    <m/>
    <m/>
    <m/>
    <m/>
    <m/>
    <m/>
    <m/>
    <m/>
    <m/>
    <m/>
    <m/>
    <m/>
    <m/>
    <m/>
    <m/>
    <m/>
    <m/>
    <m/>
    <m/>
    <m/>
    <m/>
    <m/>
    <m/>
    <m/>
    <m/>
    <m/>
    <m/>
    <m/>
    <m/>
    <m/>
    <m/>
    <m/>
    <m/>
    <m/>
    <m/>
    <m/>
    <m/>
    <m/>
    <m/>
    <m/>
    <m/>
    <m/>
    <m/>
    <m/>
    <m/>
    <m/>
    <m/>
    <m/>
    <m/>
    <m/>
    <m/>
    <m/>
    <m/>
    <m/>
    <m/>
    <m/>
    <m/>
    <m/>
    <m/>
    <m/>
    <m/>
    <m/>
    <m/>
    <m/>
    <m/>
    <m/>
    <m/>
    <m/>
    <m/>
    <m/>
    <m/>
    <s v="Fwd: Soporte de pago Fact 003-291532246 / 900163941"/>
    <s v="FIJA"/>
    <s v="FO"/>
    <s v="PAGO NO ABONADO"/>
    <s v="BANCOLOMBIA"/>
    <s v="TRANSFERENCIA CON PAGO A LA REFERENCIA"/>
    <s v="REQ000004492380"/>
    <m/>
    <m/>
    <m/>
    <m/>
    <m/>
    <m/>
    <m/>
    <m/>
    <m/>
    <m/>
    <m/>
    <m/>
    <m/>
    <m/>
    <m/>
    <m/>
    <m/>
    <m/>
    <m/>
    <m/>
    <m/>
    <m/>
    <m/>
    <m/>
    <m/>
    <x v="0"/>
    <m/>
    <m/>
    <m/>
    <m/>
    <m/>
    <s v="SOLUCIONADO ESCALADO"/>
    <s v="MYIT"/>
    <d v="2024-01-16T00:00:00"/>
    <m/>
    <m/>
    <x v="68"/>
    <x v="4"/>
    <x v="4"/>
    <x v="0"/>
    <x v="0"/>
    <n v="1"/>
    <n v="1"/>
    <n v="1"/>
    <n v="1"/>
    <x v="2"/>
    <n v="2"/>
    <s v="12076434"/>
    <x v="1"/>
    <d v="2024-01-16T00:00:00"/>
    <x v="2956"/>
    <d v="1899-12-30T00:00:00"/>
    <d v="2024-01-16T09:06:00"/>
    <s v="9:06"/>
    <d v="1899-12-30T11:58:40"/>
    <x v="2"/>
    <x v="2"/>
    <x v="10"/>
    <x v="1"/>
    <n v="8193"/>
  </r>
  <r>
    <n v="2981"/>
    <d v="2024-01-16T21:04:08"/>
    <d v="2024-01-16T21:05:16"/>
    <s v="46046817@ventasyservicios.com.co"/>
    <s v="Nicolas Romero Parra"/>
    <m/>
    <d v="2024-01-16T00:00:00"/>
    <s v="16:38"/>
    <x v="0"/>
    <m/>
    <m/>
    <m/>
    <m/>
    <m/>
    <m/>
    <m/>
    <m/>
    <s v="vascodiana15@gmail.com"/>
    <s v="Fwd: Solicitud sección contrato."/>
    <s v="10749089"/>
    <s v="DIANA MARC VASCO DIOSA"/>
    <s v="PYME MEDIANA"/>
    <s v="CLIENTE CLARO"/>
    <x v="0"/>
    <m/>
    <s v="FIJO"/>
    <s v="HFC"/>
    <s v="CASO A OTRAS ÁREAS"/>
    <m/>
    <m/>
    <m/>
    <m/>
    <m/>
    <m/>
    <m/>
    <m/>
    <s v="NOVEDADES PYME"/>
    <m/>
    <m/>
    <m/>
    <m/>
    <m/>
    <m/>
    <m/>
    <m/>
    <m/>
    <m/>
    <m/>
    <m/>
    <m/>
    <m/>
    <m/>
    <m/>
    <m/>
    <m/>
    <m/>
    <m/>
    <m/>
    <m/>
    <m/>
    <m/>
    <m/>
    <m/>
    <m/>
    <m/>
    <m/>
    <m/>
    <m/>
    <m/>
    <m/>
    <m/>
    <m/>
    <m/>
    <m/>
    <m/>
    <m/>
    <m/>
    <m/>
    <m/>
    <m/>
    <m/>
    <m/>
    <m/>
    <m/>
    <m/>
    <m/>
    <m/>
    <m/>
    <m/>
    <m/>
    <m/>
    <m/>
    <m/>
    <m/>
    <m/>
    <m/>
    <m/>
    <m/>
    <m/>
    <m/>
    <m/>
    <m/>
    <m/>
    <m/>
    <m/>
    <m/>
    <m/>
    <m/>
    <m/>
    <m/>
    <m/>
    <m/>
    <m/>
    <m/>
    <m/>
    <m/>
    <m/>
    <m/>
    <m/>
    <m/>
    <m/>
    <m/>
    <m/>
    <m/>
    <m/>
    <m/>
    <m/>
    <m/>
    <m/>
    <m/>
    <m/>
    <m/>
    <m/>
    <m/>
    <m/>
    <m/>
    <m/>
    <x v="0"/>
    <m/>
    <m/>
    <m/>
    <m/>
    <m/>
    <s v="GESTIONADO"/>
    <m/>
    <d v="2024-01-16T00:00:00"/>
    <s v="N/A"/>
    <s v="996443448"/>
    <x v="94"/>
    <x v="0"/>
    <x v="0"/>
    <x v="0"/>
    <x v="0"/>
    <n v="1"/>
    <n v="1"/>
    <n v="1"/>
    <n v="1"/>
    <x v="0"/>
    <n v="1"/>
    <s v="10749089DIANA MARC VASCO DIOSA"/>
    <x v="2"/>
    <d v="2024-01-16T00:00:00"/>
    <x v="2957"/>
    <d v="1899-12-30T00:00:00"/>
    <d v="2024-01-16T16:38:00"/>
    <s v="16:38"/>
    <d v="1899-12-30T04:27:16"/>
    <x v="1"/>
    <x v="1"/>
    <x v="3"/>
    <x v="1"/>
    <n v="8193"/>
  </r>
  <r>
    <n v="2982"/>
    <d v="2024-01-16T21:05:54"/>
    <d v="2024-01-16T21:06:57"/>
    <s v="46044959@ventasyservicios.com.co"/>
    <s v="Brayan Enrique Cuida Castillo"/>
    <m/>
    <d v="2024-01-16T00:00:00"/>
    <s v="10:54 a. m."/>
    <x v="4"/>
    <m/>
    <m/>
    <m/>
    <m/>
    <m/>
    <m/>
    <m/>
    <m/>
    <s v="pedrojairoma@hotmail.com"/>
    <s v="CANCELACION CUENTA HOGAR F08516064"/>
    <s v="08516064"/>
    <s v="PEDRO JAIR MENESES ARDILA"/>
    <s v="MICRO"/>
    <s v="CLIENTE CLARO"/>
    <x v="0"/>
    <m/>
    <s v="FIJO"/>
    <s v="HFC"/>
    <s v="CANCELACIÓN DE SERVICIO"/>
    <m/>
    <m/>
    <m/>
    <m/>
    <m/>
    <m/>
    <m/>
    <s v="CANCELACIÓN"/>
    <m/>
    <m/>
    <m/>
    <m/>
    <m/>
    <m/>
    <m/>
    <m/>
    <m/>
    <m/>
    <m/>
    <m/>
    <m/>
    <m/>
    <m/>
    <m/>
    <m/>
    <m/>
    <m/>
    <m/>
    <m/>
    <m/>
    <m/>
    <m/>
    <m/>
    <m/>
    <m/>
    <m/>
    <m/>
    <m/>
    <m/>
    <m/>
    <m/>
    <m/>
    <m/>
    <m/>
    <m/>
    <m/>
    <m/>
    <m/>
    <m/>
    <m/>
    <m/>
    <m/>
    <m/>
    <m/>
    <m/>
    <m/>
    <m/>
    <m/>
    <m/>
    <m/>
    <m/>
    <m/>
    <m/>
    <m/>
    <m/>
    <m/>
    <m/>
    <m/>
    <m/>
    <m/>
    <m/>
    <m/>
    <m/>
    <m/>
    <m/>
    <m/>
    <m/>
    <m/>
    <m/>
    <m/>
    <m/>
    <m/>
    <m/>
    <m/>
    <m/>
    <m/>
    <m/>
    <m/>
    <m/>
    <m/>
    <m/>
    <m/>
    <m/>
    <m/>
    <m/>
    <m/>
    <m/>
    <m/>
    <m/>
    <m/>
    <m/>
    <m/>
    <m/>
    <m/>
    <m/>
    <s v="TOTAL"/>
    <m/>
    <s v="NO USA EL SERVICIO"/>
    <m/>
    <x v="1"/>
    <m/>
    <m/>
    <s v="1"/>
    <m/>
    <m/>
    <s v="GESTIONADO"/>
    <m/>
    <d v="2024-01-16T00:00:00"/>
    <s v="NN"/>
    <m/>
    <x v="53"/>
    <x v="0"/>
    <x v="0"/>
    <x v="0"/>
    <x v="0"/>
    <n v="1"/>
    <n v="1"/>
    <n v="1"/>
    <n v="1"/>
    <x v="0"/>
    <n v="1"/>
    <s v="08516064PEDRO JAIR MENESES ARDILA"/>
    <x v="0"/>
    <d v="2024-01-16T00:00:00"/>
    <x v="2958"/>
    <d v="1899-12-30T00:00:00"/>
    <d v="2024-01-16T10:54:00"/>
    <s v="10:54"/>
    <d v="1899-12-30T10:12:57"/>
    <x v="2"/>
    <x v="2"/>
    <x v="7"/>
    <x v="0"/>
    <n v="8193"/>
  </r>
  <r>
    <n v="2983"/>
    <d v="2024-01-16T21:04:44"/>
    <d v="2024-01-16T21:08:15"/>
    <s v="45981202@ventasyservicios.com.co"/>
    <s v="Candida Mayerli Moyano Casallas"/>
    <m/>
    <d v="2024-01-16T00:00:00"/>
    <s v="10:06 a. m."/>
    <x v="5"/>
    <m/>
    <m/>
    <m/>
    <m/>
    <m/>
    <m/>
    <m/>
    <m/>
    <m/>
    <m/>
    <s v="3212830586"/>
    <s v="JUAN CARLOS HERRERA SUAREZ"/>
    <s v="SOHO"/>
    <s v="CLIENTE EXTERNO"/>
    <x v="0"/>
    <m/>
    <m/>
    <m/>
    <m/>
    <m/>
    <m/>
    <m/>
    <m/>
    <m/>
    <m/>
    <m/>
    <m/>
    <m/>
    <m/>
    <m/>
    <m/>
    <m/>
    <m/>
    <m/>
    <m/>
    <m/>
    <m/>
    <m/>
    <m/>
    <m/>
    <m/>
    <m/>
    <m/>
    <m/>
    <m/>
    <m/>
    <m/>
    <m/>
    <m/>
    <m/>
    <m/>
    <m/>
    <m/>
    <m/>
    <m/>
    <m/>
    <m/>
    <m/>
    <m/>
    <m/>
    <m/>
    <m/>
    <m/>
    <m/>
    <m/>
    <m/>
    <m/>
    <m/>
    <m/>
    <m/>
    <m/>
    <m/>
    <m/>
    <m/>
    <m/>
    <m/>
    <m/>
    <m/>
    <m/>
    <m/>
    <m/>
    <m/>
    <m/>
    <m/>
    <m/>
    <m/>
    <m/>
    <m/>
    <m/>
    <m/>
    <m/>
    <m/>
    <m/>
    <m/>
    <m/>
    <m/>
    <s v="PAGO NO ABONADO"/>
    <s v="MÓVIL"/>
    <m/>
    <s v="PAGO NO ABONADO"/>
    <s v="BANCOLOMBIA"/>
    <s v="TRANSFERENCIA CON PAGO A LA REFERENCIA"/>
    <s v="REQ000004493016"/>
    <m/>
    <m/>
    <m/>
    <m/>
    <m/>
    <m/>
    <m/>
    <m/>
    <m/>
    <m/>
    <m/>
    <m/>
    <m/>
    <m/>
    <m/>
    <m/>
    <m/>
    <m/>
    <m/>
    <m/>
    <m/>
    <m/>
    <m/>
    <m/>
    <m/>
    <x v="0"/>
    <m/>
    <m/>
    <m/>
    <m/>
    <m/>
    <s v="SOLUCIONADO ESCALADO"/>
    <s v="MYIT"/>
    <d v="2024-01-16T00:00:00"/>
    <m/>
    <m/>
    <x v="68"/>
    <x v="4"/>
    <x v="4"/>
    <x v="41"/>
    <x v="1"/>
    <n v="1"/>
    <n v="1"/>
    <n v="1"/>
    <n v="1"/>
    <x v="2"/>
    <n v="2"/>
    <s v="3212830586"/>
    <x v="1"/>
    <d v="2024-01-16T00:00:00"/>
    <x v="2959"/>
    <d v="1899-12-30T00:00:00"/>
    <d v="2024-01-16T10:06:00"/>
    <s v="10:06"/>
    <d v="1899-12-30T11:02:15"/>
    <x v="2"/>
    <x v="2"/>
    <x v="10"/>
    <x v="1"/>
    <n v="8193"/>
  </r>
  <r>
    <n v="2984"/>
    <d v="2024-01-16T21:09:43"/>
    <d v="2024-01-16T21:10:42"/>
    <s v="45664102@ventasyservicios.com.co"/>
    <s v="Angie Tatiana Tique Cardozo"/>
    <m/>
    <d v="2024-01-16T00:00:00"/>
    <s v="3:28 p. m."/>
    <x v="0"/>
    <m/>
    <m/>
    <m/>
    <m/>
    <m/>
    <m/>
    <m/>
    <m/>
    <s v="fundacionjubilados@hotmail.com"/>
    <s v="ENVIAR REAJUSTE"/>
    <s v="84764901 "/>
    <s v=" FUNDACION JUBILADOS PENSIONADOS    "/>
    <s v="SOHO"/>
    <s v="CLIENTE EXTERNO"/>
    <x v="0"/>
    <m/>
    <s v="FIJO"/>
    <s v="HFC"/>
    <s v="PQR"/>
    <m/>
    <m/>
    <m/>
    <m/>
    <m/>
    <m/>
    <m/>
    <m/>
    <m/>
    <m/>
    <m/>
    <m/>
    <m/>
    <m/>
    <m/>
    <m/>
    <m/>
    <m/>
    <m/>
    <m/>
    <m/>
    <m/>
    <m/>
    <m/>
    <m/>
    <m/>
    <m/>
    <m/>
    <m/>
    <m/>
    <m/>
    <m/>
    <m/>
    <m/>
    <m/>
    <m/>
    <m/>
    <s v="INFORMACIÓN - ACLARACIÓN"/>
    <s v="INFORMACIÓN DE BENEFICIOS"/>
    <m/>
    <m/>
    <m/>
    <m/>
    <m/>
    <m/>
    <m/>
    <m/>
    <m/>
    <m/>
    <m/>
    <m/>
    <m/>
    <m/>
    <m/>
    <m/>
    <m/>
    <m/>
    <m/>
    <m/>
    <m/>
    <m/>
    <m/>
    <m/>
    <m/>
    <m/>
    <m/>
    <m/>
    <m/>
    <m/>
    <m/>
    <m/>
    <m/>
    <m/>
    <m/>
    <m/>
    <m/>
    <m/>
    <m/>
    <m/>
    <m/>
    <m/>
    <m/>
    <m/>
    <m/>
    <m/>
    <m/>
    <m/>
    <m/>
    <m/>
    <m/>
    <m/>
    <m/>
    <m/>
    <m/>
    <m/>
    <m/>
    <m/>
    <m/>
    <m/>
    <m/>
    <m/>
    <m/>
    <m/>
    <m/>
    <m/>
    <m/>
    <m/>
    <m/>
    <m/>
    <x v="0"/>
    <m/>
    <m/>
    <m/>
    <m/>
    <m/>
    <s v="GESTIONADO"/>
    <m/>
    <d v="2024-01-16T00:00:00"/>
    <s v="NO APLICA"/>
    <s v="NO APLICA"/>
    <x v="97"/>
    <x v="0"/>
    <x v="0"/>
    <x v="0"/>
    <x v="0"/>
    <n v="1"/>
    <n v="1"/>
    <n v="1"/>
    <n v="1"/>
    <x v="0"/>
    <n v="1"/>
    <s v="84764901  FUNDACION JUBILADOS PENSIONADOS    "/>
    <x v="1"/>
    <d v="2024-01-16T00:00:00"/>
    <x v="2960"/>
    <d v="1899-12-30T00:00:00"/>
    <d v="2024-01-16T03:28:00"/>
    <s v="3:28"/>
    <d v="1899-12-30T17:42:42"/>
    <x v="3"/>
    <x v="2"/>
    <x v="16"/>
    <x v="1"/>
    <n v="8193"/>
  </r>
  <r>
    <n v="2985"/>
    <d v="2024-01-16T21:00:07"/>
    <d v="2024-01-16T21:10:49"/>
    <s v="45077024@ventasyservicios.com.co"/>
    <s v="Leidy Tatiana Pinzon Calderon"/>
    <m/>
    <d v="2024-01-16T00:00:00"/>
    <s v="15:09"/>
    <x v="7"/>
    <m/>
    <m/>
    <m/>
    <m/>
    <m/>
    <m/>
    <s v="confeccionessicarr@gmail.com"/>
    <s v="Re: formato cesion contrato firmado"/>
    <m/>
    <m/>
    <s v="3218162014"/>
    <s v="CONFECCIONES THE CRANE SAS"/>
    <s v="NO DETERMINAD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6T00:00:00"/>
    <m/>
    <m/>
    <x v="79"/>
    <x v="6"/>
    <x v="0"/>
    <x v="0"/>
    <x v="0"/>
    <n v="1"/>
    <n v="1"/>
    <n v="1"/>
    <n v="1"/>
    <x v="0"/>
    <n v="1"/>
    <s v="3218162014CONFECCIONES THE CRANE SAS"/>
    <x v="0"/>
    <d v="2024-01-16T00:00:00"/>
    <x v="2961"/>
    <d v="1899-12-30T00:00:00"/>
    <d v="2024-01-16T15:09:00"/>
    <s v="15:09"/>
    <d v="1899-12-30T06:01:49"/>
    <x v="2"/>
    <x v="2"/>
    <x v="12"/>
    <x v="1"/>
    <n v="8193"/>
  </r>
  <r>
    <n v="2986"/>
    <d v="2024-01-16T21:01:42"/>
    <d v="2024-01-16T21:10:58"/>
    <s v="45577874@ventasyservicios.com.co"/>
    <s v="David Andres Pardo Torres"/>
    <m/>
    <d v="2024-01-16T00:00:00"/>
    <s v="11:48"/>
    <x v="4"/>
    <m/>
    <m/>
    <m/>
    <m/>
    <m/>
    <m/>
    <m/>
    <m/>
    <s v="sebastian.martinezg@claro.com.co"/>
    <s v="Cesion Contrato"/>
    <s v="04531154"/>
    <s v="JAMES LOAIZA GIRALDO"/>
    <s v="SOHO"/>
    <s v="CONSULTOR COMERCIAL"/>
    <x v="0"/>
    <m/>
    <s v="FIJO"/>
    <s v="HFC"/>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16T00:00:00"/>
    <s v="996444774"/>
    <m/>
    <x v="111"/>
    <x v="0"/>
    <x v="0"/>
    <x v="0"/>
    <x v="0"/>
    <n v="1"/>
    <n v="1"/>
    <n v="1"/>
    <n v="1"/>
    <x v="0"/>
    <n v="1"/>
    <s v="04531154JAMES LOAIZA GIRALDO"/>
    <x v="0"/>
    <d v="2024-01-16T00:00:00"/>
    <x v="2962"/>
    <d v="1899-12-30T00:00:00"/>
    <d v="2024-01-16T11:48:00"/>
    <s v="11:48"/>
    <d v="1899-12-30T09:22:58"/>
    <x v="2"/>
    <x v="2"/>
    <x v="14"/>
    <x v="0"/>
    <n v="8193"/>
  </r>
  <r>
    <n v="2987"/>
    <d v="2024-01-16T21:10:58"/>
    <d v="2024-01-16T21:12:03"/>
    <s v="45077024@ventasyservicios.com.co"/>
    <s v="Leidy Tatiana Pinzon Calderon"/>
    <m/>
    <d v="2024-01-16T00:00:00"/>
    <s v="15:10"/>
    <x v="7"/>
    <m/>
    <m/>
    <m/>
    <m/>
    <m/>
    <m/>
    <s v="N/A"/>
    <s v="RE: RV: CESION LINEA TELEFONICA 3125864530 de Fondo de Empleados de Fedepalma Nit 830022498-1 a Luis Alfonso Tautiva Batancur identificado con c.c.79.718.003."/>
    <m/>
    <m/>
    <s v="3125864530"/>
    <s v="FONDO DE EMPLEADOS DE FEDEPALMA"/>
    <s v="MICR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6T00:00:00"/>
    <m/>
    <m/>
    <x v="79"/>
    <x v="6"/>
    <x v="0"/>
    <x v="0"/>
    <x v="0"/>
    <n v="1"/>
    <n v="1"/>
    <n v="1"/>
    <n v="1"/>
    <x v="0"/>
    <n v="1"/>
    <s v="3125864530FONDO DE EMPLEADOS DE FEDEPALMA"/>
    <x v="0"/>
    <d v="2024-01-16T00:00:00"/>
    <x v="2963"/>
    <d v="1899-12-30T00:00:00"/>
    <d v="2024-01-16T15:10:00"/>
    <s v="15:10"/>
    <d v="1899-12-30T06:02:03"/>
    <x v="2"/>
    <x v="2"/>
    <x v="12"/>
    <x v="1"/>
    <n v="8193"/>
  </r>
  <r>
    <n v="2988"/>
    <d v="2024-01-16T21:12:12"/>
    <d v="2024-01-16T21:13:03"/>
    <s v="45077024@ventasyservicios.com.co"/>
    <s v="Leidy Tatiana Pinzon Calderon"/>
    <m/>
    <d v="2024-01-16T00:00:00"/>
    <s v="15:12"/>
    <x v="7"/>
    <m/>
    <m/>
    <m/>
    <m/>
    <m/>
    <m/>
    <s v="deicygarzonartunduaga@gmail.com"/>
    <s v="Fwd: cesion de contrato de lineas moviles"/>
    <m/>
    <m/>
    <s v="3212041110"/>
    <s v="cervezas y licores premium"/>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6T00:00:00"/>
    <m/>
    <m/>
    <x v="78"/>
    <x v="6"/>
    <x v="0"/>
    <x v="0"/>
    <x v="0"/>
    <n v="1"/>
    <n v="1"/>
    <n v="1"/>
    <n v="1"/>
    <x v="0"/>
    <n v="1"/>
    <s v="3212041110cervezas y licores premium"/>
    <x v="0"/>
    <d v="2024-01-16T00:00:00"/>
    <x v="2964"/>
    <d v="1899-12-30T00:00:00"/>
    <d v="2024-01-16T15:12:00"/>
    <s v="15:12"/>
    <d v="1899-12-30T06:01:03"/>
    <x v="2"/>
    <x v="2"/>
    <x v="12"/>
    <x v="1"/>
    <n v="8193"/>
  </r>
  <r>
    <n v="2989"/>
    <d v="2024-01-16T21:14:27"/>
    <d v="2024-01-16T21:15:30"/>
    <s v="46044558@ventasyservicios.com.co"/>
    <s v="Dick Harry Rodriguez Rocha"/>
    <m/>
    <d v="2024-01-16T00:00:00"/>
    <s v="12:13"/>
    <x v="7"/>
    <m/>
    <m/>
    <m/>
    <m/>
    <m/>
    <m/>
    <s v="jorge.morap.ext@claro.com.co"/>
    <s v="RE: CESION DE CONTRATO"/>
    <m/>
    <m/>
    <s v="3213085501"/>
    <s v="PAOLA ANDR  FALLA VARON"/>
    <s v="MASIVO"/>
    <s v="CLIENTE CLAR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6T00:00:00"/>
    <m/>
    <m/>
    <x v="78"/>
    <x v="6"/>
    <x v="0"/>
    <x v="0"/>
    <x v="0"/>
    <n v="1"/>
    <n v="1"/>
    <n v="1"/>
    <n v="1"/>
    <x v="0"/>
    <n v="1"/>
    <s v="3213085501PAOLA ANDR  FALLA VARON"/>
    <x v="0"/>
    <d v="2024-01-16T00:00:00"/>
    <x v="2965"/>
    <d v="1899-12-30T00:00:00"/>
    <d v="2024-01-16T12:13:00"/>
    <s v="12:13"/>
    <d v="1899-12-30T09:02:30"/>
    <x v="2"/>
    <x v="2"/>
    <x v="20"/>
    <x v="1"/>
    <n v="8193"/>
  </r>
  <r>
    <n v="2990"/>
    <d v="2024-01-16T21:15:55"/>
    <d v="2024-01-16T21:18:25"/>
    <s v="45077016@ventasyservicios.com.co"/>
    <s v="Luis Guanuquiza Dominguez"/>
    <m/>
    <d v="2024-01-16T00:00:00"/>
    <s v="12:58"/>
    <x v="3"/>
    <m/>
    <s v="15560945"/>
    <m/>
    <m/>
    <m/>
    <m/>
    <m/>
    <m/>
    <m/>
    <m/>
    <s v="830508693"/>
    <s v="MONTACARGAS Y TRANSPORTES LIMITADA"/>
    <s v="PYME PEQUEÑA"/>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6T00:00:00"/>
    <m/>
    <m/>
    <x v="19"/>
    <x v="3"/>
    <x v="0"/>
    <x v="0"/>
    <x v="0"/>
    <n v="1"/>
    <n v="1"/>
    <n v="1"/>
    <n v="1"/>
    <x v="0"/>
    <n v="1"/>
    <s v="830508693MONTACARGAS Y TRANSPORTES LIMITADA"/>
    <x v="0"/>
    <d v="2024-01-16T00:00:00"/>
    <x v="2966"/>
    <d v="1899-12-30T00:00:00"/>
    <d v="2024-01-16T12:58:00"/>
    <s v="12:58"/>
    <d v="1899-12-30T08:20:25"/>
    <x v="2"/>
    <x v="2"/>
    <x v="25"/>
    <x v="1"/>
    <n v="8193"/>
  </r>
  <r>
    <n v="2991"/>
    <d v="2024-01-16T21:19:34"/>
    <d v="2024-01-16T21:20:25"/>
    <s v="45077024@ventasyservicios.com.co"/>
    <s v="Leidy Tatiana Pinzon Calderon"/>
    <m/>
    <d v="2024-01-16T00:00:00"/>
    <s v="15:24"/>
    <x v="7"/>
    <m/>
    <m/>
    <m/>
    <m/>
    <m/>
    <m/>
    <s v="nataliamedina2830@gmail.com"/>
    <s v="Re: Solicitud sesi?n de contrato l?neas Claro"/>
    <m/>
    <m/>
    <s v="3112048871"/>
    <s v="SINDY NATALYA"/>
    <s v="MASIV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6T00:00:00"/>
    <m/>
    <m/>
    <x v="78"/>
    <x v="6"/>
    <x v="0"/>
    <x v="0"/>
    <x v="0"/>
    <n v="1"/>
    <n v="1"/>
    <n v="1"/>
    <n v="1"/>
    <x v="2"/>
    <n v="2"/>
    <s v="3112048871SINDY NATALYA"/>
    <x v="2"/>
    <d v="2024-01-16T00:00:00"/>
    <x v="2967"/>
    <d v="1899-12-30T00:00:00"/>
    <d v="2024-01-16T15:24:00"/>
    <s v="15:24"/>
    <d v="1899-12-30T05:56:25"/>
    <x v="1"/>
    <x v="1"/>
    <x v="12"/>
    <x v="1"/>
    <n v="8193"/>
  </r>
  <r>
    <n v="2992"/>
    <d v="2024-01-16T21:19:36"/>
    <d v="2024-01-16T21:20:44"/>
    <s v="46046813@ventasyservicios.com.co"/>
    <s v="Leidy Dayan Bautista Villamil"/>
    <m/>
    <d v="2024-01-16T00:00:00"/>
    <s v="12:33"/>
    <x v="0"/>
    <m/>
    <m/>
    <m/>
    <m/>
    <m/>
    <m/>
    <m/>
    <m/>
    <s v="(aida.calvov@claro.com.co)"/>
    <s v="RE: Facturas Claro Enero 2024 CSRA"/>
    <s v="12091336 /8.22379570"/>
    <s v="CSRA COLOMBIA SAS"/>
    <s v="PYME MEDIANA"/>
    <s v="CLIENTE CLAR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6T00:00:00"/>
    <m/>
    <m/>
    <x v="9"/>
    <x v="0"/>
    <x v="0"/>
    <x v="0"/>
    <x v="0"/>
    <n v="1"/>
    <n v="1"/>
    <n v="1"/>
    <n v="1"/>
    <x v="0"/>
    <n v="1"/>
    <s v="12091336 /8.22379570CSRA COLOMBIA SAS"/>
    <x v="0"/>
    <d v="2024-01-16T00:00:00"/>
    <x v="2968"/>
    <d v="1899-12-30T00:00:00"/>
    <d v="2024-01-16T12:33:00"/>
    <s v="12:33"/>
    <d v="1899-12-30T08:47:44"/>
    <x v="2"/>
    <x v="2"/>
    <x v="2"/>
    <x v="1"/>
    <n v="8193"/>
  </r>
  <r>
    <n v="2993"/>
    <d v="2024-01-16T21:19:42"/>
    <d v="2024-01-16T21:21:08"/>
    <s v="46044959@ventasyservicios.com.co"/>
    <s v="Brayan Enrique Cuida Castillo"/>
    <m/>
    <d v="2024-01-16T00:00:00"/>
    <s v="10:18 a. m."/>
    <x v="4"/>
    <m/>
    <m/>
    <m/>
    <m/>
    <m/>
    <m/>
    <m/>
    <m/>
    <s v="contabilidadcreactivos@gmail.com"/>
    <s v="SOLICITUD CANCELACION SERVICIO REFERENCIA 47254137"/>
    <s v="47254137"/>
    <s v="GRUPO CREATIVOS PUBLICIDAD SAS"/>
    <s v="SOH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6T00:00:00"/>
    <s v="nn"/>
    <m/>
    <x v="58"/>
    <x v="0"/>
    <x v="0"/>
    <x v="0"/>
    <x v="0"/>
    <n v="1"/>
    <n v="1"/>
    <n v="1"/>
    <n v="1"/>
    <x v="0"/>
    <n v="1"/>
    <s v="47254137GRUPO CREATIVOS PUBLICIDAD SAS"/>
    <x v="0"/>
    <d v="2024-01-16T00:00:00"/>
    <x v="2969"/>
    <d v="1899-12-30T00:00:00"/>
    <d v="2024-01-16T10:18:00"/>
    <s v="10:18"/>
    <d v="1899-12-30T11:03:08"/>
    <x v="2"/>
    <x v="2"/>
    <x v="7"/>
    <x v="0"/>
    <n v="8193"/>
  </r>
  <r>
    <n v="2994"/>
    <d v="2024-01-16T21:18:57"/>
    <d v="2024-01-16T21:23:18"/>
    <s v="45577874@ventasyservicios.com.co"/>
    <s v="David Andres Pardo Torres"/>
    <m/>
    <d v="2024-01-16T00:00:00"/>
    <s v="11:57"/>
    <x v="4"/>
    <m/>
    <m/>
    <m/>
    <m/>
    <m/>
    <m/>
    <m/>
    <m/>
    <s v="administracion@roomarq.com"/>
    <s v="Cesión de Contratos a Roomarq S.A.S."/>
    <s v="1.39933201"/>
    <s v="CARMEN JANET BARBOSA CASTILLO"/>
    <s v="MASIVO"/>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6T00:00:00"/>
    <s v="110"/>
    <m/>
    <x v="37"/>
    <x v="0"/>
    <x v="0"/>
    <x v="0"/>
    <x v="0"/>
    <n v="1"/>
    <n v="1"/>
    <n v="1"/>
    <n v="1"/>
    <x v="0"/>
    <n v="1"/>
    <s v="1.39933201CARMEN JANET BARBOSA CASTILLO"/>
    <x v="0"/>
    <d v="2024-01-16T00:00:00"/>
    <x v="2970"/>
    <d v="1899-12-30T00:00:00"/>
    <d v="2024-01-16T11:57:00"/>
    <s v="11:57"/>
    <d v="1899-12-30T09:26:18"/>
    <x v="2"/>
    <x v="2"/>
    <x v="14"/>
    <x v="0"/>
    <n v="8193"/>
  </r>
  <r>
    <n v="2995"/>
    <d v="2024-01-16T21:24:45"/>
    <d v="2024-01-16T21:25:42"/>
    <s v="45077024@ventasyservicios.com.co"/>
    <s v="Leidy Tatiana Pinzon Calderon"/>
    <m/>
    <d v="2024-01-16T00:00:00"/>
    <s v="15:26"/>
    <x v="7"/>
    <m/>
    <m/>
    <m/>
    <m/>
    <m/>
    <m/>
    <s v="contabilidad@konfia.com.co"/>
    <s v="RE: CESION DE CONTRATO"/>
    <m/>
    <m/>
    <s v="3202597687"/>
    <s v="AURA MORENO GALINDO"/>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6T00:00:00"/>
    <m/>
    <m/>
    <x v="78"/>
    <x v="6"/>
    <x v="0"/>
    <x v="0"/>
    <x v="0"/>
    <n v="1"/>
    <n v="1"/>
    <n v="1"/>
    <n v="1"/>
    <x v="0"/>
    <n v="1"/>
    <s v="3202597687AURA MORENO GALINDO"/>
    <x v="2"/>
    <d v="2024-01-16T00:00:00"/>
    <x v="2971"/>
    <d v="1899-12-30T00:00:00"/>
    <d v="2024-01-16T15:26:00"/>
    <s v="15:26"/>
    <d v="1899-12-30T05:59:42"/>
    <x v="1"/>
    <x v="1"/>
    <x v="12"/>
    <x v="1"/>
    <n v="8193"/>
  </r>
  <r>
    <n v="2996"/>
    <d v="2024-01-16T21:24:56"/>
    <d v="2024-01-16T21:26:28"/>
    <s v="46044558@ventasyservicios.com.co"/>
    <s v="Dick Harry Rodriguez Rocha"/>
    <m/>
    <d v="2024-01-16T00:00:00"/>
    <s v="16:38"/>
    <x v="0"/>
    <m/>
    <m/>
    <m/>
    <m/>
    <m/>
    <m/>
    <m/>
    <m/>
    <s v="auxiliaradministrativo@imcrdz.com"/>
    <s v="Fwd: Presentación nuevo Gerente General IMCRDZ"/>
    <s v="3138694540"/>
    <s v="Fwd: Presentación nuevo Gerente General IMCRDZ"/>
    <s v="PYME PEQUEÑA"/>
    <s v="CLIENTE EXTERNO"/>
    <x v="0"/>
    <m/>
    <s v="MÓVIL"/>
    <m/>
    <m/>
    <s v="PRODUCTO"/>
    <m/>
    <m/>
    <m/>
    <m/>
    <m/>
    <m/>
    <m/>
    <m/>
    <m/>
    <m/>
    <m/>
    <m/>
    <m/>
    <m/>
    <m/>
    <m/>
    <m/>
    <m/>
    <m/>
    <m/>
    <m/>
    <m/>
    <m/>
    <m/>
    <m/>
    <m/>
    <m/>
    <m/>
    <m/>
    <m/>
    <m/>
    <m/>
    <m/>
    <m/>
    <m/>
    <m/>
    <m/>
    <m/>
    <s v="INFORMACIÓN DE BENEFICIOS"/>
    <m/>
    <m/>
    <m/>
    <m/>
    <m/>
    <m/>
    <m/>
    <m/>
    <m/>
    <m/>
    <m/>
    <m/>
    <m/>
    <m/>
    <m/>
    <m/>
    <m/>
    <m/>
    <m/>
    <m/>
    <m/>
    <m/>
    <m/>
    <m/>
    <m/>
    <m/>
    <m/>
    <m/>
    <m/>
    <m/>
    <m/>
    <m/>
    <m/>
    <m/>
    <m/>
    <m/>
    <m/>
    <m/>
    <m/>
    <m/>
    <m/>
    <m/>
    <m/>
    <m/>
    <m/>
    <m/>
    <m/>
    <m/>
    <m/>
    <m/>
    <m/>
    <m/>
    <m/>
    <m/>
    <m/>
    <m/>
    <m/>
    <m/>
    <m/>
    <m/>
    <m/>
    <m/>
    <m/>
    <m/>
    <m/>
    <m/>
    <m/>
    <m/>
    <m/>
    <x v="0"/>
    <m/>
    <m/>
    <m/>
    <m/>
    <m/>
    <s v="GESTIONADO"/>
    <m/>
    <d v="2024-01-16T00:00:00"/>
    <m/>
    <m/>
    <x v="26"/>
    <x v="0"/>
    <x v="0"/>
    <x v="0"/>
    <x v="0"/>
    <n v="1"/>
    <n v="1"/>
    <n v="1"/>
    <n v="1"/>
    <x v="0"/>
    <n v="1"/>
    <s v="3138694540Fwd: Presentación nuevo Gerente General IMCRDZ"/>
    <x v="2"/>
    <d v="2024-01-16T00:00:00"/>
    <x v="2972"/>
    <d v="1899-12-30T00:00:00"/>
    <d v="2024-01-16T16:38:00"/>
    <s v="16:38"/>
    <d v="1899-12-30T04:48:28"/>
    <x v="1"/>
    <x v="1"/>
    <x v="20"/>
    <x v="1"/>
    <n v="8193"/>
  </r>
  <r>
    <n v="2997"/>
    <d v="2024-01-16T21:05:19"/>
    <d v="2024-01-16T21:26:48"/>
    <s v="46046817@ventasyservicios.com.co"/>
    <s v="Nicolas Romero Parra"/>
    <m/>
    <d v="2024-01-16T00:00:00"/>
    <s v="16:43"/>
    <x v="0"/>
    <m/>
    <m/>
    <m/>
    <m/>
    <m/>
    <m/>
    <m/>
    <m/>
    <s v="smart.asistadmon@gmail.com"/>
    <s v="Fwd: SOLICITUD CRUCE DE CUENTAS CON LINEA MAESTRA"/>
    <s v="8.22501946"/>
    <s v="SMART AM INVERSIONES S.A.S."/>
    <s v="PYME MEDIANA"/>
    <s v="CLIENTE CLARO"/>
    <x v="0"/>
    <m/>
    <s v="MÓVIL"/>
    <m/>
    <m/>
    <s v="SALDO"/>
    <m/>
    <m/>
    <m/>
    <m/>
    <m/>
    <m/>
    <m/>
    <m/>
    <m/>
    <m/>
    <m/>
    <m/>
    <m/>
    <m/>
    <m/>
    <m/>
    <m/>
    <m/>
    <m/>
    <m/>
    <m/>
    <m/>
    <m/>
    <m/>
    <m/>
    <m/>
    <m/>
    <m/>
    <m/>
    <m/>
    <m/>
    <m/>
    <m/>
    <m/>
    <m/>
    <m/>
    <m/>
    <m/>
    <m/>
    <m/>
    <m/>
    <m/>
    <m/>
    <m/>
    <m/>
    <m/>
    <m/>
    <m/>
    <s v="RECLAMACIÓN - AJUSTE"/>
    <m/>
    <m/>
    <m/>
    <m/>
    <m/>
    <m/>
    <m/>
    <m/>
    <m/>
    <m/>
    <m/>
    <m/>
    <m/>
    <m/>
    <m/>
    <m/>
    <m/>
    <m/>
    <m/>
    <m/>
    <m/>
    <m/>
    <m/>
    <m/>
    <m/>
    <m/>
    <m/>
    <m/>
    <m/>
    <m/>
    <m/>
    <m/>
    <m/>
    <m/>
    <m/>
    <m/>
    <m/>
    <m/>
    <m/>
    <m/>
    <m/>
    <m/>
    <m/>
    <m/>
    <m/>
    <m/>
    <m/>
    <m/>
    <m/>
    <m/>
    <m/>
    <m/>
    <m/>
    <m/>
    <m/>
    <m/>
    <m/>
    <m/>
    <m/>
    <x v="0"/>
    <m/>
    <m/>
    <m/>
    <m/>
    <m/>
    <s v="GESTIONADO"/>
    <m/>
    <d v="2024-01-16T00:00:00"/>
    <s v="N/A"/>
    <s v="0"/>
    <x v="176"/>
    <x v="0"/>
    <x v="0"/>
    <x v="24"/>
    <x v="1"/>
    <n v="1"/>
    <n v="1"/>
    <n v="1"/>
    <n v="1"/>
    <x v="0"/>
    <n v="1"/>
    <s v="8.22501946SMART AM INVERSIONES S.A.S."/>
    <x v="2"/>
    <d v="2024-01-16T00:00:00"/>
    <x v="2973"/>
    <d v="1899-12-30T00:00:00"/>
    <d v="2024-01-16T16:43:00"/>
    <s v="16:43"/>
    <d v="1899-12-30T04:43:48"/>
    <x v="1"/>
    <x v="1"/>
    <x v="3"/>
    <x v="1"/>
    <n v="8193"/>
  </r>
  <r>
    <n v="2998"/>
    <d v="2024-01-16T21:32:40"/>
    <d v="2024-01-16T21:32:54"/>
    <s v="45077024@ventasyservicios.com.co"/>
    <s v="Leidy Tatiana Pinzon Calderon"/>
    <m/>
    <d v="2024-01-16T00:00:00"/>
    <s v="16:33"/>
    <x v="7"/>
    <m/>
    <m/>
    <m/>
    <m/>
    <m/>
    <m/>
    <s v="adtelecomcb@gmail.com"/>
    <s v="Re: Portabilidad línea móvil"/>
    <m/>
    <m/>
    <s v="3104605141"/>
    <s v="VALENTINA LARGO T"/>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6T00:00:00"/>
    <m/>
    <m/>
    <x v="78"/>
    <x v="6"/>
    <x v="0"/>
    <x v="0"/>
    <x v="0"/>
    <n v="1"/>
    <n v="1"/>
    <n v="1"/>
    <n v="1"/>
    <x v="0"/>
    <n v="1"/>
    <s v="3104605141VALENTINA LARGO T"/>
    <x v="2"/>
    <d v="2024-01-16T00:00:00"/>
    <x v="2974"/>
    <d v="1899-12-30T00:00:00"/>
    <d v="2024-01-16T16:33:00"/>
    <s v="16:33"/>
    <d v="1899-12-30T04:59:54"/>
    <x v="1"/>
    <x v="1"/>
    <x v="12"/>
    <x v="1"/>
    <n v="8193"/>
  </r>
  <r>
    <n v="2999"/>
    <d v="2024-01-16T21:32:10"/>
    <d v="2024-01-16T21:33:00"/>
    <s v="45664102@ventasyservicios.com.co"/>
    <s v="Angie Tatiana Tique Cardozo"/>
    <m/>
    <d v="2024-01-16T00:00:00"/>
    <s v="3:42 p. m."/>
    <x v="0"/>
    <m/>
    <m/>
    <m/>
    <m/>
    <m/>
    <m/>
    <m/>
    <m/>
    <s v="soporte@gmapservice.com"/>
    <s v="Pendiente Facturación Claro"/>
    <s v="8.22502027"/>
    <s v="GERSON GABRIEL RANGEL MARTINEZ"/>
    <s v="SOHO"/>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6T00:00:00"/>
    <s v="NO APLICA"/>
    <s v="NO APLICA"/>
    <x v="9"/>
    <x v="0"/>
    <x v="0"/>
    <x v="0"/>
    <x v="0"/>
    <n v="1"/>
    <n v="1"/>
    <n v="1"/>
    <n v="1"/>
    <x v="0"/>
    <n v="1"/>
    <s v="8.22502027GERSON GABRIEL RANGEL MARTINEZ"/>
    <x v="1"/>
    <d v="2024-01-16T00:00:00"/>
    <x v="2975"/>
    <d v="1899-12-30T00:00:00"/>
    <d v="2024-01-16T03:42:00"/>
    <s v="3:42"/>
    <d v="1899-12-30T17:51:00"/>
    <x v="3"/>
    <x v="2"/>
    <x v="16"/>
    <x v="1"/>
    <n v="8193"/>
  </r>
  <r>
    <n v="3000"/>
    <d v="2024-01-16T21:33:44"/>
    <d v="2024-01-16T21:34:57"/>
    <s v="46044558@ventasyservicios.com.co"/>
    <s v="Dick Harry Rodriguez Rocha"/>
    <m/>
    <d v="2024-01-16T00:00:00"/>
    <s v="15:24"/>
    <x v="0"/>
    <m/>
    <m/>
    <m/>
    <m/>
    <m/>
    <m/>
    <m/>
    <m/>
    <s v="juan.moralesc@claro.com.co"/>
    <s v="**URGENTE** Conciliar línea 3167430922 / TU PIEL CENTRO ESPECIALIZADO S.A.S / NIT 901749049"/>
    <s v="3167430922"/>
    <s v="TRANSMEBA CARGA S.A.S."/>
    <s v="PYME PEQUEÑA"/>
    <s v="CLIENTE CLARO"/>
    <x v="0"/>
    <m/>
    <s v="MÓVIL"/>
    <m/>
    <m/>
    <s v="FALLAS TÉCNICAS"/>
    <m/>
    <m/>
    <m/>
    <m/>
    <m/>
    <m/>
    <m/>
    <m/>
    <m/>
    <m/>
    <m/>
    <m/>
    <m/>
    <m/>
    <m/>
    <m/>
    <m/>
    <m/>
    <m/>
    <s v="CONCILIACIÓN DE LÍNEA(S)"/>
    <m/>
    <m/>
    <m/>
    <m/>
    <m/>
    <m/>
    <m/>
    <m/>
    <m/>
    <m/>
    <m/>
    <m/>
    <m/>
    <m/>
    <m/>
    <m/>
    <m/>
    <m/>
    <m/>
    <m/>
    <m/>
    <m/>
    <m/>
    <m/>
    <m/>
    <m/>
    <m/>
    <m/>
    <m/>
    <m/>
    <m/>
    <m/>
    <m/>
    <m/>
    <m/>
    <m/>
    <m/>
    <m/>
    <m/>
    <m/>
    <m/>
    <m/>
    <m/>
    <m/>
    <m/>
    <m/>
    <m/>
    <m/>
    <m/>
    <m/>
    <m/>
    <m/>
    <m/>
    <m/>
    <m/>
    <m/>
    <m/>
    <m/>
    <m/>
    <m/>
    <m/>
    <m/>
    <m/>
    <m/>
    <m/>
    <m/>
    <m/>
    <m/>
    <m/>
    <m/>
    <m/>
    <m/>
    <m/>
    <m/>
    <m/>
    <m/>
    <m/>
    <m/>
    <m/>
    <m/>
    <m/>
    <m/>
    <m/>
    <m/>
    <m/>
    <m/>
    <m/>
    <m/>
    <x v="0"/>
    <m/>
    <m/>
    <m/>
    <m/>
    <m/>
    <s v="GESTIONADO"/>
    <m/>
    <d v="2024-01-16T00:00:00"/>
    <m/>
    <m/>
    <x v="67"/>
    <x v="0"/>
    <x v="0"/>
    <x v="0"/>
    <x v="0"/>
    <n v="1"/>
    <n v="1"/>
    <n v="1"/>
    <n v="1"/>
    <x v="0"/>
    <n v="1"/>
    <s v="3167430922TRANSMEBA CARGA S.A.S."/>
    <x v="0"/>
    <d v="2024-01-16T00:00:00"/>
    <x v="2976"/>
    <d v="1899-12-30T00:00:00"/>
    <d v="2024-01-16T15:24:00"/>
    <s v="15:24"/>
    <d v="1899-12-30T06:10:57"/>
    <x v="2"/>
    <x v="2"/>
    <x v="20"/>
    <x v="1"/>
    <n v="8193"/>
  </r>
  <r>
    <n v="3001"/>
    <d v="2024-01-16T21:34:24"/>
    <d v="2024-01-16T21:35:12"/>
    <s v="45077016@ventasyservicios.com.co"/>
    <s v="Luis Guanuquiza Dominguez"/>
    <m/>
    <d v="2024-01-16T00:00:00"/>
    <s v="13:18"/>
    <x v="3"/>
    <m/>
    <s v="15560961"/>
    <m/>
    <m/>
    <m/>
    <m/>
    <m/>
    <m/>
    <m/>
    <m/>
    <s v="901071540"/>
    <s v="AGROGANAEQUINOS"/>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6T00:00:00"/>
    <m/>
    <m/>
    <x v="21"/>
    <x v="3"/>
    <x v="0"/>
    <x v="0"/>
    <x v="0"/>
    <n v="1"/>
    <n v="1"/>
    <n v="1"/>
    <n v="1"/>
    <x v="2"/>
    <n v="2"/>
    <s v="901071540AGROGANAEQUINOS"/>
    <x v="0"/>
    <d v="2024-01-16T00:00:00"/>
    <x v="2977"/>
    <d v="1899-12-30T00:00:00"/>
    <d v="2024-01-16T13:18:00"/>
    <s v="13:18"/>
    <d v="1899-12-30T08:17:12"/>
    <x v="2"/>
    <x v="2"/>
    <x v="25"/>
    <x v="1"/>
    <n v="8193"/>
  </r>
  <r>
    <n v="3002"/>
    <d v="2024-01-16T21:35:30"/>
    <d v="2024-01-16T21:36:34"/>
    <s v="45077024@ventasyservicios.com.co"/>
    <s v="Leidy Tatiana Pinzon Calderon"/>
    <m/>
    <d v="2024-01-16T00:00:00"/>
    <s v="03:48"/>
    <x v="7"/>
    <m/>
    <m/>
    <m/>
    <m/>
    <m/>
    <m/>
    <s v="mariacristinavargast@gmail.com"/>
    <s v="Re: Cambio de titularidad linea de teléfono movil - 3207689998"/>
    <m/>
    <m/>
    <s v="3207689998"/>
    <s v="MARIA CRISTINA VARGAS TRI"/>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6T00:00:00"/>
    <m/>
    <m/>
    <x v="78"/>
    <x v="6"/>
    <x v="0"/>
    <x v="0"/>
    <x v="0"/>
    <n v="1"/>
    <n v="1"/>
    <n v="1"/>
    <n v="1"/>
    <x v="2"/>
    <n v="2"/>
    <s v="3207689998MARIA CRISTINA VARGAS TRI"/>
    <x v="0"/>
    <d v="2024-01-16T00:00:00"/>
    <x v="2978"/>
    <d v="1899-12-30T00:00:00"/>
    <d v="2024-01-16T03:48:00"/>
    <s v="03:48"/>
    <d v="1899-12-30T17:48:34"/>
    <x v="3"/>
    <x v="2"/>
    <x v="12"/>
    <x v="1"/>
    <n v="8193"/>
  </r>
  <r>
    <n v="3003"/>
    <d v="2024-01-16T21:37:34"/>
    <d v="2024-01-16T21:38:25"/>
    <s v="45077024@ventasyservicios.com.co"/>
    <s v="Leidy Tatiana Pinzon Calderon"/>
    <m/>
    <d v="2024-01-16T00:00:00"/>
    <s v="15:38"/>
    <x v="7"/>
    <m/>
    <m/>
    <m/>
    <m/>
    <m/>
    <m/>
    <s v="mariacristinavargast@gmail.com"/>
    <s v="Re: Cambio de titularidad linea de teléfono movil - 3167418385"/>
    <m/>
    <m/>
    <s v="3167418385"/>
    <s v="VATRI S A"/>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6T00:00:00"/>
    <m/>
    <m/>
    <x v="78"/>
    <x v="6"/>
    <x v="0"/>
    <x v="0"/>
    <x v="0"/>
    <n v="1"/>
    <n v="1"/>
    <n v="1"/>
    <n v="1"/>
    <x v="2"/>
    <n v="2"/>
    <s v="3167418385VATRI S A"/>
    <x v="0"/>
    <d v="2024-01-16T00:00:00"/>
    <x v="2979"/>
    <d v="1899-12-30T00:00:00"/>
    <d v="2024-01-16T15:38:00"/>
    <s v="15:38"/>
    <d v="1899-12-30T06:00:25"/>
    <x v="2"/>
    <x v="2"/>
    <x v="12"/>
    <x v="1"/>
    <n v="8193"/>
  </r>
  <r>
    <n v="3004"/>
    <d v="2024-01-16T21:42:47"/>
    <d v="2024-01-16T21:44:24"/>
    <s v="46046813@ventasyservicios.com.co"/>
    <s v="Leidy Dayan Bautista Villamil"/>
    <m/>
    <d v="2024-01-16T00:00:00"/>
    <s v="11:28"/>
    <x v="0"/>
    <m/>
    <m/>
    <m/>
    <m/>
    <m/>
    <m/>
    <m/>
    <m/>
    <s v="controlactivaciones@Clarocorporativos.co"/>
    <s v="RV: solicitud activacion servicio plan comienza cuenta 62236803/ Grupo empresarial P&amp;C"/>
    <s v="62236803"/>
    <s v="GRUPOEMPRE SARIALPERILLA &amp; CRUZ"/>
    <s v="MICRO"/>
    <s v="CLIENTE CLARO"/>
    <x v="0"/>
    <m/>
    <s v="FIJO"/>
    <s v="HFC"/>
    <s v="SERVICIOS ADICIONALES"/>
    <m/>
    <m/>
    <m/>
    <m/>
    <m/>
    <m/>
    <m/>
    <m/>
    <m/>
    <m/>
    <m/>
    <m/>
    <m/>
    <m/>
    <m/>
    <m/>
    <m/>
    <m/>
    <m/>
    <m/>
    <m/>
    <m/>
    <m/>
    <m/>
    <m/>
    <m/>
    <m/>
    <m/>
    <m/>
    <m/>
    <m/>
    <m/>
    <m/>
    <m/>
    <m/>
    <m/>
    <m/>
    <m/>
    <m/>
    <m/>
    <m/>
    <m/>
    <m/>
    <m/>
    <m/>
    <m/>
    <m/>
    <m/>
    <m/>
    <m/>
    <s v="INFORMACIÓN - ACLARACIÓN"/>
    <m/>
    <m/>
    <m/>
    <m/>
    <m/>
    <m/>
    <m/>
    <m/>
    <m/>
    <m/>
    <m/>
    <m/>
    <m/>
    <m/>
    <m/>
    <m/>
    <m/>
    <m/>
    <m/>
    <m/>
    <m/>
    <m/>
    <m/>
    <m/>
    <m/>
    <m/>
    <m/>
    <m/>
    <m/>
    <m/>
    <m/>
    <m/>
    <m/>
    <m/>
    <m/>
    <m/>
    <m/>
    <m/>
    <m/>
    <m/>
    <m/>
    <m/>
    <m/>
    <m/>
    <m/>
    <m/>
    <m/>
    <m/>
    <m/>
    <m/>
    <m/>
    <m/>
    <m/>
    <m/>
    <m/>
    <m/>
    <m/>
    <m/>
    <x v="0"/>
    <m/>
    <m/>
    <m/>
    <m/>
    <m/>
    <s v="GESTIONADO"/>
    <m/>
    <d v="2024-01-16T00:00:00"/>
    <m/>
    <m/>
    <x v="50"/>
    <x v="0"/>
    <x v="0"/>
    <x v="0"/>
    <x v="0"/>
    <n v="1"/>
    <n v="1"/>
    <n v="1"/>
    <n v="1"/>
    <x v="0"/>
    <n v="1"/>
    <s v="62236803GRUPOEMPRE SARIALPERILLA &amp; CRUZ"/>
    <x v="0"/>
    <d v="2024-01-16T00:00:00"/>
    <x v="2980"/>
    <d v="1899-12-30T00:00:00"/>
    <d v="2024-01-16T11:28:00"/>
    <s v="11:28"/>
    <d v="1899-12-30T10:16:24"/>
    <x v="2"/>
    <x v="2"/>
    <x v="2"/>
    <x v="1"/>
    <n v="8193"/>
  </r>
  <r>
    <n v="3005"/>
    <d v="2024-01-16T21:43:47"/>
    <d v="2024-01-16T21:44:38"/>
    <s v="45664102@ventasyservicios.com.co"/>
    <s v="Angie Tatiana Tique Cardozo"/>
    <m/>
    <d v="2024-01-16T00:00:00"/>
    <s v="4:12 p. m."/>
    <x v="0"/>
    <m/>
    <m/>
    <m/>
    <m/>
    <m/>
    <m/>
    <m/>
    <m/>
    <s v="Diana.Alvarez.Ext@claro.com.co"/>
    <s v="SOLICITUD DE FACTURA//CLIENTE:  MARCOS FABIO OROZCO FERREIRA NIT 3745303"/>
    <s v="3102216093"/>
    <s v="MARCOS FABIO OROZCO FERREIRA"/>
    <s v="MASIVO"/>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6T00:00:00"/>
    <s v="NO APLICA"/>
    <s v="NO APLICA"/>
    <x v="9"/>
    <x v="0"/>
    <x v="0"/>
    <x v="0"/>
    <x v="0"/>
    <n v="1"/>
    <n v="1"/>
    <n v="1"/>
    <n v="1"/>
    <x v="2"/>
    <n v="2"/>
    <s v="3102216093MARCOS FABIO OROZCO FERREIRA"/>
    <x v="1"/>
    <d v="2024-01-16T00:00:00"/>
    <x v="2981"/>
    <d v="1899-12-30T00:00:00"/>
    <d v="2024-01-16T04:12:00"/>
    <s v="4:12"/>
    <d v="1899-12-30T17:32:38"/>
    <x v="3"/>
    <x v="2"/>
    <x v="16"/>
    <x v="1"/>
    <n v="8193"/>
  </r>
  <r>
    <n v="3006"/>
    <d v="2024-01-16T21:44:11"/>
    <d v="2024-01-16T21:45:05"/>
    <s v="46044959@ventasyservicios.com.co"/>
    <s v="Brayan Enrique Cuida Castillo"/>
    <m/>
    <d v="2024-01-16T00:00:00"/>
    <s v="9:31 a. m."/>
    <x v="4"/>
    <m/>
    <m/>
    <m/>
    <m/>
    <m/>
    <m/>
    <m/>
    <m/>
    <s v="luis.rojas@invsm.com"/>
    <s v="Re: Respuesta PQR. 990506164 con No. de Cuenta : 13055481"/>
    <s v="13055481"/>
    <s v="ISM CONSTRUCCIONES S.A.S"/>
    <s v="MICRO"/>
    <s v="CLIENTE CLARO"/>
    <x v="0"/>
    <m/>
    <s v="FIJO"/>
    <s v="HFC"/>
    <s v="PQR"/>
    <m/>
    <m/>
    <m/>
    <m/>
    <m/>
    <m/>
    <m/>
    <m/>
    <m/>
    <m/>
    <m/>
    <m/>
    <m/>
    <m/>
    <m/>
    <m/>
    <m/>
    <m/>
    <m/>
    <m/>
    <m/>
    <m/>
    <m/>
    <m/>
    <m/>
    <m/>
    <m/>
    <m/>
    <m/>
    <m/>
    <m/>
    <m/>
    <m/>
    <m/>
    <m/>
    <m/>
    <m/>
    <s v="NO RECEPCIÓN DE SOLICITUD (PQR - RECURSO)"/>
    <m/>
    <m/>
    <m/>
    <m/>
    <m/>
    <m/>
    <m/>
    <m/>
    <m/>
    <m/>
    <m/>
    <m/>
    <m/>
    <m/>
    <m/>
    <m/>
    <m/>
    <m/>
    <m/>
    <m/>
    <m/>
    <m/>
    <m/>
    <m/>
    <m/>
    <m/>
    <m/>
    <m/>
    <m/>
    <m/>
    <m/>
    <m/>
    <m/>
    <m/>
    <m/>
    <m/>
    <m/>
    <m/>
    <m/>
    <m/>
    <m/>
    <m/>
    <m/>
    <m/>
    <m/>
    <m/>
    <m/>
    <m/>
    <m/>
    <m/>
    <m/>
    <m/>
    <m/>
    <m/>
    <m/>
    <m/>
    <m/>
    <m/>
    <m/>
    <m/>
    <m/>
    <m/>
    <m/>
    <m/>
    <m/>
    <m/>
    <m/>
    <m/>
    <m/>
    <m/>
    <m/>
    <x v="0"/>
    <m/>
    <m/>
    <m/>
    <m/>
    <m/>
    <s v="GESTIONADO"/>
    <m/>
    <d v="2024-01-16T00:00:00"/>
    <s v="NN"/>
    <m/>
    <x v="69"/>
    <x v="0"/>
    <x v="0"/>
    <x v="0"/>
    <x v="0"/>
    <n v="1"/>
    <n v="1"/>
    <n v="1"/>
    <n v="1"/>
    <x v="0"/>
    <n v="1"/>
    <s v="13055481ISM CONSTRUCCIONES S.A.S"/>
    <x v="0"/>
    <d v="2024-01-16T00:00:00"/>
    <x v="2982"/>
    <d v="1899-12-30T00:00:00"/>
    <d v="2024-01-16T09:31:00"/>
    <s v="9:31"/>
    <d v="1899-12-30T12:14:05"/>
    <x v="3"/>
    <x v="2"/>
    <x v="7"/>
    <x v="0"/>
    <n v="8193"/>
  </r>
  <r>
    <n v="3007"/>
    <d v="2024-01-16T21:46:54"/>
    <d v="2024-01-16T21:47:54"/>
    <s v="46044558@ventasyservicios.com.co"/>
    <s v="Dick Harry Rodriguez Rocha"/>
    <m/>
    <d v="2024-01-16T00:00:00"/>
    <s v="16:11"/>
    <x v="0"/>
    <m/>
    <m/>
    <m/>
    <m/>
    <m/>
    <m/>
    <m/>
    <m/>
    <s v="yury.florido@claro.com.co"/>
    <s v="RV: ACTIVACION NUMERO MOVIL - CARE COLOMBIA"/>
    <s v="3103877437"/>
    <s v="COOPERATIVE FOR ASSISTANC"/>
    <s v="MICR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6T00:00:00"/>
    <m/>
    <m/>
    <x v="21"/>
    <x v="0"/>
    <x v="0"/>
    <x v="20"/>
    <x v="1"/>
    <n v="1"/>
    <n v="1"/>
    <n v="1"/>
    <n v="1"/>
    <x v="0"/>
    <n v="1"/>
    <s v="3103877437COOPERATIVE FOR ASSISTANC"/>
    <x v="2"/>
    <d v="2024-01-16T00:00:00"/>
    <x v="2983"/>
    <d v="1899-12-30T00:00:00"/>
    <d v="2024-01-16T16:11:00"/>
    <s v="16:11"/>
    <d v="1899-12-30T05:36:54"/>
    <x v="1"/>
    <x v="1"/>
    <x v="20"/>
    <x v="1"/>
    <n v="8193"/>
  </r>
  <r>
    <n v="3008"/>
    <d v="2024-01-16T21:52:50"/>
    <d v="2024-01-16T21:53:45"/>
    <s v="45664102@ventasyservicios.com.co"/>
    <s v="Angie Tatiana Tique Cardozo"/>
    <m/>
    <d v="2024-01-16T00:00:00"/>
    <s v=" 4:26 p. m."/>
    <x v="0"/>
    <m/>
    <m/>
    <m/>
    <m/>
    <m/>
    <m/>
    <m/>
    <m/>
    <s v="auxadministracion@medisinu.com"/>
    <s v="Solicitud copias de facturas"/>
    <s v="12505309"/>
    <s v="MEDISINU IPS S.A.S."/>
    <s v="SOHO"/>
    <s v="CLIENTE CLAR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6T00:00:00"/>
    <s v="NO APLICA"/>
    <s v="NO APLICA"/>
    <x v="9"/>
    <x v="0"/>
    <x v="0"/>
    <x v="0"/>
    <x v="0"/>
    <n v="1"/>
    <n v="1"/>
    <n v="1"/>
    <n v="1"/>
    <x v="0"/>
    <n v="1"/>
    <s v="12505309MEDISINU IPS S.A.S."/>
    <x v="1"/>
    <d v="2024-01-16T00:00:00"/>
    <x v="2984"/>
    <d v="1899-12-30T00:00:00"/>
    <d v="2024-01-16T04:26:00"/>
    <s v=" 4:26"/>
    <d v="1899-12-30T17:27:45"/>
    <x v="3"/>
    <x v="2"/>
    <x v="16"/>
    <x v="1"/>
    <n v="8193"/>
  </r>
  <r>
    <n v="3009"/>
    <d v="2024-01-16T21:53:41"/>
    <d v="2024-01-16T21:54:43"/>
    <s v="45077024@ventasyservicios.com.co"/>
    <s v="Leidy Tatiana Pinzon Calderon"/>
    <m/>
    <d v="2024-01-16T00:00:00"/>
    <s v="17:39"/>
    <x v="7"/>
    <m/>
    <m/>
    <m/>
    <m/>
    <m/>
    <m/>
    <s v="jaime.medina@cmconsultores.com.co"/>
    <s v="RE: Revision Caso Cesion -RV: RV: Documentos de socios - Interv. Aseo y Cafeteria TMSA 2023"/>
    <m/>
    <m/>
    <s v="3124732438"/>
    <s v="CONSORCIO ASEO Y CAFETERIA "/>
    <s v="MICRO"/>
    <s v="CLIENTE EXTERNO"/>
    <x v="0"/>
    <m/>
    <m/>
    <m/>
    <m/>
    <m/>
    <m/>
    <m/>
    <m/>
    <m/>
    <m/>
    <m/>
    <m/>
    <m/>
    <m/>
    <m/>
    <m/>
    <m/>
    <m/>
    <m/>
    <m/>
    <m/>
    <m/>
    <m/>
    <m/>
    <m/>
    <m/>
    <m/>
    <m/>
    <m/>
    <m/>
    <m/>
    <m/>
    <m/>
    <m/>
    <m/>
    <m/>
    <m/>
    <m/>
    <m/>
    <m/>
    <m/>
    <m/>
    <m/>
    <m/>
    <m/>
    <m/>
    <m/>
    <m/>
    <m/>
    <m/>
    <m/>
    <m/>
    <m/>
    <m/>
    <m/>
    <m/>
    <m/>
    <m/>
    <m/>
    <m/>
    <m/>
    <m/>
    <m/>
    <m/>
    <m/>
    <m/>
    <m/>
    <m/>
    <m/>
    <m/>
    <m/>
    <m/>
    <m/>
    <s v="MÓVIL"/>
    <m/>
    <s v="CESIÓN INFORMATIVO"/>
    <m/>
    <s v="ESTADO DEL PROCESO"/>
    <m/>
    <m/>
    <m/>
    <m/>
    <m/>
    <m/>
    <m/>
    <m/>
    <m/>
    <m/>
    <m/>
    <m/>
    <m/>
    <m/>
    <m/>
    <m/>
    <m/>
    <m/>
    <m/>
    <m/>
    <m/>
    <m/>
    <m/>
    <m/>
    <m/>
    <m/>
    <m/>
    <m/>
    <m/>
    <m/>
    <m/>
    <m/>
    <m/>
    <m/>
    <m/>
    <x v="0"/>
    <m/>
    <m/>
    <m/>
    <m/>
    <m/>
    <s v="GESTIONADO"/>
    <m/>
    <d v="2024-01-16T00:00:00"/>
    <m/>
    <m/>
    <x v="78"/>
    <x v="6"/>
    <x v="0"/>
    <x v="30"/>
    <x v="1"/>
    <n v="1"/>
    <n v="1"/>
    <n v="1"/>
    <n v="1"/>
    <x v="0"/>
    <n v="1"/>
    <s v="3124732438CONSORCIO ASEO Y CAFETERIA "/>
    <x v="2"/>
    <d v="2024-01-16T00:00:00"/>
    <x v="2985"/>
    <d v="1899-12-30T00:00:00"/>
    <d v="2024-01-16T17:39:00"/>
    <s v="17:39"/>
    <d v="1899-12-30T04:15:43"/>
    <x v="1"/>
    <x v="1"/>
    <x v="12"/>
    <x v="1"/>
    <n v="8193"/>
  </r>
  <r>
    <n v="3010"/>
    <d v="2024-01-16T21:55:10"/>
    <d v="2024-01-16T21:55:50"/>
    <s v="46044959@ventasyservicios.com.co"/>
    <s v="Brayan Enrique Cuida Castillo"/>
    <m/>
    <d v="2024-01-16T00:00:00"/>
    <s v="11:42 a. m."/>
    <x v="4"/>
    <m/>
    <m/>
    <m/>
    <m/>
    <m/>
    <m/>
    <m/>
    <m/>
    <s v="analistasistemas@transmebacarga.com"/>
    <s v="Re: Fwd: Solicitud sim card virtual-TU PIEL CENTRO ESPECIALIZADO S.A.S-NIT 901749049"/>
    <s v="3160239739"/>
    <s v="TU PIEL CENTRO ESPECIALIZADO S.A.S."/>
    <s v="MICR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6T00:00:00"/>
    <s v="nn"/>
    <m/>
    <x v="21"/>
    <x v="0"/>
    <x v="0"/>
    <x v="23"/>
    <x v="1"/>
    <n v="1"/>
    <n v="1"/>
    <n v="1"/>
    <n v="1"/>
    <x v="0"/>
    <n v="1"/>
    <s v="3160239739TU PIEL CENTRO ESPECIALIZADO S.A.S."/>
    <x v="0"/>
    <d v="2024-01-16T00:00:00"/>
    <x v="2986"/>
    <d v="1899-12-30T00:00:00"/>
    <d v="2024-01-16T11:42:00"/>
    <s v="11:42"/>
    <d v="1899-12-30T10:13:50"/>
    <x v="2"/>
    <x v="2"/>
    <x v="7"/>
    <x v="0"/>
    <n v="8193"/>
  </r>
  <r>
    <n v="3011"/>
    <d v="2024-01-16T21:59:10"/>
    <d v="2024-01-16T22:01:42"/>
    <s v="46046813@ventasyservicios.com.co"/>
    <s v="Leidy Dayan Bautista Villamil"/>
    <m/>
    <d v="2024-01-16T00:00:00"/>
    <s v="13:30"/>
    <x v="0"/>
    <m/>
    <m/>
    <m/>
    <m/>
    <m/>
    <m/>
    <m/>
    <m/>
    <s v="(solucionesclaro@claro.com.co)"/>
    <s v="RV: Solicitud de Documentos"/>
    <s v="13341223 "/>
    <s v="RUA GROUP C.I.B SAS"/>
    <s v="MICRO"/>
    <s v="CLARO TE AYUDA"/>
    <x v="0"/>
    <m/>
    <s v="FIJO"/>
    <s v="FO"/>
    <s v="CASO RECHAZADO"/>
    <m/>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16T00:00:00"/>
    <m/>
    <m/>
    <x v="3"/>
    <x v="0"/>
    <x v="0"/>
    <x v="9"/>
    <x v="1"/>
    <n v="1"/>
    <n v="1"/>
    <n v="1"/>
    <n v="1"/>
    <x v="0"/>
    <n v="1"/>
    <s v="13341223 RUA GROUP C.I.B SAS"/>
    <x v="0"/>
    <d v="2024-01-16T00:00:00"/>
    <x v="2987"/>
    <d v="1899-12-30T00:00:00"/>
    <d v="2024-01-16T13:30:00"/>
    <s v="13:30"/>
    <d v="1899-12-30T08:31:42"/>
    <x v="2"/>
    <x v="2"/>
    <x v="2"/>
    <x v="1"/>
    <n v="8193"/>
  </r>
  <r>
    <n v="3012"/>
    <d v="2024-01-16T22:01:07"/>
    <d v="2024-01-16T22:02:05"/>
    <s v="45664102@ventasyservicios.com.co"/>
    <s v="Angie Tatiana Tique Cardozo"/>
    <m/>
    <d v="2024-01-16T00:00:00"/>
    <s v="4:34 p. m., "/>
    <x v="0"/>
    <m/>
    <m/>
    <m/>
    <m/>
    <m/>
    <m/>
    <m/>
    <m/>
    <s v="oficina300t@hotmail.com;"/>
    <s v="CANCELACION SEGMENTO PYME 1422947"/>
    <s v="60668247"/>
    <s v="INVHERJUR SAS  "/>
    <s v="SOH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6T00:00:00"/>
    <s v="NO APLICA"/>
    <s v="NO APLICA"/>
    <x v="58"/>
    <x v="0"/>
    <x v="0"/>
    <x v="0"/>
    <x v="0"/>
    <n v="1"/>
    <n v="1"/>
    <n v="1"/>
    <n v="1"/>
    <x v="0"/>
    <n v="1"/>
    <s v="60668247INVHERJUR SAS  "/>
    <x v="1"/>
    <d v="2024-01-16T00:00:00"/>
    <x v="2988"/>
    <d v="1899-12-30T00:00:00"/>
    <d v="2024-01-16T04:34:00"/>
    <s v="4:34"/>
    <d v="1899-12-30T17:28:05"/>
    <x v="3"/>
    <x v="2"/>
    <x v="16"/>
    <x v="1"/>
    <n v="8193"/>
  </r>
  <r>
    <n v="3013"/>
    <d v="2024-01-16T21:39:23"/>
    <d v="2024-01-16T22:06:58"/>
    <s v="45577874@ventasyservicios.com.co"/>
    <s v="David Andres Pardo Torres"/>
    <m/>
    <d v="2024-01-17T00:00:00"/>
    <s v="financieraindupal@gmail.com"/>
    <x v="4"/>
    <m/>
    <m/>
    <m/>
    <m/>
    <m/>
    <m/>
    <m/>
    <m/>
    <s v="financieraindupal@gmail.com"/>
    <s v="SOLICITUD DE ESTADO DE CUENTA DEL INSTITUTO DE DEPORTES"/>
    <s v="01289738"/>
    <s v="INSTITUTO MUNICIPAL DEPORTE"/>
    <s v="SOHO"/>
    <s v="CLIENTE EXTERN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6T00:00:00"/>
    <s v="996446443"/>
    <m/>
    <x v="47"/>
    <x v="0"/>
    <x v="0"/>
    <x v="0"/>
    <x v="0"/>
    <n v="1"/>
    <n v="1"/>
    <n v="1"/>
    <n v="1"/>
    <x v="0"/>
    <n v="1"/>
    <s v="01289738INSTITUTO MUNICIPAL DEPORTE"/>
    <x v="0"/>
    <d v="2024-01-16T00:00:00"/>
    <x v="2989"/>
    <s v="financieraindupal@gmail.c:om"/>
    <d v="2024-01-16T00:00:00"/>
    <s v="Hora mal diligenciada."/>
    <s v="Fecha del futuro."/>
    <x v="5"/>
    <x v="2"/>
    <x v="14"/>
    <x v="0"/>
    <n v="8193"/>
  </r>
  <r>
    <n v="3014"/>
    <d v="2024-01-16T21:50:57"/>
    <d v="2024-01-16T22:11:12"/>
    <s v="45077016@ventasyservicios.com.co"/>
    <s v="Luis Guanuquiza Dominguez"/>
    <m/>
    <d v="2024-01-16T00:00:00"/>
    <s v="14:34"/>
    <x v="3"/>
    <m/>
    <s v="15560996"/>
    <m/>
    <m/>
    <m/>
    <m/>
    <m/>
    <m/>
    <m/>
    <m/>
    <s v="901072187"/>
    <s v="SEGURYCAR GPS S.A.S"/>
    <s v="PYME MEDIANA"/>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16T00:00:00"/>
    <m/>
    <m/>
    <x v="31"/>
    <x v="3"/>
    <x v="0"/>
    <x v="13"/>
    <x v="1"/>
    <n v="1"/>
    <n v="1"/>
    <n v="1"/>
    <n v="1"/>
    <x v="0"/>
    <n v="1"/>
    <s v="901072187SEGURYCAR GPS S.A.S"/>
    <x v="0"/>
    <d v="2024-01-16T00:00:00"/>
    <x v="2990"/>
    <d v="1899-12-30T00:00:00"/>
    <d v="2024-01-16T14:34:00"/>
    <s v="14:34"/>
    <d v="1899-12-30T07:37:12"/>
    <x v="2"/>
    <x v="2"/>
    <x v="25"/>
    <x v="1"/>
    <n v="8193"/>
  </r>
  <r>
    <n v="3015"/>
    <d v="2024-01-16T22:19:37"/>
    <d v="2024-01-16T22:20:31"/>
    <s v="45664102@ventasyservicios.com.co"/>
    <s v="Angie Tatiana Tique Cardozo"/>
    <m/>
    <d v="2024-01-16T00:00:00"/>
    <s v="4:46 p. m."/>
    <x v="0"/>
    <m/>
    <m/>
    <m/>
    <m/>
    <m/>
    <m/>
    <m/>
    <m/>
    <s v="gerencia@maquiamarillas.com"/>
    <s v="Fwd: SOLICITUD DE PAZ Y SALVO"/>
    <s v="12047451"/>
    <s v="MAQUINAS AMARILLAS SAS"/>
    <s v="PYME MEDIANA"/>
    <s v="CLIENTE EXTERNO"/>
    <x v="0"/>
    <m/>
    <s v="FIJO"/>
    <s v="FO"/>
    <s v="SALDO"/>
    <m/>
    <m/>
    <m/>
    <m/>
    <m/>
    <m/>
    <m/>
    <m/>
    <m/>
    <m/>
    <m/>
    <m/>
    <m/>
    <m/>
    <m/>
    <m/>
    <m/>
    <m/>
    <m/>
    <m/>
    <m/>
    <m/>
    <m/>
    <m/>
    <m/>
    <m/>
    <m/>
    <m/>
    <m/>
    <m/>
    <m/>
    <m/>
    <m/>
    <m/>
    <m/>
    <m/>
    <m/>
    <m/>
    <m/>
    <m/>
    <m/>
    <m/>
    <m/>
    <m/>
    <m/>
    <m/>
    <m/>
    <m/>
    <m/>
    <s v="INFORMACIÓN - ACLARACIÓN"/>
    <m/>
    <m/>
    <m/>
    <m/>
    <m/>
    <m/>
    <m/>
    <m/>
    <m/>
    <m/>
    <m/>
    <m/>
    <m/>
    <m/>
    <m/>
    <m/>
    <m/>
    <m/>
    <m/>
    <m/>
    <m/>
    <m/>
    <m/>
    <m/>
    <m/>
    <m/>
    <m/>
    <m/>
    <m/>
    <m/>
    <m/>
    <m/>
    <m/>
    <m/>
    <m/>
    <m/>
    <m/>
    <m/>
    <m/>
    <m/>
    <m/>
    <m/>
    <m/>
    <m/>
    <m/>
    <m/>
    <m/>
    <m/>
    <m/>
    <m/>
    <m/>
    <m/>
    <m/>
    <m/>
    <m/>
    <m/>
    <m/>
    <m/>
    <m/>
    <x v="0"/>
    <m/>
    <m/>
    <m/>
    <m/>
    <m/>
    <s v="GESTIONADO"/>
    <m/>
    <d v="2024-01-16T00:00:00"/>
    <s v="NO APLICA"/>
    <s v="NO APLICA"/>
    <x v="39"/>
    <x v="0"/>
    <x v="0"/>
    <x v="0"/>
    <x v="0"/>
    <n v="1"/>
    <n v="1"/>
    <n v="1"/>
    <n v="1"/>
    <x v="2"/>
    <n v="2"/>
    <s v="12047451MAQUINAS AMARILLAS SAS"/>
    <x v="1"/>
    <d v="2024-01-16T00:00:00"/>
    <x v="2991"/>
    <d v="1899-12-30T00:00:00"/>
    <d v="2024-01-16T04:46:00"/>
    <s v="4:46"/>
    <d v="1899-12-30T17:34:31"/>
    <x v="3"/>
    <x v="2"/>
    <x v="16"/>
    <x v="1"/>
    <n v="8193"/>
  </r>
  <r>
    <n v="3016"/>
    <d v="2024-01-16T22:26:13"/>
    <d v="2024-01-16T22:27:11"/>
    <s v="45664102@ventasyservicios.com.co"/>
    <s v="Angie Tatiana Tique Cardozo"/>
    <m/>
    <d v="2024-01-16T00:00:00"/>
    <s v=" 4:53 p. m."/>
    <x v="0"/>
    <m/>
    <m/>
    <m/>
    <m/>
    <m/>
    <m/>
    <m/>
    <m/>
    <s v="Jhonf.Quintero@claro.com.co"/>
    <s v="Fwd: DESCUENTO ANTIGUEDAD CUENTA 67803596"/>
    <s v="67803596"/>
    <s v="JOSE ANTON ROBLES ROBLES  "/>
    <s v="MASIVO"/>
    <s v="CLIENTE EXTERNO"/>
    <x v="0"/>
    <m/>
    <s v="FIJO"/>
    <s v="HFC"/>
    <s v="CASO A OTRAS ÁREAS"/>
    <m/>
    <m/>
    <m/>
    <m/>
    <m/>
    <m/>
    <m/>
    <m/>
    <s v="RESIDENCIAL"/>
    <m/>
    <m/>
    <m/>
    <m/>
    <m/>
    <m/>
    <m/>
    <m/>
    <m/>
    <m/>
    <m/>
    <m/>
    <m/>
    <m/>
    <m/>
    <m/>
    <m/>
    <m/>
    <m/>
    <m/>
    <m/>
    <m/>
    <m/>
    <m/>
    <m/>
    <m/>
    <m/>
    <m/>
    <m/>
    <m/>
    <m/>
    <m/>
    <m/>
    <m/>
    <m/>
    <m/>
    <m/>
    <m/>
    <m/>
    <m/>
    <m/>
    <m/>
    <m/>
    <m/>
    <m/>
    <m/>
    <m/>
    <m/>
    <m/>
    <m/>
    <m/>
    <m/>
    <m/>
    <m/>
    <m/>
    <m/>
    <m/>
    <m/>
    <m/>
    <m/>
    <m/>
    <m/>
    <m/>
    <m/>
    <m/>
    <m/>
    <m/>
    <m/>
    <m/>
    <m/>
    <m/>
    <m/>
    <m/>
    <m/>
    <m/>
    <m/>
    <m/>
    <m/>
    <m/>
    <m/>
    <m/>
    <m/>
    <m/>
    <m/>
    <m/>
    <m/>
    <m/>
    <m/>
    <m/>
    <m/>
    <m/>
    <m/>
    <m/>
    <m/>
    <m/>
    <m/>
    <m/>
    <m/>
    <m/>
    <m/>
    <x v="0"/>
    <m/>
    <m/>
    <m/>
    <m/>
    <m/>
    <s v="GESTIONADO"/>
    <m/>
    <d v="2024-01-16T00:00:00"/>
    <s v="NO APLICA"/>
    <s v="NO APLICA"/>
    <x v="118"/>
    <x v="0"/>
    <x v="0"/>
    <x v="0"/>
    <x v="0"/>
    <n v="1"/>
    <n v="1"/>
    <n v="1"/>
    <n v="1"/>
    <x v="0"/>
    <n v="1"/>
    <s v="67803596JOSE ANTON ROBLES ROBLES  "/>
    <x v="1"/>
    <d v="2024-01-16T00:00:00"/>
    <x v="2992"/>
    <d v="1899-12-30T00:00:00"/>
    <d v="2024-01-16T04:53:00"/>
    <s v=" 4:53"/>
    <d v="1899-12-30T17:34:11"/>
    <x v="3"/>
    <x v="2"/>
    <x v="16"/>
    <x v="1"/>
    <n v="8193"/>
  </r>
  <r>
    <n v="3017"/>
    <d v="2024-01-16T22:07:08"/>
    <d v="2024-01-16T22:32:44"/>
    <s v="45577874@ventasyservicios.com.co"/>
    <s v="David Andres Pardo Torres"/>
    <m/>
    <d v="2024-01-16T00:00:00"/>
    <s v="14:45"/>
    <x v="4"/>
    <m/>
    <m/>
    <m/>
    <m/>
    <m/>
    <m/>
    <m/>
    <m/>
    <s v="info@normalizate.com"/>
    <s v="RV: PROCESO CESION DE LINEAS DE CELULAR"/>
    <s v="8.22426042.00.00.100020"/>
    <s v="NORMALIZATE S A S"/>
    <s v="MICRO"/>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6T00:00:00"/>
    <s v="178"/>
    <m/>
    <x v="37"/>
    <x v="0"/>
    <x v="0"/>
    <x v="0"/>
    <x v="0"/>
    <n v="1"/>
    <n v="1"/>
    <n v="1"/>
    <n v="1"/>
    <x v="0"/>
    <n v="1"/>
    <s v="8.22426042.00.00.100020NORMALIZATE S A S"/>
    <x v="0"/>
    <d v="2024-01-16T00:00:00"/>
    <x v="2993"/>
    <d v="1899-12-30T00:00:00"/>
    <d v="2024-01-16T14:45:00"/>
    <s v="14:45"/>
    <d v="1899-12-30T07:47:44"/>
    <x v="2"/>
    <x v="2"/>
    <x v="14"/>
    <x v="0"/>
    <n v="8193"/>
  </r>
  <r>
    <n v="3018"/>
    <d v="2024-01-16T22:36:14"/>
    <d v="2024-01-16T22:40:38"/>
    <s v="45577874@ventasyservicios.com.co"/>
    <s v="David Andres Pardo Torres"/>
    <m/>
    <d v="2024-01-16T00:00:00"/>
    <s v="15:24"/>
    <x v="4"/>
    <m/>
    <m/>
    <m/>
    <m/>
    <m/>
    <m/>
    <m/>
    <m/>
    <s v="soporteti@funerariasantacruz.co"/>
    <s v="Cesión Línea Telefónica"/>
    <s v="8.22291037.00.00.100102"/>
    <s v="FUNERARIA SANTA CRUZ  PLAN ORQUIDEA FUN"/>
    <s v="PYME PEQUEÑA"/>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6T00:00:00"/>
    <s v="10"/>
    <m/>
    <x v="37"/>
    <x v="0"/>
    <x v="0"/>
    <x v="0"/>
    <x v="0"/>
    <n v="1"/>
    <n v="1"/>
    <n v="1"/>
    <n v="1"/>
    <x v="0"/>
    <n v="1"/>
    <s v="8.22291037.00.00.100102FUNERARIA SANTA CRUZ  PLAN ORQUIDEA FUN"/>
    <x v="0"/>
    <d v="2024-01-16T00:00:00"/>
    <x v="2994"/>
    <d v="1899-12-30T00:00:00"/>
    <d v="2024-01-16T15:24:00"/>
    <s v="15:24"/>
    <d v="1899-12-30T07:16:38"/>
    <x v="2"/>
    <x v="2"/>
    <x v="14"/>
    <x v="0"/>
    <n v="8193"/>
  </r>
  <r>
    <n v="3019"/>
    <d v="2024-01-16T22:39:50"/>
    <d v="2024-01-16T22:40:50"/>
    <s v="45664102@ventasyservicios.com.co"/>
    <s v="Angie Tatiana Tique Cardozo"/>
    <m/>
    <d v="2024-01-16T00:00:00"/>
    <s v="4:58 p. m., "/>
    <x v="0"/>
    <m/>
    <m/>
    <m/>
    <m/>
    <m/>
    <m/>
    <m/>
    <m/>
    <s v="frigotaurus2014@gmail.com"/>
    <s v="MEJORA EN TARIFA SERVICIO FIBRA OPTICA"/>
    <s v="12057107"/>
    <s v="FRIGOTAURUS S A S"/>
    <s v="PYME PEQUEÑA"/>
    <s v="CLIENTE EXTERNO"/>
    <x v="0"/>
    <m/>
    <s v="FIJO"/>
    <s v="FO"/>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6T00:00:00"/>
    <s v="NO APLICA"/>
    <s v="NO APLICA"/>
    <x v="0"/>
    <x v="0"/>
    <x v="0"/>
    <x v="0"/>
    <x v="0"/>
    <n v="1"/>
    <n v="1"/>
    <n v="1"/>
    <n v="1"/>
    <x v="0"/>
    <n v="1"/>
    <s v="12057107FRIGOTAURUS S A S"/>
    <x v="1"/>
    <d v="2024-01-16T00:00:00"/>
    <x v="2995"/>
    <d v="1899-12-30T00:00:00"/>
    <d v="2024-01-16T04:58:00"/>
    <s v="4:58"/>
    <d v="1899-12-30T17:42:50"/>
    <x v="3"/>
    <x v="2"/>
    <x v="16"/>
    <x v="1"/>
    <n v="8193"/>
  </r>
  <r>
    <n v="3020"/>
    <d v="2024-01-16T22:43:37"/>
    <d v="2024-01-16T22:44:34"/>
    <s v="45664102@ventasyservicios.com.co"/>
    <s v="Angie Tatiana Tique Cardozo"/>
    <m/>
    <d v="2024-01-16T00:00:00"/>
    <s v="5:03 p. m."/>
    <x v="0"/>
    <m/>
    <m/>
    <m/>
    <m/>
    <m/>
    <m/>
    <m/>
    <m/>
    <s v="asistente@inciteco.co"/>
    <s v="SOLICITUD COPIA FACTURA"/>
    <s v="8.22478801"/>
    <s v="INCITECO S A S"/>
    <s v="PYME MEDIANA"/>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6T00:00:00"/>
    <s v="NO APLICA"/>
    <s v="NO APLICA"/>
    <x v="9"/>
    <x v="0"/>
    <x v="0"/>
    <x v="0"/>
    <x v="0"/>
    <n v="1"/>
    <n v="1"/>
    <n v="1"/>
    <n v="1"/>
    <x v="0"/>
    <n v="1"/>
    <s v="8.22478801INCITECO S A S"/>
    <x v="1"/>
    <d v="2024-01-16T00:00:00"/>
    <x v="2996"/>
    <d v="1899-12-30T00:00:00"/>
    <d v="2024-01-16T05:03:00"/>
    <s v="5:03"/>
    <d v="1899-12-30T17:41:34"/>
    <x v="3"/>
    <x v="2"/>
    <x v="16"/>
    <x v="1"/>
    <n v="8193"/>
  </r>
  <r>
    <n v="3021"/>
    <d v="2024-01-16T22:43:02"/>
    <d v="2024-01-16T22:51:02"/>
    <s v="45577874@ventasyservicios.com.co"/>
    <s v="David Andres Pardo Torres"/>
    <m/>
    <d v="2024-01-16T00:00:00"/>
    <s v="15:25"/>
    <x v="4"/>
    <m/>
    <m/>
    <m/>
    <m/>
    <m/>
    <m/>
    <m/>
    <m/>
    <s v="soporteti@funerariasantacruz.co"/>
    <s v="CESION LINEA TELEFONICA"/>
    <s v="8.22291037.00.00.100112"/>
    <s v="FUNERARIA SANTA CRUZ  PLAN ORQUIDEA FUN"/>
    <s v="PYME PEQUEÑA"/>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6T00:00:00"/>
    <s v="10"/>
    <m/>
    <x v="37"/>
    <x v="0"/>
    <x v="0"/>
    <x v="0"/>
    <x v="0"/>
    <n v="1"/>
    <n v="1"/>
    <n v="1"/>
    <n v="1"/>
    <x v="0"/>
    <n v="1"/>
    <s v="8.22291037.00.00.100112FUNERARIA SANTA CRUZ  PLAN ORQUIDEA FUN"/>
    <x v="0"/>
    <d v="2024-01-16T00:00:00"/>
    <x v="2997"/>
    <d v="1899-12-30T00:00:00"/>
    <d v="2024-01-16T15:25:00"/>
    <s v="15:25"/>
    <d v="1899-12-30T07:26:02"/>
    <x v="2"/>
    <x v="2"/>
    <x v="14"/>
    <x v="0"/>
    <n v="8193"/>
  </r>
  <r>
    <n v="3022"/>
    <d v="2024-01-16T22:55:09"/>
    <d v="2024-01-16T22:56:08"/>
    <s v="45664102@ventasyservicios.com.co"/>
    <s v="Angie Tatiana Tique Cardozo"/>
    <m/>
    <d v="2024-01-16T00:00:00"/>
    <s v="5:09 p. m."/>
    <x v="0"/>
    <m/>
    <m/>
    <m/>
    <m/>
    <m/>
    <m/>
    <m/>
    <m/>
    <s v="administracion@visa-ya.com"/>
    <s v="CANCELACION SERVICIOS URGENTE"/>
    <s v="12510608"/>
    <s v="SERVICIOS TURISTICOS DIVIAGGIO COLOMBIA S.A.S"/>
    <s v="SOHO"/>
    <s v="CLIENTE EXTERNO"/>
    <x v="0"/>
    <m/>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6T00:00:00"/>
    <s v="NO APLICA"/>
    <s v="NO APLICA"/>
    <x v="58"/>
    <x v="0"/>
    <x v="0"/>
    <x v="0"/>
    <x v="0"/>
    <n v="1"/>
    <n v="1"/>
    <n v="1"/>
    <n v="1"/>
    <x v="0"/>
    <n v="1"/>
    <s v="12510608SERVICIOS TURISTICOS DIVIAGGIO COLOMBIA S.A.S"/>
    <x v="1"/>
    <d v="2024-01-16T00:00:00"/>
    <x v="2998"/>
    <d v="1899-12-30T00:00:00"/>
    <d v="2024-01-16T05:09:00"/>
    <s v="5:09"/>
    <d v="1899-12-30T17:47:08"/>
    <x v="3"/>
    <x v="2"/>
    <x v="16"/>
    <x v="1"/>
    <n v="8193"/>
  </r>
  <r>
    <n v="3023"/>
    <d v="2024-01-16T23:02:26"/>
    <d v="2024-01-16T23:03:19"/>
    <s v="45664102@ventasyservicios.com.co"/>
    <s v="Angie Tatiana Tique Cardozo"/>
    <m/>
    <d v="2024-01-16T00:00:00"/>
    <s v="5:04 p. m"/>
    <x v="0"/>
    <m/>
    <m/>
    <m/>
    <m/>
    <m/>
    <m/>
    <m/>
    <m/>
    <s v="celulares99.ventas@outlook.com; "/>
    <s v="SOLICITUD FACTURA"/>
    <s v="12139397"/>
    <s v="DIEGO ALVAREZ ESCOBAR"/>
    <s v="MICRO"/>
    <s v="CLIENTE EXTERN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6T00:00:00"/>
    <s v="NO APLICA"/>
    <s v="NO APLICA"/>
    <x v="9"/>
    <x v="0"/>
    <x v="0"/>
    <x v="0"/>
    <x v="0"/>
    <n v="1"/>
    <n v="1"/>
    <n v="1"/>
    <n v="1"/>
    <x v="0"/>
    <n v="1"/>
    <s v="12139397DIEGO ALVAREZ ESCOBAR"/>
    <x v="1"/>
    <d v="2024-01-16T00:00:00"/>
    <x v="2999"/>
    <d v="1899-12-30T00:00:00"/>
    <d v="2024-01-16T05:04:00"/>
    <s v="5:04"/>
    <d v="1899-12-30T17:59:19"/>
    <x v="3"/>
    <x v="2"/>
    <x v="16"/>
    <x v="1"/>
    <n v="8193"/>
  </r>
  <r>
    <n v="3024"/>
    <d v="2024-01-16T22:57:33"/>
    <d v="2024-01-16T23:09:30"/>
    <s v="45577874@ventasyservicios.com.co"/>
    <s v="David Andres Pardo Torres"/>
    <m/>
    <d v="2024-01-15T00:00:00"/>
    <s v="16:42"/>
    <x v="4"/>
    <m/>
    <m/>
    <m/>
    <m/>
    <m/>
    <m/>
    <m/>
    <m/>
    <s v="direccion.administrativa@transitobello.com"/>
    <s v="Re: Cambio de suscriptor contrato 12243785"/>
    <s v="12243785"/>
    <s v="TMB TRANSITO MODERNO DE BELLO LTDA"/>
    <s v="SOHO"/>
    <s v="CLIENTE EXTERNO"/>
    <x v="0"/>
    <m/>
    <s v="FIJO"/>
    <s v="FO"/>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6T00:00:00"/>
    <s v="20668950"/>
    <m/>
    <x v="37"/>
    <x v="0"/>
    <x v="0"/>
    <x v="0"/>
    <x v="0"/>
    <n v="1"/>
    <n v="1"/>
    <n v="1"/>
    <n v="1"/>
    <x v="1"/>
    <n v="2"/>
    <s v="12243785TMB TRANSITO MODERNO DE BELLO LTDA"/>
    <x v="0"/>
    <d v="2024-01-16T00:00:00"/>
    <x v="3000"/>
    <d v="1899-12-30T00:00:00"/>
    <d v="2024-01-15T16:42:00"/>
    <s v="16:42"/>
    <d v="1899-12-31T06:27:30"/>
    <x v="0"/>
    <x v="0"/>
    <x v="14"/>
    <x v="0"/>
    <n v="8193"/>
  </r>
  <r>
    <n v="3025"/>
    <d v="2024-01-16T23:10:30"/>
    <d v="2024-01-16T23:11:29"/>
    <s v="45664102@ventasyservicios.com.co"/>
    <s v="Angie Tatiana Tique Cardozo"/>
    <m/>
    <d v="2024-01-16T00:00:00"/>
    <s v="2:34 p. m."/>
    <x v="0"/>
    <m/>
    <m/>
    <m/>
    <m/>
    <m/>
    <m/>
    <m/>
    <m/>
    <s v="gote73@hotmail.com"/>
    <s v="Fwd: RV: Pagos NO ABONADOS 71365861-1"/>
    <s v="13383145"/>
    <s v="JUAN MANUEL PARRA CONGOTE"/>
    <s v="SOHO"/>
    <s v="CLIENTE EXTERNO"/>
    <x v="0"/>
    <m/>
    <s v="FIJO"/>
    <s v="FO"/>
    <s v="SALDO"/>
    <m/>
    <m/>
    <m/>
    <m/>
    <m/>
    <m/>
    <m/>
    <m/>
    <m/>
    <m/>
    <m/>
    <m/>
    <m/>
    <m/>
    <m/>
    <m/>
    <m/>
    <m/>
    <m/>
    <m/>
    <m/>
    <m/>
    <m/>
    <m/>
    <m/>
    <m/>
    <m/>
    <m/>
    <m/>
    <m/>
    <m/>
    <m/>
    <m/>
    <m/>
    <m/>
    <m/>
    <m/>
    <m/>
    <m/>
    <m/>
    <m/>
    <m/>
    <m/>
    <m/>
    <m/>
    <m/>
    <m/>
    <m/>
    <m/>
    <s v="INFORMACIÓN - ACLARACIÓN"/>
    <m/>
    <m/>
    <m/>
    <m/>
    <m/>
    <m/>
    <m/>
    <m/>
    <m/>
    <m/>
    <m/>
    <m/>
    <m/>
    <m/>
    <m/>
    <m/>
    <m/>
    <m/>
    <m/>
    <m/>
    <m/>
    <m/>
    <m/>
    <m/>
    <m/>
    <m/>
    <m/>
    <m/>
    <m/>
    <m/>
    <m/>
    <m/>
    <m/>
    <m/>
    <m/>
    <m/>
    <m/>
    <m/>
    <m/>
    <m/>
    <m/>
    <m/>
    <m/>
    <m/>
    <m/>
    <m/>
    <m/>
    <m/>
    <m/>
    <m/>
    <m/>
    <m/>
    <m/>
    <m/>
    <m/>
    <m/>
    <m/>
    <m/>
    <m/>
    <x v="0"/>
    <m/>
    <m/>
    <m/>
    <m/>
    <m/>
    <s v="GESTIONADO"/>
    <m/>
    <d v="2024-01-16T00:00:00"/>
    <s v="NO APLICA"/>
    <s v="NO APLICA"/>
    <x v="39"/>
    <x v="0"/>
    <x v="0"/>
    <x v="0"/>
    <x v="0"/>
    <n v="1"/>
    <n v="1"/>
    <n v="1"/>
    <n v="1"/>
    <x v="0"/>
    <n v="1"/>
    <s v="13383145JUAN MANUEL PARRA CONGOTE"/>
    <x v="1"/>
    <d v="2024-01-16T00:00:00"/>
    <x v="3001"/>
    <d v="1899-12-30T00:00:00"/>
    <d v="2024-01-16T02:34:00"/>
    <s v="2:34"/>
    <d v="1899-12-30T20:37:29"/>
    <x v="4"/>
    <x v="2"/>
    <x v="16"/>
    <x v="1"/>
    <n v="8193"/>
  </r>
  <r>
    <n v="3026"/>
    <d v="2024-01-16T23:26:53"/>
    <d v="2024-01-16T23:28:03"/>
    <s v="45664102@ventasyservicios.com.co"/>
    <s v="Angie Tatiana Tique Cardozo"/>
    <m/>
    <d v="2024-01-16T00:00:00"/>
    <s v="5:23 p. m"/>
    <x v="0"/>
    <m/>
    <m/>
    <m/>
    <m/>
    <m/>
    <m/>
    <m/>
    <m/>
    <s v="edificioavantis22@gmail.com; "/>
    <s v="Solicitud Copia Facturas"/>
    <s v="55681244"/>
    <s v="GUSTAVO SUAREZ HORIZONTAL   "/>
    <s v="SOHO"/>
    <s v="CLIENTE EXTERNO"/>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6T00:00:00"/>
    <s v="NO APLICA"/>
    <s v="NO APLICA"/>
    <x v="9"/>
    <x v="0"/>
    <x v="0"/>
    <x v="0"/>
    <x v="0"/>
    <n v="1"/>
    <n v="1"/>
    <n v="1"/>
    <n v="1"/>
    <x v="0"/>
    <n v="1"/>
    <s v="55681244GUSTAVO SUAREZ HORIZONTAL   "/>
    <x v="1"/>
    <d v="2024-01-16T00:00:00"/>
    <x v="3002"/>
    <d v="1899-12-30T00:00:00"/>
    <d v="2024-01-16T05:23:00"/>
    <s v="5:23"/>
    <d v="1899-12-30T18:05:03"/>
    <x v="4"/>
    <x v="2"/>
    <x v="16"/>
    <x v="1"/>
    <n v="8193"/>
  </r>
  <r>
    <n v="3027"/>
    <d v="2024-01-16T23:26:51"/>
    <d v="2024-01-16T23:31:40"/>
    <s v="45577874@ventasyservicios.com.co"/>
    <s v="David Andres Pardo Torres"/>
    <m/>
    <d v="2024-01-11T00:00:00"/>
    <s v="10:02"/>
    <x v="4"/>
    <m/>
    <m/>
    <m/>
    <m/>
    <m/>
    <m/>
    <m/>
    <m/>
    <s v="juan.salguero@man-es.com"/>
    <s v="Cambio de Razon social (RUT: 900.599.444-2)"/>
    <s v="12156502"/>
    <s v="MAN DIESEL &amp; TURBO SUCURSAL COLOMBIA"/>
    <s v="MICRO"/>
    <s v="CLIENTE EXTERNO"/>
    <x v="0"/>
    <m/>
    <s v="FIJO"/>
    <s v="FO"/>
    <s v="DATOS DEMOGRÁFICOS"/>
    <m/>
    <m/>
    <m/>
    <m/>
    <m/>
    <m/>
    <m/>
    <m/>
    <m/>
    <m/>
    <m/>
    <m/>
    <m/>
    <m/>
    <m/>
    <s v="ACTUALIZACIÓN GENERAL"/>
    <m/>
    <m/>
    <m/>
    <m/>
    <m/>
    <m/>
    <m/>
    <m/>
    <m/>
    <m/>
    <m/>
    <m/>
    <m/>
    <m/>
    <m/>
    <m/>
    <m/>
    <m/>
    <m/>
    <m/>
    <m/>
    <m/>
    <m/>
    <m/>
    <m/>
    <m/>
    <m/>
    <m/>
    <m/>
    <m/>
    <m/>
    <m/>
    <m/>
    <m/>
    <m/>
    <m/>
    <m/>
    <m/>
    <m/>
    <m/>
    <m/>
    <m/>
    <m/>
    <m/>
    <m/>
    <m/>
    <m/>
    <m/>
    <m/>
    <m/>
    <m/>
    <m/>
    <m/>
    <m/>
    <m/>
    <m/>
    <m/>
    <m/>
    <m/>
    <m/>
    <m/>
    <m/>
    <m/>
    <m/>
    <m/>
    <m/>
    <m/>
    <m/>
    <m/>
    <m/>
    <m/>
    <m/>
    <m/>
    <m/>
    <m/>
    <m/>
    <m/>
    <m/>
    <m/>
    <m/>
    <m/>
    <m/>
    <m/>
    <m/>
    <m/>
    <m/>
    <m/>
    <m/>
    <m/>
    <m/>
    <m/>
    <m/>
    <m/>
    <x v="0"/>
    <m/>
    <m/>
    <m/>
    <m/>
    <m/>
    <s v="GESTIONADO"/>
    <m/>
    <d v="2024-01-16T00:00:00"/>
    <s v="20668958"/>
    <m/>
    <x v="52"/>
    <x v="0"/>
    <x v="0"/>
    <x v="0"/>
    <x v="0"/>
    <n v="1"/>
    <n v="1"/>
    <n v="1"/>
    <n v="1"/>
    <x v="0"/>
    <n v="1"/>
    <s v="12156502MAN DIESEL &amp; TURBO SUCURSAL COLOMBIA"/>
    <x v="0"/>
    <d v="2024-01-16T00:00:00"/>
    <x v="3003"/>
    <d v="1899-12-30T00:00:00"/>
    <d v="2024-01-11T10:02:00"/>
    <s v="10:02"/>
    <d v="1900-01-04T13:29:40"/>
    <x v="0"/>
    <x v="0"/>
    <x v="14"/>
    <x v="0"/>
    <n v="8193"/>
  </r>
  <r>
    <n v="3028"/>
    <d v="2024-01-16T23:42:09"/>
    <d v="2024-01-16T23:43:05"/>
    <s v="45577874@ventasyservicios.com.co"/>
    <s v="David Andres Pardo Torres"/>
    <m/>
    <d v="2024-01-15T00:00:00"/>
    <s v="11:06"/>
    <x v="4"/>
    <m/>
    <m/>
    <m/>
    <m/>
    <m/>
    <m/>
    <m/>
    <m/>
    <s v="papeleriaydetallescm@gmail.com"/>
    <s v="Re: Aclaraci??n"/>
    <s v="12213867"/>
    <s v="ZORAIDA FORERO NUÑEZ"/>
    <s v="SOHO"/>
    <s v="CLIENTE EXTERNO"/>
    <x v="0"/>
    <m/>
    <s v="FIJO"/>
    <s v="HFC"/>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16T00:00:00"/>
    <s v="996446968"/>
    <m/>
    <x v="111"/>
    <x v="0"/>
    <x v="0"/>
    <x v="0"/>
    <x v="0"/>
    <n v="1"/>
    <n v="1"/>
    <n v="1"/>
    <n v="1"/>
    <x v="2"/>
    <n v="2"/>
    <s v="12213867ZORAIDA FORERO NUÑEZ"/>
    <x v="0"/>
    <d v="2024-01-16T00:00:00"/>
    <x v="3004"/>
    <d v="1899-12-30T00:00:00"/>
    <d v="2024-01-15T11:06:00"/>
    <s v="11:06"/>
    <d v="1899-12-31T12:37:05"/>
    <x v="0"/>
    <x v="0"/>
    <x v="14"/>
    <x v="0"/>
    <n v="8193"/>
  </r>
  <r>
    <n v="3029"/>
    <d v="2024-01-16T23:50:06"/>
    <d v="2024-01-16T23:51:01"/>
    <s v="45664102@ventasyservicios.com.co"/>
    <s v="Angie Tatiana Tique Cardozo"/>
    <m/>
    <d v="2024-01-16T00:00:00"/>
    <s v="5:04 p. m"/>
    <x v="0"/>
    <m/>
    <m/>
    <m/>
    <m/>
    <m/>
    <m/>
    <m/>
    <m/>
    <s v="Daniel.Lopez@elementoselectricos.com.co"/>
    <s v="Fwd: RE: Fwd: RE: Fwd: RV: SOLICITUD DE PAZ Y SALVO"/>
    <s v="30719"/>
    <s v="ELEMENTOS ELECTRICOS S.A"/>
    <s v="PYME PEQUEÑA"/>
    <s v="CLIENTE EXTERNO"/>
    <x v="0"/>
    <m/>
    <s v="FIJO"/>
    <s v="FO"/>
    <s v="PRODUCTO"/>
    <m/>
    <m/>
    <m/>
    <m/>
    <m/>
    <m/>
    <m/>
    <m/>
    <m/>
    <m/>
    <m/>
    <m/>
    <m/>
    <m/>
    <m/>
    <m/>
    <m/>
    <m/>
    <m/>
    <m/>
    <m/>
    <m/>
    <m/>
    <m/>
    <m/>
    <m/>
    <m/>
    <m/>
    <m/>
    <m/>
    <m/>
    <m/>
    <m/>
    <m/>
    <m/>
    <m/>
    <m/>
    <m/>
    <s v="INFORMACIÓN DE BENEFICIOS"/>
    <m/>
    <m/>
    <m/>
    <m/>
    <m/>
    <m/>
    <m/>
    <m/>
    <m/>
    <m/>
    <m/>
    <m/>
    <m/>
    <m/>
    <m/>
    <m/>
    <m/>
    <m/>
    <m/>
    <m/>
    <m/>
    <m/>
    <m/>
    <m/>
    <m/>
    <m/>
    <m/>
    <m/>
    <m/>
    <m/>
    <m/>
    <m/>
    <m/>
    <m/>
    <m/>
    <m/>
    <m/>
    <m/>
    <m/>
    <m/>
    <m/>
    <m/>
    <m/>
    <m/>
    <m/>
    <m/>
    <m/>
    <m/>
    <m/>
    <m/>
    <m/>
    <m/>
    <m/>
    <m/>
    <m/>
    <m/>
    <m/>
    <m/>
    <m/>
    <m/>
    <m/>
    <m/>
    <m/>
    <m/>
    <m/>
    <m/>
    <m/>
    <m/>
    <m/>
    <m/>
    <x v="0"/>
    <m/>
    <m/>
    <m/>
    <m/>
    <m/>
    <s v="GESTIONADO"/>
    <m/>
    <d v="2024-01-16T00:00:00"/>
    <s v="NO APLICA"/>
    <s v="NO APLICA"/>
    <x v="26"/>
    <x v="0"/>
    <x v="0"/>
    <x v="30"/>
    <x v="1"/>
    <n v="1"/>
    <n v="1"/>
    <n v="1"/>
    <n v="1"/>
    <x v="1"/>
    <n v="2"/>
    <s v="30719ELEMENTOS ELECTRICOS S.A"/>
    <x v="1"/>
    <d v="2024-01-16T00:00:00"/>
    <x v="3005"/>
    <d v="1899-12-30T00:00:00"/>
    <d v="2024-01-16T05:04:00"/>
    <s v="5:04"/>
    <d v="1899-12-30T18:47:01"/>
    <x v="4"/>
    <x v="2"/>
    <x v="16"/>
    <x v="1"/>
    <n v="8193"/>
  </r>
  <r>
    <n v="3030"/>
    <d v="2024-01-16T23:48:21"/>
    <d v="2024-01-16T23:54:03"/>
    <s v="45577874@ventasyservicios.com.co"/>
    <s v="David Andres Pardo Torres"/>
    <m/>
    <d v="2024-01-16T00:00:00"/>
    <s v="17:53"/>
    <x v="4"/>
    <m/>
    <m/>
    <m/>
    <m/>
    <m/>
    <m/>
    <m/>
    <m/>
    <s v="PRINTECH.SAS@hotmail.com"/>
    <s v="RE: Solicitud de paso a prepago de línea 311 896 1828"/>
    <s v="PRINTECH.SAS@hotmail.com"/>
    <s v="RE: Solicitud de paso a prepago de línea 311 896 1828"/>
    <s v="PYME PEQUEÑA"/>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6T00:00:00"/>
    <s v="118"/>
    <m/>
    <x v="61"/>
    <x v="0"/>
    <x v="0"/>
    <x v="38"/>
    <x v="1"/>
    <n v="1"/>
    <n v="1"/>
    <n v="1"/>
    <n v="1"/>
    <x v="0"/>
    <n v="1"/>
    <s v="PRINTECH.SAS@hotmail.comRE: Solicitud de paso a prepago de línea 311 896 1828"/>
    <x v="0"/>
    <d v="2024-01-16T00:00:00"/>
    <x v="3006"/>
    <d v="1899-12-30T00:00:00"/>
    <d v="2024-01-16T17:53:00"/>
    <s v="17:53"/>
    <d v="1899-12-30T06:01:03"/>
    <x v="2"/>
    <x v="2"/>
    <x v="14"/>
    <x v="0"/>
    <n v="8193"/>
  </r>
  <r>
    <n v="3031"/>
    <d v="2024-01-16T23:59:41"/>
    <d v="2024-01-17T00:01:33"/>
    <s v="45577874@ventasyservicios.com.co"/>
    <s v="David Andres Pardo Torres"/>
    <m/>
    <d v="2024-01-16T00:00:00"/>
    <s v="18:23"/>
    <x v="4"/>
    <m/>
    <m/>
    <m/>
    <m/>
    <m/>
    <m/>
    <m/>
    <m/>
    <s v="patriciavillaterincon@gmail.com"/>
    <s v="traslado linea televisión, internet."/>
    <s v="29419328"/>
    <s v="ALBA PATRI VILLATE RINCON"/>
    <s v="MASIVO"/>
    <s v="CLIENTE EXTERNO"/>
    <x v="0"/>
    <m/>
    <s v="FIJO"/>
    <s v="HFC"/>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SOLUCIONADO ESCALADO"/>
    <s v="OTRAS ÁREAS"/>
    <d v="2024-01-16T00:00:00"/>
    <s v="996447004"/>
    <m/>
    <x v="80"/>
    <x v="0"/>
    <x v="4"/>
    <x v="0"/>
    <x v="0"/>
    <n v="1"/>
    <n v="1"/>
    <n v="1"/>
    <n v="1"/>
    <x v="0"/>
    <n v="1"/>
    <s v="29419328ALBA PATRI VILLATE RINCON"/>
    <x v="2"/>
    <d v="2024-01-17T00:00:00"/>
    <x v="3007"/>
    <d v="1899-12-30T00:00:00"/>
    <d v="2024-01-16T18:23:00"/>
    <s v="18:23"/>
    <d v="1899-12-30T05:38:33"/>
    <x v="1"/>
    <x v="1"/>
    <x v="14"/>
    <x v="0"/>
    <n v="8193"/>
  </r>
  <r>
    <n v="3032"/>
    <d v="2024-01-17T00:07:43"/>
    <d v="2024-01-17T00:09:24"/>
    <s v="45577874@ventasyservicios.com.co"/>
    <s v="David Andres Pardo Torres"/>
    <m/>
    <d v="2024-01-16T00:00:00"/>
    <s v="21:07"/>
    <x v="4"/>
    <m/>
    <m/>
    <m/>
    <m/>
    <m/>
    <m/>
    <m/>
    <m/>
    <s v="andreah0321@hotmail.com"/>
    <s v="Cesión de Contrato Linea Movil"/>
    <s v="1.42570099"/>
    <s v="ANDREA CAROLINA BARRERA VERA"/>
    <s v="SOHO"/>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6T00:00:00"/>
    <s v="125"/>
    <m/>
    <x v="37"/>
    <x v="0"/>
    <x v="0"/>
    <x v="0"/>
    <x v="0"/>
    <n v="1"/>
    <n v="1"/>
    <n v="1"/>
    <n v="1"/>
    <x v="0"/>
    <n v="1"/>
    <s v="1.42570099ANDREA CAROLINA BARRERA VERA"/>
    <x v="2"/>
    <d v="2024-01-17T00:00:00"/>
    <x v="3008"/>
    <d v="1899-12-30T00:00:00"/>
    <d v="2024-01-16T21:07:00"/>
    <s v="21:07"/>
    <d v="1899-12-30T03:02:24"/>
    <x v="1"/>
    <x v="1"/>
    <x v="14"/>
    <x v="0"/>
    <n v="8193"/>
  </r>
  <r>
    <n v="3033"/>
    <d v="2024-01-17T00:13:04"/>
    <d v="2024-01-17T00:18:24"/>
    <s v="45577874@ventasyservicios.com.co"/>
    <s v="David Andres Pardo Torres"/>
    <m/>
    <d v="2024-01-16T00:00:00"/>
    <s v="20:32"/>
    <x v="4"/>
    <m/>
    <m/>
    <m/>
    <m/>
    <m/>
    <m/>
    <m/>
    <m/>
    <s v="teraconstrucciones.sas@gmail.com"/>
    <s v="Fwd: Solicitud Cesión de contrato de Tera Construcciones SAS a Super Concretos SAS"/>
    <s v="17165776"/>
    <s v="TERA CONSTRUCCIONES SAS"/>
    <s v="SOHO"/>
    <s v="CLIENTE EXTERNO"/>
    <x v="0"/>
    <m/>
    <s v="FIJO"/>
    <s v="HFC"/>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16T00:00:00"/>
    <s v="996447021"/>
    <m/>
    <x v="111"/>
    <x v="0"/>
    <x v="0"/>
    <x v="0"/>
    <x v="0"/>
    <n v="1"/>
    <n v="1"/>
    <n v="1"/>
    <n v="1"/>
    <x v="0"/>
    <n v="1"/>
    <s v="17165776TERA CONSTRUCCIONES SAS"/>
    <x v="2"/>
    <d v="2024-01-17T00:00:00"/>
    <x v="3009"/>
    <d v="1899-12-30T00:00:00"/>
    <d v="2024-01-16T20:32:00"/>
    <s v="20:32"/>
    <d v="1899-12-30T03:46:24"/>
    <x v="1"/>
    <x v="1"/>
    <x v="14"/>
    <x v="0"/>
    <n v="8193"/>
  </r>
  <r>
    <n v="3034"/>
    <d v="2024-01-17T06:11:09"/>
    <d v="2024-01-17T06:15:26"/>
    <s v="45077035@ventasyservicios.com.co"/>
    <s v="Diana Marcela Navia Fino"/>
    <m/>
    <d v="2024-01-13T00:00:00"/>
    <s v="10:09"/>
    <x v="3"/>
    <m/>
    <s v="15560039"/>
    <m/>
    <m/>
    <m/>
    <m/>
    <m/>
    <m/>
    <m/>
    <m/>
    <s v="8.22484296.00.00.100001"/>
    <s v="CONSULTORIAS E INTEGRACIONES S.AS"/>
    <s v="MICRO"/>
    <s v="CLIENTE EXTERNO"/>
    <x v="0"/>
    <m/>
    <s v="MÓVIL"/>
    <m/>
    <m/>
    <s v="REPORTES"/>
    <m/>
    <m/>
    <m/>
    <m/>
    <m/>
    <m/>
    <m/>
    <m/>
    <m/>
    <m/>
    <m/>
    <m/>
    <m/>
    <m/>
    <m/>
    <m/>
    <m/>
    <m/>
    <m/>
    <m/>
    <m/>
    <m/>
    <m/>
    <m/>
    <m/>
    <m/>
    <m/>
    <m/>
    <m/>
    <m/>
    <m/>
    <m/>
    <m/>
    <m/>
    <m/>
    <m/>
    <m/>
    <m/>
    <m/>
    <m/>
    <m/>
    <m/>
    <m/>
    <m/>
    <m/>
    <m/>
    <s v="REPORTE DE CONSUMO"/>
    <m/>
    <m/>
    <m/>
    <m/>
    <m/>
    <m/>
    <m/>
    <m/>
    <m/>
    <m/>
    <m/>
    <m/>
    <m/>
    <m/>
    <m/>
    <m/>
    <m/>
    <m/>
    <m/>
    <m/>
    <m/>
    <m/>
    <m/>
    <m/>
    <m/>
    <m/>
    <m/>
    <m/>
    <m/>
    <m/>
    <m/>
    <m/>
    <m/>
    <m/>
    <m/>
    <m/>
    <m/>
    <m/>
    <m/>
    <m/>
    <m/>
    <m/>
    <m/>
    <m/>
    <m/>
    <m/>
    <m/>
    <m/>
    <m/>
    <m/>
    <m/>
    <m/>
    <m/>
    <m/>
    <m/>
    <m/>
    <m/>
    <m/>
    <m/>
    <m/>
    <m/>
    <x v="0"/>
    <m/>
    <m/>
    <m/>
    <m/>
    <m/>
    <s v="SOLUCIONADO SEGUIMIENTO"/>
    <m/>
    <d v="2024-01-17T00:00:00"/>
    <m/>
    <m/>
    <x v="153"/>
    <x v="3"/>
    <x v="5"/>
    <x v="0"/>
    <x v="0"/>
    <n v="1"/>
    <n v="1"/>
    <n v="1"/>
    <n v="1"/>
    <x v="0"/>
    <n v="1"/>
    <s v="8.22484296.00.00.100001CONSULTORIAS E INTEGRACIONES S.AS"/>
    <x v="1"/>
    <d v="2024-01-17T00:00:00"/>
    <x v="3010"/>
    <d v="1899-12-30T00:00:00"/>
    <d v="2024-01-13T10:09:00"/>
    <s v="10:09"/>
    <d v="1900-01-02T20:06:26"/>
    <x v="0"/>
    <x v="0"/>
    <x v="29"/>
    <x v="1"/>
    <n v="8193"/>
  </r>
  <r>
    <n v="3035"/>
    <d v="2024-01-17T06:27:21"/>
    <d v="2024-01-17T06:28:51"/>
    <s v="45077035@ventasyservicios.com.co"/>
    <s v="Diana Marcela Navia Fino"/>
    <m/>
    <d v="2024-01-15T00:00:00"/>
    <s v="15:48"/>
    <x v="3"/>
    <m/>
    <s v="15560529"/>
    <m/>
    <m/>
    <m/>
    <m/>
    <m/>
    <m/>
    <m/>
    <m/>
    <s v="8.22498890.00.00.100257"/>
    <s v="INTERNATIONAL BUSINESS GROUP R.E S.A.S"/>
    <s v="MICRO"/>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SOLUCIONADO SEGUIMIENTO"/>
    <m/>
    <d v="2024-01-17T00:00:00"/>
    <s v="CASO REASIGNADO VENCIDO"/>
    <m/>
    <x v="61"/>
    <x v="3"/>
    <x v="5"/>
    <x v="0"/>
    <x v="0"/>
    <n v="1"/>
    <n v="1"/>
    <n v="1"/>
    <n v="1"/>
    <x v="0"/>
    <n v="1"/>
    <s v="8.22498890.00.00.100257INTERNATIONAL BUSINESS GROUP R.E S.A.S"/>
    <x v="1"/>
    <d v="2024-01-17T00:00:00"/>
    <x v="3011"/>
    <d v="1899-12-30T00:00:00"/>
    <d v="2024-01-15T15:48:00"/>
    <s v="15:48"/>
    <d v="1899-12-31T14:40:51"/>
    <x v="0"/>
    <x v="0"/>
    <x v="29"/>
    <x v="1"/>
    <n v="8193"/>
  </r>
  <r>
    <n v="3036"/>
    <d v="2024-01-17T06:34:17"/>
    <d v="2024-01-17T06:35:28"/>
    <s v="45077035@ventasyservicios.com.co"/>
    <s v="Diana Marcela Navia Fino"/>
    <m/>
    <d v="2024-01-16T00:00:00"/>
    <s v="16:42"/>
    <x v="3"/>
    <m/>
    <s v="15561089"/>
    <m/>
    <m/>
    <m/>
    <m/>
    <m/>
    <m/>
    <m/>
    <m/>
    <s v="8.22501656"/>
    <s v="MOVING - INGENIERIA EN MOVIMIENTO S.A.S."/>
    <s v="MICRO"/>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SOLUCIONADO SEGUIMIENTO"/>
    <m/>
    <d v="2024-01-17T00:00:00"/>
    <s v="CASO REASIGNADO VENCIDO"/>
    <m/>
    <x v="61"/>
    <x v="3"/>
    <x v="5"/>
    <x v="0"/>
    <x v="0"/>
    <n v="1"/>
    <n v="1"/>
    <n v="1"/>
    <n v="1"/>
    <x v="0"/>
    <n v="1"/>
    <s v="8.22501656MOVING - INGENIERIA EN MOVIMIENTO S.A.S."/>
    <x v="1"/>
    <d v="2024-01-17T00:00:00"/>
    <x v="3012"/>
    <d v="1899-12-30T00:00:00"/>
    <d v="2024-01-16T16:42:00"/>
    <s v="16:42"/>
    <d v="1899-12-30T13:53:28"/>
    <x v="3"/>
    <x v="0"/>
    <x v="29"/>
    <x v="1"/>
    <n v="8193"/>
  </r>
  <r>
    <n v="3037"/>
    <d v="2024-01-17T06:47:09"/>
    <d v="2024-01-17T06:49:38"/>
    <s v="46049316@ventasyservicios.com.co"/>
    <s v="Evelin Gicela Diaz Garzon"/>
    <m/>
    <d v="2024-01-13T00:00:00"/>
    <s v="02:20"/>
    <x v="7"/>
    <m/>
    <m/>
    <m/>
    <m/>
    <m/>
    <m/>
    <s v="hacienda@lacelia-risaralda.gov.co; "/>
    <s v="Re: Generar cesi??n lineas de celular Municipio de La Celia"/>
    <m/>
    <m/>
    <s v="3152962832"/>
    <s v="MUNICIPIO DE LA CELIA -"/>
    <s v="MICRO"/>
    <s v="CLIENTE EXTERNO"/>
    <x v="0"/>
    <m/>
    <m/>
    <m/>
    <m/>
    <m/>
    <m/>
    <m/>
    <m/>
    <m/>
    <m/>
    <m/>
    <m/>
    <m/>
    <m/>
    <m/>
    <m/>
    <m/>
    <m/>
    <m/>
    <m/>
    <m/>
    <m/>
    <m/>
    <m/>
    <m/>
    <m/>
    <m/>
    <m/>
    <m/>
    <m/>
    <m/>
    <m/>
    <m/>
    <m/>
    <m/>
    <m/>
    <m/>
    <m/>
    <m/>
    <m/>
    <m/>
    <m/>
    <m/>
    <m/>
    <m/>
    <m/>
    <m/>
    <m/>
    <m/>
    <m/>
    <m/>
    <m/>
    <m/>
    <m/>
    <m/>
    <m/>
    <m/>
    <m/>
    <m/>
    <m/>
    <m/>
    <m/>
    <m/>
    <m/>
    <m/>
    <m/>
    <m/>
    <m/>
    <m/>
    <m/>
    <m/>
    <m/>
    <m/>
    <s v="MÓVIL"/>
    <m/>
    <s v="CESIÓN RECHAZADA"/>
    <m/>
    <m/>
    <s v="OTRAS SOLICITUDES"/>
    <m/>
    <m/>
    <m/>
    <m/>
    <m/>
    <m/>
    <m/>
    <m/>
    <m/>
    <m/>
    <m/>
    <m/>
    <m/>
    <m/>
    <m/>
    <m/>
    <m/>
    <m/>
    <m/>
    <m/>
    <m/>
    <m/>
    <m/>
    <m/>
    <m/>
    <m/>
    <m/>
    <m/>
    <m/>
    <m/>
    <m/>
    <m/>
    <m/>
    <m/>
    <x v="0"/>
    <m/>
    <m/>
    <m/>
    <m/>
    <m/>
    <s v="GESTIONADO"/>
    <m/>
    <d v="2024-01-15T00:00:00"/>
    <s v="SE GENERA ESCALAMIENTO CON SUPERVISOR NEGOCIOS, SE DA RTA DE ALCANCE, TENIENDO EN CUENTA QUE NO ES POSIBLE GENERAR CESION POR TIEMPO DE PASO A PREPAGO DE LAS LINEAS "/>
    <m/>
    <x v="79"/>
    <x v="6"/>
    <x v="0"/>
    <x v="0"/>
    <x v="0"/>
    <n v="1"/>
    <n v="1"/>
    <n v="1"/>
    <n v="1"/>
    <x v="0"/>
    <n v="1"/>
    <s v="3152962832MUNICIPIO DE LA CELIA -"/>
    <x v="0"/>
    <d v="2024-01-17T00:00:00"/>
    <x v="3013"/>
    <d v="1899-12-30T00:00:00"/>
    <d v="2024-01-13T02:20:00"/>
    <s v="02:20"/>
    <d v="1900-01-03T04:29:38"/>
    <x v="0"/>
    <x v="0"/>
    <x v="22"/>
    <x v="1"/>
    <n v="8193"/>
  </r>
  <r>
    <n v="3038"/>
    <d v="2024-01-17T07:43:26"/>
    <d v="2024-01-17T07:44:31"/>
    <s v="45077035@ventasyservicios.com.co"/>
    <s v="Diana Marcela Navia Fino"/>
    <m/>
    <d v="2024-01-17T00:00:00"/>
    <s v="07:09"/>
    <x v="3"/>
    <m/>
    <s v="15561155"/>
    <m/>
    <m/>
    <m/>
    <m/>
    <m/>
    <m/>
    <m/>
    <m/>
    <s v="8.22441150"/>
    <s v="VIDRIOS DE SEGURIDAD SAS -"/>
    <s v="PYME PEQUEÑA"/>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7T00:00:00"/>
    <m/>
    <m/>
    <x v="0"/>
    <x v="3"/>
    <x v="0"/>
    <x v="0"/>
    <x v="0"/>
    <n v="1"/>
    <n v="1"/>
    <n v="1"/>
    <n v="1"/>
    <x v="0"/>
    <n v="1"/>
    <s v="8.22441150VIDRIOS DE SEGURIDAD SAS -"/>
    <x v="2"/>
    <d v="2024-01-17T00:00:00"/>
    <x v="3014"/>
    <d v="1899-12-30T00:00:00"/>
    <d v="2024-01-17T07:09:00"/>
    <s v="07:09"/>
    <d v="1899-12-30T00:35:31"/>
    <x v="1"/>
    <x v="1"/>
    <x v="29"/>
    <x v="1"/>
    <n v="8193"/>
  </r>
  <r>
    <n v="3039"/>
    <d v="2024-01-17T07:36:10"/>
    <d v="2024-01-17T07:50:44"/>
    <s v="46046878@ventasyservicios.com.co"/>
    <s v="Laura Alejandra Romero Roa"/>
    <m/>
    <d v="2024-01-17T00:00:00"/>
    <s v="7:45"/>
    <x v="0"/>
    <m/>
    <m/>
    <m/>
    <m/>
    <m/>
    <m/>
    <m/>
    <m/>
    <s v="contabilidad@chemicalgroup.com.co; "/>
    <s v="Re: RV: RESPUESTA RADICADO N. 20555148"/>
    <s v="0"/>
    <s v="GROW CHEMICAL GROUP SA"/>
    <s v="NO DETERMINADO"/>
    <s v="CLIENTE EXTERNO"/>
    <x v="0"/>
    <m/>
    <s v="FIJO"/>
    <s v="FO"/>
    <s v="PRODUCTO"/>
    <m/>
    <m/>
    <m/>
    <m/>
    <m/>
    <m/>
    <m/>
    <m/>
    <m/>
    <m/>
    <m/>
    <m/>
    <m/>
    <m/>
    <m/>
    <m/>
    <m/>
    <m/>
    <m/>
    <m/>
    <m/>
    <m/>
    <m/>
    <m/>
    <m/>
    <m/>
    <m/>
    <m/>
    <m/>
    <m/>
    <m/>
    <m/>
    <m/>
    <m/>
    <m/>
    <m/>
    <m/>
    <m/>
    <s v="INFORMACIÓN DE BENEFICIOS"/>
    <m/>
    <m/>
    <m/>
    <m/>
    <m/>
    <m/>
    <m/>
    <m/>
    <m/>
    <m/>
    <m/>
    <m/>
    <m/>
    <m/>
    <m/>
    <m/>
    <m/>
    <m/>
    <m/>
    <m/>
    <m/>
    <m/>
    <m/>
    <m/>
    <m/>
    <m/>
    <m/>
    <m/>
    <m/>
    <m/>
    <m/>
    <m/>
    <m/>
    <m/>
    <m/>
    <m/>
    <m/>
    <m/>
    <m/>
    <m/>
    <m/>
    <m/>
    <m/>
    <m/>
    <m/>
    <m/>
    <m/>
    <m/>
    <m/>
    <m/>
    <m/>
    <m/>
    <m/>
    <m/>
    <m/>
    <m/>
    <m/>
    <m/>
    <m/>
    <m/>
    <m/>
    <m/>
    <m/>
    <m/>
    <m/>
    <m/>
    <m/>
    <m/>
    <m/>
    <m/>
    <x v="0"/>
    <m/>
    <m/>
    <m/>
    <m/>
    <m/>
    <s v="GESTIONADO"/>
    <m/>
    <d v="2024-01-17T00:00:00"/>
    <m/>
    <m/>
    <x v="26"/>
    <x v="0"/>
    <x v="0"/>
    <x v="0"/>
    <x v="0"/>
    <n v="1"/>
    <n v="1"/>
    <n v="1"/>
    <n v="1"/>
    <x v="0"/>
    <n v="1"/>
    <s v="0GROW CHEMICAL GROUP SA"/>
    <x v="2"/>
    <d v="2024-01-17T00:00:00"/>
    <x v="3015"/>
    <d v="1899-12-30T00:00:00"/>
    <d v="2024-01-17T07:45:00"/>
    <s v="7:45"/>
    <d v="1899-12-30T00:05:44"/>
    <x v="1"/>
    <x v="1"/>
    <x v="27"/>
    <x v="1"/>
    <n v="8193"/>
  </r>
  <r>
    <n v="3040"/>
    <d v="2024-01-17T08:00:22"/>
    <d v="2024-01-17T08:01:15"/>
    <s v="45077035@ventasyservicios.com.co"/>
    <s v="Diana Marcela Navia Fino"/>
    <m/>
    <d v="2024-01-17T00:00:00"/>
    <s v="07:28"/>
    <x v="3"/>
    <m/>
    <s v="15561162"/>
    <m/>
    <m/>
    <m/>
    <m/>
    <m/>
    <m/>
    <m/>
    <m/>
    <s v="8.22456390"/>
    <s v="COMPAÑIA DE TAXIS VERDES S A"/>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7T00:00:00"/>
    <m/>
    <m/>
    <x v="21"/>
    <x v="3"/>
    <x v="0"/>
    <x v="0"/>
    <x v="0"/>
    <n v="1"/>
    <n v="1"/>
    <n v="1"/>
    <n v="1"/>
    <x v="1"/>
    <n v="2"/>
    <s v="8.22456390COMPAÑIA DE TAXIS VERDES S A"/>
    <x v="2"/>
    <d v="2024-01-17T00:00:00"/>
    <x v="3016"/>
    <d v="1899-12-30T00:00:00"/>
    <d v="2024-01-17T07:28:00"/>
    <s v="07:28"/>
    <d v="1899-12-30T00:33:15"/>
    <x v="1"/>
    <x v="1"/>
    <x v="29"/>
    <x v="1"/>
    <n v="8193"/>
  </r>
  <r>
    <n v="3041"/>
    <d v="2024-01-17T08:03:23"/>
    <d v="2024-01-17T08:05:27"/>
    <s v="46049316@ventasyservicios.com.co"/>
    <s v="Evelin Gicela Diaz Garzon"/>
    <m/>
    <d v="2024-01-15T00:00:00"/>
    <s v="07:46"/>
    <x v="7"/>
    <m/>
    <m/>
    <m/>
    <m/>
    <m/>
    <m/>
    <s v="ventas@tintehogar.com"/>
    <s v="TRASLADO LINEA ARTEXTIL-LEAF TOUCH"/>
    <m/>
    <m/>
    <s v="3146519872"/>
    <s v="ARTEXTIL"/>
    <s v="PYME PEQUEÑA"/>
    <s v="CLIENTE EXTERNO"/>
    <x v="0"/>
    <m/>
    <m/>
    <m/>
    <m/>
    <m/>
    <m/>
    <m/>
    <m/>
    <m/>
    <m/>
    <m/>
    <m/>
    <m/>
    <m/>
    <m/>
    <m/>
    <m/>
    <m/>
    <m/>
    <m/>
    <m/>
    <m/>
    <m/>
    <m/>
    <m/>
    <m/>
    <m/>
    <m/>
    <m/>
    <m/>
    <m/>
    <m/>
    <m/>
    <m/>
    <m/>
    <m/>
    <m/>
    <m/>
    <m/>
    <m/>
    <m/>
    <m/>
    <m/>
    <m/>
    <m/>
    <m/>
    <m/>
    <m/>
    <m/>
    <m/>
    <m/>
    <m/>
    <m/>
    <m/>
    <m/>
    <m/>
    <m/>
    <m/>
    <m/>
    <m/>
    <m/>
    <m/>
    <m/>
    <m/>
    <m/>
    <m/>
    <m/>
    <m/>
    <m/>
    <m/>
    <m/>
    <m/>
    <m/>
    <s v="MÓVIL"/>
    <m/>
    <s v="CESIÓN LEGALIZADA"/>
    <m/>
    <m/>
    <m/>
    <s v="NO"/>
    <m/>
    <m/>
    <m/>
    <m/>
    <m/>
    <m/>
    <m/>
    <m/>
    <m/>
    <m/>
    <m/>
    <m/>
    <m/>
    <m/>
    <m/>
    <m/>
    <m/>
    <m/>
    <m/>
    <m/>
    <m/>
    <m/>
    <m/>
    <m/>
    <m/>
    <m/>
    <m/>
    <m/>
    <m/>
    <m/>
    <m/>
    <m/>
    <m/>
    <x v="0"/>
    <m/>
    <m/>
    <m/>
    <m/>
    <m/>
    <s v="GESTIONADO"/>
    <m/>
    <d v="2024-01-15T00:00:00"/>
    <s v="CON RTA DE ALCANCE POR ERROR GENERADO, EN POLIEDRO, CESIONES MASIVAS, "/>
    <m/>
    <x v="136"/>
    <x v="6"/>
    <x v="0"/>
    <x v="0"/>
    <x v="0"/>
    <n v="1"/>
    <n v="1"/>
    <n v="1"/>
    <n v="1"/>
    <x v="2"/>
    <n v="3"/>
    <s v="3146519872ARTEXTIL"/>
    <x v="0"/>
    <d v="2024-01-17T00:00:00"/>
    <x v="3017"/>
    <d v="1899-12-30T00:00:00"/>
    <d v="2024-01-15T07:46:00"/>
    <s v="07:46"/>
    <d v="1900-01-01T00:19:27"/>
    <x v="0"/>
    <x v="2"/>
    <x v="22"/>
    <x v="1"/>
    <n v="8193"/>
  </r>
  <r>
    <n v="3042"/>
    <d v="2024-01-17T08:07:36"/>
    <d v="2024-01-17T08:08:43"/>
    <s v="45077035@ventasyservicios.com.co"/>
    <s v="Diana Marcela Navia Fino"/>
    <m/>
    <d v="2024-01-17T00:00:00"/>
    <s v="07:53"/>
    <x v="3"/>
    <m/>
    <s v="15561173"/>
    <m/>
    <m/>
    <m/>
    <m/>
    <m/>
    <m/>
    <m/>
    <m/>
    <s v="8.22491989.00.00.100007"/>
    <s v="OUZO AGAVE AZUL S.A.S."/>
    <s v="MICRO"/>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7T00:00:00"/>
    <m/>
    <m/>
    <x v="19"/>
    <x v="3"/>
    <x v="0"/>
    <x v="0"/>
    <x v="0"/>
    <n v="1"/>
    <n v="1"/>
    <n v="1"/>
    <n v="1"/>
    <x v="0"/>
    <n v="1"/>
    <s v="8.22491989.00.00.100007OUZO AGAVE AZUL S.A.S."/>
    <x v="2"/>
    <d v="2024-01-17T00:00:00"/>
    <x v="3018"/>
    <d v="1899-12-30T00:00:00"/>
    <d v="2024-01-17T07:53:00"/>
    <s v="07:53"/>
    <d v="1899-12-30T00:15:43"/>
    <x v="1"/>
    <x v="1"/>
    <x v="29"/>
    <x v="1"/>
    <n v="8193"/>
  </r>
  <r>
    <n v="3043"/>
    <d v="2024-01-17T08:17:46"/>
    <d v="2024-01-17T08:19:00"/>
    <s v="45077035@ventasyservicios.com.co"/>
    <s v="Diana Marcela Navia Fino"/>
    <m/>
    <d v="2024-01-17T00:00:00"/>
    <s v="07:59"/>
    <x v="3"/>
    <m/>
    <s v="15561177"/>
    <m/>
    <m/>
    <m/>
    <m/>
    <m/>
    <m/>
    <m/>
    <m/>
    <s v="8.22489928"/>
    <s v="MAS SALUD IPS LIMITADA"/>
    <s v="PYME MEDIANA"/>
    <s v="CLIENTE EXTERNO"/>
    <x v="0"/>
    <m/>
    <s v="MÓVIL"/>
    <m/>
    <m/>
    <s v="FACTURA"/>
    <m/>
    <m/>
    <m/>
    <m/>
    <m/>
    <m/>
    <m/>
    <m/>
    <m/>
    <m/>
    <m/>
    <m/>
    <m/>
    <m/>
    <m/>
    <m/>
    <m/>
    <m/>
    <s v="RECLAMO COBRO SERVICIOS ADICIONALES"/>
    <m/>
    <m/>
    <m/>
    <m/>
    <m/>
    <m/>
    <m/>
    <m/>
    <m/>
    <m/>
    <m/>
    <m/>
    <m/>
    <m/>
    <m/>
    <m/>
    <m/>
    <m/>
    <m/>
    <m/>
    <m/>
    <m/>
    <m/>
    <m/>
    <m/>
    <m/>
    <m/>
    <m/>
    <m/>
    <m/>
    <m/>
    <m/>
    <m/>
    <m/>
    <m/>
    <m/>
    <m/>
    <m/>
    <m/>
    <m/>
    <m/>
    <m/>
    <m/>
    <m/>
    <m/>
    <m/>
    <m/>
    <m/>
    <m/>
    <m/>
    <m/>
    <m/>
    <m/>
    <m/>
    <m/>
    <m/>
    <m/>
    <m/>
    <m/>
    <m/>
    <m/>
    <m/>
    <m/>
    <m/>
    <m/>
    <m/>
    <m/>
    <m/>
    <m/>
    <m/>
    <m/>
    <m/>
    <m/>
    <m/>
    <m/>
    <m/>
    <m/>
    <m/>
    <m/>
    <m/>
    <m/>
    <m/>
    <m/>
    <m/>
    <m/>
    <m/>
    <m/>
    <m/>
    <m/>
    <x v="0"/>
    <m/>
    <m/>
    <m/>
    <m/>
    <m/>
    <s v="GESTIONADO"/>
    <m/>
    <d v="2024-01-17T00:00:00"/>
    <m/>
    <m/>
    <x v="173"/>
    <x v="3"/>
    <x v="0"/>
    <x v="0"/>
    <x v="0"/>
    <n v="1"/>
    <n v="1"/>
    <n v="1"/>
    <n v="1"/>
    <x v="0"/>
    <n v="1"/>
    <s v="8.22489928MAS SALUD IPS LIMITADA"/>
    <x v="2"/>
    <d v="2024-01-17T00:00:00"/>
    <x v="3019"/>
    <d v="1899-12-30T00:00:00"/>
    <d v="2024-01-17T07:59:00"/>
    <s v="07:59"/>
    <d v="1899-12-30T00:20:00"/>
    <x v="1"/>
    <x v="1"/>
    <x v="29"/>
    <x v="1"/>
    <n v="8193"/>
  </r>
  <r>
    <n v="3044"/>
    <d v="2024-01-17T07:00:13"/>
    <d v="2024-01-17T08:25:10"/>
    <s v="45577874@ventasyservicios.com.co"/>
    <s v="David Andres Pardo Torres"/>
    <m/>
    <d v="2024-01-17T00:00:00"/>
    <s v="06:03"/>
    <x v="4"/>
    <m/>
    <m/>
    <m/>
    <m/>
    <m/>
    <m/>
    <m/>
    <m/>
    <s v="gerenciaoperaciones@7inversiones.com.co"/>
    <s v="Reporte de Deficiencias en los Servicios y Solicitud de Acciones Correctivas y Reembolso Referencia 88026923"/>
    <s v="88026923"/>
    <s v="7 INVERSIONES SAS"/>
    <s v="MICRO"/>
    <s v="CLIENTE EXTERNO"/>
    <x v="0"/>
    <m/>
    <s v="FIJO"/>
    <s v="HFC"/>
    <s v="CREACIÓN DE PQR"/>
    <m/>
    <m/>
    <m/>
    <m/>
    <m/>
    <m/>
    <m/>
    <m/>
    <m/>
    <m/>
    <m/>
    <m/>
    <m/>
    <m/>
    <s v="AJUSTES POR FALLAS DE SERVICIO"/>
    <m/>
    <m/>
    <m/>
    <m/>
    <m/>
    <m/>
    <m/>
    <m/>
    <m/>
    <m/>
    <m/>
    <m/>
    <m/>
    <m/>
    <m/>
    <m/>
    <m/>
    <m/>
    <m/>
    <m/>
    <m/>
    <m/>
    <m/>
    <m/>
    <m/>
    <m/>
    <m/>
    <m/>
    <m/>
    <m/>
    <m/>
    <m/>
    <m/>
    <m/>
    <m/>
    <m/>
    <m/>
    <m/>
    <m/>
    <m/>
    <m/>
    <m/>
    <m/>
    <m/>
    <m/>
    <m/>
    <m/>
    <m/>
    <m/>
    <m/>
    <m/>
    <m/>
    <m/>
    <m/>
    <m/>
    <m/>
    <m/>
    <m/>
    <m/>
    <m/>
    <m/>
    <m/>
    <m/>
    <m/>
    <m/>
    <m/>
    <m/>
    <m/>
    <m/>
    <m/>
    <m/>
    <m/>
    <m/>
    <m/>
    <m/>
    <m/>
    <m/>
    <m/>
    <m/>
    <m/>
    <m/>
    <m/>
    <m/>
    <m/>
    <m/>
    <m/>
    <m/>
    <m/>
    <m/>
    <m/>
    <m/>
    <m/>
    <m/>
    <m/>
    <x v="0"/>
    <m/>
    <m/>
    <m/>
    <m/>
    <m/>
    <s v="GESTIONADO"/>
    <m/>
    <d v="2024-01-17T00:00:00"/>
    <s v="996455017"/>
    <m/>
    <x v="163"/>
    <x v="0"/>
    <x v="0"/>
    <x v="0"/>
    <x v="0"/>
    <n v="1"/>
    <n v="1"/>
    <n v="1"/>
    <n v="1"/>
    <x v="0"/>
    <n v="1"/>
    <s v="880269237 INVERSIONES SAS"/>
    <x v="2"/>
    <d v="2024-01-17T00:00:00"/>
    <x v="3020"/>
    <d v="1899-12-30T00:00:00"/>
    <d v="2024-01-17T06:03:00"/>
    <s v="06:03"/>
    <d v="1899-12-30T02:22:10"/>
    <x v="1"/>
    <x v="1"/>
    <x v="14"/>
    <x v="0"/>
    <n v="8193"/>
  </r>
  <r>
    <n v="3045"/>
    <d v="2024-01-17T08:23:49"/>
    <d v="2024-01-17T08:25:22"/>
    <s v="46049316@ventasyservicios.com.co"/>
    <s v="Evelin Gicela Diaz Garzon"/>
    <m/>
    <d v="2024-01-16T00:00:00"/>
    <s v="07:50"/>
    <x v="7"/>
    <m/>
    <m/>
    <m/>
    <m/>
    <m/>
    <m/>
    <s v="gerencia@mundielectricos.com; "/>
    <s v="Re: CESION DE CONTRATO DE LINEAS POSPAGOS"/>
    <m/>
    <m/>
    <s v="3112174194"/>
    <s v="YASMIN RODULFO SAAVEDRA"/>
    <s v="SOHO"/>
    <s v="CLIENTE EXTERNO"/>
    <x v="0"/>
    <m/>
    <m/>
    <m/>
    <m/>
    <m/>
    <m/>
    <m/>
    <m/>
    <m/>
    <m/>
    <m/>
    <m/>
    <m/>
    <m/>
    <m/>
    <m/>
    <m/>
    <m/>
    <m/>
    <m/>
    <m/>
    <m/>
    <m/>
    <m/>
    <m/>
    <m/>
    <m/>
    <m/>
    <m/>
    <m/>
    <m/>
    <m/>
    <m/>
    <m/>
    <m/>
    <m/>
    <m/>
    <m/>
    <m/>
    <m/>
    <m/>
    <m/>
    <m/>
    <m/>
    <m/>
    <m/>
    <m/>
    <m/>
    <m/>
    <m/>
    <m/>
    <m/>
    <m/>
    <m/>
    <m/>
    <m/>
    <m/>
    <m/>
    <m/>
    <m/>
    <m/>
    <m/>
    <m/>
    <m/>
    <m/>
    <m/>
    <m/>
    <m/>
    <m/>
    <m/>
    <m/>
    <m/>
    <m/>
    <s v="MÓVIL"/>
    <m/>
    <s v="CESIÓN RECHAZADA"/>
    <m/>
    <m/>
    <s v="OTRAS SOLICITUDES"/>
    <m/>
    <m/>
    <m/>
    <m/>
    <m/>
    <m/>
    <m/>
    <m/>
    <m/>
    <m/>
    <m/>
    <m/>
    <m/>
    <m/>
    <m/>
    <m/>
    <m/>
    <m/>
    <m/>
    <m/>
    <m/>
    <m/>
    <m/>
    <m/>
    <m/>
    <m/>
    <m/>
    <m/>
    <m/>
    <m/>
    <m/>
    <m/>
    <m/>
    <m/>
    <x v="0"/>
    <m/>
    <m/>
    <m/>
    <m/>
    <m/>
    <s v="GESTIONADO"/>
    <m/>
    <d v="2024-01-16T00:00:00"/>
    <s v="CON RTA DE ALCA"/>
    <m/>
    <x v="79"/>
    <x v="6"/>
    <x v="0"/>
    <x v="0"/>
    <x v="0"/>
    <n v="1"/>
    <n v="1"/>
    <n v="1"/>
    <n v="1"/>
    <x v="0"/>
    <n v="1"/>
    <s v="3112174194YASMIN RODULFO SAAVEDRA"/>
    <x v="0"/>
    <d v="2024-01-17T00:00:00"/>
    <x v="3021"/>
    <d v="1899-12-30T00:00:00"/>
    <d v="2024-01-16T07:50:00"/>
    <s v="07:50"/>
    <d v="1899-12-31T00:35:22"/>
    <x v="0"/>
    <x v="2"/>
    <x v="22"/>
    <x v="1"/>
    <n v="8193"/>
  </r>
  <r>
    <n v="3046"/>
    <d v="2024-01-17T08:27:34"/>
    <d v="2024-01-17T08:30:28"/>
    <s v="46044971@ventasyservicios.com.co"/>
    <s v="Rowinson Pinilla Vega"/>
    <m/>
    <d v="2024-01-15T00:00:00"/>
    <s v="14:16 p. m."/>
    <x v="4"/>
    <m/>
    <m/>
    <m/>
    <m/>
    <m/>
    <m/>
    <m/>
    <m/>
    <s v="proyectosti@herson.com.co"/>
    <s v="Fwd: Solicitud cambio de Pospago a Prepago"/>
    <s v="3107616727"/>
    <s v="DISTRIBUCIONES FARMACEUTICAS HERSON S.A.S"/>
    <s v="PYME MEDIANA"/>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5T00:00:00"/>
    <s v="NA"/>
    <s v="NA"/>
    <x v="0"/>
    <x v="0"/>
    <x v="0"/>
    <x v="0"/>
    <x v="0"/>
    <n v="1"/>
    <n v="1"/>
    <n v="1"/>
    <n v="1"/>
    <x v="0"/>
    <n v="1"/>
    <s v="3107616727DISTRIBUCIONES FARMACEUTICAS HERSON S.A.S"/>
    <x v="0"/>
    <d v="2024-01-17T00:00:00"/>
    <x v="3022"/>
    <d v="1899-12-30T00:00:00"/>
    <d v="2024-01-15T14:16:00"/>
    <s v="14:16"/>
    <d v="1899-12-31T18:14:28"/>
    <x v="0"/>
    <x v="2"/>
    <x v="19"/>
    <x v="1"/>
    <n v="8193"/>
  </r>
  <r>
    <n v="3047"/>
    <d v="2024-01-17T08:26:28"/>
    <d v="2024-01-17T08:39:46"/>
    <s v="46049316@ventasyservicios.com.co"/>
    <s v="Evelin Gicela Diaz Garzon"/>
    <m/>
    <d v="2024-01-16T00:00:00"/>
    <s v="07:39"/>
    <x v="7"/>
    <m/>
    <m/>
    <m/>
    <m/>
    <m/>
    <m/>
    <s v="rjcecogestiones@gmail.com"/>
    <s v="Fwd: Cesion contrato"/>
    <m/>
    <m/>
    <s v="3112654631"/>
    <s v="RJC ECOGESTIONES S.A.S"/>
    <s v="MICRO"/>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6T00:00:00"/>
    <m/>
    <m/>
    <x v="81"/>
    <x v="6"/>
    <x v="0"/>
    <x v="0"/>
    <x v="0"/>
    <n v="1"/>
    <n v="1"/>
    <n v="1"/>
    <n v="1"/>
    <x v="0"/>
    <n v="1"/>
    <s v="3112654631RJC ECOGESTIONES S.A.S"/>
    <x v="0"/>
    <d v="2024-01-17T00:00:00"/>
    <x v="3023"/>
    <d v="1899-12-30T00:00:00"/>
    <d v="2024-01-16T07:39:00"/>
    <s v="07:39"/>
    <d v="1899-12-31T01:00:46"/>
    <x v="0"/>
    <x v="2"/>
    <x v="22"/>
    <x v="1"/>
    <n v="8193"/>
  </r>
  <r>
    <n v="3048"/>
    <d v="2024-01-17T08:51:45"/>
    <d v="2024-01-17T08:52:35"/>
    <s v="46049316@ventasyservicios.com.co"/>
    <s v="Evelin Gicela Diaz Garzon"/>
    <m/>
    <d v="2024-01-16T00:00:00"/>
    <s v="06:51"/>
    <x v="7"/>
    <m/>
    <m/>
    <m/>
    <m/>
    <m/>
    <m/>
    <s v="gestionambiental@rodamundi.com; "/>
    <s v="Re: Portabilidad"/>
    <m/>
    <m/>
    <s v="3114409241"/>
    <s v="RODAMUNDI SAS"/>
    <s v="PYME MEDIAN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6T00:00:00"/>
    <m/>
    <m/>
    <x v="81"/>
    <x v="6"/>
    <x v="0"/>
    <x v="0"/>
    <x v="0"/>
    <n v="1"/>
    <n v="1"/>
    <n v="1"/>
    <n v="1"/>
    <x v="1"/>
    <n v="3"/>
    <s v="3114409241RODAMUNDI SAS"/>
    <x v="0"/>
    <d v="2024-01-17T00:00:00"/>
    <x v="3024"/>
    <d v="1899-12-30T00:00:00"/>
    <d v="2024-01-16T06:51:00"/>
    <s v="06:51"/>
    <d v="1899-12-31T02:01:35"/>
    <x v="0"/>
    <x v="2"/>
    <x v="22"/>
    <x v="1"/>
    <n v="8193"/>
  </r>
  <r>
    <n v="3049"/>
    <d v="2024-01-17T08:57:31"/>
    <d v="2024-01-17T08:58:53"/>
    <s v="45077035@ventasyservicios.com.co"/>
    <s v="Diana Marcela Navia Fino"/>
    <m/>
    <d v="2024-01-17T00:00:00"/>
    <s v="08:14"/>
    <x v="3"/>
    <m/>
    <s v="15561188"/>
    <m/>
    <m/>
    <m/>
    <m/>
    <m/>
    <m/>
    <m/>
    <m/>
    <s v="8.22456368"/>
    <s v="JOHN EDINSON MUNERA RODRIGUEZ -"/>
    <s v="SOHO"/>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7T00:00:00"/>
    <m/>
    <m/>
    <x v="61"/>
    <x v="3"/>
    <x v="0"/>
    <x v="0"/>
    <x v="0"/>
    <n v="1"/>
    <n v="1"/>
    <n v="1"/>
    <n v="1"/>
    <x v="1"/>
    <n v="2"/>
    <s v="8.22456368JOHN EDINSON MUNERA RODRIGUEZ -"/>
    <x v="2"/>
    <d v="2024-01-17T00:00:00"/>
    <x v="3025"/>
    <d v="1899-12-30T00:00:00"/>
    <d v="2024-01-17T08:14:00"/>
    <s v="08:14"/>
    <d v="1899-12-30T00:44:53"/>
    <x v="1"/>
    <x v="1"/>
    <x v="29"/>
    <x v="1"/>
    <n v="8193"/>
  </r>
  <r>
    <n v="3050"/>
    <d v="2024-01-17T08:56:00"/>
    <d v="2024-01-17T08:59:14"/>
    <s v="45961452@ventasyservicios.com.co"/>
    <s v="Natalia Buenano Gonzalez"/>
    <m/>
    <d v="2024-01-16T00:00:00"/>
    <s v="17:40"/>
    <x v="0"/>
    <m/>
    <m/>
    <m/>
    <m/>
    <m/>
    <m/>
    <m/>
    <m/>
    <s v="yulid12@yahoo.es"/>
    <s v="Re: Fwd: DESAFILIACIÓN SERVICIO CLARO"/>
    <s v="47410733"/>
    <s v="HERMANAS DEL DIVINO SALVADOR               "/>
    <s v="PYME PEQUEÑA"/>
    <s v="CLIENTE EXTERNO"/>
    <x v="0"/>
    <m/>
    <s v="FIJO"/>
    <s v="HFC"/>
    <s v="CANCELACIÓN DE SERVICIO"/>
    <m/>
    <m/>
    <m/>
    <m/>
    <m/>
    <m/>
    <m/>
    <s v="PROPUESTA CONTENCIÓN"/>
    <m/>
    <m/>
    <m/>
    <m/>
    <m/>
    <m/>
    <m/>
    <m/>
    <m/>
    <m/>
    <m/>
    <m/>
    <m/>
    <m/>
    <m/>
    <m/>
    <m/>
    <m/>
    <m/>
    <m/>
    <m/>
    <m/>
    <m/>
    <m/>
    <m/>
    <m/>
    <m/>
    <m/>
    <m/>
    <m/>
    <m/>
    <m/>
    <m/>
    <m/>
    <m/>
    <m/>
    <m/>
    <m/>
    <m/>
    <m/>
    <m/>
    <m/>
    <m/>
    <m/>
    <m/>
    <m/>
    <m/>
    <m/>
    <m/>
    <m/>
    <m/>
    <m/>
    <m/>
    <m/>
    <m/>
    <m/>
    <m/>
    <m/>
    <m/>
    <m/>
    <m/>
    <m/>
    <m/>
    <m/>
    <m/>
    <m/>
    <m/>
    <m/>
    <m/>
    <m/>
    <m/>
    <m/>
    <m/>
    <m/>
    <m/>
    <m/>
    <m/>
    <m/>
    <m/>
    <m/>
    <m/>
    <m/>
    <m/>
    <m/>
    <m/>
    <m/>
    <m/>
    <m/>
    <m/>
    <m/>
    <m/>
    <m/>
    <m/>
    <m/>
    <m/>
    <m/>
    <m/>
    <s v="TOTAL"/>
    <m/>
    <s v="NO INDICA MOTIVO"/>
    <m/>
    <x v="1"/>
    <m/>
    <m/>
    <s v="2"/>
    <m/>
    <m/>
    <s v="GESTIONADO"/>
    <m/>
    <d v="2024-01-17T00:00:00"/>
    <s v="Reasignado contactopyme"/>
    <m/>
    <x v="11"/>
    <x v="0"/>
    <x v="0"/>
    <x v="0"/>
    <x v="0"/>
    <n v="1"/>
    <n v="1"/>
    <n v="1"/>
    <n v="1"/>
    <x v="0"/>
    <n v="1"/>
    <s v="47410733HERMANAS DEL DIVINO SALVADOR               "/>
    <x v="0"/>
    <d v="2024-01-17T00:00:00"/>
    <x v="3026"/>
    <d v="1899-12-30T00:00:00"/>
    <d v="2024-01-16T17:40:00"/>
    <s v="17:40"/>
    <d v="1899-12-30T15:19:14"/>
    <x v="3"/>
    <x v="0"/>
    <x v="5"/>
    <x v="1"/>
    <n v="8193"/>
  </r>
  <r>
    <n v="3051"/>
    <d v="2024-01-17T08:56:19"/>
    <d v="2024-01-17T09:00:18"/>
    <s v="45577874@ventasyservicios.com.co"/>
    <s v="David Andres Pardo Torres"/>
    <m/>
    <d v="2024-01-17T00:00:00"/>
    <s v="06:21"/>
    <x v="4"/>
    <m/>
    <m/>
    <m/>
    <m/>
    <m/>
    <m/>
    <m/>
    <m/>
    <s v="soporte@serviglobal.co"/>
    <s v="Factura discriminada servcios moviles"/>
    <s v="8.22291913"/>
    <s v="SERVICOMUNICACIONES GLOBAL SAS"/>
    <s v="PYME PEQUEÑA"/>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7T00:00:00"/>
    <s v="121"/>
    <m/>
    <x v="9"/>
    <x v="0"/>
    <x v="0"/>
    <x v="0"/>
    <x v="0"/>
    <n v="1"/>
    <n v="1"/>
    <n v="1"/>
    <n v="1"/>
    <x v="0"/>
    <n v="1"/>
    <s v="8.22291913SERVICOMUNICACIONES GLOBAL SAS"/>
    <x v="2"/>
    <d v="2024-01-17T00:00:00"/>
    <x v="3027"/>
    <d v="1899-12-30T00:00:00"/>
    <d v="2024-01-17T06:21:00"/>
    <s v="06:21"/>
    <d v="1899-12-30T02:39:18"/>
    <x v="1"/>
    <x v="1"/>
    <x v="14"/>
    <x v="0"/>
    <n v="8193"/>
  </r>
  <r>
    <n v="3052"/>
    <d v="2024-01-17T09:04:54"/>
    <d v="2024-01-17T09:06:04"/>
    <s v="45077035@ventasyservicios.com.co"/>
    <s v="Diana Marcela Navia Fino"/>
    <m/>
    <d v="2024-01-17T00:00:00"/>
    <s v="08:30"/>
    <x v="3"/>
    <m/>
    <s v="15561196"/>
    <m/>
    <m/>
    <m/>
    <m/>
    <m/>
    <m/>
    <m/>
    <m/>
    <s v="8.22448922.00.00.100014"/>
    <s v="EL CENTRO DE LOS SENTIDOS SAS -"/>
    <s v="PYME MEDIANA"/>
    <s v="CLIENTE EXTERNO"/>
    <x v="0"/>
    <m/>
    <s v="MÓVIL"/>
    <m/>
    <m/>
    <s v="SUSPENSIÓN POR ROBO PERDIDA"/>
    <m/>
    <m/>
    <m/>
    <m/>
    <m/>
    <m/>
    <m/>
    <m/>
    <m/>
    <m/>
    <m/>
    <m/>
    <m/>
    <m/>
    <m/>
    <m/>
    <m/>
    <m/>
    <m/>
    <m/>
    <m/>
    <m/>
    <m/>
    <m/>
    <m/>
    <m/>
    <m/>
    <m/>
    <m/>
    <m/>
    <m/>
    <m/>
    <m/>
    <m/>
    <m/>
    <m/>
    <m/>
    <m/>
    <m/>
    <m/>
    <m/>
    <m/>
    <m/>
    <m/>
    <m/>
    <m/>
    <m/>
    <m/>
    <m/>
    <m/>
    <m/>
    <m/>
    <m/>
    <m/>
    <m/>
    <m/>
    <s v="INFORMACIÓN - ACLARACIÓN"/>
    <m/>
    <m/>
    <m/>
    <m/>
    <m/>
    <m/>
    <m/>
    <m/>
    <m/>
    <m/>
    <m/>
    <m/>
    <m/>
    <m/>
    <m/>
    <m/>
    <m/>
    <m/>
    <m/>
    <m/>
    <m/>
    <m/>
    <m/>
    <m/>
    <m/>
    <m/>
    <m/>
    <m/>
    <m/>
    <m/>
    <m/>
    <m/>
    <m/>
    <m/>
    <m/>
    <m/>
    <m/>
    <m/>
    <m/>
    <m/>
    <m/>
    <m/>
    <m/>
    <m/>
    <m/>
    <m/>
    <m/>
    <m/>
    <m/>
    <m/>
    <m/>
    <x v="0"/>
    <m/>
    <m/>
    <m/>
    <m/>
    <m/>
    <s v="GESTIONADO"/>
    <m/>
    <d v="2024-01-17T00:00:00"/>
    <m/>
    <m/>
    <x v="51"/>
    <x v="3"/>
    <x v="0"/>
    <x v="0"/>
    <x v="0"/>
    <n v="1"/>
    <n v="1"/>
    <n v="1"/>
    <n v="1"/>
    <x v="0"/>
    <n v="1"/>
    <s v="8.22448922.00.00.100014EL CENTRO DE LOS SENTIDOS SAS -"/>
    <x v="2"/>
    <d v="2024-01-17T00:00:00"/>
    <x v="3028"/>
    <d v="1899-12-30T00:00:00"/>
    <d v="2024-01-17T08:30:00"/>
    <s v="08:30"/>
    <d v="1899-12-30T00:36:04"/>
    <x v="1"/>
    <x v="1"/>
    <x v="29"/>
    <x v="1"/>
    <n v="8193"/>
  </r>
  <r>
    <n v="3053"/>
    <d v="2024-01-17T09:03:44"/>
    <d v="2024-01-17T09:06:39"/>
    <s v="45577874@ventasyservicios.com.co"/>
    <s v="David Andres Pardo Torres"/>
    <m/>
    <d v="2024-01-17T00:00:00"/>
    <s v="07:19"/>
    <x v="4"/>
    <m/>
    <m/>
    <m/>
    <m/>
    <m/>
    <m/>
    <m/>
    <m/>
    <s v="tesorerialamartina589@gmail.com"/>
    <s v="ENVIO DE FACTURACIÓN"/>
    <s v="8.22470632"/>
    <s v="AGROHACIENDA LA MARTINA SAS"/>
    <s v="MICRO"/>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7T00:00:00"/>
    <s v="29"/>
    <m/>
    <x v="9"/>
    <x v="0"/>
    <x v="0"/>
    <x v="0"/>
    <x v="0"/>
    <n v="1"/>
    <n v="1"/>
    <n v="1"/>
    <n v="1"/>
    <x v="0"/>
    <n v="1"/>
    <s v="8.22470632AGROHACIENDA LA MARTINA SAS"/>
    <x v="2"/>
    <d v="2024-01-17T00:00:00"/>
    <x v="3029"/>
    <d v="1899-12-30T00:00:00"/>
    <d v="2024-01-17T07:19:00"/>
    <s v="07:19"/>
    <d v="1899-12-30T01:47:39"/>
    <x v="1"/>
    <x v="1"/>
    <x v="14"/>
    <x v="0"/>
    <n v="8193"/>
  </r>
  <r>
    <n v="3054"/>
    <d v="2024-01-17T08:59:18"/>
    <d v="2024-01-17T09:10:11"/>
    <s v="45961452@ventasyservicios.com.co"/>
    <s v="Natalia Buenano Gonzalez"/>
    <m/>
    <d v="2024-01-16T00:00:00"/>
    <s v="17:43"/>
    <x v="0"/>
    <m/>
    <m/>
    <m/>
    <m/>
    <m/>
    <m/>
    <m/>
    <m/>
    <s v="administracion@talentoypotencial.com.co"/>
    <s v="Re: Fwd: CERTIFICACION DE LINEA CLARO"/>
    <s v="3113860221"/>
    <s v="TALENTO Y POTENCIAL S A S"/>
    <s v="MICRO"/>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17T00:00:00"/>
    <s v="Reasignado contactopyme"/>
    <m/>
    <x v="50"/>
    <x v="0"/>
    <x v="0"/>
    <x v="0"/>
    <x v="0"/>
    <n v="1"/>
    <n v="1"/>
    <n v="1"/>
    <n v="1"/>
    <x v="2"/>
    <n v="2"/>
    <s v="3113860221TALENTO Y POTENCIAL S A S"/>
    <x v="0"/>
    <d v="2024-01-17T00:00:00"/>
    <x v="3030"/>
    <d v="1899-12-30T00:00:00"/>
    <d v="2024-01-16T17:43:00"/>
    <s v="17:43"/>
    <d v="1899-12-30T15:27:11"/>
    <x v="3"/>
    <x v="0"/>
    <x v="5"/>
    <x v="1"/>
    <n v="8193"/>
  </r>
  <r>
    <n v="3055"/>
    <d v="2024-01-17T09:16:53"/>
    <d v="2024-01-17T09:19:10"/>
    <s v="45577874@ventasyservicios.com.co"/>
    <s v="David Andres Pardo Torres"/>
    <m/>
    <d v="2024-01-17T00:00:00"/>
    <s v="07:42"/>
    <x v="4"/>
    <m/>
    <m/>
    <m/>
    <m/>
    <m/>
    <m/>
    <m/>
    <m/>
    <s v="nubia.vargas@monttcolombia.com.co"/>
    <s v="RED AGRICOLA COLOMBIA SAS//FACTURAS MES DE ENERO"/>
    <s v="1.00014523"/>
    <s v="RED AGRICOLA COLOMBIA SAS"/>
    <s v="MICRO"/>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7T00:00:00"/>
    <s v="118"/>
    <m/>
    <x v="9"/>
    <x v="0"/>
    <x v="0"/>
    <x v="0"/>
    <x v="0"/>
    <n v="1"/>
    <n v="1"/>
    <n v="1"/>
    <n v="1"/>
    <x v="0"/>
    <n v="1"/>
    <s v="1.00014523RED AGRICOLA COLOMBIA SAS"/>
    <x v="2"/>
    <d v="2024-01-17T00:00:00"/>
    <x v="3031"/>
    <d v="1899-12-30T00:00:00"/>
    <d v="2024-01-17T07:42:00"/>
    <s v="07:42"/>
    <d v="1899-12-30T01:37:10"/>
    <x v="1"/>
    <x v="1"/>
    <x v="14"/>
    <x v="0"/>
    <n v="8193"/>
  </r>
  <r>
    <n v="3056"/>
    <d v="2024-01-17T09:10:15"/>
    <d v="2024-01-17T09:20:11"/>
    <s v="45961452@ventasyservicios.com.co"/>
    <s v="Natalia Buenano Gonzalez"/>
    <m/>
    <d v="2024-01-16T00:00:00"/>
    <s v="17:44"/>
    <x v="0"/>
    <m/>
    <m/>
    <m/>
    <m/>
    <m/>
    <m/>
    <m/>
    <m/>
    <s v="asesorinboundclarofijopyme2@tncolombia.com.co"/>
    <s v="Re: AYUDA CON CAMBIO DE PROVEEDOR GOOGLE WORKSPACE //  SO068701 //Razón Social : TECHNICAL SOLUTIONS SAFETY SAS  Documento/ : NIT. 901095058-2"/>
    <s v="33001617"/>
    <s v="TECHNICAL SOLUTIONS SAFETY SAS             "/>
    <s v="MICRO"/>
    <s v="CONSULTOR COMERCIAL"/>
    <x v="0"/>
    <m/>
    <s v="FIJO"/>
    <s v="HFC"/>
    <s v="PRODUCTO"/>
    <m/>
    <m/>
    <m/>
    <m/>
    <m/>
    <m/>
    <m/>
    <m/>
    <m/>
    <m/>
    <m/>
    <m/>
    <m/>
    <m/>
    <m/>
    <m/>
    <m/>
    <m/>
    <m/>
    <m/>
    <m/>
    <m/>
    <m/>
    <m/>
    <m/>
    <m/>
    <m/>
    <m/>
    <m/>
    <m/>
    <m/>
    <m/>
    <m/>
    <m/>
    <m/>
    <m/>
    <m/>
    <m/>
    <s v="OTROS PRODUCTOS (VENTAS)"/>
    <m/>
    <m/>
    <m/>
    <m/>
    <m/>
    <m/>
    <m/>
    <m/>
    <m/>
    <m/>
    <m/>
    <m/>
    <m/>
    <m/>
    <m/>
    <m/>
    <m/>
    <m/>
    <m/>
    <m/>
    <m/>
    <m/>
    <m/>
    <m/>
    <m/>
    <m/>
    <m/>
    <m/>
    <m/>
    <m/>
    <m/>
    <m/>
    <m/>
    <m/>
    <m/>
    <m/>
    <m/>
    <m/>
    <m/>
    <m/>
    <m/>
    <m/>
    <m/>
    <m/>
    <m/>
    <m/>
    <m/>
    <m/>
    <m/>
    <m/>
    <m/>
    <m/>
    <m/>
    <m/>
    <m/>
    <m/>
    <m/>
    <m/>
    <m/>
    <m/>
    <m/>
    <m/>
    <m/>
    <m/>
    <m/>
    <m/>
    <m/>
    <m/>
    <m/>
    <m/>
    <x v="0"/>
    <m/>
    <m/>
    <m/>
    <m/>
    <m/>
    <s v="GESTIONADO"/>
    <m/>
    <d v="2024-01-17T00:00:00"/>
    <s v="Reasignado vencido"/>
    <m/>
    <x v="16"/>
    <x v="0"/>
    <x v="0"/>
    <x v="0"/>
    <x v="0"/>
    <n v="1"/>
    <n v="1"/>
    <n v="1"/>
    <n v="1"/>
    <x v="0"/>
    <n v="1"/>
    <s v="33001617TECHNICAL SOLUTIONS SAFETY SAS             "/>
    <x v="0"/>
    <d v="2024-01-17T00:00:00"/>
    <x v="3032"/>
    <d v="1899-12-30T00:00:00"/>
    <d v="2024-01-16T17:44:00"/>
    <s v="17:44"/>
    <d v="1899-12-30T15:36:11"/>
    <x v="3"/>
    <x v="0"/>
    <x v="5"/>
    <x v="1"/>
    <n v="8193"/>
  </r>
  <r>
    <n v="3057"/>
    <d v="2024-01-17T09:10:14"/>
    <d v="2024-01-17T09:20:54"/>
    <s v="46046878@ventasyservicios.com.co"/>
    <s v="Laura Alejandra Romero Roa"/>
    <m/>
    <d v="2024-01-24T00:00:00"/>
    <s v="9:12"/>
    <x v="0"/>
    <m/>
    <m/>
    <m/>
    <m/>
    <m/>
    <m/>
    <m/>
    <m/>
    <s v="catalinatovar@distrialger.com; "/>
    <s v="Re: Fwd: ACEPTACIÓN PROPUESTA COMERCIAL DE FO"/>
    <s v="900021499"/>
    <s v="DISTRIBUIDORA ALGER SAS"/>
    <s v="NO DETERMINADO"/>
    <s v="CLIENTE EXTERNO"/>
    <x v="0"/>
    <m/>
    <s v="FIJO"/>
    <s v="FO"/>
    <s v="FIDELIZACIÓN - RETENCIÓN"/>
    <m/>
    <m/>
    <m/>
    <m/>
    <m/>
    <m/>
    <m/>
    <m/>
    <m/>
    <m/>
    <m/>
    <m/>
    <m/>
    <m/>
    <m/>
    <m/>
    <m/>
    <m/>
    <m/>
    <m/>
    <m/>
    <s v="APLICACIÓN CAMPAÑA DE DESCUENTO"/>
    <m/>
    <m/>
    <m/>
    <m/>
    <m/>
    <m/>
    <m/>
    <m/>
    <m/>
    <m/>
    <m/>
    <m/>
    <m/>
    <m/>
    <m/>
    <m/>
    <m/>
    <m/>
    <m/>
    <m/>
    <m/>
    <m/>
    <m/>
    <m/>
    <m/>
    <m/>
    <m/>
    <m/>
    <m/>
    <m/>
    <m/>
    <m/>
    <m/>
    <m/>
    <m/>
    <m/>
    <m/>
    <m/>
    <m/>
    <m/>
    <m/>
    <m/>
    <m/>
    <m/>
    <m/>
    <m/>
    <m/>
    <m/>
    <m/>
    <m/>
    <m/>
    <m/>
    <m/>
    <m/>
    <m/>
    <m/>
    <m/>
    <m/>
    <m/>
    <m/>
    <m/>
    <m/>
    <m/>
    <m/>
    <m/>
    <m/>
    <m/>
    <m/>
    <m/>
    <m/>
    <m/>
    <m/>
    <m/>
    <m/>
    <m/>
    <m/>
    <m/>
    <m/>
    <m/>
    <m/>
    <m/>
    <m/>
    <m/>
    <m/>
    <m/>
    <m/>
    <m/>
    <x v="0"/>
    <m/>
    <m/>
    <m/>
    <m/>
    <m/>
    <s v="GESTIONADO"/>
    <m/>
    <d v="2024-01-17T00:00:00"/>
    <m/>
    <m/>
    <x v="109"/>
    <x v="0"/>
    <x v="0"/>
    <x v="0"/>
    <x v="0"/>
    <n v="1"/>
    <n v="1"/>
    <n v="1"/>
    <n v="1"/>
    <x v="0"/>
    <n v="1"/>
    <s v="900021499DISTRIBUIDORA ALGER SAS"/>
    <x v="0"/>
    <d v="2024-01-17T00:00:00"/>
    <x v="3033"/>
    <s v="9::12"/>
    <d v="2024-01-23T00:00:00"/>
    <s v="9:12"/>
    <s v="Fecha del futuro."/>
    <x v="5"/>
    <x v="2"/>
    <x v="27"/>
    <x v="1"/>
    <n v="8193"/>
  </r>
  <r>
    <n v="3058"/>
    <d v="2024-01-17T09:21:03"/>
    <d v="2024-01-17T09:23:59"/>
    <s v="45077035@ventasyservicios.com.co"/>
    <s v="Diana Marcela Navia Fino"/>
    <m/>
    <d v="2024-01-17T00:00:00"/>
    <s v="08:31"/>
    <x v="3"/>
    <m/>
    <s v="15561199"/>
    <m/>
    <m/>
    <m/>
    <m/>
    <m/>
    <m/>
    <m/>
    <m/>
    <s v="2.134842509"/>
    <s v="CIA DE TAXIS VERDES"/>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7T00:00:00"/>
    <m/>
    <m/>
    <x v="21"/>
    <x v="3"/>
    <x v="0"/>
    <x v="0"/>
    <x v="0"/>
    <n v="1"/>
    <n v="1"/>
    <n v="1"/>
    <n v="1"/>
    <x v="0"/>
    <n v="1"/>
    <s v="2.134842509CIA DE TAXIS VERDES"/>
    <x v="2"/>
    <d v="2024-01-17T00:00:00"/>
    <x v="3034"/>
    <d v="1899-12-30T00:00:00"/>
    <d v="2024-01-17T08:31:00"/>
    <s v="08:31"/>
    <d v="1899-12-30T00:52:59"/>
    <x v="1"/>
    <x v="1"/>
    <x v="29"/>
    <x v="1"/>
    <n v="8193"/>
  </r>
  <r>
    <n v="3059"/>
    <d v="2024-01-17T09:31:27"/>
    <d v="2024-01-17T09:32:41"/>
    <s v="45077035@ventasyservicios.com.co"/>
    <s v="Diana Marcela Navia Fino"/>
    <m/>
    <d v="2024-01-17T00:00:00"/>
    <s v="08:40"/>
    <x v="3"/>
    <m/>
    <s v="15561206"/>
    <m/>
    <m/>
    <m/>
    <m/>
    <m/>
    <m/>
    <m/>
    <m/>
    <s v="8.22427396.00.00.100168"/>
    <s v="B I SAS -"/>
    <s v="PYME MEDIANA"/>
    <s v="CLIENTE EXTERN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17T00:00:00"/>
    <m/>
    <m/>
    <x v="27"/>
    <x v="3"/>
    <x v="0"/>
    <x v="0"/>
    <x v="0"/>
    <n v="1"/>
    <n v="1"/>
    <n v="1"/>
    <n v="1"/>
    <x v="0"/>
    <n v="1"/>
    <s v="8.22427396.00.00.100168B I SAS -"/>
    <x v="2"/>
    <d v="2024-01-17T00:00:00"/>
    <x v="3035"/>
    <d v="1899-12-30T00:00:00"/>
    <d v="2024-01-17T08:40:00"/>
    <s v="08:40"/>
    <d v="1899-12-30T00:52:41"/>
    <x v="1"/>
    <x v="1"/>
    <x v="29"/>
    <x v="1"/>
    <n v="8193"/>
  </r>
  <r>
    <n v="3060"/>
    <d v="2024-01-17T09:37:24"/>
    <d v="2024-01-17T09:38:55"/>
    <s v="46044971@ventasyservicios.com.co"/>
    <s v="Rowinson Pinilla Vega"/>
    <m/>
    <d v="2024-01-15T00:00:00"/>
    <s v=" 16:17 p. m."/>
    <x v="4"/>
    <m/>
    <m/>
    <m/>
    <m/>
    <m/>
    <m/>
    <m/>
    <m/>
    <s v="sistemas@celam.org"/>
    <s v="Fwd: Portabilidad Linea Corporativa CELAM"/>
    <s v="3028676607"/>
    <s v="CONSEJO EPISCOPAL LATINOAMERICANO"/>
    <s v="PYME MEDIANA"/>
    <s v="CLIENTE EXTERNO"/>
    <x v="0"/>
    <m/>
    <s v="MÓVIL"/>
    <m/>
    <m/>
    <s v="PRODUCTO"/>
    <m/>
    <m/>
    <m/>
    <m/>
    <m/>
    <m/>
    <m/>
    <m/>
    <m/>
    <m/>
    <m/>
    <m/>
    <m/>
    <m/>
    <m/>
    <m/>
    <m/>
    <m/>
    <m/>
    <m/>
    <m/>
    <m/>
    <m/>
    <m/>
    <m/>
    <m/>
    <m/>
    <m/>
    <m/>
    <m/>
    <m/>
    <m/>
    <m/>
    <m/>
    <m/>
    <m/>
    <m/>
    <m/>
    <s v="INFORMACIÓN PORTABILIDAD"/>
    <m/>
    <m/>
    <m/>
    <m/>
    <m/>
    <m/>
    <m/>
    <m/>
    <m/>
    <m/>
    <m/>
    <m/>
    <m/>
    <m/>
    <m/>
    <m/>
    <m/>
    <m/>
    <m/>
    <m/>
    <m/>
    <m/>
    <m/>
    <m/>
    <m/>
    <m/>
    <m/>
    <m/>
    <m/>
    <m/>
    <m/>
    <m/>
    <m/>
    <m/>
    <m/>
    <m/>
    <m/>
    <m/>
    <m/>
    <m/>
    <m/>
    <m/>
    <m/>
    <m/>
    <m/>
    <m/>
    <m/>
    <m/>
    <m/>
    <m/>
    <m/>
    <m/>
    <m/>
    <m/>
    <m/>
    <m/>
    <m/>
    <m/>
    <m/>
    <m/>
    <m/>
    <m/>
    <m/>
    <m/>
    <m/>
    <m/>
    <m/>
    <m/>
    <m/>
    <x v="0"/>
    <m/>
    <m/>
    <m/>
    <m/>
    <m/>
    <s v="SOLUCIONADO ESCALADO"/>
    <s v="SUPERVISOR NEGOCIOS"/>
    <d v="2024-01-15T00:00:00"/>
    <s v="NA"/>
    <s v="NA"/>
    <x v="147"/>
    <x v="0"/>
    <x v="4"/>
    <x v="0"/>
    <x v="0"/>
    <n v="1"/>
    <n v="1"/>
    <n v="1"/>
    <n v="1"/>
    <x v="2"/>
    <n v="2"/>
    <s v="3028676607CONSEJO EPISCOPAL LATINOAMERICANO"/>
    <x v="1"/>
    <d v="2024-01-17T00:00:00"/>
    <x v="3036"/>
    <d v="1899-12-30T00:00:00"/>
    <d v="2024-01-15T16:17:00"/>
    <s v=" 16:17"/>
    <d v="1899-12-31T17:21:55"/>
    <x v="0"/>
    <x v="2"/>
    <x v="19"/>
    <x v="1"/>
    <n v="8193"/>
  </r>
  <r>
    <n v="3061"/>
    <d v="2024-01-17T09:41:24"/>
    <d v="2024-01-17T09:43:00"/>
    <s v="45077035@ventasyservicios.com.co"/>
    <s v="Diana Marcela Navia Fino"/>
    <m/>
    <d v="2024-01-17T00:00:00"/>
    <s v="08:41"/>
    <x v="3"/>
    <m/>
    <s v="15561207"/>
    <m/>
    <m/>
    <m/>
    <m/>
    <m/>
    <m/>
    <m/>
    <m/>
    <s v="8.22438246.00.00.100028"/>
    <s v="MOTO MART S A "/>
    <s v="PYME MEDIANA"/>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7T00:00:00"/>
    <m/>
    <m/>
    <x v="61"/>
    <x v="3"/>
    <x v="0"/>
    <x v="0"/>
    <x v="0"/>
    <n v="1"/>
    <n v="1"/>
    <n v="1"/>
    <n v="1"/>
    <x v="0"/>
    <n v="1"/>
    <s v="8.22438246.00.00.100028MOTO MART S A "/>
    <x v="2"/>
    <d v="2024-01-17T00:00:00"/>
    <x v="3037"/>
    <d v="1899-12-30T00:00:00"/>
    <d v="2024-01-17T08:41:00"/>
    <s v="08:41"/>
    <d v="1899-12-30T01:02:00"/>
    <x v="1"/>
    <x v="1"/>
    <x v="29"/>
    <x v="1"/>
    <n v="8193"/>
  </r>
  <r>
    <n v="3062"/>
    <d v="2024-01-17T09:43:49"/>
    <d v="2024-01-17T09:44:17"/>
    <s v="45577874@ventasyservicios.com.co"/>
    <s v="David Andres Pardo Torres"/>
    <m/>
    <d v="2024-01-17T00:00:00"/>
    <s v="07:54"/>
    <x v="4"/>
    <m/>
    <m/>
    <m/>
    <m/>
    <m/>
    <m/>
    <m/>
    <m/>
    <s v="recursohumano@cristacryl.com.co"/>
    <s v="Solicitud facturas Servicios Moviles"/>
    <s v="8.22486757"/>
    <s v="CRISTACRYL SAS"/>
    <s v="MICRO"/>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7T00:00:00"/>
    <s v="65"/>
    <m/>
    <x v="9"/>
    <x v="0"/>
    <x v="0"/>
    <x v="0"/>
    <x v="0"/>
    <n v="1"/>
    <n v="1"/>
    <n v="1"/>
    <n v="1"/>
    <x v="0"/>
    <n v="1"/>
    <s v="8.22486757CRISTACRYL SAS"/>
    <x v="2"/>
    <d v="2024-01-17T00:00:00"/>
    <x v="3038"/>
    <d v="1899-12-30T00:00:00"/>
    <d v="2024-01-17T07:54:00"/>
    <s v="07:54"/>
    <d v="1899-12-30T01:50:17"/>
    <x v="1"/>
    <x v="1"/>
    <x v="14"/>
    <x v="0"/>
    <n v="8193"/>
  </r>
  <r>
    <n v="3063"/>
    <d v="2024-01-17T09:44:33"/>
    <d v="2024-01-17T09:46:40"/>
    <s v="46044971@ventasyservicios.com.co"/>
    <s v="Rowinson Pinilla Vega"/>
    <m/>
    <d v="2024-01-15T00:00:00"/>
    <s v="18:01 p. m."/>
    <x v="0"/>
    <m/>
    <m/>
    <m/>
    <m/>
    <m/>
    <m/>
    <m/>
    <m/>
    <s v="maribel.castro@claro.com.co"/>
    <s v="RE: Fwd: Urgente Revisión internet de la cuenta 12184173"/>
    <s v="12184173"/>
    <s v="INGENERGIA COLOMBIA S.A."/>
    <s v="NO DETERMINADO"/>
    <s v="CLIENTE CLARO"/>
    <x v="0"/>
    <m/>
    <s v="FIJO"/>
    <s v="FO"/>
    <s v="PRODUCTO"/>
    <m/>
    <m/>
    <m/>
    <m/>
    <m/>
    <m/>
    <m/>
    <m/>
    <m/>
    <m/>
    <m/>
    <m/>
    <m/>
    <m/>
    <m/>
    <m/>
    <m/>
    <m/>
    <m/>
    <m/>
    <m/>
    <m/>
    <m/>
    <m/>
    <m/>
    <m/>
    <m/>
    <m/>
    <m/>
    <m/>
    <m/>
    <m/>
    <m/>
    <m/>
    <m/>
    <m/>
    <m/>
    <m/>
    <s v="OTROS PRODUCTOS (VENTAS)"/>
    <m/>
    <m/>
    <m/>
    <m/>
    <m/>
    <m/>
    <m/>
    <m/>
    <m/>
    <m/>
    <m/>
    <m/>
    <m/>
    <m/>
    <m/>
    <m/>
    <m/>
    <m/>
    <m/>
    <m/>
    <m/>
    <m/>
    <m/>
    <m/>
    <m/>
    <m/>
    <m/>
    <m/>
    <m/>
    <m/>
    <m/>
    <m/>
    <m/>
    <m/>
    <m/>
    <m/>
    <m/>
    <m/>
    <m/>
    <m/>
    <m/>
    <m/>
    <m/>
    <m/>
    <m/>
    <m/>
    <m/>
    <m/>
    <m/>
    <m/>
    <m/>
    <m/>
    <m/>
    <m/>
    <m/>
    <m/>
    <m/>
    <m/>
    <m/>
    <m/>
    <m/>
    <m/>
    <m/>
    <m/>
    <m/>
    <m/>
    <m/>
    <m/>
    <m/>
    <m/>
    <x v="0"/>
    <m/>
    <m/>
    <m/>
    <m/>
    <m/>
    <s v="GESTIONADO"/>
    <m/>
    <d v="2024-01-15T00:00:00"/>
    <s v="NA"/>
    <s v="NA"/>
    <x v="16"/>
    <x v="0"/>
    <x v="0"/>
    <x v="0"/>
    <x v="0"/>
    <n v="1"/>
    <n v="1"/>
    <n v="1"/>
    <n v="1"/>
    <x v="2"/>
    <n v="6"/>
    <s v="12184173INGENERGIA COLOMBIA S.A."/>
    <x v="0"/>
    <d v="2024-01-17T00:00:00"/>
    <x v="3039"/>
    <d v="1899-12-30T00:00:00"/>
    <d v="2024-01-15T18:01:00"/>
    <s v="18:01"/>
    <d v="1899-12-31T15:45:40"/>
    <x v="0"/>
    <x v="2"/>
    <x v="19"/>
    <x v="1"/>
    <n v="8193"/>
  </r>
  <r>
    <n v="3064"/>
    <d v="2024-01-17T09:20:57"/>
    <d v="2024-01-17T09:47:58"/>
    <s v="46046878@ventasyservicios.com.co"/>
    <s v="Laura Alejandra Romero Roa"/>
    <m/>
    <d v="2024-01-17T00:00:00"/>
    <s v="09:43"/>
    <x v="0"/>
    <m/>
    <m/>
    <m/>
    <m/>
    <m/>
    <m/>
    <m/>
    <m/>
    <s v="cristian.gaitanb@claro.com.co; "/>
    <s v="Re: RV: URGENTE ERROR EN DECUENTO DE PAGO DE FACTURA CLARO // DEBIDO AUTOMATICO // NICOLUKAS S A // 800097884-2 // ID "/>
    <s v="800097884"/>
    <s v="NICOLUKAS "/>
    <s v="NO DETERMINADO"/>
    <s v="CLIENTE EXTERNO"/>
    <x v="0"/>
    <m/>
    <s v="FIJO"/>
    <s v="FO"/>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7T00:00:00"/>
    <m/>
    <m/>
    <x v="47"/>
    <x v="0"/>
    <x v="0"/>
    <x v="0"/>
    <x v="0"/>
    <n v="1"/>
    <n v="1"/>
    <n v="1"/>
    <n v="1"/>
    <x v="0"/>
    <n v="1"/>
    <s v="800097884NICOLUKAS "/>
    <x v="2"/>
    <d v="2024-01-17T00:00:00"/>
    <x v="3040"/>
    <d v="1899-12-30T00:00:00"/>
    <d v="2024-01-17T09:43:00"/>
    <s v="09:43"/>
    <d v="1899-12-30T00:04:58"/>
    <x v="1"/>
    <x v="1"/>
    <x v="27"/>
    <x v="1"/>
    <n v="8193"/>
  </r>
  <r>
    <n v="3065"/>
    <d v="2024-01-17T09:48:48"/>
    <d v="2024-01-17T09:50:10"/>
    <s v="45077035@ventasyservicios.com.co"/>
    <s v="Diana Marcela Navia Fino"/>
    <m/>
    <d v="2024-01-17T00:00:00"/>
    <s v="08:46"/>
    <x v="3"/>
    <m/>
    <s v="15561213"/>
    <m/>
    <m/>
    <m/>
    <m/>
    <m/>
    <m/>
    <m/>
    <m/>
    <s v="8.22495400.00.00.100073"/>
    <s v="VIRTUALSOFT SERVICIOS Y SOFTWARE S A S -"/>
    <s v="MICRO"/>
    <s v="CLIENTE EXTERN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17T00:00:00"/>
    <m/>
    <m/>
    <x v="73"/>
    <x v="3"/>
    <x v="0"/>
    <x v="0"/>
    <x v="0"/>
    <n v="1"/>
    <n v="1"/>
    <n v="1"/>
    <n v="1"/>
    <x v="0"/>
    <n v="1"/>
    <s v="8.22495400.00.00.100073VIRTUALSOFT SERVICIOS Y SOFTWARE S A S -"/>
    <x v="2"/>
    <d v="2024-01-17T00:00:00"/>
    <x v="3041"/>
    <d v="1899-12-30T00:00:00"/>
    <d v="2024-01-17T08:46:00"/>
    <s v="08:46"/>
    <d v="1899-12-30T01:04:10"/>
    <x v="1"/>
    <x v="1"/>
    <x v="29"/>
    <x v="1"/>
    <n v="8193"/>
  </r>
  <r>
    <n v="3066"/>
    <d v="2024-01-17T09:50:07"/>
    <d v="2024-01-17T09:50:57"/>
    <s v="45961452@ventasyservicios.com.co"/>
    <s v="Natalia Buenano Gonzalez"/>
    <m/>
    <d v="2024-01-16T00:00:00"/>
    <s v="17:44"/>
    <x v="0"/>
    <m/>
    <m/>
    <m/>
    <m/>
    <m/>
    <m/>
    <m/>
    <m/>
    <s v="monabauar2@hotmail.com"/>
    <s v="Re: Fwd: Nuevas tarifas"/>
    <s v="8.21784725"/>
    <s v="COLOMBIANA FINANCIERA DE VIAJES Y TURISM"/>
    <s v="PYME MEDIANA"/>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7T00:00:00"/>
    <s v="Reasignado vencido"/>
    <m/>
    <x v="0"/>
    <x v="0"/>
    <x v="0"/>
    <x v="0"/>
    <x v="0"/>
    <n v="1"/>
    <n v="1"/>
    <n v="1"/>
    <n v="1"/>
    <x v="0"/>
    <n v="1"/>
    <s v="8.21784725COLOMBIANA FINANCIERA DE VIAJES Y TURISM"/>
    <x v="0"/>
    <d v="2024-01-17T00:00:00"/>
    <x v="3042"/>
    <d v="1899-12-30T00:00:00"/>
    <d v="2024-01-16T17:44:00"/>
    <s v="17:44"/>
    <d v="1899-12-30T16:06:57"/>
    <x v="3"/>
    <x v="0"/>
    <x v="5"/>
    <x v="1"/>
    <n v="8193"/>
  </r>
  <r>
    <n v="3067"/>
    <d v="2024-01-17T09:48:21"/>
    <d v="2024-01-17T09:55:09"/>
    <s v="45577874@ventasyservicios.com.co"/>
    <s v="David Andres Pardo Torres"/>
    <m/>
    <d v="2024-01-17T00:00:00"/>
    <s v="07:57"/>
    <x v="4"/>
    <m/>
    <m/>
    <m/>
    <m/>
    <m/>
    <m/>
    <m/>
    <m/>
    <s v="gabriel.tellez@marvut.com"/>
    <s v="Solicitud Traspaso Contrato 800153993;COMCEL S.A.;R1047984365;01;CLARO;HOGAR"/>
    <s v="90767076"/>
    <s v="MARVUT COLOMBIA SAS"/>
    <s v="MICRO"/>
    <s v="CLIENTE EXTERNO"/>
    <x v="0"/>
    <m/>
    <s v="FIJO"/>
    <s v="HFC"/>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17T00:00:00"/>
    <s v="996471406"/>
    <m/>
    <x v="111"/>
    <x v="0"/>
    <x v="0"/>
    <x v="0"/>
    <x v="0"/>
    <n v="1"/>
    <n v="1"/>
    <n v="1"/>
    <n v="1"/>
    <x v="2"/>
    <n v="2"/>
    <s v="90767076MARVUT COLOMBIA SAS"/>
    <x v="2"/>
    <d v="2024-01-17T00:00:00"/>
    <x v="3043"/>
    <d v="1899-12-30T00:00:00"/>
    <d v="2024-01-17T07:57:00"/>
    <s v="07:57"/>
    <d v="1899-12-30T01:58:09"/>
    <x v="1"/>
    <x v="1"/>
    <x v="14"/>
    <x v="0"/>
    <n v="8193"/>
  </r>
  <r>
    <n v="3068"/>
    <d v="2024-01-17T09:51:03"/>
    <d v="2024-01-17T09:58:37"/>
    <s v="45961452@ventasyservicios.com.co"/>
    <s v="Natalia Buenano Gonzalez"/>
    <m/>
    <d v="2024-01-16T00:00:00"/>
    <s v="17:41"/>
    <x v="0"/>
    <m/>
    <m/>
    <m/>
    <m/>
    <m/>
    <m/>
    <m/>
    <m/>
    <s v="edna.duque@syscom.mx"/>
    <s v="Re: Fwd: Contacto de Servicio Claro para Syscom Colombia SAS"/>
    <s v="8.22465400"/>
    <s v="SYSCOM COLOMBIA SAS"/>
    <s v="PYME MEDIANA"/>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17T00:00:00"/>
    <s v="Reasignado vencido"/>
    <m/>
    <x v="50"/>
    <x v="0"/>
    <x v="0"/>
    <x v="0"/>
    <x v="0"/>
    <n v="1"/>
    <n v="1"/>
    <n v="1"/>
    <n v="1"/>
    <x v="0"/>
    <n v="1"/>
    <s v="8.22465400SYSCOM COLOMBIA SAS"/>
    <x v="0"/>
    <d v="2024-01-17T00:00:00"/>
    <x v="3044"/>
    <d v="1899-12-30T00:00:00"/>
    <d v="2024-01-16T17:41:00"/>
    <s v="17:41"/>
    <d v="1899-12-30T16:17:37"/>
    <x v="3"/>
    <x v="0"/>
    <x v="5"/>
    <x v="1"/>
    <n v="8193"/>
  </r>
  <r>
    <n v="3069"/>
    <d v="2024-01-17T09:58:50"/>
    <d v="2024-01-17T10:00:15"/>
    <s v="45077035@ventasyservicios.com.co"/>
    <s v="Diana Marcela Navia Fino"/>
    <m/>
    <d v="2024-01-17T00:00:00"/>
    <s v="09:00"/>
    <x v="3"/>
    <m/>
    <s v="15561227"/>
    <m/>
    <m/>
    <m/>
    <m/>
    <m/>
    <m/>
    <m/>
    <m/>
    <s v="8.22456614"/>
    <s v="TODO EN HOGAR S.A.S -"/>
    <s v="SOHO"/>
    <s v="CLIENTE EXTERNO"/>
    <x v="0"/>
    <m/>
    <s v="MÓVIL"/>
    <m/>
    <m/>
    <s v="FACTURA"/>
    <m/>
    <m/>
    <m/>
    <m/>
    <m/>
    <m/>
    <m/>
    <m/>
    <m/>
    <m/>
    <m/>
    <m/>
    <m/>
    <m/>
    <m/>
    <m/>
    <m/>
    <m/>
    <s v="ACTIVACIÓN DE FACTURA ELECTRÓNICA"/>
    <m/>
    <m/>
    <m/>
    <m/>
    <m/>
    <m/>
    <m/>
    <m/>
    <m/>
    <m/>
    <m/>
    <m/>
    <m/>
    <m/>
    <m/>
    <m/>
    <m/>
    <m/>
    <m/>
    <m/>
    <m/>
    <m/>
    <m/>
    <m/>
    <m/>
    <m/>
    <m/>
    <m/>
    <m/>
    <m/>
    <m/>
    <m/>
    <m/>
    <m/>
    <m/>
    <m/>
    <m/>
    <m/>
    <m/>
    <m/>
    <m/>
    <m/>
    <m/>
    <m/>
    <m/>
    <m/>
    <m/>
    <m/>
    <m/>
    <m/>
    <m/>
    <m/>
    <m/>
    <m/>
    <m/>
    <m/>
    <m/>
    <m/>
    <m/>
    <m/>
    <m/>
    <m/>
    <m/>
    <m/>
    <m/>
    <m/>
    <m/>
    <m/>
    <m/>
    <m/>
    <m/>
    <m/>
    <m/>
    <m/>
    <m/>
    <m/>
    <m/>
    <m/>
    <m/>
    <m/>
    <m/>
    <m/>
    <m/>
    <m/>
    <m/>
    <m/>
    <m/>
    <m/>
    <m/>
    <x v="0"/>
    <m/>
    <m/>
    <m/>
    <m/>
    <m/>
    <s v="GESTIONADO"/>
    <m/>
    <d v="2024-01-17T00:00:00"/>
    <m/>
    <m/>
    <x v="87"/>
    <x v="3"/>
    <x v="0"/>
    <x v="0"/>
    <x v="0"/>
    <n v="1"/>
    <n v="1"/>
    <n v="1"/>
    <n v="1"/>
    <x v="0"/>
    <n v="1"/>
    <s v="8.22456614TODO EN HOGAR S.A.S -"/>
    <x v="2"/>
    <d v="2024-01-17T00:00:00"/>
    <x v="3045"/>
    <d v="1899-12-30T00:00:00"/>
    <d v="2024-01-17T09:00:00"/>
    <s v="09:00"/>
    <d v="1899-12-30T01:00:15"/>
    <x v="1"/>
    <x v="1"/>
    <x v="29"/>
    <x v="1"/>
    <n v="8193"/>
  </r>
  <r>
    <n v="3070"/>
    <d v="2024-01-17T10:01:28"/>
    <d v="2024-01-17T10:04:13"/>
    <s v="46044971@ventasyservicios.com.co"/>
    <s v="Rowinson Pinilla Vega"/>
    <m/>
    <d v="2024-01-15T00:00:00"/>
    <s v="15:29 p. m."/>
    <x v="0"/>
    <m/>
    <m/>
    <m/>
    <m/>
    <m/>
    <m/>
    <m/>
    <m/>
    <s v="industriaspimaraceitessas@gmail.com "/>
    <s v="RV: CIRCULARIZACION CARTERA PROVEEDORES INDUSTRIAS PIMAR ACEITES NIT 901.521.744"/>
    <s v="901521744"/>
    <s v="INDUSTRIAS PIMAR ACEITES SAS"/>
    <s v="NO DETERMINADO"/>
    <s v="CLIENTE EXTERNO"/>
    <x v="0"/>
    <m/>
    <s v="FIJO"/>
    <s v="HFC"/>
    <s v="PRODUCTO"/>
    <m/>
    <m/>
    <m/>
    <m/>
    <m/>
    <m/>
    <m/>
    <m/>
    <m/>
    <m/>
    <m/>
    <m/>
    <m/>
    <m/>
    <m/>
    <m/>
    <m/>
    <m/>
    <m/>
    <m/>
    <m/>
    <m/>
    <m/>
    <m/>
    <m/>
    <m/>
    <m/>
    <m/>
    <m/>
    <m/>
    <m/>
    <m/>
    <m/>
    <m/>
    <m/>
    <m/>
    <m/>
    <m/>
    <s v="OTROS PRODUCTOS (VENTAS)"/>
    <m/>
    <m/>
    <m/>
    <m/>
    <m/>
    <m/>
    <m/>
    <m/>
    <m/>
    <m/>
    <m/>
    <m/>
    <m/>
    <m/>
    <m/>
    <m/>
    <m/>
    <m/>
    <m/>
    <m/>
    <m/>
    <m/>
    <m/>
    <m/>
    <m/>
    <m/>
    <m/>
    <m/>
    <m/>
    <m/>
    <m/>
    <m/>
    <m/>
    <m/>
    <m/>
    <m/>
    <m/>
    <m/>
    <m/>
    <m/>
    <m/>
    <m/>
    <m/>
    <m/>
    <m/>
    <m/>
    <m/>
    <m/>
    <m/>
    <m/>
    <m/>
    <m/>
    <m/>
    <m/>
    <m/>
    <m/>
    <m/>
    <m/>
    <m/>
    <m/>
    <m/>
    <m/>
    <m/>
    <m/>
    <m/>
    <m/>
    <m/>
    <m/>
    <m/>
    <m/>
    <x v="0"/>
    <m/>
    <m/>
    <m/>
    <m/>
    <m/>
    <s v="GESTIONADO"/>
    <m/>
    <d v="2024-01-15T00:00:00"/>
    <s v="NA"/>
    <s v="NA"/>
    <x v="16"/>
    <x v="0"/>
    <x v="0"/>
    <x v="0"/>
    <x v="0"/>
    <n v="1"/>
    <n v="1"/>
    <n v="1"/>
    <n v="1"/>
    <x v="0"/>
    <n v="1"/>
    <s v="901521744INDUSTRIAS PIMAR ACEITES SAS"/>
    <x v="0"/>
    <d v="2024-01-17T00:00:00"/>
    <x v="3046"/>
    <d v="1899-12-30T00:00:00"/>
    <d v="2024-01-15T15:29:00"/>
    <s v="15:29"/>
    <d v="1899-12-31T18:35:13"/>
    <x v="0"/>
    <x v="2"/>
    <x v="19"/>
    <x v="1"/>
    <n v="8193"/>
  </r>
  <r>
    <n v="3071"/>
    <d v="2024-01-17T09:58:52"/>
    <d v="2024-01-17T10:05:08"/>
    <s v="45077040@ventasyservicios.com.co"/>
    <s v="Kimberly Tatiana Sorza Moya"/>
    <m/>
    <d v="2024-01-17T00:00:00"/>
    <s v="8:07"/>
    <x v="0"/>
    <m/>
    <m/>
    <m/>
    <m/>
    <m/>
    <m/>
    <m/>
    <m/>
    <s v="juan.enriquez@claro.com.co"/>
    <s v="Caja de herramientas NIT 901394489-6 /SERVIRED LMA COMUNICACIONES SAS"/>
    <s v="8.22503365"/>
    <s v="SERVIRED LMA COMUNICACIONES SAS"/>
    <s v="SOHO"/>
    <s v="CLIENTE CLARO"/>
    <x v="0"/>
    <m/>
    <s v="MÓVIL"/>
    <m/>
    <m/>
    <s v="OFERTA NEGOCIADA CONTRATO"/>
    <m/>
    <m/>
    <m/>
    <m/>
    <m/>
    <m/>
    <m/>
    <m/>
    <m/>
    <m/>
    <m/>
    <m/>
    <m/>
    <m/>
    <m/>
    <m/>
    <m/>
    <m/>
    <m/>
    <m/>
    <m/>
    <m/>
    <m/>
    <m/>
    <m/>
    <m/>
    <m/>
    <m/>
    <m/>
    <m/>
    <m/>
    <s v="APLICACIÓN CAMPAÑA"/>
    <m/>
    <m/>
    <m/>
    <m/>
    <m/>
    <m/>
    <m/>
    <m/>
    <m/>
    <m/>
    <m/>
    <m/>
    <m/>
    <m/>
    <m/>
    <m/>
    <m/>
    <m/>
    <m/>
    <m/>
    <m/>
    <m/>
    <m/>
    <m/>
    <m/>
    <m/>
    <m/>
    <m/>
    <m/>
    <m/>
    <m/>
    <m/>
    <m/>
    <m/>
    <m/>
    <m/>
    <m/>
    <m/>
    <m/>
    <m/>
    <m/>
    <m/>
    <m/>
    <m/>
    <m/>
    <m/>
    <m/>
    <m/>
    <m/>
    <m/>
    <m/>
    <m/>
    <m/>
    <m/>
    <m/>
    <m/>
    <m/>
    <m/>
    <m/>
    <m/>
    <m/>
    <m/>
    <m/>
    <m/>
    <m/>
    <m/>
    <m/>
    <m/>
    <m/>
    <m/>
    <m/>
    <m/>
    <m/>
    <m/>
    <m/>
    <m/>
    <x v="0"/>
    <m/>
    <m/>
    <m/>
    <m/>
    <m/>
    <s v="GESTIONADO"/>
    <m/>
    <d v="2024-01-17T00:00:00"/>
    <m/>
    <m/>
    <x v="112"/>
    <x v="0"/>
    <x v="0"/>
    <x v="0"/>
    <x v="0"/>
    <n v="1"/>
    <n v="1"/>
    <n v="1"/>
    <n v="1"/>
    <x v="0"/>
    <n v="1"/>
    <s v="8.22503365SERVIRED LMA COMUNICACIONES SAS"/>
    <x v="2"/>
    <d v="2024-01-17T00:00:00"/>
    <x v="3047"/>
    <d v="1899-12-30T00:00:00"/>
    <d v="2024-01-17T08:07:00"/>
    <s v="8:07"/>
    <d v="1899-12-30T01:58:08"/>
    <x v="1"/>
    <x v="1"/>
    <x v="31"/>
    <x v="1"/>
    <n v="8193"/>
  </r>
  <r>
    <n v="3072"/>
    <d v="2024-01-17T10:06:15"/>
    <d v="2024-01-17T10:07:18"/>
    <s v="45961452@ventasyservicios.com.co"/>
    <s v="Natalia Buenano Gonzalez"/>
    <m/>
    <d v="2024-01-16T00:00:00"/>
    <s v="17:53"/>
    <x v="0"/>
    <m/>
    <m/>
    <m/>
    <m/>
    <m/>
    <m/>
    <m/>
    <m/>
    <s v="david.cruz@claro.com.co"/>
    <s v="Re: RV: CESIÓN DE LINEAS CORPORATIVAS PLAZA CLARO MTS A  MULTIPLIKA"/>
    <s v="8.22422350"/>
    <s v="MTS CONSULTORIA + GESTION S.A.S"/>
    <s v="EMPRESAS"/>
    <s v="CONSULTOR COMERCIAL"/>
    <x v="1"/>
    <s v="SANDRA PATRICIA OVALLE MUÑOZ"/>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7T00:00:00"/>
    <s v="Reasignado vencido"/>
    <m/>
    <x v="37"/>
    <x v="0"/>
    <x v="0"/>
    <x v="0"/>
    <x v="0"/>
    <n v="1"/>
    <n v="1"/>
    <n v="1"/>
    <n v="1"/>
    <x v="0"/>
    <n v="1"/>
    <s v="8.22422350MTS CONSULTORIA + GESTION S.A.S"/>
    <x v="0"/>
    <d v="2024-01-17T00:00:00"/>
    <x v="3048"/>
    <d v="1899-12-30T00:00:00"/>
    <d v="2024-01-16T17:53:00"/>
    <s v="17:53"/>
    <d v="1899-12-30T16:14:18"/>
    <x v="3"/>
    <x v="0"/>
    <x v="5"/>
    <x v="1"/>
    <n v="8193"/>
  </r>
  <r>
    <n v="3073"/>
    <d v="2024-01-17T10:07:16"/>
    <d v="2024-01-17T10:07:27"/>
    <s v="46049316@ventasyservicios.com.co"/>
    <s v="Evelin Gicela Diaz Garzon"/>
    <m/>
    <d v="2024-01-16T00:00:00"/>
    <s v="08:06"/>
    <x v="7"/>
    <m/>
    <m/>
    <m/>
    <m/>
    <m/>
    <m/>
    <s v="jaime.medina@cmconsultores.com.co"/>
    <s v="RV: Revision Caso Cesion -RV: RV: Documentos de socios - Interv. Aseo y Cafeteria TMSA 2023"/>
    <m/>
    <m/>
    <s v="3124732438"/>
    <s v="CONSORCIO ASEO Y CAFETERIA 2 22"/>
    <s v="INTERMEDIAS"/>
    <s v="CLIENTE EXTERNO"/>
    <x v="0"/>
    <m/>
    <m/>
    <m/>
    <m/>
    <m/>
    <m/>
    <m/>
    <m/>
    <m/>
    <m/>
    <m/>
    <m/>
    <m/>
    <m/>
    <m/>
    <m/>
    <m/>
    <m/>
    <m/>
    <m/>
    <m/>
    <m/>
    <m/>
    <m/>
    <m/>
    <m/>
    <m/>
    <m/>
    <m/>
    <m/>
    <m/>
    <m/>
    <m/>
    <m/>
    <m/>
    <m/>
    <m/>
    <m/>
    <m/>
    <m/>
    <m/>
    <m/>
    <m/>
    <m/>
    <m/>
    <m/>
    <m/>
    <m/>
    <m/>
    <m/>
    <m/>
    <m/>
    <m/>
    <m/>
    <m/>
    <m/>
    <m/>
    <m/>
    <m/>
    <m/>
    <m/>
    <m/>
    <m/>
    <m/>
    <m/>
    <m/>
    <m/>
    <m/>
    <m/>
    <m/>
    <m/>
    <m/>
    <m/>
    <s v="MÓVIL"/>
    <m/>
    <s v="CESIÓN RECHAZADA"/>
    <m/>
    <m/>
    <s v="OTRAS SOLICITUDES"/>
    <m/>
    <m/>
    <m/>
    <m/>
    <m/>
    <m/>
    <m/>
    <m/>
    <m/>
    <m/>
    <m/>
    <m/>
    <m/>
    <m/>
    <m/>
    <m/>
    <m/>
    <m/>
    <m/>
    <m/>
    <m/>
    <m/>
    <m/>
    <m/>
    <m/>
    <m/>
    <m/>
    <m/>
    <m/>
    <m/>
    <m/>
    <m/>
    <m/>
    <m/>
    <x v="0"/>
    <m/>
    <m/>
    <m/>
    <m/>
    <m/>
    <s v="GESTIONADO"/>
    <m/>
    <d v="2024-01-16T00:00:00"/>
    <m/>
    <m/>
    <x v="79"/>
    <x v="6"/>
    <x v="0"/>
    <x v="0"/>
    <x v="0"/>
    <n v="1"/>
    <n v="1"/>
    <n v="1"/>
    <n v="1"/>
    <x v="0"/>
    <n v="1"/>
    <s v="3124732438CONSORCIO ASEO Y CAFETERIA 2 22"/>
    <x v="0"/>
    <d v="2024-01-17T00:00:00"/>
    <x v="3049"/>
    <d v="1899-12-30T00:00:00"/>
    <d v="2024-01-16T08:06:00"/>
    <s v="08:06"/>
    <d v="1899-12-31T02:01:27"/>
    <x v="0"/>
    <x v="2"/>
    <x v="22"/>
    <x v="1"/>
    <n v="8193"/>
  </r>
  <r>
    <n v="3074"/>
    <d v="2024-01-17T10:03:56"/>
    <d v="2024-01-17T10:07:56"/>
    <s v="45577874@ventasyservicios.com.co"/>
    <s v="David Andres Pardo Torres"/>
    <m/>
    <d v="2024-01-17T00:00:00"/>
    <s v="08:47"/>
    <x v="4"/>
    <m/>
    <m/>
    <m/>
    <m/>
    <m/>
    <m/>
    <m/>
    <m/>
    <s v="sindy.robayo@petrainmobiliaria.com"/>
    <s v="SESIÓN CUENTA A PETRA INMOBILIARIA 900897430-8"/>
    <s v="79013211"/>
    <s v="PETRA GROUP SAS"/>
    <s v="SOHO"/>
    <s v="CLIENTE EXTERNO"/>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SOLUCIONADO ESCALADO"/>
    <s v="OTRAS ÁREAS"/>
    <d v="2024-01-17T00:00:00"/>
    <s v="996474033"/>
    <m/>
    <x v="57"/>
    <x v="0"/>
    <x v="4"/>
    <x v="0"/>
    <x v="0"/>
    <n v="1"/>
    <n v="1"/>
    <n v="1"/>
    <n v="1"/>
    <x v="0"/>
    <n v="1"/>
    <s v="79013211PETRA GROUP SAS"/>
    <x v="2"/>
    <d v="2024-01-17T00:00:00"/>
    <x v="3050"/>
    <d v="1899-12-30T00:00:00"/>
    <d v="2024-01-17T08:47:00"/>
    <s v="08:47"/>
    <d v="1899-12-30T01:20:56"/>
    <x v="1"/>
    <x v="1"/>
    <x v="14"/>
    <x v="0"/>
    <n v="8193"/>
  </r>
  <r>
    <n v="3075"/>
    <d v="2024-01-17T10:09:12"/>
    <d v="2024-01-17T10:10:26"/>
    <s v="45077035@ventasyservicios.com.co"/>
    <s v="Diana Marcela Navia Fino"/>
    <m/>
    <d v="2024-01-17T00:00:00"/>
    <s v="09:01 "/>
    <x v="3"/>
    <m/>
    <s v="15561228"/>
    <m/>
    <m/>
    <m/>
    <m/>
    <m/>
    <m/>
    <m/>
    <m/>
    <s v="8.22443281.00.00.100014"/>
    <s v="AQUATRECE COLOMBIA S.A.S."/>
    <s v="PYME MEDIANA"/>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7T00:00:00"/>
    <m/>
    <m/>
    <x v="19"/>
    <x v="3"/>
    <x v="0"/>
    <x v="0"/>
    <x v="0"/>
    <n v="1"/>
    <n v="1"/>
    <n v="1"/>
    <n v="1"/>
    <x v="0"/>
    <n v="1"/>
    <s v="8.22443281.00.00.100014AQUATRECE COLOMBIA S.A.S."/>
    <x v="2"/>
    <d v="2024-01-17T00:00:00"/>
    <x v="3051"/>
    <d v="1899-12-30T00:00:00"/>
    <d v="2024-01-17T09:01:00"/>
    <s v="09:01"/>
    <d v="1899-12-30T01:09:26"/>
    <x v="1"/>
    <x v="1"/>
    <x v="29"/>
    <x v="1"/>
    <n v="8193"/>
  </r>
  <r>
    <n v="3076"/>
    <d v="2024-01-17T10:18:23"/>
    <d v="2024-01-17T10:20:18"/>
    <s v="45077035@ventasyservicios.com.co"/>
    <s v="Diana Marcela Navia Fino"/>
    <m/>
    <d v="2024-01-17T00:00:00"/>
    <s v="09:07"/>
    <x v="3"/>
    <m/>
    <s v="15561232"/>
    <m/>
    <m/>
    <m/>
    <m/>
    <m/>
    <m/>
    <m/>
    <m/>
    <s v="8.21431111"/>
    <s v="SAIN INVERSIONES SAS"/>
    <s v="PYME PEQUEÑA"/>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17T00:00:00"/>
    <m/>
    <m/>
    <x v="15"/>
    <x v="3"/>
    <x v="0"/>
    <x v="0"/>
    <x v="0"/>
    <n v="1"/>
    <n v="1"/>
    <n v="1"/>
    <n v="1"/>
    <x v="0"/>
    <n v="1"/>
    <s v="8.21431111SAIN INVERSIONES SAS"/>
    <x v="2"/>
    <d v="2024-01-17T00:00:00"/>
    <x v="3052"/>
    <d v="1899-12-30T00:00:00"/>
    <d v="2024-01-17T09:07:00"/>
    <s v="09:07"/>
    <d v="1899-12-30T01:13:18"/>
    <x v="1"/>
    <x v="1"/>
    <x v="29"/>
    <x v="1"/>
    <n v="8193"/>
  </r>
  <r>
    <n v="3077"/>
    <d v="2024-01-17T10:23:45"/>
    <d v="2024-01-17T10:25:22"/>
    <s v="45077035@ventasyservicios.com.co"/>
    <s v="Diana Marcela Navia Fino"/>
    <m/>
    <d v="2024-01-17T00:00:00"/>
    <s v="09:08"/>
    <x v="3"/>
    <m/>
    <s v="15561233"/>
    <m/>
    <m/>
    <m/>
    <m/>
    <m/>
    <m/>
    <m/>
    <m/>
    <s v="8.22042781.00.00.100036"/>
    <s v="SPIRAX SARCO COLOMBIA SAS"/>
    <s v="PYME MEDIANA"/>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7T00:00:00"/>
    <m/>
    <m/>
    <x v="37"/>
    <x v="3"/>
    <x v="0"/>
    <x v="0"/>
    <x v="0"/>
    <n v="1"/>
    <n v="1"/>
    <n v="1"/>
    <n v="1"/>
    <x v="0"/>
    <n v="1"/>
    <s v="8.22042781.00.00.100036SPIRAX SARCO COLOMBIA SAS"/>
    <x v="2"/>
    <d v="2024-01-17T00:00:00"/>
    <x v="3053"/>
    <d v="1899-12-30T00:00:00"/>
    <d v="2024-01-17T09:08:00"/>
    <s v="09:08"/>
    <d v="1899-12-30T01:17:22"/>
    <x v="1"/>
    <x v="1"/>
    <x v="29"/>
    <x v="1"/>
    <n v="8193"/>
  </r>
  <r>
    <n v="3078"/>
    <d v="2024-01-17T10:18:51"/>
    <d v="2024-01-17T10:25:50"/>
    <s v="45077040@ventasyservicios.com.co"/>
    <s v="Kimberly Tatiana Sorza Moya"/>
    <m/>
    <d v="2024-01-17T00:00:00"/>
    <s v="8:12"/>
    <x v="0"/>
    <m/>
    <m/>
    <m/>
    <m/>
    <m/>
    <m/>
    <m/>
    <m/>
    <s v="juan.moralesc@claro.com.co"/>
    <s v="RV: Solicitud revisión de línea 3167430922 / Transmeba Carga S.A.S / NIT: 900482114-3"/>
    <s v="3167430922"/>
    <s v="TRANSMEBA CARGA S.A.S. -"/>
    <s v="SOHO"/>
    <s v="CLIENTE CLARO"/>
    <x v="0"/>
    <m/>
    <s v="MÓVIL"/>
    <m/>
    <m/>
    <s v="FALLAS TÉCNICAS"/>
    <m/>
    <m/>
    <m/>
    <m/>
    <m/>
    <m/>
    <m/>
    <m/>
    <m/>
    <m/>
    <m/>
    <m/>
    <m/>
    <m/>
    <m/>
    <m/>
    <m/>
    <m/>
    <m/>
    <s v="CONCILIACIÓN DE LÍNEA(S)"/>
    <m/>
    <m/>
    <m/>
    <m/>
    <m/>
    <m/>
    <m/>
    <m/>
    <m/>
    <m/>
    <m/>
    <m/>
    <m/>
    <m/>
    <m/>
    <m/>
    <m/>
    <m/>
    <m/>
    <m/>
    <m/>
    <m/>
    <m/>
    <m/>
    <m/>
    <m/>
    <m/>
    <m/>
    <m/>
    <m/>
    <m/>
    <m/>
    <m/>
    <m/>
    <m/>
    <m/>
    <m/>
    <m/>
    <m/>
    <m/>
    <m/>
    <m/>
    <m/>
    <m/>
    <m/>
    <m/>
    <m/>
    <m/>
    <m/>
    <m/>
    <m/>
    <m/>
    <m/>
    <m/>
    <m/>
    <m/>
    <m/>
    <m/>
    <m/>
    <m/>
    <m/>
    <m/>
    <m/>
    <m/>
    <m/>
    <m/>
    <m/>
    <m/>
    <m/>
    <m/>
    <m/>
    <m/>
    <m/>
    <m/>
    <m/>
    <m/>
    <m/>
    <m/>
    <m/>
    <m/>
    <m/>
    <m/>
    <m/>
    <m/>
    <m/>
    <m/>
    <m/>
    <m/>
    <x v="0"/>
    <m/>
    <m/>
    <m/>
    <m/>
    <m/>
    <s v="GESTIONADO"/>
    <m/>
    <d v="2024-01-17T00:00:00"/>
    <m/>
    <m/>
    <x v="67"/>
    <x v="0"/>
    <x v="0"/>
    <x v="0"/>
    <x v="0"/>
    <n v="1"/>
    <n v="1"/>
    <n v="1"/>
    <n v="1"/>
    <x v="0"/>
    <n v="1"/>
    <s v="3167430922TRANSMEBA CARGA S.A.S. -"/>
    <x v="2"/>
    <d v="2024-01-17T00:00:00"/>
    <x v="3054"/>
    <d v="1899-12-30T00:00:00"/>
    <d v="2024-01-17T08:12:00"/>
    <s v="8:12"/>
    <d v="1899-12-30T02:13:50"/>
    <x v="1"/>
    <x v="1"/>
    <x v="31"/>
    <x v="1"/>
    <n v="8193"/>
  </r>
  <r>
    <n v="3079"/>
    <d v="2024-01-17T10:28:18"/>
    <d v="2024-01-17T10:29:00"/>
    <s v="45961452@ventasyservicios.com.co"/>
    <s v="Natalia Buenano Gonzalez"/>
    <m/>
    <d v="2024-01-16T00:00:00"/>
    <s v="20:09"/>
    <x v="0"/>
    <m/>
    <m/>
    <m/>
    <m/>
    <m/>
    <m/>
    <m/>
    <m/>
    <s v="Mabel.GonzalezV@claro.com.co"/>
    <s v="Re: SOLICITUD REPORTE CORPORATIVO //POPULI SAS NIT 900828287-6"/>
    <s v="8.22246188"/>
    <s v="POPULI S A S"/>
    <s v="PYME MEDIANA"/>
    <s v="CONSULTOR COMERCIAL"/>
    <x v="0"/>
    <m/>
    <s v="MÓVIL"/>
    <m/>
    <m/>
    <s v="REPORTES"/>
    <m/>
    <m/>
    <m/>
    <m/>
    <m/>
    <m/>
    <m/>
    <m/>
    <m/>
    <m/>
    <m/>
    <m/>
    <m/>
    <m/>
    <m/>
    <m/>
    <m/>
    <m/>
    <m/>
    <m/>
    <m/>
    <m/>
    <m/>
    <m/>
    <m/>
    <m/>
    <m/>
    <m/>
    <m/>
    <m/>
    <m/>
    <m/>
    <m/>
    <m/>
    <m/>
    <m/>
    <m/>
    <m/>
    <m/>
    <m/>
    <m/>
    <m/>
    <m/>
    <m/>
    <m/>
    <m/>
    <s v="REPORTE CORPORATIVO"/>
    <m/>
    <m/>
    <m/>
    <m/>
    <m/>
    <m/>
    <m/>
    <m/>
    <m/>
    <m/>
    <m/>
    <m/>
    <m/>
    <m/>
    <m/>
    <m/>
    <m/>
    <m/>
    <m/>
    <m/>
    <m/>
    <m/>
    <m/>
    <m/>
    <m/>
    <m/>
    <m/>
    <m/>
    <m/>
    <m/>
    <m/>
    <m/>
    <m/>
    <m/>
    <m/>
    <m/>
    <m/>
    <m/>
    <m/>
    <m/>
    <m/>
    <m/>
    <m/>
    <m/>
    <m/>
    <m/>
    <m/>
    <m/>
    <m/>
    <m/>
    <m/>
    <m/>
    <m/>
    <m/>
    <m/>
    <m/>
    <m/>
    <m/>
    <m/>
    <m/>
    <m/>
    <x v="0"/>
    <m/>
    <m/>
    <m/>
    <m/>
    <m/>
    <s v="GESTIONADO"/>
    <m/>
    <d v="2024-01-17T00:00:00"/>
    <s v="Reasignado vencido"/>
    <m/>
    <x v="49"/>
    <x v="0"/>
    <x v="0"/>
    <x v="0"/>
    <x v="0"/>
    <n v="1"/>
    <n v="1"/>
    <n v="1"/>
    <n v="1"/>
    <x v="2"/>
    <n v="2"/>
    <s v="8.22246188POPULI S A S"/>
    <x v="0"/>
    <d v="2024-01-17T00:00:00"/>
    <x v="3055"/>
    <d v="1899-12-30T00:00:00"/>
    <d v="2024-01-16T20:09:00"/>
    <s v="20:09"/>
    <d v="1899-12-30T14:20:00"/>
    <x v="3"/>
    <x v="0"/>
    <x v="5"/>
    <x v="1"/>
    <n v="8193"/>
  </r>
  <r>
    <n v="3080"/>
    <d v="2024-01-17T09:57:49"/>
    <d v="2024-01-17T10:31:02"/>
    <s v="45981202@ventasyservicios.com.co"/>
    <s v="Candida Mayerli Moyano Casallas"/>
    <m/>
    <d v="2024-01-15T00:00:00"/>
    <s v="3:17 p. m"/>
    <x v="5"/>
    <m/>
    <m/>
    <m/>
    <m/>
    <m/>
    <m/>
    <m/>
    <m/>
    <m/>
    <m/>
    <s v="8.21435015"/>
    <s v="FLORES DE LA HACIENDA LTDA -"/>
    <s v="PYME MEDIANA"/>
    <s v="CLIENTE EXTERNO"/>
    <x v="0"/>
    <m/>
    <m/>
    <m/>
    <m/>
    <m/>
    <m/>
    <m/>
    <m/>
    <m/>
    <m/>
    <m/>
    <m/>
    <m/>
    <m/>
    <m/>
    <m/>
    <m/>
    <m/>
    <m/>
    <m/>
    <m/>
    <m/>
    <m/>
    <m/>
    <m/>
    <m/>
    <m/>
    <m/>
    <m/>
    <m/>
    <m/>
    <m/>
    <m/>
    <m/>
    <m/>
    <m/>
    <m/>
    <m/>
    <m/>
    <m/>
    <m/>
    <m/>
    <m/>
    <m/>
    <m/>
    <m/>
    <m/>
    <m/>
    <m/>
    <m/>
    <m/>
    <m/>
    <m/>
    <m/>
    <m/>
    <m/>
    <m/>
    <m/>
    <m/>
    <m/>
    <m/>
    <m/>
    <m/>
    <m/>
    <m/>
    <m/>
    <m/>
    <m/>
    <m/>
    <m/>
    <m/>
    <m/>
    <m/>
    <m/>
    <m/>
    <m/>
    <m/>
    <m/>
    <m/>
    <m/>
    <m/>
    <s v="Re: APLICACION DE PAGO URGENTE -FLORES DE LA HACIENDA - NIT 800065684-9"/>
    <s v="MÓVIL"/>
    <m/>
    <s v="PAGO A DESGLOSAR"/>
    <s v="BANCOLOMBIA"/>
    <s v="TRANSFERENCIA CON PAGO A LA REFERENCIA"/>
    <s v="REQ000004495827"/>
    <m/>
    <m/>
    <m/>
    <m/>
    <m/>
    <m/>
    <m/>
    <m/>
    <m/>
    <m/>
    <m/>
    <m/>
    <m/>
    <m/>
    <m/>
    <m/>
    <m/>
    <m/>
    <m/>
    <m/>
    <m/>
    <m/>
    <m/>
    <m/>
    <m/>
    <x v="0"/>
    <m/>
    <m/>
    <m/>
    <m/>
    <m/>
    <s v="ESCALADO"/>
    <s v="MYIT"/>
    <d v="2024-01-17T00:00:00"/>
    <m/>
    <m/>
    <x v="120"/>
    <x v="4"/>
    <x v="0"/>
    <x v="0"/>
    <x v="0"/>
    <s v=""/>
    <n v="0"/>
    <n v="0"/>
    <n v="0"/>
    <x v="1"/>
    <n v="2"/>
    <s v="8.21435015"/>
    <x v="1"/>
    <d v="2024-01-17T00:00:00"/>
    <x v="3056"/>
    <d v="1899-12-30T00:00:00"/>
    <d v="2024-01-15T03:17:00"/>
    <s v="3:17"/>
    <d v="1900-01-01T07:14:02"/>
    <x v="0"/>
    <x v="0"/>
    <x v="10"/>
    <x v="1"/>
    <n v="0"/>
  </r>
  <r>
    <n v="3081"/>
    <d v="2024-01-17T10:31:25"/>
    <d v="2024-01-17T10:32:28"/>
    <s v="45077035@ventasyservicios.com.co"/>
    <s v="Diana Marcela Navia Fino"/>
    <m/>
    <d v="2024-01-17T00:00:00"/>
    <s v="09:11"/>
    <x v="3"/>
    <m/>
    <s v="15561235"/>
    <m/>
    <m/>
    <m/>
    <m/>
    <m/>
    <m/>
    <m/>
    <m/>
    <s v="8.22042781"/>
    <s v="SPIRAX SARCO COLOMBIA SAS -"/>
    <s v="PYME MEDIANA"/>
    <s v="CLIENTE EXTERNO"/>
    <x v="0"/>
    <m/>
    <s v="MÓVIL"/>
    <m/>
    <m/>
    <s v="REPORTES"/>
    <m/>
    <m/>
    <m/>
    <m/>
    <m/>
    <m/>
    <m/>
    <m/>
    <m/>
    <m/>
    <m/>
    <m/>
    <m/>
    <m/>
    <m/>
    <m/>
    <m/>
    <m/>
    <m/>
    <m/>
    <m/>
    <m/>
    <m/>
    <m/>
    <m/>
    <m/>
    <m/>
    <m/>
    <m/>
    <m/>
    <m/>
    <m/>
    <m/>
    <m/>
    <m/>
    <m/>
    <m/>
    <m/>
    <m/>
    <m/>
    <m/>
    <m/>
    <m/>
    <m/>
    <m/>
    <m/>
    <s v="REPORTE CORPORATIVO"/>
    <m/>
    <m/>
    <m/>
    <m/>
    <m/>
    <m/>
    <m/>
    <m/>
    <m/>
    <m/>
    <m/>
    <m/>
    <m/>
    <m/>
    <m/>
    <m/>
    <m/>
    <m/>
    <m/>
    <m/>
    <m/>
    <m/>
    <m/>
    <m/>
    <m/>
    <m/>
    <m/>
    <m/>
    <m/>
    <m/>
    <m/>
    <m/>
    <m/>
    <m/>
    <m/>
    <m/>
    <m/>
    <m/>
    <m/>
    <m/>
    <m/>
    <m/>
    <m/>
    <m/>
    <m/>
    <m/>
    <m/>
    <m/>
    <m/>
    <m/>
    <m/>
    <m/>
    <m/>
    <m/>
    <m/>
    <m/>
    <m/>
    <m/>
    <m/>
    <m/>
    <m/>
    <x v="0"/>
    <m/>
    <m/>
    <m/>
    <m/>
    <m/>
    <s v="GESTIONADO"/>
    <m/>
    <d v="2024-01-17T00:00:00"/>
    <m/>
    <m/>
    <x v="49"/>
    <x v="3"/>
    <x v="0"/>
    <x v="0"/>
    <x v="0"/>
    <n v="1"/>
    <n v="1"/>
    <n v="1"/>
    <n v="1"/>
    <x v="0"/>
    <n v="1"/>
    <s v="8.22042781SPIRAX SARCO COLOMBIA SAS -"/>
    <x v="2"/>
    <d v="2024-01-17T00:00:00"/>
    <x v="3057"/>
    <d v="1899-12-30T00:00:00"/>
    <d v="2024-01-17T09:11:00"/>
    <s v="09:11"/>
    <d v="1899-12-30T01:21:28"/>
    <x v="1"/>
    <x v="1"/>
    <x v="29"/>
    <x v="1"/>
    <n v="8193"/>
  </r>
  <r>
    <n v="3082"/>
    <d v="2024-01-17T10:33:00"/>
    <d v="2024-01-17T10:34:04"/>
    <s v="46049316@ventasyservicios.com.co"/>
    <s v="Evelin Gicela Diaz Garzon"/>
    <m/>
    <d v="2024-01-17T00:00:00"/>
    <s v="08:00"/>
    <x v="7"/>
    <m/>
    <m/>
    <m/>
    <m/>
    <m/>
    <m/>
    <s v="alejandra.betancur@angerango.com"/>
    <s v="Re: Fwd: Linea Empresarial"/>
    <m/>
    <m/>
    <s v="3013670215"/>
    <s v="ANGELA MARIA ARANGO TORO"/>
    <s v="NO DETERMINAD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7T00:00:00"/>
    <m/>
    <m/>
    <x v="78"/>
    <x v="6"/>
    <x v="0"/>
    <x v="0"/>
    <x v="0"/>
    <n v="1"/>
    <n v="1"/>
    <n v="1"/>
    <n v="1"/>
    <x v="1"/>
    <n v="2"/>
    <s v="3013670215ANGELA MARIA ARANGO TORO"/>
    <x v="2"/>
    <d v="2024-01-17T00:00:00"/>
    <x v="3058"/>
    <d v="1899-12-30T00:00:00"/>
    <d v="2024-01-17T08:00:00"/>
    <s v="08:00"/>
    <d v="1899-12-30T02:34:04"/>
    <x v="1"/>
    <x v="1"/>
    <x v="22"/>
    <x v="1"/>
    <n v="8193"/>
  </r>
  <r>
    <n v="3083"/>
    <d v="2024-01-17T10:34:41"/>
    <d v="2024-01-17T10:35:02"/>
    <s v="45961543@ventasyservicios.com.co"/>
    <s v="Juan Jose Duque Aguirre"/>
    <m/>
    <d v="2024-01-14T00:00:00"/>
    <s v="14:52"/>
    <x v="0"/>
    <m/>
    <m/>
    <m/>
    <m/>
    <m/>
    <m/>
    <m/>
    <m/>
    <s v="wilmervargas_2011@hotmail.com"/>
    <s v="Fwd: Devolución cuenta 12139281"/>
    <s v="12139281"/>
    <s v="WILMER TAUTIVA ORLANDO VA"/>
    <s v="SOHO"/>
    <s v="CLIENTE EXTERNO"/>
    <x v="0"/>
    <m/>
    <s v="FIJO"/>
    <s v="FO"/>
    <s v="PQR"/>
    <m/>
    <m/>
    <m/>
    <m/>
    <m/>
    <m/>
    <m/>
    <m/>
    <m/>
    <m/>
    <m/>
    <m/>
    <m/>
    <m/>
    <m/>
    <m/>
    <m/>
    <m/>
    <m/>
    <m/>
    <m/>
    <m/>
    <m/>
    <m/>
    <m/>
    <m/>
    <m/>
    <m/>
    <m/>
    <m/>
    <m/>
    <m/>
    <m/>
    <m/>
    <m/>
    <m/>
    <m/>
    <s v="INFORMACIÓN - ACLARACIÓN"/>
    <s v="OTROS PRODUCTOS (VENTAS)"/>
    <m/>
    <m/>
    <m/>
    <m/>
    <m/>
    <m/>
    <m/>
    <m/>
    <m/>
    <m/>
    <m/>
    <m/>
    <m/>
    <m/>
    <m/>
    <m/>
    <m/>
    <m/>
    <m/>
    <m/>
    <m/>
    <m/>
    <m/>
    <m/>
    <m/>
    <m/>
    <m/>
    <m/>
    <m/>
    <m/>
    <m/>
    <m/>
    <m/>
    <m/>
    <m/>
    <m/>
    <m/>
    <m/>
    <m/>
    <m/>
    <m/>
    <m/>
    <m/>
    <m/>
    <m/>
    <m/>
    <m/>
    <m/>
    <m/>
    <m/>
    <m/>
    <m/>
    <m/>
    <m/>
    <m/>
    <m/>
    <m/>
    <m/>
    <m/>
    <m/>
    <m/>
    <m/>
    <m/>
    <m/>
    <m/>
    <m/>
    <m/>
    <m/>
    <m/>
    <m/>
    <x v="0"/>
    <m/>
    <m/>
    <m/>
    <m/>
    <m/>
    <s v="GESTIONADO"/>
    <m/>
    <d v="2024-01-16T00:00:00"/>
    <m/>
    <m/>
    <x v="60"/>
    <x v="0"/>
    <x v="0"/>
    <x v="0"/>
    <x v="0"/>
    <n v="1"/>
    <n v="1"/>
    <n v="1"/>
    <n v="1"/>
    <x v="0"/>
    <n v="1"/>
    <s v="12139281WILMER TAUTIVA ORLANDO VA"/>
    <x v="0"/>
    <d v="2024-01-17T00:00:00"/>
    <x v="3059"/>
    <d v="1899-12-30T00:00:00"/>
    <d v="2024-01-14T14:52:00"/>
    <s v="14:52"/>
    <d v="1900-01-01T19:43:02"/>
    <x v="0"/>
    <x v="0"/>
    <x v="6"/>
    <x v="1"/>
    <n v="8193"/>
  </r>
  <r>
    <n v="3084"/>
    <d v="2024-01-17T10:36:03"/>
    <d v="2024-01-17T10:37:10"/>
    <s v="45077035@ventasyservicios.com.co"/>
    <s v="Diana Marcela Navia Fino"/>
    <m/>
    <d v="2024-01-17T00:00:00"/>
    <s v="09:11"/>
    <x v="3"/>
    <m/>
    <s v="15561237"/>
    <m/>
    <m/>
    <m/>
    <m/>
    <m/>
    <m/>
    <m/>
    <m/>
    <s v="8.22488150.00.00.100001"/>
    <s v="GUTIERREZ CASTRO ARQUITECTOS LTDA -"/>
    <s v="PYME PEQUEÑA"/>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7T00:00:00"/>
    <m/>
    <m/>
    <x v="61"/>
    <x v="3"/>
    <x v="0"/>
    <x v="0"/>
    <x v="0"/>
    <n v="1"/>
    <n v="1"/>
    <n v="1"/>
    <n v="1"/>
    <x v="0"/>
    <n v="1"/>
    <s v="8.22488150.00.00.100001GUTIERREZ CASTRO ARQUITECTOS LTDA -"/>
    <x v="2"/>
    <d v="2024-01-17T00:00:00"/>
    <x v="3060"/>
    <d v="1899-12-30T00:00:00"/>
    <d v="2024-01-17T09:11:00"/>
    <s v="09:11"/>
    <d v="1899-12-30T01:26:10"/>
    <x v="1"/>
    <x v="1"/>
    <x v="29"/>
    <x v="1"/>
    <n v="8193"/>
  </r>
  <r>
    <n v="3085"/>
    <d v="2024-01-17T09:48:13"/>
    <d v="2024-01-17T10:38:57"/>
    <s v="46046878@ventasyservicios.com.co"/>
    <s v="Laura Alejandra Romero Roa"/>
    <m/>
    <d v="2024-01-17T00:00:00"/>
    <s v="10:33"/>
    <x v="0"/>
    <m/>
    <m/>
    <m/>
    <m/>
    <m/>
    <m/>
    <m/>
    <m/>
    <s v="johanna.acuna@claro.com.co; "/>
    <s v="Re: recaudo factura telefonia  MORENOS LIMITADA   NIT 860075498"/>
    <s v="860075498"/>
    <s v="MORENOS LIMITADA"/>
    <s v="NO DETERMINADO"/>
    <s v="CLIENTE CLARO"/>
    <x v="0"/>
    <m/>
    <s v="FIJO"/>
    <s v="FO"/>
    <s v="PAGO NO ABONADO"/>
    <m/>
    <m/>
    <m/>
    <m/>
    <m/>
    <m/>
    <m/>
    <m/>
    <m/>
    <m/>
    <m/>
    <m/>
    <m/>
    <m/>
    <m/>
    <m/>
    <m/>
    <m/>
    <m/>
    <m/>
    <m/>
    <m/>
    <m/>
    <m/>
    <m/>
    <m/>
    <m/>
    <m/>
    <m/>
    <m/>
    <m/>
    <m/>
    <m/>
    <s v="CREACIÓN DE PQR"/>
    <m/>
    <m/>
    <m/>
    <m/>
    <m/>
    <m/>
    <m/>
    <m/>
    <m/>
    <m/>
    <m/>
    <m/>
    <m/>
    <m/>
    <m/>
    <m/>
    <m/>
    <m/>
    <m/>
    <m/>
    <m/>
    <m/>
    <m/>
    <m/>
    <m/>
    <m/>
    <m/>
    <m/>
    <m/>
    <m/>
    <m/>
    <m/>
    <m/>
    <m/>
    <m/>
    <m/>
    <m/>
    <m/>
    <m/>
    <m/>
    <m/>
    <m/>
    <m/>
    <m/>
    <m/>
    <m/>
    <m/>
    <m/>
    <m/>
    <m/>
    <m/>
    <m/>
    <m/>
    <m/>
    <m/>
    <m/>
    <m/>
    <m/>
    <m/>
    <m/>
    <m/>
    <m/>
    <m/>
    <m/>
    <m/>
    <m/>
    <m/>
    <m/>
    <m/>
    <m/>
    <m/>
    <m/>
    <m/>
    <m/>
    <m/>
    <x v="0"/>
    <m/>
    <m/>
    <m/>
    <m/>
    <m/>
    <s v="GESTIONADO"/>
    <m/>
    <d v="2024-01-17T00:00:00"/>
    <m/>
    <m/>
    <x v="108"/>
    <x v="0"/>
    <x v="0"/>
    <x v="0"/>
    <x v="0"/>
    <n v="1"/>
    <n v="1"/>
    <n v="1"/>
    <n v="1"/>
    <x v="0"/>
    <n v="1"/>
    <s v="860075498MORENOS LIMITADA"/>
    <x v="2"/>
    <d v="2024-01-17T00:00:00"/>
    <x v="3061"/>
    <d v="1899-12-30T00:00:00"/>
    <d v="2024-01-17T10:33:00"/>
    <s v="10:33"/>
    <d v="1899-12-30T00:05:57"/>
    <x v="1"/>
    <x v="1"/>
    <x v="27"/>
    <x v="1"/>
    <n v="8193"/>
  </r>
  <r>
    <n v="3086"/>
    <d v="2024-01-17T10:35:05"/>
    <d v="2024-01-17T10:39:54"/>
    <s v="45961543@ventasyservicios.com.co"/>
    <s v="Juan Jose Duque Aguirre"/>
    <m/>
    <d v="2024-01-14T00:00:00"/>
    <s v="15:36"/>
    <x v="0"/>
    <m/>
    <m/>
    <m/>
    <m/>
    <m/>
    <m/>
    <m/>
    <m/>
    <s v="comercial@globalsky.co"/>
    <s v="Fwd: Re: Rw: Fwd: SOLICITUD 900479693"/>
    <s v="8.22460865"/>
    <s v="GLOBAL SKY DE COLOMBIA SA"/>
    <s v="SOHO"/>
    <s v="CLIENTE EXTERNO"/>
    <x v="0"/>
    <m/>
    <s v="MÓVIL"/>
    <m/>
    <m/>
    <s v="PRODUCTO"/>
    <m/>
    <m/>
    <m/>
    <m/>
    <m/>
    <m/>
    <m/>
    <m/>
    <m/>
    <m/>
    <m/>
    <m/>
    <m/>
    <m/>
    <m/>
    <m/>
    <m/>
    <m/>
    <m/>
    <m/>
    <m/>
    <m/>
    <m/>
    <m/>
    <m/>
    <m/>
    <m/>
    <m/>
    <m/>
    <m/>
    <m/>
    <m/>
    <m/>
    <m/>
    <m/>
    <m/>
    <m/>
    <m/>
    <s v="OTROS PRODUCTOS (VENTAS)"/>
    <m/>
    <m/>
    <m/>
    <m/>
    <m/>
    <m/>
    <m/>
    <m/>
    <m/>
    <m/>
    <m/>
    <m/>
    <m/>
    <m/>
    <m/>
    <m/>
    <m/>
    <m/>
    <m/>
    <m/>
    <m/>
    <m/>
    <m/>
    <m/>
    <m/>
    <m/>
    <m/>
    <m/>
    <m/>
    <m/>
    <m/>
    <m/>
    <m/>
    <m/>
    <m/>
    <m/>
    <m/>
    <m/>
    <m/>
    <m/>
    <m/>
    <m/>
    <m/>
    <m/>
    <m/>
    <m/>
    <m/>
    <m/>
    <m/>
    <m/>
    <m/>
    <m/>
    <m/>
    <m/>
    <m/>
    <m/>
    <m/>
    <m/>
    <m/>
    <m/>
    <m/>
    <m/>
    <m/>
    <m/>
    <m/>
    <m/>
    <m/>
    <m/>
    <m/>
    <x v="0"/>
    <m/>
    <m/>
    <m/>
    <m/>
    <m/>
    <s v="GESTIONADO"/>
    <m/>
    <d v="2024-01-17T00:00:00"/>
    <m/>
    <m/>
    <x v="16"/>
    <x v="0"/>
    <x v="0"/>
    <x v="0"/>
    <x v="0"/>
    <n v="1"/>
    <n v="1"/>
    <n v="1"/>
    <n v="1"/>
    <x v="0"/>
    <n v="1"/>
    <s v="8.22460865GLOBAL SKY DE COLOMBIA SA"/>
    <x v="0"/>
    <d v="2024-01-17T00:00:00"/>
    <x v="3062"/>
    <d v="1899-12-30T00:00:00"/>
    <d v="2024-01-14T15:36:00"/>
    <s v="15:36"/>
    <d v="1900-01-01T19:03:54"/>
    <x v="0"/>
    <x v="0"/>
    <x v="6"/>
    <x v="1"/>
    <n v="8193"/>
  </r>
  <r>
    <n v="3087"/>
    <d v="2024-01-17T10:39:34"/>
    <d v="2024-01-17T10:40:18"/>
    <s v="46049316@ventasyservicios.com.co"/>
    <s v="Evelin Gicela Diaz Garzon"/>
    <m/>
    <d v="2024-01-17T00:00:00"/>
    <s v="10:31"/>
    <x v="7"/>
    <m/>
    <m/>
    <m/>
    <m/>
    <m/>
    <m/>
    <s v="ingenieria@digitalmtx.com; "/>
    <s v="Re: cesión de servicios moviles Master"/>
    <m/>
    <m/>
    <s v="3225130922"/>
    <s v="COMERCIALIZADORA MASTER T"/>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7T00:00:00"/>
    <m/>
    <m/>
    <x v="78"/>
    <x v="6"/>
    <x v="0"/>
    <x v="0"/>
    <x v="0"/>
    <n v="1"/>
    <n v="1"/>
    <n v="1"/>
    <n v="1"/>
    <x v="0"/>
    <n v="1"/>
    <s v="3225130922COMERCIALIZADORA MASTER T"/>
    <x v="2"/>
    <d v="2024-01-17T00:00:00"/>
    <x v="3063"/>
    <d v="1899-12-30T00:00:00"/>
    <d v="2024-01-17T10:31:00"/>
    <s v="10:31"/>
    <d v="1899-12-30T00:09:18"/>
    <x v="1"/>
    <x v="1"/>
    <x v="22"/>
    <x v="1"/>
    <n v="8193"/>
  </r>
  <r>
    <n v="3088"/>
    <d v="2024-01-17T10:42:19"/>
    <d v="2024-01-17T10:43:12"/>
    <s v="45077035@ventasyservicios.com.co"/>
    <s v="Diana Marcela Navia Fino"/>
    <m/>
    <d v="2024-01-17T00:00:00"/>
    <s v="09:16"/>
    <x v="3"/>
    <m/>
    <s v="15561238"/>
    <m/>
    <m/>
    <m/>
    <m/>
    <m/>
    <m/>
    <m/>
    <m/>
    <s v="1.45543813"/>
    <s v="RIVERA VELEZ Y COMPAÑIA LTDA ASESORES EN -"/>
    <s v="SOHO"/>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7T00:00:00"/>
    <m/>
    <m/>
    <x v="19"/>
    <x v="3"/>
    <x v="0"/>
    <x v="0"/>
    <x v="0"/>
    <n v="1"/>
    <n v="1"/>
    <n v="1"/>
    <n v="1"/>
    <x v="0"/>
    <n v="1"/>
    <s v="1.45543813RIVERA VELEZ Y COMPAÑIA LTDA ASESORES EN -"/>
    <x v="2"/>
    <d v="2024-01-17T00:00:00"/>
    <x v="3064"/>
    <d v="1899-12-30T00:00:00"/>
    <d v="2024-01-17T09:16:00"/>
    <s v="09:16"/>
    <d v="1899-12-30T01:27:12"/>
    <x v="1"/>
    <x v="1"/>
    <x v="29"/>
    <x v="1"/>
    <n v="8193"/>
  </r>
  <r>
    <n v="3089"/>
    <d v="2024-01-17T10:35:32"/>
    <d v="2024-01-17T10:47:23"/>
    <s v="45981202@ventasyservicios.com.co"/>
    <s v="Candida Mayerli Moyano Casallas"/>
    <m/>
    <d v="2024-01-15T00:00:00"/>
    <s v="5:28 p. m."/>
    <x v="5"/>
    <m/>
    <m/>
    <m/>
    <m/>
    <m/>
    <m/>
    <m/>
    <m/>
    <m/>
    <m/>
    <s v="12082658"/>
    <s v="CAFE DE SANTA BARBARA S.A.S"/>
    <s v="PYME MEDIANA"/>
    <s v="CLIENTE EXTERNO"/>
    <x v="0"/>
    <m/>
    <m/>
    <m/>
    <m/>
    <m/>
    <m/>
    <m/>
    <m/>
    <m/>
    <m/>
    <m/>
    <m/>
    <m/>
    <m/>
    <m/>
    <m/>
    <m/>
    <m/>
    <m/>
    <m/>
    <m/>
    <m/>
    <m/>
    <m/>
    <m/>
    <m/>
    <m/>
    <m/>
    <m/>
    <m/>
    <m/>
    <m/>
    <m/>
    <m/>
    <m/>
    <m/>
    <m/>
    <m/>
    <m/>
    <m/>
    <m/>
    <m/>
    <m/>
    <m/>
    <m/>
    <m/>
    <m/>
    <m/>
    <m/>
    <m/>
    <m/>
    <m/>
    <m/>
    <m/>
    <m/>
    <m/>
    <m/>
    <m/>
    <m/>
    <m/>
    <m/>
    <m/>
    <m/>
    <m/>
    <m/>
    <m/>
    <m/>
    <m/>
    <m/>
    <m/>
    <m/>
    <m/>
    <m/>
    <m/>
    <m/>
    <m/>
    <m/>
    <m/>
    <m/>
    <m/>
    <m/>
    <s v="FACTURA ERRONEA PAGO SI REALIZADO"/>
    <s v="FIJA"/>
    <s v="FO"/>
    <s v="PAGO NO ABONADO"/>
    <s v="APP MI CLARO"/>
    <s v="TRANSFERENCIA CON PAGO A LA REFERENCIA"/>
    <s v="REQ000004495880"/>
    <m/>
    <m/>
    <m/>
    <m/>
    <m/>
    <m/>
    <m/>
    <m/>
    <m/>
    <m/>
    <m/>
    <m/>
    <m/>
    <m/>
    <m/>
    <m/>
    <m/>
    <m/>
    <m/>
    <m/>
    <m/>
    <m/>
    <m/>
    <m/>
    <m/>
    <x v="0"/>
    <m/>
    <m/>
    <m/>
    <m/>
    <m/>
    <s v="ESCALADO"/>
    <s v="MYIT"/>
    <d v="2024-01-17T00:00:00"/>
    <m/>
    <m/>
    <x v="68"/>
    <x v="4"/>
    <x v="0"/>
    <x v="0"/>
    <x v="0"/>
    <s v=""/>
    <n v="0"/>
    <n v="0"/>
    <n v="0"/>
    <x v="1"/>
    <n v="2"/>
    <s v="12082658"/>
    <x v="1"/>
    <d v="2024-01-17T00:00:00"/>
    <x v="3065"/>
    <d v="1899-12-30T00:00:00"/>
    <d v="2024-01-15T05:28:00"/>
    <s v="5:28"/>
    <d v="1900-01-01T05:19:23"/>
    <x v="0"/>
    <x v="0"/>
    <x v="10"/>
    <x v="1"/>
    <n v="0"/>
  </r>
  <r>
    <n v="3090"/>
    <d v="2024-01-17T10:49:02"/>
    <d v="2024-01-17T10:50:03"/>
    <s v="45077035@ventasyservicios.com.co"/>
    <s v="Diana Marcela Navia Fino"/>
    <m/>
    <d v="2024-01-17T00:00:00"/>
    <s v="09:19"/>
    <x v="3"/>
    <m/>
    <s v="15561242"/>
    <m/>
    <m/>
    <m/>
    <m/>
    <m/>
    <m/>
    <m/>
    <m/>
    <s v="8.22503087"/>
    <s v="MS NATURALS S.A.S -"/>
    <s v="SOHO"/>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7T00:00:00"/>
    <m/>
    <m/>
    <x v="37"/>
    <x v="3"/>
    <x v="0"/>
    <x v="0"/>
    <x v="0"/>
    <n v="1"/>
    <n v="1"/>
    <n v="1"/>
    <n v="1"/>
    <x v="0"/>
    <n v="1"/>
    <s v="8.22503087MS NATURALS S.A.S -"/>
    <x v="2"/>
    <d v="2024-01-17T00:00:00"/>
    <x v="3066"/>
    <d v="1899-12-30T00:00:00"/>
    <d v="2024-01-17T09:19:00"/>
    <s v="09:19"/>
    <d v="1899-12-30T01:31:03"/>
    <x v="1"/>
    <x v="1"/>
    <x v="29"/>
    <x v="1"/>
    <n v="8193"/>
  </r>
  <r>
    <n v="3091"/>
    <d v="2024-01-17T10:49:48"/>
    <d v="2024-01-17T10:50:26"/>
    <s v="45961452@ventasyservicios.com.co"/>
    <s v="Natalia Buenano Gonzalez"/>
    <m/>
    <d v="2024-01-16T00:00:00"/>
    <s v="16:19"/>
    <x v="0"/>
    <m/>
    <m/>
    <m/>
    <m/>
    <m/>
    <m/>
    <m/>
    <m/>
    <s v="aura.cruz@claro.com.co"/>
    <s v="Re: RE: reserva de equipos"/>
    <s v="3102192751"/>
    <s v="INVERSIONES PRB SAS"/>
    <s v="PYME MEDIANA"/>
    <s v="CONSULTOR COMERCIAL"/>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7T00:00:00"/>
    <s v="Reasignado vencido"/>
    <m/>
    <x v="9"/>
    <x v="0"/>
    <x v="0"/>
    <x v="0"/>
    <x v="0"/>
    <n v="1"/>
    <n v="1"/>
    <n v="1"/>
    <n v="1"/>
    <x v="0"/>
    <n v="1"/>
    <s v="3102192751INVERSIONES PRB SAS"/>
    <x v="0"/>
    <d v="2024-01-17T00:00:00"/>
    <x v="3067"/>
    <d v="1899-12-30T00:00:00"/>
    <d v="2024-01-16T16:19:00"/>
    <s v="16:19"/>
    <d v="1899-12-30T18:31:26"/>
    <x v="4"/>
    <x v="0"/>
    <x v="5"/>
    <x v="1"/>
    <n v="8193"/>
  </r>
  <r>
    <n v="3092"/>
    <d v="2024-01-17T10:47:37"/>
    <d v="2024-01-17T10:50:28"/>
    <s v="45077040@ventasyservicios.com.co"/>
    <s v="Kimberly Tatiana Sorza Moya"/>
    <m/>
    <d v="2024-01-17T00:00:00"/>
    <s v="8:26"/>
    <x v="0"/>
    <m/>
    <m/>
    <m/>
    <m/>
    <m/>
    <m/>
    <m/>
    <m/>
    <s v="Andres.Diaz@claro.com.co"/>
    <s v="RE: INCLUSION O CREACION DE CUENTA MAESTRA"/>
    <s v="8.22476373"/>
    <s v="DISTRIGARCIA S.A.S"/>
    <s v="SOHO"/>
    <s v="CLIENTE CLARO"/>
    <x v="0"/>
    <m/>
    <s v="MÓVIL"/>
    <m/>
    <m/>
    <s v="INCLUSIONES - EXCLUSIONES"/>
    <m/>
    <m/>
    <m/>
    <m/>
    <m/>
    <m/>
    <m/>
    <m/>
    <m/>
    <m/>
    <m/>
    <m/>
    <m/>
    <m/>
    <m/>
    <m/>
    <m/>
    <m/>
    <m/>
    <m/>
    <m/>
    <m/>
    <m/>
    <m/>
    <s v="INCLUSIÓN"/>
    <m/>
    <m/>
    <m/>
    <m/>
    <m/>
    <m/>
    <m/>
    <m/>
    <m/>
    <m/>
    <m/>
    <m/>
    <m/>
    <m/>
    <m/>
    <m/>
    <m/>
    <m/>
    <m/>
    <m/>
    <m/>
    <m/>
    <m/>
    <m/>
    <m/>
    <m/>
    <m/>
    <m/>
    <m/>
    <m/>
    <m/>
    <m/>
    <m/>
    <m/>
    <m/>
    <m/>
    <m/>
    <m/>
    <m/>
    <m/>
    <m/>
    <m/>
    <m/>
    <m/>
    <m/>
    <m/>
    <m/>
    <m/>
    <m/>
    <m/>
    <m/>
    <m/>
    <m/>
    <m/>
    <m/>
    <m/>
    <m/>
    <m/>
    <m/>
    <m/>
    <m/>
    <m/>
    <m/>
    <m/>
    <m/>
    <m/>
    <m/>
    <m/>
    <m/>
    <m/>
    <m/>
    <m/>
    <m/>
    <m/>
    <m/>
    <m/>
    <m/>
    <m/>
    <m/>
    <m/>
    <m/>
    <m/>
    <m/>
    <x v="0"/>
    <m/>
    <m/>
    <m/>
    <m/>
    <m/>
    <s v="GESTIONADO"/>
    <m/>
    <d v="2024-01-17T00:00:00"/>
    <m/>
    <m/>
    <x v="54"/>
    <x v="0"/>
    <x v="0"/>
    <x v="0"/>
    <x v="0"/>
    <n v="1"/>
    <n v="1"/>
    <n v="1"/>
    <n v="1"/>
    <x v="0"/>
    <n v="1"/>
    <s v="8.22476373DISTRIGARCIA S.A.S"/>
    <x v="2"/>
    <d v="2024-01-17T00:00:00"/>
    <x v="3068"/>
    <d v="1899-12-30T00:00:00"/>
    <d v="2024-01-17T08:26:00"/>
    <s v="8:26"/>
    <d v="1899-12-30T02:24:28"/>
    <x v="1"/>
    <x v="1"/>
    <x v="31"/>
    <x v="1"/>
    <n v="8193"/>
  </r>
  <r>
    <n v="3093"/>
    <d v="2024-01-17T10:49:30"/>
    <d v="2024-01-17T10:52:26"/>
    <s v="46049316@ventasyservicios.com.co"/>
    <s v="Evelin Gicela Diaz Garzon"/>
    <m/>
    <d v="2024-01-17T00:00:00"/>
    <s v="07:47"/>
    <x v="7"/>
    <m/>
    <m/>
    <m/>
    <m/>
    <m/>
    <m/>
    <s v="myepesm@sura.com.co"/>
    <s v="Solicitud Cesiones"/>
    <m/>
    <m/>
    <s v="3015278425"/>
    <s v="AGENCIA DE SEGUROS GARHEC Y CIA LTDA "/>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7T00:00:00"/>
    <m/>
    <m/>
    <x v="78"/>
    <x v="6"/>
    <x v="0"/>
    <x v="0"/>
    <x v="0"/>
    <n v="1"/>
    <n v="1"/>
    <n v="1"/>
    <n v="1"/>
    <x v="0"/>
    <n v="1"/>
    <s v="3015278425AGENCIA DE SEGUROS GARHEC Y CIA LTDA "/>
    <x v="2"/>
    <d v="2024-01-17T00:00:00"/>
    <x v="3069"/>
    <d v="1899-12-30T00:00:00"/>
    <d v="2024-01-17T07:47:00"/>
    <s v="07:47"/>
    <d v="1899-12-30T03:05:26"/>
    <x v="1"/>
    <x v="1"/>
    <x v="22"/>
    <x v="1"/>
    <n v="8193"/>
  </r>
  <r>
    <n v="3094"/>
    <d v="2024-01-17T10:52:17"/>
    <d v="2024-01-17T10:53:56"/>
    <s v="45077035@ventasyservicios.com.co"/>
    <s v="Diana Marcela Navia Fino"/>
    <m/>
    <d v="2024-01-17T00:00:00"/>
    <s v="09:21"/>
    <x v="3"/>
    <m/>
    <s v="15561244"/>
    <m/>
    <m/>
    <m/>
    <m/>
    <m/>
    <m/>
    <m/>
    <m/>
    <s v="8.22491569"/>
    <s v="LABORATORIO DENTAL LUIS MILANES SAS"/>
    <s v="PYME PEQUEÑA"/>
    <s v="CLIENTE EXTERNO"/>
    <x v="0"/>
    <m/>
    <s v="MÓVIL"/>
    <m/>
    <m/>
    <s v="REPORTES"/>
    <m/>
    <m/>
    <m/>
    <m/>
    <m/>
    <m/>
    <m/>
    <m/>
    <m/>
    <m/>
    <m/>
    <m/>
    <m/>
    <m/>
    <m/>
    <m/>
    <m/>
    <m/>
    <m/>
    <m/>
    <m/>
    <m/>
    <m/>
    <m/>
    <m/>
    <m/>
    <m/>
    <m/>
    <m/>
    <m/>
    <m/>
    <m/>
    <m/>
    <m/>
    <m/>
    <m/>
    <m/>
    <m/>
    <m/>
    <m/>
    <m/>
    <m/>
    <m/>
    <m/>
    <m/>
    <m/>
    <s v="REPORTE CORPORATIVO"/>
    <m/>
    <m/>
    <m/>
    <m/>
    <m/>
    <m/>
    <m/>
    <m/>
    <m/>
    <m/>
    <m/>
    <m/>
    <m/>
    <m/>
    <m/>
    <m/>
    <m/>
    <m/>
    <m/>
    <m/>
    <m/>
    <m/>
    <m/>
    <m/>
    <m/>
    <m/>
    <m/>
    <m/>
    <m/>
    <m/>
    <m/>
    <m/>
    <m/>
    <m/>
    <m/>
    <m/>
    <m/>
    <m/>
    <m/>
    <m/>
    <m/>
    <m/>
    <m/>
    <m/>
    <m/>
    <m/>
    <m/>
    <m/>
    <m/>
    <m/>
    <m/>
    <m/>
    <m/>
    <m/>
    <m/>
    <m/>
    <m/>
    <m/>
    <m/>
    <m/>
    <m/>
    <x v="0"/>
    <m/>
    <m/>
    <m/>
    <m/>
    <m/>
    <s v="GESTIONADO"/>
    <m/>
    <d v="2024-01-17T00:00:00"/>
    <m/>
    <m/>
    <x v="49"/>
    <x v="3"/>
    <x v="0"/>
    <x v="0"/>
    <x v="0"/>
    <n v="1"/>
    <n v="1"/>
    <n v="1"/>
    <n v="1"/>
    <x v="0"/>
    <n v="1"/>
    <s v="8.22491569LABORATORIO DENTAL LUIS MILANES SAS"/>
    <x v="2"/>
    <d v="2024-01-17T00:00:00"/>
    <x v="3070"/>
    <d v="1899-12-30T00:00:00"/>
    <d v="2024-01-17T09:21:00"/>
    <s v="09:21"/>
    <d v="1899-12-30T01:32:56"/>
    <x v="1"/>
    <x v="1"/>
    <x v="29"/>
    <x v="1"/>
    <n v="8193"/>
  </r>
  <r>
    <n v="3095"/>
    <d v="2024-01-17T10:40:00"/>
    <d v="2024-01-17T10:54:06"/>
    <s v="45961543@ventasyservicios.com.co"/>
    <s v="Juan Jose Duque Aguirre"/>
    <m/>
    <d v="2024-01-14T00:00:00"/>
    <s v="15:57"/>
    <x v="0"/>
    <m/>
    <m/>
    <m/>
    <m/>
    <m/>
    <m/>
    <m/>
    <m/>
    <s v="joseluis@polimix.com.co"/>
    <s v="Fwd: Aumento de velocidad."/>
    <s v="48967281"/>
    <s v="CONCRETERA TREMIX SOCIEDA"/>
    <s v="PYME MEDIANA"/>
    <s v="CLIENTE EXTERNO"/>
    <x v="0"/>
    <m/>
    <s v="FIJO"/>
    <s v="HFC"/>
    <s v="CAMBIO PLAN TARIFA"/>
    <m/>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7T00:00:00"/>
    <m/>
    <m/>
    <x v="22"/>
    <x v="0"/>
    <x v="0"/>
    <x v="0"/>
    <x v="0"/>
    <n v="1"/>
    <n v="1"/>
    <n v="1"/>
    <n v="1"/>
    <x v="0"/>
    <n v="1"/>
    <s v="48967281CONCRETERA TREMIX SOCIEDA"/>
    <x v="0"/>
    <d v="2024-01-17T00:00:00"/>
    <x v="3071"/>
    <d v="1899-12-30T00:00:00"/>
    <d v="2024-01-14T15:57:00"/>
    <s v="15:57"/>
    <d v="1900-01-01T18:57:06"/>
    <x v="0"/>
    <x v="0"/>
    <x v="6"/>
    <x v="1"/>
    <n v="8193"/>
  </r>
  <r>
    <n v="3096"/>
    <d v="2024-01-17T10:48:04"/>
    <d v="2024-01-17T10:57:12"/>
    <s v="45981202@ventasyservicios.com.co"/>
    <s v="Candida Mayerli Moyano Casallas"/>
    <m/>
    <d v="2024-01-15T00:00:00"/>
    <s v="8:25 p. m"/>
    <x v="5"/>
    <m/>
    <m/>
    <m/>
    <m/>
    <m/>
    <m/>
    <m/>
    <m/>
    <m/>
    <m/>
    <s v="4135774424"/>
    <s v="JANETH BEATRIZ PEREIRA HERRERA"/>
    <s v="SOHO"/>
    <s v="CLIENTE EXTERNO"/>
    <x v="0"/>
    <m/>
    <m/>
    <m/>
    <m/>
    <m/>
    <m/>
    <m/>
    <m/>
    <m/>
    <m/>
    <m/>
    <m/>
    <m/>
    <m/>
    <m/>
    <m/>
    <m/>
    <m/>
    <m/>
    <m/>
    <m/>
    <m/>
    <m/>
    <m/>
    <m/>
    <m/>
    <m/>
    <m/>
    <m/>
    <m/>
    <m/>
    <m/>
    <m/>
    <m/>
    <m/>
    <m/>
    <m/>
    <m/>
    <m/>
    <m/>
    <m/>
    <m/>
    <m/>
    <m/>
    <m/>
    <m/>
    <m/>
    <m/>
    <m/>
    <m/>
    <m/>
    <m/>
    <m/>
    <m/>
    <m/>
    <m/>
    <m/>
    <m/>
    <m/>
    <m/>
    <m/>
    <m/>
    <m/>
    <m/>
    <m/>
    <m/>
    <m/>
    <m/>
    <m/>
    <m/>
    <m/>
    <m/>
    <m/>
    <m/>
    <m/>
    <m/>
    <m/>
    <m/>
    <m/>
    <m/>
    <m/>
    <s v="Re: Pago NO ABONADO Ref. 4935774429"/>
    <s v="MÓVIL"/>
    <m/>
    <s v="PAGO MAL APLICADO"/>
    <s v="BANCO DAVIVIENDA"/>
    <s v="TRANSFERENCIA CON PAGO A LA REFERENCIA"/>
    <s v="REQ000004495949"/>
    <m/>
    <m/>
    <m/>
    <m/>
    <m/>
    <m/>
    <m/>
    <m/>
    <m/>
    <m/>
    <m/>
    <m/>
    <m/>
    <m/>
    <m/>
    <m/>
    <m/>
    <m/>
    <m/>
    <m/>
    <m/>
    <m/>
    <m/>
    <m/>
    <m/>
    <x v="0"/>
    <m/>
    <m/>
    <m/>
    <m/>
    <m/>
    <s v="ESCALADO"/>
    <s v="MYIT"/>
    <d v="2024-01-17T00:00:00"/>
    <m/>
    <m/>
    <x v="117"/>
    <x v="4"/>
    <x v="0"/>
    <x v="0"/>
    <x v="0"/>
    <s v=""/>
    <n v="0"/>
    <n v="0"/>
    <n v="0"/>
    <x v="1"/>
    <n v="2"/>
    <s v="4135774424"/>
    <x v="1"/>
    <d v="2024-01-17T00:00:00"/>
    <x v="3072"/>
    <d v="1899-12-30T00:00:00"/>
    <d v="2024-01-15T08:25:00"/>
    <s v="8:25"/>
    <d v="1900-01-01T02:32:12"/>
    <x v="0"/>
    <x v="0"/>
    <x v="10"/>
    <x v="1"/>
    <n v="0"/>
  </r>
  <r>
    <n v="3097"/>
    <d v="2024-01-17T10:50:30"/>
    <d v="2024-01-17T10:57:41"/>
    <s v="45961452@ventasyservicios.com.co"/>
    <s v="Natalia Buenano Gonzalez"/>
    <m/>
    <d v="2024-01-16T00:00:00"/>
    <s v="16:40"/>
    <x v="0"/>
    <m/>
    <m/>
    <m/>
    <m/>
    <m/>
    <m/>
    <m/>
    <m/>
    <s v="subadministrativa@hdcentenario.gov.co"/>
    <s v="Re: Fwd: Solicitud problemática señal Claro-posibilidad de antena"/>
    <s v="04747424"/>
    <s v="PQR DE INCONSISTENCIAS"/>
    <s v="NO DETERMINADO"/>
    <s v="CLIENTE EXTERNO"/>
    <x v="0"/>
    <m/>
    <s v="FIJO"/>
    <s v="HFC"/>
    <s v="CASO RECHAZADO"/>
    <m/>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17T00:00:00"/>
    <s v="Reasignado contactopyme_x000a_"/>
    <m/>
    <x v="3"/>
    <x v="0"/>
    <x v="0"/>
    <x v="0"/>
    <x v="0"/>
    <n v="1"/>
    <n v="1"/>
    <n v="1"/>
    <n v="1"/>
    <x v="1"/>
    <n v="4"/>
    <s v="04747424PQR DE INCONSISTENCIAS"/>
    <x v="0"/>
    <d v="2024-01-17T00:00:00"/>
    <x v="3073"/>
    <d v="1899-12-30T00:00:00"/>
    <d v="2024-01-16T16:40:00"/>
    <s v="16:40"/>
    <d v="1899-12-30T18:17:41"/>
    <x v="4"/>
    <x v="0"/>
    <x v="5"/>
    <x v="1"/>
    <n v="8193"/>
  </r>
  <r>
    <n v="3098"/>
    <d v="2024-01-17T08:22:15"/>
    <d v="2024-01-17T10:57:42"/>
    <s v="45632550@ventasyservicios.com.co"/>
    <s v="Alejandra Rodriguez Cajamarca"/>
    <m/>
    <d v="2024-01-16T00:00:00"/>
    <s v="4:01 p. m."/>
    <x v="4"/>
    <m/>
    <m/>
    <m/>
    <m/>
    <m/>
    <m/>
    <m/>
    <m/>
    <s v="eliana.ramirez@ziklosolar.com"/>
    <s v="RV: RV: Solicitud activación Sim card virtual 3102261033 / Ziklo Solar SAS / NIT 900579506-5"/>
    <s v="3102261033"/>
    <s v="ZIKLO SOLAR S.A.S."/>
    <s v="SOH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7T00:00:00"/>
    <m/>
    <m/>
    <x v="21"/>
    <x v="0"/>
    <x v="0"/>
    <x v="0"/>
    <x v="0"/>
    <n v="1"/>
    <n v="1"/>
    <n v="1"/>
    <n v="1"/>
    <x v="0"/>
    <n v="1"/>
    <s v="3102261033ZIKLO SOLAR S.A.S."/>
    <x v="0"/>
    <d v="2024-01-17T00:00:00"/>
    <x v="3074"/>
    <d v="1899-12-30T00:00:00"/>
    <d v="2024-01-16T04:01:00"/>
    <s v="4:01"/>
    <d v="1899-12-31T06:56:42"/>
    <x v="0"/>
    <x v="0"/>
    <x v="24"/>
    <x v="0"/>
    <n v="8193"/>
  </r>
  <r>
    <n v="3099"/>
    <d v="2024-01-17T10:57:38"/>
    <d v="2024-01-17T10:58:54"/>
    <s v="45961543@ventasyservicios.com.co"/>
    <s v="Juan Jose Duque Aguirre"/>
    <m/>
    <d v="2024-01-14T00:00:00"/>
    <s v="18:06"/>
    <x v="0"/>
    <m/>
    <m/>
    <m/>
    <m/>
    <m/>
    <m/>
    <m/>
    <m/>
    <s v="Viviana.Diaz@claro.com.co"/>
    <s v="Solicitud de sim virtual CLIENTE VIP // EMPRESA COMMERK S.A.S // NIT 800007955"/>
    <s v="8.22501950"/>
    <s v="COMMERK S.A.S"/>
    <s v="PYME PEQUEÑA"/>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7T00:00:00"/>
    <m/>
    <m/>
    <x v="21"/>
    <x v="0"/>
    <x v="0"/>
    <x v="0"/>
    <x v="0"/>
    <n v="1"/>
    <n v="1"/>
    <n v="1"/>
    <n v="1"/>
    <x v="0"/>
    <n v="1"/>
    <s v="8.22501950COMMERK S.A.S"/>
    <x v="0"/>
    <d v="2024-01-17T00:00:00"/>
    <x v="3075"/>
    <d v="1899-12-30T00:00:00"/>
    <d v="2024-01-14T18:06:00"/>
    <s v="18:06"/>
    <d v="1900-01-01T16:52:54"/>
    <x v="0"/>
    <x v="0"/>
    <x v="6"/>
    <x v="1"/>
    <n v="8193"/>
  </r>
  <r>
    <n v="3100"/>
    <d v="2024-01-17T10:58:42"/>
    <d v="2024-01-17T11:00:00"/>
    <s v="46049316@ventasyservicios.com.co"/>
    <s v="Evelin Gicela Diaz Garzon"/>
    <m/>
    <d v="2024-01-17T00:00:00"/>
    <s v="07:52"/>
    <x v="7"/>
    <m/>
    <m/>
    <m/>
    <m/>
    <m/>
    <m/>
    <s v="zbuitrago@fedepalma.org"/>
    <s v="RE: RV: CESION LINEA TELEFONICA 3125864530 de Fondo de Empleados de Fedepalma Nit 830022498-1 a Luis Alfonso Tautiva Batancur identificado con c.c.79.718.003."/>
    <m/>
    <m/>
    <s v="3125864530 "/>
    <s v="FONDO DE EMPLEADOS DE FED"/>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7T00:00:00"/>
    <m/>
    <m/>
    <x v="79"/>
    <x v="6"/>
    <x v="0"/>
    <x v="0"/>
    <x v="0"/>
    <n v="1"/>
    <n v="1"/>
    <n v="1"/>
    <n v="1"/>
    <x v="0"/>
    <n v="1"/>
    <s v="3125864530 FONDO DE EMPLEADOS DE FED"/>
    <x v="2"/>
    <d v="2024-01-17T00:00:00"/>
    <x v="3076"/>
    <d v="1899-12-30T00:00:00"/>
    <d v="2024-01-17T07:52:00"/>
    <s v="07:52"/>
    <d v="1899-12-30T03:08:00"/>
    <x v="1"/>
    <x v="1"/>
    <x v="22"/>
    <x v="1"/>
    <n v="8193"/>
  </r>
  <r>
    <n v="3101"/>
    <d v="2024-01-17T10:31:06"/>
    <d v="2024-01-17T11:02:37"/>
    <s v="45577874@ventasyservicios.com.co"/>
    <s v="David Andres Pardo Torres"/>
    <m/>
    <d v="2024-01-17T00:00:00"/>
    <s v="08:50"/>
    <x v="4"/>
    <m/>
    <m/>
    <m/>
    <m/>
    <m/>
    <m/>
    <m/>
    <m/>
    <s v="viewstyled@gmail.com"/>
    <s v="Fwd: CAMBIO DE RAZÓN SOCIAL"/>
    <s v="13305125"/>
    <s v="901292083-1"/>
    <s v="MICRO"/>
    <s v="CLIENTE EXTERNO"/>
    <x v="0"/>
    <m/>
    <s v="FIJO"/>
    <s v="FO"/>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7T00:00:00"/>
    <s v="20669829"/>
    <m/>
    <x v="37"/>
    <x v="0"/>
    <x v="0"/>
    <x v="0"/>
    <x v="0"/>
    <n v="1"/>
    <n v="1"/>
    <n v="1"/>
    <n v="1"/>
    <x v="0"/>
    <n v="1"/>
    <s v="13305125901292083-1"/>
    <x v="2"/>
    <d v="2024-01-17T00:00:00"/>
    <x v="3077"/>
    <d v="1899-12-30T00:00:00"/>
    <d v="2024-01-17T08:50:00"/>
    <s v="08:50"/>
    <d v="1899-12-30T02:12:37"/>
    <x v="1"/>
    <x v="1"/>
    <x v="14"/>
    <x v="0"/>
    <n v="8193"/>
  </r>
  <r>
    <n v="3102"/>
    <d v="2024-01-17T11:03:43"/>
    <d v="2024-01-17T11:05:21"/>
    <s v="45077095@ventasyservicios.com.co"/>
    <s v="Diana Patricia García Valencia"/>
    <m/>
    <d v="2024-01-17T00:00:00"/>
    <s v="9:14"/>
    <x v="4"/>
    <m/>
    <m/>
    <m/>
    <m/>
    <m/>
    <m/>
    <m/>
    <m/>
    <s v="auxadministrativo@tornillosypartes.com"/>
    <s v="RE: NOVEDAD FACTURA MES DE DICIEMBRE"/>
    <s v="23839"/>
    <s v="TORNILLOS Y PARTES PLAZA S.A."/>
    <s v="EMPRESAS"/>
    <s v="CLIENTE EXTERNO"/>
    <x v="1"/>
    <s v="Yamile Nuñez Salcedo &lt;yamile.nunez.ext@claro.com.co&gt;"/>
    <s v="FIJO"/>
    <s v="FO"/>
    <s v="FACTURA"/>
    <m/>
    <m/>
    <m/>
    <m/>
    <m/>
    <m/>
    <m/>
    <m/>
    <m/>
    <m/>
    <m/>
    <m/>
    <m/>
    <m/>
    <m/>
    <m/>
    <m/>
    <m/>
    <s v="NO RECIBE FACTURA (NO LLEGA)"/>
    <m/>
    <m/>
    <m/>
    <m/>
    <m/>
    <m/>
    <m/>
    <m/>
    <m/>
    <m/>
    <m/>
    <m/>
    <m/>
    <m/>
    <m/>
    <m/>
    <m/>
    <m/>
    <m/>
    <m/>
    <m/>
    <m/>
    <m/>
    <m/>
    <m/>
    <m/>
    <m/>
    <m/>
    <m/>
    <m/>
    <m/>
    <m/>
    <m/>
    <m/>
    <m/>
    <m/>
    <m/>
    <m/>
    <m/>
    <m/>
    <m/>
    <m/>
    <m/>
    <m/>
    <m/>
    <m/>
    <m/>
    <m/>
    <m/>
    <m/>
    <m/>
    <m/>
    <m/>
    <m/>
    <m/>
    <m/>
    <m/>
    <m/>
    <m/>
    <m/>
    <m/>
    <m/>
    <m/>
    <m/>
    <m/>
    <m/>
    <m/>
    <m/>
    <m/>
    <m/>
    <m/>
    <m/>
    <m/>
    <m/>
    <m/>
    <m/>
    <m/>
    <m/>
    <m/>
    <m/>
    <m/>
    <m/>
    <m/>
    <m/>
    <m/>
    <m/>
    <m/>
    <m/>
    <m/>
    <m/>
    <x v="0"/>
    <m/>
    <m/>
    <m/>
    <m/>
    <m/>
    <s v="GESTIONADO"/>
    <m/>
    <d v="2024-01-17T00:00:00"/>
    <m/>
    <m/>
    <x v="201"/>
    <x v="0"/>
    <x v="0"/>
    <x v="4"/>
    <x v="1"/>
    <n v="1"/>
    <n v="1"/>
    <n v="1"/>
    <n v="1"/>
    <x v="0"/>
    <n v="1"/>
    <s v="23839TORNILLOS Y PARTES PLAZA S.A."/>
    <x v="2"/>
    <d v="2024-01-17T00:00:00"/>
    <x v="3078"/>
    <d v="1899-12-30T00:00:00"/>
    <d v="2024-01-17T09:14:00"/>
    <s v="9:14"/>
    <d v="1899-12-30T01:51:21"/>
    <x v="1"/>
    <x v="1"/>
    <x v="17"/>
    <x v="0"/>
    <n v="8193"/>
  </r>
  <r>
    <n v="3103"/>
    <d v="2024-01-17T11:05:01"/>
    <d v="2024-01-17T11:06:45"/>
    <s v="45077035@ventasyservicios.com.co"/>
    <s v="Diana Marcela Navia Fino"/>
    <m/>
    <d v="2024-01-17T00:00:00"/>
    <s v="09:23"/>
    <x v="3"/>
    <m/>
    <s v="15561246"/>
    <m/>
    <m/>
    <m/>
    <m/>
    <m/>
    <m/>
    <m/>
    <m/>
    <s v="8.22127081"/>
    <s v="FLORES SAGAROS -"/>
    <s v="PYME MEDIANA"/>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17T00:00:00"/>
    <m/>
    <m/>
    <x v="50"/>
    <x v="3"/>
    <x v="0"/>
    <x v="0"/>
    <x v="0"/>
    <n v="1"/>
    <n v="1"/>
    <n v="1"/>
    <n v="1"/>
    <x v="0"/>
    <n v="1"/>
    <s v="8.22127081FLORES SAGAROS -"/>
    <x v="2"/>
    <d v="2024-01-17T00:00:00"/>
    <x v="3079"/>
    <d v="1899-12-30T00:00:00"/>
    <d v="2024-01-17T09:23:00"/>
    <s v="09:23"/>
    <d v="1899-12-30T01:43:45"/>
    <x v="1"/>
    <x v="1"/>
    <x v="29"/>
    <x v="1"/>
    <n v="8193"/>
  </r>
  <r>
    <n v="3104"/>
    <d v="2024-01-17T11:07:31"/>
    <d v="2024-01-17T11:08:14"/>
    <s v="45961452@ventasyservicios.com.co"/>
    <s v="Natalia Buenano Gonzalez"/>
    <m/>
    <d v="2024-01-16T00:00:00"/>
    <s v="16:51"/>
    <x v="0"/>
    <m/>
    <m/>
    <m/>
    <m/>
    <m/>
    <m/>
    <m/>
    <m/>
    <s v="sysadmin@transporteryr.com"/>
    <s v="Re: Fwd: Re: Fwd: Personal Autorizado"/>
    <s v="11908247"/>
    <s v="EMPRESA COMERCIAL DE TRAN"/>
    <s v="PYME PEQUEÑA"/>
    <s v="CLIENTE EXTERNO"/>
    <x v="0"/>
    <m/>
    <s v="FIJO"/>
    <s v="FO"/>
    <s v="PRODUCTO"/>
    <m/>
    <m/>
    <m/>
    <m/>
    <m/>
    <m/>
    <m/>
    <m/>
    <m/>
    <m/>
    <m/>
    <m/>
    <m/>
    <m/>
    <m/>
    <m/>
    <m/>
    <m/>
    <m/>
    <m/>
    <m/>
    <m/>
    <m/>
    <m/>
    <m/>
    <m/>
    <m/>
    <m/>
    <m/>
    <m/>
    <m/>
    <m/>
    <m/>
    <m/>
    <m/>
    <m/>
    <m/>
    <m/>
    <s v="OTROS PRODUCTOS (VENTAS)"/>
    <m/>
    <m/>
    <m/>
    <m/>
    <m/>
    <m/>
    <m/>
    <m/>
    <m/>
    <m/>
    <m/>
    <m/>
    <m/>
    <m/>
    <m/>
    <m/>
    <m/>
    <m/>
    <m/>
    <m/>
    <m/>
    <m/>
    <m/>
    <m/>
    <m/>
    <m/>
    <m/>
    <m/>
    <m/>
    <m/>
    <m/>
    <m/>
    <m/>
    <m/>
    <m/>
    <m/>
    <m/>
    <m/>
    <m/>
    <m/>
    <m/>
    <m/>
    <m/>
    <m/>
    <m/>
    <m/>
    <m/>
    <m/>
    <m/>
    <m/>
    <m/>
    <m/>
    <m/>
    <m/>
    <m/>
    <m/>
    <m/>
    <m/>
    <m/>
    <m/>
    <m/>
    <m/>
    <m/>
    <m/>
    <m/>
    <m/>
    <m/>
    <m/>
    <m/>
    <m/>
    <x v="0"/>
    <m/>
    <m/>
    <m/>
    <m/>
    <m/>
    <s v="GESTIONADO"/>
    <m/>
    <d v="2024-01-17T00:00:00"/>
    <s v="Reasignado contactopyme"/>
    <m/>
    <x v="16"/>
    <x v="0"/>
    <x v="0"/>
    <x v="0"/>
    <x v="0"/>
    <n v="1"/>
    <n v="1"/>
    <n v="1"/>
    <n v="1"/>
    <x v="0"/>
    <n v="1"/>
    <s v="11908247EMPRESA COMERCIAL DE TRAN"/>
    <x v="0"/>
    <d v="2024-01-17T00:00:00"/>
    <x v="3080"/>
    <d v="1899-12-30T00:00:00"/>
    <d v="2024-01-16T16:51:00"/>
    <s v="16:51"/>
    <d v="1899-12-30T18:17:14"/>
    <x v="4"/>
    <x v="0"/>
    <x v="5"/>
    <x v="1"/>
    <n v="8193"/>
  </r>
  <r>
    <n v="3105"/>
    <d v="2024-01-17T10:59:09"/>
    <d v="2024-01-17T11:16:23"/>
    <s v="45961543@ventasyservicios.com.co"/>
    <s v="Juan Jose Duque Aguirre"/>
    <m/>
    <d v="2024-01-15T00:00:00"/>
    <s v="8:58"/>
    <x v="0"/>
    <m/>
    <m/>
    <m/>
    <m/>
    <m/>
    <m/>
    <m/>
    <m/>
    <s v="ventas@iqsas.com"/>
    <s v="Verificacion de cuentas por pagar "/>
    <s v="8.22495247"/>
    <s v="I Q INNOVACIONES QUIRURGI"/>
    <s v="SOHO"/>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7T00:00:00"/>
    <m/>
    <m/>
    <x v="9"/>
    <x v="0"/>
    <x v="0"/>
    <x v="0"/>
    <x v="0"/>
    <n v="1"/>
    <n v="1"/>
    <n v="1"/>
    <n v="1"/>
    <x v="0"/>
    <n v="1"/>
    <s v="8.22495247I Q INNOVACIONES QUIRURGI"/>
    <x v="0"/>
    <d v="2024-01-17T00:00:00"/>
    <x v="3081"/>
    <d v="1899-12-30T00:00:00"/>
    <d v="2024-01-15T08:58:00"/>
    <s v="8:58"/>
    <d v="1900-01-01T02:18:23"/>
    <x v="0"/>
    <x v="0"/>
    <x v="6"/>
    <x v="1"/>
    <n v="8193"/>
  </r>
  <r>
    <n v="3106"/>
    <d v="2024-01-17T11:08:17"/>
    <d v="2024-01-17T11:17:55"/>
    <s v="45961452@ventasyservicios.com.co"/>
    <s v="Natalia Buenano Gonzalez"/>
    <m/>
    <d v="2024-01-16T00:00:00"/>
    <s v="16:56"/>
    <x v="0"/>
    <m/>
    <m/>
    <m/>
    <m/>
    <m/>
    <m/>
    <m/>
    <m/>
    <s v="fotocopiasigm@gabrielamistralbga.onmicrosoft.com"/>
    <s v="Re: Fwd: CANCELACIÓN DE SERVICIO"/>
    <s v="04747424"/>
    <s v="PQR DE INCONSISTENCIAS"/>
    <s v="NO DETERMINADO"/>
    <s v="CLIENTE EXTERNO"/>
    <x v="0"/>
    <m/>
    <s v="FIJO"/>
    <s v="HFC"/>
    <s v="CASO RECHAZADO"/>
    <m/>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17T00:00:00"/>
    <s v="Reasignado contacto pyme"/>
    <m/>
    <x v="3"/>
    <x v="0"/>
    <x v="0"/>
    <x v="0"/>
    <x v="0"/>
    <n v="1"/>
    <n v="1"/>
    <n v="1"/>
    <n v="1"/>
    <x v="1"/>
    <n v="4"/>
    <s v="04747424PQR DE INCONSISTENCIAS"/>
    <x v="0"/>
    <d v="2024-01-17T00:00:00"/>
    <x v="3082"/>
    <d v="1899-12-30T00:00:00"/>
    <d v="2024-01-16T16:56:00"/>
    <s v="16:56"/>
    <d v="1899-12-30T18:21:55"/>
    <x v="4"/>
    <x v="0"/>
    <x v="5"/>
    <x v="1"/>
    <n v="8193"/>
  </r>
  <r>
    <n v="3107"/>
    <d v="2024-01-17T11:18:14"/>
    <d v="2024-01-17T11:19:29"/>
    <s v="45077035@ventasyservicios.com.co"/>
    <s v="Diana Marcela Navia Fino"/>
    <m/>
    <d v="2024-01-17T00:00:00"/>
    <s v="09:31"/>
    <x v="3"/>
    <m/>
    <s v="15561257"/>
    <m/>
    <m/>
    <m/>
    <m/>
    <m/>
    <m/>
    <m/>
    <m/>
    <s v="8.22444460"/>
    <s v="COCO INVERSIONES TECNOLOGICAS S A S"/>
    <s v="MICRO"/>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7T00:00:00"/>
    <m/>
    <m/>
    <x v="37"/>
    <x v="3"/>
    <x v="0"/>
    <x v="0"/>
    <x v="0"/>
    <n v="1"/>
    <n v="1"/>
    <n v="1"/>
    <n v="1"/>
    <x v="0"/>
    <n v="1"/>
    <s v="8.22444460COCO INVERSIONES TECNOLOGICAS S A S"/>
    <x v="2"/>
    <d v="2024-01-17T00:00:00"/>
    <x v="3083"/>
    <d v="1899-12-30T00:00:00"/>
    <d v="2024-01-17T09:31:00"/>
    <s v="09:31"/>
    <d v="1899-12-30T01:48:29"/>
    <x v="1"/>
    <x v="1"/>
    <x v="29"/>
    <x v="1"/>
    <n v="8193"/>
  </r>
  <r>
    <n v="3108"/>
    <d v="2024-01-17T10:39:44"/>
    <d v="2024-01-17T11:22:36"/>
    <s v="46046878@ventasyservicios.com.co"/>
    <s v="Laura Alejandra Romero Roa"/>
    <m/>
    <d v="2024-01-17T00:00:00"/>
    <s v="11:19"/>
    <x v="0"/>
    <m/>
    <m/>
    <m/>
    <m/>
    <m/>
    <m/>
    <m/>
    <m/>
    <s v="presidencia_ejecutiva@coomeva.com.co; "/>
    <s v="Re: RV: Factura Claro sin Ajuste Acordado a partir de Diciembre"/>
    <s v="16266958"/>
    <s v="ALFREDO ARANA VELASCO"/>
    <s v="NO DETERMINADO"/>
    <s v="CLIENTE EXTERNO"/>
    <x v="0"/>
    <m/>
    <s v="FIJO"/>
    <s v="FO"/>
    <s v="CREACIÓN DE PQR"/>
    <m/>
    <m/>
    <m/>
    <m/>
    <m/>
    <m/>
    <m/>
    <m/>
    <m/>
    <m/>
    <m/>
    <m/>
    <m/>
    <m/>
    <s v="AJUSTES POR SOLICITUDES NO REALIZADAS"/>
    <m/>
    <m/>
    <m/>
    <m/>
    <m/>
    <m/>
    <m/>
    <m/>
    <m/>
    <m/>
    <m/>
    <m/>
    <m/>
    <m/>
    <m/>
    <m/>
    <m/>
    <m/>
    <m/>
    <m/>
    <m/>
    <m/>
    <m/>
    <m/>
    <m/>
    <m/>
    <m/>
    <m/>
    <m/>
    <m/>
    <m/>
    <m/>
    <m/>
    <m/>
    <m/>
    <m/>
    <m/>
    <m/>
    <m/>
    <m/>
    <m/>
    <m/>
    <m/>
    <m/>
    <m/>
    <m/>
    <m/>
    <m/>
    <m/>
    <m/>
    <m/>
    <m/>
    <m/>
    <m/>
    <m/>
    <m/>
    <m/>
    <m/>
    <m/>
    <m/>
    <m/>
    <m/>
    <m/>
    <m/>
    <m/>
    <m/>
    <m/>
    <m/>
    <m/>
    <m/>
    <m/>
    <m/>
    <m/>
    <m/>
    <m/>
    <m/>
    <m/>
    <m/>
    <m/>
    <m/>
    <m/>
    <m/>
    <m/>
    <m/>
    <m/>
    <m/>
    <m/>
    <m/>
    <m/>
    <m/>
    <m/>
    <m/>
    <m/>
    <m/>
    <x v="0"/>
    <m/>
    <m/>
    <m/>
    <m/>
    <m/>
    <s v="GESTIONADO"/>
    <m/>
    <d v="2024-01-17T00:00:00"/>
    <m/>
    <m/>
    <x v="90"/>
    <x v="0"/>
    <x v="0"/>
    <x v="0"/>
    <x v="0"/>
    <n v="1"/>
    <n v="1"/>
    <n v="1"/>
    <n v="1"/>
    <x v="0"/>
    <n v="1"/>
    <s v="16266958ALFREDO ARANA VELASCO"/>
    <x v="2"/>
    <d v="2024-01-17T00:00:00"/>
    <x v="3084"/>
    <d v="1899-12-30T00:00:00"/>
    <d v="2024-01-17T11:19:00"/>
    <s v="11:19"/>
    <d v="1899-12-30T00:03:36"/>
    <x v="1"/>
    <x v="1"/>
    <x v="27"/>
    <x v="1"/>
    <n v="8193"/>
  </r>
  <r>
    <n v="3109"/>
    <d v="2024-01-17T11:21:53"/>
    <d v="2024-01-17T11:24:24"/>
    <s v="45077035@ventasyservicios.com.co"/>
    <s v="Diana Marcela Navia Fino"/>
    <m/>
    <d v="2024-01-17T00:00:00"/>
    <s v="09:37"/>
    <x v="3"/>
    <m/>
    <s v="15561260"/>
    <m/>
    <m/>
    <m/>
    <m/>
    <m/>
    <m/>
    <m/>
    <m/>
    <s v="8.22503087"/>
    <s v="MS NATURAL SAS-"/>
    <s v="PYME MEDIANA"/>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7T00:00:00"/>
    <m/>
    <m/>
    <x v="37"/>
    <x v="3"/>
    <x v="0"/>
    <x v="0"/>
    <x v="0"/>
    <n v="1"/>
    <n v="1"/>
    <n v="1"/>
    <n v="1"/>
    <x v="0"/>
    <n v="1"/>
    <s v="8.22503087MS NATURAL SAS-"/>
    <x v="2"/>
    <d v="2024-01-17T00:00:00"/>
    <x v="3085"/>
    <d v="1899-12-30T00:00:00"/>
    <d v="2024-01-17T09:37:00"/>
    <s v="09:37"/>
    <d v="1899-12-30T01:47:24"/>
    <x v="1"/>
    <x v="1"/>
    <x v="29"/>
    <x v="1"/>
    <n v="8193"/>
  </r>
  <r>
    <n v="3110"/>
    <d v="2024-01-17T11:23:35"/>
    <d v="2024-01-17T11:26:16"/>
    <s v="45632550@ventasyservicios.com.co"/>
    <s v="Alejandra Rodriguez Cajamarca"/>
    <m/>
    <d v="2024-01-16T00:00:00"/>
    <s v="11:40 p. m."/>
    <x v="4"/>
    <m/>
    <m/>
    <m/>
    <m/>
    <m/>
    <m/>
    <m/>
    <m/>
    <s v="jorge.morap.ext@claro.com.co"/>
    <s v="NOVEDAD PBS //  E-BUSINESS COLLOCATION SERVICES  // OMNIPAYMENTS LLC // 372516-E"/>
    <s v="13305507"/>
    <s v="OMNIPAYMENTS LLC"/>
    <s v="EMPRESAS"/>
    <s v="CLIENTE CLARO"/>
    <x v="1"/>
    <s v="MARIA ANDREA RODRIGUEZ"/>
    <s v="FIJO"/>
    <s v="FO"/>
    <s v="CAMBIO PLAN TARIFA"/>
    <m/>
    <m/>
    <m/>
    <m/>
    <m/>
    <s v="UPGRADE - PARALELO"/>
    <m/>
    <m/>
    <m/>
    <m/>
    <m/>
    <m/>
    <m/>
    <m/>
    <m/>
    <m/>
    <m/>
    <m/>
    <m/>
    <m/>
    <m/>
    <m/>
    <m/>
    <m/>
    <m/>
    <m/>
    <m/>
    <m/>
    <m/>
    <m/>
    <m/>
    <m/>
    <m/>
    <m/>
    <m/>
    <m/>
    <m/>
    <m/>
    <m/>
    <m/>
    <m/>
    <m/>
    <m/>
    <m/>
    <m/>
    <m/>
    <m/>
    <m/>
    <m/>
    <m/>
    <m/>
    <m/>
    <m/>
    <m/>
    <m/>
    <m/>
    <m/>
    <m/>
    <m/>
    <m/>
    <m/>
    <m/>
    <m/>
    <m/>
    <m/>
    <m/>
    <m/>
    <m/>
    <m/>
    <m/>
    <m/>
    <m/>
    <m/>
    <m/>
    <m/>
    <m/>
    <m/>
    <m/>
    <m/>
    <m/>
    <m/>
    <m/>
    <m/>
    <m/>
    <m/>
    <m/>
    <m/>
    <m/>
    <m/>
    <m/>
    <m/>
    <m/>
    <m/>
    <m/>
    <m/>
    <m/>
    <m/>
    <m/>
    <m/>
    <m/>
    <m/>
    <m/>
    <m/>
    <m/>
    <m/>
    <m/>
    <m/>
    <m/>
    <m/>
    <x v="0"/>
    <m/>
    <m/>
    <m/>
    <m/>
    <m/>
    <s v="ESCALADO"/>
    <s v="CSM"/>
    <d v="2024-01-17T00:00:00"/>
    <m/>
    <m/>
    <x v="62"/>
    <x v="0"/>
    <x v="1"/>
    <x v="11"/>
    <x v="1"/>
    <n v="1"/>
    <n v="1"/>
    <n v="1"/>
    <n v="1"/>
    <x v="0"/>
    <n v="1"/>
    <s v="13305507OMNIPAYMENTS LLC"/>
    <x v="1"/>
    <d v="2024-01-17T00:00:00"/>
    <x v="3086"/>
    <d v="1899-12-30T00:00:00"/>
    <d v="2024-01-16T11:40:00"/>
    <s v="11:40"/>
    <d v="1899-12-30T23:46:16"/>
    <x v="4"/>
    <x v="0"/>
    <x v="24"/>
    <x v="0"/>
    <n v="8193"/>
  </r>
  <r>
    <n v="3111"/>
    <d v="2024-01-17T11:16:28"/>
    <d v="2024-01-17T11:26:27"/>
    <s v="45961543@ventasyservicios.com.co"/>
    <s v="Juan Jose Duque Aguirre"/>
    <m/>
    <d v="2024-01-15T00:00:00"/>
    <s v="11:13:19"/>
    <x v="1"/>
    <m/>
    <m/>
    <s v="FUNDACION COLEGIO SAN CARLOS -"/>
    <s v="860006284"/>
    <s v="INFORMACIÓN"/>
    <m/>
    <m/>
    <m/>
    <m/>
    <m/>
    <m/>
    <m/>
    <m/>
    <m/>
    <x v="2"/>
    <m/>
    <m/>
    <m/>
    <m/>
    <m/>
    <m/>
    <m/>
    <m/>
    <m/>
    <m/>
    <m/>
    <m/>
    <m/>
    <m/>
    <m/>
    <m/>
    <m/>
    <m/>
    <m/>
    <m/>
    <m/>
    <m/>
    <m/>
    <m/>
    <m/>
    <m/>
    <m/>
    <m/>
    <m/>
    <m/>
    <m/>
    <m/>
    <m/>
    <m/>
    <m/>
    <m/>
    <m/>
    <m/>
    <m/>
    <m/>
    <m/>
    <m/>
    <m/>
    <m/>
    <m/>
    <m/>
    <m/>
    <m/>
    <m/>
    <m/>
    <m/>
    <m/>
    <m/>
    <m/>
    <m/>
    <m/>
    <m/>
    <m/>
    <m/>
    <m/>
    <m/>
    <m/>
    <m/>
    <m/>
    <m/>
    <m/>
    <m/>
    <m/>
    <m/>
    <m/>
    <m/>
    <m/>
    <m/>
    <m/>
    <m/>
    <m/>
    <m/>
    <m/>
    <m/>
    <m/>
    <m/>
    <m/>
    <m/>
    <m/>
    <m/>
    <m/>
    <m/>
    <m/>
    <s v="OTROS TEMAS"/>
    <s v="OTROS TEMAS"/>
    <m/>
    <s v="informacion pago"/>
    <m/>
    <m/>
    <m/>
    <m/>
    <m/>
    <m/>
    <m/>
    <m/>
    <m/>
    <m/>
    <m/>
    <m/>
    <m/>
    <m/>
    <m/>
    <m/>
    <m/>
    <m/>
    <m/>
    <m/>
    <m/>
    <x v="0"/>
    <m/>
    <m/>
    <m/>
    <m/>
    <m/>
    <s v="GESTIONADO"/>
    <m/>
    <d v="2024-01-17T00:00:00"/>
    <m/>
    <m/>
    <x v="56"/>
    <x v="1"/>
    <x v="0"/>
    <x v="0"/>
    <x v="0"/>
    <n v="1"/>
    <n v="1"/>
    <n v="1"/>
    <n v="1"/>
    <x v="0"/>
    <n v="1"/>
    <s v="860006284"/>
    <x v="0"/>
    <d v="2024-01-17T00:00:00"/>
    <x v="3087"/>
    <d v="1899-12-30T00:00:00"/>
    <d v="2024-01-15T11:13:00"/>
    <s v="11:13"/>
    <d v="1900-01-01T00:13:27"/>
    <x v="0"/>
    <x v="0"/>
    <x v="6"/>
    <x v="1"/>
    <n v="8193"/>
  </r>
  <r>
    <n v="3112"/>
    <d v="2024-01-17T11:20:45"/>
    <d v="2024-01-17T11:26:56"/>
    <s v="45577874@ventasyservicios.com.co"/>
    <s v="David Andres Pardo Torres"/>
    <m/>
    <d v="2024-01-17T00:00:00"/>
    <s v="08:50"/>
    <x v="4"/>
    <m/>
    <m/>
    <m/>
    <m/>
    <m/>
    <m/>
    <m/>
    <m/>
    <s v="viewstyled@gmail.com"/>
    <s v="Fwd: CAMBIO DE RAZÓN SOCIAL"/>
    <s v="12506092"/>
    <s v="JOHN EDISON GONZALEZ GOMEZ"/>
    <s v="PYME PEQUEÑA"/>
    <s v="CLIENTE EXTERNO"/>
    <x v="0"/>
    <m/>
    <s v="FIJO"/>
    <s v="FO"/>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17T00:00:00"/>
    <s v="20670007"/>
    <m/>
    <x v="111"/>
    <x v="0"/>
    <x v="0"/>
    <x v="0"/>
    <x v="0"/>
    <n v="1"/>
    <n v="1"/>
    <n v="1"/>
    <n v="1"/>
    <x v="0"/>
    <n v="1"/>
    <s v="12506092JOHN EDISON GONZALEZ GOMEZ"/>
    <x v="2"/>
    <d v="2024-01-17T00:00:00"/>
    <x v="3088"/>
    <d v="1899-12-30T00:00:00"/>
    <d v="2024-01-17T08:50:00"/>
    <s v="08:50"/>
    <d v="1899-12-30T02:36:56"/>
    <x v="1"/>
    <x v="1"/>
    <x v="14"/>
    <x v="0"/>
    <n v="8193"/>
  </r>
  <r>
    <n v="3113"/>
    <d v="2024-01-17T10:57:41"/>
    <d v="2024-01-17T11:30:10"/>
    <s v="45981202@ventasyservicios.com.co"/>
    <s v="Candida Mayerli Moyano Casallas"/>
    <m/>
    <d v="2024-01-17T00:00:00"/>
    <s v="10:26 p. m."/>
    <x v="5"/>
    <m/>
    <m/>
    <m/>
    <m/>
    <m/>
    <m/>
    <m/>
    <m/>
    <m/>
    <m/>
    <s v="1.46528327"/>
    <s v="CARLOS ALBEIRO PARIAS ALVAREZ"/>
    <s v="SOHO"/>
    <s v="CLIENTE EXTERNO"/>
    <x v="0"/>
    <m/>
    <m/>
    <m/>
    <m/>
    <m/>
    <m/>
    <m/>
    <m/>
    <m/>
    <m/>
    <m/>
    <m/>
    <m/>
    <m/>
    <m/>
    <m/>
    <m/>
    <m/>
    <m/>
    <m/>
    <m/>
    <m/>
    <m/>
    <m/>
    <m/>
    <m/>
    <m/>
    <m/>
    <m/>
    <m/>
    <m/>
    <m/>
    <m/>
    <m/>
    <m/>
    <m/>
    <m/>
    <m/>
    <m/>
    <m/>
    <m/>
    <m/>
    <m/>
    <m/>
    <m/>
    <m/>
    <m/>
    <m/>
    <m/>
    <m/>
    <m/>
    <m/>
    <m/>
    <m/>
    <m/>
    <m/>
    <m/>
    <m/>
    <m/>
    <m/>
    <m/>
    <m/>
    <m/>
    <m/>
    <m/>
    <m/>
    <m/>
    <m/>
    <m/>
    <m/>
    <m/>
    <m/>
    <m/>
    <m/>
    <m/>
    <m/>
    <m/>
    <m/>
    <m/>
    <m/>
    <m/>
    <s v="Información de pago de noviembre quedando pendiente la de diciembre realizando un abono de 375.862 quedando pendiente un saldo de 557.521 para pagar de un equipo de reposición como comprobantes anexo las siguientes imágenes de los pagos "/>
    <s v="MÓVIL"/>
    <m/>
    <s v="PAGO YA APLICADO"/>
    <s v="BANCO BOGOTÁ"/>
    <s v="TRANSFERENCIA CON PAGO A LA REFERENCIA"/>
    <m/>
    <m/>
    <m/>
    <m/>
    <m/>
    <m/>
    <m/>
    <m/>
    <m/>
    <m/>
    <m/>
    <m/>
    <m/>
    <m/>
    <m/>
    <m/>
    <m/>
    <m/>
    <m/>
    <m/>
    <m/>
    <m/>
    <m/>
    <m/>
    <m/>
    <m/>
    <x v="0"/>
    <m/>
    <m/>
    <m/>
    <m/>
    <m/>
    <s v="GESTIONADO"/>
    <m/>
    <d v="2024-01-17T00:00:00"/>
    <m/>
    <m/>
    <x v="70"/>
    <x v="4"/>
    <x v="0"/>
    <x v="0"/>
    <x v="0"/>
    <n v="1"/>
    <n v="1"/>
    <n v="1"/>
    <n v="1"/>
    <x v="0"/>
    <n v="1"/>
    <s v="1.46528327"/>
    <x v="2"/>
    <d v="2024-01-17T00:00:00"/>
    <x v="3089"/>
    <d v="1899-12-30T00:00:00"/>
    <d v="2024-01-17T10:26:00"/>
    <s v="10:26"/>
    <d v="1899-12-30T01:04:10"/>
    <x v="1"/>
    <x v="1"/>
    <x v="10"/>
    <x v="1"/>
    <n v="8193"/>
  </r>
  <r>
    <n v="3114"/>
    <d v="2024-01-17T11:30:05"/>
    <d v="2024-01-17T11:31:25"/>
    <s v="45961452@ventasyservicios.com.co"/>
    <s v="Natalia Buenano Gonzalez"/>
    <m/>
    <d v="2024-01-16T00:00:00"/>
    <s v="16:58"/>
    <x v="0"/>
    <m/>
    <m/>
    <m/>
    <m/>
    <m/>
    <m/>
    <m/>
    <m/>
    <s v="aida.calvov@claro.com.co"/>
    <s v="RE: RV: Conectividad LTE Oficinas Bogotá"/>
    <s v="8.22048263"/>
    <s v="SHERWIN WILLIAMS COLOMBIA SAS"/>
    <s v="PYME MEDIANA"/>
    <s v="CONSULTOR COMERCIAL"/>
    <x v="0"/>
    <m/>
    <s v="MÓVIL"/>
    <m/>
    <m/>
    <s v="FALLAS TÉCNICAS"/>
    <m/>
    <m/>
    <m/>
    <m/>
    <m/>
    <m/>
    <m/>
    <m/>
    <m/>
    <m/>
    <m/>
    <m/>
    <m/>
    <m/>
    <m/>
    <m/>
    <m/>
    <m/>
    <m/>
    <s v="TRANSFERENCIA"/>
    <m/>
    <m/>
    <m/>
    <m/>
    <m/>
    <m/>
    <m/>
    <m/>
    <m/>
    <m/>
    <m/>
    <m/>
    <m/>
    <m/>
    <m/>
    <m/>
    <m/>
    <m/>
    <m/>
    <m/>
    <m/>
    <m/>
    <m/>
    <m/>
    <m/>
    <m/>
    <m/>
    <m/>
    <m/>
    <m/>
    <m/>
    <m/>
    <m/>
    <m/>
    <m/>
    <m/>
    <m/>
    <m/>
    <m/>
    <m/>
    <m/>
    <m/>
    <m/>
    <m/>
    <m/>
    <m/>
    <m/>
    <m/>
    <m/>
    <m/>
    <m/>
    <m/>
    <m/>
    <m/>
    <m/>
    <m/>
    <m/>
    <m/>
    <m/>
    <m/>
    <m/>
    <m/>
    <m/>
    <m/>
    <m/>
    <m/>
    <m/>
    <m/>
    <m/>
    <m/>
    <m/>
    <m/>
    <m/>
    <m/>
    <m/>
    <m/>
    <m/>
    <m/>
    <m/>
    <m/>
    <m/>
    <m/>
    <m/>
    <m/>
    <m/>
    <m/>
    <m/>
    <m/>
    <x v="3"/>
    <s v="3102348632"/>
    <s v="Angelica Diaz               "/>
    <s v="20"/>
    <s v="34981073"/>
    <s v="AUTOP MEDELLIN NO KM 7 -PQ INDUSTRIAL CE"/>
    <s v="GESTIONADO"/>
    <m/>
    <d v="2024-01-17T00:00:00"/>
    <s v="Reasignado vencido"/>
    <m/>
    <x v="133"/>
    <x v="0"/>
    <x v="0"/>
    <x v="0"/>
    <x v="0"/>
    <n v="1"/>
    <n v="1"/>
    <n v="1"/>
    <n v="1"/>
    <x v="2"/>
    <n v="2"/>
    <s v="8.22048263SHERWIN WILLIAMS COLOMBIA SAS"/>
    <x v="0"/>
    <d v="2024-01-17T00:00:00"/>
    <x v="3090"/>
    <d v="1899-12-30T00:00:00"/>
    <d v="2024-01-16T16:58:00"/>
    <s v="16:58"/>
    <d v="1899-12-30T18:33:25"/>
    <x v="4"/>
    <x v="0"/>
    <x v="5"/>
    <x v="1"/>
    <n v="8193"/>
  </r>
  <r>
    <n v="3115"/>
    <d v="2024-01-17T11:30:43"/>
    <d v="2024-01-17T11:31:49"/>
    <s v="45961543@ventasyservicios.com.co"/>
    <s v="Juan Jose Duque Aguirre"/>
    <m/>
    <d v="2024-01-17T00:00:00"/>
    <s v="11:44 "/>
    <x v="1"/>
    <m/>
    <m/>
    <s v="COMPAÑIA TRANSNAVAL S.A.S"/>
    <s v="802006318"/>
    <s v="INFORMACIÓN"/>
    <m/>
    <m/>
    <m/>
    <m/>
    <m/>
    <m/>
    <m/>
    <m/>
    <m/>
    <x v="2"/>
    <m/>
    <m/>
    <m/>
    <m/>
    <m/>
    <m/>
    <m/>
    <m/>
    <m/>
    <m/>
    <m/>
    <m/>
    <m/>
    <m/>
    <m/>
    <m/>
    <m/>
    <m/>
    <m/>
    <m/>
    <m/>
    <m/>
    <m/>
    <m/>
    <m/>
    <m/>
    <m/>
    <m/>
    <m/>
    <m/>
    <m/>
    <m/>
    <m/>
    <m/>
    <m/>
    <m/>
    <m/>
    <m/>
    <m/>
    <m/>
    <m/>
    <m/>
    <m/>
    <m/>
    <m/>
    <m/>
    <m/>
    <m/>
    <m/>
    <m/>
    <m/>
    <m/>
    <m/>
    <m/>
    <m/>
    <m/>
    <m/>
    <m/>
    <m/>
    <m/>
    <m/>
    <m/>
    <m/>
    <m/>
    <m/>
    <m/>
    <m/>
    <m/>
    <m/>
    <m/>
    <m/>
    <m/>
    <m/>
    <m/>
    <m/>
    <m/>
    <m/>
    <m/>
    <m/>
    <m/>
    <m/>
    <m/>
    <m/>
    <m/>
    <m/>
    <m/>
    <m/>
    <m/>
    <s v="SOLICITUD CREACIÓN - CLIENTE EN GESTIÓN"/>
    <m/>
    <s v="USUARIO YA EXISTE"/>
    <m/>
    <m/>
    <m/>
    <m/>
    <m/>
    <m/>
    <m/>
    <m/>
    <m/>
    <m/>
    <m/>
    <m/>
    <m/>
    <m/>
    <m/>
    <m/>
    <m/>
    <m/>
    <m/>
    <m/>
    <m/>
    <m/>
    <x v="0"/>
    <m/>
    <m/>
    <m/>
    <m/>
    <m/>
    <s v="GESTIONADO"/>
    <m/>
    <d v="2024-01-17T00:00:00"/>
    <m/>
    <m/>
    <x v="7"/>
    <x v="1"/>
    <x v="0"/>
    <x v="0"/>
    <x v="0"/>
    <n v="1"/>
    <n v="1"/>
    <n v="1"/>
    <n v="1"/>
    <x v="2"/>
    <n v="2"/>
    <s v="802006318"/>
    <x v="0"/>
    <d v="2024-01-17T00:00:00"/>
    <x v="3091"/>
    <d v="1899-12-30T00:00:00"/>
    <d v="2024-01-17T11:44:00"/>
    <s v="11:44"/>
    <s v="Fecha del futuro."/>
    <x v="5"/>
    <x v="2"/>
    <x v="6"/>
    <x v="1"/>
    <n v="8193"/>
  </r>
  <r>
    <n v="3116"/>
    <d v="2024-01-17T11:33:02"/>
    <d v="2024-01-17T11:33:43"/>
    <s v="46049316@ventasyservicios.com.co"/>
    <s v="Evelin Gicela Diaz Garzon"/>
    <m/>
    <d v="2024-01-17T00:00:00"/>
    <s v="07:55"/>
    <x v="7"/>
    <m/>
    <m/>
    <m/>
    <m/>
    <m/>
    <m/>
    <s v="churtado@infoods.com.co; "/>
    <s v="Re: Cesión de Contrato a Infoods SAS"/>
    <m/>
    <m/>
    <s v="3164368395"/>
    <s v="INFOODS SAS"/>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7T00:00:00"/>
    <m/>
    <m/>
    <x v="78"/>
    <x v="6"/>
    <x v="0"/>
    <x v="0"/>
    <x v="0"/>
    <n v="1"/>
    <n v="1"/>
    <n v="1"/>
    <n v="1"/>
    <x v="1"/>
    <n v="2"/>
    <s v="3164368395INFOODS SAS"/>
    <x v="2"/>
    <d v="2024-01-17T00:00:00"/>
    <x v="3092"/>
    <d v="1899-12-30T00:00:00"/>
    <d v="2024-01-17T07:55:00"/>
    <s v="07:55"/>
    <d v="1899-12-30T03:38:43"/>
    <x v="1"/>
    <x v="1"/>
    <x v="22"/>
    <x v="1"/>
    <n v="8193"/>
  </r>
  <r>
    <n v="3117"/>
    <d v="2024-01-17T11:31:55"/>
    <d v="2024-01-17T11:35:57"/>
    <s v="45981202@ventasyservicios.com.co"/>
    <s v="Candida Mayerli Moyano Casallas"/>
    <m/>
    <d v="2024-01-16T00:00:00"/>
    <s v="9:54 p. m."/>
    <x v="5"/>
    <m/>
    <m/>
    <m/>
    <m/>
    <m/>
    <m/>
    <m/>
    <m/>
    <m/>
    <m/>
    <s v="3167564826"/>
    <s v="SOLUCIONES EN RODAMIENTOS EFICACIA SAS - -"/>
    <s v="SOHO"/>
    <s v="CLIENTE EXTERNO"/>
    <x v="0"/>
    <m/>
    <m/>
    <m/>
    <m/>
    <m/>
    <m/>
    <m/>
    <m/>
    <m/>
    <m/>
    <m/>
    <m/>
    <m/>
    <m/>
    <m/>
    <m/>
    <m/>
    <m/>
    <m/>
    <m/>
    <m/>
    <m/>
    <m/>
    <m/>
    <m/>
    <m/>
    <m/>
    <m/>
    <m/>
    <m/>
    <m/>
    <m/>
    <m/>
    <m/>
    <m/>
    <m/>
    <m/>
    <m/>
    <m/>
    <m/>
    <m/>
    <m/>
    <m/>
    <m/>
    <m/>
    <m/>
    <m/>
    <m/>
    <m/>
    <m/>
    <m/>
    <m/>
    <m/>
    <m/>
    <m/>
    <m/>
    <m/>
    <m/>
    <m/>
    <m/>
    <m/>
    <m/>
    <m/>
    <m/>
    <m/>
    <m/>
    <m/>
    <m/>
    <m/>
    <m/>
    <m/>
    <m/>
    <m/>
    <m/>
    <m/>
    <m/>
    <m/>
    <m/>
    <m/>
    <m/>
    <m/>
    <s v="Aplicación pago realizado Linea 3167564826"/>
    <s v="MÓVIL"/>
    <m/>
    <s v="COMPROBANTE NO VALIDO"/>
    <m/>
    <m/>
    <m/>
    <m/>
    <m/>
    <m/>
    <m/>
    <m/>
    <m/>
    <m/>
    <m/>
    <m/>
    <m/>
    <m/>
    <m/>
    <m/>
    <m/>
    <m/>
    <m/>
    <m/>
    <m/>
    <m/>
    <m/>
    <m/>
    <m/>
    <m/>
    <m/>
    <m/>
    <x v="0"/>
    <m/>
    <m/>
    <m/>
    <m/>
    <m/>
    <s v="GESTIONADO"/>
    <m/>
    <d v="2024-01-17T00:00:00"/>
    <m/>
    <m/>
    <x v="71"/>
    <x v="4"/>
    <x v="0"/>
    <x v="0"/>
    <x v="0"/>
    <n v="1"/>
    <n v="1"/>
    <n v="1"/>
    <n v="1"/>
    <x v="0"/>
    <n v="1"/>
    <s v="3167564826"/>
    <x v="0"/>
    <d v="2024-01-17T00:00:00"/>
    <x v="3093"/>
    <d v="1899-12-30T00:00:00"/>
    <d v="2024-01-16T09:54:00"/>
    <s v="9:54"/>
    <d v="1899-12-31T01:41:57"/>
    <x v="0"/>
    <x v="0"/>
    <x v="10"/>
    <x v="1"/>
    <n v="8193"/>
  </r>
  <r>
    <n v="3118"/>
    <d v="2024-01-17T11:36:20"/>
    <d v="2024-01-17T11:37:13"/>
    <s v="46046878@ventasyservicios.com.co"/>
    <s v="Laura Alejandra Romero Roa"/>
    <m/>
    <d v="2024-01-17T00:00:00"/>
    <s v="11:33"/>
    <x v="0"/>
    <m/>
    <m/>
    <m/>
    <m/>
    <m/>
    <m/>
    <m/>
    <m/>
    <s v="LAURA@ROCKETSERVICIOS.COM ; "/>
    <s v="Re: CASO FIBRA OPTICA ID 1423259"/>
    <s v="901751651"/>
    <s v="ROCKET MULTISERVICES SAS"/>
    <s v="NO DETERMINADO"/>
    <s v="CLIENTE EXTERNO"/>
    <x v="0"/>
    <m/>
    <s v="FIJO"/>
    <s v="FO"/>
    <s v="PQR"/>
    <m/>
    <m/>
    <m/>
    <m/>
    <m/>
    <m/>
    <m/>
    <m/>
    <m/>
    <m/>
    <m/>
    <m/>
    <m/>
    <m/>
    <m/>
    <m/>
    <m/>
    <m/>
    <m/>
    <m/>
    <m/>
    <m/>
    <m/>
    <m/>
    <m/>
    <m/>
    <m/>
    <m/>
    <m/>
    <m/>
    <m/>
    <m/>
    <m/>
    <m/>
    <m/>
    <m/>
    <m/>
    <s v="INFORMACIÓN - ACLARACIÓN"/>
    <s v="INFORMACIÓN DE BENEFICIOS"/>
    <m/>
    <m/>
    <m/>
    <m/>
    <m/>
    <m/>
    <m/>
    <m/>
    <m/>
    <m/>
    <m/>
    <m/>
    <m/>
    <m/>
    <m/>
    <m/>
    <m/>
    <m/>
    <m/>
    <m/>
    <m/>
    <m/>
    <m/>
    <m/>
    <m/>
    <m/>
    <m/>
    <m/>
    <m/>
    <m/>
    <m/>
    <m/>
    <m/>
    <m/>
    <m/>
    <m/>
    <m/>
    <m/>
    <m/>
    <m/>
    <m/>
    <m/>
    <m/>
    <m/>
    <m/>
    <m/>
    <m/>
    <m/>
    <m/>
    <m/>
    <m/>
    <m/>
    <m/>
    <m/>
    <m/>
    <m/>
    <m/>
    <m/>
    <m/>
    <m/>
    <m/>
    <m/>
    <m/>
    <m/>
    <m/>
    <m/>
    <m/>
    <m/>
    <m/>
    <m/>
    <x v="0"/>
    <m/>
    <m/>
    <m/>
    <m/>
    <m/>
    <s v="GESTIONADO"/>
    <m/>
    <d v="2024-01-17T00:00:00"/>
    <m/>
    <m/>
    <x v="97"/>
    <x v="0"/>
    <x v="0"/>
    <x v="0"/>
    <x v="0"/>
    <n v="1"/>
    <n v="1"/>
    <n v="1"/>
    <n v="1"/>
    <x v="0"/>
    <n v="1"/>
    <s v="901751651ROCKET MULTISERVICES SAS"/>
    <x v="2"/>
    <d v="2024-01-17T00:00:00"/>
    <x v="3094"/>
    <d v="1899-12-30T00:00:00"/>
    <d v="2024-01-17T11:33:00"/>
    <s v="11:33"/>
    <d v="1899-12-30T00:04:13"/>
    <x v="1"/>
    <x v="1"/>
    <x v="27"/>
    <x v="1"/>
    <n v="8193"/>
  </r>
  <r>
    <n v="3119"/>
    <d v="2024-01-17T11:32:45"/>
    <d v="2024-01-17T11:37:21"/>
    <s v="45077035@ventasyservicios.com.co"/>
    <s v="Diana Marcela Navia Fino"/>
    <m/>
    <d v="2024-01-17T00:00:00"/>
    <s v="09:48"/>
    <x v="3"/>
    <m/>
    <s v="15561269"/>
    <m/>
    <m/>
    <m/>
    <m/>
    <m/>
    <m/>
    <m/>
    <m/>
    <s v="8.22456390"/>
    <s v="COMPAÑIA DE TAXIS VERDES S A"/>
    <s v="PYME MEDIANA"/>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17T00:00:00"/>
    <m/>
    <m/>
    <x v="15"/>
    <x v="3"/>
    <x v="0"/>
    <x v="0"/>
    <x v="0"/>
    <n v="1"/>
    <n v="1"/>
    <n v="1"/>
    <n v="1"/>
    <x v="2"/>
    <n v="2"/>
    <s v="8.22456390COMPAÑIA DE TAXIS VERDES S A"/>
    <x v="2"/>
    <d v="2024-01-17T00:00:00"/>
    <x v="3095"/>
    <d v="1899-12-30T00:00:00"/>
    <d v="2024-01-17T09:48:00"/>
    <s v="09:48"/>
    <d v="1899-12-30T01:49:21"/>
    <x v="1"/>
    <x v="1"/>
    <x v="29"/>
    <x v="1"/>
    <n v="8193"/>
  </r>
  <r>
    <n v="3120"/>
    <d v="2024-01-17T11:31:54"/>
    <d v="2024-01-17T11:45:11"/>
    <s v="45961452@ventasyservicios.com.co"/>
    <s v="Natalia Buenano Gonzalez"/>
    <m/>
    <d v="2024-01-16T00:00:00"/>
    <s v="16:08"/>
    <x v="0"/>
    <m/>
    <m/>
    <m/>
    <m/>
    <m/>
    <m/>
    <m/>
    <m/>
    <s v="malezama@gmail.com"/>
    <s v="Re: Fwd: Re: Fwd: Reclamaci??n"/>
    <s v="98683519"/>
    <s v=" MARTHA ALI LEZAMA BALCAZAR                "/>
    <s v="NO DETERMINADO"/>
    <s v="CLIENTE EXTERNO"/>
    <x v="0"/>
    <m/>
    <s v="FIJO"/>
    <s v="HFC"/>
    <s v="CASO A OTRAS ÁREAS"/>
    <m/>
    <m/>
    <m/>
    <m/>
    <m/>
    <m/>
    <m/>
    <m/>
    <s v="RESIDENCIAL"/>
    <m/>
    <m/>
    <m/>
    <m/>
    <m/>
    <m/>
    <m/>
    <m/>
    <m/>
    <m/>
    <m/>
    <m/>
    <m/>
    <m/>
    <m/>
    <m/>
    <m/>
    <m/>
    <m/>
    <m/>
    <m/>
    <m/>
    <m/>
    <m/>
    <m/>
    <m/>
    <m/>
    <m/>
    <m/>
    <m/>
    <m/>
    <m/>
    <m/>
    <m/>
    <m/>
    <m/>
    <m/>
    <m/>
    <m/>
    <m/>
    <m/>
    <m/>
    <m/>
    <m/>
    <m/>
    <m/>
    <m/>
    <m/>
    <m/>
    <m/>
    <m/>
    <m/>
    <m/>
    <m/>
    <m/>
    <m/>
    <m/>
    <m/>
    <m/>
    <m/>
    <m/>
    <m/>
    <m/>
    <m/>
    <m/>
    <m/>
    <m/>
    <m/>
    <m/>
    <m/>
    <m/>
    <m/>
    <m/>
    <m/>
    <m/>
    <m/>
    <m/>
    <m/>
    <m/>
    <m/>
    <m/>
    <m/>
    <m/>
    <m/>
    <m/>
    <m/>
    <m/>
    <m/>
    <m/>
    <m/>
    <m/>
    <m/>
    <m/>
    <m/>
    <m/>
    <m/>
    <m/>
    <m/>
    <m/>
    <m/>
    <x v="0"/>
    <m/>
    <m/>
    <m/>
    <m/>
    <m/>
    <s v="GESTIONADO"/>
    <m/>
    <d v="2024-01-17T00:00:00"/>
    <s v="Reasignado vencido"/>
    <m/>
    <x v="118"/>
    <x v="0"/>
    <x v="0"/>
    <x v="0"/>
    <x v="0"/>
    <n v="1"/>
    <n v="1"/>
    <n v="1"/>
    <n v="1"/>
    <x v="0"/>
    <n v="1"/>
    <s v="98683519 MARTHA ALI LEZAMA BALCAZAR                "/>
    <x v="0"/>
    <d v="2024-01-17T00:00:00"/>
    <x v="3096"/>
    <d v="1899-12-30T00:00:00"/>
    <d v="2024-01-16T16:08:00"/>
    <s v="16:08"/>
    <d v="1899-12-30T19:37:11"/>
    <x v="4"/>
    <x v="0"/>
    <x v="5"/>
    <x v="1"/>
    <n v="8193"/>
  </r>
  <r>
    <n v="3121"/>
    <d v="2024-01-17T11:47:42"/>
    <d v="2024-01-17T11:48:51"/>
    <s v="46046878@ventasyservicios.com.co"/>
    <s v="Laura Alejandra Romero Roa"/>
    <m/>
    <d v="2024-01-17T00:00:00"/>
    <s v="11:44"/>
    <x v="0"/>
    <m/>
    <m/>
    <m/>
    <m/>
    <m/>
    <m/>
    <m/>
    <m/>
    <s v="osghormizda@gmail.com; "/>
    <s v="Re: Fwd: Solicitud listado Servicios Contratados y Enlaces"/>
    <s v="osghormizda@gmail.com; "/>
    <s v="Re: Fwd: Solicitud listado Servicios Contratados y Enlaces"/>
    <s v="NO DETERMINADO"/>
    <s v="CLIENTE EXTERNO"/>
    <x v="0"/>
    <m/>
    <s v="FIJO"/>
    <s v="FO"/>
    <s v="PRODUCTO"/>
    <m/>
    <m/>
    <m/>
    <m/>
    <m/>
    <m/>
    <m/>
    <m/>
    <m/>
    <m/>
    <m/>
    <m/>
    <m/>
    <m/>
    <m/>
    <m/>
    <m/>
    <m/>
    <m/>
    <m/>
    <m/>
    <m/>
    <m/>
    <m/>
    <m/>
    <m/>
    <m/>
    <m/>
    <m/>
    <m/>
    <m/>
    <m/>
    <m/>
    <m/>
    <m/>
    <m/>
    <m/>
    <m/>
    <s v="INFORMACIÓN DE BENEFICIOS"/>
    <m/>
    <m/>
    <m/>
    <m/>
    <m/>
    <m/>
    <m/>
    <m/>
    <m/>
    <m/>
    <m/>
    <m/>
    <m/>
    <m/>
    <m/>
    <m/>
    <m/>
    <m/>
    <m/>
    <m/>
    <m/>
    <m/>
    <m/>
    <m/>
    <m/>
    <m/>
    <m/>
    <m/>
    <m/>
    <m/>
    <m/>
    <m/>
    <m/>
    <m/>
    <m/>
    <m/>
    <m/>
    <m/>
    <m/>
    <m/>
    <m/>
    <m/>
    <m/>
    <m/>
    <m/>
    <m/>
    <m/>
    <m/>
    <m/>
    <m/>
    <m/>
    <m/>
    <m/>
    <m/>
    <m/>
    <m/>
    <m/>
    <m/>
    <m/>
    <m/>
    <m/>
    <m/>
    <m/>
    <m/>
    <m/>
    <m/>
    <m/>
    <m/>
    <m/>
    <m/>
    <x v="0"/>
    <m/>
    <m/>
    <m/>
    <m/>
    <m/>
    <s v="GESTIONADO"/>
    <m/>
    <d v="2024-01-17T00:00:00"/>
    <m/>
    <m/>
    <x v="26"/>
    <x v="0"/>
    <x v="0"/>
    <x v="0"/>
    <x v="0"/>
    <n v="1"/>
    <n v="1"/>
    <n v="1"/>
    <n v="1"/>
    <x v="0"/>
    <n v="1"/>
    <s v="osghormizda@gmail.com; Re: Fwd: Solicitud listado Servicios Contratados y Enlaces"/>
    <x v="2"/>
    <d v="2024-01-17T00:00:00"/>
    <x v="3097"/>
    <d v="1899-12-30T00:00:00"/>
    <d v="2024-01-17T11:44:00"/>
    <s v="11:44"/>
    <d v="1899-12-30T00:04:51"/>
    <x v="1"/>
    <x v="1"/>
    <x v="27"/>
    <x v="1"/>
    <n v="8193"/>
  </r>
  <r>
    <n v="3122"/>
    <d v="2024-01-17T11:49:52"/>
    <d v="2024-01-17T11:50:37"/>
    <s v="46049316@ventasyservicios.com.co"/>
    <s v="Evelin Gicela Diaz Garzon"/>
    <m/>
    <d v="2024-01-17T00:00:00"/>
    <s v="08:00"/>
    <x v="7"/>
    <m/>
    <m/>
    <m/>
    <m/>
    <m/>
    <m/>
    <s v="tmahecha97@gmail.com"/>
    <s v="tmahecha97@gmail.com"/>
    <m/>
    <m/>
    <s v="3113112753"/>
    <s v="NICOLAS RODRIGUEZ FAJARDO"/>
    <s v="NO DETERMINADO"/>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7T00:00:00"/>
    <m/>
    <m/>
    <x v="81"/>
    <x v="6"/>
    <x v="0"/>
    <x v="0"/>
    <x v="0"/>
    <n v="1"/>
    <n v="1"/>
    <n v="1"/>
    <n v="1"/>
    <x v="2"/>
    <n v="2"/>
    <s v="3113112753NICOLAS RODRIGUEZ FAJARDO"/>
    <x v="2"/>
    <d v="2024-01-17T00:00:00"/>
    <x v="3098"/>
    <d v="1899-12-30T00:00:00"/>
    <d v="2024-01-17T08:00:00"/>
    <s v="08:00"/>
    <d v="1899-12-30T03:50:37"/>
    <x v="1"/>
    <x v="1"/>
    <x v="22"/>
    <x v="1"/>
    <n v="8193"/>
  </r>
  <r>
    <n v="3123"/>
    <d v="2024-01-17T11:48:54"/>
    <d v="2024-01-17T11:54:43"/>
    <s v="46046878@ventasyservicios.com.co"/>
    <s v="Laura Alejandra Romero Roa"/>
    <m/>
    <d v="2024-01-17T00:00:00"/>
    <s v="11:51"/>
    <x v="0"/>
    <m/>
    <m/>
    <m/>
    <m/>
    <m/>
    <m/>
    <m/>
    <m/>
    <s v="a.silva@proyectamoscolombia.com; "/>
    <s v="Re: Fwd: SOLICITUD INFORMACION SERVICIO &quot;HOSTING&quot;"/>
    <s v="832009517"/>
    <s v="Gimnasio campestre los sauces"/>
    <s v="NO DETERMINADO"/>
    <s v="CLIENTE EXTERNO"/>
    <x v="0"/>
    <m/>
    <s v="FIJO"/>
    <s v="FO"/>
    <s v="PRODUCTO"/>
    <m/>
    <m/>
    <m/>
    <m/>
    <m/>
    <m/>
    <m/>
    <m/>
    <m/>
    <m/>
    <m/>
    <m/>
    <m/>
    <m/>
    <m/>
    <m/>
    <m/>
    <m/>
    <m/>
    <m/>
    <m/>
    <m/>
    <m/>
    <m/>
    <m/>
    <m/>
    <m/>
    <m/>
    <m/>
    <m/>
    <m/>
    <m/>
    <m/>
    <m/>
    <m/>
    <m/>
    <m/>
    <m/>
    <s v="INFORMACIÓN DE BENEFICIOS"/>
    <m/>
    <m/>
    <m/>
    <m/>
    <m/>
    <m/>
    <m/>
    <m/>
    <m/>
    <m/>
    <m/>
    <m/>
    <m/>
    <m/>
    <m/>
    <m/>
    <m/>
    <m/>
    <m/>
    <m/>
    <m/>
    <m/>
    <m/>
    <m/>
    <m/>
    <m/>
    <m/>
    <m/>
    <m/>
    <m/>
    <m/>
    <m/>
    <m/>
    <m/>
    <m/>
    <m/>
    <m/>
    <m/>
    <m/>
    <m/>
    <m/>
    <m/>
    <m/>
    <m/>
    <m/>
    <m/>
    <m/>
    <m/>
    <m/>
    <m/>
    <m/>
    <m/>
    <m/>
    <m/>
    <m/>
    <m/>
    <m/>
    <m/>
    <m/>
    <m/>
    <m/>
    <m/>
    <m/>
    <m/>
    <m/>
    <m/>
    <m/>
    <m/>
    <m/>
    <m/>
    <x v="0"/>
    <m/>
    <m/>
    <m/>
    <m/>
    <m/>
    <s v="GESTIONADO"/>
    <m/>
    <d v="2024-01-17T00:00:00"/>
    <m/>
    <m/>
    <x v="26"/>
    <x v="0"/>
    <x v="0"/>
    <x v="0"/>
    <x v="0"/>
    <n v="1"/>
    <n v="1"/>
    <n v="1"/>
    <n v="1"/>
    <x v="0"/>
    <n v="1"/>
    <s v="832009517Gimnasio campestre los sauces"/>
    <x v="2"/>
    <d v="2024-01-17T00:00:00"/>
    <x v="3099"/>
    <d v="1899-12-30T00:00:00"/>
    <d v="2024-01-17T11:51:00"/>
    <s v="11:51"/>
    <d v="1899-12-30T00:03:43"/>
    <x v="1"/>
    <x v="1"/>
    <x v="27"/>
    <x v="1"/>
    <n v="8193"/>
  </r>
  <r>
    <n v="3124"/>
    <d v="2024-01-17T11:55:15"/>
    <d v="2024-01-17T11:55:31"/>
    <s v="46044971@ventasyservicios.com.co"/>
    <s v="Rowinson Pinilla Vega"/>
    <m/>
    <d v="2024-01-16T00:00:00"/>
    <s v="17:03 p. m."/>
    <x v="4"/>
    <m/>
    <m/>
    <m/>
    <m/>
    <m/>
    <m/>
    <m/>
    <m/>
    <s v="yosimaralvarezacosta@gmail.com"/>
    <s v="Fwd: CARTERA CASTIGADA"/>
    <s v="1090397071"/>
    <s v="YOSIMAR ALVAREZ ACOSTA"/>
    <s v="NO DETERMINADO"/>
    <s v="CLIENTE EXTERN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6T00:00:00"/>
    <s v="NA"/>
    <s v="NA"/>
    <x v="47"/>
    <x v="0"/>
    <x v="0"/>
    <x v="0"/>
    <x v="0"/>
    <n v="1"/>
    <n v="1"/>
    <n v="1"/>
    <n v="1"/>
    <x v="0"/>
    <n v="1"/>
    <s v="1090397071YOSIMAR ALVAREZ ACOSTA"/>
    <x v="0"/>
    <d v="2024-01-17T00:00:00"/>
    <x v="3100"/>
    <d v="1899-12-30T00:00:00"/>
    <d v="2024-01-16T17:03:00"/>
    <s v="17:03"/>
    <d v="1899-12-30T18:52:31"/>
    <x v="4"/>
    <x v="2"/>
    <x v="19"/>
    <x v="1"/>
    <n v="8193"/>
  </r>
  <r>
    <n v="3125"/>
    <d v="2024-01-17T11:45:13"/>
    <d v="2024-01-17T11:55:40"/>
    <s v="45577874@ventasyservicios.com.co"/>
    <s v="David Andres Pardo Torres"/>
    <m/>
    <d v="2024-01-17T00:00:00"/>
    <s v="09:03"/>
    <x v="4"/>
    <m/>
    <m/>
    <m/>
    <m/>
    <m/>
    <m/>
    <m/>
    <m/>
    <s v="juan.rodriguez@claro.com.co"/>
    <s v="RV: MAS BANDEJAS / MYRIAN UMBARILA"/>
    <s v="8.22468406"/>
    <s v="UMBARILA CONTRERAS MYRIAN"/>
    <s v="SOHO"/>
    <s v="CONSULTOR COMERCIAL"/>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17T00:00:00"/>
    <s v="21"/>
    <m/>
    <x v="27"/>
    <x v="0"/>
    <x v="0"/>
    <x v="0"/>
    <x v="0"/>
    <n v="1"/>
    <n v="1"/>
    <n v="1"/>
    <n v="1"/>
    <x v="0"/>
    <n v="1"/>
    <s v="8.22468406UMBARILA CONTRERAS MYRIAN"/>
    <x v="2"/>
    <d v="2024-01-17T00:00:00"/>
    <x v="3101"/>
    <d v="1899-12-30T00:00:00"/>
    <d v="2024-01-17T09:03:00"/>
    <s v="09:03"/>
    <d v="1899-12-30T02:52:40"/>
    <x v="1"/>
    <x v="1"/>
    <x v="14"/>
    <x v="0"/>
    <n v="8193"/>
  </r>
  <r>
    <n v="3126"/>
    <d v="2024-01-17T11:53:41"/>
    <d v="2024-01-17T11:55:45"/>
    <s v="45077035@ventasyservicios.com.co"/>
    <s v="Diana Marcela Navia Fino"/>
    <m/>
    <d v="2024-01-17T00:00:00"/>
    <s v="10:07"/>
    <x v="3"/>
    <m/>
    <s v="15561283"/>
    <m/>
    <m/>
    <m/>
    <m/>
    <m/>
    <m/>
    <m/>
    <m/>
    <s v="8.22435349.00.00.100022"/>
    <s v="100% COMUNIEFICAZ SAS -"/>
    <s v="PYME MEDIANA"/>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7T00:00:00"/>
    <m/>
    <m/>
    <x v="19"/>
    <x v="3"/>
    <x v="0"/>
    <x v="0"/>
    <x v="0"/>
    <n v="1"/>
    <n v="1"/>
    <n v="1"/>
    <n v="1"/>
    <x v="0"/>
    <n v="1"/>
    <s v="8.22435349.00.00.100022100% COMUNIEFICAZ SAS -"/>
    <x v="2"/>
    <d v="2024-01-17T00:00:00"/>
    <x v="3102"/>
    <d v="1899-12-30T00:00:00"/>
    <d v="2024-01-17T10:07:00"/>
    <s v="10:07"/>
    <d v="1899-12-30T01:48:45"/>
    <x v="1"/>
    <x v="1"/>
    <x v="29"/>
    <x v="1"/>
    <n v="8193"/>
  </r>
  <r>
    <n v="3127"/>
    <d v="2024-01-17T11:56:07"/>
    <d v="2024-01-17T11:56:49"/>
    <s v="46049316@ventasyservicios.com.co"/>
    <s v="Evelin Gicela Diaz Garzon"/>
    <m/>
    <d v="2024-01-17T00:00:00"/>
    <s v="08:19"/>
    <x v="7"/>
    <m/>
    <m/>
    <m/>
    <m/>
    <m/>
    <m/>
    <s v="camila.pico@gpstrategy.com.co"/>
    <s v="Re: CESIÓN DE CONTRATOS"/>
    <m/>
    <m/>
    <s v="3203229073"/>
    <s v="GPSTRATEGY LTDA"/>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7T00:00:00"/>
    <m/>
    <m/>
    <x v="79"/>
    <x v="6"/>
    <x v="0"/>
    <x v="0"/>
    <x v="0"/>
    <n v="1"/>
    <n v="1"/>
    <n v="1"/>
    <n v="1"/>
    <x v="2"/>
    <n v="2"/>
    <s v="3203229073GPSTRATEGY LTDA"/>
    <x v="2"/>
    <d v="2024-01-17T00:00:00"/>
    <x v="3103"/>
    <d v="1899-12-30T00:00:00"/>
    <d v="2024-01-17T08:19:00"/>
    <s v="08:19"/>
    <d v="1899-12-30T03:37:49"/>
    <x v="1"/>
    <x v="1"/>
    <x v="22"/>
    <x v="1"/>
    <n v="8193"/>
  </r>
  <r>
    <n v="3128"/>
    <d v="2024-01-17T11:55:49"/>
    <d v="2024-01-17T11:56:54"/>
    <s v="45961452@ventasyservicios.com.co"/>
    <s v="Natalia Buenano Gonzalez"/>
    <m/>
    <d v="2024-01-16T00:00:00"/>
    <s v="17:22"/>
    <x v="0"/>
    <m/>
    <m/>
    <m/>
    <m/>
    <m/>
    <m/>
    <m/>
    <m/>
    <s v="bernardorestrepo2010@live.com"/>
    <s v="Re: Fwd: Re: Fwd: Re: Cancelaci??n del servicio Cuenta: 01374894"/>
    <s v="01374894"/>
    <s v="BERNARDO ARTURO RESTREPO                   "/>
    <s v="SOHO"/>
    <s v="CLIENTE EXTERNO"/>
    <x v="0"/>
    <m/>
    <s v="FIJO"/>
    <s v="HFC"/>
    <s v="PQR"/>
    <m/>
    <m/>
    <m/>
    <m/>
    <m/>
    <m/>
    <m/>
    <m/>
    <m/>
    <m/>
    <m/>
    <m/>
    <m/>
    <m/>
    <m/>
    <m/>
    <m/>
    <m/>
    <m/>
    <m/>
    <m/>
    <m/>
    <m/>
    <m/>
    <m/>
    <m/>
    <m/>
    <m/>
    <m/>
    <m/>
    <m/>
    <m/>
    <m/>
    <m/>
    <m/>
    <m/>
    <m/>
    <s v="INFORMACIÓN - ACLARACIÓN"/>
    <s v="INFORMACIÓN DE BENEFICIOS"/>
    <m/>
    <m/>
    <m/>
    <m/>
    <m/>
    <m/>
    <m/>
    <m/>
    <m/>
    <m/>
    <m/>
    <m/>
    <m/>
    <m/>
    <m/>
    <m/>
    <m/>
    <m/>
    <m/>
    <m/>
    <m/>
    <m/>
    <m/>
    <m/>
    <m/>
    <m/>
    <m/>
    <m/>
    <m/>
    <m/>
    <m/>
    <m/>
    <m/>
    <m/>
    <m/>
    <m/>
    <m/>
    <m/>
    <m/>
    <m/>
    <m/>
    <m/>
    <m/>
    <m/>
    <m/>
    <m/>
    <m/>
    <m/>
    <m/>
    <m/>
    <m/>
    <m/>
    <m/>
    <m/>
    <m/>
    <m/>
    <m/>
    <m/>
    <m/>
    <m/>
    <m/>
    <m/>
    <m/>
    <m/>
    <m/>
    <m/>
    <m/>
    <m/>
    <m/>
    <m/>
    <x v="0"/>
    <m/>
    <m/>
    <m/>
    <m/>
    <m/>
    <s v="GESTIONADO"/>
    <m/>
    <d v="2024-01-17T00:00:00"/>
    <s v="Reasignado contactopyme"/>
    <m/>
    <x v="97"/>
    <x v="0"/>
    <x v="0"/>
    <x v="0"/>
    <x v="0"/>
    <n v="1"/>
    <n v="1"/>
    <n v="1"/>
    <n v="1"/>
    <x v="0"/>
    <n v="1"/>
    <s v="01374894BERNARDO ARTURO RESTREPO                   "/>
    <x v="0"/>
    <d v="2024-01-17T00:00:00"/>
    <x v="3104"/>
    <d v="1899-12-30T00:00:00"/>
    <d v="2024-01-16T17:22:00"/>
    <s v="17:22"/>
    <d v="1899-12-30T18:34:54"/>
    <x v="4"/>
    <x v="0"/>
    <x v="5"/>
    <x v="1"/>
    <n v="8193"/>
  </r>
  <r>
    <n v="3129"/>
    <d v="2024-01-17T11:58:30"/>
    <d v="2024-01-17T12:02:57"/>
    <s v="45981202@ventasyservicios.com.co"/>
    <s v="Candida Mayerli Moyano Casallas"/>
    <m/>
    <d v="2024-01-17T00:00:00"/>
    <s v="8:32 a. m"/>
    <x v="5"/>
    <m/>
    <m/>
    <m/>
    <m/>
    <m/>
    <m/>
    <m/>
    <m/>
    <m/>
    <m/>
    <s v="30065745 "/>
    <s v=" H &amp; S FRANQUICIAS SAS  "/>
    <s v="PYME MEDIANA"/>
    <s v="CLIENTE EXTERNO"/>
    <x v="0"/>
    <m/>
    <m/>
    <m/>
    <m/>
    <m/>
    <m/>
    <m/>
    <m/>
    <m/>
    <m/>
    <m/>
    <m/>
    <m/>
    <m/>
    <m/>
    <m/>
    <m/>
    <m/>
    <m/>
    <m/>
    <m/>
    <m/>
    <m/>
    <m/>
    <m/>
    <m/>
    <m/>
    <m/>
    <m/>
    <m/>
    <m/>
    <m/>
    <m/>
    <m/>
    <m/>
    <m/>
    <m/>
    <m/>
    <m/>
    <m/>
    <m/>
    <m/>
    <m/>
    <m/>
    <m/>
    <m/>
    <m/>
    <m/>
    <m/>
    <m/>
    <m/>
    <m/>
    <m/>
    <m/>
    <m/>
    <m/>
    <m/>
    <m/>
    <m/>
    <m/>
    <m/>
    <m/>
    <m/>
    <m/>
    <m/>
    <m/>
    <m/>
    <m/>
    <m/>
    <m/>
    <m/>
    <m/>
    <m/>
    <m/>
    <m/>
    <m/>
    <m/>
    <m/>
    <m/>
    <m/>
    <m/>
    <s v="Doble pago de facturas claro Urgente"/>
    <s v="FIJA"/>
    <s v="HFC"/>
    <s v="COMPROBANTE NO VALIDO"/>
    <m/>
    <m/>
    <m/>
    <m/>
    <m/>
    <m/>
    <m/>
    <m/>
    <m/>
    <m/>
    <m/>
    <m/>
    <m/>
    <m/>
    <m/>
    <m/>
    <m/>
    <m/>
    <m/>
    <m/>
    <m/>
    <m/>
    <m/>
    <m/>
    <m/>
    <m/>
    <m/>
    <m/>
    <x v="0"/>
    <m/>
    <m/>
    <m/>
    <m/>
    <m/>
    <s v="GESTIONADO"/>
    <m/>
    <d v="2024-01-17T00:00:00"/>
    <m/>
    <m/>
    <x v="71"/>
    <x v="4"/>
    <x v="0"/>
    <x v="0"/>
    <x v="0"/>
    <n v="1"/>
    <n v="1"/>
    <n v="1"/>
    <n v="1"/>
    <x v="0"/>
    <n v="1"/>
    <s v="30065745 "/>
    <x v="2"/>
    <d v="2024-01-17T00:00:00"/>
    <x v="3105"/>
    <d v="1899-12-30T00:00:00"/>
    <d v="2024-01-17T08:32:00"/>
    <s v="8:32"/>
    <d v="1899-12-30T03:30:57"/>
    <x v="1"/>
    <x v="1"/>
    <x v="10"/>
    <x v="1"/>
    <n v="8193"/>
  </r>
  <r>
    <n v="3130"/>
    <d v="2024-01-17T12:03:13"/>
    <d v="2024-01-17T12:03:57"/>
    <s v="46049316@ventasyservicios.com.co"/>
    <s v="Evelin Gicela Diaz Garzon"/>
    <m/>
    <d v="2024-01-17T00:00:00"/>
    <s v="08:20"/>
    <x v="7"/>
    <m/>
    <m/>
    <m/>
    <m/>
    <m/>
    <m/>
    <s v="jorgearmando.guerrero@diversey.com; "/>
    <s v="Re: Cesion linea Diversey"/>
    <m/>
    <m/>
    <s v="3164735858"/>
    <s v="DIVERSEY COLOMBIA SAS -"/>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7T00:00:00"/>
    <m/>
    <m/>
    <x v="79"/>
    <x v="6"/>
    <x v="0"/>
    <x v="0"/>
    <x v="0"/>
    <n v="1"/>
    <n v="1"/>
    <n v="1"/>
    <n v="1"/>
    <x v="1"/>
    <n v="3"/>
    <s v="3164735858DIVERSEY COLOMBIA SAS -"/>
    <x v="2"/>
    <d v="2024-01-17T00:00:00"/>
    <x v="3106"/>
    <d v="1899-12-30T00:00:00"/>
    <d v="2024-01-17T08:20:00"/>
    <s v="08:20"/>
    <d v="1899-12-30T03:43:57"/>
    <x v="1"/>
    <x v="1"/>
    <x v="22"/>
    <x v="1"/>
    <n v="8193"/>
  </r>
  <r>
    <n v="3131"/>
    <d v="2024-01-17T12:05:30"/>
    <d v="2024-01-17T12:06:17"/>
    <s v="45961452@ventasyservicios.com.co"/>
    <s v="Natalia Buenano Gonzalez"/>
    <m/>
    <d v="2024-01-16T00:00:00"/>
    <s v="17:25"/>
    <x v="0"/>
    <m/>
    <m/>
    <m/>
    <m/>
    <m/>
    <m/>
    <m/>
    <m/>
    <s v="bahamon.nicolas@gmail.com"/>
    <s v="Re: Fwd: Registro equipo nuevo"/>
    <s v="8.21848895"/>
    <s v="BABEL CONSULTING LTDA"/>
    <s v="SOHO"/>
    <s v="CLIENTE EXTERN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17T00:00:00"/>
    <s v="Reasignado contactopyme"/>
    <m/>
    <x v="73"/>
    <x v="0"/>
    <x v="0"/>
    <x v="0"/>
    <x v="0"/>
    <n v="1"/>
    <n v="1"/>
    <n v="1"/>
    <n v="1"/>
    <x v="0"/>
    <n v="1"/>
    <s v="8.21848895BABEL CONSULTING LTDA"/>
    <x v="0"/>
    <d v="2024-01-17T00:00:00"/>
    <x v="3107"/>
    <d v="1899-12-30T00:00:00"/>
    <d v="2024-01-16T17:25:00"/>
    <s v="17:25"/>
    <d v="1899-12-30T18:41:17"/>
    <x v="4"/>
    <x v="0"/>
    <x v="5"/>
    <x v="1"/>
    <n v="8193"/>
  </r>
  <r>
    <n v="3132"/>
    <d v="2024-01-17T12:03:00"/>
    <d v="2024-01-17T12:09:54"/>
    <s v="45981202@ventasyservicios.com.co"/>
    <s v="Candida Mayerli Moyano Casallas"/>
    <m/>
    <d v="2024-01-17T00:00:00"/>
    <s v="8:41 a. m."/>
    <x v="5"/>
    <m/>
    <m/>
    <m/>
    <m/>
    <m/>
    <m/>
    <m/>
    <m/>
    <m/>
    <m/>
    <s v="8.22496020"/>
    <s v="ENCHAPES Y REFORMAS SH S A S  -"/>
    <s v="PYME PEQUEÑA"/>
    <s v="CLIENTE EXTERNO"/>
    <x v="0"/>
    <m/>
    <m/>
    <m/>
    <m/>
    <m/>
    <m/>
    <m/>
    <m/>
    <m/>
    <m/>
    <m/>
    <m/>
    <m/>
    <m/>
    <m/>
    <m/>
    <m/>
    <m/>
    <m/>
    <m/>
    <m/>
    <m/>
    <m/>
    <m/>
    <m/>
    <m/>
    <m/>
    <m/>
    <m/>
    <m/>
    <m/>
    <m/>
    <m/>
    <m/>
    <m/>
    <m/>
    <m/>
    <m/>
    <m/>
    <m/>
    <m/>
    <m/>
    <m/>
    <m/>
    <m/>
    <m/>
    <m/>
    <m/>
    <m/>
    <m/>
    <m/>
    <m/>
    <m/>
    <m/>
    <m/>
    <m/>
    <m/>
    <m/>
    <m/>
    <m/>
    <m/>
    <m/>
    <m/>
    <m/>
    <m/>
    <m/>
    <m/>
    <m/>
    <m/>
    <m/>
    <m/>
    <m/>
    <m/>
    <m/>
    <m/>
    <m/>
    <m/>
    <m/>
    <m/>
    <m/>
    <m/>
    <s v="COMPROBANTE DE PAGO"/>
    <s v="MÓVIL"/>
    <m/>
    <s v="PAGO NO ABONADO"/>
    <s v="BANCOLOMBIA"/>
    <s v="TRANSFERENCIA CON PAGO A LA REFERENCIA"/>
    <s v="REQ000004496436"/>
    <m/>
    <m/>
    <m/>
    <m/>
    <m/>
    <m/>
    <m/>
    <m/>
    <m/>
    <m/>
    <m/>
    <m/>
    <m/>
    <m/>
    <m/>
    <m/>
    <m/>
    <m/>
    <m/>
    <m/>
    <m/>
    <m/>
    <m/>
    <m/>
    <m/>
    <x v="0"/>
    <m/>
    <m/>
    <m/>
    <m/>
    <m/>
    <s v="ESCALADO"/>
    <s v="MYIT"/>
    <d v="2024-01-17T00:00:00"/>
    <m/>
    <m/>
    <x v="68"/>
    <x v="4"/>
    <x v="0"/>
    <x v="0"/>
    <x v="0"/>
    <s v=""/>
    <n v="0"/>
    <n v="0"/>
    <n v="0"/>
    <x v="1"/>
    <n v="3"/>
    <s v="8.22496020"/>
    <x v="2"/>
    <d v="2024-01-17T00:00:00"/>
    <x v="3108"/>
    <d v="1899-12-30T00:00:00"/>
    <d v="2024-01-17T08:41:00"/>
    <s v="8:41"/>
    <d v="1899-12-30T03:28:54"/>
    <x v="1"/>
    <x v="1"/>
    <x v="10"/>
    <x v="1"/>
    <n v="0"/>
  </r>
  <r>
    <n v="3133"/>
    <d v="2024-01-17T12:10:19"/>
    <d v="2024-01-17T12:12:34"/>
    <s v="45577874@ventasyservicios.com.co"/>
    <s v="David Andres Pardo Torres"/>
    <m/>
    <d v="2024-01-17T00:00:00"/>
    <s v="09:21"/>
    <x v="4"/>
    <m/>
    <m/>
    <m/>
    <m/>
    <m/>
    <m/>
    <m/>
    <m/>
    <s v="sebastian.martinezg@claro.com.co"/>
    <s v="RV: Cesion Contrato"/>
    <s v="04531154"/>
    <s v="JAMES LOAIZA GIRALDO"/>
    <s v="SOHO"/>
    <s v="CLIENTE EXTERNO"/>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7T00:00:00"/>
    <s v="996504066"/>
    <m/>
    <x v="37"/>
    <x v="0"/>
    <x v="0"/>
    <x v="0"/>
    <x v="0"/>
    <n v="1"/>
    <n v="1"/>
    <n v="1"/>
    <n v="1"/>
    <x v="2"/>
    <n v="2"/>
    <s v="04531154JAMES LOAIZA GIRALDO"/>
    <x v="2"/>
    <d v="2024-01-17T00:00:00"/>
    <x v="3109"/>
    <d v="1899-12-30T00:00:00"/>
    <d v="2024-01-17T09:21:00"/>
    <s v="09:21"/>
    <d v="1899-12-30T02:51:34"/>
    <x v="1"/>
    <x v="1"/>
    <x v="14"/>
    <x v="0"/>
    <n v="8193"/>
  </r>
  <r>
    <n v="3134"/>
    <d v="2024-01-17T12:13:35"/>
    <d v="2024-01-17T12:14:15"/>
    <s v="46049316@ventasyservicios.com.co"/>
    <s v="Evelin Gicela Diaz Garzon"/>
    <m/>
    <d v="2024-01-17T00:00:00"/>
    <s v="08:30"/>
    <x v="7"/>
    <m/>
    <m/>
    <m/>
    <m/>
    <m/>
    <m/>
    <s v="javier@itdnt.com"/>
    <s v="cesión a persona natural"/>
    <m/>
    <m/>
    <s v="3204529494"/>
    <s v="INGENIERIA  EN TELEVISION"/>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7T00:00:00"/>
    <m/>
    <m/>
    <x v="78"/>
    <x v="6"/>
    <x v="0"/>
    <x v="0"/>
    <x v="0"/>
    <n v="1"/>
    <n v="1"/>
    <n v="1"/>
    <n v="1"/>
    <x v="1"/>
    <n v="2"/>
    <s v="3204529494INGENIERIA  EN TELEVISION"/>
    <x v="2"/>
    <d v="2024-01-17T00:00:00"/>
    <x v="3110"/>
    <d v="1899-12-30T00:00:00"/>
    <d v="2024-01-17T08:30:00"/>
    <s v="08:30"/>
    <d v="1899-12-30T03:44:15"/>
    <x v="1"/>
    <x v="1"/>
    <x v="22"/>
    <x v="1"/>
    <n v="8193"/>
  </r>
  <r>
    <n v="3135"/>
    <d v="2024-01-17T12:16:44"/>
    <d v="2024-01-17T12:18:55"/>
    <s v="45077035@ventasyservicios.com.co"/>
    <s v="Diana Marcela Navia Fino"/>
    <m/>
    <d v="2024-01-16T00:00:00"/>
    <s v="07:22"/>
    <x v="3"/>
    <m/>
    <s v="15561135"/>
    <m/>
    <m/>
    <m/>
    <m/>
    <m/>
    <m/>
    <m/>
    <m/>
    <s v="8.22414298.00.00.100004"/>
    <s v="CICLO VITAL COLOMBIA LIMITADA -"/>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7T00:00:00"/>
    <m/>
    <m/>
    <x v="21"/>
    <x v="3"/>
    <x v="0"/>
    <x v="0"/>
    <x v="0"/>
    <n v="1"/>
    <n v="1"/>
    <n v="1"/>
    <n v="1"/>
    <x v="0"/>
    <n v="1"/>
    <s v="8.22414298.00.00.100004CICLO VITAL COLOMBIA LIMITADA -"/>
    <x v="0"/>
    <d v="2024-01-17T00:00:00"/>
    <x v="3111"/>
    <d v="1899-12-30T00:00:00"/>
    <d v="2024-01-16T07:22:00"/>
    <s v="07:22"/>
    <d v="1899-12-31T04:56:55"/>
    <x v="0"/>
    <x v="0"/>
    <x v="29"/>
    <x v="1"/>
    <n v="8193"/>
  </r>
  <r>
    <n v="3136"/>
    <d v="2024-01-17T12:15:31"/>
    <d v="2024-01-17T12:19:46"/>
    <s v="45961452@ventasyservicios.com.co"/>
    <s v="Natalia Buenano Gonzalez"/>
    <m/>
    <d v="2024-01-16T00:00:00"/>
    <s v="17:26"/>
    <x v="0"/>
    <m/>
    <m/>
    <m/>
    <m/>
    <m/>
    <m/>
    <m/>
    <m/>
    <s v="atobog@plusultra.com"/>
    <s v="Re: Fwd: Re: Fwd: Falla en modem movil Aerolínea Plus Ultra"/>
    <s v="3213230404"/>
    <s v="PLUS ULTRA LINEAS AEREAS S A SUCURSAL CO"/>
    <s v="MICRO"/>
    <s v="CLIENTE EXTERNO"/>
    <x v="1"/>
    <s v="MARIA ALEXANDRA GOMEZ BECERRA "/>
    <s v="MÓVIL"/>
    <m/>
    <m/>
    <s v="FALLAS TÉCNICAS"/>
    <m/>
    <m/>
    <m/>
    <m/>
    <m/>
    <m/>
    <m/>
    <m/>
    <m/>
    <m/>
    <m/>
    <m/>
    <m/>
    <m/>
    <m/>
    <m/>
    <m/>
    <m/>
    <m/>
    <s v="TRANSFERENCIA"/>
    <m/>
    <m/>
    <m/>
    <m/>
    <m/>
    <m/>
    <m/>
    <m/>
    <m/>
    <m/>
    <m/>
    <m/>
    <m/>
    <m/>
    <m/>
    <m/>
    <m/>
    <m/>
    <m/>
    <m/>
    <m/>
    <m/>
    <m/>
    <m/>
    <m/>
    <m/>
    <m/>
    <m/>
    <m/>
    <m/>
    <m/>
    <m/>
    <m/>
    <m/>
    <m/>
    <m/>
    <m/>
    <m/>
    <m/>
    <m/>
    <m/>
    <m/>
    <m/>
    <m/>
    <m/>
    <m/>
    <m/>
    <m/>
    <m/>
    <m/>
    <m/>
    <m/>
    <m/>
    <m/>
    <m/>
    <m/>
    <m/>
    <m/>
    <m/>
    <m/>
    <m/>
    <m/>
    <m/>
    <m/>
    <m/>
    <m/>
    <m/>
    <m/>
    <m/>
    <m/>
    <m/>
    <m/>
    <m/>
    <m/>
    <m/>
    <m/>
    <m/>
    <m/>
    <m/>
    <m/>
    <m/>
    <m/>
    <m/>
    <m/>
    <m/>
    <m/>
    <m/>
    <m/>
    <x v="1"/>
    <m/>
    <m/>
    <s v="1"/>
    <s v="57"/>
    <s v="CALLE 10 B NO. 36 32 EL ATICO II OFICINA 402"/>
    <s v="GESTIONADO"/>
    <m/>
    <d v="2024-01-17T00:00:00"/>
    <s v="Reasignado contactopyme"/>
    <m/>
    <x v="133"/>
    <x v="0"/>
    <x v="0"/>
    <x v="0"/>
    <x v="0"/>
    <n v="1"/>
    <n v="1"/>
    <n v="1"/>
    <n v="1"/>
    <x v="0"/>
    <n v="1"/>
    <s v="3213230404PLUS ULTRA LINEAS AEREAS S A SUCURSAL CO"/>
    <x v="0"/>
    <d v="2024-01-17T00:00:00"/>
    <x v="3112"/>
    <d v="1899-12-30T00:00:00"/>
    <d v="2024-01-16T17:26:00"/>
    <s v="17:26"/>
    <d v="1899-12-30T18:53:46"/>
    <x v="4"/>
    <x v="0"/>
    <x v="5"/>
    <x v="1"/>
    <n v="8193"/>
  </r>
  <r>
    <n v="3137"/>
    <d v="2024-01-17T12:21:31"/>
    <d v="2024-01-17T12:24:32"/>
    <s v="45077040@ventasyservicios.com.co"/>
    <s v="Kimberly Tatiana Sorza Moya"/>
    <m/>
    <d v="2024-01-17T00:00:00"/>
    <s v="8:30 a. m."/>
    <x v="0"/>
    <m/>
    <m/>
    <m/>
    <m/>
    <m/>
    <m/>
    <m/>
    <m/>
    <s v="catalina.sepulved.ext@claro.com.co"/>
    <s v="INFORME LINES Y PLANES SIX CONTINENTS HOTELS DE COLOMBIA S.A."/>
    <s v="830500729"/>
    <s v="SIX CONTINENTS HOTELS DE COLOMBIA S.A."/>
    <s v="SOHO"/>
    <s v="CLIENTE CLARO"/>
    <x v="0"/>
    <m/>
    <s v="MÓVIL"/>
    <m/>
    <m/>
    <s v="REPORTES"/>
    <m/>
    <m/>
    <m/>
    <m/>
    <m/>
    <m/>
    <m/>
    <m/>
    <m/>
    <m/>
    <m/>
    <m/>
    <m/>
    <m/>
    <m/>
    <m/>
    <m/>
    <m/>
    <m/>
    <m/>
    <m/>
    <m/>
    <m/>
    <m/>
    <m/>
    <m/>
    <m/>
    <m/>
    <m/>
    <m/>
    <m/>
    <m/>
    <m/>
    <m/>
    <m/>
    <m/>
    <m/>
    <m/>
    <m/>
    <m/>
    <m/>
    <m/>
    <m/>
    <m/>
    <m/>
    <m/>
    <s v="REPORTE CORPORATIVO"/>
    <m/>
    <m/>
    <m/>
    <m/>
    <m/>
    <m/>
    <m/>
    <m/>
    <m/>
    <m/>
    <m/>
    <m/>
    <m/>
    <m/>
    <m/>
    <m/>
    <m/>
    <m/>
    <m/>
    <m/>
    <m/>
    <m/>
    <m/>
    <m/>
    <m/>
    <m/>
    <m/>
    <m/>
    <m/>
    <m/>
    <m/>
    <m/>
    <m/>
    <m/>
    <m/>
    <m/>
    <m/>
    <m/>
    <m/>
    <m/>
    <m/>
    <m/>
    <m/>
    <m/>
    <m/>
    <m/>
    <m/>
    <m/>
    <m/>
    <m/>
    <m/>
    <m/>
    <m/>
    <m/>
    <m/>
    <m/>
    <m/>
    <m/>
    <m/>
    <m/>
    <m/>
    <x v="0"/>
    <m/>
    <m/>
    <m/>
    <m/>
    <m/>
    <s v="GESTIONADO"/>
    <m/>
    <d v="2024-01-17T00:00:00"/>
    <m/>
    <m/>
    <x v="49"/>
    <x v="0"/>
    <x v="0"/>
    <x v="0"/>
    <x v="0"/>
    <n v="1"/>
    <n v="1"/>
    <n v="1"/>
    <n v="1"/>
    <x v="0"/>
    <n v="1"/>
    <s v="830500729SIX CONTINENTS HOTELS DE COLOMBIA S.A."/>
    <x v="2"/>
    <d v="2024-01-17T00:00:00"/>
    <x v="3113"/>
    <d v="1899-12-30T00:00:00"/>
    <d v="2024-01-17T08:30:00"/>
    <s v="8:30"/>
    <d v="1899-12-30T03:54:32"/>
    <x v="1"/>
    <x v="1"/>
    <x v="31"/>
    <x v="1"/>
    <n v="8193"/>
  </r>
  <r>
    <n v="3138"/>
    <d v="2024-01-17T12:19:51"/>
    <d v="2024-01-17T12:24:54"/>
    <s v="45961452@ventasyservicios.com.co"/>
    <s v="Natalia Buenano Gonzalez"/>
    <m/>
    <d v="2024-01-16T00:00:00"/>
    <s v="17:42"/>
    <x v="0"/>
    <m/>
    <m/>
    <m/>
    <m/>
    <m/>
    <m/>
    <m/>
    <m/>
    <s v="activacionescym@cymmovil.com.co"/>
    <s v="Re: Fwd: cONCILIACION DE LINEA 312 289 21 05"/>
    <s v="3122892105"/>
    <s v="OMAR ANDRES FLOREZ VILLARRAGA"/>
    <s v="SOHO"/>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17T00:00:00"/>
    <s v="Reasignado contactopyme"/>
    <m/>
    <x v="50"/>
    <x v="0"/>
    <x v="0"/>
    <x v="0"/>
    <x v="0"/>
    <n v="1"/>
    <n v="1"/>
    <n v="1"/>
    <n v="1"/>
    <x v="0"/>
    <n v="1"/>
    <s v="3122892105OMAR ANDRES FLOREZ VILLARRAGA"/>
    <x v="0"/>
    <d v="2024-01-17T00:00:00"/>
    <x v="3114"/>
    <d v="1899-12-30T00:00:00"/>
    <d v="2024-01-16T17:42:00"/>
    <s v="17:42"/>
    <d v="1899-12-30T18:42:54"/>
    <x v="4"/>
    <x v="0"/>
    <x v="5"/>
    <x v="1"/>
    <n v="8193"/>
  </r>
  <r>
    <n v="3139"/>
    <d v="2024-01-17T12:29:12"/>
    <d v="2024-01-17T12:30:28"/>
    <s v="45077035@ventasyservicios.com.co"/>
    <s v="Diana Marcela Navia Fino"/>
    <m/>
    <d v="2024-01-17T00:00:00"/>
    <s v="07;14"/>
    <x v="3"/>
    <m/>
    <s v="15561157"/>
    <m/>
    <m/>
    <m/>
    <m/>
    <m/>
    <m/>
    <m/>
    <m/>
    <s v="8.21511327.00.00.100029"/>
    <s v="TOSTADITOS SUSANITA S A"/>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7T00:00:00"/>
    <m/>
    <m/>
    <x v="21"/>
    <x v="3"/>
    <x v="0"/>
    <x v="0"/>
    <x v="0"/>
    <n v="1"/>
    <n v="1"/>
    <n v="1"/>
    <n v="1"/>
    <x v="2"/>
    <n v="2"/>
    <s v="8.21511327.00.00.100029TOSTADITOS SUSANITA S A"/>
    <x v="0"/>
    <d v="2024-01-17T00:00:00"/>
    <x v="3115"/>
    <d v="1899-12-30T00:00:00"/>
    <s v="ERROR"/>
    <s v="Hora mal diligenciada."/>
    <s v="Corregir hora de gestión."/>
    <x v="0"/>
    <x v="2"/>
    <x v="29"/>
    <x v="1"/>
    <n v="8193"/>
  </r>
  <r>
    <n v="3140"/>
    <d v="2024-01-17T12:36:49"/>
    <d v="2024-01-17T12:37:43"/>
    <s v="45961452@ventasyservicios.com.co"/>
    <s v="Natalia Buenano Gonzalez"/>
    <m/>
    <d v="2024-01-16T00:00:00"/>
    <s v="18:58"/>
    <x v="0"/>
    <m/>
    <m/>
    <m/>
    <m/>
    <m/>
    <m/>
    <m/>
    <m/>
    <s v="atorres@conectaweb.co"/>
    <s v="Re: Fwd: Fwd: Solicitud reactivaci?n servicio que fue pagado por problemas en su sistema el evidenciar pagos"/>
    <s v="12338219"/>
    <s v="IT GLOBAL TECH S A S SIGLA IT GT  SAS"/>
    <s v="SOHO"/>
    <s v="CLIENTE EXTERNO"/>
    <x v="0"/>
    <m/>
    <s v="FIJO"/>
    <s v="FO"/>
    <s v="PRODUCTO"/>
    <m/>
    <m/>
    <m/>
    <m/>
    <m/>
    <m/>
    <m/>
    <m/>
    <m/>
    <m/>
    <m/>
    <m/>
    <m/>
    <m/>
    <m/>
    <m/>
    <m/>
    <m/>
    <m/>
    <m/>
    <m/>
    <m/>
    <m/>
    <m/>
    <m/>
    <m/>
    <m/>
    <m/>
    <m/>
    <m/>
    <m/>
    <m/>
    <m/>
    <m/>
    <m/>
    <m/>
    <m/>
    <m/>
    <s v="INFORMACIÓN PLANES - TARIFAS"/>
    <m/>
    <m/>
    <m/>
    <m/>
    <m/>
    <m/>
    <m/>
    <m/>
    <m/>
    <m/>
    <m/>
    <m/>
    <m/>
    <m/>
    <m/>
    <m/>
    <m/>
    <m/>
    <m/>
    <m/>
    <m/>
    <m/>
    <m/>
    <m/>
    <m/>
    <m/>
    <m/>
    <m/>
    <m/>
    <m/>
    <m/>
    <m/>
    <m/>
    <m/>
    <m/>
    <m/>
    <m/>
    <m/>
    <m/>
    <m/>
    <m/>
    <m/>
    <m/>
    <m/>
    <m/>
    <m/>
    <m/>
    <m/>
    <m/>
    <m/>
    <m/>
    <m/>
    <m/>
    <m/>
    <m/>
    <m/>
    <m/>
    <m/>
    <m/>
    <m/>
    <m/>
    <m/>
    <m/>
    <m/>
    <m/>
    <m/>
    <m/>
    <m/>
    <m/>
    <m/>
    <x v="0"/>
    <m/>
    <m/>
    <m/>
    <m/>
    <m/>
    <s v="GESTIONADO"/>
    <m/>
    <d v="2024-01-17T00:00:00"/>
    <s v="Reasignado contactopyme"/>
    <m/>
    <x v="13"/>
    <x v="0"/>
    <x v="0"/>
    <x v="0"/>
    <x v="0"/>
    <n v="1"/>
    <n v="1"/>
    <n v="1"/>
    <n v="1"/>
    <x v="0"/>
    <n v="1"/>
    <s v="12338219IT GLOBAL TECH S A S SIGLA IT GT  SAS"/>
    <x v="0"/>
    <d v="2024-01-17T00:00:00"/>
    <x v="3116"/>
    <d v="1899-12-30T00:00:00"/>
    <d v="2024-01-16T18:58:00"/>
    <s v="18:58"/>
    <d v="1899-12-30T17:39:43"/>
    <x v="3"/>
    <x v="0"/>
    <x v="5"/>
    <x v="1"/>
    <n v="8193"/>
  </r>
  <r>
    <n v="3141"/>
    <d v="2024-01-17T12:18:41"/>
    <d v="2024-01-17T12:39:38"/>
    <s v="46049316@ventasyservicios.com.co"/>
    <s v="Evelin Gicela Diaz Garzon"/>
    <m/>
    <d v="2024-01-17T00:00:00"/>
    <s v="08:30"/>
    <x v="7"/>
    <m/>
    <m/>
    <m/>
    <m/>
    <m/>
    <m/>
    <s v="javier@itdnt.com; "/>
    <s v="Re: cesión a persona natural"/>
    <m/>
    <m/>
    <s v="3204529494"/>
    <s v="INGENIERIA  EN TELEVISION"/>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7T00:00:00"/>
    <m/>
    <m/>
    <x v="78"/>
    <x v="6"/>
    <x v="0"/>
    <x v="0"/>
    <x v="0"/>
    <n v="1"/>
    <n v="1"/>
    <n v="1"/>
    <n v="1"/>
    <x v="2"/>
    <n v="2"/>
    <s v="3204529494INGENIERIA  EN TELEVISION"/>
    <x v="2"/>
    <d v="2024-01-17T00:00:00"/>
    <x v="3117"/>
    <d v="1899-12-30T00:00:00"/>
    <d v="2024-01-17T08:30:00"/>
    <s v="08:30"/>
    <d v="1899-12-30T04:09:38"/>
    <x v="1"/>
    <x v="1"/>
    <x v="22"/>
    <x v="1"/>
    <n v="8193"/>
  </r>
  <r>
    <n v="3142"/>
    <d v="2024-01-17T12:39:58"/>
    <d v="2024-01-17T12:40:59"/>
    <s v="45077035@ventasyservicios.com.co"/>
    <s v="Diana Marcela Navia Fino"/>
    <m/>
    <d v="2024-01-17T00:00:00"/>
    <s v="07:14"/>
    <x v="3"/>
    <m/>
    <s v="15561158"/>
    <m/>
    <m/>
    <m/>
    <m/>
    <m/>
    <m/>
    <m/>
    <m/>
    <s v="8.22452784.00.00.100034"/>
    <s v="COOPERATIVA INTEGRAL DE TRANSPORTADOR"/>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7T00:00:00"/>
    <m/>
    <m/>
    <x v="21"/>
    <x v="3"/>
    <x v="0"/>
    <x v="0"/>
    <x v="0"/>
    <n v="1"/>
    <n v="1"/>
    <n v="1"/>
    <n v="1"/>
    <x v="0"/>
    <n v="1"/>
    <s v="8.22452784.00.00.100034COOPERATIVA INTEGRAL DE TRANSPORTADOR"/>
    <x v="2"/>
    <d v="2024-01-17T00:00:00"/>
    <x v="3118"/>
    <d v="1899-12-30T00:00:00"/>
    <d v="2024-01-17T07:14:00"/>
    <s v="07:14"/>
    <d v="1899-12-30T05:26:59"/>
    <x v="1"/>
    <x v="1"/>
    <x v="29"/>
    <x v="1"/>
    <n v="8193"/>
  </r>
  <r>
    <n v="3143"/>
    <d v="2024-01-17T12:37:26"/>
    <d v="2024-01-17T12:42:04"/>
    <s v="45577874@ventasyservicios.com.co"/>
    <s v="David Andres Pardo Torres"/>
    <m/>
    <d v="2024-01-17T00:00:00"/>
    <s v="11:01"/>
    <x v="4"/>
    <m/>
    <m/>
    <m/>
    <m/>
    <m/>
    <m/>
    <m/>
    <m/>
    <s v="digamma1987@gmail.com"/>
    <s v="CESION DE CONTRATO"/>
    <s v="8.22455377.00.00.100002"/>
    <s v="CONSTRUCTORA DIGAMMA S A S"/>
    <s v="PYME MEDIANA"/>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7T00:00:00"/>
    <s v="22"/>
    <m/>
    <x v="37"/>
    <x v="0"/>
    <x v="0"/>
    <x v="0"/>
    <x v="0"/>
    <n v="1"/>
    <n v="1"/>
    <n v="1"/>
    <n v="1"/>
    <x v="0"/>
    <n v="1"/>
    <s v="8.22455377.00.00.100002CONSTRUCTORA DIGAMMA S A S"/>
    <x v="2"/>
    <d v="2024-01-17T00:00:00"/>
    <x v="3119"/>
    <d v="1899-12-30T00:00:00"/>
    <d v="2024-01-17T11:01:00"/>
    <s v="11:01"/>
    <d v="1899-12-30T01:41:04"/>
    <x v="1"/>
    <x v="1"/>
    <x v="14"/>
    <x v="0"/>
    <n v="8193"/>
  </r>
  <r>
    <n v="3144"/>
    <d v="2024-01-17T12:29:23"/>
    <d v="2024-01-17T12:43:03"/>
    <s v="45981202@ventasyservicios.com.co"/>
    <s v="Candida Mayerli Moyano Casallas"/>
    <m/>
    <d v="2024-01-16T00:00:00"/>
    <s v="3:05  p. m."/>
    <x v="5"/>
    <m/>
    <m/>
    <m/>
    <m/>
    <m/>
    <m/>
    <m/>
    <m/>
    <m/>
    <m/>
    <s v="8.22057356"/>
    <s v="EMPRESA SOCIAL DEL ESTADO CENTRO DE SALU -"/>
    <s v="PYME PEQUEÑA"/>
    <s v="CLIENTE EXTERNO"/>
    <x v="0"/>
    <m/>
    <m/>
    <m/>
    <m/>
    <m/>
    <m/>
    <m/>
    <m/>
    <m/>
    <m/>
    <m/>
    <m/>
    <m/>
    <m/>
    <m/>
    <m/>
    <m/>
    <m/>
    <m/>
    <m/>
    <m/>
    <m/>
    <m/>
    <m/>
    <m/>
    <m/>
    <m/>
    <m/>
    <m/>
    <m/>
    <m/>
    <m/>
    <m/>
    <m/>
    <m/>
    <m/>
    <m/>
    <m/>
    <m/>
    <m/>
    <m/>
    <m/>
    <m/>
    <m/>
    <m/>
    <m/>
    <m/>
    <m/>
    <m/>
    <m/>
    <m/>
    <m/>
    <m/>
    <m/>
    <m/>
    <m/>
    <m/>
    <m/>
    <m/>
    <m/>
    <m/>
    <m/>
    <m/>
    <m/>
    <m/>
    <m/>
    <m/>
    <m/>
    <m/>
    <m/>
    <m/>
    <m/>
    <m/>
    <m/>
    <m/>
    <m/>
    <m/>
    <m/>
    <m/>
    <m/>
    <m/>
    <s v="RE: RECIBO DE PAGO"/>
    <s v="MÓVIL"/>
    <m/>
    <s v="PAGO NO ABONADO"/>
    <s v="BANCO POPULAR"/>
    <s v="TRANSFERENCIA CON PAGO A LA REFERENCIA"/>
    <s v="REQ000004494513"/>
    <m/>
    <m/>
    <m/>
    <m/>
    <m/>
    <m/>
    <m/>
    <m/>
    <m/>
    <m/>
    <m/>
    <m/>
    <m/>
    <m/>
    <m/>
    <m/>
    <m/>
    <m/>
    <m/>
    <m/>
    <m/>
    <m/>
    <m/>
    <m/>
    <m/>
    <x v="0"/>
    <m/>
    <m/>
    <m/>
    <m/>
    <m/>
    <s v="SOLUCIONADO ESCALADO"/>
    <s v="MYIT"/>
    <d v="2024-01-17T00:00:00"/>
    <m/>
    <m/>
    <x v="68"/>
    <x v="4"/>
    <x v="4"/>
    <x v="0"/>
    <x v="0"/>
    <n v="1"/>
    <n v="1"/>
    <n v="1"/>
    <n v="1"/>
    <x v="2"/>
    <n v="2"/>
    <s v="8.22057356"/>
    <x v="1"/>
    <d v="2024-01-17T00:00:00"/>
    <x v="3120"/>
    <d v="1899-12-30T00:00:00"/>
    <d v="2024-01-16T03:05:00"/>
    <s v="3:05"/>
    <d v="1899-12-31T09:38:03"/>
    <x v="0"/>
    <x v="0"/>
    <x v="10"/>
    <x v="1"/>
    <n v="8193"/>
  </r>
  <r>
    <n v="3145"/>
    <d v="2024-01-17T12:37:45"/>
    <d v="2024-01-17T12:43:27"/>
    <s v="45961452@ventasyservicios.com.co"/>
    <s v="Natalia Buenano Gonzalez"/>
    <m/>
    <d v="2024-01-16T00:00:00"/>
    <s v="19:54"/>
    <x v="0"/>
    <m/>
    <m/>
    <m/>
    <m/>
    <m/>
    <m/>
    <m/>
    <m/>
    <s v="juan.gonzalezh@claro.com.co"/>
    <s v="Re: Fwd: URGENTE!! Ca??da de servicio de Internet"/>
    <s v="59225078"/>
    <s v="FYR INGENIEROS LTDA      "/>
    <s v="PYME MEDIANA"/>
    <s v="CONSULTOR COMERCIAL"/>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7T00:00:00"/>
    <s v="Reasignado vencido"/>
    <m/>
    <x v="57"/>
    <x v="0"/>
    <x v="0"/>
    <x v="0"/>
    <x v="0"/>
    <n v="1"/>
    <n v="1"/>
    <n v="1"/>
    <n v="1"/>
    <x v="0"/>
    <n v="1"/>
    <s v="59225078FYR INGENIEROS LTDA      "/>
    <x v="0"/>
    <d v="2024-01-17T00:00:00"/>
    <x v="3121"/>
    <d v="1899-12-30T00:00:00"/>
    <d v="2024-01-16T19:54:00"/>
    <s v="19:54"/>
    <d v="1899-12-30T16:49:27"/>
    <x v="3"/>
    <x v="0"/>
    <x v="5"/>
    <x v="1"/>
    <n v="8193"/>
  </r>
  <r>
    <n v="3146"/>
    <d v="2024-01-17T12:43:17"/>
    <d v="2024-01-17T12:44:07"/>
    <s v="45077035@ventasyservicios.com.co"/>
    <s v="Diana Marcela Navia Fino"/>
    <m/>
    <d v="2024-01-17T00:00:00"/>
    <s v="07:46"/>
    <x v="3"/>
    <m/>
    <s v="15561169"/>
    <m/>
    <m/>
    <m/>
    <m/>
    <m/>
    <m/>
    <m/>
    <m/>
    <s v="8.22404708.00.00.100013"/>
    <s v="ART HOME TEXTIL S A S"/>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7T00:00:00"/>
    <m/>
    <m/>
    <x v="21"/>
    <x v="3"/>
    <x v="0"/>
    <x v="0"/>
    <x v="0"/>
    <n v="1"/>
    <n v="1"/>
    <n v="1"/>
    <n v="1"/>
    <x v="0"/>
    <n v="1"/>
    <s v="8.22404708.00.00.100013ART HOME TEXTIL S A S"/>
    <x v="2"/>
    <d v="2024-01-17T00:00:00"/>
    <x v="3122"/>
    <d v="1899-12-30T00:00:00"/>
    <d v="2024-01-17T07:46:00"/>
    <s v="07:46"/>
    <d v="1899-12-30T04:58:07"/>
    <x v="1"/>
    <x v="1"/>
    <x v="29"/>
    <x v="1"/>
    <n v="8193"/>
  </r>
  <r>
    <n v="3147"/>
    <d v="2024-01-17T12:27:40"/>
    <d v="2024-01-17T12:44:48"/>
    <s v="45077040@ventasyservicios.com.co"/>
    <s v="Kimberly Tatiana Sorza Moya"/>
    <m/>
    <d v="2024-01-17T00:00:00"/>
    <s v="8:41 a. m."/>
    <x v="0"/>
    <m/>
    <m/>
    <m/>
    <m/>
    <m/>
    <m/>
    <m/>
    <m/>
    <s v="oswal.cuesto@claro.com.co"/>
    <s v="RV: URGENTE!!! SOLICITUD ACTIVACION SIMCARD AL # CTA CORPORATIVA IBICOL SAS"/>
    <s v="3203056123"/>
    <s v="INSUMOS BIOLOGICOS DE COLOMBIA LIMITADA"/>
    <s v="MICRO"/>
    <s v="CLIENTE CLARO"/>
    <x v="0"/>
    <m/>
    <s v="MÓVIL"/>
    <m/>
    <m/>
    <s v="LÍNEA NUEVA"/>
    <m/>
    <m/>
    <m/>
    <m/>
    <m/>
    <m/>
    <m/>
    <m/>
    <m/>
    <m/>
    <m/>
    <m/>
    <m/>
    <m/>
    <m/>
    <m/>
    <m/>
    <m/>
    <m/>
    <m/>
    <m/>
    <m/>
    <m/>
    <m/>
    <m/>
    <m/>
    <m/>
    <m/>
    <m/>
    <s v="REINSTALACIÓN"/>
    <m/>
    <m/>
    <m/>
    <m/>
    <m/>
    <m/>
    <m/>
    <m/>
    <m/>
    <m/>
    <m/>
    <m/>
    <m/>
    <m/>
    <m/>
    <m/>
    <m/>
    <m/>
    <m/>
    <m/>
    <m/>
    <m/>
    <m/>
    <m/>
    <m/>
    <m/>
    <m/>
    <m/>
    <m/>
    <m/>
    <m/>
    <m/>
    <m/>
    <m/>
    <m/>
    <m/>
    <m/>
    <m/>
    <m/>
    <m/>
    <m/>
    <m/>
    <m/>
    <m/>
    <m/>
    <m/>
    <m/>
    <m/>
    <m/>
    <m/>
    <m/>
    <m/>
    <m/>
    <m/>
    <m/>
    <m/>
    <m/>
    <m/>
    <m/>
    <m/>
    <m/>
    <m/>
    <m/>
    <m/>
    <m/>
    <m/>
    <m/>
    <m/>
    <m/>
    <m/>
    <m/>
    <m/>
    <m/>
    <m/>
    <m/>
    <m/>
    <m/>
    <m/>
    <x v="0"/>
    <m/>
    <m/>
    <m/>
    <m/>
    <m/>
    <s v="GESTIONADO"/>
    <m/>
    <d v="2024-01-17T00:00:00"/>
    <m/>
    <m/>
    <x v="202"/>
    <x v="0"/>
    <x v="0"/>
    <x v="0"/>
    <x v="0"/>
    <n v="1"/>
    <n v="1"/>
    <n v="1"/>
    <n v="1"/>
    <x v="0"/>
    <n v="1"/>
    <s v="3203056123INSUMOS BIOLOGICOS DE COLOMBIA LIMITADA"/>
    <x v="2"/>
    <d v="2024-01-17T00:00:00"/>
    <x v="3123"/>
    <d v="1899-12-30T00:00:00"/>
    <d v="2024-01-17T08:41:00"/>
    <s v="8:41"/>
    <d v="1899-12-30T04:03:48"/>
    <x v="1"/>
    <x v="1"/>
    <x v="31"/>
    <x v="1"/>
    <n v="8193"/>
  </r>
  <r>
    <n v="3148"/>
    <d v="2024-01-17T12:46:42"/>
    <d v="2024-01-17T12:47:28"/>
    <s v="46049316@ventasyservicios.com.co"/>
    <s v="Evelin Gicela Diaz Garzon"/>
    <m/>
    <d v="2024-01-17T00:00:00"/>
    <s v="08:51"/>
    <x v="7"/>
    <m/>
    <m/>
    <m/>
    <m/>
    <m/>
    <m/>
    <s v="agregadoselpericosas@gmail.com; "/>
    <s v="Re: CESION CONTRATO"/>
    <m/>
    <m/>
    <s v="3104605512"/>
    <s v="AGREGADOS EL PERICO SAS -"/>
    <s v="PYME PEQUEÑ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7T00:00:00"/>
    <m/>
    <m/>
    <x v="78"/>
    <x v="6"/>
    <x v="0"/>
    <x v="0"/>
    <x v="0"/>
    <n v="1"/>
    <n v="1"/>
    <n v="1"/>
    <n v="1"/>
    <x v="0"/>
    <n v="1"/>
    <s v="3104605512AGREGADOS EL PERICO SAS -"/>
    <x v="2"/>
    <d v="2024-01-17T00:00:00"/>
    <x v="3124"/>
    <d v="1899-12-30T00:00:00"/>
    <d v="2024-01-17T08:51:00"/>
    <s v="08:51"/>
    <d v="1899-12-30T03:56:28"/>
    <x v="1"/>
    <x v="1"/>
    <x v="22"/>
    <x v="1"/>
    <n v="8193"/>
  </r>
  <r>
    <n v="3149"/>
    <d v="2024-01-17T12:46:32"/>
    <d v="2024-01-17T12:49:29"/>
    <s v="45577874@ventasyservicios.com.co"/>
    <s v="David Andres Pardo Torres"/>
    <m/>
    <d v="2024-01-17T00:00:00"/>
    <s v="09:28"/>
    <x v="4"/>
    <m/>
    <m/>
    <m/>
    <m/>
    <m/>
    <m/>
    <m/>
    <m/>
    <s v="oficinafinanciera@migueldecervantessaavedra.edu.co"/>
    <s v="SOLICITUD CPIA DE FACTURAS A NOMBRE DE LA INSTITUCION EDUCATIVA MIGUEL DE CERVANTES."/>
    <s v="58470697"/>
    <s v="INSTITUCIO EDUCATIVA MIGUE DE CERVANTES"/>
    <s v="SOHO"/>
    <s v="CLIENTE EXTERNO"/>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7T00:00:00"/>
    <s v="996512845"/>
    <m/>
    <x v="9"/>
    <x v="0"/>
    <x v="0"/>
    <x v="0"/>
    <x v="0"/>
    <n v="1"/>
    <n v="1"/>
    <n v="1"/>
    <n v="1"/>
    <x v="0"/>
    <n v="1"/>
    <s v="58470697INSTITUCIO EDUCATIVA MIGUE DE CERVANTES"/>
    <x v="2"/>
    <d v="2024-01-17T00:00:00"/>
    <x v="3125"/>
    <d v="1899-12-30T00:00:00"/>
    <d v="2024-01-17T09:28:00"/>
    <s v="09:28"/>
    <d v="1899-12-30T03:21:29"/>
    <x v="1"/>
    <x v="1"/>
    <x v="14"/>
    <x v="0"/>
    <n v="8193"/>
  </r>
  <r>
    <n v="3150"/>
    <d v="2024-01-17T12:51:22"/>
    <d v="2024-01-17T12:52:10"/>
    <s v="45961452@ventasyservicios.com.co"/>
    <s v="Natalia Buenano Gonzalez"/>
    <m/>
    <d v="2024-01-17T00:00:00"/>
    <s v="7:55"/>
    <x v="0"/>
    <m/>
    <m/>
    <m/>
    <m/>
    <m/>
    <m/>
    <m/>
    <m/>
    <s v="svaronacevedo440@gmail.com"/>
    <s v="Re: Fwd: Fwd: Solicitud reactivaci?n servicio que fue pagado por problemas en su sistema el evidenciar pagos"/>
    <s v="12338219"/>
    <s v="IT GLOBAL TECH S A S SIGLA IT GT  SAS"/>
    <s v="SOHO"/>
    <s v="CLIENTE EXTERNO"/>
    <x v="0"/>
    <m/>
    <s v="FIJO"/>
    <s v="FO"/>
    <s v="PRODUCTO"/>
    <m/>
    <m/>
    <m/>
    <m/>
    <m/>
    <m/>
    <m/>
    <m/>
    <m/>
    <m/>
    <m/>
    <m/>
    <m/>
    <m/>
    <m/>
    <m/>
    <m/>
    <m/>
    <m/>
    <m/>
    <m/>
    <m/>
    <m/>
    <m/>
    <m/>
    <m/>
    <m/>
    <m/>
    <m/>
    <m/>
    <m/>
    <m/>
    <m/>
    <m/>
    <m/>
    <m/>
    <m/>
    <m/>
    <s v="INFORMACIÓN PLANES - TARIFAS"/>
    <m/>
    <m/>
    <m/>
    <m/>
    <m/>
    <m/>
    <m/>
    <m/>
    <m/>
    <m/>
    <m/>
    <m/>
    <m/>
    <m/>
    <m/>
    <m/>
    <m/>
    <m/>
    <m/>
    <m/>
    <m/>
    <m/>
    <m/>
    <m/>
    <m/>
    <m/>
    <m/>
    <m/>
    <m/>
    <m/>
    <m/>
    <m/>
    <m/>
    <m/>
    <m/>
    <m/>
    <m/>
    <m/>
    <m/>
    <m/>
    <m/>
    <m/>
    <m/>
    <m/>
    <m/>
    <m/>
    <m/>
    <m/>
    <m/>
    <m/>
    <m/>
    <m/>
    <m/>
    <m/>
    <m/>
    <m/>
    <m/>
    <m/>
    <m/>
    <m/>
    <m/>
    <m/>
    <m/>
    <m/>
    <m/>
    <m/>
    <m/>
    <m/>
    <m/>
    <m/>
    <x v="0"/>
    <m/>
    <m/>
    <m/>
    <m/>
    <m/>
    <s v="GESTIONADO"/>
    <m/>
    <d v="2024-01-17T00:00:00"/>
    <m/>
    <m/>
    <x v="13"/>
    <x v="0"/>
    <x v="0"/>
    <x v="0"/>
    <x v="0"/>
    <n v="1"/>
    <n v="1"/>
    <n v="1"/>
    <n v="1"/>
    <x v="2"/>
    <n v="2"/>
    <s v="12338219IT GLOBAL TECH S A S SIGLA IT GT  SAS"/>
    <x v="2"/>
    <d v="2024-01-17T00:00:00"/>
    <x v="3126"/>
    <d v="1899-12-30T00:00:00"/>
    <d v="2024-01-17T07:55:00"/>
    <s v="7:55"/>
    <d v="1899-12-30T04:57:10"/>
    <x v="1"/>
    <x v="1"/>
    <x v="5"/>
    <x v="1"/>
    <n v="8193"/>
  </r>
  <r>
    <n v="3151"/>
    <d v="2024-01-17T12:51:47"/>
    <d v="2024-01-17T12:53:00"/>
    <s v="45077035@ventasyservicios.com.co"/>
    <s v="Diana Marcela Navia Fino"/>
    <m/>
    <d v="2024-01-17T00:00:00"/>
    <s v="09:26"/>
    <x v="3"/>
    <m/>
    <s v="15561249"/>
    <m/>
    <m/>
    <m/>
    <m/>
    <m/>
    <m/>
    <m/>
    <m/>
    <s v="2.318430131"/>
    <s v="ANCLA TELECOMUNICACIONES -"/>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7T00:00:00"/>
    <m/>
    <m/>
    <x v="21"/>
    <x v="3"/>
    <x v="0"/>
    <x v="0"/>
    <x v="0"/>
    <n v="1"/>
    <n v="1"/>
    <n v="1"/>
    <n v="1"/>
    <x v="0"/>
    <n v="1"/>
    <s v="2.318430131ANCLA TELECOMUNICACIONES -"/>
    <x v="2"/>
    <d v="2024-01-17T00:00:00"/>
    <x v="3127"/>
    <d v="1899-12-30T00:00:00"/>
    <d v="2024-01-17T09:26:00"/>
    <s v="09:26"/>
    <d v="1899-12-30T03:27:00"/>
    <x v="1"/>
    <x v="1"/>
    <x v="29"/>
    <x v="1"/>
    <n v="8193"/>
  </r>
  <r>
    <n v="3152"/>
    <d v="2024-01-17T12:56:15"/>
    <d v="2024-01-17T12:57:18"/>
    <s v="46049316@ventasyservicios.com.co"/>
    <s v="Evelin Gicela Diaz Garzon"/>
    <m/>
    <d v="2024-01-17T00:00:00"/>
    <s v="09:08"/>
    <x v="7"/>
    <m/>
    <m/>
    <m/>
    <m/>
    <m/>
    <m/>
    <s v="rvargas@tvnovedadescolombia.com"/>
    <s v="RE: RV: CESION CONTRATO CUENTA 8224139159"/>
    <m/>
    <m/>
    <s v="3112231691"/>
    <s v="JADASH S A S"/>
    <s v="PYME PEQUEÑ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7T00:00:00"/>
    <m/>
    <m/>
    <x v="79"/>
    <x v="6"/>
    <x v="0"/>
    <x v="0"/>
    <x v="0"/>
    <n v="1"/>
    <n v="1"/>
    <n v="1"/>
    <n v="1"/>
    <x v="2"/>
    <n v="4"/>
    <s v="3112231691JADASH S A S"/>
    <x v="2"/>
    <d v="2024-01-17T00:00:00"/>
    <x v="3128"/>
    <d v="1899-12-30T00:00:00"/>
    <d v="2024-01-17T09:08:00"/>
    <s v="09:08"/>
    <d v="1899-12-30T03:49:18"/>
    <x v="1"/>
    <x v="1"/>
    <x v="22"/>
    <x v="1"/>
    <n v="8193"/>
  </r>
  <r>
    <n v="3153"/>
    <d v="2024-01-17T12:58:39"/>
    <d v="2024-01-17T13:01:52"/>
    <s v="46046878@ventasyservicios.com.co"/>
    <s v="Laura Alejandra Romero Roa"/>
    <m/>
    <d v="2024-01-17T00:00:00"/>
    <s v="12:55"/>
    <x v="0"/>
    <m/>
    <m/>
    <m/>
    <m/>
    <m/>
    <m/>
    <m/>
    <m/>
    <s v="janeth.morenop@claro.com.co; "/>
    <s v="Re: RV: Fwd: CLIENTE LCPZ COLOMBIA NIT 901320488-1"/>
    <s v="12523184"/>
    <s v="LCPZ COLOMBIA S.A.S."/>
    <s v="NO DETERMINADO"/>
    <s v="CLIENTE EXTERNO"/>
    <x v="0"/>
    <m/>
    <s v="FIJO"/>
    <s v="FO"/>
    <s v="PRODUCTO"/>
    <m/>
    <m/>
    <m/>
    <m/>
    <m/>
    <m/>
    <m/>
    <m/>
    <m/>
    <m/>
    <m/>
    <m/>
    <m/>
    <m/>
    <m/>
    <m/>
    <m/>
    <m/>
    <m/>
    <m/>
    <m/>
    <m/>
    <m/>
    <m/>
    <m/>
    <m/>
    <m/>
    <m/>
    <m/>
    <m/>
    <m/>
    <m/>
    <m/>
    <m/>
    <m/>
    <m/>
    <m/>
    <m/>
    <s v="INFORMACIÓN DE BENEFICIOS"/>
    <m/>
    <m/>
    <m/>
    <m/>
    <m/>
    <m/>
    <m/>
    <m/>
    <m/>
    <m/>
    <m/>
    <m/>
    <m/>
    <m/>
    <m/>
    <m/>
    <m/>
    <m/>
    <m/>
    <m/>
    <m/>
    <m/>
    <m/>
    <m/>
    <m/>
    <m/>
    <m/>
    <m/>
    <m/>
    <m/>
    <m/>
    <m/>
    <m/>
    <m/>
    <m/>
    <m/>
    <m/>
    <m/>
    <m/>
    <m/>
    <m/>
    <m/>
    <m/>
    <m/>
    <m/>
    <m/>
    <m/>
    <m/>
    <m/>
    <m/>
    <m/>
    <m/>
    <m/>
    <m/>
    <m/>
    <m/>
    <m/>
    <m/>
    <m/>
    <m/>
    <m/>
    <m/>
    <m/>
    <m/>
    <m/>
    <m/>
    <m/>
    <m/>
    <m/>
    <m/>
    <x v="0"/>
    <m/>
    <m/>
    <m/>
    <m/>
    <m/>
    <s v="GESTIONADO"/>
    <m/>
    <d v="2024-01-17T00:00:00"/>
    <m/>
    <m/>
    <x v="26"/>
    <x v="0"/>
    <x v="0"/>
    <x v="0"/>
    <x v="0"/>
    <n v="1"/>
    <n v="1"/>
    <n v="1"/>
    <n v="1"/>
    <x v="2"/>
    <n v="2"/>
    <s v="12523184LCPZ COLOMBIA S.A.S."/>
    <x v="2"/>
    <d v="2024-01-17T00:00:00"/>
    <x v="3129"/>
    <d v="1899-12-30T00:00:00"/>
    <d v="2024-01-17T12:55:00"/>
    <s v="12:55"/>
    <d v="1899-12-30T00:06:52"/>
    <x v="1"/>
    <x v="1"/>
    <x v="27"/>
    <x v="1"/>
    <n v="8193"/>
  </r>
  <r>
    <n v="3154"/>
    <d v="2024-01-17T13:03:26"/>
    <d v="2024-01-17T13:04:15"/>
    <s v="45961452@ventasyservicios.com.co"/>
    <s v="Natalia Buenano Gonzalez"/>
    <m/>
    <d v="2024-01-17T00:00:00"/>
    <s v="9:52"/>
    <x v="0"/>
    <m/>
    <m/>
    <m/>
    <m/>
    <m/>
    <m/>
    <m/>
    <m/>
    <s v="oswal.cuesto@claro.com.co"/>
    <s v="RV: RV: 800153993;COMCEL S.A.;R1045429404;01;CLARO;HOGAR"/>
    <s v="47391178"/>
    <s v="A CINCO SAS                                "/>
    <s v="PYME PEQUEÑA"/>
    <s v="CONSULTOR COMERCIAL"/>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7T00:00:00"/>
    <m/>
    <m/>
    <x v="9"/>
    <x v="0"/>
    <x v="0"/>
    <x v="0"/>
    <x v="0"/>
    <n v="1"/>
    <n v="1"/>
    <n v="1"/>
    <n v="1"/>
    <x v="0"/>
    <n v="1"/>
    <s v="47391178A CINCO SAS                                "/>
    <x v="2"/>
    <d v="2024-01-17T00:00:00"/>
    <x v="3130"/>
    <d v="1899-12-30T00:00:00"/>
    <d v="2024-01-17T09:52:00"/>
    <s v="9:52"/>
    <d v="1899-12-30T03:12:15"/>
    <x v="1"/>
    <x v="1"/>
    <x v="5"/>
    <x v="1"/>
    <n v="8193"/>
  </r>
  <r>
    <n v="3155"/>
    <d v="2024-01-17T13:02:27"/>
    <d v="2024-01-17T13:07:41"/>
    <s v="46049316@ventasyservicios.com.co"/>
    <s v="Evelin Gicela Diaz Garzon"/>
    <m/>
    <d v="2024-01-17T00:00:00"/>
    <s v="09:11"/>
    <x v="7"/>
    <m/>
    <m/>
    <m/>
    <m/>
    <m/>
    <m/>
    <s v="administracion@primaverarrpp.com"/>
    <s v="Re: CESIÓN CONTRATO"/>
    <m/>
    <m/>
    <s v="3147174057"/>
    <s v="SARITA SANCHEZ TABARES"/>
    <s v="SOH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7T00:00:00"/>
    <m/>
    <m/>
    <x v="79"/>
    <x v="6"/>
    <x v="0"/>
    <x v="0"/>
    <x v="0"/>
    <n v="1"/>
    <n v="1"/>
    <n v="1"/>
    <n v="1"/>
    <x v="1"/>
    <n v="4"/>
    <s v="3147174057SARITA SANCHEZ TABARES"/>
    <x v="2"/>
    <d v="2024-01-17T00:00:00"/>
    <x v="3131"/>
    <d v="1899-12-30T00:00:00"/>
    <d v="2024-01-17T09:11:00"/>
    <s v="09:11"/>
    <d v="1899-12-30T03:56:41"/>
    <x v="1"/>
    <x v="1"/>
    <x v="22"/>
    <x v="1"/>
    <n v="8193"/>
  </r>
  <r>
    <n v="3156"/>
    <d v="2024-01-17T13:08:18"/>
    <d v="2024-01-17T13:09:26"/>
    <s v="45077035@ventasyservicios.com.co"/>
    <s v="Diana Marcela Navia Fino"/>
    <m/>
    <d v="2024-01-17T00:00:00"/>
    <s v="07:26"/>
    <x v="3"/>
    <m/>
    <s v="15561160"/>
    <m/>
    <m/>
    <m/>
    <m/>
    <m/>
    <m/>
    <m/>
    <m/>
    <s v="8.22331690"/>
    <s v="MASAYA COLOMBIA S.A.S. MASAYA COLOMBIA S."/>
    <s v="PYME MEDIANA"/>
    <s v="CLIENTE EXTERNO"/>
    <x v="0"/>
    <m/>
    <s v="MÓVIL"/>
    <m/>
    <m/>
    <s v="FALLAS TÉCNICAS"/>
    <m/>
    <m/>
    <m/>
    <m/>
    <m/>
    <m/>
    <m/>
    <m/>
    <m/>
    <m/>
    <m/>
    <m/>
    <m/>
    <m/>
    <m/>
    <m/>
    <m/>
    <m/>
    <m/>
    <s v="CONCILIACIÓN DE LÍNEA(S)"/>
    <m/>
    <m/>
    <m/>
    <m/>
    <m/>
    <m/>
    <m/>
    <m/>
    <m/>
    <m/>
    <m/>
    <m/>
    <m/>
    <m/>
    <m/>
    <m/>
    <m/>
    <m/>
    <m/>
    <m/>
    <m/>
    <m/>
    <m/>
    <m/>
    <m/>
    <m/>
    <m/>
    <m/>
    <m/>
    <m/>
    <m/>
    <m/>
    <m/>
    <m/>
    <m/>
    <m/>
    <m/>
    <m/>
    <m/>
    <m/>
    <m/>
    <m/>
    <m/>
    <m/>
    <m/>
    <m/>
    <m/>
    <m/>
    <m/>
    <m/>
    <m/>
    <m/>
    <m/>
    <m/>
    <m/>
    <m/>
    <m/>
    <m/>
    <m/>
    <m/>
    <m/>
    <m/>
    <m/>
    <m/>
    <m/>
    <m/>
    <m/>
    <m/>
    <m/>
    <m/>
    <m/>
    <m/>
    <m/>
    <m/>
    <m/>
    <m/>
    <m/>
    <m/>
    <m/>
    <m/>
    <m/>
    <m/>
    <m/>
    <m/>
    <m/>
    <m/>
    <m/>
    <m/>
    <x v="0"/>
    <m/>
    <m/>
    <m/>
    <m/>
    <m/>
    <s v="GESTIONADO"/>
    <m/>
    <d v="2024-01-17T00:00:00"/>
    <m/>
    <m/>
    <x v="67"/>
    <x v="3"/>
    <x v="0"/>
    <x v="0"/>
    <x v="0"/>
    <n v="1"/>
    <n v="1"/>
    <n v="1"/>
    <n v="1"/>
    <x v="0"/>
    <n v="1"/>
    <s v="8.22331690MASAYA COLOMBIA S.A.S. MASAYA COLOMBIA S."/>
    <x v="2"/>
    <d v="2024-01-17T00:00:00"/>
    <x v="3132"/>
    <d v="1899-12-30T00:00:00"/>
    <d v="2024-01-17T07:26:00"/>
    <s v="07:26"/>
    <d v="1899-12-30T05:43:26"/>
    <x v="1"/>
    <x v="1"/>
    <x v="29"/>
    <x v="1"/>
    <n v="8193"/>
  </r>
  <r>
    <n v="3157"/>
    <d v="2024-01-17T13:09:51"/>
    <d v="2024-01-17T13:10:45"/>
    <s v="46044971@ventasyservicios.com.co"/>
    <s v="Rowinson Pinilla Vega"/>
    <m/>
    <d v="2024-01-16T00:00:00"/>
    <s v="17:32 p. m."/>
    <x v="4"/>
    <m/>
    <m/>
    <m/>
    <m/>
    <m/>
    <m/>
    <m/>
    <m/>
    <s v="jheslopez@utp.edu.co"/>
    <s v="Fwd: Re: Fwd: Cambio de plan solicitud 30/12/2023"/>
    <s v="NA"/>
    <s v="NA"/>
    <s v="NO DETERMINADO"/>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6T00:00:00"/>
    <s v="NA"/>
    <s v="NA"/>
    <x v="47"/>
    <x v="0"/>
    <x v="0"/>
    <x v="0"/>
    <x v="0"/>
    <n v="1"/>
    <n v="1"/>
    <n v="1"/>
    <n v="1"/>
    <x v="0"/>
    <n v="1"/>
    <s v="NANA"/>
    <x v="0"/>
    <d v="2024-01-17T00:00:00"/>
    <x v="3133"/>
    <d v="1899-12-30T00:00:00"/>
    <d v="2024-01-16T17:32:00"/>
    <s v="17:32"/>
    <d v="1899-12-30T19:38:45"/>
    <x v="4"/>
    <x v="2"/>
    <x v="19"/>
    <x v="1"/>
    <n v="8193"/>
  </r>
  <r>
    <n v="3158"/>
    <d v="2024-01-17T13:11:12"/>
    <d v="2024-01-17T13:11:58"/>
    <s v="46049316@ventasyservicios.com.co"/>
    <s v="Evelin Gicela Diaz Garzon"/>
    <m/>
    <d v="2024-01-17T00:00:00"/>
    <s v="09:15"/>
    <x v="7"/>
    <m/>
    <m/>
    <m/>
    <m/>
    <m/>
    <m/>
    <s v="tecnologia@app.gov.co"/>
    <s v="Re: CLARO: Cesión de la línea 3002560654"/>
    <m/>
    <m/>
    <s v="3002560654"/>
    <s v="AGENCIA PARA LA GESTION D"/>
    <s v="INTERMEDIAS"/>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7T00:00:00"/>
    <m/>
    <m/>
    <x v="79"/>
    <x v="6"/>
    <x v="0"/>
    <x v="0"/>
    <x v="0"/>
    <n v="1"/>
    <n v="1"/>
    <n v="1"/>
    <n v="1"/>
    <x v="1"/>
    <n v="2"/>
    <s v="3002560654AGENCIA PARA LA GESTION D"/>
    <x v="2"/>
    <d v="2024-01-17T00:00:00"/>
    <x v="3134"/>
    <d v="1899-12-30T00:00:00"/>
    <d v="2024-01-17T09:15:00"/>
    <s v="09:15"/>
    <d v="1899-12-30T03:56:58"/>
    <x v="1"/>
    <x v="1"/>
    <x v="22"/>
    <x v="1"/>
    <n v="8193"/>
  </r>
  <r>
    <n v="3159"/>
    <d v="2024-01-17T13:02:35"/>
    <d v="2024-01-17T13:12:24"/>
    <s v="46046878@ventasyservicios.com.co"/>
    <s v="Laura Alejandra Romero Roa"/>
    <m/>
    <d v="2024-01-17T00:00:00"/>
    <s v="13:09"/>
    <x v="0"/>
    <m/>
    <m/>
    <m/>
    <m/>
    <m/>
    <m/>
    <m/>
    <m/>
    <s v="iegustincodazzi@alcaldianeiva.gov.co ; "/>
    <s v="Re: CASO FIBRA OPTICA ID 1422896"/>
    <s v="813001633"/>
    <s v="INSTITUCION EDUCATIVA AGU"/>
    <s v="NO DETERMINADO"/>
    <s v="CLIENTE EXTERNO"/>
    <x v="0"/>
    <m/>
    <s v="FIJO"/>
    <s v="FO"/>
    <s v="PAGO NO ABONADO"/>
    <m/>
    <m/>
    <m/>
    <m/>
    <m/>
    <m/>
    <m/>
    <m/>
    <m/>
    <m/>
    <m/>
    <m/>
    <m/>
    <m/>
    <m/>
    <m/>
    <m/>
    <m/>
    <m/>
    <m/>
    <m/>
    <m/>
    <m/>
    <m/>
    <m/>
    <m/>
    <m/>
    <m/>
    <m/>
    <m/>
    <m/>
    <m/>
    <m/>
    <s v="INFORMACIÓN - ACLARACIÓN"/>
    <m/>
    <m/>
    <m/>
    <m/>
    <m/>
    <m/>
    <m/>
    <m/>
    <m/>
    <m/>
    <m/>
    <m/>
    <m/>
    <m/>
    <m/>
    <m/>
    <m/>
    <m/>
    <m/>
    <m/>
    <m/>
    <m/>
    <m/>
    <m/>
    <m/>
    <m/>
    <m/>
    <m/>
    <m/>
    <m/>
    <m/>
    <m/>
    <m/>
    <m/>
    <m/>
    <m/>
    <m/>
    <m/>
    <m/>
    <m/>
    <m/>
    <m/>
    <m/>
    <m/>
    <m/>
    <m/>
    <m/>
    <m/>
    <m/>
    <m/>
    <m/>
    <m/>
    <m/>
    <m/>
    <m/>
    <m/>
    <m/>
    <m/>
    <m/>
    <m/>
    <m/>
    <m/>
    <m/>
    <m/>
    <m/>
    <m/>
    <m/>
    <m/>
    <m/>
    <m/>
    <m/>
    <m/>
    <m/>
    <m/>
    <m/>
    <x v="0"/>
    <m/>
    <m/>
    <m/>
    <m/>
    <m/>
    <s v="GESTIONADO"/>
    <m/>
    <d v="2024-01-17T00:00:00"/>
    <m/>
    <m/>
    <x v="28"/>
    <x v="0"/>
    <x v="0"/>
    <x v="0"/>
    <x v="0"/>
    <n v="1"/>
    <n v="1"/>
    <n v="1"/>
    <n v="1"/>
    <x v="0"/>
    <n v="1"/>
    <s v="813001633INSTITUCION EDUCATIVA AGU"/>
    <x v="2"/>
    <d v="2024-01-17T00:00:00"/>
    <x v="3135"/>
    <d v="1899-12-30T00:00:00"/>
    <d v="2024-01-17T13:09:00"/>
    <s v="13:09"/>
    <d v="1899-12-30T00:03:24"/>
    <x v="1"/>
    <x v="1"/>
    <x v="27"/>
    <x v="1"/>
    <n v="8193"/>
  </r>
  <r>
    <n v="3160"/>
    <d v="2024-01-17T13:12:37"/>
    <d v="2024-01-17T13:13:48"/>
    <s v="45077035@ventasyservicios.com.co"/>
    <s v="Diana Marcela Navia Fino"/>
    <m/>
    <d v="2024-01-17T00:00:00"/>
    <s v="10:09"/>
    <x v="3"/>
    <m/>
    <s v="15561285"/>
    <m/>
    <m/>
    <m/>
    <m/>
    <m/>
    <m/>
    <m/>
    <m/>
    <s v="8.22294358"/>
    <s v="COLOMBIANA DE ENVASES INDUSTRIALES S A"/>
    <s v="PYME PEQUEÑA"/>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17T00:00:00"/>
    <m/>
    <m/>
    <x v="15"/>
    <x v="3"/>
    <x v="0"/>
    <x v="0"/>
    <x v="0"/>
    <n v="1"/>
    <n v="1"/>
    <n v="1"/>
    <n v="1"/>
    <x v="0"/>
    <n v="1"/>
    <s v="8.22294358COLOMBIANA DE ENVASES INDUSTRIALES S A"/>
    <x v="2"/>
    <d v="2024-01-17T00:00:00"/>
    <x v="3136"/>
    <d v="1899-12-30T00:00:00"/>
    <d v="2024-01-17T10:09:00"/>
    <s v="10:09"/>
    <d v="1899-12-30T03:04:48"/>
    <x v="1"/>
    <x v="1"/>
    <x v="29"/>
    <x v="1"/>
    <n v="8193"/>
  </r>
  <r>
    <n v="3161"/>
    <d v="2024-01-17T13:13:08"/>
    <d v="2024-01-17T13:14:18"/>
    <s v="46049316@ventasyservicios.com.co"/>
    <s v="Evelin Gicela Diaz Garzon"/>
    <m/>
    <d v="2024-01-17T00:00:00"/>
    <s v="09:15"/>
    <x v="7"/>
    <m/>
    <m/>
    <m/>
    <m/>
    <m/>
    <m/>
    <s v="tecnologia@app.gov.co; "/>
    <s v="Re: CLARO: Cesión de la línea 3002560654"/>
    <m/>
    <m/>
    <s v="3002560654"/>
    <s v="AGENCIA PARA LA GESTION D"/>
    <s v="INTERMEDIAS"/>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7T00:00:00"/>
    <m/>
    <m/>
    <x v="79"/>
    <x v="6"/>
    <x v="0"/>
    <x v="0"/>
    <x v="0"/>
    <n v="1"/>
    <n v="1"/>
    <n v="1"/>
    <n v="1"/>
    <x v="1"/>
    <n v="2"/>
    <s v="3002560654AGENCIA PARA LA GESTION D"/>
    <x v="2"/>
    <d v="2024-01-17T00:00:00"/>
    <x v="3137"/>
    <d v="1899-12-30T00:00:00"/>
    <d v="2024-01-17T09:15:00"/>
    <s v="09:15"/>
    <d v="1899-12-30T03:59:18"/>
    <x v="1"/>
    <x v="1"/>
    <x v="22"/>
    <x v="1"/>
    <n v="8193"/>
  </r>
  <r>
    <n v="3162"/>
    <d v="2024-01-17T13:14:21"/>
    <d v="2024-01-17T13:14:56"/>
    <s v="45961452@ventasyservicios.com.co"/>
    <s v="Natalia Buenano Gonzalez"/>
    <m/>
    <d v="2024-01-17T00:00:00"/>
    <s v="10:24"/>
    <x v="0"/>
    <m/>
    <m/>
    <m/>
    <m/>
    <m/>
    <m/>
    <m/>
    <m/>
    <s v="contactenos@marulanda-caldas.gov.co"/>
    <s v="Re: Fwd: SOLICITUD INFORMACION"/>
    <s v="3104456654"/>
    <s v="MUNICIPIO DE MARULANDA"/>
    <s v="PYME PEQUEÑA"/>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17T00:00:00"/>
    <m/>
    <m/>
    <x v="50"/>
    <x v="0"/>
    <x v="0"/>
    <x v="0"/>
    <x v="0"/>
    <n v="1"/>
    <n v="1"/>
    <n v="1"/>
    <n v="1"/>
    <x v="0"/>
    <n v="1"/>
    <s v="3104456654MUNICIPIO DE MARULANDA"/>
    <x v="2"/>
    <d v="2024-01-17T00:00:00"/>
    <x v="3138"/>
    <d v="1899-12-30T00:00:00"/>
    <d v="2024-01-17T10:24:00"/>
    <s v="10:24"/>
    <d v="1899-12-30T02:50:56"/>
    <x v="1"/>
    <x v="1"/>
    <x v="5"/>
    <x v="1"/>
    <n v="8193"/>
  </r>
  <r>
    <n v="3163"/>
    <d v="2024-01-17T12:54:35"/>
    <d v="2024-01-17T13:18:30"/>
    <s v="45577874@ventasyservicios.com.co"/>
    <s v="David Andres Pardo Torres"/>
    <m/>
    <d v="2024-01-12T00:00:00"/>
    <s v="21:31"/>
    <x v="4"/>
    <m/>
    <m/>
    <m/>
    <m/>
    <m/>
    <m/>
    <m/>
    <m/>
    <s v="inverhome@hotmail.com"/>
    <s v="RE: SOLICITUD TRASALDO CUENTA 07702018"/>
    <s v="07702018"/>
    <s v="INVERSIONE HOME DESING SAS"/>
    <s v="MICRO"/>
    <s v="CLIENTE EXTERNO"/>
    <x v="0"/>
    <m/>
    <s v="FIJO"/>
    <s v="HFC"/>
    <s v="TRASLADO SEDE"/>
    <m/>
    <m/>
    <m/>
    <m/>
    <m/>
    <m/>
    <m/>
    <m/>
    <m/>
    <m/>
    <m/>
    <m/>
    <m/>
    <m/>
    <m/>
    <m/>
    <m/>
    <m/>
    <m/>
    <m/>
    <m/>
    <m/>
    <m/>
    <m/>
    <m/>
    <m/>
    <m/>
    <m/>
    <m/>
    <m/>
    <m/>
    <m/>
    <m/>
    <m/>
    <m/>
    <m/>
    <m/>
    <m/>
    <m/>
    <m/>
    <m/>
    <m/>
    <m/>
    <m/>
    <m/>
    <m/>
    <m/>
    <m/>
    <m/>
    <m/>
    <m/>
    <m/>
    <m/>
    <m/>
    <m/>
    <m/>
    <m/>
    <m/>
    <m/>
    <s v="GESTIONADO"/>
    <m/>
    <m/>
    <m/>
    <m/>
    <m/>
    <m/>
    <m/>
    <m/>
    <m/>
    <m/>
    <m/>
    <m/>
    <m/>
    <m/>
    <m/>
    <m/>
    <m/>
    <m/>
    <m/>
    <m/>
    <m/>
    <m/>
    <m/>
    <m/>
    <m/>
    <m/>
    <m/>
    <m/>
    <m/>
    <m/>
    <m/>
    <m/>
    <m/>
    <m/>
    <m/>
    <m/>
    <m/>
    <m/>
    <m/>
    <m/>
    <m/>
    <m/>
    <m/>
    <m/>
    <m/>
    <m/>
    <m/>
    <m/>
    <m/>
    <x v="0"/>
    <m/>
    <m/>
    <m/>
    <m/>
    <m/>
    <s v="GESTIONADO"/>
    <m/>
    <d v="2024-01-17T00:00:00"/>
    <s v="996519348"/>
    <m/>
    <x v="138"/>
    <x v="0"/>
    <x v="0"/>
    <x v="0"/>
    <x v="0"/>
    <n v="1"/>
    <n v="1"/>
    <n v="1"/>
    <n v="1"/>
    <x v="0"/>
    <n v="1"/>
    <s v="07702018INVERSIONE HOME DESING SAS"/>
    <x v="0"/>
    <d v="2024-01-17T00:00:00"/>
    <x v="3139"/>
    <d v="1899-12-30T00:00:00"/>
    <d v="2024-01-12T21:31:00"/>
    <s v="21:31"/>
    <d v="1900-01-03T15:47:30"/>
    <x v="0"/>
    <x v="0"/>
    <x v="14"/>
    <x v="0"/>
    <n v="8193"/>
  </r>
  <r>
    <n v="3164"/>
    <d v="2024-01-17T13:05:13"/>
    <d v="2024-01-17T13:18:40"/>
    <s v="45077040@ventasyservicios.com.co"/>
    <s v="Kimberly Tatiana Sorza Moya"/>
    <m/>
    <d v="2024-01-17T00:00:00"/>
    <s v="8:51 a. m."/>
    <x v="0"/>
    <m/>
    <m/>
    <m/>
    <m/>
    <m/>
    <m/>
    <m/>
    <m/>
    <s v="Laura.Ortizg@claro.com.co"/>
    <s v="reporte APN PRIVADO cliente BIA ENERGY"/>
    <s v="8.22499006"/>
    <s v="BIA ENERGY S.A.S. E.S.P"/>
    <s v="SOHO"/>
    <s v="CLIENTE CLARO"/>
    <x v="0"/>
    <m/>
    <s v="MÓVIL"/>
    <m/>
    <m/>
    <s v="REPORTES"/>
    <m/>
    <m/>
    <m/>
    <m/>
    <m/>
    <m/>
    <m/>
    <m/>
    <m/>
    <m/>
    <m/>
    <m/>
    <m/>
    <m/>
    <m/>
    <m/>
    <m/>
    <m/>
    <m/>
    <m/>
    <m/>
    <m/>
    <m/>
    <m/>
    <m/>
    <m/>
    <m/>
    <m/>
    <m/>
    <m/>
    <m/>
    <m/>
    <m/>
    <m/>
    <m/>
    <m/>
    <m/>
    <m/>
    <m/>
    <m/>
    <m/>
    <m/>
    <m/>
    <m/>
    <m/>
    <m/>
    <s v="REPORTE CORPORATIVO"/>
    <m/>
    <m/>
    <m/>
    <m/>
    <m/>
    <m/>
    <m/>
    <m/>
    <m/>
    <m/>
    <m/>
    <m/>
    <m/>
    <m/>
    <m/>
    <m/>
    <m/>
    <m/>
    <m/>
    <m/>
    <m/>
    <m/>
    <m/>
    <m/>
    <m/>
    <m/>
    <m/>
    <m/>
    <m/>
    <m/>
    <m/>
    <m/>
    <m/>
    <m/>
    <m/>
    <m/>
    <m/>
    <m/>
    <m/>
    <m/>
    <m/>
    <m/>
    <m/>
    <m/>
    <m/>
    <m/>
    <m/>
    <m/>
    <m/>
    <m/>
    <m/>
    <m/>
    <m/>
    <m/>
    <m/>
    <m/>
    <m/>
    <m/>
    <m/>
    <m/>
    <m/>
    <x v="0"/>
    <m/>
    <m/>
    <m/>
    <m/>
    <m/>
    <s v="GESTIONADO"/>
    <m/>
    <d v="2024-01-17T00:00:00"/>
    <m/>
    <m/>
    <x v="49"/>
    <x v="0"/>
    <x v="0"/>
    <x v="0"/>
    <x v="0"/>
    <n v="1"/>
    <n v="1"/>
    <n v="1"/>
    <n v="1"/>
    <x v="2"/>
    <n v="2"/>
    <s v="8.22499006BIA ENERGY S.A.S. E.S.P"/>
    <x v="2"/>
    <d v="2024-01-17T00:00:00"/>
    <x v="3140"/>
    <d v="1899-12-30T00:00:00"/>
    <d v="2024-01-17T08:51:00"/>
    <s v="8:51"/>
    <d v="1899-12-30T04:27:40"/>
    <x v="1"/>
    <x v="1"/>
    <x v="31"/>
    <x v="1"/>
    <n v="8193"/>
  </r>
  <r>
    <n v="3165"/>
    <d v="2024-01-17T12:44:54"/>
    <d v="2024-01-17T13:20:41"/>
    <s v="45981202@ventasyservicios.com.co"/>
    <s v="Candida Mayerli Moyano Casallas"/>
    <m/>
    <d v="2024-01-17T00:00:00"/>
    <s v="17/01/2024 9:16 a. m."/>
    <x v="5"/>
    <m/>
    <m/>
    <m/>
    <m/>
    <m/>
    <m/>
    <m/>
    <m/>
    <m/>
    <m/>
    <s v="12039096"/>
    <s v="CORPORACIÓN INTERNACIONAL DE EDICIACIÓN INTEGRAL ELYON YIREH"/>
    <s v="PYME MEDIANA"/>
    <s v="CLIENTE EXTERNO"/>
    <x v="0"/>
    <m/>
    <m/>
    <m/>
    <m/>
    <m/>
    <m/>
    <m/>
    <m/>
    <m/>
    <m/>
    <m/>
    <m/>
    <m/>
    <m/>
    <m/>
    <m/>
    <m/>
    <m/>
    <m/>
    <m/>
    <m/>
    <m/>
    <m/>
    <m/>
    <m/>
    <m/>
    <m/>
    <m/>
    <m/>
    <m/>
    <m/>
    <m/>
    <m/>
    <m/>
    <m/>
    <m/>
    <m/>
    <m/>
    <m/>
    <m/>
    <m/>
    <m/>
    <m/>
    <m/>
    <m/>
    <m/>
    <m/>
    <m/>
    <m/>
    <m/>
    <m/>
    <m/>
    <m/>
    <m/>
    <m/>
    <m/>
    <m/>
    <m/>
    <m/>
    <m/>
    <m/>
    <m/>
    <m/>
    <m/>
    <m/>
    <m/>
    <m/>
    <m/>
    <m/>
    <m/>
    <m/>
    <m/>
    <m/>
    <m/>
    <m/>
    <m/>
    <m/>
    <m/>
    <m/>
    <m/>
    <m/>
    <s v="pago no abonado"/>
    <s v="FIJA"/>
    <s v="FO"/>
    <s v="PAGO NO ABONADO"/>
    <s v="CPS CLARO"/>
    <s v="PAGO EN CAJA DIRECTA DEL BANCO"/>
    <s v="REQ000004496681"/>
    <m/>
    <m/>
    <m/>
    <m/>
    <m/>
    <m/>
    <m/>
    <m/>
    <m/>
    <m/>
    <m/>
    <m/>
    <m/>
    <m/>
    <m/>
    <m/>
    <m/>
    <m/>
    <m/>
    <m/>
    <m/>
    <m/>
    <m/>
    <m/>
    <m/>
    <x v="0"/>
    <m/>
    <m/>
    <m/>
    <m/>
    <m/>
    <s v="ESCALADO"/>
    <s v="MYIT"/>
    <d v="2024-01-17T00:00:00"/>
    <m/>
    <m/>
    <x v="68"/>
    <x v="4"/>
    <x v="0"/>
    <x v="0"/>
    <x v="0"/>
    <s v=""/>
    <n v="0"/>
    <n v="0"/>
    <n v="0"/>
    <x v="1"/>
    <n v="2"/>
    <s v="12039096"/>
    <x v="2"/>
    <d v="2024-01-17T00:00:00"/>
    <x v="3141"/>
    <d v="1899-12-30T00:00:00"/>
    <d v="2024-01-17T09:16:00"/>
    <s v="17/01/2024 9:16"/>
    <d v="1899-12-30T04:04:41"/>
    <x v="1"/>
    <x v="1"/>
    <x v="10"/>
    <x v="1"/>
    <n v="0"/>
  </r>
  <r>
    <n v="3166"/>
    <d v="2024-01-17T13:21:50"/>
    <d v="2024-01-17T13:22:44"/>
    <s v="45961452@ventasyservicios.com.co"/>
    <s v="Natalia Buenano Gonzalez"/>
    <m/>
    <d v="2024-01-17T00:00:00"/>
    <s v="10:27"/>
    <x v="0"/>
    <m/>
    <m/>
    <m/>
    <m/>
    <m/>
    <m/>
    <m/>
    <m/>
    <s v="asistentesistemas@coofipopular.com"/>
    <s v="Re: Fwd: Re: Fwd: Solicitud información cobertura internet fijo - Bucaramanga"/>
    <s v="11256578"/>
    <s v="COOPERATIVA DE FOMENTO E "/>
    <s v="PYME PEQUEÑA"/>
    <s v="CLIENTE EXTERNO"/>
    <x v="1"/>
    <s v="LAURA KATHERINE LOPEZ BALLEN "/>
    <s v="FIJO"/>
    <s v="FO"/>
    <s v="CASO A OTRAS ÁREAS"/>
    <m/>
    <m/>
    <m/>
    <m/>
    <m/>
    <m/>
    <m/>
    <m/>
    <s v="CSM"/>
    <m/>
    <m/>
    <m/>
    <m/>
    <m/>
    <m/>
    <m/>
    <m/>
    <m/>
    <m/>
    <m/>
    <m/>
    <m/>
    <m/>
    <m/>
    <m/>
    <m/>
    <m/>
    <m/>
    <m/>
    <m/>
    <m/>
    <m/>
    <m/>
    <m/>
    <m/>
    <m/>
    <m/>
    <m/>
    <m/>
    <m/>
    <m/>
    <m/>
    <m/>
    <m/>
    <m/>
    <m/>
    <m/>
    <m/>
    <m/>
    <m/>
    <m/>
    <m/>
    <m/>
    <m/>
    <m/>
    <m/>
    <m/>
    <m/>
    <m/>
    <m/>
    <m/>
    <m/>
    <m/>
    <m/>
    <m/>
    <m/>
    <m/>
    <m/>
    <m/>
    <m/>
    <m/>
    <m/>
    <m/>
    <m/>
    <m/>
    <m/>
    <m/>
    <m/>
    <m/>
    <m/>
    <m/>
    <m/>
    <m/>
    <m/>
    <m/>
    <m/>
    <m/>
    <m/>
    <m/>
    <m/>
    <m/>
    <m/>
    <m/>
    <m/>
    <m/>
    <m/>
    <m/>
    <m/>
    <m/>
    <m/>
    <m/>
    <m/>
    <m/>
    <m/>
    <m/>
    <m/>
    <m/>
    <m/>
    <m/>
    <x v="0"/>
    <m/>
    <m/>
    <m/>
    <m/>
    <m/>
    <s v="GESTIONADO"/>
    <m/>
    <d v="2024-01-17T00:00:00"/>
    <m/>
    <m/>
    <x v="2"/>
    <x v="0"/>
    <x v="0"/>
    <x v="0"/>
    <x v="0"/>
    <n v="1"/>
    <n v="1"/>
    <n v="1"/>
    <n v="1"/>
    <x v="0"/>
    <n v="1"/>
    <s v="11256578COOPERATIVA DE FOMENTO E "/>
    <x v="2"/>
    <d v="2024-01-17T00:00:00"/>
    <x v="3142"/>
    <d v="1899-12-30T00:00:00"/>
    <d v="2024-01-17T10:27:00"/>
    <s v="10:27"/>
    <d v="1899-12-30T02:55:44"/>
    <x v="1"/>
    <x v="1"/>
    <x v="5"/>
    <x v="1"/>
    <n v="8193"/>
  </r>
  <r>
    <n v="3167"/>
    <d v="2024-01-17T13:24:33"/>
    <d v="2024-01-17T13:26:05"/>
    <s v="45077035@ventasyservicios.com.co"/>
    <s v="Diana Marcela Navia Fino"/>
    <m/>
    <d v="2024-01-17T00:00:00"/>
    <s v="10:23"/>
    <x v="3"/>
    <m/>
    <s v="15561309"/>
    <m/>
    <m/>
    <m/>
    <m/>
    <m/>
    <m/>
    <m/>
    <m/>
    <s v="8.21519534.00.00.100059"/>
    <s v="PARTIDO LIBERAL COLOMBIANO"/>
    <s v="PYME MEDIANA"/>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7T00:00:00"/>
    <m/>
    <m/>
    <x v="19"/>
    <x v="3"/>
    <x v="0"/>
    <x v="0"/>
    <x v="0"/>
    <n v="1"/>
    <n v="1"/>
    <n v="1"/>
    <n v="1"/>
    <x v="0"/>
    <n v="1"/>
    <s v="8.21519534.00.00.100059PARTIDO LIBERAL COLOMBIANO"/>
    <x v="2"/>
    <d v="2024-01-17T00:00:00"/>
    <x v="3143"/>
    <d v="1899-12-30T00:00:00"/>
    <d v="2024-01-17T10:23:00"/>
    <s v="10:23"/>
    <d v="1899-12-30T03:03:05"/>
    <x v="1"/>
    <x v="1"/>
    <x v="29"/>
    <x v="1"/>
    <n v="8193"/>
  </r>
  <r>
    <n v="3168"/>
    <d v="2024-01-17T13:12:44"/>
    <d v="2024-01-17T13:26:11"/>
    <s v="46046878@ventasyservicios.com.co"/>
    <s v="Laura Alejandra Romero Roa"/>
    <m/>
    <d v="2024-01-17T00:00:00"/>
    <s v="13:21"/>
    <x v="0"/>
    <m/>
    <m/>
    <m/>
    <m/>
    <m/>
    <m/>
    <m/>
    <m/>
    <s v="mauricio.pino@claro.com.co; "/>
    <s v="Re: RV: Solicitud Adici??n DECO JUAN DAVID URHAN VELEZ //CTA 76248422"/>
    <s v="98529606"/>
    <s v=" JUAN DAVID URHAN VELEZ"/>
    <s v="NO DETERMINADO"/>
    <s v="CLIENTE EXTERNO"/>
    <x v="0"/>
    <m/>
    <s v="FIJO"/>
    <s v="HFC"/>
    <s v="PRODUCTO"/>
    <m/>
    <m/>
    <m/>
    <m/>
    <m/>
    <m/>
    <m/>
    <m/>
    <m/>
    <m/>
    <m/>
    <m/>
    <m/>
    <m/>
    <m/>
    <m/>
    <m/>
    <m/>
    <m/>
    <m/>
    <m/>
    <m/>
    <m/>
    <m/>
    <m/>
    <m/>
    <m/>
    <m/>
    <m/>
    <m/>
    <m/>
    <m/>
    <m/>
    <m/>
    <m/>
    <m/>
    <m/>
    <m/>
    <s v="OTROS PRODUCTOS (VENTAS)"/>
    <m/>
    <m/>
    <m/>
    <m/>
    <m/>
    <m/>
    <m/>
    <m/>
    <m/>
    <m/>
    <m/>
    <m/>
    <m/>
    <m/>
    <m/>
    <m/>
    <m/>
    <m/>
    <m/>
    <m/>
    <m/>
    <m/>
    <m/>
    <m/>
    <m/>
    <m/>
    <m/>
    <m/>
    <m/>
    <m/>
    <m/>
    <m/>
    <m/>
    <m/>
    <m/>
    <m/>
    <m/>
    <m/>
    <m/>
    <m/>
    <m/>
    <m/>
    <m/>
    <m/>
    <m/>
    <m/>
    <m/>
    <m/>
    <m/>
    <m/>
    <m/>
    <m/>
    <m/>
    <m/>
    <m/>
    <m/>
    <m/>
    <m/>
    <m/>
    <m/>
    <m/>
    <m/>
    <m/>
    <m/>
    <m/>
    <m/>
    <m/>
    <m/>
    <m/>
    <m/>
    <x v="0"/>
    <m/>
    <m/>
    <m/>
    <m/>
    <m/>
    <s v="GESTIONADO"/>
    <m/>
    <d v="2024-01-17T00:00:00"/>
    <m/>
    <m/>
    <x v="16"/>
    <x v="0"/>
    <x v="0"/>
    <x v="0"/>
    <x v="0"/>
    <n v="1"/>
    <n v="1"/>
    <n v="1"/>
    <n v="1"/>
    <x v="0"/>
    <n v="1"/>
    <s v="98529606 JUAN DAVID URHAN VELEZ"/>
    <x v="2"/>
    <d v="2024-01-17T00:00:00"/>
    <x v="3144"/>
    <d v="1899-12-30T00:00:00"/>
    <d v="2024-01-17T13:21:00"/>
    <s v="13:21"/>
    <d v="1899-12-30T00:05:11"/>
    <x v="1"/>
    <x v="1"/>
    <x v="27"/>
    <x v="1"/>
    <n v="8193"/>
  </r>
  <r>
    <n v="3169"/>
    <d v="2024-01-17T13:27:16"/>
    <d v="2024-01-17T13:28:14"/>
    <s v="46049316@ventasyservicios.com.co"/>
    <s v="Evelin Gicela Diaz Garzon"/>
    <m/>
    <d v="2024-01-17T00:00:00"/>
    <s v="10:19"/>
    <x v="7"/>
    <m/>
    <m/>
    <m/>
    <m/>
    <m/>
    <m/>
    <s v="aprendiz.administrativo@proarca.com"/>
    <s v="Sesión de contrato, cambio de titularidad "/>
    <m/>
    <m/>
    <s v="3232291758"/>
    <s v="PLATAFORMA U SAS -"/>
    <s v="MICR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7T00:00:00"/>
    <m/>
    <m/>
    <x v="79"/>
    <x v="6"/>
    <x v="0"/>
    <x v="0"/>
    <x v="0"/>
    <n v="1"/>
    <n v="1"/>
    <n v="1"/>
    <n v="1"/>
    <x v="1"/>
    <n v="2"/>
    <s v="3232291758PLATAFORMA U SAS -"/>
    <x v="2"/>
    <d v="2024-01-17T00:00:00"/>
    <x v="3145"/>
    <d v="1899-12-30T00:00:00"/>
    <d v="2024-01-17T10:19:00"/>
    <s v="10:19"/>
    <d v="1899-12-30T03:09:14"/>
    <x v="1"/>
    <x v="1"/>
    <x v="22"/>
    <x v="1"/>
    <n v="8193"/>
  </r>
  <r>
    <n v="3170"/>
    <d v="2024-01-17T13:22:50"/>
    <d v="2024-01-17T13:32:57"/>
    <s v="45961452@ventasyservicios.com.co"/>
    <s v="Natalia Buenano Gonzalez"/>
    <m/>
    <d v="2024-01-17T00:00:00"/>
    <s v="10:42"/>
    <x v="1"/>
    <m/>
    <m/>
    <s v="GRUPO COLO MBIANO DE ENTRE NIMIENTO SAS    "/>
    <s v="901236040"/>
    <s v="HABILITACIÓN"/>
    <m/>
    <m/>
    <m/>
    <m/>
    <m/>
    <m/>
    <m/>
    <m/>
    <m/>
    <x v="2"/>
    <m/>
    <m/>
    <m/>
    <m/>
    <m/>
    <m/>
    <m/>
    <m/>
    <m/>
    <m/>
    <m/>
    <m/>
    <m/>
    <m/>
    <m/>
    <m/>
    <m/>
    <m/>
    <m/>
    <m/>
    <m/>
    <m/>
    <m/>
    <m/>
    <m/>
    <m/>
    <m/>
    <m/>
    <m/>
    <m/>
    <m/>
    <m/>
    <m/>
    <m/>
    <m/>
    <m/>
    <m/>
    <m/>
    <m/>
    <m/>
    <m/>
    <m/>
    <m/>
    <m/>
    <m/>
    <m/>
    <m/>
    <m/>
    <m/>
    <m/>
    <m/>
    <m/>
    <m/>
    <m/>
    <m/>
    <m/>
    <m/>
    <m/>
    <m/>
    <m/>
    <m/>
    <m/>
    <m/>
    <m/>
    <m/>
    <m/>
    <m/>
    <m/>
    <m/>
    <m/>
    <m/>
    <m/>
    <m/>
    <m/>
    <m/>
    <m/>
    <m/>
    <m/>
    <m/>
    <m/>
    <m/>
    <m/>
    <m/>
    <m/>
    <m/>
    <m/>
    <m/>
    <m/>
    <m/>
    <m/>
    <m/>
    <m/>
    <s v="HABILITACIÓN DE CORREO(S)"/>
    <m/>
    <s v="admongrupoe@gmail.com"/>
    <m/>
    <m/>
    <m/>
    <m/>
    <m/>
    <m/>
    <m/>
    <m/>
    <m/>
    <m/>
    <m/>
    <m/>
    <m/>
    <m/>
    <m/>
    <m/>
    <m/>
    <m/>
    <x v="0"/>
    <m/>
    <m/>
    <m/>
    <m/>
    <m/>
    <m/>
    <m/>
    <d v="2024-01-17T00:00:00"/>
    <m/>
    <m/>
    <x v="55"/>
    <x v="1"/>
    <x v="0"/>
    <x v="0"/>
    <x v="0"/>
    <n v="1"/>
    <n v="1"/>
    <n v="1"/>
    <n v="1"/>
    <x v="2"/>
    <n v="3"/>
    <s v="901236040"/>
    <x v="2"/>
    <d v="2024-01-17T00:00:00"/>
    <x v="3146"/>
    <d v="1899-12-30T00:00:00"/>
    <d v="2024-01-17T10:42:00"/>
    <s v="10:42"/>
    <d v="1899-12-30T02:50:57"/>
    <x v="1"/>
    <x v="1"/>
    <x v="5"/>
    <x v="1"/>
    <n v="8193"/>
  </r>
  <r>
    <n v="3171"/>
    <d v="2024-01-17T13:29:43"/>
    <d v="2024-01-17T13:33:26"/>
    <s v="45077035@ventasyservicios.com.co"/>
    <s v="Diana Marcela Navia Fino"/>
    <m/>
    <d v="2024-01-17T00:00:00"/>
    <s v="10:33"/>
    <x v="3"/>
    <m/>
    <s v="15561315"/>
    <m/>
    <m/>
    <m/>
    <m/>
    <m/>
    <m/>
    <m/>
    <m/>
    <s v="8.22491989.00.00.100010"/>
    <s v="OUZO AGAVE AZUL S.A.S."/>
    <s v="MICRO"/>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7T00:00:00"/>
    <m/>
    <m/>
    <x v="19"/>
    <x v="3"/>
    <x v="0"/>
    <x v="0"/>
    <x v="0"/>
    <n v="1"/>
    <n v="1"/>
    <n v="1"/>
    <n v="1"/>
    <x v="0"/>
    <n v="1"/>
    <s v="8.22491989.00.00.100010OUZO AGAVE AZUL S.A.S."/>
    <x v="2"/>
    <d v="2024-01-17T00:00:00"/>
    <x v="3147"/>
    <d v="1899-12-30T00:00:00"/>
    <d v="2024-01-17T10:33:00"/>
    <s v="10:33"/>
    <d v="1899-12-30T03:00:26"/>
    <x v="1"/>
    <x v="1"/>
    <x v="29"/>
    <x v="1"/>
    <n v="8193"/>
  </r>
  <r>
    <n v="3172"/>
    <d v="2024-01-17T13:33:52"/>
    <d v="2024-01-17T13:33:59"/>
    <s v="45961543@ventasyservicios.com.co"/>
    <s v="Juan Jose Duque Aguirre"/>
    <m/>
    <d v="2024-01-15T00:00:00"/>
    <s v="11:45"/>
    <x v="1"/>
    <m/>
    <m/>
    <s v="AMERIVET S A S"/>
    <s v="800165632"/>
    <s v="HABILITACIÓN"/>
    <m/>
    <m/>
    <m/>
    <m/>
    <m/>
    <m/>
    <m/>
    <m/>
    <m/>
    <x v="2"/>
    <m/>
    <m/>
    <m/>
    <m/>
    <m/>
    <m/>
    <m/>
    <m/>
    <m/>
    <m/>
    <m/>
    <m/>
    <m/>
    <m/>
    <m/>
    <m/>
    <m/>
    <m/>
    <m/>
    <m/>
    <m/>
    <m/>
    <m/>
    <m/>
    <m/>
    <m/>
    <m/>
    <m/>
    <m/>
    <m/>
    <m/>
    <m/>
    <m/>
    <m/>
    <m/>
    <m/>
    <m/>
    <m/>
    <m/>
    <m/>
    <m/>
    <m/>
    <m/>
    <m/>
    <m/>
    <m/>
    <m/>
    <m/>
    <m/>
    <m/>
    <m/>
    <m/>
    <m/>
    <m/>
    <m/>
    <m/>
    <m/>
    <m/>
    <m/>
    <m/>
    <m/>
    <m/>
    <m/>
    <m/>
    <m/>
    <m/>
    <m/>
    <m/>
    <m/>
    <m/>
    <m/>
    <m/>
    <m/>
    <m/>
    <m/>
    <m/>
    <m/>
    <m/>
    <m/>
    <m/>
    <m/>
    <m/>
    <m/>
    <m/>
    <m/>
    <m/>
    <m/>
    <m/>
    <m/>
    <m/>
    <m/>
    <m/>
    <s v="HABILITACIÓN DE CORREO(S)"/>
    <m/>
    <s v="palturo@amerivet.co"/>
    <m/>
    <m/>
    <m/>
    <m/>
    <m/>
    <m/>
    <m/>
    <m/>
    <m/>
    <m/>
    <m/>
    <m/>
    <m/>
    <m/>
    <m/>
    <m/>
    <m/>
    <m/>
    <x v="0"/>
    <m/>
    <m/>
    <m/>
    <m/>
    <m/>
    <m/>
    <m/>
    <d v="2024-01-17T00:00:00"/>
    <m/>
    <m/>
    <x v="55"/>
    <x v="1"/>
    <x v="0"/>
    <x v="0"/>
    <x v="0"/>
    <n v="1"/>
    <n v="1"/>
    <n v="1"/>
    <n v="1"/>
    <x v="0"/>
    <n v="1"/>
    <s v="800165632"/>
    <x v="1"/>
    <d v="2024-01-17T00:00:00"/>
    <x v="3148"/>
    <d v="1899-12-30T00:00:00"/>
    <d v="2024-01-15T11:45:00"/>
    <s v="11:45"/>
    <d v="1900-01-01T01:48:59"/>
    <x v="0"/>
    <x v="0"/>
    <x v="6"/>
    <x v="1"/>
    <n v="8193"/>
  </r>
  <r>
    <n v="3173"/>
    <d v="2024-01-17T13:34:01"/>
    <d v="2024-01-17T13:35:45"/>
    <s v="45961543@ventasyservicios.com.co"/>
    <s v="Juan Jose Duque Aguirre"/>
    <m/>
    <d v="2024-01-17T00:00:00"/>
    <s v="9:35 "/>
    <x v="1"/>
    <m/>
    <m/>
    <s v="MAQUINADOS INDUSTRIALES D"/>
    <s v="901239428"/>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17T00:00:00"/>
    <m/>
    <m/>
    <x v="4"/>
    <x v="1"/>
    <x v="0"/>
    <x v="0"/>
    <x v="0"/>
    <n v="1"/>
    <n v="1"/>
    <n v="1"/>
    <n v="1"/>
    <x v="0"/>
    <n v="1"/>
    <s v="901239428"/>
    <x v="2"/>
    <d v="2024-01-17T00:00:00"/>
    <x v="3149"/>
    <d v="1899-12-30T00:00:00"/>
    <d v="2024-01-17T09:35:00"/>
    <s v="9:35"/>
    <d v="1899-12-30T04:00:45"/>
    <x v="1"/>
    <x v="1"/>
    <x v="6"/>
    <x v="1"/>
    <n v="8193"/>
  </r>
  <r>
    <n v="3174"/>
    <d v="2024-01-17T13:33:02"/>
    <d v="2024-01-17T13:39:31"/>
    <s v="45961452@ventasyservicios.com.co"/>
    <s v="Natalia Buenano Gonzalez"/>
    <m/>
    <d v="2024-01-17T00:00:00"/>
    <s v="11:15"/>
    <x v="1"/>
    <m/>
    <m/>
    <s v="CORPORACION PARA EL DESARROLLO"/>
    <s v="890907748"/>
    <s v="HABILITACIÓN"/>
    <m/>
    <m/>
    <m/>
    <m/>
    <m/>
    <m/>
    <m/>
    <m/>
    <m/>
    <x v="2"/>
    <m/>
    <m/>
    <m/>
    <m/>
    <m/>
    <m/>
    <m/>
    <m/>
    <m/>
    <m/>
    <m/>
    <m/>
    <m/>
    <m/>
    <m/>
    <m/>
    <m/>
    <m/>
    <m/>
    <m/>
    <m/>
    <m/>
    <m/>
    <m/>
    <m/>
    <m/>
    <m/>
    <m/>
    <m/>
    <m/>
    <m/>
    <m/>
    <m/>
    <m/>
    <m/>
    <m/>
    <m/>
    <m/>
    <m/>
    <m/>
    <m/>
    <m/>
    <m/>
    <m/>
    <m/>
    <m/>
    <m/>
    <m/>
    <m/>
    <m/>
    <m/>
    <m/>
    <m/>
    <m/>
    <m/>
    <m/>
    <m/>
    <m/>
    <m/>
    <m/>
    <m/>
    <m/>
    <m/>
    <m/>
    <m/>
    <m/>
    <m/>
    <m/>
    <m/>
    <m/>
    <m/>
    <m/>
    <m/>
    <m/>
    <m/>
    <m/>
    <m/>
    <m/>
    <m/>
    <m/>
    <m/>
    <m/>
    <m/>
    <m/>
    <m/>
    <m/>
    <m/>
    <m/>
    <m/>
    <m/>
    <m/>
    <m/>
    <s v="HABILITACIÓN DE CORREO(S)"/>
    <m/>
    <s v="scampos@corpouraba.gov.co"/>
    <m/>
    <m/>
    <m/>
    <m/>
    <m/>
    <m/>
    <m/>
    <m/>
    <m/>
    <m/>
    <m/>
    <m/>
    <m/>
    <m/>
    <m/>
    <m/>
    <m/>
    <m/>
    <x v="0"/>
    <m/>
    <m/>
    <m/>
    <m/>
    <m/>
    <m/>
    <m/>
    <d v="2024-01-17T00:00:00"/>
    <m/>
    <m/>
    <x v="55"/>
    <x v="1"/>
    <x v="0"/>
    <x v="0"/>
    <x v="0"/>
    <n v="1"/>
    <n v="1"/>
    <n v="1"/>
    <n v="1"/>
    <x v="0"/>
    <n v="1"/>
    <s v="890907748"/>
    <x v="2"/>
    <d v="2024-01-17T00:00:00"/>
    <x v="3150"/>
    <d v="1899-12-30T00:00:00"/>
    <d v="2024-01-17T11:15:00"/>
    <s v="11:15"/>
    <d v="1899-12-30T02:24:31"/>
    <x v="1"/>
    <x v="1"/>
    <x v="5"/>
    <x v="1"/>
    <n v="8193"/>
  </r>
  <r>
    <n v="3175"/>
    <d v="2024-01-17T13:36:38"/>
    <d v="2024-01-17T13:40:50"/>
    <s v="45077016@ventasyservicios.com.co"/>
    <s v="Luis Guanuquiza Dominguez"/>
    <m/>
    <d v="2024-01-17T00:00:00"/>
    <s v="11:21"/>
    <x v="3"/>
    <m/>
    <s v="15561361"/>
    <m/>
    <m/>
    <m/>
    <m/>
    <m/>
    <m/>
    <m/>
    <m/>
    <s v="900354985"/>
    <s v="SERVICIOS AGRICOLAS JB SAS"/>
    <s v="PYME PEQUEÑA"/>
    <s v="CLIENTE EXTERN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17T00:00:00"/>
    <m/>
    <m/>
    <x v="73"/>
    <x v="3"/>
    <x v="0"/>
    <x v="0"/>
    <x v="0"/>
    <n v="1"/>
    <n v="1"/>
    <n v="1"/>
    <n v="1"/>
    <x v="0"/>
    <n v="1"/>
    <s v="900354985SERVICIOS AGRICOLAS JB SAS"/>
    <x v="2"/>
    <d v="2024-01-17T00:00:00"/>
    <x v="3151"/>
    <d v="1899-12-30T00:00:00"/>
    <d v="2024-01-17T11:21:00"/>
    <s v="11:21"/>
    <d v="1899-12-30T02:19:50"/>
    <x v="1"/>
    <x v="1"/>
    <x v="25"/>
    <x v="1"/>
    <n v="8193"/>
  </r>
  <r>
    <n v="3176"/>
    <d v="2024-01-17T13:39:38"/>
    <d v="2024-01-17T13:41:06"/>
    <s v="45077035@ventasyservicios.com.co"/>
    <s v="Diana Marcela Navia Fino"/>
    <m/>
    <d v="2024-01-17T00:00:00"/>
    <s v="10:46"/>
    <x v="3"/>
    <m/>
    <s v="15561329"/>
    <m/>
    <m/>
    <m/>
    <m/>
    <m/>
    <m/>
    <m/>
    <m/>
    <s v="2.303281650"/>
    <s v="INSPECTA S.A.S."/>
    <s v="MICR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7T00:00:00"/>
    <m/>
    <m/>
    <x v="21"/>
    <x v="3"/>
    <x v="0"/>
    <x v="0"/>
    <x v="0"/>
    <n v="1"/>
    <n v="1"/>
    <n v="1"/>
    <n v="1"/>
    <x v="0"/>
    <n v="1"/>
    <s v="2.303281650INSPECTA S.A.S."/>
    <x v="2"/>
    <d v="2024-01-17T00:00:00"/>
    <x v="3152"/>
    <d v="1899-12-30T00:00:00"/>
    <d v="2024-01-17T10:46:00"/>
    <s v="10:46"/>
    <d v="1899-12-30T02:55:06"/>
    <x v="1"/>
    <x v="1"/>
    <x v="29"/>
    <x v="1"/>
    <n v="8193"/>
  </r>
  <r>
    <n v="3177"/>
    <d v="2024-01-17T13:39:41"/>
    <d v="2024-01-17T13:41:36"/>
    <s v="45961543@ventasyservicios.com.co"/>
    <s v="Juan Jose Duque Aguirre"/>
    <m/>
    <d v="2024-01-17T00:00:00"/>
    <s v="9:39"/>
    <x v="1"/>
    <m/>
    <m/>
    <s v="ADMINISTRADORA DE VEHICUL"/>
    <s v="9005521970"/>
    <s v="HABILITACIÓN"/>
    <m/>
    <m/>
    <m/>
    <m/>
    <m/>
    <m/>
    <m/>
    <m/>
    <m/>
    <x v="2"/>
    <m/>
    <m/>
    <m/>
    <m/>
    <m/>
    <m/>
    <m/>
    <m/>
    <m/>
    <m/>
    <m/>
    <m/>
    <m/>
    <m/>
    <m/>
    <m/>
    <m/>
    <m/>
    <m/>
    <m/>
    <m/>
    <m/>
    <m/>
    <m/>
    <m/>
    <m/>
    <m/>
    <m/>
    <m/>
    <m/>
    <m/>
    <m/>
    <m/>
    <m/>
    <m/>
    <m/>
    <m/>
    <m/>
    <m/>
    <m/>
    <m/>
    <m/>
    <m/>
    <m/>
    <m/>
    <m/>
    <m/>
    <m/>
    <m/>
    <m/>
    <m/>
    <m/>
    <m/>
    <m/>
    <m/>
    <m/>
    <m/>
    <m/>
    <m/>
    <m/>
    <m/>
    <m/>
    <m/>
    <m/>
    <m/>
    <m/>
    <m/>
    <m/>
    <m/>
    <m/>
    <m/>
    <m/>
    <m/>
    <m/>
    <m/>
    <m/>
    <m/>
    <m/>
    <m/>
    <m/>
    <m/>
    <m/>
    <m/>
    <m/>
    <m/>
    <m/>
    <m/>
    <m/>
    <m/>
    <m/>
    <m/>
    <m/>
    <s v="HABILITACIÓN DE CORREO(S)"/>
    <m/>
    <s v="sasmultillantas@gmail.com"/>
    <m/>
    <m/>
    <m/>
    <m/>
    <m/>
    <m/>
    <m/>
    <m/>
    <m/>
    <m/>
    <m/>
    <m/>
    <m/>
    <m/>
    <m/>
    <m/>
    <m/>
    <m/>
    <x v="0"/>
    <m/>
    <m/>
    <m/>
    <m/>
    <m/>
    <m/>
    <m/>
    <d v="2024-01-17T00:00:00"/>
    <m/>
    <m/>
    <x v="55"/>
    <x v="1"/>
    <x v="0"/>
    <x v="0"/>
    <x v="0"/>
    <n v="1"/>
    <n v="1"/>
    <n v="1"/>
    <n v="1"/>
    <x v="0"/>
    <n v="1"/>
    <s v="9005521970"/>
    <x v="2"/>
    <d v="2024-01-17T00:00:00"/>
    <x v="3153"/>
    <d v="1899-12-30T00:00:00"/>
    <d v="2024-01-17T09:39:00"/>
    <s v="9:39"/>
    <d v="1899-12-30T04:02:36"/>
    <x v="1"/>
    <x v="1"/>
    <x v="6"/>
    <x v="1"/>
    <n v="8193"/>
  </r>
  <r>
    <n v="3178"/>
    <d v="2024-01-17T13:43:47"/>
    <d v="2024-01-17T13:44:40"/>
    <s v="46049316@ventasyservicios.com.co"/>
    <s v="Evelin Gicela Diaz Garzon"/>
    <m/>
    <d v="2024-01-17T00:00:00"/>
    <s v="10:24"/>
    <x v="7"/>
    <m/>
    <m/>
    <m/>
    <m/>
    <m/>
    <m/>
    <s v="carolina.clavijo@makrovehiculos.com; "/>
    <s v="Re: ceder contrato de Makrovehículos a Bladimir Jurado"/>
    <m/>
    <m/>
    <s v="3017720267"/>
    <s v="MAKROVEHICULOS MJV SAS"/>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7T00:00:00"/>
    <m/>
    <m/>
    <x v="78"/>
    <x v="6"/>
    <x v="0"/>
    <x v="0"/>
    <x v="0"/>
    <n v="1"/>
    <n v="1"/>
    <n v="1"/>
    <n v="1"/>
    <x v="1"/>
    <n v="2"/>
    <s v="3017720267MAKROVEHICULOS MJV SAS"/>
    <x v="2"/>
    <d v="2024-01-17T00:00:00"/>
    <x v="3154"/>
    <d v="1899-12-30T00:00:00"/>
    <d v="2024-01-17T10:24:00"/>
    <s v="10:24"/>
    <d v="1899-12-30T03:20:40"/>
    <x v="1"/>
    <x v="1"/>
    <x v="22"/>
    <x v="1"/>
    <n v="8193"/>
  </r>
  <r>
    <n v="3179"/>
    <d v="2024-01-17T13:32:17"/>
    <d v="2024-01-17T13:44:57"/>
    <s v="45577874@ventasyservicios.com.co"/>
    <s v="David Andres Pardo Torres"/>
    <m/>
    <d v="2024-01-15T00:00:00"/>
    <s v="16:47"/>
    <x v="0"/>
    <m/>
    <m/>
    <m/>
    <m/>
    <m/>
    <m/>
    <m/>
    <m/>
    <s v="contactopyme.co@claro.com.co"/>
    <s v="Fwd: URGENTE // LEVANTAMIENTO DE CABLE EN VIA PUBLICA // RIESGO // BOGOTA"/>
    <s v="12273254"/>
    <s v="VOITH TURBO COLOMBIA S.A.S"/>
    <s v="PYME PEQUEÑA"/>
    <s v="SOPORTE TÉCNICO NEGOCIOS"/>
    <x v="0"/>
    <m/>
    <s v="FIJO"/>
    <s v="FO"/>
    <s v="RECONEXIÓN - REINSTALACIÓN"/>
    <m/>
    <m/>
    <m/>
    <m/>
    <m/>
    <m/>
    <m/>
    <m/>
    <m/>
    <m/>
    <m/>
    <m/>
    <m/>
    <m/>
    <m/>
    <m/>
    <m/>
    <m/>
    <m/>
    <m/>
    <m/>
    <m/>
    <m/>
    <m/>
    <m/>
    <m/>
    <m/>
    <m/>
    <m/>
    <m/>
    <m/>
    <m/>
    <m/>
    <m/>
    <m/>
    <m/>
    <m/>
    <m/>
    <m/>
    <m/>
    <m/>
    <m/>
    <s v="REINSTALACIÓN POR REORIGINACIÓN"/>
    <m/>
    <m/>
    <m/>
    <m/>
    <m/>
    <m/>
    <m/>
    <m/>
    <m/>
    <m/>
    <m/>
    <m/>
    <m/>
    <m/>
    <m/>
    <m/>
    <m/>
    <m/>
    <m/>
    <m/>
    <m/>
    <m/>
    <m/>
    <m/>
    <m/>
    <m/>
    <m/>
    <m/>
    <m/>
    <m/>
    <m/>
    <m/>
    <m/>
    <m/>
    <m/>
    <m/>
    <m/>
    <m/>
    <m/>
    <m/>
    <m/>
    <m/>
    <m/>
    <m/>
    <m/>
    <m/>
    <m/>
    <m/>
    <m/>
    <m/>
    <m/>
    <m/>
    <m/>
    <m/>
    <m/>
    <m/>
    <m/>
    <m/>
    <m/>
    <m/>
    <m/>
    <m/>
    <m/>
    <m/>
    <m/>
    <m/>
    <x v="0"/>
    <m/>
    <m/>
    <m/>
    <m/>
    <m/>
    <s v="GESTIONADO"/>
    <m/>
    <d v="2024-01-17T00:00:00"/>
    <s v="20670684"/>
    <m/>
    <x v="141"/>
    <x v="0"/>
    <x v="0"/>
    <x v="0"/>
    <x v="0"/>
    <n v="1"/>
    <n v="1"/>
    <n v="1"/>
    <n v="1"/>
    <x v="0"/>
    <n v="1"/>
    <s v="12273254VOITH TURBO COLOMBIA S.A.S"/>
    <x v="0"/>
    <d v="2024-01-17T00:00:00"/>
    <x v="3155"/>
    <d v="1899-12-30T00:00:00"/>
    <d v="2024-01-15T16:47:00"/>
    <s v="16:47"/>
    <d v="1899-12-31T20:57:57"/>
    <x v="0"/>
    <x v="0"/>
    <x v="14"/>
    <x v="0"/>
    <n v="8193"/>
  </r>
  <r>
    <n v="3180"/>
    <d v="2024-01-17T13:45:54"/>
    <d v="2024-01-17T13:46:15"/>
    <s v="45961452@ventasyservicios.com.co"/>
    <s v="Natalia Buenano Gonzalez"/>
    <m/>
    <d v="2024-01-17T00:00:00"/>
    <s v="11:47"/>
    <x v="1"/>
    <m/>
    <m/>
    <s v="SURAMERICANA DE VIDEO Y SONIDO S.A.S"/>
    <s v="860052579"/>
    <s v="INFORMACIÓN"/>
    <m/>
    <m/>
    <m/>
    <m/>
    <m/>
    <m/>
    <m/>
    <m/>
    <m/>
    <x v="2"/>
    <m/>
    <m/>
    <m/>
    <m/>
    <m/>
    <m/>
    <m/>
    <m/>
    <m/>
    <m/>
    <m/>
    <m/>
    <m/>
    <m/>
    <m/>
    <m/>
    <m/>
    <m/>
    <m/>
    <m/>
    <m/>
    <m/>
    <m/>
    <m/>
    <m/>
    <m/>
    <m/>
    <m/>
    <m/>
    <m/>
    <m/>
    <m/>
    <m/>
    <m/>
    <m/>
    <m/>
    <m/>
    <m/>
    <m/>
    <m/>
    <m/>
    <m/>
    <m/>
    <m/>
    <m/>
    <m/>
    <m/>
    <m/>
    <m/>
    <m/>
    <m/>
    <m/>
    <m/>
    <m/>
    <m/>
    <m/>
    <m/>
    <m/>
    <m/>
    <m/>
    <m/>
    <m/>
    <m/>
    <m/>
    <m/>
    <m/>
    <m/>
    <m/>
    <m/>
    <m/>
    <m/>
    <m/>
    <m/>
    <m/>
    <m/>
    <m/>
    <m/>
    <m/>
    <m/>
    <m/>
    <m/>
    <m/>
    <m/>
    <m/>
    <m/>
    <m/>
    <m/>
    <m/>
    <s v="SOLICITUD CREACIÓN - CLIENTE EN GESTIÓN"/>
    <m/>
    <s v="USUARIO YA EXISTE"/>
    <m/>
    <m/>
    <m/>
    <m/>
    <m/>
    <m/>
    <m/>
    <m/>
    <m/>
    <m/>
    <m/>
    <m/>
    <m/>
    <m/>
    <m/>
    <m/>
    <m/>
    <m/>
    <m/>
    <m/>
    <m/>
    <m/>
    <x v="0"/>
    <m/>
    <m/>
    <m/>
    <m/>
    <m/>
    <s v="GESTIONADO"/>
    <m/>
    <d v="2024-01-17T00:00:00"/>
    <m/>
    <m/>
    <x v="7"/>
    <x v="1"/>
    <x v="0"/>
    <x v="0"/>
    <x v="0"/>
    <n v="1"/>
    <n v="1"/>
    <n v="1"/>
    <n v="1"/>
    <x v="0"/>
    <n v="1"/>
    <s v="860052579"/>
    <x v="2"/>
    <d v="2024-01-17T00:00:00"/>
    <x v="3156"/>
    <d v="1899-12-30T00:00:00"/>
    <d v="2024-01-17T11:47:00"/>
    <s v="11:47"/>
    <d v="1899-12-30T01:59:15"/>
    <x v="1"/>
    <x v="1"/>
    <x v="5"/>
    <x v="1"/>
    <n v="8193"/>
  </r>
  <r>
    <n v="3181"/>
    <d v="2024-01-17T13:46:07"/>
    <d v="2024-01-17T13:47:36"/>
    <s v="45961543@ventasyservicios.com.co"/>
    <s v="Juan Jose Duque Aguirre"/>
    <m/>
    <d v="2024-01-17T00:00:00"/>
    <s v="9:44"/>
    <x v="1"/>
    <m/>
    <m/>
    <s v="CAMILO SEGUNDO PIMIENTA B"/>
    <s v="85460779"/>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17T00:00:00"/>
    <m/>
    <m/>
    <x v="4"/>
    <x v="1"/>
    <x v="0"/>
    <x v="0"/>
    <x v="0"/>
    <n v="1"/>
    <n v="1"/>
    <n v="1"/>
    <n v="1"/>
    <x v="0"/>
    <n v="1"/>
    <s v="85460779"/>
    <x v="2"/>
    <d v="2024-01-17T00:00:00"/>
    <x v="3157"/>
    <d v="1899-12-30T00:00:00"/>
    <d v="2024-01-17T09:44:00"/>
    <s v="9:44"/>
    <d v="1899-12-30T04:03:36"/>
    <x v="1"/>
    <x v="1"/>
    <x v="6"/>
    <x v="1"/>
    <n v="8193"/>
  </r>
  <r>
    <n v="3182"/>
    <d v="2024-01-17T13:49:35"/>
    <d v="2024-01-17T13:51:12"/>
    <s v="45077035@ventasyservicios.com.co"/>
    <s v="Diana Marcela Navia Fino"/>
    <m/>
    <d v="2024-01-17T00:00:00"/>
    <s v="10:49"/>
    <x v="3"/>
    <m/>
    <s v="15561333"/>
    <m/>
    <m/>
    <m/>
    <m/>
    <m/>
    <m/>
    <m/>
    <m/>
    <s v="8.22429091"/>
    <s v="TONER DEPOT SAS -"/>
    <s v="SOHO"/>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7T00:00:00"/>
    <m/>
    <m/>
    <x v="0"/>
    <x v="3"/>
    <x v="0"/>
    <x v="0"/>
    <x v="0"/>
    <n v="1"/>
    <n v="1"/>
    <n v="1"/>
    <n v="1"/>
    <x v="0"/>
    <n v="1"/>
    <s v="8.22429091TONER DEPOT SAS -"/>
    <x v="2"/>
    <d v="2024-01-17T00:00:00"/>
    <x v="3158"/>
    <d v="1899-12-30T00:00:00"/>
    <d v="2024-01-17T10:49:00"/>
    <s v="10:49"/>
    <d v="1899-12-30T03:02:12"/>
    <x v="1"/>
    <x v="1"/>
    <x v="29"/>
    <x v="1"/>
    <n v="8193"/>
  </r>
  <r>
    <n v="3183"/>
    <d v="2024-01-17T13:50:27"/>
    <d v="2024-01-17T13:51:56"/>
    <s v="45961543@ventasyservicios.com.co"/>
    <s v="Juan Jose Duque Aguirre"/>
    <m/>
    <d v="2024-01-17T00:00:00"/>
    <s v="9:50 "/>
    <x v="1"/>
    <m/>
    <m/>
    <s v="PARÉNTESIS DE COLOMBIA SA"/>
    <s v="901381180"/>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17T00:00:00"/>
    <m/>
    <m/>
    <x v="4"/>
    <x v="1"/>
    <x v="0"/>
    <x v="0"/>
    <x v="0"/>
    <n v="1"/>
    <n v="1"/>
    <n v="1"/>
    <n v="1"/>
    <x v="0"/>
    <n v="1"/>
    <s v="901381180"/>
    <x v="2"/>
    <d v="2024-01-17T00:00:00"/>
    <x v="3159"/>
    <d v="1899-12-30T00:00:00"/>
    <d v="2024-01-17T09:50:00"/>
    <s v="9:50"/>
    <d v="1899-12-30T04:01:56"/>
    <x v="1"/>
    <x v="1"/>
    <x v="6"/>
    <x v="1"/>
    <n v="8193"/>
  </r>
  <r>
    <n v="3184"/>
    <d v="2024-01-17T13:51:34"/>
    <d v="2024-01-17T13:52:05"/>
    <s v="45961452@ventasyservicios.com.co"/>
    <s v="Natalia Buenano Gonzalez"/>
    <m/>
    <d v="2024-01-17T00:00:00"/>
    <s v="11:54"/>
    <x v="1"/>
    <m/>
    <m/>
    <s v="PASO FIRME SAS"/>
    <s v="830092713"/>
    <s v="INFORMACIÓN"/>
    <m/>
    <m/>
    <m/>
    <m/>
    <m/>
    <m/>
    <m/>
    <m/>
    <m/>
    <x v="2"/>
    <m/>
    <m/>
    <m/>
    <m/>
    <m/>
    <m/>
    <m/>
    <m/>
    <m/>
    <m/>
    <m/>
    <m/>
    <m/>
    <m/>
    <m/>
    <m/>
    <m/>
    <m/>
    <m/>
    <m/>
    <m/>
    <m/>
    <m/>
    <m/>
    <m/>
    <m/>
    <m/>
    <m/>
    <m/>
    <m/>
    <m/>
    <m/>
    <m/>
    <m/>
    <m/>
    <m/>
    <m/>
    <m/>
    <m/>
    <m/>
    <m/>
    <m/>
    <m/>
    <m/>
    <m/>
    <m/>
    <m/>
    <m/>
    <m/>
    <m/>
    <m/>
    <m/>
    <m/>
    <m/>
    <m/>
    <m/>
    <m/>
    <m/>
    <m/>
    <m/>
    <m/>
    <m/>
    <m/>
    <m/>
    <m/>
    <m/>
    <m/>
    <m/>
    <m/>
    <m/>
    <m/>
    <m/>
    <m/>
    <m/>
    <m/>
    <m/>
    <m/>
    <m/>
    <m/>
    <m/>
    <m/>
    <m/>
    <m/>
    <m/>
    <m/>
    <m/>
    <m/>
    <m/>
    <s v="OTROS TEMAS"/>
    <s v="OTROS TEMAS"/>
    <m/>
    <s v="CAMBIO DE CLAVE INTERNET"/>
    <m/>
    <m/>
    <m/>
    <m/>
    <m/>
    <m/>
    <m/>
    <m/>
    <m/>
    <m/>
    <m/>
    <m/>
    <m/>
    <m/>
    <m/>
    <m/>
    <m/>
    <m/>
    <m/>
    <m/>
    <m/>
    <x v="0"/>
    <m/>
    <m/>
    <m/>
    <m/>
    <m/>
    <s v="GESTIONADO"/>
    <m/>
    <d v="2024-01-17T00:00:00"/>
    <m/>
    <m/>
    <x v="56"/>
    <x v="1"/>
    <x v="0"/>
    <x v="0"/>
    <x v="0"/>
    <n v="1"/>
    <n v="1"/>
    <n v="1"/>
    <n v="1"/>
    <x v="0"/>
    <n v="1"/>
    <s v="830092713"/>
    <x v="2"/>
    <d v="2024-01-17T00:00:00"/>
    <x v="3160"/>
    <d v="1899-12-30T00:00:00"/>
    <d v="2024-01-17T11:54:00"/>
    <s v="11:54"/>
    <d v="1899-12-30T01:58:05"/>
    <x v="1"/>
    <x v="1"/>
    <x v="5"/>
    <x v="1"/>
    <n v="8193"/>
  </r>
  <r>
    <n v="3185"/>
    <d v="2024-01-17T13:26:24"/>
    <d v="2024-01-17T13:53:27"/>
    <s v="46046878@ventasyservicios.com.co"/>
    <s v="Laura Alejandra Romero Roa"/>
    <m/>
    <d v="2024-01-17T00:00:00"/>
    <s v="13:49"/>
    <x v="0"/>
    <m/>
    <m/>
    <m/>
    <m/>
    <m/>
    <m/>
    <m/>
    <m/>
    <s v="wop@Vitol.com; "/>
    <s v="Re: Fwd: Servicio SIP"/>
    <s v="0"/>
    <s v="vitol"/>
    <s v="NO DETERMINADO"/>
    <s v="CLIENTE EXTERNO"/>
    <x v="0"/>
    <m/>
    <s v="FIJO"/>
    <s v="FO"/>
    <s v="PRODUCTO"/>
    <m/>
    <m/>
    <m/>
    <m/>
    <m/>
    <m/>
    <m/>
    <m/>
    <m/>
    <m/>
    <m/>
    <m/>
    <m/>
    <m/>
    <m/>
    <m/>
    <m/>
    <m/>
    <m/>
    <m/>
    <m/>
    <m/>
    <m/>
    <m/>
    <m/>
    <m/>
    <m/>
    <m/>
    <m/>
    <m/>
    <m/>
    <m/>
    <m/>
    <m/>
    <m/>
    <m/>
    <m/>
    <m/>
    <s v="INFORMACIÓN PLANES - TARIFAS"/>
    <m/>
    <m/>
    <m/>
    <m/>
    <m/>
    <m/>
    <m/>
    <m/>
    <m/>
    <m/>
    <m/>
    <m/>
    <m/>
    <m/>
    <m/>
    <m/>
    <m/>
    <m/>
    <m/>
    <m/>
    <m/>
    <m/>
    <m/>
    <m/>
    <m/>
    <m/>
    <m/>
    <m/>
    <m/>
    <m/>
    <m/>
    <m/>
    <m/>
    <m/>
    <m/>
    <m/>
    <m/>
    <m/>
    <m/>
    <m/>
    <m/>
    <m/>
    <m/>
    <m/>
    <m/>
    <m/>
    <m/>
    <m/>
    <m/>
    <m/>
    <m/>
    <m/>
    <m/>
    <m/>
    <m/>
    <m/>
    <m/>
    <m/>
    <m/>
    <m/>
    <m/>
    <m/>
    <m/>
    <m/>
    <m/>
    <m/>
    <m/>
    <m/>
    <m/>
    <m/>
    <x v="0"/>
    <m/>
    <m/>
    <m/>
    <m/>
    <m/>
    <s v="GESTIONADO"/>
    <m/>
    <d v="2024-01-17T00:00:00"/>
    <m/>
    <m/>
    <x v="13"/>
    <x v="0"/>
    <x v="0"/>
    <x v="0"/>
    <x v="0"/>
    <n v="1"/>
    <n v="1"/>
    <n v="1"/>
    <n v="1"/>
    <x v="0"/>
    <n v="1"/>
    <s v="0vitol"/>
    <x v="2"/>
    <d v="2024-01-17T00:00:00"/>
    <x v="3161"/>
    <d v="1899-12-30T00:00:00"/>
    <d v="2024-01-17T13:49:00"/>
    <s v="13:49"/>
    <d v="1899-12-30T00:04:27"/>
    <x v="1"/>
    <x v="1"/>
    <x v="27"/>
    <x v="1"/>
    <n v="8193"/>
  </r>
  <r>
    <n v="3186"/>
    <d v="2024-01-17T13:53:53"/>
    <d v="2024-01-17T13:55:14"/>
    <s v="45077035@ventasyservicios.com.co"/>
    <s v="Diana Marcela Navia Fino"/>
    <m/>
    <d v="2024-01-17T00:00:00"/>
    <s v="11:02"/>
    <x v="3"/>
    <m/>
    <s v="15561344"/>
    <m/>
    <m/>
    <m/>
    <m/>
    <m/>
    <m/>
    <m/>
    <m/>
    <s v="8.22429091"/>
    <s v="TONER DEPOT SAS"/>
    <s v="PYME MEDIANA"/>
    <s v="CLIENTE EXTERNO"/>
    <x v="0"/>
    <m/>
    <s v="MÓVIL"/>
    <m/>
    <m/>
    <s v="RECAUDO"/>
    <m/>
    <m/>
    <m/>
    <m/>
    <m/>
    <m/>
    <m/>
    <m/>
    <m/>
    <m/>
    <m/>
    <m/>
    <m/>
    <m/>
    <m/>
    <m/>
    <m/>
    <m/>
    <m/>
    <m/>
    <m/>
    <m/>
    <m/>
    <m/>
    <m/>
    <m/>
    <m/>
    <m/>
    <m/>
    <m/>
    <m/>
    <m/>
    <m/>
    <m/>
    <m/>
    <m/>
    <m/>
    <m/>
    <m/>
    <m/>
    <s v="PAZ Y SALVO"/>
    <m/>
    <m/>
    <m/>
    <m/>
    <m/>
    <m/>
    <m/>
    <m/>
    <m/>
    <m/>
    <m/>
    <m/>
    <m/>
    <m/>
    <m/>
    <m/>
    <m/>
    <m/>
    <m/>
    <m/>
    <m/>
    <m/>
    <m/>
    <m/>
    <m/>
    <m/>
    <m/>
    <m/>
    <m/>
    <m/>
    <m/>
    <m/>
    <m/>
    <m/>
    <m/>
    <m/>
    <m/>
    <m/>
    <m/>
    <m/>
    <m/>
    <m/>
    <m/>
    <m/>
    <m/>
    <m/>
    <m/>
    <m/>
    <m/>
    <m/>
    <m/>
    <m/>
    <m/>
    <m/>
    <m/>
    <m/>
    <m/>
    <m/>
    <m/>
    <m/>
    <m/>
    <m/>
    <m/>
    <m/>
    <m/>
    <m/>
    <m/>
    <x v="0"/>
    <m/>
    <m/>
    <m/>
    <m/>
    <m/>
    <s v="GESTIONADO"/>
    <m/>
    <d v="2024-01-17T00:00:00"/>
    <m/>
    <m/>
    <x v="203"/>
    <x v="3"/>
    <x v="0"/>
    <x v="0"/>
    <x v="0"/>
    <n v="1"/>
    <n v="1"/>
    <n v="1"/>
    <n v="1"/>
    <x v="0"/>
    <n v="1"/>
    <s v="8.22429091TONER DEPOT SAS"/>
    <x v="2"/>
    <d v="2024-01-17T00:00:00"/>
    <x v="3162"/>
    <d v="1899-12-30T00:00:00"/>
    <d v="2024-01-17T11:02:00"/>
    <s v="11:02"/>
    <d v="1899-12-30T02:53:14"/>
    <x v="1"/>
    <x v="1"/>
    <x v="29"/>
    <x v="1"/>
    <n v="8193"/>
  </r>
  <r>
    <n v="3187"/>
    <d v="2024-01-17T13:59:15"/>
    <d v="2024-01-17T13:59:34"/>
    <s v="45961452@ventasyservicios.com.co"/>
    <s v="Natalia Buenano Gonzalez"/>
    <m/>
    <d v="2024-01-17T00:00:00"/>
    <s v="12:29"/>
    <x v="1"/>
    <m/>
    <m/>
    <s v="MERCADO LEGAL SAS"/>
    <s v="900709025"/>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17T00:00:00"/>
    <m/>
    <m/>
    <x v="4"/>
    <x v="1"/>
    <x v="0"/>
    <x v="0"/>
    <x v="0"/>
    <n v="1"/>
    <n v="1"/>
    <n v="1"/>
    <n v="1"/>
    <x v="0"/>
    <n v="1"/>
    <s v="900709025"/>
    <x v="2"/>
    <d v="2024-01-17T00:00:00"/>
    <x v="3163"/>
    <d v="1899-12-30T00:00:00"/>
    <d v="2024-01-17T12:29:00"/>
    <s v="12:29"/>
    <d v="1899-12-30T01:30:34"/>
    <x v="1"/>
    <x v="1"/>
    <x v="5"/>
    <x v="1"/>
    <n v="8193"/>
  </r>
  <r>
    <n v="3188"/>
    <d v="2024-01-17T14:01:56"/>
    <d v="2024-01-17T14:02:58"/>
    <s v="45077035@ventasyservicios.com.co"/>
    <s v="Diana Marcela Navia Fino"/>
    <m/>
    <d v="2024-01-17T00:00:00"/>
    <s v="13:36"/>
    <x v="3"/>
    <m/>
    <s v="15561448"/>
    <m/>
    <m/>
    <m/>
    <m/>
    <m/>
    <m/>
    <m/>
    <m/>
    <s v="8.22470885.00.00.100012"/>
    <s v="SOFKA TECHNOLOGIES S.A.S. -"/>
    <s v="PYME PEQUEÑA"/>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7T00:00:00"/>
    <m/>
    <m/>
    <x v="19"/>
    <x v="3"/>
    <x v="0"/>
    <x v="42"/>
    <x v="1"/>
    <n v="1"/>
    <n v="1"/>
    <n v="1"/>
    <n v="1"/>
    <x v="0"/>
    <n v="1"/>
    <s v="8.22470885.00.00.100012SOFKA TECHNOLOGIES S.A.S. -"/>
    <x v="2"/>
    <d v="2024-01-17T00:00:00"/>
    <x v="3164"/>
    <d v="1899-12-30T00:00:00"/>
    <d v="2024-01-17T13:36:00"/>
    <s v="13:36"/>
    <d v="1899-12-30T00:26:58"/>
    <x v="1"/>
    <x v="1"/>
    <x v="29"/>
    <x v="1"/>
    <n v="8193"/>
  </r>
  <r>
    <n v="3189"/>
    <d v="2024-01-17T13:45:10"/>
    <d v="2024-01-17T14:03:19"/>
    <s v="46049316@ventasyservicios.com.co"/>
    <s v="Evelin Gicela Diaz Garzon"/>
    <m/>
    <d v="2024-01-17T00:00:00"/>
    <s v="10:25"/>
    <x v="7"/>
    <m/>
    <m/>
    <m/>
    <m/>
    <m/>
    <m/>
    <s v="servillantas.elaro@yahoo.es; "/>
    <s v="Re: Cesión del contrato REFERENCIA 6224754058"/>
    <m/>
    <m/>
    <s v="3103196709"/>
    <s v="SAWDY YULI MUNOZ MELO"/>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7T00:00:00"/>
    <m/>
    <m/>
    <x v="78"/>
    <x v="6"/>
    <x v="0"/>
    <x v="0"/>
    <x v="0"/>
    <n v="1"/>
    <n v="1"/>
    <n v="1"/>
    <n v="1"/>
    <x v="0"/>
    <n v="1"/>
    <s v="3103196709SAWDY YULI MUNOZ MELO"/>
    <x v="2"/>
    <d v="2024-01-17T00:00:00"/>
    <x v="3165"/>
    <d v="1899-12-30T00:00:00"/>
    <d v="2024-01-17T10:25:00"/>
    <s v="10:25"/>
    <d v="1899-12-30T03:38:19"/>
    <x v="1"/>
    <x v="1"/>
    <x v="22"/>
    <x v="1"/>
    <n v="8193"/>
  </r>
  <r>
    <n v="3190"/>
    <d v="2024-01-17T14:05:12"/>
    <d v="2024-01-17T14:05:33"/>
    <s v="45961452@ventasyservicios.com.co"/>
    <s v="Natalia Buenano Gonzalez"/>
    <m/>
    <d v="2024-01-17T00:00:00"/>
    <s v="11:44"/>
    <x v="1"/>
    <m/>
    <m/>
    <s v="INSTITUCIO N EDUCATIVA GI"/>
    <s v="900018821"/>
    <s v="INFORMACIÓN"/>
    <m/>
    <m/>
    <m/>
    <m/>
    <m/>
    <m/>
    <m/>
    <m/>
    <m/>
    <x v="2"/>
    <m/>
    <m/>
    <m/>
    <m/>
    <m/>
    <m/>
    <m/>
    <m/>
    <m/>
    <m/>
    <m/>
    <m/>
    <m/>
    <m/>
    <m/>
    <m/>
    <m/>
    <m/>
    <m/>
    <m/>
    <m/>
    <m/>
    <m/>
    <m/>
    <m/>
    <m/>
    <m/>
    <m/>
    <m/>
    <m/>
    <m/>
    <m/>
    <m/>
    <m/>
    <m/>
    <m/>
    <m/>
    <m/>
    <m/>
    <m/>
    <m/>
    <m/>
    <m/>
    <m/>
    <m/>
    <m/>
    <m/>
    <m/>
    <m/>
    <m/>
    <m/>
    <m/>
    <m/>
    <m/>
    <m/>
    <m/>
    <m/>
    <m/>
    <m/>
    <m/>
    <m/>
    <m/>
    <m/>
    <m/>
    <m/>
    <m/>
    <m/>
    <m/>
    <m/>
    <m/>
    <m/>
    <m/>
    <m/>
    <m/>
    <m/>
    <m/>
    <m/>
    <m/>
    <m/>
    <m/>
    <m/>
    <m/>
    <m/>
    <m/>
    <m/>
    <m/>
    <m/>
    <m/>
    <s v="SOLICITUD CREACIÓN - CLIENTE EN GESTIÓN"/>
    <m/>
    <s v="USUARIO YA EXISTE"/>
    <m/>
    <m/>
    <m/>
    <m/>
    <m/>
    <m/>
    <m/>
    <m/>
    <m/>
    <m/>
    <m/>
    <m/>
    <m/>
    <m/>
    <m/>
    <m/>
    <m/>
    <m/>
    <m/>
    <m/>
    <m/>
    <m/>
    <x v="0"/>
    <m/>
    <m/>
    <m/>
    <m/>
    <m/>
    <s v="GESTIONADO"/>
    <m/>
    <d v="2024-01-17T00:00:00"/>
    <m/>
    <m/>
    <x v="7"/>
    <x v="1"/>
    <x v="0"/>
    <x v="0"/>
    <x v="0"/>
    <n v="1"/>
    <n v="1"/>
    <n v="1"/>
    <n v="1"/>
    <x v="2"/>
    <n v="3"/>
    <s v="900018821"/>
    <x v="2"/>
    <d v="2024-01-17T00:00:00"/>
    <x v="3166"/>
    <d v="1899-12-30T00:00:00"/>
    <d v="2024-01-17T11:44:00"/>
    <s v="11:44"/>
    <d v="1899-12-30T02:21:33"/>
    <x v="1"/>
    <x v="1"/>
    <x v="5"/>
    <x v="1"/>
    <n v="8193"/>
  </r>
  <r>
    <n v="3191"/>
    <d v="2024-01-17T14:02:31"/>
    <d v="2024-01-17T14:06:01"/>
    <s v="45077040@ventasyservicios.com.co"/>
    <s v="Kimberly Tatiana Sorza Moya"/>
    <m/>
    <d v="2024-01-17T00:00:00"/>
    <s v="9:03 a. m."/>
    <x v="0"/>
    <m/>
    <m/>
    <m/>
    <m/>
    <m/>
    <m/>
    <m/>
    <m/>
    <s v="Mariaj.garzon@Clarocorporativos.co"/>
    <s v="RV: SOLICITUD REPOSICION  SIM CARD TUBEXCOL SAS - NIT. 900490148-7"/>
    <s v="3135910425"/>
    <s v="TUBEXCOL SAS"/>
    <s v="MICR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7T00:00:00"/>
    <m/>
    <m/>
    <x v="21"/>
    <x v="0"/>
    <x v="0"/>
    <x v="0"/>
    <x v="0"/>
    <n v="1"/>
    <n v="1"/>
    <n v="1"/>
    <n v="1"/>
    <x v="0"/>
    <n v="1"/>
    <s v="3135910425TUBEXCOL SAS"/>
    <x v="2"/>
    <d v="2024-01-17T00:00:00"/>
    <x v="3167"/>
    <d v="1899-12-30T00:00:00"/>
    <d v="2024-01-17T09:03:00"/>
    <s v="9:03"/>
    <d v="1899-12-30T05:03:01"/>
    <x v="1"/>
    <x v="1"/>
    <x v="31"/>
    <x v="1"/>
    <n v="8193"/>
  </r>
  <r>
    <n v="3192"/>
    <d v="2024-01-17T13:59:19"/>
    <d v="2024-01-17T14:09:32"/>
    <s v="45577874@ventasyservicios.com.co"/>
    <s v="David Andres Pardo Torres"/>
    <m/>
    <d v="2024-01-15T00:00:00"/>
    <s v="21:14"/>
    <x v="4"/>
    <m/>
    <m/>
    <m/>
    <m/>
    <m/>
    <m/>
    <m/>
    <m/>
    <s v="rutavitalsas@gmail.com"/>
    <s v="RE: solicitud de contrato y usuario empresarial"/>
    <s v="67058384"/>
    <s v="JOSE FABIO MUÑOZ CASTAÑO"/>
    <s v="SOHO"/>
    <s v="CLIENTE EXTERNO"/>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7T00:00:00"/>
    <s v="996529611"/>
    <m/>
    <x v="37"/>
    <x v="0"/>
    <x v="0"/>
    <x v="0"/>
    <x v="0"/>
    <n v="1"/>
    <n v="1"/>
    <n v="1"/>
    <n v="1"/>
    <x v="0"/>
    <n v="1"/>
    <s v="67058384JOSE FABIO MUÑOZ CASTAÑO"/>
    <x v="0"/>
    <d v="2024-01-17T00:00:00"/>
    <x v="3168"/>
    <d v="1899-12-30T00:00:00"/>
    <d v="2024-01-15T21:14:00"/>
    <s v="21:14"/>
    <d v="1899-12-31T16:55:32"/>
    <x v="0"/>
    <x v="0"/>
    <x v="14"/>
    <x v="0"/>
    <n v="8193"/>
  </r>
  <r>
    <n v="3193"/>
    <d v="2024-01-17T14:10:13"/>
    <d v="2024-01-17T14:10:33"/>
    <s v="45961452@ventasyservicios.com.co"/>
    <s v="Natalia Buenano Gonzalez"/>
    <m/>
    <d v="2024-01-17T00:00:00"/>
    <s v="12:52"/>
    <x v="1"/>
    <m/>
    <m/>
    <s v="GARCES Y JARAMILLO S.A.S                   "/>
    <s v="800023867"/>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17T00:00:00"/>
    <m/>
    <m/>
    <x v="4"/>
    <x v="1"/>
    <x v="0"/>
    <x v="0"/>
    <x v="0"/>
    <n v="1"/>
    <n v="1"/>
    <n v="1"/>
    <n v="1"/>
    <x v="0"/>
    <n v="1"/>
    <s v="800023867"/>
    <x v="2"/>
    <d v="2024-01-17T00:00:00"/>
    <x v="3169"/>
    <d v="1899-12-30T00:00:00"/>
    <d v="2024-01-17T12:52:00"/>
    <s v="12:52"/>
    <d v="1899-12-30T01:18:33"/>
    <x v="1"/>
    <x v="1"/>
    <x v="5"/>
    <x v="1"/>
    <n v="8193"/>
  </r>
  <r>
    <n v="3194"/>
    <d v="2024-01-17T13:35:43"/>
    <d v="2024-01-17T14:14:45"/>
    <s v="45113897@ventasyservicios.com.co"/>
    <s v="Diana Carolina Zambrano Cruz"/>
    <m/>
    <d v="2024-01-17T00:00:00"/>
    <s v="8:03"/>
    <x v="4"/>
    <m/>
    <m/>
    <m/>
    <m/>
    <m/>
    <m/>
    <m/>
    <m/>
    <s v="j.castillo@suncolenergy.com"/>
    <s v="Suspicious URL:RE: RV: FACTURA CLARO Internet Bucaramanga - SOLICITUD DE FACTURA Y CAMBIO DE CORREO"/>
    <s v="79649188"/>
    <s v="SUNCOL ECC S.A.S                           "/>
    <s v="MICRO"/>
    <s v="CLIENTE EXTERNO"/>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7T00:00:00"/>
    <m/>
    <m/>
    <x v="9"/>
    <x v="0"/>
    <x v="0"/>
    <x v="0"/>
    <x v="0"/>
    <n v="1"/>
    <n v="1"/>
    <n v="1"/>
    <n v="1"/>
    <x v="0"/>
    <n v="1"/>
    <s v="79649188SUNCOL ECC S.A.S                           "/>
    <x v="0"/>
    <d v="2024-01-17T00:00:00"/>
    <x v="3170"/>
    <d v="1899-12-30T00:00:00"/>
    <d v="2024-01-17T08:03:00"/>
    <s v="8:03"/>
    <d v="1899-12-30T06:11:45"/>
    <x v="2"/>
    <x v="2"/>
    <x v="30"/>
    <x v="0"/>
    <n v="8193"/>
  </r>
  <r>
    <n v="3195"/>
    <d v="2024-01-17T14:04:43"/>
    <d v="2024-01-17T14:15:27"/>
    <s v="46049316@ventasyservicios.com.co"/>
    <s v="Evelin Gicela Diaz Garzon"/>
    <m/>
    <d v="2024-01-17T00:00:00"/>
    <s v="10:34"/>
    <x v="7"/>
    <m/>
    <m/>
    <m/>
    <m/>
    <m/>
    <m/>
    <s v="gestion@plow.com.co"/>
    <s v="Retiro de linea telefonica"/>
    <m/>
    <m/>
    <s v="3127145130 "/>
    <s v="PLOW S.A.S."/>
    <s v="PYME PEQUEÑ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7T00:00:00"/>
    <m/>
    <m/>
    <x v="78"/>
    <x v="6"/>
    <x v="0"/>
    <x v="0"/>
    <x v="0"/>
    <n v="1"/>
    <n v="1"/>
    <n v="1"/>
    <n v="1"/>
    <x v="0"/>
    <n v="1"/>
    <s v="3127145130 PLOW S.A.S."/>
    <x v="2"/>
    <d v="2024-01-17T00:00:00"/>
    <x v="3171"/>
    <d v="1899-12-30T00:00:00"/>
    <d v="2024-01-17T10:34:00"/>
    <s v="10:34"/>
    <d v="1899-12-30T03:41:27"/>
    <x v="1"/>
    <x v="1"/>
    <x v="22"/>
    <x v="1"/>
    <n v="8193"/>
  </r>
  <r>
    <n v="3196"/>
    <d v="2024-01-17T14:14:36"/>
    <d v="2024-01-17T14:15:28"/>
    <s v="45077016@ventasyservicios.com.co"/>
    <s v="Luis Guanuquiza Dominguez"/>
    <m/>
    <d v="2024-01-17T00:00:00"/>
    <s v="11:22"/>
    <x v="3"/>
    <m/>
    <s v="15561363"/>
    <m/>
    <m/>
    <m/>
    <m/>
    <m/>
    <m/>
    <m/>
    <m/>
    <s v="860057349"/>
    <s v="DARPLAS SAS"/>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7T00:00:00"/>
    <m/>
    <m/>
    <x v="21"/>
    <x v="3"/>
    <x v="0"/>
    <x v="0"/>
    <x v="0"/>
    <n v="1"/>
    <n v="1"/>
    <n v="1"/>
    <n v="1"/>
    <x v="0"/>
    <n v="1"/>
    <s v="860057349DARPLAS SAS"/>
    <x v="2"/>
    <d v="2024-01-17T00:00:00"/>
    <x v="3172"/>
    <d v="1899-12-30T00:00:00"/>
    <d v="2024-01-17T11:22:00"/>
    <s v="11:22"/>
    <d v="1899-12-30T02:53:28"/>
    <x v="1"/>
    <x v="1"/>
    <x v="25"/>
    <x v="1"/>
    <n v="8193"/>
  </r>
  <r>
    <n v="3197"/>
    <d v="2024-01-17T14:15:23"/>
    <d v="2024-01-17T14:15:32"/>
    <s v="45981202@ventasyservicios.com.co"/>
    <s v="Candida Mayerli Moyano Casallas"/>
    <m/>
    <d v="2024-01-17T00:00:00"/>
    <s v="9:39 a. m. "/>
    <x v="5"/>
    <m/>
    <m/>
    <m/>
    <m/>
    <m/>
    <m/>
    <m/>
    <m/>
    <m/>
    <m/>
    <s v="1.43412113"/>
    <s v="LILIANA ANDREA GUARIN MARTINEZ"/>
    <s v="MICRO"/>
    <s v="CLIENTE EXTERNO"/>
    <x v="0"/>
    <m/>
    <m/>
    <m/>
    <m/>
    <m/>
    <m/>
    <m/>
    <m/>
    <m/>
    <m/>
    <m/>
    <m/>
    <m/>
    <m/>
    <m/>
    <m/>
    <m/>
    <m/>
    <m/>
    <m/>
    <m/>
    <m/>
    <m/>
    <m/>
    <m/>
    <m/>
    <m/>
    <m/>
    <m/>
    <m/>
    <m/>
    <m/>
    <m/>
    <m/>
    <m/>
    <m/>
    <m/>
    <m/>
    <m/>
    <m/>
    <m/>
    <m/>
    <m/>
    <m/>
    <m/>
    <m/>
    <m/>
    <m/>
    <m/>
    <m/>
    <m/>
    <m/>
    <m/>
    <m/>
    <m/>
    <m/>
    <m/>
    <m/>
    <m/>
    <m/>
    <m/>
    <m/>
    <m/>
    <m/>
    <m/>
    <m/>
    <m/>
    <m/>
    <m/>
    <m/>
    <m/>
    <m/>
    <m/>
    <m/>
    <m/>
    <m/>
    <m/>
    <m/>
    <m/>
    <m/>
    <m/>
    <s v="Pago doble de plan pospago. Solicito revisión "/>
    <s v="MÓVIL"/>
    <m/>
    <s v="PAGO YA APLICADO"/>
    <s v="BANCOLOMBIA"/>
    <s v="TRANSFERENCIA CON PAGO A LA REFERENCIA"/>
    <m/>
    <m/>
    <m/>
    <m/>
    <m/>
    <m/>
    <m/>
    <m/>
    <m/>
    <m/>
    <m/>
    <m/>
    <m/>
    <m/>
    <m/>
    <m/>
    <m/>
    <m/>
    <m/>
    <m/>
    <m/>
    <m/>
    <m/>
    <m/>
    <m/>
    <m/>
    <x v="0"/>
    <m/>
    <m/>
    <m/>
    <m/>
    <m/>
    <s v="GESTIONADO"/>
    <m/>
    <d v="2024-01-17T00:00:00"/>
    <m/>
    <m/>
    <x v="70"/>
    <x v="4"/>
    <x v="0"/>
    <x v="0"/>
    <x v="0"/>
    <n v="1"/>
    <n v="1"/>
    <n v="1"/>
    <n v="1"/>
    <x v="0"/>
    <n v="1"/>
    <s v="1.43412113"/>
    <x v="2"/>
    <d v="2024-01-17T00:00:00"/>
    <x v="3173"/>
    <d v="1899-12-30T00:00:00"/>
    <d v="2024-01-17T09:39:00"/>
    <s v="9:39"/>
    <d v="1899-12-30T04:36:32"/>
    <x v="1"/>
    <x v="1"/>
    <x v="10"/>
    <x v="1"/>
    <n v="8193"/>
  </r>
  <r>
    <n v="3198"/>
    <d v="2024-01-17T14:06:17"/>
    <d v="2024-01-17T14:16:41"/>
    <s v="46046878@ventasyservicios.com.co"/>
    <s v="Laura Alejandra Romero Roa"/>
    <m/>
    <d v="2024-01-17T00:00:00"/>
    <s v="14:01"/>
    <x v="0"/>
    <m/>
    <m/>
    <m/>
    <m/>
    <m/>
    <m/>
    <m/>
    <m/>
    <s v="ccialcorp1@celugroup.com; "/>
    <s v="Re: RV: RV: Fwd: Solicitud"/>
    <s v="3162703737"/>
    <s v="IMC AIRPORT SHOPPES S.A.S"/>
    <s v="NO DETERMINADO"/>
    <s v="CLIENTE EXTERNO"/>
    <x v="0"/>
    <m/>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7T00:00:00"/>
    <m/>
    <m/>
    <x v="22"/>
    <x v="0"/>
    <x v="0"/>
    <x v="0"/>
    <x v="0"/>
    <n v="1"/>
    <n v="1"/>
    <n v="1"/>
    <n v="1"/>
    <x v="0"/>
    <n v="1"/>
    <s v="3162703737IMC AIRPORT SHOPPES S.A.S"/>
    <x v="2"/>
    <d v="2024-01-17T00:00:00"/>
    <x v="3174"/>
    <d v="1899-12-30T00:00:00"/>
    <d v="2024-01-17T14:01:00"/>
    <s v="14:01"/>
    <d v="1899-12-30T00:15:41"/>
    <x v="1"/>
    <x v="1"/>
    <x v="27"/>
    <x v="1"/>
    <n v="8193"/>
  </r>
  <r>
    <n v="3199"/>
    <d v="2024-01-17T14:16:44"/>
    <d v="2024-01-17T14:17:27"/>
    <s v="46046878@ventasyservicios.com.co"/>
    <s v="Laura Alejandra Romero Roa"/>
    <m/>
    <d v="2024-01-17T00:00:00"/>
    <s v="14:14"/>
    <x v="0"/>
    <m/>
    <m/>
    <m/>
    <m/>
    <m/>
    <m/>
    <m/>
    <m/>
    <s v="gerencia@hotelcafeira.com; "/>
    <s v="Re: Fwd: Reenviar: SOLICITUD DE RETIRO DE FACTURACION POR SERVICIOS NO PRESTADOS"/>
    <s v="900369816"/>
    <s v="Invercasal S.A.S"/>
    <s v="NO DETERMINADO"/>
    <s v="CLIENTE EXTERNO"/>
    <x v="0"/>
    <m/>
    <s v="FIJO"/>
    <s v="FO"/>
    <s v="CREACIÓN DE PQR"/>
    <m/>
    <m/>
    <m/>
    <m/>
    <m/>
    <m/>
    <m/>
    <m/>
    <m/>
    <m/>
    <m/>
    <m/>
    <m/>
    <m/>
    <s v="AJUSTES POR SOLICITUDES NO REALIZADAS"/>
    <m/>
    <m/>
    <m/>
    <m/>
    <m/>
    <m/>
    <m/>
    <m/>
    <m/>
    <m/>
    <m/>
    <m/>
    <m/>
    <m/>
    <m/>
    <m/>
    <m/>
    <m/>
    <m/>
    <m/>
    <m/>
    <m/>
    <m/>
    <m/>
    <m/>
    <m/>
    <m/>
    <m/>
    <m/>
    <m/>
    <m/>
    <m/>
    <m/>
    <m/>
    <m/>
    <m/>
    <m/>
    <m/>
    <m/>
    <m/>
    <m/>
    <m/>
    <m/>
    <m/>
    <m/>
    <m/>
    <m/>
    <m/>
    <m/>
    <m/>
    <m/>
    <m/>
    <m/>
    <m/>
    <m/>
    <m/>
    <m/>
    <m/>
    <m/>
    <m/>
    <m/>
    <m/>
    <m/>
    <m/>
    <m/>
    <m/>
    <m/>
    <m/>
    <m/>
    <m/>
    <m/>
    <m/>
    <m/>
    <m/>
    <m/>
    <m/>
    <m/>
    <m/>
    <m/>
    <m/>
    <m/>
    <m/>
    <m/>
    <m/>
    <m/>
    <m/>
    <m/>
    <m/>
    <m/>
    <m/>
    <m/>
    <m/>
    <m/>
    <m/>
    <x v="0"/>
    <m/>
    <m/>
    <m/>
    <m/>
    <m/>
    <s v="GESTIONADO"/>
    <m/>
    <d v="2024-01-17T00:00:00"/>
    <m/>
    <m/>
    <x v="90"/>
    <x v="0"/>
    <x v="0"/>
    <x v="8"/>
    <x v="1"/>
    <n v="1"/>
    <n v="1"/>
    <n v="1"/>
    <n v="1"/>
    <x v="0"/>
    <n v="1"/>
    <s v="900369816Invercasal S.A.S"/>
    <x v="2"/>
    <d v="2024-01-17T00:00:00"/>
    <x v="3175"/>
    <d v="1899-12-30T00:00:00"/>
    <d v="2024-01-17T14:14:00"/>
    <s v="14:14"/>
    <d v="1899-12-30T00:03:27"/>
    <x v="1"/>
    <x v="1"/>
    <x v="27"/>
    <x v="1"/>
    <n v="8193"/>
  </r>
  <r>
    <n v="3200"/>
    <d v="2024-01-17T14:18:48"/>
    <d v="2024-01-17T14:19:18"/>
    <s v="45961452@ventasyservicios.com.co"/>
    <s v="Natalia Buenano Gonzalez"/>
    <m/>
    <d v="2024-01-17T00:00:00"/>
    <s v="12:59"/>
    <x v="1"/>
    <m/>
    <m/>
    <s v="KIBOKO COLOMBIA SAS"/>
    <s v="900404383"/>
    <s v="HABILITACIÓN"/>
    <m/>
    <m/>
    <m/>
    <m/>
    <m/>
    <m/>
    <m/>
    <m/>
    <m/>
    <x v="2"/>
    <m/>
    <m/>
    <m/>
    <m/>
    <m/>
    <m/>
    <m/>
    <m/>
    <m/>
    <m/>
    <m/>
    <m/>
    <m/>
    <m/>
    <m/>
    <m/>
    <m/>
    <m/>
    <m/>
    <m/>
    <m/>
    <m/>
    <m/>
    <m/>
    <m/>
    <m/>
    <m/>
    <m/>
    <m/>
    <m/>
    <m/>
    <m/>
    <m/>
    <m/>
    <m/>
    <m/>
    <m/>
    <m/>
    <m/>
    <m/>
    <m/>
    <m/>
    <m/>
    <m/>
    <m/>
    <m/>
    <m/>
    <m/>
    <m/>
    <m/>
    <m/>
    <m/>
    <m/>
    <m/>
    <m/>
    <m/>
    <m/>
    <m/>
    <m/>
    <m/>
    <m/>
    <m/>
    <m/>
    <m/>
    <m/>
    <m/>
    <m/>
    <m/>
    <m/>
    <m/>
    <m/>
    <m/>
    <m/>
    <m/>
    <m/>
    <m/>
    <m/>
    <m/>
    <m/>
    <m/>
    <m/>
    <m/>
    <m/>
    <m/>
    <m/>
    <m/>
    <m/>
    <m/>
    <m/>
    <m/>
    <m/>
    <m/>
    <s v="HABILITACIÓN DE CORREO(S)"/>
    <m/>
    <s v="contabilidad@kiboko.com.co"/>
    <m/>
    <m/>
    <m/>
    <m/>
    <m/>
    <m/>
    <m/>
    <m/>
    <m/>
    <m/>
    <m/>
    <m/>
    <m/>
    <m/>
    <m/>
    <m/>
    <m/>
    <m/>
    <x v="0"/>
    <m/>
    <m/>
    <m/>
    <m/>
    <m/>
    <m/>
    <m/>
    <d v="2024-01-17T00:00:00"/>
    <m/>
    <m/>
    <x v="55"/>
    <x v="1"/>
    <x v="0"/>
    <x v="0"/>
    <x v="0"/>
    <n v="1"/>
    <n v="1"/>
    <n v="1"/>
    <n v="1"/>
    <x v="0"/>
    <n v="1"/>
    <s v="900404383"/>
    <x v="2"/>
    <d v="2024-01-17T00:00:00"/>
    <x v="3176"/>
    <d v="1899-12-30T00:00:00"/>
    <d v="2024-01-17T12:59:00"/>
    <s v="12:59"/>
    <d v="1899-12-30T01:20:18"/>
    <x v="1"/>
    <x v="1"/>
    <x v="5"/>
    <x v="1"/>
    <n v="8193"/>
  </r>
  <r>
    <n v="3201"/>
    <d v="2024-01-17T14:09:32"/>
    <d v="2024-01-17T14:21:33"/>
    <s v="45077024@ventasyservicios.com.co"/>
    <s v="Leidy Tatiana Pinzon Calderon"/>
    <m/>
    <d v="2024-01-16T00:00:00"/>
    <s v="16:54"/>
    <x v="7"/>
    <m/>
    <m/>
    <m/>
    <m/>
    <m/>
    <m/>
    <s v="crivera@t4b.com.co"/>
    <s v="RE: FW: Solicitud de Cesión de contrato de líneas telefónicas celulares"/>
    <m/>
    <m/>
    <s v="3102104632"/>
    <s v="Help Desk Ltda"/>
    <s v="SOHO"/>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7T00:00:00"/>
    <m/>
    <m/>
    <x v="81"/>
    <x v="6"/>
    <x v="0"/>
    <x v="0"/>
    <x v="0"/>
    <n v="1"/>
    <n v="1"/>
    <n v="1"/>
    <n v="1"/>
    <x v="2"/>
    <n v="2"/>
    <s v="3102104632Help Desk Ltda"/>
    <x v="0"/>
    <d v="2024-01-17T00:00:00"/>
    <x v="3177"/>
    <d v="1899-12-30T00:00:00"/>
    <d v="2024-01-16T16:54:00"/>
    <s v="16:54"/>
    <d v="1899-12-30T21:27:33"/>
    <x v="4"/>
    <x v="0"/>
    <x v="12"/>
    <x v="1"/>
    <n v="8193"/>
  </r>
  <r>
    <n v="3202"/>
    <d v="2024-01-17T14:17:43"/>
    <d v="2024-01-17T14:24:18"/>
    <s v="46049316@ventasyservicios.com.co"/>
    <s v="Evelin Gicela Diaz Garzon"/>
    <m/>
    <d v="2024-01-17T00:00:00"/>
    <s v="10:44"/>
    <x v="7"/>
    <m/>
    <m/>
    <m/>
    <m/>
    <m/>
    <m/>
    <s v="amaya.fernando@hotmail.com"/>
    <s v="AUTORIZACION PARA CEDER TITULARIDADA LINEA 310-2042400"/>
    <m/>
    <m/>
    <s v="3102042400"/>
    <s v="FERNANDO AMAYA Y CIA LTDA"/>
    <s v="PYME PEQUEÑ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7T00:00:00"/>
    <m/>
    <m/>
    <x v="78"/>
    <x v="6"/>
    <x v="0"/>
    <x v="0"/>
    <x v="0"/>
    <n v="1"/>
    <n v="1"/>
    <n v="1"/>
    <n v="1"/>
    <x v="1"/>
    <n v="2"/>
    <s v="3102042400FERNANDO AMAYA Y CIA LTDA"/>
    <x v="2"/>
    <d v="2024-01-17T00:00:00"/>
    <x v="3178"/>
    <d v="1899-12-30T00:00:00"/>
    <d v="2024-01-17T10:44:00"/>
    <s v="10:44"/>
    <d v="1899-12-30T03:40:18"/>
    <x v="1"/>
    <x v="1"/>
    <x v="22"/>
    <x v="1"/>
    <n v="8193"/>
  </r>
  <r>
    <n v="3203"/>
    <d v="2024-01-17T14:25:07"/>
    <d v="2024-01-17T14:25:26"/>
    <s v="45961452@ventasyservicios.com.co"/>
    <s v="Natalia Buenano Gonzalez"/>
    <m/>
    <d v="2024-01-17T00:00:00"/>
    <s v="13:03"/>
    <x v="1"/>
    <m/>
    <m/>
    <s v="ASSIT CONSULTORES"/>
    <s v="830090100"/>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17T00:00:00"/>
    <m/>
    <m/>
    <x v="4"/>
    <x v="1"/>
    <x v="0"/>
    <x v="0"/>
    <x v="0"/>
    <n v="1"/>
    <n v="1"/>
    <n v="1"/>
    <n v="1"/>
    <x v="0"/>
    <n v="1"/>
    <s v="830090100"/>
    <x v="2"/>
    <d v="2024-01-17T00:00:00"/>
    <x v="3179"/>
    <d v="1899-12-30T00:00:00"/>
    <d v="2024-01-17T13:03:00"/>
    <s v="13:03"/>
    <d v="1899-12-30T01:22:26"/>
    <x v="1"/>
    <x v="1"/>
    <x v="5"/>
    <x v="1"/>
    <n v="8193"/>
  </r>
  <r>
    <n v="3204"/>
    <d v="2024-01-17T14:25:25"/>
    <d v="2024-01-17T14:26:25"/>
    <s v="46049316@ventasyservicios.com.co"/>
    <s v="Evelin Gicela Diaz Garzon"/>
    <m/>
    <d v="2024-01-17T00:00:00"/>
    <s v="10:44"/>
    <x v="7"/>
    <m/>
    <m/>
    <m/>
    <m/>
    <m/>
    <m/>
    <s v="amaya.fernando@hotmail.com; "/>
    <s v="Re: AUTORIZACION PARA CEDER TITULARIDADA LINEA 310-2042400"/>
    <m/>
    <m/>
    <s v="3102042400"/>
    <s v="FERNANDO AMAYA Y CIA LTDA"/>
    <s v="PYME PEQUEÑ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7T00:00:00"/>
    <m/>
    <m/>
    <x v="78"/>
    <x v="6"/>
    <x v="0"/>
    <x v="0"/>
    <x v="0"/>
    <n v="1"/>
    <n v="1"/>
    <n v="1"/>
    <n v="1"/>
    <x v="1"/>
    <n v="2"/>
    <s v="3102042400FERNANDO AMAYA Y CIA LTDA"/>
    <x v="2"/>
    <d v="2024-01-17T00:00:00"/>
    <x v="3180"/>
    <d v="1899-12-30T00:00:00"/>
    <d v="2024-01-17T10:44:00"/>
    <s v="10:44"/>
    <d v="1899-12-30T03:42:25"/>
    <x v="1"/>
    <x v="1"/>
    <x v="22"/>
    <x v="1"/>
    <n v="8193"/>
  </r>
  <r>
    <n v="3205"/>
    <d v="2024-01-17T14:27:51"/>
    <d v="2024-01-17T14:29:06"/>
    <s v="45577874@ventasyservicios.com.co"/>
    <s v="David Andres Pardo Torres"/>
    <m/>
    <d v="2024-01-16T00:00:00"/>
    <s v="08:20"/>
    <x v="4"/>
    <m/>
    <m/>
    <m/>
    <m/>
    <m/>
    <m/>
    <m/>
    <m/>
    <s v="direccion.administrativa@transitobello.com"/>
    <s v="solicitud cambio de suscriptor contrato 12243785"/>
    <s v="12243785"/>
    <s v="TMB TRANSITO MODERNO DE BELLO LTDA"/>
    <s v="SOHO"/>
    <s v="CLIENTE EXTERNO"/>
    <x v="0"/>
    <m/>
    <s v="FIJO"/>
    <s v="FO"/>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17T00:00:00"/>
    <s v="20670772"/>
    <m/>
    <x v="111"/>
    <x v="0"/>
    <x v="0"/>
    <x v="0"/>
    <x v="0"/>
    <n v="1"/>
    <n v="1"/>
    <n v="1"/>
    <n v="1"/>
    <x v="1"/>
    <n v="4"/>
    <s v="12243785TMB TRANSITO MODERNO DE BELLO LTDA"/>
    <x v="0"/>
    <d v="2024-01-17T00:00:00"/>
    <x v="3181"/>
    <d v="1899-12-30T00:00:00"/>
    <d v="2024-01-16T08:20:00"/>
    <s v="08:20"/>
    <d v="1899-12-31T06:09:06"/>
    <x v="0"/>
    <x v="0"/>
    <x v="14"/>
    <x v="0"/>
    <n v="8193"/>
  </r>
  <r>
    <n v="3206"/>
    <d v="2024-01-17T14:15:30"/>
    <d v="2024-01-17T14:30:11"/>
    <s v="45113897@ventasyservicios.com.co"/>
    <s v="Diana Carolina Zambrano Cruz"/>
    <m/>
    <d v="2024-01-17T00:00:00"/>
    <s v="8:46"/>
    <x v="4"/>
    <m/>
    <m/>
    <m/>
    <m/>
    <m/>
    <m/>
    <m/>
    <m/>
    <s v="camilacamilo070898@gmail.com"/>
    <s v="Buenos días"/>
    <s v="25357548"/>
    <s v="2}IX YADIRA CAMILO CAICEDO                 "/>
    <s v="MASIVO"/>
    <s v="CLIENTE EXTERNO"/>
    <x v="0"/>
    <m/>
    <s v="FIJO"/>
    <s v="HFC"/>
    <s v="CASO A OTRAS ÁREAS"/>
    <m/>
    <m/>
    <m/>
    <m/>
    <m/>
    <m/>
    <m/>
    <m/>
    <s v="RESIDENCIAL"/>
    <m/>
    <m/>
    <m/>
    <m/>
    <m/>
    <m/>
    <m/>
    <m/>
    <m/>
    <m/>
    <m/>
    <m/>
    <m/>
    <m/>
    <m/>
    <m/>
    <m/>
    <m/>
    <m/>
    <m/>
    <m/>
    <m/>
    <m/>
    <m/>
    <m/>
    <m/>
    <m/>
    <m/>
    <m/>
    <m/>
    <m/>
    <m/>
    <m/>
    <m/>
    <m/>
    <m/>
    <m/>
    <m/>
    <m/>
    <m/>
    <m/>
    <m/>
    <m/>
    <m/>
    <m/>
    <m/>
    <m/>
    <m/>
    <m/>
    <m/>
    <m/>
    <m/>
    <m/>
    <m/>
    <m/>
    <m/>
    <m/>
    <m/>
    <m/>
    <m/>
    <m/>
    <m/>
    <m/>
    <m/>
    <m/>
    <m/>
    <m/>
    <m/>
    <m/>
    <m/>
    <m/>
    <m/>
    <m/>
    <m/>
    <m/>
    <m/>
    <m/>
    <m/>
    <m/>
    <m/>
    <m/>
    <m/>
    <m/>
    <m/>
    <m/>
    <m/>
    <m/>
    <m/>
    <m/>
    <m/>
    <m/>
    <m/>
    <m/>
    <m/>
    <m/>
    <m/>
    <m/>
    <m/>
    <m/>
    <m/>
    <x v="0"/>
    <m/>
    <m/>
    <m/>
    <m/>
    <m/>
    <s v="GESTIONADO"/>
    <m/>
    <d v="2024-01-17T00:00:00"/>
    <m/>
    <m/>
    <x v="118"/>
    <x v="0"/>
    <x v="0"/>
    <x v="0"/>
    <x v="0"/>
    <n v="1"/>
    <n v="1"/>
    <n v="1"/>
    <n v="1"/>
    <x v="0"/>
    <n v="1"/>
    <s v="253575482}IX YADIRA CAMILO CAICEDO                 "/>
    <x v="2"/>
    <d v="2024-01-17T00:00:00"/>
    <x v="3182"/>
    <d v="1899-12-30T00:00:00"/>
    <d v="2024-01-17T08:46:00"/>
    <s v="8:46"/>
    <d v="1899-12-30T05:44:11"/>
    <x v="1"/>
    <x v="1"/>
    <x v="30"/>
    <x v="0"/>
    <n v="8193"/>
  </r>
  <r>
    <n v="3207"/>
    <d v="2024-01-17T14:31:50"/>
    <d v="2024-01-17T14:32:10"/>
    <s v="45961452@ventasyservicios.com.co"/>
    <s v="Natalia Buenano Gonzalez"/>
    <m/>
    <d v="2024-01-17T00:00:00"/>
    <s v="13:21"/>
    <x v="1"/>
    <m/>
    <m/>
    <s v="MARCA REGISTRADA, ABOGADO"/>
    <s v="900656563"/>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17T00:00:00"/>
    <m/>
    <m/>
    <x v="4"/>
    <x v="1"/>
    <x v="0"/>
    <x v="43"/>
    <x v="1"/>
    <n v="1"/>
    <n v="1"/>
    <n v="1"/>
    <n v="1"/>
    <x v="0"/>
    <n v="1"/>
    <s v="900656563"/>
    <x v="2"/>
    <d v="2024-01-17T00:00:00"/>
    <x v="3183"/>
    <d v="1899-12-30T00:00:00"/>
    <d v="2024-01-17T13:21:00"/>
    <s v="13:21"/>
    <d v="1899-12-30T01:11:10"/>
    <x v="1"/>
    <x v="1"/>
    <x v="5"/>
    <x v="1"/>
    <n v="8193"/>
  </r>
  <r>
    <n v="3208"/>
    <d v="2024-01-17T14:30:54"/>
    <d v="2024-01-17T14:33:09"/>
    <s v="45077024@ventasyservicios.com.co"/>
    <s v="Leidy Tatiana Pinzon Calderon"/>
    <m/>
    <d v="2024-01-16T00:00:00"/>
    <s v="16:56"/>
    <x v="7"/>
    <m/>
    <m/>
    <m/>
    <m/>
    <m/>
    <m/>
    <s v="RIVERARINCON@OUTLOOK.COM"/>
    <s v="Re: cesion"/>
    <m/>
    <m/>
    <s v="3104813521"/>
    <s v="MARIA CONSUELO RINCON RIVEROS"/>
    <s v="MASIVO"/>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7T00:00:00"/>
    <m/>
    <m/>
    <x v="81"/>
    <x v="6"/>
    <x v="0"/>
    <x v="0"/>
    <x v="0"/>
    <n v="1"/>
    <n v="1"/>
    <n v="1"/>
    <n v="1"/>
    <x v="0"/>
    <n v="1"/>
    <s v="3104813521MARIA CONSUELO RINCON RIVEROS"/>
    <x v="0"/>
    <d v="2024-01-17T00:00:00"/>
    <x v="3184"/>
    <d v="1899-12-30T00:00:00"/>
    <d v="2024-01-16T16:56:00"/>
    <s v="16:56"/>
    <d v="1899-12-30T21:37:09"/>
    <x v="4"/>
    <x v="0"/>
    <x v="12"/>
    <x v="1"/>
    <n v="8193"/>
  </r>
  <r>
    <n v="3209"/>
    <d v="2024-01-17T14:32:56"/>
    <d v="2024-01-17T14:33:59"/>
    <s v="45077016@ventasyservicios.com.co"/>
    <s v="Luis Guanuquiza Dominguez"/>
    <m/>
    <d v="2024-01-17T00:00:00"/>
    <s v="11:23"/>
    <x v="3"/>
    <m/>
    <s v="15561365"/>
    <m/>
    <m/>
    <m/>
    <m/>
    <m/>
    <m/>
    <m/>
    <m/>
    <s v="15561365"/>
    <s v="ASOCIACION DE HOSPITALES DEL RISARALDA"/>
    <s v="MICRO"/>
    <s v="CLIENTE EXTERNO"/>
    <x v="0"/>
    <m/>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7T00:00:00"/>
    <m/>
    <m/>
    <x v="22"/>
    <x v="3"/>
    <x v="0"/>
    <x v="0"/>
    <x v="0"/>
    <n v="1"/>
    <n v="1"/>
    <n v="1"/>
    <n v="1"/>
    <x v="0"/>
    <n v="1"/>
    <s v="15561365ASOCIACION DE HOSPITALES DEL RISARALDA"/>
    <x v="2"/>
    <d v="2024-01-17T00:00:00"/>
    <x v="3185"/>
    <d v="1899-12-30T00:00:00"/>
    <d v="2024-01-17T11:23:00"/>
    <s v="11:23"/>
    <d v="1899-12-30T03:10:59"/>
    <x v="1"/>
    <x v="1"/>
    <x v="25"/>
    <x v="1"/>
    <n v="8193"/>
  </r>
  <r>
    <n v="3210"/>
    <d v="2024-01-17T14:36:19"/>
    <d v="2024-01-17T14:36:31"/>
    <s v="46044971@ventasyservicios.com.co"/>
    <s v="Rowinson Pinilla Vega"/>
    <m/>
    <d v="2024-01-16T00:00:00"/>
    <s v="20:11 p. m."/>
    <x v="0"/>
    <m/>
    <m/>
    <m/>
    <m/>
    <m/>
    <m/>
    <m/>
    <m/>
    <s v="alexander.lopez.ext@claro.com.co"/>
    <s v="RE: Oferta fidelizacion NIT 900994582"/>
    <s v="3137461668"/>
    <s v="CONFIAMOS COLOMBIA SAS"/>
    <s v="SOHO"/>
    <s v="CLIENTE CLAR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6T00:00:00"/>
    <s v="NA"/>
    <s v="NA"/>
    <x v="0"/>
    <x v="0"/>
    <x v="0"/>
    <x v="0"/>
    <x v="0"/>
    <n v="1"/>
    <n v="1"/>
    <n v="1"/>
    <n v="1"/>
    <x v="0"/>
    <n v="1"/>
    <s v="3137461668CONFIAMOS COLOMBIA SAS"/>
    <x v="0"/>
    <d v="2024-01-17T00:00:00"/>
    <x v="3186"/>
    <d v="1899-12-30T00:00:00"/>
    <d v="2024-01-16T20:11:00"/>
    <s v="20:11"/>
    <d v="1899-12-30T18:25:31"/>
    <x v="4"/>
    <x v="2"/>
    <x v="19"/>
    <x v="1"/>
    <n v="8193"/>
  </r>
  <r>
    <n v="3211"/>
    <d v="2024-01-17T14:36:33"/>
    <d v="2024-01-17T14:37:16"/>
    <s v="46049316@ventasyservicios.com.co"/>
    <s v="Evelin Gicela Diaz Garzon"/>
    <m/>
    <d v="2024-01-17T00:00:00"/>
    <s v="11:09"/>
    <x v="7"/>
    <m/>
    <m/>
    <m/>
    <m/>
    <m/>
    <m/>
    <s v="soporteti@funerariasantacruz.co"/>
    <s v="soporteti@funerariasantacruz.co"/>
    <m/>
    <m/>
    <s v="3102307620"/>
    <s v="FUNERARIA SANTA CRUZ  PLA"/>
    <s v="PYME PEQUEÑ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7T00:00:00"/>
    <m/>
    <m/>
    <x v="81"/>
    <x v="6"/>
    <x v="0"/>
    <x v="0"/>
    <x v="0"/>
    <n v="1"/>
    <n v="1"/>
    <n v="1"/>
    <n v="1"/>
    <x v="0"/>
    <n v="1"/>
    <s v="3102307620FUNERARIA SANTA CRUZ  PLA"/>
    <x v="2"/>
    <d v="2024-01-17T00:00:00"/>
    <x v="3187"/>
    <d v="1899-12-30T00:00:00"/>
    <d v="2024-01-17T11:09:00"/>
    <s v="11:09"/>
    <d v="1899-12-30T03:28:16"/>
    <x v="1"/>
    <x v="1"/>
    <x v="22"/>
    <x v="1"/>
    <n v="8193"/>
  </r>
  <r>
    <n v="3212"/>
    <d v="2024-01-17T14:36:34"/>
    <d v="2024-01-17T14:38:52"/>
    <s v="46044971@ventasyservicios.com.co"/>
    <s v="Rowinson Pinilla Vega"/>
    <m/>
    <d v="2024-01-16T00:00:00"/>
    <s v="17:13 p. m."/>
    <x v="4"/>
    <m/>
    <m/>
    <m/>
    <m/>
    <m/>
    <m/>
    <m/>
    <m/>
    <s v="dvargas.c77@gmail.com"/>
    <s v="Fwd: Solicitud de pago"/>
    <s v="3114628524"/>
    <s v="DIEGO VARGAS CIFUENTES"/>
    <s v="SOHO"/>
    <s v="CLIENTE EXTERNO"/>
    <x v="0"/>
    <m/>
    <s v="MÓVIL"/>
    <m/>
    <m/>
    <s v="SALDO"/>
    <m/>
    <m/>
    <m/>
    <m/>
    <m/>
    <m/>
    <m/>
    <m/>
    <m/>
    <m/>
    <m/>
    <m/>
    <m/>
    <m/>
    <m/>
    <m/>
    <m/>
    <m/>
    <m/>
    <m/>
    <m/>
    <m/>
    <m/>
    <m/>
    <m/>
    <m/>
    <m/>
    <m/>
    <m/>
    <m/>
    <m/>
    <m/>
    <m/>
    <m/>
    <m/>
    <m/>
    <m/>
    <m/>
    <m/>
    <m/>
    <m/>
    <m/>
    <m/>
    <m/>
    <m/>
    <m/>
    <m/>
    <m/>
    <s v="DEVOLUCIÓN DE SALDO"/>
    <m/>
    <m/>
    <m/>
    <m/>
    <m/>
    <m/>
    <m/>
    <m/>
    <m/>
    <m/>
    <m/>
    <m/>
    <m/>
    <m/>
    <m/>
    <m/>
    <m/>
    <m/>
    <m/>
    <m/>
    <m/>
    <m/>
    <m/>
    <m/>
    <m/>
    <m/>
    <m/>
    <m/>
    <m/>
    <m/>
    <m/>
    <m/>
    <m/>
    <m/>
    <m/>
    <m/>
    <m/>
    <m/>
    <m/>
    <m/>
    <m/>
    <m/>
    <m/>
    <m/>
    <m/>
    <m/>
    <m/>
    <m/>
    <m/>
    <m/>
    <m/>
    <m/>
    <m/>
    <m/>
    <m/>
    <m/>
    <m/>
    <m/>
    <m/>
    <x v="0"/>
    <m/>
    <m/>
    <m/>
    <m/>
    <m/>
    <s v="GESTIONADO"/>
    <m/>
    <d v="2024-01-16T00:00:00"/>
    <s v="NA"/>
    <s v="NA"/>
    <x v="10"/>
    <x v="0"/>
    <x v="0"/>
    <x v="0"/>
    <x v="0"/>
    <n v="1"/>
    <n v="1"/>
    <n v="1"/>
    <n v="1"/>
    <x v="1"/>
    <n v="2"/>
    <s v="3114628524DIEGO VARGAS CIFUENTES"/>
    <x v="0"/>
    <d v="2024-01-17T00:00:00"/>
    <x v="3188"/>
    <d v="1899-12-30T00:00:00"/>
    <d v="2024-01-16T17:13:00"/>
    <s v="17:13"/>
    <d v="1899-12-30T21:25:52"/>
    <x v="4"/>
    <x v="2"/>
    <x v="19"/>
    <x v="1"/>
    <n v="8193"/>
  </r>
  <r>
    <n v="3213"/>
    <d v="2024-01-17T14:38:29"/>
    <d v="2024-01-17T14:39:21"/>
    <s v="46044959@ventasyservicios.com.co"/>
    <s v="Brayan Enrique Cuida Castillo"/>
    <m/>
    <d v="2024-01-16T00:00:00"/>
    <s v="4:25 p. m."/>
    <x v="4"/>
    <m/>
    <m/>
    <m/>
    <m/>
    <m/>
    <m/>
    <m/>
    <m/>
    <s v="yansupe20@yahoo.es"/>
    <s v="Solicitud de cancelación del servicio y queja por factura"/>
    <s v="60854987"/>
    <s v="YANLEDYS SUAREZ PEREZ"/>
    <s v="SOH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7T00:00:00"/>
    <s v="nn"/>
    <m/>
    <x v="58"/>
    <x v="0"/>
    <x v="0"/>
    <x v="0"/>
    <x v="0"/>
    <n v="1"/>
    <n v="1"/>
    <n v="1"/>
    <n v="1"/>
    <x v="0"/>
    <n v="1"/>
    <s v="60854987YANLEDYS SUAREZ PEREZ"/>
    <x v="0"/>
    <d v="2024-01-17T00:00:00"/>
    <x v="3189"/>
    <d v="1899-12-30T00:00:00"/>
    <d v="2024-01-16T04:25:00"/>
    <s v="4:25"/>
    <d v="1899-12-31T10:14:21"/>
    <x v="0"/>
    <x v="0"/>
    <x v="7"/>
    <x v="0"/>
    <n v="8193"/>
  </r>
  <r>
    <n v="3214"/>
    <d v="2024-01-17T10:55:06"/>
    <d v="2024-01-17T14:40:10"/>
    <s v="45688293@ventasyservicios.com.co"/>
    <s v="Juan David Mendez"/>
    <m/>
    <d v="2024-01-17T00:00:00"/>
    <s v="10:52"/>
    <x v="0"/>
    <m/>
    <m/>
    <m/>
    <m/>
    <m/>
    <m/>
    <m/>
    <m/>
    <s v="hilda.gomez@claro.com.co"/>
    <s v="RV: Problemas con líneas CONSORCIO ADISES Número Cuenta: 8.22496873 "/>
    <s v="8.22496873"/>
    <s v="CONSORCIO ADISES 2 21 "/>
    <s v="SOHO"/>
    <s v="CLIENTE CLARO"/>
    <x v="0"/>
    <m/>
    <s v="MÓVIL"/>
    <m/>
    <m/>
    <s v="INCLUSIONES - EXCLUSIONES"/>
    <m/>
    <m/>
    <m/>
    <m/>
    <m/>
    <m/>
    <m/>
    <m/>
    <m/>
    <m/>
    <m/>
    <m/>
    <m/>
    <m/>
    <m/>
    <m/>
    <m/>
    <m/>
    <m/>
    <m/>
    <m/>
    <m/>
    <m/>
    <m/>
    <s v="INFORMACIÓN - ACLARACIÓN"/>
    <m/>
    <m/>
    <m/>
    <m/>
    <m/>
    <m/>
    <m/>
    <m/>
    <m/>
    <m/>
    <m/>
    <m/>
    <m/>
    <m/>
    <m/>
    <m/>
    <m/>
    <m/>
    <m/>
    <m/>
    <m/>
    <m/>
    <m/>
    <m/>
    <m/>
    <m/>
    <m/>
    <m/>
    <m/>
    <m/>
    <m/>
    <m/>
    <m/>
    <m/>
    <m/>
    <m/>
    <m/>
    <m/>
    <m/>
    <m/>
    <m/>
    <m/>
    <m/>
    <m/>
    <m/>
    <m/>
    <m/>
    <m/>
    <m/>
    <m/>
    <m/>
    <m/>
    <m/>
    <m/>
    <m/>
    <m/>
    <m/>
    <m/>
    <m/>
    <m/>
    <m/>
    <m/>
    <m/>
    <m/>
    <m/>
    <m/>
    <m/>
    <m/>
    <m/>
    <m/>
    <m/>
    <m/>
    <m/>
    <m/>
    <m/>
    <m/>
    <m/>
    <m/>
    <m/>
    <m/>
    <m/>
    <m/>
    <m/>
    <x v="0"/>
    <m/>
    <m/>
    <m/>
    <m/>
    <m/>
    <s v="GESTIONADO"/>
    <m/>
    <d v="2024-01-17T00:00:00"/>
    <m/>
    <m/>
    <x v="98"/>
    <x v="0"/>
    <x v="0"/>
    <x v="0"/>
    <x v="0"/>
    <n v="1"/>
    <n v="1"/>
    <n v="1"/>
    <n v="1"/>
    <x v="0"/>
    <n v="1"/>
    <s v="8.22496873CONSORCIO ADISES 2 21 "/>
    <x v="2"/>
    <d v="2024-01-17T00:00:00"/>
    <x v="3190"/>
    <d v="1899-12-30T00:00:00"/>
    <d v="2024-01-17T10:52:00"/>
    <s v="10:52"/>
    <d v="1899-12-30T03:48:10"/>
    <x v="1"/>
    <x v="1"/>
    <x v="4"/>
    <x v="1"/>
    <n v="8193"/>
  </r>
  <r>
    <n v="3215"/>
    <d v="2024-01-17T14:27:19"/>
    <d v="2024-01-17T14:40:54"/>
    <s v="45077040@ventasyservicios.com.co"/>
    <s v="Kimberly Tatiana Sorza Moya"/>
    <m/>
    <d v="2024-01-17T00:00:00"/>
    <s v="9:25 a. m."/>
    <x v="0"/>
    <m/>
    <m/>
    <m/>
    <m/>
    <m/>
    <m/>
    <m/>
    <m/>
    <s v="jair.castro@claro.com.co"/>
    <s v="ASIGNACION MIN BERDEZ//900577381//ICCID//57101602305213753"/>
    <s v="8.22427912"/>
    <s v="BERDEZ SAS"/>
    <s v="SOH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7T00:00:00"/>
    <m/>
    <m/>
    <x v="21"/>
    <x v="0"/>
    <x v="0"/>
    <x v="0"/>
    <x v="0"/>
    <n v="1"/>
    <n v="1"/>
    <n v="1"/>
    <n v="1"/>
    <x v="0"/>
    <n v="1"/>
    <s v="8.22427912BERDEZ SAS"/>
    <x v="2"/>
    <d v="2024-01-17T00:00:00"/>
    <x v="3191"/>
    <d v="1899-12-30T00:00:00"/>
    <d v="2024-01-17T09:25:00"/>
    <s v="9:25"/>
    <d v="1899-12-30T05:15:54"/>
    <x v="1"/>
    <x v="1"/>
    <x v="31"/>
    <x v="1"/>
    <n v="8193"/>
  </r>
  <r>
    <n v="3216"/>
    <d v="2024-01-17T14:43:04"/>
    <d v="2024-01-17T14:43:09"/>
    <s v="45961543@ventasyservicios.com.co"/>
    <s v="Juan Jose Duque Aguirre"/>
    <m/>
    <d v="2024-01-17T00:00:00"/>
    <s v="9:54 "/>
    <x v="1"/>
    <m/>
    <m/>
    <s v="ABOGADOS GONZALEZ SALAZAR"/>
    <s v="800013692"/>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17T00:00:00"/>
    <m/>
    <m/>
    <x v="4"/>
    <x v="1"/>
    <x v="0"/>
    <x v="0"/>
    <x v="0"/>
    <n v="1"/>
    <n v="1"/>
    <n v="1"/>
    <n v="1"/>
    <x v="1"/>
    <n v="2"/>
    <s v="800013692"/>
    <x v="2"/>
    <d v="2024-01-17T00:00:00"/>
    <x v="3192"/>
    <d v="1899-12-30T00:00:00"/>
    <d v="2024-01-17T09:54:00"/>
    <s v="9:54"/>
    <d v="1899-12-30T04:49:09"/>
    <x v="1"/>
    <x v="1"/>
    <x v="6"/>
    <x v="1"/>
    <n v="8193"/>
  </r>
  <r>
    <n v="3217"/>
    <d v="2024-01-17T14:44:06"/>
    <d v="2024-01-17T14:44:49"/>
    <s v="46049316@ventasyservicios.com.co"/>
    <s v="Evelin Gicela Diaz Garzon"/>
    <m/>
    <d v="2024-01-17T00:00:00"/>
    <s v="11:12"/>
    <x v="7"/>
    <m/>
    <m/>
    <m/>
    <m/>
    <m/>
    <m/>
    <s v="soporteti@funerariasantacruz.co"/>
    <s v="CESION LINEA TELEFONICA"/>
    <m/>
    <m/>
    <s v="3115216955"/>
    <s v="FUNERARIA SANTA CRUZ  PLA"/>
    <s v="PYME PEQUEÑ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7T00:00:00"/>
    <m/>
    <m/>
    <x v="81"/>
    <x v="6"/>
    <x v="0"/>
    <x v="0"/>
    <x v="0"/>
    <n v="1"/>
    <n v="1"/>
    <n v="1"/>
    <n v="1"/>
    <x v="0"/>
    <n v="1"/>
    <s v="3115216955FUNERARIA SANTA CRUZ  PLA"/>
    <x v="2"/>
    <d v="2024-01-17T00:00:00"/>
    <x v="3193"/>
    <d v="1899-12-30T00:00:00"/>
    <d v="2024-01-17T11:12:00"/>
    <s v="11:12"/>
    <d v="1899-12-30T03:32:49"/>
    <x v="1"/>
    <x v="1"/>
    <x v="22"/>
    <x v="1"/>
    <n v="8193"/>
  </r>
  <r>
    <n v="3218"/>
    <d v="2024-01-17T14:48:59"/>
    <d v="2024-01-17T14:49:42"/>
    <s v="46049316@ventasyservicios.com.co"/>
    <s v="Evelin Gicela Diaz Garzon"/>
    <m/>
    <d v="2024-01-17T00:00:00"/>
    <s v="11:23"/>
    <x v="7"/>
    <m/>
    <m/>
    <m/>
    <m/>
    <m/>
    <m/>
    <s v="cpsgarzon@movilco.com.co"/>
    <s v="SOLICITUD CESION DE CONTRATO EMPRESA OB CERAMICA SAS"/>
    <m/>
    <m/>
    <s v="8.22503219 "/>
    <s v="OB CERAMICA SAS"/>
    <s v="NO DETERMINAD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7T00:00:00"/>
    <m/>
    <m/>
    <x v="78"/>
    <x v="6"/>
    <x v="0"/>
    <x v="0"/>
    <x v="0"/>
    <n v="1"/>
    <n v="1"/>
    <n v="1"/>
    <n v="1"/>
    <x v="0"/>
    <n v="1"/>
    <s v="8.22503219 OB CERAMICA SAS"/>
    <x v="2"/>
    <d v="2024-01-17T00:00:00"/>
    <x v="3194"/>
    <d v="1899-12-30T00:00:00"/>
    <d v="2024-01-17T11:23:00"/>
    <s v="11:23"/>
    <d v="1899-12-30T03:26:42"/>
    <x v="1"/>
    <x v="1"/>
    <x v="22"/>
    <x v="1"/>
    <n v="8193"/>
  </r>
  <r>
    <n v="3219"/>
    <d v="2024-01-17T14:49:52"/>
    <d v="2024-01-17T14:50:40"/>
    <s v="46044959@ventasyservicios.com.co"/>
    <s v="Brayan Enrique Cuida Castillo"/>
    <m/>
    <d v="2024-01-16T00:00:00"/>
    <s v="4:15 p. m."/>
    <x v="4"/>
    <m/>
    <m/>
    <m/>
    <m/>
    <m/>
    <m/>
    <m/>
    <m/>
    <s v="xiomara.alejandra.romero@segurosbolivar.com"/>
    <s v="Re: Validar pago"/>
    <s v="3202123612 "/>
    <s v="XIOMARA ALEJANDRA ROMERO ALVAREZ"/>
    <s v="SOHO"/>
    <s v="CLIENTE CLAR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7T00:00:00"/>
    <s v="nn"/>
    <m/>
    <x v="47"/>
    <x v="0"/>
    <x v="0"/>
    <x v="0"/>
    <x v="0"/>
    <n v="1"/>
    <n v="1"/>
    <n v="1"/>
    <n v="1"/>
    <x v="0"/>
    <n v="1"/>
    <s v="3202123612 XIOMARA ALEJANDRA ROMERO ALVAREZ"/>
    <x v="0"/>
    <d v="2024-01-17T00:00:00"/>
    <x v="3195"/>
    <d v="1899-12-30T00:00:00"/>
    <d v="2024-01-16T04:15:00"/>
    <s v="4:15"/>
    <d v="1899-12-31T10:35:40"/>
    <x v="0"/>
    <x v="0"/>
    <x v="7"/>
    <x v="0"/>
    <n v="8193"/>
  </r>
  <r>
    <n v="3220"/>
    <d v="2024-01-17T14:47:48"/>
    <d v="2024-01-17T14:58:18"/>
    <s v="45577874@ventasyservicios.com.co"/>
    <s v="David Andres Pardo Torres"/>
    <m/>
    <d v="2024-01-16T00:00:00"/>
    <s v="11:26"/>
    <x v="4"/>
    <m/>
    <m/>
    <m/>
    <m/>
    <m/>
    <m/>
    <m/>
    <m/>
    <s v="sistemas@plasticosmq.com.co"/>
    <s v="Re: Problemas servicio telefonia movil // FABRICA DE CEPILLOS Y PEINILLAS M Q LTDA Nit; 830098143-7"/>
    <s v="8.22497763"/>
    <s v="PLASTICOS MQ SAS"/>
    <s v="PYME PEQUEÑA"/>
    <s v="CLIENTE EXTERNO"/>
    <x v="0"/>
    <m/>
    <s v="MÓVIL"/>
    <m/>
    <m/>
    <s v="FALLAS TÉCNICAS"/>
    <m/>
    <m/>
    <m/>
    <m/>
    <m/>
    <m/>
    <m/>
    <m/>
    <m/>
    <m/>
    <m/>
    <m/>
    <m/>
    <m/>
    <m/>
    <m/>
    <m/>
    <m/>
    <m/>
    <s v="REINCIDENCIA"/>
    <m/>
    <m/>
    <m/>
    <m/>
    <m/>
    <m/>
    <m/>
    <m/>
    <m/>
    <m/>
    <m/>
    <m/>
    <m/>
    <m/>
    <m/>
    <m/>
    <m/>
    <m/>
    <m/>
    <m/>
    <m/>
    <m/>
    <m/>
    <m/>
    <m/>
    <m/>
    <m/>
    <m/>
    <m/>
    <m/>
    <m/>
    <m/>
    <m/>
    <m/>
    <m/>
    <m/>
    <m/>
    <m/>
    <m/>
    <m/>
    <m/>
    <m/>
    <m/>
    <m/>
    <m/>
    <m/>
    <m/>
    <m/>
    <m/>
    <m/>
    <m/>
    <m/>
    <m/>
    <m/>
    <m/>
    <m/>
    <m/>
    <m/>
    <m/>
    <m/>
    <m/>
    <m/>
    <m/>
    <m/>
    <m/>
    <m/>
    <m/>
    <m/>
    <m/>
    <m/>
    <m/>
    <m/>
    <m/>
    <m/>
    <m/>
    <m/>
    <m/>
    <m/>
    <m/>
    <m/>
    <m/>
    <m/>
    <m/>
    <m/>
    <m/>
    <m/>
    <m/>
    <m/>
    <x v="1"/>
    <m/>
    <m/>
    <s v="1"/>
    <s v="2363723"/>
    <s v="COTA"/>
    <s v="GESTIONADO"/>
    <m/>
    <d v="2024-01-17T00:00:00"/>
    <s v="6"/>
    <m/>
    <x v="83"/>
    <x v="0"/>
    <x v="0"/>
    <x v="0"/>
    <x v="0"/>
    <n v="1"/>
    <n v="1"/>
    <n v="1"/>
    <n v="1"/>
    <x v="0"/>
    <n v="1"/>
    <s v="8.22497763PLASTICOS MQ SAS"/>
    <x v="0"/>
    <d v="2024-01-17T00:00:00"/>
    <x v="3196"/>
    <d v="1899-12-30T00:00:00"/>
    <d v="2024-01-16T11:26:00"/>
    <s v="11:26"/>
    <d v="1899-12-31T03:32:18"/>
    <x v="0"/>
    <x v="0"/>
    <x v="14"/>
    <x v="0"/>
    <n v="8193"/>
  </r>
  <r>
    <n v="3221"/>
    <d v="2024-01-17T14:59:02"/>
    <d v="2024-01-17T14:59:40"/>
    <s v="46049316@ventasyservicios.com.co"/>
    <s v="Evelin Gicela Diaz Garzon"/>
    <m/>
    <d v="2024-01-17T00:00:00"/>
    <s v="11:28"/>
    <x v="7"/>
    <m/>
    <m/>
    <m/>
    <m/>
    <m/>
    <m/>
    <s v="juancarlosvallejosas@gmail.com; "/>
    <s v="Re: RV: cesión de contratos"/>
    <m/>
    <m/>
    <s v="3118500294"/>
    <s v="EUGENIO UCROS CUELLAR"/>
    <s v="NO DETERMINAD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7T00:00:00"/>
    <m/>
    <m/>
    <x v="78"/>
    <x v="6"/>
    <x v="0"/>
    <x v="0"/>
    <x v="0"/>
    <n v="1"/>
    <n v="1"/>
    <n v="1"/>
    <n v="1"/>
    <x v="2"/>
    <n v="2"/>
    <s v="3118500294EUGENIO UCROS CUELLAR"/>
    <x v="2"/>
    <d v="2024-01-17T00:00:00"/>
    <x v="3197"/>
    <d v="1899-12-30T00:00:00"/>
    <d v="2024-01-17T11:28:00"/>
    <s v="11:28"/>
    <d v="1899-12-30T03:31:40"/>
    <x v="1"/>
    <x v="1"/>
    <x v="22"/>
    <x v="1"/>
    <n v="8193"/>
  </r>
  <r>
    <n v="3222"/>
    <d v="2024-01-17T14:57:58"/>
    <d v="2024-01-17T15:01:08"/>
    <s v="45077024@ventasyservicios.com.co"/>
    <s v="Leidy Tatiana Pinzon Calderon"/>
    <m/>
    <d v="2024-01-16T00:00:00"/>
    <s v="16:20"/>
    <x v="7"/>
    <m/>
    <m/>
    <m/>
    <m/>
    <m/>
    <m/>
    <s v="intermarmolm@gmail.com"/>
    <s v="Re: CESION DE CONTRATO"/>
    <m/>
    <m/>
    <s v="3117332405"/>
    <s v="INTERCONTINENTAL DE MARMOLES "/>
    <s v="PYME MEDIAN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7T00:00:00"/>
    <m/>
    <m/>
    <x v="81"/>
    <x v="6"/>
    <x v="0"/>
    <x v="0"/>
    <x v="0"/>
    <n v="1"/>
    <n v="1"/>
    <n v="1"/>
    <n v="1"/>
    <x v="0"/>
    <n v="1"/>
    <s v="3117332405INTERCONTINENTAL DE MARMOLES "/>
    <x v="0"/>
    <d v="2024-01-17T00:00:00"/>
    <x v="3198"/>
    <d v="1899-12-30T00:00:00"/>
    <d v="2024-01-16T16:20:00"/>
    <s v="16:20"/>
    <d v="1899-12-30T22:41:08"/>
    <x v="4"/>
    <x v="0"/>
    <x v="12"/>
    <x v="1"/>
    <n v="8193"/>
  </r>
  <r>
    <n v="3223"/>
    <d v="2024-01-17T15:02:12"/>
    <d v="2024-01-17T15:02:59"/>
    <s v="46049316@ventasyservicios.com.co"/>
    <s v="Evelin Gicela Diaz Garzon"/>
    <m/>
    <d v="2024-01-17T00:00:00"/>
    <s v="11:23"/>
    <x v="7"/>
    <m/>
    <m/>
    <m/>
    <m/>
    <m/>
    <m/>
    <s v="cmasmela@eicom.com.co"/>
    <s v="RE: RV: CESION DE LINEAS"/>
    <m/>
    <m/>
    <s v="000"/>
    <s v="EMPRESA DE TELECOMUNICACIONES."/>
    <s v="NO DETERMINAD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7T00:00:00"/>
    <m/>
    <m/>
    <x v="78"/>
    <x v="6"/>
    <x v="0"/>
    <x v="0"/>
    <x v="0"/>
    <n v="1"/>
    <n v="1"/>
    <n v="1"/>
    <n v="1"/>
    <x v="0"/>
    <n v="1"/>
    <s v="000EMPRESA DE TELECOMUNICACIONES."/>
    <x v="2"/>
    <d v="2024-01-17T00:00:00"/>
    <x v="3199"/>
    <d v="1899-12-30T00:00:00"/>
    <d v="2024-01-17T11:23:00"/>
    <s v="11:23"/>
    <d v="1899-12-30T03:39:59"/>
    <x v="1"/>
    <x v="1"/>
    <x v="22"/>
    <x v="1"/>
    <n v="8193"/>
  </r>
  <r>
    <n v="3224"/>
    <d v="2024-01-17T15:02:17"/>
    <d v="2024-01-17T15:04:12"/>
    <s v="45077016@ventasyservicios.com.co"/>
    <s v="Luis Guanuquiza Dominguez"/>
    <m/>
    <d v="2024-01-17T00:00:00"/>
    <s v="11:30"/>
    <x v="3"/>
    <m/>
    <s v="15561370"/>
    <m/>
    <m/>
    <m/>
    <m/>
    <m/>
    <m/>
    <m/>
    <m/>
    <s v="900241635"/>
    <s v="ISERVICES S.A.S"/>
    <s v="MICRO"/>
    <s v="CLIENTE EXTERNO"/>
    <x v="0"/>
    <m/>
    <s v="MÓVIL"/>
    <m/>
    <m/>
    <s v="REPORTES"/>
    <m/>
    <m/>
    <m/>
    <m/>
    <m/>
    <m/>
    <m/>
    <m/>
    <m/>
    <m/>
    <m/>
    <m/>
    <m/>
    <m/>
    <m/>
    <m/>
    <m/>
    <m/>
    <m/>
    <m/>
    <m/>
    <m/>
    <m/>
    <m/>
    <m/>
    <m/>
    <m/>
    <m/>
    <m/>
    <m/>
    <m/>
    <m/>
    <m/>
    <m/>
    <m/>
    <m/>
    <m/>
    <m/>
    <m/>
    <m/>
    <m/>
    <m/>
    <m/>
    <m/>
    <m/>
    <m/>
    <s v="REPORTE DE CONSUMO"/>
    <m/>
    <m/>
    <m/>
    <m/>
    <m/>
    <m/>
    <m/>
    <m/>
    <m/>
    <m/>
    <m/>
    <m/>
    <m/>
    <m/>
    <m/>
    <m/>
    <m/>
    <m/>
    <m/>
    <m/>
    <m/>
    <m/>
    <m/>
    <m/>
    <m/>
    <m/>
    <m/>
    <m/>
    <m/>
    <m/>
    <m/>
    <m/>
    <m/>
    <m/>
    <m/>
    <m/>
    <m/>
    <m/>
    <m/>
    <m/>
    <m/>
    <m/>
    <m/>
    <m/>
    <m/>
    <m/>
    <m/>
    <m/>
    <m/>
    <m/>
    <m/>
    <m/>
    <m/>
    <m/>
    <m/>
    <m/>
    <m/>
    <m/>
    <m/>
    <m/>
    <m/>
    <x v="0"/>
    <m/>
    <m/>
    <m/>
    <m/>
    <m/>
    <s v="GESTIONADO"/>
    <m/>
    <d v="2024-01-17T00:00:00"/>
    <m/>
    <m/>
    <x v="153"/>
    <x v="3"/>
    <x v="0"/>
    <x v="0"/>
    <x v="0"/>
    <n v="1"/>
    <n v="1"/>
    <n v="1"/>
    <n v="1"/>
    <x v="2"/>
    <n v="2"/>
    <s v="900241635ISERVICES S.A.S"/>
    <x v="2"/>
    <d v="2024-01-17T00:00:00"/>
    <x v="3200"/>
    <d v="1899-12-30T00:00:00"/>
    <d v="2024-01-17T11:30:00"/>
    <s v="11:30"/>
    <d v="1899-12-30T03:34:12"/>
    <x v="1"/>
    <x v="1"/>
    <x v="25"/>
    <x v="1"/>
    <n v="8193"/>
  </r>
  <r>
    <n v="3225"/>
    <d v="2024-01-17T14:44:56"/>
    <d v="2024-01-17T15:04:24"/>
    <s v="45961543@ventasyservicios.com.co"/>
    <s v="Juan Jose Duque Aguirre"/>
    <m/>
    <d v="2024-01-17T00:00:00"/>
    <s v="10:04"/>
    <x v="1"/>
    <m/>
    <m/>
    <s v="RAWSON COLOMBIA SAS"/>
    <s v="901153653"/>
    <s v="HABILITACIÓN"/>
    <m/>
    <m/>
    <m/>
    <m/>
    <m/>
    <m/>
    <m/>
    <m/>
    <m/>
    <x v="2"/>
    <m/>
    <m/>
    <m/>
    <m/>
    <m/>
    <m/>
    <m/>
    <m/>
    <m/>
    <m/>
    <m/>
    <m/>
    <m/>
    <m/>
    <m/>
    <m/>
    <m/>
    <m/>
    <m/>
    <m/>
    <m/>
    <m/>
    <m/>
    <m/>
    <m/>
    <m/>
    <m/>
    <m/>
    <m/>
    <m/>
    <m/>
    <m/>
    <m/>
    <m/>
    <m/>
    <m/>
    <m/>
    <m/>
    <m/>
    <m/>
    <m/>
    <m/>
    <m/>
    <m/>
    <m/>
    <m/>
    <m/>
    <m/>
    <m/>
    <m/>
    <m/>
    <m/>
    <m/>
    <m/>
    <m/>
    <m/>
    <m/>
    <m/>
    <m/>
    <m/>
    <m/>
    <m/>
    <m/>
    <m/>
    <m/>
    <m/>
    <m/>
    <m/>
    <m/>
    <m/>
    <m/>
    <m/>
    <m/>
    <m/>
    <m/>
    <m/>
    <m/>
    <m/>
    <m/>
    <m/>
    <m/>
    <m/>
    <m/>
    <m/>
    <m/>
    <m/>
    <m/>
    <m/>
    <m/>
    <m/>
    <m/>
    <m/>
    <s v="HABILITACIÓN DE CORREO(S)"/>
    <m/>
    <s v="natalia.leal@rawsonbpo.es"/>
    <m/>
    <m/>
    <m/>
    <m/>
    <m/>
    <m/>
    <m/>
    <m/>
    <m/>
    <m/>
    <m/>
    <m/>
    <m/>
    <m/>
    <m/>
    <m/>
    <m/>
    <m/>
    <x v="0"/>
    <m/>
    <m/>
    <m/>
    <m/>
    <m/>
    <m/>
    <m/>
    <d v="2024-01-17T00:00:00"/>
    <m/>
    <m/>
    <x v="55"/>
    <x v="1"/>
    <x v="0"/>
    <x v="0"/>
    <x v="0"/>
    <n v="1"/>
    <n v="1"/>
    <n v="1"/>
    <n v="1"/>
    <x v="2"/>
    <n v="2"/>
    <s v="901153653"/>
    <x v="2"/>
    <d v="2024-01-17T00:00:00"/>
    <x v="3201"/>
    <d v="1899-12-30T00:00:00"/>
    <d v="2024-01-17T10:04:00"/>
    <s v="10:04"/>
    <d v="1899-12-30T05:00:24"/>
    <x v="1"/>
    <x v="1"/>
    <x v="6"/>
    <x v="1"/>
    <n v="8193"/>
  </r>
  <r>
    <n v="3226"/>
    <d v="2024-01-17T15:06:18"/>
    <d v="2024-01-17T15:07:48"/>
    <s v="45113897@ventasyservicios.com.co"/>
    <s v="Diana Carolina Zambrano Cruz"/>
    <m/>
    <d v="2024-01-17T00:00:00"/>
    <s v="8:58"/>
    <x v="4"/>
    <m/>
    <m/>
    <m/>
    <m/>
    <m/>
    <m/>
    <m/>
    <m/>
    <s v="MicrosoftExchange329e71ec88ae4615bbc36ab6ce41109e@claro.com.co"/>
    <s v="No se puede entregar: Fwd: SOLICITUD DE CESIÓN 502"/>
    <s v="91904454"/>
    <s v=" LORENA CHAVARRIA ZULETA                   "/>
    <s v="NO DETERMINADO"/>
    <s v="CLIENTE EXTERNO"/>
    <x v="0"/>
    <m/>
    <s v="FIJO"/>
    <s v="HFC"/>
    <s v="CESIÓN DE CONTRATO"/>
    <m/>
    <m/>
    <m/>
    <m/>
    <m/>
    <m/>
    <m/>
    <m/>
    <m/>
    <m/>
    <m/>
    <m/>
    <s v="NO APLICA"/>
    <m/>
    <m/>
    <m/>
    <m/>
    <m/>
    <m/>
    <m/>
    <m/>
    <m/>
    <m/>
    <m/>
    <m/>
    <m/>
    <m/>
    <m/>
    <m/>
    <m/>
    <m/>
    <m/>
    <m/>
    <m/>
    <m/>
    <m/>
    <m/>
    <m/>
    <m/>
    <m/>
    <m/>
    <m/>
    <m/>
    <m/>
    <m/>
    <m/>
    <m/>
    <m/>
    <m/>
    <m/>
    <m/>
    <m/>
    <m/>
    <m/>
    <m/>
    <m/>
    <m/>
    <m/>
    <m/>
    <m/>
    <m/>
    <m/>
    <m/>
    <m/>
    <m/>
    <m/>
    <m/>
    <m/>
    <m/>
    <m/>
    <m/>
    <m/>
    <m/>
    <m/>
    <m/>
    <m/>
    <m/>
    <m/>
    <m/>
    <m/>
    <m/>
    <m/>
    <m/>
    <m/>
    <m/>
    <m/>
    <m/>
    <m/>
    <m/>
    <m/>
    <m/>
    <m/>
    <m/>
    <m/>
    <m/>
    <m/>
    <m/>
    <m/>
    <m/>
    <m/>
    <m/>
    <m/>
    <m/>
    <m/>
    <m/>
    <m/>
    <m/>
    <m/>
    <m/>
    <x v="0"/>
    <m/>
    <m/>
    <m/>
    <m/>
    <m/>
    <s v="GESTIONADO"/>
    <m/>
    <d v="2024-01-17T00:00:00"/>
    <m/>
    <m/>
    <x v="164"/>
    <x v="0"/>
    <x v="0"/>
    <x v="0"/>
    <x v="0"/>
    <n v="1"/>
    <n v="1"/>
    <n v="1"/>
    <n v="1"/>
    <x v="0"/>
    <n v="1"/>
    <s v="91904454 LORENA CHAVARRIA ZULETA                   "/>
    <x v="0"/>
    <d v="2024-01-17T00:00:00"/>
    <x v="3202"/>
    <d v="1899-12-30T00:00:00"/>
    <d v="2024-01-17T08:58:00"/>
    <s v="8:58"/>
    <d v="1899-12-30T06:09:48"/>
    <x v="2"/>
    <x v="2"/>
    <x v="30"/>
    <x v="0"/>
    <n v="8193"/>
  </r>
  <r>
    <n v="3227"/>
    <d v="2024-01-17T15:05:48"/>
    <d v="2024-01-17T15:08:59"/>
    <s v="45077024@ventasyservicios.com.co"/>
    <s v="Leidy Tatiana Pinzon Calderon"/>
    <m/>
    <d v="2024-01-16T00:00:00"/>
    <s v="16:24"/>
    <x v="7"/>
    <m/>
    <m/>
    <m/>
    <m/>
    <m/>
    <m/>
    <s v="administrativa@petrosouthenergyco.com"/>
    <s v="Re: SOLICITUD CESION CONTRATO No. 8223860012 Y AUTORIZACIÓN DE ACEPTACION"/>
    <m/>
    <m/>
    <s v="3112115057"/>
    <s v="TURGAS S A E S P"/>
    <s v="PYME PEQUEÑ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7T00:00:00"/>
    <m/>
    <m/>
    <x v="79"/>
    <x v="6"/>
    <x v="0"/>
    <x v="0"/>
    <x v="0"/>
    <n v="1"/>
    <n v="1"/>
    <n v="1"/>
    <n v="1"/>
    <x v="0"/>
    <n v="1"/>
    <s v="3112115057TURGAS S A E S P"/>
    <x v="0"/>
    <d v="2024-01-17T00:00:00"/>
    <x v="3203"/>
    <d v="1899-12-30T00:00:00"/>
    <d v="2024-01-16T16:24:00"/>
    <s v="16:24"/>
    <d v="1899-12-30T22:44:59"/>
    <x v="4"/>
    <x v="0"/>
    <x v="12"/>
    <x v="1"/>
    <n v="8193"/>
  </r>
  <r>
    <n v="3228"/>
    <d v="2024-01-17T14:58:20"/>
    <d v="2024-01-17T15:09:20"/>
    <s v="45577874@ventasyservicios.com.co"/>
    <s v="David Andres Pardo Torres"/>
    <m/>
    <d v="2024-01-16T00:00:00"/>
    <s v="11:30"/>
    <x v="4"/>
    <m/>
    <m/>
    <m/>
    <m/>
    <m/>
    <m/>
    <m/>
    <m/>
    <s v="yenny.guerrero.ext@claro.com.co"/>
    <s v="RE: CLARO COLOMBIA - CAMBIO DE VELOCIDAD **PYMES** INVERSIONES XORTI SAS OT 20292258"/>
    <s v="12426052"/>
    <s v="INVERSIONES XORTI SAS"/>
    <s v="MICRO"/>
    <s v="CONSULTOR COMERCIAL"/>
    <x v="0"/>
    <m/>
    <s v="FIJO"/>
    <s v="FO"/>
    <s v="CAMBIO PLAN TARIFA"/>
    <m/>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7T00:00:00"/>
    <s v="20671055"/>
    <m/>
    <x v="22"/>
    <x v="0"/>
    <x v="0"/>
    <x v="0"/>
    <x v="0"/>
    <n v="1"/>
    <n v="1"/>
    <n v="1"/>
    <n v="1"/>
    <x v="0"/>
    <n v="1"/>
    <s v="12426052INVERSIONES XORTI SAS"/>
    <x v="0"/>
    <d v="2024-01-17T00:00:00"/>
    <x v="3204"/>
    <d v="1899-12-30T00:00:00"/>
    <d v="2024-01-16T11:30:00"/>
    <s v="11:30"/>
    <d v="1899-12-31T03:39:20"/>
    <x v="0"/>
    <x v="0"/>
    <x v="14"/>
    <x v="0"/>
    <n v="8193"/>
  </r>
  <r>
    <n v="3229"/>
    <d v="2024-01-17T15:10:52"/>
    <d v="2024-01-17T15:12:59"/>
    <s v="45077024@ventasyservicios.com.co"/>
    <s v="Leidy Tatiana Pinzon Calderon"/>
    <m/>
    <d v="2024-01-16T00:00:00"/>
    <s v="16:31"/>
    <x v="7"/>
    <m/>
    <m/>
    <m/>
    <m/>
    <m/>
    <m/>
    <s v="asistente@edificarmas.co"/>
    <s v="Re: CESION DE LINEA CELULAR Y CONTRATO"/>
    <m/>
    <m/>
    <s v="3043837675"/>
    <s v="EDIFICAR MAS SAS"/>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7T00:00:00"/>
    <m/>
    <m/>
    <x v="79"/>
    <x v="6"/>
    <x v="0"/>
    <x v="0"/>
    <x v="0"/>
    <n v="1"/>
    <n v="1"/>
    <n v="1"/>
    <n v="1"/>
    <x v="0"/>
    <n v="1"/>
    <s v="3043837675EDIFICAR MAS SAS"/>
    <x v="0"/>
    <d v="2024-01-17T00:00:00"/>
    <x v="3205"/>
    <d v="1899-12-30T00:00:00"/>
    <d v="2024-01-16T16:31:00"/>
    <s v="16:31"/>
    <d v="1899-12-30T22:41:59"/>
    <x v="4"/>
    <x v="0"/>
    <x v="12"/>
    <x v="1"/>
    <n v="8193"/>
  </r>
  <r>
    <n v="3230"/>
    <d v="2024-01-17T15:12:07"/>
    <d v="2024-01-17T15:13:56"/>
    <s v="46046817@ventasyservicios.com.co"/>
    <s v="Nicolas Romero Parra"/>
    <m/>
    <d v="2024-01-16T00:00:00"/>
    <s v="16:39"/>
    <x v="0"/>
    <m/>
    <m/>
    <m/>
    <m/>
    <m/>
    <m/>
    <m/>
    <m/>
    <s v="Transcar01@hotmail.com"/>
    <s v="Fwd: RE: RV:  LINEAS TELEFONICAS TRANSCAR - CAMARA DE COMERCIO"/>
    <s v="8.22376326"/>
    <s v="TRANSCAR LTDA "/>
    <s v="PYME MEDIANA"/>
    <s v="CLIENTE CLARO"/>
    <x v="0"/>
    <m/>
    <s v="MÓVIL"/>
    <m/>
    <m/>
    <s v="CAMBIO PLAN TARIFA"/>
    <m/>
    <m/>
    <m/>
    <m/>
    <s v="DOWNGRADE"/>
    <m/>
    <m/>
    <m/>
    <m/>
    <m/>
    <m/>
    <m/>
    <m/>
    <m/>
    <m/>
    <m/>
    <m/>
    <m/>
    <m/>
    <m/>
    <m/>
    <m/>
    <m/>
    <m/>
    <m/>
    <m/>
    <m/>
    <m/>
    <m/>
    <m/>
    <m/>
    <m/>
    <m/>
    <m/>
    <m/>
    <m/>
    <m/>
    <m/>
    <m/>
    <m/>
    <m/>
    <m/>
    <m/>
    <m/>
    <m/>
    <m/>
    <m/>
    <m/>
    <m/>
    <m/>
    <m/>
    <m/>
    <m/>
    <m/>
    <m/>
    <m/>
    <m/>
    <m/>
    <m/>
    <m/>
    <m/>
    <m/>
    <m/>
    <m/>
    <m/>
    <m/>
    <m/>
    <m/>
    <m/>
    <m/>
    <m/>
    <m/>
    <m/>
    <m/>
    <m/>
    <m/>
    <m/>
    <m/>
    <m/>
    <m/>
    <m/>
    <m/>
    <m/>
    <m/>
    <m/>
    <m/>
    <m/>
    <m/>
    <m/>
    <m/>
    <m/>
    <m/>
    <m/>
    <m/>
    <m/>
    <m/>
    <m/>
    <m/>
    <m/>
    <m/>
    <m/>
    <m/>
    <m/>
    <m/>
    <m/>
    <m/>
    <m/>
    <m/>
    <x v="0"/>
    <m/>
    <m/>
    <m/>
    <m/>
    <m/>
    <s v="GESTIONADO"/>
    <m/>
    <d v="2024-01-16T00:00:00"/>
    <s v="N/A"/>
    <s v="0"/>
    <x v="35"/>
    <x v="0"/>
    <x v="0"/>
    <x v="0"/>
    <x v="0"/>
    <n v="1"/>
    <n v="1"/>
    <n v="1"/>
    <n v="1"/>
    <x v="0"/>
    <n v="1"/>
    <s v="8.22376326TRANSCAR LTDA "/>
    <x v="0"/>
    <d v="2024-01-17T00:00:00"/>
    <x v="3206"/>
    <d v="1899-12-30T00:00:00"/>
    <d v="2024-01-16T16:39:00"/>
    <s v="16:39"/>
    <d v="1899-12-30T22:34:56"/>
    <x v="4"/>
    <x v="2"/>
    <x v="3"/>
    <x v="1"/>
    <n v="8193"/>
  </r>
  <r>
    <n v="3231"/>
    <d v="2024-01-17T15:07:50"/>
    <d v="2024-01-17T15:15:30"/>
    <s v="45113897@ventasyservicios.com.co"/>
    <s v="Diana Carolina Zambrano Cruz"/>
    <m/>
    <d v="2024-01-17T00:00:00"/>
    <s v="8:58"/>
    <x v="4"/>
    <m/>
    <m/>
    <m/>
    <m/>
    <m/>
    <m/>
    <m/>
    <m/>
    <s v="cartera@centrooculardrrincon.co"/>
    <s v="RV: SOLICITUD PDF COMPLETO DE LA FACTURA E 5770242509"/>
    <s v="8.22458853"/>
    <s v="CENTRO OCULAR DE MIOPIA DR. RINCON SOCIE"/>
    <s v="PYME PEQUEÑA"/>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7T00:00:00"/>
    <m/>
    <m/>
    <x v="9"/>
    <x v="0"/>
    <x v="0"/>
    <x v="0"/>
    <x v="0"/>
    <n v="1"/>
    <n v="1"/>
    <n v="1"/>
    <n v="1"/>
    <x v="0"/>
    <n v="1"/>
    <s v="8.22458853CENTRO OCULAR DE MIOPIA DR. RINCON SOCIE"/>
    <x v="0"/>
    <d v="2024-01-17T00:00:00"/>
    <x v="3207"/>
    <d v="1899-12-30T00:00:00"/>
    <d v="2024-01-17T08:58:00"/>
    <s v="8:58"/>
    <d v="1899-12-30T06:17:30"/>
    <x v="2"/>
    <x v="2"/>
    <x v="30"/>
    <x v="0"/>
    <n v="8193"/>
  </r>
  <r>
    <n v="3232"/>
    <d v="2024-01-17T15:04:41"/>
    <d v="2024-01-17T15:18:30"/>
    <s v="45961543@ventasyservicios.com.co"/>
    <s v="Juan Jose Duque Aguirre"/>
    <m/>
    <d v="2024-01-17T00:00:00"/>
    <s v="10:15"/>
    <x v="1"/>
    <m/>
    <m/>
    <s v="GOMEZ Y SERRANOS"/>
    <s v="804002594"/>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17T00:00:00"/>
    <m/>
    <m/>
    <x v="5"/>
    <x v="1"/>
    <x v="0"/>
    <x v="0"/>
    <x v="0"/>
    <n v="1"/>
    <n v="1"/>
    <n v="1"/>
    <n v="1"/>
    <x v="0"/>
    <n v="1"/>
    <s v="804002594"/>
    <x v="2"/>
    <d v="2024-01-17T00:00:00"/>
    <x v="3208"/>
    <d v="1899-12-30T00:00:00"/>
    <d v="2024-01-17T10:15:00"/>
    <s v="10:15"/>
    <d v="1899-12-30T05:03:30"/>
    <x v="1"/>
    <x v="1"/>
    <x v="6"/>
    <x v="1"/>
    <n v="8193"/>
  </r>
  <r>
    <n v="3233"/>
    <d v="2024-01-17T15:16:19"/>
    <d v="2024-01-17T15:19:27"/>
    <s v="45077024@ventasyservicios.com.co"/>
    <s v="Leidy Tatiana Pinzon Calderon"/>
    <m/>
    <d v="2024-01-16T00:00:00"/>
    <s v="16:36"/>
    <x v="7"/>
    <m/>
    <m/>
    <m/>
    <m/>
    <m/>
    <m/>
    <s v="ingrid.contreras@olxautos.com"/>
    <s v="Re: Fwd: CESION DE LINEA (A PERSONA NATURAL)"/>
    <m/>
    <m/>
    <s v="3133446538"/>
    <s v="OLX FIN COLOMBIA SAS"/>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7T00:00:00"/>
    <m/>
    <m/>
    <x v="78"/>
    <x v="6"/>
    <x v="0"/>
    <x v="0"/>
    <x v="0"/>
    <n v="1"/>
    <n v="1"/>
    <n v="1"/>
    <n v="1"/>
    <x v="0"/>
    <n v="1"/>
    <s v="3133446538OLX FIN COLOMBIA SAS"/>
    <x v="0"/>
    <d v="2024-01-17T00:00:00"/>
    <x v="3209"/>
    <d v="1899-12-30T00:00:00"/>
    <d v="2024-01-16T16:36:00"/>
    <s v="16:36"/>
    <d v="1899-12-30T22:43:27"/>
    <x v="4"/>
    <x v="0"/>
    <x v="12"/>
    <x v="1"/>
    <n v="8193"/>
  </r>
  <r>
    <n v="3234"/>
    <d v="2024-01-17T15:19:01"/>
    <d v="2024-01-17T15:19:52"/>
    <s v="45961543@ventasyservicios.com.co"/>
    <s v="Juan Jose Duque Aguirre"/>
    <m/>
    <d v="2024-01-17T00:00:00"/>
    <s v="10:21"/>
    <x v="1"/>
    <m/>
    <m/>
    <s v="0"/>
    <s v="0"/>
    <s v="INFORMACIÓN"/>
    <m/>
    <m/>
    <m/>
    <m/>
    <m/>
    <m/>
    <m/>
    <m/>
    <m/>
    <x v="2"/>
    <m/>
    <m/>
    <m/>
    <m/>
    <m/>
    <m/>
    <m/>
    <m/>
    <m/>
    <m/>
    <m/>
    <m/>
    <m/>
    <m/>
    <m/>
    <m/>
    <m/>
    <m/>
    <m/>
    <m/>
    <m/>
    <m/>
    <m/>
    <m/>
    <m/>
    <m/>
    <m/>
    <m/>
    <m/>
    <m/>
    <m/>
    <m/>
    <m/>
    <m/>
    <m/>
    <m/>
    <m/>
    <m/>
    <m/>
    <m/>
    <m/>
    <m/>
    <m/>
    <m/>
    <m/>
    <m/>
    <m/>
    <m/>
    <m/>
    <m/>
    <m/>
    <m/>
    <m/>
    <m/>
    <m/>
    <m/>
    <m/>
    <m/>
    <m/>
    <m/>
    <m/>
    <m/>
    <m/>
    <m/>
    <m/>
    <m/>
    <m/>
    <m/>
    <m/>
    <m/>
    <m/>
    <m/>
    <m/>
    <m/>
    <m/>
    <m/>
    <m/>
    <m/>
    <m/>
    <m/>
    <m/>
    <m/>
    <m/>
    <m/>
    <m/>
    <m/>
    <m/>
    <m/>
    <s v="OTROS TEMAS"/>
    <s v="OTROS TEMAS"/>
    <m/>
    <s v="falta de informacion"/>
    <m/>
    <m/>
    <m/>
    <m/>
    <m/>
    <m/>
    <m/>
    <m/>
    <m/>
    <m/>
    <m/>
    <m/>
    <m/>
    <m/>
    <m/>
    <m/>
    <m/>
    <m/>
    <m/>
    <m/>
    <m/>
    <x v="0"/>
    <m/>
    <m/>
    <m/>
    <m/>
    <m/>
    <s v="GESTIONADO"/>
    <m/>
    <d v="2024-01-17T00:00:00"/>
    <m/>
    <m/>
    <x v="56"/>
    <x v="1"/>
    <x v="0"/>
    <x v="0"/>
    <x v="0"/>
    <n v="1"/>
    <n v="1"/>
    <n v="1"/>
    <n v="1"/>
    <x v="0"/>
    <n v="1"/>
    <s v="0"/>
    <x v="2"/>
    <d v="2024-01-17T00:00:00"/>
    <x v="3210"/>
    <d v="1899-12-30T00:00:00"/>
    <d v="2024-01-17T10:21:00"/>
    <s v="10:21"/>
    <d v="1899-12-30T04:58:52"/>
    <x v="1"/>
    <x v="1"/>
    <x v="6"/>
    <x v="1"/>
    <n v="8193"/>
  </r>
  <r>
    <n v="3235"/>
    <d v="2024-01-17T15:19:42"/>
    <d v="2024-01-17T15:21:02"/>
    <s v="45077024@ventasyservicios.com.co"/>
    <s v="Leidy Tatiana Pinzon Calderon"/>
    <m/>
    <d v="2024-01-16T00:00:00"/>
    <s v="16:51"/>
    <x v="7"/>
    <m/>
    <m/>
    <m/>
    <m/>
    <m/>
    <m/>
    <s v="Nominabemoti@outlook.com"/>
    <s v="RE: FORMATO CESIÓN DE CONTRATO"/>
    <m/>
    <m/>
    <s v="3122861691"/>
    <s v="AGROINVERSIONES BEMOTI SAS"/>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7T00:00:00"/>
    <m/>
    <m/>
    <x v="78"/>
    <x v="6"/>
    <x v="0"/>
    <x v="0"/>
    <x v="0"/>
    <n v="1"/>
    <n v="1"/>
    <n v="1"/>
    <n v="1"/>
    <x v="0"/>
    <n v="1"/>
    <s v="3122861691AGROINVERSIONES BEMOTI SAS"/>
    <x v="0"/>
    <d v="2024-01-17T00:00:00"/>
    <x v="3211"/>
    <d v="1899-12-30T00:00:00"/>
    <d v="2024-01-16T16:51:00"/>
    <s v="16:51"/>
    <d v="1899-12-30T22:30:02"/>
    <x v="4"/>
    <x v="0"/>
    <x v="12"/>
    <x v="1"/>
    <n v="8193"/>
  </r>
  <r>
    <n v="3236"/>
    <d v="2024-01-17T15:20:42"/>
    <d v="2024-01-17T15:24:02"/>
    <s v="45688293@ventasyservicios.com.co"/>
    <s v="Juan David Mendez"/>
    <m/>
    <d v="2024-01-15T00:00:00"/>
    <s v="08:08"/>
    <x v="0"/>
    <m/>
    <m/>
    <m/>
    <m/>
    <m/>
    <m/>
    <m/>
    <m/>
    <s v="patricia.rodriguezm@claro.com.co"/>
    <s v="RE: CASO CLIENTE CRIADERO PIEDEMONTE SAS"/>
    <s v="8.22503286"/>
    <s v="CRIADERO PIEDEMONTE"/>
    <s v="NO DETERMINADO"/>
    <s v="CLIENTE CLARO"/>
    <x v="0"/>
    <m/>
    <s v="MÓVIL"/>
    <m/>
    <m/>
    <s v="FALLAS TÉCNICAS"/>
    <m/>
    <m/>
    <m/>
    <m/>
    <m/>
    <m/>
    <m/>
    <m/>
    <m/>
    <m/>
    <m/>
    <m/>
    <m/>
    <m/>
    <m/>
    <m/>
    <m/>
    <m/>
    <m/>
    <s v="SOLUCIÓN EN PRIMER NIVEL"/>
    <m/>
    <m/>
    <m/>
    <m/>
    <m/>
    <m/>
    <m/>
    <m/>
    <m/>
    <m/>
    <m/>
    <m/>
    <m/>
    <m/>
    <m/>
    <m/>
    <m/>
    <m/>
    <m/>
    <m/>
    <m/>
    <m/>
    <m/>
    <m/>
    <m/>
    <m/>
    <m/>
    <m/>
    <m/>
    <m/>
    <m/>
    <m/>
    <m/>
    <m/>
    <m/>
    <m/>
    <m/>
    <m/>
    <m/>
    <m/>
    <m/>
    <m/>
    <m/>
    <m/>
    <m/>
    <m/>
    <m/>
    <m/>
    <m/>
    <m/>
    <m/>
    <m/>
    <m/>
    <m/>
    <m/>
    <m/>
    <m/>
    <m/>
    <m/>
    <m/>
    <m/>
    <m/>
    <m/>
    <m/>
    <m/>
    <m/>
    <m/>
    <m/>
    <m/>
    <m/>
    <m/>
    <m/>
    <m/>
    <m/>
    <m/>
    <m/>
    <m/>
    <m/>
    <m/>
    <m/>
    <m/>
    <m/>
    <m/>
    <m/>
    <m/>
    <m/>
    <m/>
    <m/>
    <x v="2"/>
    <s v="3126601555"/>
    <s v="JOSÉ DAZA"/>
    <s v="6"/>
    <s v="2"/>
    <s v="VALLEDUPAR"/>
    <s v="GESTIONADO"/>
    <m/>
    <d v="2024-01-17T00:00:00"/>
    <m/>
    <s v="2487350"/>
    <x v="171"/>
    <x v="0"/>
    <x v="0"/>
    <x v="0"/>
    <x v="0"/>
    <n v="1"/>
    <n v="1"/>
    <n v="1"/>
    <n v="1"/>
    <x v="0"/>
    <n v="1"/>
    <s v="8.22503286CRIADERO PIEDEMONTE"/>
    <x v="1"/>
    <d v="2024-01-17T00:00:00"/>
    <x v="3212"/>
    <d v="1899-12-30T00:00:00"/>
    <d v="2024-01-15T08:08:00"/>
    <s v="08:08"/>
    <d v="1900-01-01T07:16:02"/>
    <x v="0"/>
    <x v="0"/>
    <x v="4"/>
    <x v="1"/>
    <n v="8193"/>
  </r>
  <r>
    <n v="3237"/>
    <d v="2024-01-17T15:24:40"/>
    <d v="2024-01-17T15:25:26"/>
    <s v="45113897@ventasyservicios.com.co"/>
    <s v="Diana Carolina Zambrano Cruz"/>
    <m/>
    <d v="2024-01-17T00:00:00"/>
    <s v="8:58"/>
    <x v="4"/>
    <m/>
    <m/>
    <m/>
    <m/>
    <m/>
    <m/>
    <m/>
    <m/>
    <s v="jorgearmandoduque@hotmail.com"/>
    <s v="FACTURA CUENTA # 12684345 DORA LUZ BARRERA"/>
    <s v="12684345"/>
    <s v="BARRERA BUSTAMANTE DORA LUZ"/>
    <s v="MICRO"/>
    <s v="CLIENTE EXTERNO"/>
    <x v="0"/>
    <m/>
    <s v="FIJO"/>
    <s v="FO"/>
    <s v="FACTURA"/>
    <m/>
    <m/>
    <m/>
    <m/>
    <m/>
    <m/>
    <m/>
    <m/>
    <m/>
    <m/>
    <m/>
    <m/>
    <m/>
    <m/>
    <m/>
    <m/>
    <m/>
    <m/>
    <s v="ACTIVACIÓN DE FACTURA ELECTRÓNICA"/>
    <m/>
    <m/>
    <m/>
    <m/>
    <m/>
    <m/>
    <m/>
    <m/>
    <m/>
    <m/>
    <m/>
    <m/>
    <m/>
    <m/>
    <m/>
    <m/>
    <m/>
    <m/>
    <m/>
    <m/>
    <m/>
    <m/>
    <m/>
    <m/>
    <m/>
    <m/>
    <m/>
    <m/>
    <m/>
    <m/>
    <m/>
    <m/>
    <m/>
    <m/>
    <m/>
    <m/>
    <m/>
    <m/>
    <m/>
    <m/>
    <m/>
    <m/>
    <m/>
    <m/>
    <m/>
    <m/>
    <m/>
    <m/>
    <m/>
    <m/>
    <m/>
    <m/>
    <m/>
    <m/>
    <m/>
    <m/>
    <m/>
    <m/>
    <m/>
    <m/>
    <m/>
    <m/>
    <m/>
    <m/>
    <m/>
    <m/>
    <m/>
    <m/>
    <m/>
    <m/>
    <m/>
    <m/>
    <m/>
    <m/>
    <m/>
    <m/>
    <m/>
    <m/>
    <m/>
    <m/>
    <m/>
    <m/>
    <m/>
    <m/>
    <m/>
    <m/>
    <m/>
    <m/>
    <m/>
    <m/>
    <x v="0"/>
    <m/>
    <m/>
    <m/>
    <m/>
    <m/>
    <s v="GESTIONADO"/>
    <m/>
    <d v="2024-01-17T00:00:00"/>
    <m/>
    <m/>
    <x v="87"/>
    <x v="0"/>
    <x v="0"/>
    <x v="0"/>
    <x v="0"/>
    <n v="1"/>
    <n v="1"/>
    <n v="1"/>
    <n v="1"/>
    <x v="0"/>
    <n v="1"/>
    <s v="12684345BARRERA BUSTAMANTE DORA LUZ"/>
    <x v="0"/>
    <d v="2024-01-17T00:00:00"/>
    <x v="3213"/>
    <d v="1899-12-30T00:00:00"/>
    <d v="2024-01-17T08:58:00"/>
    <s v="8:58"/>
    <d v="1899-12-30T06:27:26"/>
    <x v="2"/>
    <x v="2"/>
    <x v="30"/>
    <x v="0"/>
    <n v="8193"/>
  </r>
  <r>
    <n v="3238"/>
    <d v="2024-01-17T15:24:27"/>
    <d v="2024-01-17T15:26:14"/>
    <s v="45961543@ventasyservicios.com.co"/>
    <s v="Juan Jose Duque Aguirre"/>
    <m/>
    <d v="2024-01-17T00:00:00"/>
    <s v="10:24"/>
    <x v="1"/>
    <m/>
    <m/>
    <s v="INVERSIONES VASQUEZ E HIJ"/>
    <s v="900291441"/>
    <s v="HABILITACIÓN"/>
    <m/>
    <m/>
    <m/>
    <m/>
    <m/>
    <m/>
    <m/>
    <m/>
    <m/>
    <x v="2"/>
    <m/>
    <m/>
    <m/>
    <m/>
    <m/>
    <m/>
    <m/>
    <m/>
    <m/>
    <m/>
    <m/>
    <m/>
    <m/>
    <m/>
    <m/>
    <m/>
    <m/>
    <m/>
    <m/>
    <m/>
    <m/>
    <m/>
    <m/>
    <m/>
    <m/>
    <m/>
    <m/>
    <m/>
    <m/>
    <m/>
    <m/>
    <m/>
    <m/>
    <m/>
    <m/>
    <m/>
    <m/>
    <m/>
    <m/>
    <m/>
    <m/>
    <m/>
    <m/>
    <m/>
    <m/>
    <m/>
    <m/>
    <m/>
    <m/>
    <m/>
    <m/>
    <m/>
    <m/>
    <m/>
    <m/>
    <m/>
    <m/>
    <m/>
    <m/>
    <m/>
    <m/>
    <m/>
    <m/>
    <m/>
    <m/>
    <m/>
    <m/>
    <m/>
    <m/>
    <m/>
    <m/>
    <m/>
    <m/>
    <m/>
    <m/>
    <m/>
    <m/>
    <m/>
    <m/>
    <m/>
    <m/>
    <m/>
    <m/>
    <m/>
    <m/>
    <m/>
    <m/>
    <m/>
    <m/>
    <m/>
    <m/>
    <m/>
    <s v="HABILITACIÓN DE CORREO(S)"/>
    <m/>
    <s v="inversionesvasquezeh@hotmail.com"/>
    <m/>
    <m/>
    <m/>
    <m/>
    <m/>
    <m/>
    <m/>
    <m/>
    <m/>
    <m/>
    <m/>
    <m/>
    <m/>
    <m/>
    <m/>
    <m/>
    <m/>
    <m/>
    <x v="0"/>
    <m/>
    <m/>
    <m/>
    <m/>
    <m/>
    <m/>
    <m/>
    <d v="2024-01-17T00:00:00"/>
    <m/>
    <m/>
    <x v="55"/>
    <x v="1"/>
    <x v="0"/>
    <x v="0"/>
    <x v="0"/>
    <n v="1"/>
    <n v="1"/>
    <n v="1"/>
    <n v="1"/>
    <x v="0"/>
    <n v="1"/>
    <s v="900291441"/>
    <x v="2"/>
    <d v="2024-01-17T00:00:00"/>
    <x v="3214"/>
    <d v="1899-12-30T00:00:00"/>
    <d v="2024-01-17T10:24:00"/>
    <s v="10:24"/>
    <d v="1899-12-30T05:02:14"/>
    <x v="1"/>
    <x v="1"/>
    <x v="6"/>
    <x v="1"/>
    <n v="8193"/>
  </r>
  <r>
    <n v="3239"/>
    <d v="2024-01-17T15:23:43"/>
    <d v="2024-01-17T15:26:29"/>
    <s v="46049316@ventasyservicios.com.co"/>
    <s v="Evelin Gicela Diaz Garzon"/>
    <m/>
    <d v="2024-01-17T00:00:00"/>
    <s v="09:40"/>
    <x v="7"/>
    <m/>
    <m/>
    <m/>
    <m/>
    <m/>
    <m/>
    <s v="coordinadoradministrativo@sfarmadroguerias.com"/>
    <s v="RV: CESION LNEA MOVIL DROGAS LA FRAGUA"/>
    <m/>
    <m/>
    <s v="3144780935"/>
    <s v="DROGAS LA FRAGUA S.A.S."/>
    <s v="PYME PEQUEÑA"/>
    <s v="CLIENTE EXTERNO"/>
    <x v="0"/>
    <m/>
    <m/>
    <m/>
    <m/>
    <m/>
    <m/>
    <m/>
    <m/>
    <m/>
    <m/>
    <m/>
    <m/>
    <m/>
    <m/>
    <m/>
    <m/>
    <m/>
    <m/>
    <m/>
    <m/>
    <m/>
    <m/>
    <m/>
    <m/>
    <m/>
    <m/>
    <m/>
    <m/>
    <m/>
    <m/>
    <m/>
    <m/>
    <m/>
    <m/>
    <m/>
    <m/>
    <m/>
    <m/>
    <m/>
    <m/>
    <m/>
    <m/>
    <m/>
    <m/>
    <m/>
    <m/>
    <m/>
    <m/>
    <m/>
    <m/>
    <m/>
    <m/>
    <m/>
    <m/>
    <m/>
    <m/>
    <m/>
    <m/>
    <m/>
    <m/>
    <m/>
    <m/>
    <m/>
    <m/>
    <m/>
    <m/>
    <m/>
    <m/>
    <m/>
    <m/>
    <m/>
    <m/>
    <m/>
    <s v="MÓVIL"/>
    <m/>
    <s v="CESIÓN LEGALIZADA"/>
    <m/>
    <m/>
    <m/>
    <s v="NO"/>
    <m/>
    <m/>
    <m/>
    <m/>
    <m/>
    <m/>
    <m/>
    <m/>
    <m/>
    <m/>
    <m/>
    <m/>
    <m/>
    <m/>
    <m/>
    <m/>
    <m/>
    <m/>
    <m/>
    <m/>
    <m/>
    <m/>
    <m/>
    <m/>
    <m/>
    <m/>
    <m/>
    <m/>
    <m/>
    <m/>
    <m/>
    <m/>
    <m/>
    <x v="0"/>
    <m/>
    <m/>
    <m/>
    <m/>
    <m/>
    <s v="GESTIONADO"/>
    <m/>
    <d v="2024-01-17T00:00:00"/>
    <m/>
    <m/>
    <x v="136"/>
    <x v="6"/>
    <x v="0"/>
    <x v="0"/>
    <x v="0"/>
    <n v="1"/>
    <n v="1"/>
    <n v="1"/>
    <n v="1"/>
    <x v="0"/>
    <n v="1"/>
    <s v="3144780935DROGAS LA FRAGUA S.A.S."/>
    <x v="2"/>
    <d v="2024-01-17T00:00:00"/>
    <x v="3215"/>
    <d v="1899-12-30T00:00:00"/>
    <d v="2024-01-17T09:40:00"/>
    <s v="09:40"/>
    <d v="1899-12-30T05:46:29"/>
    <x v="1"/>
    <x v="1"/>
    <x v="22"/>
    <x v="1"/>
    <n v="8193"/>
  </r>
  <r>
    <n v="3240"/>
    <d v="2024-01-17T15:26:14"/>
    <d v="2024-01-17T15:27:37"/>
    <s v="46044959@ventasyservicios.com.co"/>
    <s v="Brayan Enrique Cuida Castillo"/>
    <m/>
    <d v="2024-01-17T00:00:00"/>
    <s v="8:49 a. m."/>
    <x v="4"/>
    <m/>
    <m/>
    <m/>
    <m/>
    <m/>
    <m/>
    <m/>
    <m/>
    <s v="awaldo@altavistaed.com"/>
    <s v="RE: Devolución Saldo a Favor"/>
    <s v="8.22491805"/>
    <s v="ALTAVISTA EDITORES S.A.S"/>
    <s v="SOHO"/>
    <s v="CLIENTE CLAR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7T00:00:00"/>
    <s v="nn"/>
    <m/>
    <x v="47"/>
    <x v="0"/>
    <x v="0"/>
    <x v="0"/>
    <x v="0"/>
    <n v="1"/>
    <n v="1"/>
    <n v="1"/>
    <n v="1"/>
    <x v="2"/>
    <n v="2"/>
    <s v="8.22491805ALTAVISTA EDITORES S.A.S"/>
    <x v="0"/>
    <d v="2024-01-17T00:00:00"/>
    <x v="3216"/>
    <d v="1899-12-30T00:00:00"/>
    <d v="2024-01-17T08:49:00"/>
    <s v="8:49"/>
    <d v="1899-12-30T06:38:37"/>
    <x v="2"/>
    <x v="2"/>
    <x v="7"/>
    <x v="0"/>
    <n v="8193"/>
  </r>
  <r>
    <n v="3241"/>
    <d v="2024-01-17T15:27:49"/>
    <d v="2024-01-17T15:28:44"/>
    <s v="45077024@ventasyservicios.com.co"/>
    <s v="Leidy Tatiana Pinzon Calderon"/>
    <m/>
    <d v="2024-01-16T00:00:00"/>
    <s v="17:04"/>
    <x v="7"/>
    <m/>
    <m/>
    <m/>
    <m/>
    <m/>
    <m/>
    <s v="administrativo@abbapay.com"/>
    <s v="Re: RV: RV: ACTUALIZACIÓN DE DATOS"/>
    <m/>
    <m/>
    <s v="3152488690"/>
    <s v="MENO CASH S.A.S"/>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7T00:00:00"/>
    <m/>
    <m/>
    <x v="78"/>
    <x v="6"/>
    <x v="0"/>
    <x v="0"/>
    <x v="0"/>
    <n v="1"/>
    <n v="1"/>
    <n v="1"/>
    <n v="1"/>
    <x v="0"/>
    <n v="1"/>
    <s v="3152488690MENO CASH S.A.S"/>
    <x v="0"/>
    <d v="2024-01-17T00:00:00"/>
    <x v="3217"/>
    <d v="1899-12-30T00:00:00"/>
    <d v="2024-01-16T17:04:00"/>
    <s v="17:04"/>
    <d v="1899-12-30T22:24:44"/>
    <x v="4"/>
    <x v="0"/>
    <x v="12"/>
    <x v="1"/>
    <n v="8193"/>
  </r>
  <r>
    <n v="3242"/>
    <d v="2024-01-17T15:25:47"/>
    <d v="2024-01-17T15:29:09"/>
    <s v="45961588@ventasyservicios.com.co"/>
    <s v="Brian Fernando Camacho Hernandez"/>
    <m/>
    <d v="2024-01-17T00:00:00"/>
    <s v="1115"/>
    <x v="4"/>
    <m/>
    <m/>
    <m/>
    <m/>
    <m/>
    <m/>
    <m/>
    <m/>
    <s v="administrativo2@innovaraireyrefrigeracion.com"/>
    <s v="Re: ACTIVACION SIM card 3506846432"/>
    <s v="3506846432"/>
    <s v="INNOVAR AIRE Y REFRIGERAC"/>
    <s v="NO DETERMINAD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7T00:00:00"/>
    <s v="NA"/>
    <s v=" BNA "/>
    <x v="21"/>
    <x v="0"/>
    <x v="0"/>
    <x v="0"/>
    <x v="0"/>
    <n v="1"/>
    <n v="1"/>
    <n v="1"/>
    <n v="1"/>
    <x v="0"/>
    <n v="1"/>
    <s v="3506846432INNOVAR AIRE Y REFRIGERAC"/>
    <x v="0"/>
    <d v="2024-01-17T00:00:00"/>
    <x v="3218"/>
    <d v="1899-12-30T00:00:00"/>
    <d v="2024-01-17T00:00:00"/>
    <s v="Hora mal diligenciada."/>
    <d v="1899-12-30T15:29:09"/>
    <x v="3"/>
    <x v="2"/>
    <x v="21"/>
    <x v="0"/>
    <n v="8193"/>
  </r>
  <r>
    <n v="3243"/>
    <d v="2024-01-17T15:26:16"/>
    <d v="2024-01-17T15:30:32"/>
    <s v="45961543@ventasyservicios.com.co"/>
    <s v="Juan Jose Duque Aguirre"/>
    <m/>
    <d v="2024-01-17T00:00:00"/>
    <s v="10:42"/>
    <x v="1"/>
    <m/>
    <m/>
    <s v="LUZ MARINA LARA MONTOYA"/>
    <s v="39163405"/>
    <s v="INFORMACIÓN"/>
    <m/>
    <m/>
    <m/>
    <m/>
    <m/>
    <m/>
    <m/>
    <m/>
    <m/>
    <x v="2"/>
    <m/>
    <m/>
    <m/>
    <m/>
    <m/>
    <m/>
    <m/>
    <m/>
    <m/>
    <m/>
    <m/>
    <m/>
    <m/>
    <m/>
    <m/>
    <m/>
    <m/>
    <m/>
    <m/>
    <m/>
    <m/>
    <m/>
    <m/>
    <m/>
    <m/>
    <m/>
    <m/>
    <m/>
    <m/>
    <m/>
    <m/>
    <m/>
    <m/>
    <m/>
    <m/>
    <m/>
    <m/>
    <m/>
    <m/>
    <m/>
    <m/>
    <m/>
    <m/>
    <m/>
    <m/>
    <m/>
    <m/>
    <m/>
    <m/>
    <m/>
    <m/>
    <m/>
    <m/>
    <m/>
    <m/>
    <m/>
    <m/>
    <m/>
    <m/>
    <m/>
    <m/>
    <m/>
    <m/>
    <m/>
    <m/>
    <m/>
    <m/>
    <m/>
    <m/>
    <m/>
    <m/>
    <m/>
    <m/>
    <m/>
    <m/>
    <m/>
    <m/>
    <m/>
    <m/>
    <m/>
    <m/>
    <m/>
    <m/>
    <m/>
    <m/>
    <m/>
    <m/>
    <m/>
    <s v="OTROS TEMAS"/>
    <s v="OTROS TEMAS"/>
    <m/>
    <s v="cliente residencial"/>
    <m/>
    <m/>
    <m/>
    <m/>
    <m/>
    <m/>
    <m/>
    <m/>
    <m/>
    <m/>
    <m/>
    <m/>
    <m/>
    <m/>
    <m/>
    <m/>
    <m/>
    <m/>
    <m/>
    <m/>
    <m/>
    <x v="0"/>
    <m/>
    <m/>
    <m/>
    <m/>
    <m/>
    <s v="GESTIONADO"/>
    <m/>
    <d v="2024-01-17T00:00:00"/>
    <m/>
    <m/>
    <x v="56"/>
    <x v="1"/>
    <x v="0"/>
    <x v="0"/>
    <x v="0"/>
    <n v="1"/>
    <n v="1"/>
    <n v="1"/>
    <n v="1"/>
    <x v="0"/>
    <n v="1"/>
    <s v="39163405"/>
    <x v="2"/>
    <d v="2024-01-17T00:00:00"/>
    <x v="3219"/>
    <d v="1899-12-30T00:00:00"/>
    <d v="2024-01-17T10:42:00"/>
    <s v="10:42"/>
    <d v="1899-12-30T04:48:32"/>
    <x v="1"/>
    <x v="1"/>
    <x v="6"/>
    <x v="1"/>
    <n v="8193"/>
  </r>
  <r>
    <n v="3244"/>
    <d v="2024-01-17T15:30:05"/>
    <d v="2024-01-17T15:31:50"/>
    <s v="46044558@ventasyservicios.com.co"/>
    <s v="Dick Harry Rodriguez Rocha"/>
    <m/>
    <d v="2024-01-16T00:00:00"/>
    <s v="15:49"/>
    <x v="7"/>
    <m/>
    <m/>
    <m/>
    <m/>
    <m/>
    <m/>
    <s v="compras@tececor.com"/>
    <s v="Re: Fwd: RE: Requerimientos asociados a lineas moviles Tecnologia Ecologica del Oriente SAS."/>
    <m/>
    <m/>
    <s v="3107631722"/>
    <s v="TECNOLOGIA ECOLOGICA DEL ORIENTE SOCIEDA"/>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6T00:00:00"/>
    <m/>
    <m/>
    <x v="78"/>
    <x v="6"/>
    <x v="0"/>
    <x v="0"/>
    <x v="0"/>
    <n v="1"/>
    <n v="1"/>
    <n v="1"/>
    <n v="1"/>
    <x v="0"/>
    <n v="1"/>
    <s v="3107631722TECNOLOGIA ECOLOGICA DEL ORIENTE SOCIEDA"/>
    <x v="0"/>
    <d v="2024-01-17T00:00:00"/>
    <x v="3220"/>
    <d v="1899-12-30T00:00:00"/>
    <d v="2024-01-16T15:49:00"/>
    <s v="15:49"/>
    <d v="1899-12-30T23:42:50"/>
    <x v="4"/>
    <x v="2"/>
    <x v="20"/>
    <x v="1"/>
    <n v="8193"/>
  </r>
  <r>
    <n v="3245"/>
    <d v="2024-01-17T15:16:03"/>
    <d v="2024-01-17T15:32:00"/>
    <s v="46046817@ventasyservicios.com.co"/>
    <s v="Nicolas Romero Parra"/>
    <m/>
    <d v="2024-01-17T00:00:00"/>
    <s v="9:24"/>
    <x v="4"/>
    <m/>
    <m/>
    <m/>
    <m/>
    <m/>
    <m/>
    <m/>
    <m/>
    <s v="karen.castaneda@claro.com.co"/>
    <s v="cancelacion de cuenta 87783391"/>
    <s v="87783391"/>
    <s v="MAURICIO ESCOBAR GALEANO"/>
    <s v="SOHO"/>
    <s v="CONSULTOR COMERCIAL"/>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7T00:00:00"/>
    <s v="N/A"/>
    <s v="0"/>
    <x v="58"/>
    <x v="0"/>
    <x v="0"/>
    <x v="0"/>
    <x v="0"/>
    <n v="1"/>
    <n v="1"/>
    <n v="1"/>
    <n v="1"/>
    <x v="0"/>
    <n v="1"/>
    <s v="87783391MAURICIO ESCOBAR GALEANO"/>
    <x v="0"/>
    <d v="2024-01-17T00:00:00"/>
    <x v="3221"/>
    <d v="1899-12-30T00:00:00"/>
    <d v="2024-01-17T09:24:00"/>
    <s v="9:24"/>
    <d v="1899-12-30T06:08:00"/>
    <x v="2"/>
    <x v="2"/>
    <x v="3"/>
    <x v="1"/>
    <n v="8193"/>
  </r>
  <r>
    <n v="3246"/>
    <d v="2024-01-17T15:32:16"/>
    <d v="2024-01-17T15:33:13"/>
    <s v="45113897@ventasyservicios.com.co"/>
    <s v="Diana Carolina Zambrano Cruz"/>
    <m/>
    <d v="2024-01-17T00:00:00"/>
    <s v="9:32"/>
    <x v="4"/>
    <m/>
    <m/>
    <m/>
    <m/>
    <m/>
    <m/>
    <m/>
    <m/>
    <s v="hmontano@cegid.com"/>
    <s v="Solicitud factura mes Enero 2024"/>
    <s v="8.2173779"/>
    <s v="CEGID COLOMBIA LTDA"/>
    <s v="PYME MEDIANA"/>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7T00:00:00"/>
    <m/>
    <m/>
    <x v="9"/>
    <x v="0"/>
    <x v="0"/>
    <x v="0"/>
    <x v="0"/>
    <n v="1"/>
    <n v="1"/>
    <n v="1"/>
    <n v="1"/>
    <x v="0"/>
    <n v="1"/>
    <s v="8.2173779CEGID COLOMBIA LTDA"/>
    <x v="0"/>
    <d v="2024-01-17T00:00:00"/>
    <x v="3222"/>
    <d v="1899-12-30T00:00:00"/>
    <d v="2024-01-17T09:32:00"/>
    <s v="9:32"/>
    <d v="1899-12-30T06:01:13"/>
    <x v="2"/>
    <x v="2"/>
    <x v="30"/>
    <x v="0"/>
    <n v="8193"/>
  </r>
  <r>
    <n v="3247"/>
    <d v="2024-01-17T15:30:34"/>
    <d v="2024-01-17T15:33:43"/>
    <s v="45961543@ventasyservicios.com.co"/>
    <s v="Juan Jose Duque Aguirre"/>
    <m/>
    <d v="2024-01-17T00:00:00"/>
    <s v="11:03 "/>
    <x v="1"/>
    <m/>
    <m/>
    <s v="0"/>
    <s v="0"/>
    <s v="INFORMACIÓN"/>
    <m/>
    <m/>
    <m/>
    <m/>
    <m/>
    <m/>
    <m/>
    <m/>
    <m/>
    <x v="2"/>
    <m/>
    <m/>
    <m/>
    <m/>
    <m/>
    <m/>
    <m/>
    <m/>
    <m/>
    <m/>
    <m/>
    <m/>
    <m/>
    <m/>
    <m/>
    <m/>
    <m/>
    <m/>
    <m/>
    <m/>
    <m/>
    <m/>
    <m/>
    <m/>
    <m/>
    <m/>
    <m/>
    <m/>
    <m/>
    <m/>
    <m/>
    <m/>
    <m/>
    <m/>
    <m/>
    <m/>
    <m/>
    <m/>
    <m/>
    <m/>
    <m/>
    <m/>
    <m/>
    <m/>
    <m/>
    <m/>
    <m/>
    <m/>
    <m/>
    <m/>
    <m/>
    <m/>
    <m/>
    <m/>
    <m/>
    <m/>
    <m/>
    <m/>
    <m/>
    <m/>
    <m/>
    <m/>
    <m/>
    <m/>
    <m/>
    <m/>
    <m/>
    <m/>
    <m/>
    <m/>
    <m/>
    <m/>
    <m/>
    <m/>
    <m/>
    <m/>
    <m/>
    <m/>
    <m/>
    <m/>
    <m/>
    <m/>
    <m/>
    <m/>
    <m/>
    <m/>
    <m/>
    <m/>
    <s v="OTROS TEMAS"/>
    <s v="OTROS TEMAS"/>
    <m/>
    <s v="falta de informacion"/>
    <m/>
    <m/>
    <m/>
    <m/>
    <m/>
    <m/>
    <m/>
    <m/>
    <m/>
    <m/>
    <m/>
    <m/>
    <m/>
    <m/>
    <m/>
    <m/>
    <m/>
    <m/>
    <m/>
    <m/>
    <m/>
    <x v="0"/>
    <m/>
    <m/>
    <m/>
    <m/>
    <m/>
    <s v="GESTIONADO"/>
    <m/>
    <d v="2024-01-17T00:00:00"/>
    <m/>
    <m/>
    <x v="56"/>
    <x v="1"/>
    <x v="0"/>
    <x v="0"/>
    <x v="0"/>
    <n v="1"/>
    <n v="1"/>
    <n v="1"/>
    <n v="1"/>
    <x v="0"/>
    <n v="1"/>
    <s v="0"/>
    <x v="2"/>
    <d v="2024-01-17T00:00:00"/>
    <x v="3223"/>
    <d v="1899-12-30T00:00:00"/>
    <d v="2024-01-17T11:03:00"/>
    <s v="11:03"/>
    <d v="1899-12-30T04:30:43"/>
    <x v="1"/>
    <x v="1"/>
    <x v="6"/>
    <x v="1"/>
    <n v="8193"/>
  </r>
  <r>
    <n v="3248"/>
    <d v="2024-01-17T15:34:27"/>
    <d v="2024-01-17T15:35:08"/>
    <s v="45077016@ventasyservicios.com.co"/>
    <s v="Luis Guanuquiza Dominguez"/>
    <m/>
    <d v="2024-01-17T00:00:00"/>
    <s v="11:39"/>
    <x v="3"/>
    <m/>
    <s v="15561381"/>
    <m/>
    <m/>
    <m/>
    <m/>
    <m/>
    <m/>
    <m/>
    <m/>
    <s v="900718634"/>
    <s v="ASISTIR INGENIERIA SAS"/>
    <s v="NO DETERMINADO"/>
    <s v="CLIENTE EXTERNO"/>
    <x v="0"/>
    <m/>
    <s v="MÓVIL"/>
    <m/>
    <m/>
    <s v="CAMBIO PLAN TARIFA"/>
    <m/>
    <m/>
    <m/>
    <m/>
    <s v="UPGRADE - PARALELO"/>
    <m/>
    <m/>
    <m/>
    <m/>
    <m/>
    <m/>
    <m/>
    <m/>
    <m/>
    <m/>
    <m/>
    <m/>
    <m/>
    <m/>
    <m/>
    <m/>
    <m/>
    <m/>
    <m/>
    <m/>
    <m/>
    <m/>
    <m/>
    <m/>
    <m/>
    <m/>
    <m/>
    <m/>
    <m/>
    <m/>
    <m/>
    <m/>
    <m/>
    <m/>
    <m/>
    <m/>
    <m/>
    <m/>
    <m/>
    <m/>
    <m/>
    <m/>
    <m/>
    <m/>
    <m/>
    <m/>
    <m/>
    <m/>
    <m/>
    <m/>
    <m/>
    <m/>
    <m/>
    <m/>
    <m/>
    <m/>
    <m/>
    <m/>
    <m/>
    <m/>
    <m/>
    <m/>
    <m/>
    <m/>
    <m/>
    <m/>
    <m/>
    <m/>
    <m/>
    <m/>
    <m/>
    <m/>
    <m/>
    <m/>
    <m/>
    <m/>
    <m/>
    <m/>
    <m/>
    <m/>
    <m/>
    <m/>
    <m/>
    <m/>
    <m/>
    <m/>
    <m/>
    <m/>
    <m/>
    <m/>
    <m/>
    <m/>
    <m/>
    <m/>
    <m/>
    <m/>
    <m/>
    <m/>
    <m/>
    <m/>
    <m/>
    <m/>
    <m/>
    <x v="0"/>
    <m/>
    <m/>
    <m/>
    <m/>
    <m/>
    <s v="GESTIONADO"/>
    <m/>
    <d v="2024-01-17T00:00:00"/>
    <m/>
    <m/>
    <x v="62"/>
    <x v="3"/>
    <x v="0"/>
    <x v="0"/>
    <x v="0"/>
    <n v="1"/>
    <n v="1"/>
    <n v="1"/>
    <n v="1"/>
    <x v="0"/>
    <n v="1"/>
    <s v="900718634ASISTIR INGENIERIA SAS"/>
    <x v="2"/>
    <d v="2024-01-17T00:00:00"/>
    <x v="3224"/>
    <d v="1899-12-30T00:00:00"/>
    <d v="2024-01-17T11:39:00"/>
    <s v="11:39"/>
    <d v="1899-12-30T03:56:08"/>
    <x v="1"/>
    <x v="1"/>
    <x v="25"/>
    <x v="1"/>
    <n v="8193"/>
  </r>
  <r>
    <n v="3249"/>
    <d v="2024-01-17T15:35:51"/>
    <d v="2024-01-17T15:37:29"/>
    <s v="45077024@ventasyservicios.com.co"/>
    <s v="Leidy Tatiana Pinzon Calderon"/>
    <m/>
    <d v="2024-01-16T00:00:00"/>
    <s v="17:06"/>
    <x v="7"/>
    <m/>
    <m/>
    <m/>
    <m/>
    <m/>
    <m/>
    <s v="luiguillermo.ua@gmail.com"/>
    <s v="Re: CESION DE CONTRATO LINEA MOVIL- LUIS GUILLERMO GIL MADRID"/>
    <m/>
    <m/>
    <s v="3138942568"/>
    <s v="LUIS GUILLERMO GIL MADRID"/>
    <s v="MASIV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7T00:00:00"/>
    <m/>
    <m/>
    <x v="78"/>
    <x v="6"/>
    <x v="0"/>
    <x v="0"/>
    <x v="0"/>
    <n v="1"/>
    <n v="1"/>
    <n v="1"/>
    <n v="1"/>
    <x v="0"/>
    <n v="1"/>
    <s v="3138942568LUIS GUILLERMO GIL MADRID"/>
    <x v="0"/>
    <d v="2024-01-17T00:00:00"/>
    <x v="3225"/>
    <d v="1899-12-30T00:00:00"/>
    <d v="2024-01-16T17:06:00"/>
    <s v="17:06"/>
    <d v="1899-12-30T22:31:29"/>
    <x v="4"/>
    <x v="0"/>
    <x v="12"/>
    <x v="1"/>
    <n v="8193"/>
  </r>
  <r>
    <n v="3250"/>
    <d v="2024-01-17T15:39:38"/>
    <d v="2024-01-17T15:40:19"/>
    <s v="46049316@ventasyservicios.com.co"/>
    <s v="Evelin Gicela Diaz Garzon"/>
    <m/>
    <d v="2024-01-17T00:00:00"/>
    <s v="11:40"/>
    <x v="7"/>
    <m/>
    <m/>
    <m/>
    <m/>
    <m/>
    <m/>
    <s v="agropecuariaelprofe@gmail.com"/>
    <s v="Fwd: formato informacion de cesion de contrato"/>
    <m/>
    <m/>
    <s v="3143059684"/>
    <s v="FABIAN HERNAN CAMERO MEDI"/>
    <s v="NO DETERMINADO"/>
    <s v="CLIENTE EXTERNO"/>
    <x v="0"/>
    <m/>
    <m/>
    <m/>
    <m/>
    <m/>
    <m/>
    <m/>
    <m/>
    <m/>
    <m/>
    <m/>
    <m/>
    <m/>
    <m/>
    <m/>
    <m/>
    <m/>
    <m/>
    <m/>
    <m/>
    <m/>
    <m/>
    <m/>
    <m/>
    <m/>
    <m/>
    <m/>
    <m/>
    <m/>
    <m/>
    <m/>
    <m/>
    <m/>
    <m/>
    <m/>
    <m/>
    <m/>
    <m/>
    <m/>
    <m/>
    <m/>
    <m/>
    <m/>
    <m/>
    <m/>
    <m/>
    <m/>
    <m/>
    <m/>
    <m/>
    <m/>
    <m/>
    <m/>
    <m/>
    <m/>
    <m/>
    <m/>
    <m/>
    <m/>
    <m/>
    <m/>
    <m/>
    <m/>
    <m/>
    <m/>
    <m/>
    <m/>
    <m/>
    <m/>
    <m/>
    <m/>
    <m/>
    <m/>
    <s v="MÓVIL"/>
    <m/>
    <s v="CESIÓN LEGALIZADA"/>
    <m/>
    <m/>
    <m/>
    <s v="NO"/>
    <m/>
    <m/>
    <m/>
    <m/>
    <m/>
    <m/>
    <m/>
    <m/>
    <m/>
    <m/>
    <m/>
    <m/>
    <m/>
    <m/>
    <m/>
    <m/>
    <m/>
    <m/>
    <m/>
    <m/>
    <m/>
    <m/>
    <m/>
    <m/>
    <m/>
    <m/>
    <m/>
    <m/>
    <m/>
    <m/>
    <m/>
    <m/>
    <m/>
    <x v="0"/>
    <m/>
    <m/>
    <m/>
    <m/>
    <m/>
    <s v="GESTIONADO"/>
    <m/>
    <d v="2024-01-17T00:00:00"/>
    <m/>
    <m/>
    <x v="136"/>
    <x v="6"/>
    <x v="0"/>
    <x v="34"/>
    <x v="1"/>
    <n v="1"/>
    <n v="1"/>
    <n v="1"/>
    <n v="1"/>
    <x v="2"/>
    <n v="3"/>
    <s v="3143059684FABIAN HERNAN CAMERO MEDI"/>
    <x v="2"/>
    <d v="2024-01-17T00:00:00"/>
    <x v="3226"/>
    <d v="1899-12-30T00:00:00"/>
    <d v="2024-01-17T11:40:00"/>
    <s v="11:40"/>
    <d v="1899-12-30T04:00:19"/>
    <x v="1"/>
    <x v="1"/>
    <x v="22"/>
    <x v="1"/>
    <n v="8193"/>
  </r>
  <r>
    <n v="3251"/>
    <d v="2024-01-17T15:40:52"/>
    <d v="2024-01-17T15:41:45"/>
    <s v="45961588@ventasyservicios.com.co"/>
    <s v="Brian Fernando Camacho Hernandez"/>
    <m/>
    <d v="2024-01-16T00:00:00"/>
    <s v="1112"/>
    <x v="4"/>
    <m/>
    <m/>
    <m/>
    <m/>
    <m/>
    <m/>
    <m/>
    <m/>
    <s v="carolinaamador_17@hotmail.com"/>
    <s v="Re: Fwd: Re: Fwd: Re: Fwd: Re: Fwd: Re: Activacion de sim card"/>
    <s v="3112835408"/>
    <s v="VANDREA CAROLINACAROLINA M"/>
    <s v="SOHO"/>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17T00:00:00"/>
    <s v="N a"/>
    <s v="na "/>
    <x v="31"/>
    <x v="0"/>
    <x v="0"/>
    <x v="0"/>
    <x v="0"/>
    <n v="1"/>
    <n v="1"/>
    <n v="1"/>
    <n v="1"/>
    <x v="0"/>
    <n v="1"/>
    <s v="3112835408VANDREA CAROLINACAROLINA M"/>
    <x v="0"/>
    <d v="2024-01-17T00:00:00"/>
    <x v="3227"/>
    <d v="1899-12-30T00:00:00"/>
    <d v="2024-01-16T00:00:00"/>
    <s v="Hora mal diligenciada."/>
    <d v="1899-12-31T15:41:45"/>
    <x v="0"/>
    <x v="0"/>
    <x v="21"/>
    <x v="0"/>
    <n v="8193"/>
  </r>
  <r>
    <n v="3252"/>
    <d v="2024-01-17T15:40:09"/>
    <d v="2024-01-17T15:42:10"/>
    <s v="46046817@ventasyservicios.com.co"/>
    <s v="Nicolas Romero Parra"/>
    <m/>
    <d v="2024-01-17T00:00:00"/>
    <s v="8:53"/>
    <x v="4"/>
    <m/>
    <m/>
    <m/>
    <m/>
    <m/>
    <m/>
    <m/>
    <m/>
    <s v="lider.hcm@prosof.co"/>
    <s v="Cancelación de línea corporativa Prosof SAS"/>
    <s v="8.22499512"/>
    <s v="PROSOF SAS."/>
    <s v="PYME PEQUEÑA"/>
    <s v="CLIENTE CLARO"/>
    <x v="0"/>
    <m/>
    <s v="MÓVIL"/>
    <m/>
    <m/>
    <s v="CANCELACIÓN DE LÍNEA"/>
    <m/>
    <m/>
    <m/>
    <m/>
    <m/>
    <s v="PROPUESTA CONTENCIÓN"/>
    <m/>
    <m/>
    <m/>
    <m/>
    <m/>
    <m/>
    <m/>
    <m/>
    <m/>
    <m/>
    <m/>
    <m/>
    <m/>
    <m/>
    <m/>
    <m/>
    <m/>
    <m/>
    <m/>
    <m/>
    <m/>
    <m/>
    <m/>
    <m/>
    <m/>
    <m/>
    <m/>
    <m/>
    <m/>
    <m/>
    <m/>
    <m/>
    <m/>
    <m/>
    <m/>
    <m/>
    <m/>
    <m/>
    <m/>
    <m/>
    <m/>
    <m/>
    <m/>
    <m/>
    <m/>
    <m/>
    <m/>
    <m/>
    <m/>
    <m/>
    <m/>
    <m/>
    <m/>
    <m/>
    <m/>
    <m/>
    <m/>
    <m/>
    <m/>
    <m/>
    <m/>
    <m/>
    <m/>
    <m/>
    <m/>
    <m/>
    <m/>
    <m/>
    <m/>
    <m/>
    <m/>
    <m/>
    <m/>
    <m/>
    <m/>
    <m/>
    <m/>
    <m/>
    <m/>
    <m/>
    <m/>
    <m/>
    <m/>
    <m/>
    <m/>
    <m/>
    <m/>
    <m/>
    <m/>
    <m/>
    <m/>
    <m/>
    <m/>
    <m/>
    <m/>
    <m/>
    <m/>
    <m/>
    <m/>
    <m/>
    <m/>
    <m/>
    <x v="0"/>
    <m/>
    <m/>
    <m/>
    <m/>
    <m/>
    <s v="GESTIONADO"/>
    <m/>
    <d v="2024-01-17T00:00:00"/>
    <s v="N/A"/>
    <s v="0"/>
    <x v="72"/>
    <x v="0"/>
    <x v="0"/>
    <x v="0"/>
    <x v="0"/>
    <n v="1"/>
    <n v="1"/>
    <n v="1"/>
    <n v="1"/>
    <x v="0"/>
    <n v="1"/>
    <s v="8.22499512PROSOF SAS."/>
    <x v="0"/>
    <d v="2024-01-17T00:00:00"/>
    <x v="3228"/>
    <d v="1899-12-30T00:00:00"/>
    <d v="2024-01-17T08:53:00"/>
    <s v="8:53"/>
    <d v="1899-12-30T06:49:10"/>
    <x v="2"/>
    <x v="2"/>
    <x v="3"/>
    <x v="1"/>
    <n v="8193"/>
  </r>
  <r>
    <n v="3253"/>
    <d v="2024-01-17T15:25:51"/>
    <d v="2024-01-17T15:43:05"/>
    <s v="45577874@ventasyservicios.com.co"/>
    <s v="David Andres Pardo Torres"/>
    <m/>
    <d v="2024-01-16T00:00:00"/>
    <s v="15:04"/>
    <x v="4"/>
    <m/>
    <m/>
    <m/>
    <m/>
    <m/>
    <m/>
    <m/>
    <m/>
    <s v="carolina.portilla@sep-consultores.com"/>
    <s v="CESION CONTRATO - REFERENCIA 81057339"/>
    <s v="81057339"/>
    <s v="JUAN GOMEZ E HIJOS SAS"/>
    <s v="MICRO"/>
    <s v="CLIENTE EXTERNO"/>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7T00:00:00"/>
    <s v="996548271_x000a_"/>
    <m/>
    <x v="37"/>
    <x v="0"/>
    <x v="0"/>
    <x v="0"/>
    <x v="0"/>
    <n v="1"/>
    <n v="1"/>
    <n v="1"/>
    <n v="1"/>
    <x v="0"/>
    <n v="1"/>
    <s v="81057339JUAN GOMEZ E HIJOS SAS"/>
    <x v="0"/>
    <d v="2024-01-17T00:00:00"/>
    <x v="3229"/>
    <d v="1899-12-30T00:00:00"/>
    <d v="2024-01-16T15:04:00"/>
    <s v="15:04"/>
    <d v="1899-12-31T00:39:05"/>
    <x v="0"/>
    <x v="0"/>
    <x v="14"/>
    <x v="0"/>
    <n v="8193"/>
  </r>
  <r>
    <n v="3254"/>
    <d v="2024-01-17T15:43:07"/>
    <d v="2024-01-17T15:44:34"/>
    <s v="45577874@ventasyservicios.com.co"/>
    <s v="David Andres Pardo Torres"/>
    <m/>
    <d v="2024-01-16T00:00:00"/>
    <s v="13:05"/>
    <x v="4"/>
    <m/>
    <m/>
    <m/>
    <m/>
    <m/>
    <m/>
    <m/>
    <m/>
    <s v="residente86@construccionesaldia.com"/>
    <s v="Re: Solicitud traslado Fibra Optica"/>
    <s v="13341066"/>
    <s v="ANDREA LILIANA POVEDA ZARATE"/>
    <s v="SOHO"/>
    <s v="CLIENTE EXTERNO"/>
    <x v="0"/>
    <m/>
    <s v="FIJO"/>
    <s v="HFC"/>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7T00:00:00"/>
    <s v="20671257"/>
    <m/>
    <x v="80"/>
    <x v="0"/>
    <x v="0"/>
    <x v="0"/>
    <x v="0"/>
    <n v="1"/>
    <n v="1"/>
    <n v="1"/>
    <n v="1"/>
    <x v="1"/>
    <n v="3"/>
    <s v="13341066ANDREA LILIANA POVEDA ZARATE"/>
    <x v="0"/>
    <d v="2024-01-17T00:00:00"/>
    <x v="3230"/>
    <d v="1899-12-30T00:00:00"/>
    <d v="2024-01-16T13:05:00"/>
    <s v="13:05"/>
    <d v="1899-12-31T02:39:34"/>
    <x v="0"/>
    <x v="0"/>
    <x v="14"/>
    <x v="0"/>
    <n v="8193"/>
  </r>
  <r>
    <n v="3255"/>
    <d v="2024-01-17T15:33:16"/>
    <d v="2024-01-17T15:47:08"/>
    <s v="45113897@ventasyservicios.com.co"/>
    <s v="Diana Carolina Zambrano Cruz"/>
    <m/>
    <d v="2024-01-17T00:00:00"/>
    <s v="9:39"/>
    <x v="4"/>
    <m/>
    <m/>
    <m/>
    <m/>
    <m/>
    <m/>
    <m/>
    <m/>
    <s v="Alexandra.Camacho@claro.com.co"/>
    <s v="CESION DE CONTRATO CUENTA No. 55187914"/>
    <s v="55187914"/>
    <s v="YANED RUBIANO RAMIREZ                      "/>
    <s v="SOHO"/>
    <s v="CLIENTE CLARO"/>
    <x v="0"/>
    <m/>
    <s v="FIJO"/>
    <s v="HFC"/>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17T00:00:00"/>
    <m/>
    <m/>
    <x v="111"/>
    <x v="0"/>
    <x v="0"/>
    <x v="0"/>
    <x v="0"/>
    <n v="1"/>
    <n v="1"/>
    <n v="1"/>
    <n v="1"/>
    <x v="0"/>
    <n v="1"/>
    <s v="55187914YANED RUBIANO RAMIREZ                      "/>
    <x v="0"/>
    <d v="2024-01-17T00:00:00"/>
    <x v="3231"/>
    <d v="1899-12-30T00:00:00"/>
    <d v="2024-01-17T09:39:00"/>
    <s v="9:39"/>
    <d v="1899-12-30T06:08:08"/>
    <x v="2"/>
    <x v="2"/>
    <x v="30"/>
    <x v="0"/>
    <n v="8193"/>
  </r>
  <r>
    <n v="3256"/>
    <d v="2024-01-17T15:48:23"/>
    <d v="2024-01-17T15:48:34"/>
    <s v="45688293@ventasyservicios.com.co"/>
    <s v="Juan David Mendez"/>
    <m/>
    <d v="2024-01-17T00:00:00"/>
    <s v="11:52"/>
    <x v="0"/>
    <m/>
    <m/>
    <m/>
    <m/>
    <m/>
    <m/>
    <m/>
    <m/>
    <s v="coordinacionpyme@anclaclaro.com"/>
    <s v="CAMBIO A PREPAGO/ANCIZAR DE JESUS YEPES/94530307"/>
    <s v="8.22484597"/>
    <s v="ANCIZAR DE JESÚS YEPES GIRALDO"/>
    <s v="MICRO"/>
    <s v="CONSULTOR COMERCIAL"/>
    <x v="0"/>
    <m/>
    <s v="MÓVIL"/>
    <m/>
    <m/>
    <s v="CANCELACIÓN DE LÍNEA"/>
    <m/>
    <m/>
    <m/>
    <m/>
    <m/>
    <s v="COLOCACIÓN"/>
    <m/>
    <m/>
    <m/>
    <m/>
    <m/>
    <m/>
    <m/>
    <m/>
    <m/>
    <m/>
    <m/>
    <m/>
    <m/>
    <m/>
    <m/>
    <m/>
    <m/>
    <m/>
    <m/>
    <m/>
    <m/>
    <m/>
    <m/>
    <m/>
    <m/>
    <m/>
    <m/>
    <m/>
    <m/>
    <m/>
    <m/>
    <m/>
    <m/>
    <m/>
    <m/>
    <m/>
    <m/>
    <m/>
    <m/>
    <m/>
    <m/>
    <m/>
    <m/>
    <m/>
    <m/>
    <m/>
    <m/>
    <m/>
    <m/>
    <m/>
    <m/>
    <m/>
    <m/>
    <m/>
    <m/>
    <m/>
    <m/>
    <m/>
    <m/>
    <m/>
    <m/>
    <m/>
    <m/>
    <m/>
    <m/>
    <m/>
    <m/>
    <m/>
    <m/>
    <m/>
    <m/>
    <m/>
    <m/>
    <m/>
    <m/>
    <m/>
    <m/>
    <m/>
    <m/>
    <m/>
    <m/>
    <m/>
    <m/>
    <m/>
    <m/>
    <m/>
    <m/>
    <m/>
    <m/>
    <m/>
    <m/>
    <m/>
    <m/>
    <m/>
    <m/>
    <m/>
    <m/>
    <m/>
    <m/>
    <s v="EMPRESA LIQUIDA"/>
    <m/>
    <m/>
    <x v="2"/>
    <s v="3105371587"/>
    <s v="ANCIZAR YEPEZ"/>
    <s v="2"/>
    <m/>
    <m/>
    <s v="GESTIONADO"/>
    <m/>
    <d v="2024-01-17T00:00:00"/>
    <m/>
    <m/>
    <x v="25"/>
    <x v="0"/>
    <x v="0"/>
    <x v="0"/>
    <x v="0"/>
    <n v="1"/>
    <n v="1"/>
    <n v="1"/>
    <n v="1"/>
    <x v="0"/>
    <n v="1"/>
    <s v="8.22484597ANCIZAR DE JESÚS YEPES GIRALDO"/>
    <x v="2"/>
    <d v="2024-01-17T00:00:00"/>
    <x v="3232"/>
    <d v="1899-12-30T00:00:00"/>
    <d v="2024-01-17T11:52:00"/>
    <s v="11:52"/>
    <d v="1899-12-30T03:56:34"/>
    <x v="1"/>
    <x v="1"/>
    <x v="4"/>
    <x v="1"/>
    <n v="8193"/>
  </r>
  <r>
    <n v="3257"/>
    <d v="2024-01-17T15:48:49"/>
    <d v="2024-01-17T15:48:55"/>
    <s v="45961543@ventasyservicios.com.co"/>
    <s v="Juan Jose Duque Aguirre"/>
    <m/>
    <d v="2024-01-17T00:00:00"/>
    <s v="11:05"/>
    <x v="1"/>
    <m/>
    <m/>
    <s v="JUAN MANUEL BECERRA"/>
    <s v="11204327"/>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17T00:00:00"/>
    <m/>
    <m/>
    <x v="4"/>
    <x v="1"/>
    <x v="0"/>
    <x v="0"/>
    <x v="0"/>
    <n v="1"/>
    <n v="1"/>
    <n v="1"/>
    <n v="1"/>
    <x v="0"/>
    <n v="1"/>
    <s v="11204327"/>
    <x v="2"/>
    <d v="2024-01-17T00:00:00"/>
    <x v="3233"/>
    <d v="1899-12-30T00:00:00"/>
    <d v="2024-01-17T11:05:00"/>
    <s v="11:05"/>
    <d v="1899-12-30T04:43:55"/>
    <x v="1"/>
    <x v="1"/>
    <x v="6"/>
    <x v="1"/>
    <n v="8193"/>
  </r>
  <r>
    <n v="3258"/>
    <d v="2024-01-17T15:07:18"/>
    <d v="2024-01-17T15:57:14"/>
    <s v="45981202@ventasyservicios.com.co"/>
    <s v="Candida Mayerli Moyano Casallas"/>
    <m/>
    <d v="2024-01-17T00:00:00"/>
    <s v="10:20 a. m."/>
    <x v="8"/>
    <m/>
    <m/>
    <m/>
    <m/>
    <m/>
    <s v="BANCOLOMBIA"/>
    <m/>
    <m/>
    <s v="-"/>
    <s v="Duda Facturación Convenio Empleados Bancolombia"/>
    <s v="3012806799"/>
    <s v="BANCOLOMBIA"/>
    <s v="SOHO"/>
    <s v="CLIENTE EXTERNO"/>
    <x v="1"/>
    <s v="DANIEL STYVEN BUSTAMANTE ARBOLEDA"/>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7T00:00:00"/>
    <m/>
    <m/>
    <x v="47"/>
    <x v="7"/>
    <x v="0"/>
    <x v="0"/>
    <x v="0"/>
    <n v="1"/>
    <n v="1"/>
    <n v="1"/>
    <n v="1"/>
    <x v="0"/>
    <n v="1"/>
    <s v="3012806799BANCOLOMBIA"/>
    <x v="2"/>
    <d v="2024-01-17T00:00:00"/>
    <x v="3234"/>
    <d v="1899-12-30T00:00:00"/>
    <d v="2024-01-17T10:20:00"/>
    <s v="10:20"/>
    <d v="1899-12-30T05:37:14"/>
    <x v="1"/>
    <x v="1"/>
    <x v="10"/>
    <x v="1"/>
    <n v="8193"/>
  </r>
  <r>
    <n v="3259"/>
    <d v="2024-01-17T15:56:10"/>
    <d v="2024-01-17T15:57:50"/>
    <s v="45077024@ventasyservicios.com.co"/>
    <s v="Leidy Tatiana Pinzon Calderon"/>
    <m/>
    <d v="2024-01-16T00:00:00"/>
    <s v="17:13"/>
    <x v="7"/>
    <m/>
    <m/>
    <m/>
    <m/>
    <m/>
    <m/>
    <s v="leonardoMelendez11@hotmail.com"/>
    <s v="ROIMER ORLANDO  MEJIA DON"/>
    <m/>
    <m/>
    <s v="3103627065"/>
    <s v="ROIMER ORLANDO MEJIA DONADO"/>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7T00:00:00"/>
    <m/>
    <m/>
    <x v="78"/>
    <x v="6"/>
    <x v="0"/>
    <x v="0"/>
    <x v="0"/>
    <n v="1"/>
    <n v="1"/>
    <n v="1"/>
    <n v="1"/>
    <x v="0"/>
    <n v="1"/>
    <s v="3103627065ROIMER ORLANDO MEJIA DONADO"/>
    <x v="0"/>
    <d v="2024-01-17T00:00:00"/>
    <x v="3235"/>
    <d v="1899-12-30T00:00:00"/>
    <d v="2024-01-16T17:13:00"/>
    <s v="17:13"/>
    <d v="1899-12-30T22:44:50"/>
    <x v="4"/>
    <x v="0"/>
    <x v="12"/>
    <x v="1"/>
    <n v="8193"/>
  </r>
  <r>
    <n v="3260"/>
    <d v="2024-01-17T15:48:58"/>
    <d v="2024-01-17T15:58:33"/>
    <s v="45961543@ventasyservicios.com.co"/>
    <s v="Juan Jose Duque Aguirre"/>
    <m/>
    <d v="2024-01-17T00:00:00"/>
    <s v="11:14"/>
    <x v="1"/>
    <m/>
    <m/>
    <s v="HOSPITAL SAN RAFAEL DEL M"/>
    <s v="890980814"/>
    <s v="INFORMACIÓN"/>
    <m/>
    <m/>
    <m/>
    <m/>
    <m/>
    <m/>
    <m/>
    <m/>
    <m/>
    <x v="2"/>
    <m/>
    <m/>
    <m/>
    <m/>
    <m/>
    <m/>
    <m/>
    <m/>
    <m/>
    <m/>
    <m/>
    <m/>
    <m/>
    <m/>
    <m/>
    <m/>
    <m/>
    <m/>
    <m/>
    <m/>
    <m/>
    <m/>
    <m/>
    <m/>
    <m/>
    <m/>
    <m/>
    <m/>
    <m/>
    <m/>
    <m/>
    <m/>
    <m/>
    <m/>
    <m/>
    <m/>
    <m/>
    <m/>
    <m/>
    <m/>
    <m/>
    <m/>
    <m/>
    <m/>
    <m/>
    <m/>
    <m/>
    <m/>
    <m/>
    <m/>
    <m/>
    <m/>
    <m/>
    <m/>
    <m/>
    <m/>
    <m/>
    <m/>
    <m/>
    <m/>
    <m/>
    <m/>
    <m/>
    <m/>
    <m/>
    <m/>
    <m/>
    <m/>
    <m/>
    <m/>
    <m/>
    <m/>
    <m/>
    <m/>
    <m/>
    <m/>
    <m/>
    <m/>
    <m/>
    <m/>
    <m/>
    <m/>
    <m/>
    <m/>
    <m/>
    <m/>
    <m/>
    <m/>
    <s v="OTROS TEMAS"/>
    <s v="REPORTE DE FALLAS APP - PORTAL"/>
    <m/>
    <m/>
    <m/>
    <m/>
    <m/>
    <m/>
    <m/>
    <m/>
    <m/>
    <m/>
    <m/>
    <m/>
    <m/>
    <m/>
    <m/>
    <m/>
    <m/>
    <m/>
    <m/>
    <m/>
    <m/>
    <m/>
    <m/>
    <x v="0"/>
    <m/>
    <m/>
    <m/>
    <m/>
    <m/>
    <s v="GESTIONADO"/>
    <m/>
    <d v="2024-01-17T00:00:00"/>
    <m/>
    <m/>
    <x v="85"/>
    <x v="1"/>
    <x v="0"/>
    <x v="0"/>
    <x v="0"/>
    <n v="1"/>
    <n v="1"/>
    <n v="1"/>
    <n v="1"/>
    <x v="0"/>
    <n v="1"/>
    <s v="890980814"/>
    <x v="2"/>
    <d v="2024-01-17T00:00:00"/>
    <x v="3236"/>
    <d v="1899-12-30T00:00:00"/>
    <d v="2024-01-17T11:14:00"/>
    <s v="11:14"/>
    <d v="1899-12-30T04:44:33"/>
    <x v="1"/>
    <x v="1"/>
    <x v="6"/>
    <x v="1"/>
    <n v="8193"/>
  </r>
  <r>
    <n v="3261"/>
    <d v="2024-01-17T15:51:00"/>
    <d v="2024-01-17T15:59:07"/>
    <s v="45577874@ventasyservicios.com.co"/>
    <s v="David Andres Pardo Torres"/>
    <m/>
    <d v="2024-01-16T00:00:00"/>
    <s v="15:37"/>
    <x v="4"/>
    <m/>
    <m/>
    <m/>
    <m/>
    <m/>
    <m/>
    <m/>
    <m/>
    <s v="ceramicastundama1@gmail.com"/>
    <s v="Fwd: Solicitud de cesión de contrato. Gracias"/>
    <s v="76362402"/>
    <s v="LEIDY CARO GARZON RODRIGUEZ"/>
    <s v="SOHO"/>
    <s v="CLIENTE EXTERNO"/>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7T00:00:00"/>
    <s v="996555640"/>
    <m/>
    <x v="37"/>
    <x v="0"/>
    <x v="0"/>
    <x v="0"/>
    <x v="0"/>
    <n v="1"/>
    <n v="1"/>
    <n v="1"/>
    <n v="1"/>
    <x v="0"/>
    <n v="1"/>
    <s v="76362402LEIDY CARO GARZON RODRIGUEZ"/>
    <x v="0"/>
    <d v="2024-01-17T00:00:00"/>
    <x v="3237"/>
    <d v="1899-12-30T00:00:00"/>
    <d v="2024-01-16T15:37:00"/>
    <s v="15:37"/>
    <d v="1899-12-31T00:22:07"/>
    <x v="0"/>
    <x v="0"/>
    <x v="14"/>
    <x v="0"/>
    <n v="8193"/>
  </r>
  <r>
    <n v="3262"/>
    <d v="2024-01-17T15:58:31"/>
    <d v="2024-01-17T16:00:18"/>
    <s v="46046817@ventasyservicios.com.co"/>
    <s v="Nicolas Romero Parra"/>
    <m/>
    <d v="2024-01-17T00:00:00"/>
    <s v="9:26"/>
    <x v="4"/>
    <m/>
    <m/>
    <m/>
    <m/>
    <m/>
    <m/>
    <m/>
    <m/>
    <s v="asistenteadmon.elbalde@gmail.com"/>
    <s v="Re: CANCELACIÓN TRIPLE PLAY PARA CAMBIO A DÚO PLAY"/>
    <s v="48579219"/>
    <s v="GRUPO BDB SAS A"/>
    <s v="MICRO"/>
    <s v="CLIENTE CLARO"/>
    <x v="0"/>
    <m/>
    <s v="FIJO"/>
    <s v="HFC"/>
    <s v="CANCELACIÓN DE SERVICIO"/>
    <m/>
    <m/>
    <m/>
    <m/>
    <m/>
    <m/>
    <m/>
    <s v="PROPUESTA CONTENCIÓN"/>
    <m/>
    <m/>
    <m/>
    <m/>
    <m/>
    <m/>
    <m/>
    <m/>
    <m/>
    <m/>
    <m/>
    <m/>
    <m/>
    <m/>
    <m/>
    <m/>
    <m/>
    <m/>
    <m/>
    <m/>
    <m/>
    <m/>
    <m/>
    <m/>
    <m/>
    <m/>
    <m/>
    <m/>
    <m/>
    <m/>
    <m/>
    <m/>
    <m/>
    <m/>
    <m/>
    <m/>
    <m/>
    <m/>
    <m/>
    <m/>
    <m/>
    <m/>
    <m/>
    <m/>
    <m/>
    <m/>
    <m/>
    <m/>
    <m/>
    <m/>
    <m/>
    <m/>
    <m/>
    <m/>
    <m/>
    <m/>
    <m/>
    <m/>
    <m/>
    <m/>
    <m/>
    <m/>
    <m/>
    <m/>
    <m/>
    <m/>
    <m/>
    <m/>
    <m/>
    <m/>
    <m/>
    <m/>
    <m/>
    <m/>
    <m/>
    <m/>
    <m/>
    <m/>
    <m/>
    <m/>
    <m/>
    <m/>
    <m/>
    <m/>
    <m/>
    <m/>
    <m/>
    <m/>
    <m/>
    <m/>
    <m/>
    <m/>
    <m/>
    <m/>
    <m/>
    <m/>
    <m/>
    <s v="PARCIAL"/>
    <m/>
    <s v="NO USA EL SERVICIO"/>
    <m/>
    <x v="1"/>
    <m/>
    <m/>
    <s v="1"/>
    <m/>
    <m/>
    <s v="GESTIONADO"/>
    <m/>
    <d v="2024-01-17T00:00:00"/>
    <s v="N/A"/>
    <s v="996555345"/>
    <x v="11"/>
    <x v="0"/>
    <x v="0"/>
    <x v="0"/>
    <x v="0"/>
    <n v="1"/>
    <n v="1"/>
    <n v="1"/>
    <n v="1"/>
    <x v="0"/>
    <n v="1"/>
    <s v="48579219GRUPO BDB SAS A"/>
    <x v="1"/>
    <d v="2024-01-17T00:00:00"/>
    <x v="3238"/>
    <d v="1899-12-30T00:00:00"/>
    <d v="2024-01-17T09:26:00"/>
    <s v="9:26"/>
    <d v="1899-12-30T06:34:18"/>
    <x v="2"/>
    <x v="2"/>
    <x v="3"/>
    <x v="1"/>
    <n v="8193"/>
  </r>
  <r>
    <n v="3263"/>
    <d v="2024-01-17T16:03:18"/>
    <d v="2024-01-17T16:03:30"/>
    <s v="46044971@ventasyservicios.com.co"/>
    <s v="Rowinson Pinilla Vega"/>
    <m/>
    <d v="2024-01-16T00:00:00"/>
    <s v="18:04 p. m."/>
    <x v="4"/>
    <m/>
    <m/>
    <m/>
    <m/>
    <m/>
    <m/>
    <m/>
    <m/>
    <s v="Leidy.Rodriguez.ext@claro.com.co"/>
    <s v="SOLICITUD APOYO CLIENTE BETTINA SPITZ Y CIA LTDA // NIT 830071630-5 // AJUSTE DE TARIFAS"/>
    <s v="830071630"/>
    <s v="BETTINA SPITZ Y CIA LTDA"/>
    <s v="PYME PEQUEÑA"/>
    <s v="CLIENTE CLAR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6T00:00:00"/>
    <s v="NA"/>
    <s v="NA"/>
    <x v="0"/>
    <x v="0"/>
    <x v="0"/>
    <x v="0"/>
    <x v="0"/>
    <n v="1"/>
    <n v="1"/>
    <n v="1"/>
    <n v="1"/>
    <x v="0"/>
    <n v="1"/>
    <s v="830071630BETTINA SPITZ Y CIA LTDA"/>
    <x v="0"/>
    <d v="2024-01-17T00:00:00"/>
    <x v="3239"/>
    <d v="1899-12-30T00:00:00"/>
    <d v="2024-01-16T18:04:00"/>
    <s v="18:04"/>
    <d v="1899-12-30T21:59:30"/>
    <x v="4"/>
    <x v="2"/>
    <x v="19"/>
    <x v="1"/>
    <n v="8193"/>
  </r>
  <r>
    <n v="3264"/>
    <d v="2024-01-17T15:47:14"/>
    <d v="2024-01-17T16:03:32"/>
    <s v="45113897@ventasyservicios.com.co"/>
    <s v="Diana Carolina Zambrano Cruz"/>
    <m/>
    <d v="2024-01-17T00:00:00"/>
    <s v="9:20"/>
    <x v="4"/>
    <m/>
    <m/>
    <m/>
    <m/>
    <m/>
    <m/>
    <m/>
    <m/>
    <s v="teraconstrucciones.sas@gmail.com"/>
    <s v="Re: Fwd: Solicitud Cesión de contrato de Tera Construcciones SAS a Super Concretos SAS"/>
    <s v="17165776"/>
    <s v="TERA CONSTRUCCIONES SAS                    "/>
    <s v="SOHO"/>
    <s v="CLIENTE EXTERNO"/>
    <x v="0"/>
    <m/>
    <s v="FIJO"/>
    <s v="HFC"/>
    <s v="CESIÓN DE CONTRATO"/>
    <m/>
    <m/>
    <m/>
    <m/>
    <m/>
    <m/>
    <m/>
    <m/>
    <m/>
    <m/>
    <m/>
    <m/>
    <s v="ENTREGA DE DOCUMENTOS"/>
    <m/>
    <m/>
    <m/>
    <m/>
    <m/>
    <m/>
    <m/>
    <m/>
    <m/>
    <m/>
    <m/>
    <m/>
    <m/>
    <m/>
    <m/>
    <m/>
    <m/>
    <m/>
    <m/>
    <m/>
    <m/>
    <m/>
    <m/>
    <m/>
    <m/>
    <m/>
    <m/>
    <m/>
    <m/>
    <m/>
    <m/>
    <m/>
    <m/>
    <m/>
    <m/>
    <m/>
    <m/>
    <m/>
    <m/>
    <m/>
    <m/>
    <m/>
    <m/>
    <m/>
    <m/>
    <m/>
    <m/>
    <m/>
    <m/>
    <m/>
    <m/>
    <m/>
    <m/>
    <m/>
    <m/>
    <m/>
    <m/>
    <m/>
    <m/>
    <m/>
    <m/>
    <m/>
    <m/>
    <m/>
    <m/>
    <m/>
    <m/>
    <m/>
    <m/>
    <m/>
    <m/>
    <m/>
    <m/>
    <m/>
    <m/>
    <m/>
    <m/>
    <m/>
    <m/>
    <m/>
    <m/>
    <m/>
    <m/>
    <m/>
    <m/>
    <m/>
    <m/>
    <m/>
    <m/>
    <m/>
    <m/>
    <m/>
    <m/>
    <m/>
    <m/>
    <m/>
    <x v="0"/>
    <m/>
    <m/>
    <m/>
    <m/>
    <m/>
    <s v="GESTIONADO"/>
    <m/>
    <d v="2024-01-17T00:00:00"/>
    <m/>
    <m/>
    <x v="148"/>
    <x v="0"/>
    <x v="0"/>
    <x v="0"/>
    <x v="0"/>
    <n v="1"/>
    <n v="1"/>
    <n v="1"/>
    <n v="1"/>
    <x v="0"/>
    <n v="1"/>
    <s v="17165776TERA CONSTRUCCIONES SAS                    "/>
    <x v="0"/>
    <d v="2024-01-17T00:00:00"/>
    <x v="3240"/>
    <d v="1899-12-30T00:00:00"/>
    <d v="2024-01-17T09:20:00"/>
    <s v="9:20"/>
    <d v="1899-12-30T06:43:32"/>
    <x v="2"/>
    <x v="2"/>
    <x v="30"/>
    <x v="0"/>
    <n v="8193"/>
  </r>
  <r>
    <n v="3265"/>
    <d v="2024-01-17T16:04:37"/>
    <d v="2024-01-17T16:09:52"/>
    <s v="45688293@ventasyservicios.com.co"/>
    <s v="Juan David Mendez"/>
    <m/>
    <d v="2024-01-17T00:00:00"/>
    <s v="12:03"/>
    <x v="0"/>
    <m/>
    <m/>
    <m/>
    <m/>
    <m/>
    <m/>
    <m/>
    <m/>
    <s v="natalia.pino@claro.com.co"/>
    <s v="RV: RV: CLINICA DE URABA - SOLICITUD DESACTIVACION DE LINEA 3137191612// NIT 800058856"/>
    <s v="3137191612"/>
    <s v="CLINICA DE URABA S.A."/>
    <s v="PYME PEQUEÑA"/>
    <s v="CLIENTE CLARO"/>
    <x v="0"/>
    <m/>
    <s v="MÓVIL"/>
    <m/>
    <m/>
    <s v="CANCELACIÓN DE LÍNEA"/>
    <m/>
    <m/>
    <m/>
    <m/>
    <m/>
    <s v="COLOCACIÓN"/>
    <m/>
    <m/>
    <m/>
    <m/>
    <m/>
    <m/>
    <m/>
    <m/>
    <m/>
    <m/>
    <m/>
    <m/>
    <m/>
    <m/>
    <m/>
    <m/>
    <m/>
    <m/>
    <m/>
    <m/>
    <m/>
    <m/>
    <m/>
    <m/>
    <m/>
    <m/>
    <m/>
    <m/>
    <m/>
    <m/>
    <m/>
    <m/>
    <m/>
    <m/>
    <m/>
    <m/>
    <m/>
    <m/>
    <m/>
    <m/>
    <m/>
    <m/>
    <m/>
    <m/>
    <m/>
    <m/>
    <m/>
    <m/>
    <m/>
    <m/>
    <m/>
    <m/>
    <m/>
    <m/>
    <m/>
    <m/>
    <m/>
    <m/>
    <m/>
    <m/>
    <m/>
    <m/>
    <m/>
    <m/>
    <m/>
    <m/>
    <m/>
    <m/>
    <m/>
    <m/>
    <m/>
    <m/>
    <m/>
    <m/>
    <m/>
    <m/>
    <m/>
    <m/>
    <m/>
    <m/>
    <m/>
    <m/>
    <m/>
    <m/>
    <m/>
    <m/>
    <m/>
    <m/>
    <m/>
    <m/>
    <m/>
    <m/>
    <m/>
    <m/>
    <m/>
    <m/>
    <m/>
    <m/>
    <m/>
    <s v="NO USA EL SERVICIO"/>
    <m/>
    <m/>
    <x v="1"/>
    <m/>
    <m/>
    <s v="1"/>
    <m/>
    <m/>
    <s v="GESTIONADO"/>
    <m/>
    <d v="2024-01-17T00:00:00"/>
    <m/>
    <m/>
    <x v="25"/>
    <x v="0"/>
    <x v="0"/>
    <x v="0"/>
    <x v="0"/>
    <n v="1"/>
    <n v="1"/>
    <n v="1"/>
    <n v="1"/>
    <x v="0"/>
    <n v="1"/>
    <s v="3137191612CLINICA DE URABA S.A."/>
    <x v="2"/>
    <d v="2024-01-17T00:00:00"/>
    <x v="3241"/>
    <d v="1899-12-30T00:00:00"/>
    <d v="2024-01-17T12:03:00"/>
    <s v="12:03"/>
    <d v="1899-12-30T04:06:52"/>
    <x v="1"/>
    <x v="1"/>
    <x v="4"/>
    <x v="1"/>
    <n v="8193"/>
  </r>
  <r>
    <n v="3266"/>
    <d v="2024-01-17T16:10:53"/>
    <d v="2024-01-17T16:11:36"/>
    <s v="46044959@ventasyservicios.com.co"/>
    <s v="Brayan Enrique Cuida Castillo"/>
    <m/>
    <d v="2024-01-17T00:00:00"/>
    <s v="9:28 a. m."/>
    <x v="4"/>
    <m/>
    <m/>
    <m/>
    <m/>
    <m/>
    <m/>
    <m/>
    <m/>
    <s v="coopasociturji@hotmail.com"/>
    <s v="RE: SOLICIITUD DE CUPO PARA FINANZIAR UN EQUIPO CELULAR PARA LA EMPRESA."/>
    <s v="3502810257"/>
    <s v="COOPERATIVA DE TRANSPORTE TERRESTRE AUTO"/>
    <s v="SOHO"/>
    <s v="CLIENTE CLARO"/>
    <x v="0"/>
    <m/>
    <s v="MÓVIL"/>
    <m/>
    <m/>
    <s v="REPOSICIÓN DE EQUIPO"/>
    <m/>
    <m/>
    <m/>
    <m/>
    <m/>
    <m/>
    <m/>
    <m/>
    <m/>
    <m/>
    <m/>
    <m/>
    <m/>
    <m/>
    <m/>
    <m/>
    <m/>
    <m/>
    <m/>
    <m/>
    <m/>
    <m/>
    <m/>
    <m/>
    <m/>
    <m/>
    <m/>
    <m/>
    <m/>
    <m/>
    <m/>
    <m/>
    <m/>
    <m/>
    <m/>
    <m/>
    <m/>
    <m/>
    <m/>
    <m/>
    <m/>
    <m/>
    <m/>
    <m/>
    <s v="COTIZACIÓN"/>
    <m/>
    <m/>
    <m/>
    <m/>
    <m/>
    <m/>
    <m/>
    <m/>
    <m/>
    <m/>
    <m/>
    <m/>
    <m/>
    <m/>
    <m/>
    <m/>
    <m/>
    <m/>
    <m/>
    <m/>
    <m/>
    <m/>
    <m/>
    <m/>
    <m/>
    <m/>
    <m/>
    <m/>
    <m/>
    <m/>
    <m/>
    <m/>
    <m/>
    <m/>
    <m/>
    <m/>
    <m/>
    <m/>
    <m/>
    <m/>
    <m/>
    <m/>
    <m/>
    <m/>
    <m/>
    <m/>
    <m/>
    <m/>
    <m/>
    <m/>
    <m/>
    <m/>
    <m/>
    <m/>
    <m/>
    <m/>
    <m/>
    <m/>
    <m/>
    <m/>
    <m/>
    <m/>
    <m/>
    <x v="0"/>
    <m/>
    <m/>
    <m/>
    <m/>
    <m/>
    <s v="GESTIONADO"/>
    <m/>
    <d v="2024-01-17T00:00:00"/>
    <s v="nn"/>
    <m/>
    <x v="38"/>
    <x v="0"/>
    <x v="0"/>
    <x v="0"/>
    <x v="0"/>
    <n v="1"/>
    <n v="1"/>
    <n v="1"/>
    <n v="1"/>
    <x v="0"/>
    <n v="1"/>
    <s v="3502810257COOPERATIVA DE TRANSPORTE TERRESTRE AUTO"/>
    <x v="0"/>
    <d v="2024-01-17T00:00:00"/>
    <x v="3242"/>
    <d v="1899-12-30T00:00:00"/>
    <d v="2024-01-17T09:28:00"/>
    <s v="9:28"/>
    <d v="1899-12-30T06:43:36"/>
    <x v="2"/>
    <x v="2"/>
    <x v="7"/>
    <x v="0"/>
    <n v="8193"/>
  </r>
  <r>
    <n v="3267"/>
    <d v="2024-01-17T16:12:07"/>
    <d v="2024-01-17T16:13:56"/>
    <s v="45961543@ventasyservicios.com.co"/>
    <s v="Juan Jose Duque Aguirre"/>
    <m/>
    <d v="2024-01-17T00:00:00"/>
    <s v="14:10"/>
    <x v="0"/>
    <m/>
    <m/>
    <m/>
    <m/>
    <m/>
    <m/>
    <m/>
    <m/>
    <s v="parentesisdecolombia@gmail.com"/>
    <s v="Solicitud Cambio de datos de Contacto"/>
    <s v="65051456"/>
    <s v="PARÉNTESIS DE COLOMBIA SA"/>
    <s v="MICRO"/>
    <s v="CLIENTE EXTERNO"/>
    <x v="0"/>
    <m/>
    <s v="FIJO"/>
    <s v="HFC"/>
    <s v="DATOS DEMOGRÁFICOS"/>
    <m/>
    <m/>
    <m/>
    <m/>
    <m/>
    <m/>
    <m/>
    <m/>
    <m/>
    <m/>
    <m/>
    <m/>
    <m/>
    <m/>
    <m/>
    <s v="INFORMACIÓN - ACLARACIÓN"/>
    <m/>
    <m/>
    <m/>
    <m/>
    <m/>
    <m/>
    <m/>
    <m/>
    <m/>
    <m/>
    <m/>
    <m/>
    <m/>
    <m/>
    <m/>
    <m/>
    <m/>
    <m/>
    <m/>
    <m/>
    <m/>
    <m/>
    <m/>
    <m/>
    <m/>
    <m/>
    <m/>
    <m/>
    <m/>
    <m/>
    <m/>
    <m/>
    <m/>
    <m/>
    <m/>
    <m/>
    <m/>
    <m/>
    <m/>
    <m/>
    <m/>
    <m/>
    <m/>
    <m/>
    <m/>
    <m/>
    <m/>
    <m/>
    <m/>
    <m/>
    <m/>
    <m/>
    <m/>
    <m/>
    <m/>
    <m/>
    <m/>
    <m/>
    <m/>
    <m/>
    <m/>
    <m/>
    <m/>
    <m/>
    <m/>
    <m/>
    <m/>
    <m/>
    <m/>
    <m/>
    <m/>
    <m/>
    <m/>
    <m/>
    <m/>
    <m/>
    <m/>
    <m/>
    <m/>
    <m/>
    <m/>
    <m/>
    <m/>
    <m/>
    <m/>
    <m/>
    <m/>
    <m/>
    <m/>
    <m/>
    <m/>
    <m/>
    <m/>
    <x v="0"/>
    <m/>
    <m/>
    <m/>
    <m/>
    <m/>
    <s v="GESTIONADO"/>
    <m/>
    <d v="2024-01-17T00:00:00"/>
    <m/>
    <m/>
    <x v="66"/>
    <x v="0"/>
    <x v="0"/>
    <x v="0"/>
    <x v="0"/>
    <n v="1"/>
    <n v="1"/>
    <n v="1"/>
    <n v="1"/>
    <x v="0"/>
    <n v="1"/>
    <s v="65051456PARÉNTESIS DE COLOMBIA SA"/>
    <x v="2"/>
    <d v="2024-01-17T00:00:00"/>
    <x v="3243"/>
    <d v="1899-12-30T00:00:00"/>
    <d v="2024-01-17T14:10:00"/>
    <s v="14:10"/>
    <d v="1899-12-30T02:03:56"/>
    <x v="1"/>
    <x v="1"/>
    <x v="6"/>
    <x v="1"/>
    <n v="8193"/>
  </r>
  <r>
    <n v="3268"/>
    <d v="2024-01-17T16:18:47"/>
    <d v="2024-01-17T16:19:27"/>
    <s v="46044959@ventasyservicios.com.co"/>
    <s v="Brayan Enrique Cuida Castillo"/>
    <m/>
    <d v="2024-01-11T00:00:00"/>
    <s v="2:18 p. m."/>
    <x v="4"/>
    <m/>
    <m/>
    <m/>
    <m/>
    <m/>
    <m/>
    <m/>
    <m/>
    <s v="lina.gonzalez@optimacomcorp-us.com"/>
    <s v="RV: RV: SOLICITUD RESPOSICIÓN SIM CARD"/>
    <s v="8.22154855"/>
    <s v="    OPTIMACOM S A S - -"/>
    <s v="MICRO"/>
    <s v="CLIENTE CLAR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17T00:00:00"/>
    <s v="nn"/>
    <m/>
    <x v="31"/>
    <x v="0"/>
    <x v="0"/>
    <x v="0"/>
    <x v="0"/>
    <n v="1"/>
    <n v="1"/>
    <n v="1"/>
    <n v="1"/>
    <x v="0"/>
    <n v="1"/>
    <s v="8.22154855    OPTIMACOM S A S - -"/>
    <x v="0"/>
    <d v="2024-01-17T00:00:00"/>
    <x v="3244"/>
    <d v="1899-12-30T00:00:00"/>
    <d v="2024-01-11T02:18:00"/>
    <s v="2:18"/>
    <d v="1900-01-05T14:01:27"/>
    <x v="0"/>
    <x v="0"/>
    <x v="7"/>
    <x v="0"/>
    <n v="8193"/>
  </r>
  <r>
    <n v="3269"/>
    <d v="2024-01-17T16:19:36"/>
    <d v="2024-01-17T16:22:34"/>
    <s v="46044558@ventasyservicios.com.co"/>
    <s v="Dick Harry Rodriguez Rocha"/>
    <m/>
    <d v="2024-01-16T00:00:00"/>
    <s v="8:24"/>
    <x v="4"/>
    <m/>
    <m/>
    <m/>
    <m/>
    <m/>
    <m/>
    <m/>
    <m/>
    <s v="eventosascolfa@ascolfa.org.co"/>
    <s v="Re: SOLICITUD RETIRO Y CANCELACION LINEAS TELEFONICAS MOVIL"/>
    <s v="3145661786"/>
    <s v="ASOCIACION"/>
    <s v="PYME PEQUEÑA"/>
    <s v="CLIENTE EXTERNO"/>
    <x v="0"/>
    <m/>
    <s v="MÓVIL"/>
    <m/>
    <m/>
    <s v="CANCELACIÓN DE LÍNEA"/>
    <m/>
    <m/>
    <m/>
    <m/>
    <m/>
    <s v="PROPUESTA CONTENCIÓN"/>
    <m/>
    <m/>
    <m/>
    <m/>
    <m/>
    <m/>
    <m/>
    <m/>
    <m/>
    <m/>
    <m/>
    <m/>
    <m/>
    <m/>
    <m/>
    <m/>
    <m/>
    <m/>
    <m/>
    <m/>
    <m/>
    <m/>
    <m/>
    <m/>
    <m/>
    <m/>
    <m/>
    <m/>
    <m/>
    <m/>
    <m/>
    <m/>
    <m/>
    <m/>
    <m/>
    <m/>
    <m/>
    <m/>
    <m/>
    <m/>
    <m/>
    <m/>
    <m/>
    <m/>
    <m/>
    <m/>
    <m/>
    <m/>
    <m/>
    <m/>
    <m/>
    <m/>
    <m/>
    <m/>
    <m/>
    <m/>
    <m/>
    <m/>
    <m/>
    <m/>
    <m/>
    <m/>
    <m/>
    <m/>
    <m/>
    <m/>
    <m/>
    <m/>
    <m/>
    <m/>
    <m/>
    <m/>
    <m/>
    <m/>
    <m/>
    <m/>
    <m/>
    <m/>
    <m/>
    <m/>
    <m/>
    <m/>
    <m/>
    <m/>
    <m/>
    <m/>
    <m/>
    <m/>
    <m/>
    <m/>
    <m/>
    <m/>
    <m/>
    <m/>
    <m/>
    <m/>
    <m/>
    <m/>
    <m/>
    <m/>
    <m/>
    <m/>
    <x v="0"/>
    <m/>
    <m/>
    <m/>
    <m/>
    <m/>
    <s v="GESTIONADO"/>
    <m/>
    <d v="2024-01-17T00:00:00"/>
    <m/>
    <m/>
    <x v="72"/>
    <x v="0"/>
    <x v="0"/>
    <x v="0"/>
    <x v="0"/>
    <n v="1"/>
    <n v="1"/>
    <n v="1"/>
    <n v="1"/>
    <x v="0"/>
    <n v="1"/>
    <s v="3145661786ASOCIACION"/>
    <x v="0"/>
    <d v="2024-01-17T00:00:00"/>
    <x v="3245"/>
    <d v="1899-12-30T00:00:00"/>
    <d v="2024-01-16T08:24:00"/>
    <s v="8:24"/>
    <d v="1899-12-31T07:58:34"/>
    <x v="0"/>
    <x v="0"/>
    <x v="20"/>
    <x v="1"/>
    <n v="8193"/>
  </r>
  <r>
    <n v="3270"/>
    <d v="2024-01-17T16:24:26"/>
    <d v="2024-01-17T16:25:14"/>
    <s v="46044959@ventasyservicios.com.co"/>
    <s v="Brayan Enrique Cuida Castillo"/>
    <m/>
    <d v="2024-01-17T00:00:00"/>
    <s v="11:01 a. m."/>
    <x v="4"/>
    <m/>
    <m/>
    <m/>
    <m/>
    <m/>
    <m/>
    <m/>
    <m/>
    <s v="asistentevp@avenacubana.com"/>
    <s v="RE: RV: ADJUNTO DOCUMENTOS .... SOLICITUD SIM CARD BOTIQUIN...NATURAL FOOD SAS NIT 900380783-2"/>
    <s v="8.22124037"/>
    <s v="NATURAL FOOD,SOCIEDAD POR ACCIONES SIMPL"/>
    <s v="MICRO"/>
    <s v="CLIENTE CLAR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17T00:00:00"/>
    <s v="nn"/>
    <m/>
    <x v="31"/>
    <x v="0"/>
    <x v="0"/>
    <x v="0"/>
    <x v="0"/>
    <n v="1"/>
    <n v="1"/>
    <n v="1"/>
    <n v="1"/>
    <x v="0"/>
    <n v="1"/>
    <s v="8.22124037NATURAL FOOD,SOCIEDAD POR ACCIONES SIMPL"/>
    <x v="2"/>
    <d v="2024-01-17T00:00:00"/>
    <x v="3246"/>
    <d v="1899-12-30T00:00:00"/>
    <d v="2024-01-17T11:01:00"/>
    <s v="11:01"/>
    <d v="1899-12-30T05:24:14"/>
    <x v="1"/>
    <x v="1"/>
    <x v="7"/>
    <x v="0"/>
    <n v="8193"/>
  </r>
  <r>
    <n v="3271"/>
    <d v="2024-01-17T16:24:41"/>
    <d v="2024-01-17T16:25:44"/>
    <s v="45981202@ventasyservicios.com.co"/>
    <s v="Candida Mayerli Moyano Casallas"/>
    <m/>
    <d v="2024-01-17T00:00:00"/>
    <s v="10:26 a. m."/>
    <x v="8"/>
    <m/>
    <m/>
    <m/>
    <m/>
    <m/>
    <s v="BANCOLOMBIA"/>
    <m/>
    <m/>
    <s v="-"/>
    <s v="EXCLUSIÓN"/>
    <s v="3113007862"/>
    <s v="BANCOLOMBIA"/>
    <s v="SOHO"/>
    <s v="CLIENTE EXTERNO"/>
    <x v="1"/>
    <s v="DANIEL STYVEN BUSTAMANTE ARBOLEDA"/>
    <s v="MÓVIL"/>
    <m/>
    <m/>
    <s v="INCLUSIONES - EXCLUSIONES"/>
    <m/>
    <m/>
    <m/>
    <m/>
    <m/>
    <m/>
    <m/>
    <m/>
    <m/>
    <m/>
    <m/>
    <m/>
    <m/>
    <m/>
    <m/>
    <m/>
    <m/>
    <m/>
    <m/>
    <m/>
    <m/>
    <m/>
    <m/>
    <m/>
    <s v="EXCLUSIÓN"/>
    <m/>
    <m/>
    <m/>
    <m/>
    <m/>
    <m/>
    <m/>
    <m/>
    <m/>
    <m/>
    <m/>
    <m/>
    <m/>
    <m/>
    <m/>
    <m/>
    <m/>
    <m/>
    <m/>
    <m/>
    <m/>
    <m/>
    <m/>
    <m/>
    <m/>
    <m/>
    <m/>
    <m/>
    <m/>
    <m/>
    <m/>
    <m/>
    <m/>
    <m/>
    <m/>
    <m/>
    <m/>
    <m/>
    <m/>
    <m/>
    <m/>
    <m/>
    <m/>
    <m/>
    <m/>
    <m/>
    <m/>
    <m/>
    <m/>
    <m/>
    <m/>
    <m/>
    <m/>
    <m/>
    <m/>
    <m/>
    <m/>
    <m/>
    <m/>
    <m/>
    <m/>
    <m/>
    <m/>
    <m/>
    <m/>
    <m/>
    <m/>
    <m/>
    <m/>
    <m/>
    <m/>
    <m/>
    <m/>
    <m/>
    <m/>
    <m/>
    <m/>
    <m/>
    <m/>
    <m/>
    <m/>
    <m/>
    <m/>
    <x v="0"/>
    <m/>
    <m/>
    <m/>
    <m/>
    <m/>
    <s v="GESTIONADO"/>
    <m/>
    <d v="2024-01-17T00:00:00"/>
    <m/>
    <m/>
    <x v="126"/>
    <x v="7"/>
    <x v="0"/>
    <x v="0"/>
    <x v="0"/>
    <n v="1"/>
    <n v="1"/>
    <n v="1"/>
    <n v="1"/>
    <x v="0"/>
    <n v="1"/>
    <s v="3113007862BANCOLOMBIA"/>
    <x v="2"/>
    <d v="2024-01-17T00:00:00"/>
    <x v="3247"/>
    <d v="1899-12-30T00:00:00"/>
    <d v="2024-01-17T10:26:00"/>
    <s v="10:26"/>
    <d v="1899-12-30T05:59:44"/>
    <x v="1"/>
    <x v="1"/>
    <x v="10"/>
    <x v="1"/>
    <n v="8193"/>
  </r>
  <r>
    <n v="3272"/>
    <d v="2024-01-17T16:25:46"/>
    <d v="2024-01-17T16:27:14"/>
    <s v="46046817@ventasyservicios.com.co"/>
    <s v="Nicolas Romero Parra"/>
    <m/>
    <d v="2024-01-17T00:00:00"/>
    <s v="9:30"/>
    <x v="4"/>
    <m/>
    <m/>
    <m/>
    <m/>
    <m/>
    <m/>
    <m/>
    <m/>
    <s v="rr.ing.contabilidad@gmail.com"/>
    <s v="Re: SOLICITUD DE RETIRO SERVICIOS CLARO"/>
    <s v="13380953"/>
    <s v="OSCAR EDUARDO REYES PINEDA"/>
    <s v="PYME MEDIANA"/>
    <s v="CLIENTE CLARO"/>
    <x v="0"/>
    <m/>
    <s v="FIJO"/>
    <s v="FO"/>
    <s v="CANCELACIÓN DE SERVICIO"/>
    <m/>
    <m/>
    <m/>
    <m/>
    <m/>
    <m/>
    <m/>
    <s v="PROPUESTA CONTENCIÓN"/>
    <m/>
    <m/>
    <m/>
    <m/>
    <m/>
    <m/>
    <m/>
    <m/>
    <m/>
    <m/>
    <m/>
    <m/>
    <m/>
    <m/>
    <m/>
    <m/>
    <m/>
    <m/>
    <m/>
    <m/>
    <m/>
    <m/>
    <m/>
    <m/>
    <m/>
    <m/>
    <m/>
    <m/>
    <m/>
    <m/>
    <m/>
    <m/>
    <m/>
    <m/>
    <m/>
    <m/>
    <m/>
    <m/>
    <m/>
    <m/>
    <m/>
    <m/>
    <m/>
    <m/>
    <m/>
    <m/>
    <m/>
    <m/>
    <m/>
    <m/>
    <m/>
    <m/>
    <m/>
    <m/>
    <m/>
    <m/>
    <m/>
    <m/>
    <m/>
    <m/>
    <m/>
    <m/>
    <m/>
    <m/>
    <m/>
    <m/>
    <m/>
    <m/>
    <m/>
    <m/>
    <m/>
    <m/>
    <m/>
    <m/>
    <m/>
    <m/>
    <m/>
    <m/>
    <m/>
    <m/>
    <m/>
    <m/>
    <m/>
    <m/>
    <m/>
    <m/>
    <m/>
    <m/>
    <m/>
    <m/>
    <m/>
    <m/>
    <m/>
    <m/>
    <m/>
    <m/>
    <m/>
    <s v="TOTAL"/>
    <m/>
    <s v="NO USA EL SERVICIO"/>
    <m/>
    <x v="1"/>
    <m/>
    <m/>
    <s v="1"/>
    <m/>
    <m/>
    <s v="GESTIONADO"/>
    <m/>
    <d v="2024-01-17T00:00:00"/>
    <s v="N/A"/>
    <s v="20671615"/>
    <x v="11"/>
    <x v="0"/>
    <x v="0"/>
    <x v="0"/>
    <x v="0"/>
    <n v="1"/>
    <n v="1"/>
    <n v="1"/>
    <n v="1"/>
    <x v="0"/>
    <n v="1"/>
    <s v="13380953OSCAR EDUARDO REYES PINEDA"/>
    <x v="1"/>
    <d v="2024-01-17T00:00:00"/>
    <x v="3248"/>
    <d v="1899-12-30T00:00:00"/>
    <d v="2024-01-17T09:30:00"/>
    <s v="9:30"/>
    <d v="1899-12-30T06:57:14"/>
    <x v="2"/>
    <x v="2"/>
    <x v="3"/>
    <x v="1"/>
    <n v="8193"/>
  </r>
  <r>
    <n v="3273"/>
    <d v="2024-01-17T16:30:29"/>
    <d v="2024-01-17T16:32:48"/>
    <s v="45077024@ventasyservicios.com.co"/>
    <s v="Leidy Tatiana Pinzon Calderon"/>
    <m/>
    <d v="2024-01-16T00:00:00"/>
    <s v="17:27"/>
    <x v="7"/>
    <m/>
    <m/>
    <m/>
    <m/>
    <m/>
    <m/>
    <s v="jhojana0420@gmail.com"/>
    <s v="Fwd: RV: cambio de persona natural a persona juridica"/>
    <m/>
    <m/>
    <s v="3232943169"/>
    <s v="LEIDY JHOJANA GONGORA OSORIO"/>
    <s v="MASIV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7T00:00:00"/>
    <m/>
    <m/>
    <x v="78"/>
    <x v="6"/>
    <x v="0"/>
    <x v="0"/>
    <x v="0"/>
    <n v="1"/>
    <n v="1"/>
    <n v="1"/>
    <n v="1"/>
    <x v="0"/>
    <n v="1"/>
    <s v="3232943169LEIDY JHOJANA GONGORA OSORIO"/>
    <x v="0"/>
    <d v="2024-01-17T00:00:00"/>
    <x v="3249"/>
    <d v="1899-12-30T00:00:00"/>
    <d v="2024-01-16T17:27:00"/>
    <s v="17:27"/>
    <d v="1899-12-30T23:05:48"/>
    <x v="4"/>
    <x v="0"/>
    <x v="12"/>
    <x v="1"/>
    <n v="8193"/>
  </r>
  <r>
    <n v="3274"/>
    <d v="2024-01-17T16:16:53"/>
    <d v="2024-01-17T16:35:00"/>
    <s v="45077040@ventasyservicios.com.co"/>
    <s v="Kimberly Tatiana Sorza Moya"/>
    <m/>
    <d v="2024-01-17T00:00:00"/>
    <s v="9:39 a. m."/>
    <x v="0"/>
    <m/>
    <m/>
    <m/>
    <m/>
    <m/>
    <m/>
    <m/>
    <m/>
    <s v="andre.quintero@claro.com.co"/>
    <s v="QUIMICA BASICA S.A.S. // NIT 800015603"/>
    <s v="8.22419273"/>
    <s v="QUIMICA BASICA SAS"/>
    <s v="SOHO"/>
    <s v="CLIENTE CLARO"/>
    <x v="0"/>
    <m/>
    <s v="MÓVIL"/>
    <m/>
    <m/>
    <s v="REPORTES"/>
    <m/>
    <m/>
    <m/>
    <m/>
    <m/>
    <m/>
    <m/>
    <m/>
    <m/>
    <m/>
    <m/>
    <m/>
    <m/>
    <m/>
    <m/>
    <m/>
    <m/>
    <m/>
    <m/>
    <m/>
    <m/>
    <m/>
    <m/>
    <m/>
    <m/>
    <m/>
    <m/>
    <m/>
    <m/>
    <m/>
    <m/>
    <m/>
    <m/>
    <m/>
    <m/>
    <m/>
    <m/>
    <m/>
    <m/>
    <m/>
    <m/>
    <m/>
    <m/>
    <m/>
    <m/>
    <m/>
    <s v="REPORTE CORPORATIVO"/>
    <m/>
    <m/>
    <m/>
    <m/>
    <m/>
    <m/>
    <m/>
    <m/>
    <m/>
    <m/>
    <m/>
    <m/>
    <m/>
    <m/>
    <m/>
    <m/>
    <m/>
    <m/>
    <m/>
    <m/>
    <m/>
    <m/>
    <m/>
    <m/>
    <m/>
    <m/>
    <m/>
    <m/>
    <m/>
    <m/>
    <m/>
    <m/>
    <m/>
    <m/>
    <m/>
    <m/>
    <m/>
    <m/>
    <m/>
    <m/>
    <m/>
    <m/>
    <m/>
    <m/>
    <m/>
    <m/>
    <m/>
    <m/>
    <m/>
    <m/>
    <m/>
    <m/>
    <m/>
    <m/>
    <m/>
    <m/>
    <m/>
    <m/>
    <m/>
    <m/>
    <m/>
    <x v="0"/>
    <m/>
    <m/>
    <m/>
    <m/>
    <m/>
    <s v="GESTIONADO"/>
    <m/>
    <d v="2024-01-17T00:00:00"/>
    <m/>
    <m/>
    <x v="49"/>
    <x v="0"/>
    <x v="0"/>
    <x v="0"/>
    <x v="0"/>
    <n v="1"/>
    <n v="1"/>
    <n v="1"/>
    <n v="1"/>
    <x v="0"/>
    <n v="1"/>
    <s v="8.22419273QUIMICA BASICA SAS"/>
    <x v="0"/>
    <d v="2024-01-17T00:00:00"/>
    <x v="3250"/>
    <d v="1899-12-30T00:00:00"/>
    <d v="2024-01-17T09:39:00"/>
    <s v="9:39"/>
    <d v="1899-12-30T06:56:00"/>
    <x v="2"/>
    <x v="2"/>
    <x v="31"/>
    <x v="1"/>
    <n v="8193"/>
  </r>
  <r>
    <n v="3275"/>
    <d v="2024-01-17T16:34:53"/>
    <d v="2024-01-17T16:35:49"/>
    <s v="45981202@ventasyservicios.com.co"/>
    <s v="Candida Mayerli Moyano Casallas"/>
    <m/>
    <d v="2024-01-17T00:00:00"/>
    <s v="4:07 p. m"/>
    <x v="8"/>
    <m/>
    <m/>
    <m/>
    <m/>
    <m/>
    <s v="BANCOLOMBIA"/>
    <m/>
    <m/>
    <s v="-"/>
    <s v="RV: Tu contrato Grupo Bancolombia... 3208657334"/>
    <s v="3208657334"/>
    <s v="BANCOLOMBIA"/>
    <s v="NO DETERMINADO"/>
    <s v="CLIENTE EXTERNO"/>
    <x v="0"/>
    <m/>
    <s v="MÓVIL"/>
    <m/>
    <m/>
    <s v="INCLUSIONES - EXCLUSIONES"/>
    <m/>
    <m/>
    <m/>
    <m/>
    <m/>
    <m/>
    <m/>
    <m/>
    <m/>
    <m/>
    <m/>
    <m/>
    <m/>
    <m/>
    <m/>
    <m/>
    <m/>
    <m/>
    <m/>
    <m/>
    <m/>
    <m/>
    <m/>
    <m/>
    <s v="INFORMACIÓN - ACLARACIÓN"/>
    <m/>
    <m/>
    <m/>
    <m/>
    <m/>
    <m/>
    <m/>
    <m/>
    <m/>
    <m/>
    <m/>
    <m/>
    <m/>
    <m/>
    <m/>
    <m/>
    <m/>
    <m/>
    <m/>
    <m/>
    <m/>
    <m/>
    <m/>
    <m/>
    <m/>
    <m/>
    <m/>
    <m/>
    <m/>
    <m/>
    <m/>
    <m/>
    <m/>
    <m/>
    <m/>
    <m/>
    <m/>
    <m/>
    <m/>
    <m/>
    <m/>
    <m/>
    <m/>
    <m/>
    <m/>
    <m/>
    <m/>
    <m/>
    <m/>
    <m/>
    <m/>
    <m/>
    <m/>
    <m/>
    <m/>
    <m/>
    <m/>
    <m/>
    <m/>
    <m/>
    <m/>
    <m/>
    <m/>
    <m/>
    <m/>
    <m/>
    <m/>
    <m/>
    <m/>
    <m/>
    <m/>
    <m/>
    <m/>
    <m/>
    <m/>
    <m/>
    <m/>
    <m/>
    <m/>
    <m/>
    <m/>
    <m/>
    <m/>
    <x v="0"/>
    <m/>
    <m/>
    <m/>
    <m/>
    <m/>
    <s v="GESTIONADO"/>
    <m/>
    <d v="2024-01-17T00:00:00"/>
    <m/>
    <m/>
    <x v="98"/>
    <x v="7"/>
    <x v="0"/>
    <x v="0"/>
    <x v="0"/>
    <n v="1"/>
    <n v="1"/>
    <n v="1"/>
    <n v="1"/>
    <x v="0"/>
    <n v="1"/>
    <s v="3208657334BANCOLOMBIA"/>
    <x v="0"/>
    <d v="2024-01-17T00:00:00"/>
    <x v="3251"/>
    <d v="1899-12-30T00:00:00"/>
    <d v="2024-01-17T04:07:00"/>
    <s v="4:07"/>
    <d v="1899-12-30T12:28:49"/>
    <x v="3"/>
    <x v="2"/>
    <x v="10"/>
    <x v="1"/>
    <n v="8193"/>
  </r>
  <r>
    <n v="3276"/>
    <d v="2024-01-17T16:35:38"/>
    <d v="2024-01-17T16:36:23"/>
    <s v="46044959@ventasyservicios.com.co"/>
    <s v="Brayan Enrique Cuida Castillo"/>
    <m/>
    <d v="2024-01-17T00:00:00"/>
    <s v="9:18 a. m."/>
    <x v="4"/>
    <m/>
    <m/>
    <m/>
    <m/>
    <m/>
    <m/>
    <m/>
    <m/>
    <s v="mariatobregon76@hotmail.com"/>
    <s v="Re: Reclamación cobro"/>
    <s v="13093005"/>
    <s v=" PINILLA OBREGON S.A.S."/>
    <s v="MICRO"/>
    <s v="CLIENTE CLARO"/>
    <x v="0"/>
    <m/>
    <s v="FIJO"/>
    <s v="FO"/>
    <s v="PQR"/>
    <m/>
    <m/>
    <m/>
    <m/>
    <m/>
    <m/>
    <m/>
    <m/>
    <m/>
    <m/>
    <m/>
    <m/>
    <m/>
    <m/>
    <m/>
    <m/>
    <m/>
    <m/>
    <m/>
    <m/>
    <m/>
    <m/>
    <m/>
    <m/>
    <m/>
    <m/>
    <m/>
    <m/>
    <m/>
    <m/>
    <m/>
    <m/>
    <m/>
    <m/>
    <m/>
    <m/>
    <m/>
    <s v="INFORMACIÓN - ACLARACIÓN"/>
    <s v="INFORMACIÓN PLANES - TARIFAS"/>
    <m/>
    <m/>
    <m/>
    <m/>
    <m/>
    <m/>
    <m/>
    <m/>
    <m/>
    <m/>
    <m/>
    <m/>
    <m/>
    <m/>
    <m/>
    <m/>
    <m/>
    <m/>
    <m/>
    <m/>
    <m/>
    <m/>
    <m/>
    <m/>
    <m/>
    <m/>
    <m/>
    <m/>
    <m/>
    <m/>
    <m/>
    <m/>
    <m/>
    <m/>
    <m/>
    <m/>
    <m/>
    <m/>
    <m/>
    <m/>
    <m/>
    <m/>
    <m/>
    <m/>
    <m/>
    <m/>
    <m/>
    <m/>
    <m/>
    <m/>
    <m/>
    <m/>
    <m/>
    <m/>
    <m/>
    <m/>
    <m/>
    <m/>
    <m/>
    <m/>
    <m/>
    <m/>
    <m/>
    <m/>
    <m/>
    <m/>
    <m/>
    <m/>
    <m/>
    <m/>
    <x v="0"/>
    <m/>
    <m/>
    <m/>
    <m/>
    <m/>
    <s v="GESTIONADO"/>
    <m/>
    <d v="2024-01-17T00:00:00"/>
    <s v="nn"/>
    <m/>
    <x v="101"/>
    <x v="0"/>
    <x v="0"/>
    <x v="0"/>
    <x v="0"/>
    <n v="1"/>
    <n v="1"/>
    <n v="1"/>
    <n v="1"/>
    <x v="0"/>
    <n v="1"/>
    <s v="13093005 PINILLA OBREGON S.A.S."/>
    <x v="0"/>
    <d v="2024-01-17T00:00:00"/>
    <x v="3252"/>
    <d v="1899-12-30T00:00:00"/>
    <d v="2024-01-17T09:18:00"/>
    <s v="9:18"/>
    <d v="1899-12-30T07:18:23"/>
    <x v="2"/>
    <x v="2"/>
    <x v="7"/>
    <x v="0"/>
    <n v="8193"/>
  </r>
  <r>
    <n v="3277"/>
    <d v="2024-01-17T16:38:25"/>
    <d v="2024-01-17T16:39:30"/>
    <s v="45688293@ventasyservicios.com.co"/>
    <s v="Juan David Mendez"/>
    <m/>
    <d v="2024-01-17T00:00:00"/>
    <s v="12:16"/>
    <x v="0"/>
    <m/>
    <m/>
    <m/>
    <m/>
    <m/>
    <m/>
    <m/>
    <m/>
    <s v="coordinacionpyme@anclaclaro.com"/>
    <s v="cambio prepago/3206942414/american shox sas/900229949"/>
    <s v="3206942414"/>
    <s v="AMERICAN SHOX E.U."/>
    <s v="PYME PEQUEÑA"/>
    <s v="CONSULTOR COMERCIAL"/>
    <x v="0"/>
    <m/>
    <s v="MÓVIL"/>
    <m/>
    <m/>
    <s v="CANCELACIÓN DE LÍNEA"/>
    <m/>
    <m/>
    <m/>
    <m/>
    <m/>
    <s v="COLOCACIÓN"/>
    <m/>
    <m/>
    <m/>
    <m/>
    <m/>
    <m/>
    <m/>
    <m/>
    <m/>
    <m/>
    <m/>
    <m/>
    <m/>
    <m/>
    <m/>
    <m/>
    <m/>
    <m/>
    <m/>
    <m/>
    <m/>
    <m/>
    <m/>
    <m/>
    <m/>
    <m/>
    <m/>
    <m/>
    <m/>
    <m/>
    <m/>
    <m/>
    <m/>
    <m/>
    <m/>
    <m/>
    <m/>
    <m/>
    <m/>
    <m/>
    <m/>
    <m/>
    <m/>
    <m/>
    <m/>
    <m/>
    <m/>
    <m/>
    <m/>
    <m/>
    <m/>
    <m/>
    <m/>
    <m/>
    <m/>
    <m/>
    <m/>
    <m/>
    <m/>
    <m/>
    <m/>
    <m/>
    <m/>
    <m/>
    <m/>
    <m/>
    <m/>
    <m/>
    <m/>
    <m/>
    <m/>
    <m/>
    <m/>
    <m/>
    <m/>
    <m/>
    <m/>
    <m/>
    <m/>
    <m/>
    <m/>
    <m/>
    <m/>
    <m/>
    <m/>
    <m/>
    <m/>
    <m/>
    <m/>
    <m/>
    <m/>
    <m/>
    <m/>
    <m/>
    <m/>
    <m/>
    <m/>
    <m/>
    <m/>
    <s v="NO INDICA MOTIVO"/>
    <m/>
    <m/>
    <x v="1"/>
    <m/>
    <m/>
    <s v="1"/>
    <m/>
    <m/>
    <s v="GESTIONADO"/>
    <m/>
    <d v="2024-01-17T00:00:00"/>
    <m/>
    <m/>
    <x v="25"/>
    <x v="0"/>
    <x v="0"/>
    <x v="0"/>
    <x v="0"/>
    <n v="1"/>
    <n v="1"/>
    <n v="1"/>
    <n v="1"/>
    <x v="0"/>
    <n v="1"/>
    <s v="3206942414AMERICAN SHOX E.U."/>
    <x v="2"/>
    <d v="2024-01-17T00:00:00"/>
    <x v="3253"/>
    <d v="1899-12-30T00:00:00"/>
    <d v="2024-01-17T12:16:00"/>
    <s v="12:16"/>
    <d v="1899-12-30T04:23:30"/>
    <x v="1"/>
    <x v="1"/>
    <x v="4"/>
    <x v="1"/>
    <n v="8193"/>
  </r>
  <r>
    <n v="3278"/>
    <d v="2024-01-17T16:19:39"/>
    <d v="2024-01-17T16:40:21"/>
    <s v="45577874@ventasyservicios.com.co"/>
    <s v="David Andres Pardo Torres"/>
    <m/>
    <d v="2024-01-16T00:00:00"/>
    <s v="20:20"/>
    <x v="4"/>
    <m/>
    <m/>
    <m/>
    <m/>
    <m/>
    <m/>
    <m/>
    <m/>
    <s v="luisfernandopatron@hotmail.com"/>
    <s v="Consulta Cuenta Claro PYME # 81806226"/>
    <s v="81806226"/>
    <s v="LUIS FERNA PATRON FUENTES"/>
    <s v="PYME PEQUEÑA"/>
    <s v="CLIENTE EXTERNO"/>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7T00:00:00"/>
    <s v="996565853"/>
    <m/>
    <x v="37"/>
    <x v="0"/>
    <x v="0"/>
    <x v="0"/>
    <x v="0"/>
    <n v="1"/>
    <n v="1"/>
    <n v="1"/>
    <n v="1"/>
    <x v="0"/>
    <n v="1"/>
    <s v="81806226LUIS FERNA PATRON FUENTES"/>
    <x v="0"/>
    <d v="2024-01-17T00:00:00"/>
    <x v="3254"/>
    <d v="1899-12-30T00:00:00"/>
    <d v="2024-01-16T20:20:00"/>
    <s v="20:20"/>
    <d v="1899-12-30T20:20:21"/>
    <x v="4"/>
    <x v="0"/>
    <x v="14"/>
    <x v="0"/>
    <n v="8193"/>
  </r>
  <r>
    <n v="3279"/>
    <d v="2024-01-17T15:58:44"/>
    <d v="2024-01-17T16:40:59"/>
    <s v="45664102@ventasyservicios.com.co"/>
    <s v="Angie Tatiana Tique Cardozo"/>
    <m/>
    <d v="2024-01-17T00:00:00"/>
    <s v="3:51 p. m."/>
    <x v="0"/>
    <m/>
    <m/>
    <m/>
    <m/>
    <m/>
    <m/>
    <m/>
    <m/>
    <s v="claropqrmovil-23@millenium.com.co"/>
    <s v="CASO CANCELACION SEGMENTO PYME"/>
    <s v="56673372"/>
    <s v="LUZ MIRIAM VALENCIA GONZALEZ "/>
    <s v="MICR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7T00:00:00"/>
    <s v="NO APLICA"/>
    <s v="NO APLICA"/>
    <x v="58"/>
    <x v="0"/>
    <x v="0"/>
    <x v="0"/>
    <x v="0"/>
    <n v="1"/>
    <n v="1"/>
    <n v="1"/>
    <n v="1"/>
    <x v="0"/>
    <n v="1"/>
    <s v="56673372LUZ MIRIAM VALENCIA GONZALEZ "/>
    <x v="1"/>
    <d v="2024-01-17T00:00:00"/>
    <x v="3255"/>
    <d v="1899-12-30T00:00:00"/>
    <d v="2024-01-17T03:51:00"/>
    <s v="3:51"/>
    <d v="1899-12-30T12:49:59"/>
    <x v="3"/>
    <x v="2"/>
    <x v="16"/>
    <x v="1"/>
    <n v="8193"/>
  </r>
  <r>
    <n v="3280"/>
    <d v="2024-01-17T16:43:06"/>
    <d v="2024-01-17T16:43:15"/>
    <s v="45113897@ventasyservicios.com.co"/>
    <s v="Diana Carolina Zambrano Cruz"/>
    <m/>
    <d v="2024-01-17T00:00:00"/>
    <s v="10:29"/>
    <x v="4"/>
    <m/>
    <m/>
    <m/>
    <m/>
    <m/>
    <m/>
    <m/>
    <m/>
    <s v="tecnologia@rentasistemas.com"/>
    <s v="Añadir comentario - Incidente IM2372449:"/>
    <s v="11312428"/>
    <s v="RENTA SISTEMAS LTDA"/>
    <s v="PYME PEQUEÑA"/>
    <s v="CLIENTE EXTERNO"/>
    <x v="0"/>
    <m/>
    <s v="FIJO"/>
    <s v="FO"/>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7T00:00:00"/>
    <m/>
    <m/>
    <x v="57"/>
    <x v="0"/>
    <x v="0"/>
    <x v="0"/>
    <x v="0"/>
    <n v="1"/>
    <n v="1"/>
    <n v="1"/>
    <n v="1"/>
    <x v="0"/>
    <n v="1"/>
    <s v="11312428RENTA SISTEMAS LTDA"/>
    <x v="0"/>
    <d v="2024-01-17T00:00:00"/>
    <x v="3256"/>
    <d v="1899-12-30T00:00:00"/>
    <d v="2024-01-17T10:29:00"/>
    <s v="10:29"/>
    <d v="1899-12-30T06:14:15"/>
    <x v="2"/>
    <x v="2"/>
    <x v="30"/>
    <x v="0"/>
    <n v="8193"/>
  </r>
  <r>
    <n v="3281"/>
    <d v="2024-01-17T16:43:21"/>
    <d v="2024-01-17T16:44:05"/>
    <s v="45113897@ventasyservicios.com.co"/>
    <s v="Diana Carolina Zambrano Cruz"/>
    <m/>
    <d v="2024-01-17T00:00:00"/>
    <s v="9:33"/>
    <x v="4"/>
    <m/>
    <m/>
    <m/>
    <m/>
    <m/>
    <m/>
    <m/>
    <m/>
    <s v="contabilidad6@monttcolombia.com.co"/>
    <s v="FACTURAS ENERO 2024// TECNIGEN COLOMBIA MEDICINA CIENCIA Y TECNOLOGIA"/>
    <s v="8.22484082"/>
    <s v="TECNIGEN COLOMBIA, MEDICINA, CIENCIA"/>
    <s v="MICRO"/>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7T00:00:00"/>
    <m/>
    <m/>
    <x v="9"/>
    <x v="0"/>
    <x v="0"/>
    <x v="0"/>
    <x v="0"/>
    <n v="1"/>
    <n v="1"/>
    <n v="1"/>
    <n v="1"/>
    <x v="0"/>
    <n v="1"/>
    <s v="8.22484082TECNIGEN COLOMBIA, MEDICINA, CIENCIA"/>
    <x v="0"/>
    <d v="2024-01-17T00:00:00"/>
    <x v="3257"/>
    <d v="1899-12-30T00:00:00"/>
    <d v="2024-01-17T09:33:00"/>
    <s v="9:33"/>
    <d v="1899-12-30T07:11:05"/>
    <x v="2"/>
    <x v="2"/>
    <x v="30"/>
    <x v="0"/>
    <n v="8193"/>
  </r>
  <r>
    <n v="3282"/>
    <d v="2024-01-17T16:40:57"/>
    <d v="2024-01-17T16:44:11"/>
    <s v="45077024@ventasyservicios.com.co"/>
    <s v="Leidy Tatiana Pinzon Calderon"/>
    <m/>
    <d v="2024-01-16T00:00:00"/>
    <s v="17:29"/>
    <x v="7"/>
    <m/>
    <m/>
    <m/>
    <m/>
    <m/>
    <m/>
    <s v="edificioavantis22@gmail.com"/>
    <s v="Re: Solicitud Cambio de Titular"/>
    <m/>
    <m/>
    <s v="55681244"/>
    <s v="EDIFICIO AVANTIS PROPIEDAD HORIZONTAL"/>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7T00:00:00"/>
    <m/>
    <m/>
    <x v="78"/>
    <x v="6"/>
    <x v="0"/>
    <x v="0"/>
    <x v="0"/>
    <n v="1"/>
    <n v="1"/>
    <n v="1"/>
    <n v="1"/>
    <x v="0"/>
    <n v="1"/>
    <s v="55681244EDIFICIO AVANTIS PROPIEDAD HORIZONTAL"/>
    <x v="0"/>
    <d v="2024-01-17T00:00:00"/>
    <x v="3258"/>
    <d v="1899-12-30T00:00:00"/>
    <d v="2024-01-16T17:29:00"/>
    <s v="17:29"/>
    <d v="1899-12-30T23:15:11"/>
    <x v="4"/>
    <x v="0"/>
    <x v="12"/>
    <x v="1"/>
    <n v="8193"/>
  </r>
  <r>
    <n v="3283"/>
    <d v="2024-01-17T16:45:37"/>
    <d v="2024-01-17T16:46:28"/>
    <s v="46044959@ventasyservicios.com.co"/>
    <s v="Brayan Enrique Cuida Castillo"/>
    <m/>
    <d v="2024-01-17T00:00:00"/>
    <s v="8:56 a. m."/>
    <x v="4"/>
    <m/>
    <m/>
    <m/>
    <m/>
    <m/>
    <m/>
    <m/>
    <m/>
    <s v="lclavijo@prochile.gob.cl"/>
    <s v="CLIENTE OFICINA COMERCIAL DE CHILE - MEJORAR COSTO TARIFA"/>
    <s v="0"/>
    <s v="0"/>
    <s v="NO DETERMINADO"/>
    <s v="CLIENTE CLARO"/>
    <x v="0"/>
    <m/>
    <s v="FIJO"/>
    <s v="FO"/>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7T00:00:00"/>
    <s v="nn"/>
    <m/>
    <x v="0"/>
    <x v="0"/>
    <x v="0"/>
    <x v="0"/>
    <x v="0"/>
    <n v="1"/>
    <n v="1"/>
    <n v="1"/>
    <n v="1"/>
    <x v="0"/>
    <n v="1"/>
    <s v="00"/>
    <x v="0"/>
    <d v="2024-01-17T00:00:00"/>
    <x v="3259"/>
    <d v="1899-12-30T00:00:00"/>
    <d v="2024-01-17T08:56:00"/>
    <s v="8:56"/>
    <d v="1899-12-30T07:50:28"/>
    <x v="2"/>
    <x v="2"/>
    <x v="7"/>
    <x v="0"/>
    <n v="8193"/>
  </r>
  <r>
    <n v="3284"/>
    <d v="2024-01-17T16:44:31"/>
    <d v="2024-01-17T16:46:40"/>
    <s v="46044558@ventasyservicios.com.co"/>
    <s v="Dick Harry Rodriguez Rocha"/>
    <m/>
    <d v="2024-01-11T00:00:00"/>
    <s v="20:07"/>
    <x v="4"/>
    <m/>
    <m/>
    <m/>
    <m/>
    <m/>
    <m/>
    <m/>
    <m/>
    <s v="lilianajc.9@gmail.com"/>
    <s v="ADICIONAR 5 IPS ***VICTOR MANUEL MURCIA TORRES"/>
    <s v="13877473"/>
    <s v="VICTOR MANUEL MURCIA TORR"/>
    <s v="SOHO"/>
    <s v="CLIENTE EXTERNO"/>
    <x v="0"/>
    <m/>
    <s v="FIJO"/>
    <s v="FO"/>
    <s v="PRODUCTO"/>
    <m/>
    <m/>
    <m/>
    <m/>
    <m/>
    <m/>
    <m/>
    <m/>
    <m/>
    <m/>
    <m/>
    <m/>
    <m/>
    <m/>
    <m/>
    <m/>
    <m/>
    <m/>
    <m/>
    <m/>
    <m/>
    <m/>
    <m/>
    <m/>
    <m/>
    <m/>
    <m/>
    <m/>
    <m/>
    <m/>
    <m/>
    <m/>
    <m/>
    <m/>
    <m/>
    <m/>
    <m/>
    <m/>
    <s v="OTROS PRODUCTOS (VENTAS)"/>
    <m/>
    <m/>
    <m/>
    <m/>
    <m/>
    <m/>
    <m/>
    <m/>
    <m/>
    <m/>
    <m/>
    <m/>
    <m/>
    <m/>
    <m/>
    <m/>
    <m/>
    <m/>
    <m/>
    <m/>
    <m/>
    <m/>
    <m/>
    <m/>
    <m/>
    <m/>
    <m/>
    <m/>
    <m/>
    <m/>
    <m/>
    <m/>
    <m/>
    <m/>
    <m/>
    <m/>
    <m/>
    <m/>
    <m/>
    <m/>
    <m/>
    <m/>
    <m/>
    <m/>
    <m/>
    <m/>
    <m/>
    <m/>
    <m/>
    <m/>
    <m/>
    <m/>
    <m/>
    <m/>
    <m/>
    <m/>
    <m/>
    <m/>
    <m/>
    <m/>
    <m/>
    <m/>
    <m/>
    <m/>
    <m/>
    <m/>
    <m/>
    <m/>
    <m/>
    <m/>
    <x v="0"/>
    <m/>
    <m/>
    <m/>
    <m/>
    <m/>
    <s v="GESTIONADO"/>
    <m/>
    <d v="2024-01-17T00:00:00"/>
    <m/>
    <m/>
    <x v="16"/>
    <x v="0"/>
    <x v="0"/>
    <x v="0"/>
    <x v="0"/>
    <n v="1"/>
    <n v="1"/>
    <n v="1"/>
    <n v="1"/>
    <x v="0"/>
    <n v="1"/>
    <s v="13877473VICTOR MANUEL MURCIA TORR"/>
    <x v="0"/>
    <d v="2024-01-17T00:00:00"/>
    <x v="3260"/>
    <d v="1899-12-30T00:00:00"/>
    <d v="2024-01-11T20:07:00"/>
    <s v="20:07"/>
    <d v="1900-01-04T20:39:40"/>
    <x v="0"/>
    <x v="0"/>
    <x v="20"/>
    <x v="1"/>
    <n v="8193"/>
  </r>
  <r>
    <n v="3285"/>
    <d v="2024-01-17T16:44:23"/>
    <d v="2024-01-17T16:46:40"/>
    <s v="46046817@ventasyservicios.com.co"/>
    <s v="Nicolas Romero Parra"/>
    <m/>
    <d v="2024-01-17T00:00:00"/>
    <s v="8:28"/>
    <x v="4"/>
    <m/>
    <m/>
    <m/>
    <m/>
    <m/>
    <m/>
    <m/>
    <m/>
    <s v="yarleidyscobasara@gmail.com; "/>
    <s v="Re: Cancelación de la línea"/>
    <s v="33941598"/>
    <s v="YARLEIDYS COBA SARA"/>
    <s v="SOH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7T00:00:00"/>
    <s v="N/A"/>
    <s v="996567395"/>
    <x v="58"/>
    <x v="0"/>
    <x v="0"/>
    <x v="0"/>
    <x v="0"/>
    <n v="1"/>
    <n v="1"/>
    <n v="1"/>
    <n v="1"/>
    <x v="0"/>
    <n v="1"/>
    <s v="33941598YARLEIDYS COBA SARA"/>
    <x v="1"/>
    <d v="2024-01-17T00:00:00"/>
    <x v="3260"/>
    <d v="1899-12-30T00:00:00"/>
    <d v="2024-01-17T08:28:00"/>
    <s v="8:28"/>
    <d v="1899-12-30T08:18:40"/>
    <x v="2"/>
    <x v="2"/>
    <x v="3"/>
    <x v="1"/>
    <n v="8193"/>
  </r>
  <r>
    <n v="3286"/>
    <d v="2024-01-17T16:49:41"/>
    <d v="2024-01-17T16:50:21"/>
    <s v="45961543@ventasyservicios.com.co"/>
    <s v="Juan Jose Duque Aguirre"/>
    <m/>
    <d v="2024-01-17T00:00:00"/>
    <s v="15:15"/>
    <x v="0"/>
    <m/>
    <m/>
    <m/>
    <m/>
    <m/>
    <m/>
    <m/>
    <m/>
    <s v="juan.moralesc@claro.com.co"/>
    <s v="**URGENTE*+ Reactivar línea 3118663089 / ULTRA S.A.S / NIT: 901316362-7"/>
    <s v="2.313702940"/>
    <s v="IMPORTACIONES ULTRA S.A.S"/>
    <s v="PYME PEQUEÑA"/>
    <s v="CLIENTE CLAR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17T00:00:00"/>
    <m/>
    <m/>
    <x v="15"/>
    <x v="0"/>
    <x v="0"/>
    <x v="0"/>
    <x v="0"/>
    <n v="1"/>
    <n v="1"/>
    <n v="1"/>
    <n v="1"/>
    <x v="0"/>
    <n v="1"/>
    <s v="2.313702940IMPORTACIONES ULTRA S.A.S"/>
    <x v="2"/>
    <d v="2024-01-17T00:00:00"/>
    <x v="3261"/>
    <d v="1899-12-30T00:00:00"/>
    <d v="2024-01-17T15:15:00"/>
    <s v="15:15"/>
    <d v="1899-12-30T01:35:21"/>
    <x v="1"/>
    <x v="1"/>
    <x v="6"/>
    <x v="1"/>
    <n v="8193"/>
  </r>
  <r>
    <n v="3287"/>
    <d v="2024-01-17T16:50:11"/>
    <d v="2024-01-17T16:51:46"/>
    <s v="46044971@ventasyservicios.com.co"/>
    <s v="Rowinson Pinilla Vega"/>
    <m/>
    <d v="2024-01-16T00:00:00"/>
    <s v="16:51 p. m."/>
    <x v="4"/>
    <m/>
    <m/>
    <m/>
    <m/>
    <m/>
    <m/>
    <m/>
    <m/>
    <s v="diroperaciones@motor1.com.co"/>
    <s v="Fwd: Re: SOLICITUD CAMBIO - PLAN PREFERENCIAL"/>
    <s v="900033741"/>
    <s v="MOTOR UNO SAS"/>
    <s v="PYME MEDIANA"/>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6T00:00:00"/>
    <s v="NA"/>
    <s v="NA"/>
    <x v="0"/>
    <x v="0"/>
    <x v="0"/>
    <x v="0"/>
    <x v="0"/>
    <n v="1"/>
    <n v="1"/>
    <n v="1"/>
    <n v="1"/>
    <x v="0"/>
    <n v="1"/>
    <s v="900033741MOTOR UNO SAS"/>
    <x v="0"/>
    <d v="2024-01-17T00:00:00"/>
    <x v="3262"/>
    <d v="1899-12-30T00:00:00"/>
    <d v="2024-01-16T16:51:00"/>
    <s v="16:51"/>
    <d v="1899-12-31T00:00:46"/>
    <x v="0"/>
    <x v="2"/>
    <x v="19"/>
    <x v="1"/>
    <n v="8193"/>
  </r>
  <r>
    <n v="3288"/>
    <d v="2024-01-17T16:51:51"/>
    <d v="2024-01-17T16:52:38"/>
    <s v="45077024@ventasyservicios.com.co"/>
    <s v="Leidy Tatiana Pinzon Calderon"/>
    <m/>
    <d v="2024-01-16T00:00:00"/>
    <s v="17:54"/>
    <x v="7"/>
    <m/>
    <m/>
    <m/>
    <m/>
    <m/>
    <m/>
    <s v="sistemadegestionfervicom@gmail.com"/>
    <s v="Re: Solicitud"/>
    <m/>
    <m/>
    <s v="3187355365"/>
    <s v="FERVICOM SAS -"/>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7T00:00:00"/>
    <m/>
    <m/>
    <x v="78"/>
    <x v="6"/>
    <x v="0"/>
    <x v="0"/>
    <x v="0"/>
    <n v="1"/>
    <n v="1"/>
    <n v="1"/>
    <n v="1"/>
    <x v="0"/>
    <n v="1"/>
    <s v="3187355365FERVICOM SAS -"/>
    <x v="0"/>
    <d v="2024-01-17T00:00:00"/>
    <x v="3263"/>
    <d v="1899-12-30T00:00:00"/>
    <d v="2024-01-16T17:54:00"/>
    <s v="17:54"/>
    <d v="1899-12-30T22:58:38"/>
    <x v="4"/>
    <x v="0"/>
    <x v="12"/>
    <x v="1"/>
    <n v="8193"/>
  </r>
  <r>
    <n v="3289"/>
    <d v="2024-01-17T16:53:02"/>
    <d v="2024-01-17T16:56:00"/>
    <s v="46044959@ventasyservicios.com.co"/>
    <s v="Brayan Enrique Cuida Castillo"/>
    <m/>
    <d v="2024-01-17T00:00:00"/>
    <s v="9:08 a. m."/>
    <x v="4"/>
    <m/>
    <m/>
    <m/>
    <m/>
    <m/>
    <m/>
    <m/>
    <m/>
    <s v="arodriguez@mitrovichclaroempresas.com"/>
    <s v="RE: SOLICITUD REPOSICION DE SIM // GROUP BINARIOS LTDA // NIT 900324544-0"/>
    <s v="3102914898"/>
    <s v="GROUP BINARIOS LTDA"/>
    <s v="SOH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7T00:00:00"/>
    <s v="nn"/>
    <m/>
    <x v="21"/>
    <x v="0"/>
    <x v="0"/>
    <x v="0"/>
    <x v="0"/>
    <n v="1"/>
    <n v="1"/>
    <n v="1"/>
    <n v="1"/>
    <x v="0"/>
    <n v="1"/>
    <s v="3102914898GROUP BINARIOS LTDA"/>
    <x v="0"/>
    <d v="2024-01-17T00:00:00"/>
    <x v="3264"/>
    <d v="1899-12-30T00:00:00"/>
    <d v="2024-01-17T09:08:00"/>
    <s v="9:08"/>
    <d v="1899-12-30T07:48:00"/>
    <x v="2"/>
    <x v="2"/>
    <x v="7"/>
    <x v="0"/>
    <n v="8193"/>
  </r>
  <r>
    <n v="3290"/>
    <d v="2024-01-17T16:48:14"/>
    <d v="2024-01-17T16:57:44"/>
    <s v="45577874@ventasyservicios.com.co"/>
    <s v="David Andres Pardo Torres"/>
    <m/>
    <d v="2024-01-16T00:00:00"/>
    <s v="13:10"/>
    <x v="4"/>
    <m/>
    <m/>
    <m/>
    <m/>
    <m/>
    <m/>
    <m/>
    <m/>
    <s v="crodas@labcontinental.com"/>
    <s v="RV: OFERTA DE FIDELIZACION -LABORATORIO CLINICO CONTINENTAL"/>
    <s v="11247277"/>
    <s v="LABORATORIO CLINICO CONTINENTAL LIMITADA"/>
    <s v="PYME MEDIANA"/>
    <s v="CLIENTE EXTERNO"/>
    <x v="0"/>
    <m/>
    <s v="FIJO"/>
    <s v="FO"/>
    <s v="CAMBIO PLAN TARIFA"/>
    <m/>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7T00:00:00"/>
    <s v="20671776"/>
    <m/>
    <x v="22"/>
    <x v="0"/>
    <x v="0"/>
    <x v="0"/>
    <x v="0"/>
    <n v="1"/>
    <n v="1"/>
    <n v="1"/>
    <n v="1"/>
    <x v="0"/>
    <n v="1"/>
    <s v="11247277LABORATORIO CLINICO CONTINENTAL LIMITADA"/>
    <x v="0"/>
    <d v="2024-01-17T00:00:00"/>
    <x v="3265"/>
    <d v="1899-12-30T00:00:00"/>
    <d v="2024-01-16T13:10:00"/>
    <s v="13:10"/>
    <d v="1899-12-31T03:47:44"/>
    <x v="0"/>
    <x v="0"/>
    <x v="14"/>
    <x v="0"/>
    <n v="8193"/>
  </r>
  <r>
    <n v="3291"/>
    <d v="2024-01-17T16:50:11"/>
    <d v="2024-01-17T16:58:42"/>
    <s v="45113897@ventasyservicios.com.co"/>
    <s v="Diana Carolina Zambrano Cruz"/>
    <m/>
    <d v="2024-01-17T00:00:00"/>
    <s v="11:01"/>
    <x v="4"/>
    <m/>
    <m/>
    <m/>
    <m/>
    <m/>
    <m/>
    <m/>
    <m/>
    <s v="laherraduratulua@hotmail.com"/>
    <s v="RV: RV: CANCELACION DE SERVICIO DE INTERNET-ANULACION DE FACTURA"/>
    <s v="11315606"/>
    <s v="LA HERRADURA S.A"/>
    <s v="PYME PEQUEÑA"/>
    <s v="CLIENTE EXTERNO"/>
    <x v="0"/>
    <m/>
    <s v="FIJO"/>
    <s v="FO"/>
    <s v="PQR"/>
    <m/>
    <m/>
    <m/>
    <m/>
    <m/>
    <m/>
    <m/>
    <m/>
    <m/>
    <m/>
    <m/>
    <m/>
    <m/>
    <m/>
    <m/>
    <m/>
    <m/>
    <m/>
    <m/>
    <m/>
    <m/>
    <m/>
    <m/>
    <m/>
    <m/>
    <m/>
    <m/>
    <m/>
    <m/>
    <m/>
    <m/>
    <m/>
    <m/>
    <m/>
    <m/>
    <m/>
    <m/>
    <s v="NO ESTÁ DE ACUERDO CON LA RESPUESTA"/>
    <m/>
    <m/>
    <m/>
    <m/>
    <m/>
    <m/>
    <m/>
    <m/>
    <m/>
    <m/>
    <m/>
    <m/>
    <m/>
    <m/>
    <m/>
    <m/>
    <m/>
    <m/>
    <m/>
    <m/>
    <m/>
    <m/>
    <m/>
    <m/>
    <m/>
    <m/>
    <m/>
    <m/>
    <m/>
    <m/>
    <m/>
    <m/>
    <m/>
    <m/>
    <m/>
    <m/>
    <m/>
    <m/>
    <m/>
    <m/>
    <m/>
    <m/>
    <m/>
    <m/>
    <m/>
    <m/>
    <m/>
    <m/>
    <m/>
    <m/>
    <m/>
    <m/>
    <m/>
    <m/>
    <m/>
    <m/>
    <m/>
    <m/>
    <m/>
    <m/>
    <m/>
    <m/>
    <m/>
    <m/>
    <m/>
    <m/>
    <m/>
    <m/>
    <m/>
    <m/>
    <m/>
    <x v="0"/>
    <m/>
    <m/>
    <m/>
    <m/>
    <m/>
    <s v="GESTIONADO"/>
    <m/>
    <d v="2024-01-17T00:00:00"/>
    <m/>
    <m/>
    <x v="132"/>
    <x v="0"/>
    <x v="0"/>
    <x v="0"/>
    <x v="0"/>
    <n v="1"/>
    <n v="1"/>
    <n v="1"/>
    <n v="1"/>
    <x v="0"/>
    <n v="1"/>
    <s v="11315606LA HERRADURA S.A"/>
    <x v="2"/>
    <d v="2024-01-17T00:00:00"/>
    <x v="3266"/>
    <d v="1899-12-30T00:00:00"/>
    <d v="2024-01-17T11:01:00"/>
    <s v="11:01"/>
    <d v="1899-12-30T05:57:42"/>
    <x v="1"/>
    <x v="1"/>
    <x v="30"/>
    <x v="0"/>
    <n v="8193"/>
  </r>
  <r>
    <n v="3292"/>
    <d v="2024-01-17T16:58:59"/>
    <d v="2024-01-17T16:59:58"/>
    <s v="45981202@ventasyservicios.com.co"/>
    <s v="Candida Mayerli Moyano Casallas"/>
    <m/>
    <d v="2024-01-17T00:00:00"/>
    <s v="11:23 a. m."/>
    <x v="5"/>
    <m/>
    <m/>
    <m/>
    <m/>
    <m/>
    <m/>
    <m/>
    <m/>
    <m/>
    <m/>
    <s v="1.40499025"/>
    <s v="LAURA CAROLINA HERNANDEZ ARIZA"/>
    <s v="SOHO"/>
    <s v="CLIENTE EXTERNO"/>
    <x v="0"/>
    <m/>
    <m/>
    <m/>
    <m/>
    <m/>
    <m/>
    <m/>
    <m/>
    <m/>
    <m/>
    <m/>
    <m/>
    <m/>
    <m/>
    <m/>
    <m/>
    <m/>
    <m/>
    <m/>
    <m/>
    <m/>
    <m/>
    <m/>
    <m/>
    <m/>
    <m/>
    <m/>
    <m/>
    <m/>
    <m/>
    <m/>
    <m/>
    <m/>
    <m/>
    <m/>
    <m/>
    <m/>
    <m/>
    <m/>
    <m/>
    <m/>
    <m/>
    <m/>
    <m/>
    <m/>
    <m/>
    <m/>
    <m/>
    <m/>
    <m/>
    <m/>
    <m/>
    <m/>
    <m/>
    <m/>
    <m/>
    <m/>
    <m/>
    <m/>
    <m/>
    <m/>
    <m/>
    <m/>
    <m/>
    <m/>
    <m/>
    <m/>
    <m/>
    <m/>
    <m/>
    <m/>
    <m/>
    <m/>
    <m/>
    <m/>
    <m/>
    <m/>
    <m/>
    <m/>
    <m/>
    <m/>
    <s v="Petición y queja sobre saldo incorrecto en mi linea movil claro."/>
    <s v="MÓVIL"/>
    <m/>
    <s v="PAGO YA APLICADO"/>
    <s v="CAV CLARO"/>
    <s v="PAGO EN CAJA DIRECTA DEL BANCO"/>
    <m/>
    <m/>
    <m/>
    <m/>
    <m/>
    <m/>
    <m/>
    <m/>
    <m/>
    <m/>
    <m/>
    <m/>
    <m/>
    <m/>
    <m/>
    <m/>
    <m/>
    <m/>
    <m/>
    <m/>
    <m/>
    <m/>
    <m/>
    <m/>
    <m/>
    <m/>
    <x v="0"/>
    <m/>
    <m/>
    <m/>
    <m/>
    <m/>
    <s v="GESTIONADO"/>
    <m/>
    <d v="2024-01-17T00:00:00"/>
    <m/>
    <m/>
    <x v="70"/>
    <x v="4"/>
    <x v="0"/>
    <x v="0"/>
    <x v="0"/>
    <n v="1"/>
    <n v="1"/>
    <n v="1"/>
    <n v="1"/>
    <x v="0"/>
    <n v="1"/>
    <s v="1.40499025"/>
    <x v="2"/>
    <d v="2024-01-17T00:00:00"/>
    <x v="3267"/>
    <d v="1899-12-30T00:00:00"/>
    <d v="2024-01-17T11:23:00"/>
    <s v="11:23"/>
    <d v="1899-12-30T05:36:58"/>
    <x v="1"/>
    <x v="1"/>
    <x v="10"/>
    <x v="1"/>
    <n v="8193"/>
  </r>
  <r>
    <n v="3293"/>
    <d v="2024-01-17T16:43:58"/>
    <d v="2024-01-17T17:01:15"/>
    <s v="45077040@ventasyservicios.com.co"/>
    <s v="Kimberly Tatiana Sorza Moya"/>
    <m/>
    <d v="2024-01-17T00:00:00"/>
    <s v="11:53 a. m."/>
    <x v="0"/>
    <m/>
    <m/>
    <m/>
    <m/>
    <m/>
    <m/>
    <m/>
    <m/>
    <s v="asistente.comercialonsales2@gmail.com"/>
    <s v="3102885190-//AAA CAMBIO DE SIM CARD//MACHINE TECHNOLOGIES SERVICES SAS//900.308.893-9"/>
    <s v="3102885190"/>
    <s v="MACHINE TECHNOLOGIES SERVICES LTDA"/>
    <s v="MICR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7T00:00:00"/>
    <m/>
    <m/>
    <x v="21"/>
    <x v="0"/>
    <x v="0"/>
    <x v="0"/>
    <x v="0"/>
    <n v="1"/>
    <n v="1"/>
    <n v="1"/>
    <n v="1"/>
    <x v="0"/>
    <n v="1"/>
    <s v="3102885190MACHINE TECHNOLOGIES SERVICES LTDA"/>
    <x v="2"/>
    <d v="2024-01-17T00:00:00"/>
    <x v="3268"/>
    <d v="1899-12-30T00:00:00"/>
    <d v="2024-01-17T11:53:00"/>
    <s v="11:53"/>
    <d v="1899-12-30T05:08:15"/>
    <x v="1"/>
    <x v="1"/>
    <x v="31"/>
    <x v="1"/>
    <n v="8193"/>
  </r>
  <r>
    <n v="3294"/>
    <d v="2024-01-17T16:33:55"/>
    <d v="2024-01-17T17:01:40"/>
    <s v="45077016@ventasyservicios.com.co"/>
    <s v="Luis Guanuquiza Dominguez"/>
    <m/>
    <d v="2024-01-17T00:00:00"/>
    <s v="11:47"/>
    <x v="3"/>
    <m/>
    <s v="15561384"/>
    <m/>
    <m/>
    <m/>
    <m/>
    <m/>
    <m/>
    <m/>
    <m/>
    <s v="900440810"/>
    <s v="FERVICOM LTDA"/>
    <s v="PYME MEDIANA"/>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17T00:00:00"/>
    <m/>
    <m/>
    <x v="15"/>
    <x v="3"/>
    <x v="0"/>
    <x v="0"/>
    <x v="0"/>
    <n v="1"/>
    <n v="1"/>
    <n v="1"/>
    <n v="1"/>
    <x v="1"/>
    <n v="2"/>
    <s v="900440810FERVICOM LTDA"/>
    <x v="2"/>
    <d v="2024-01-17T00:00:00"/>
    <x v="3269"/>
    <d v="1899-12-30T00:00:00"/>
    <d v="2024-01-17T11:47:00"/>
    <s v="11:47"/>
    <d v="1899-12-30T05:14:40"/>
    <x v="1"/>
    <x v="1"/>
    <x v="25"/>
    <x v="1"/>
    <n v="8193"/>
  </r>
  <r>
    <n v="3295"/>
    <d v="2024-01-17T17:01:42"/>
    <d v="2024-01-17T17:02:29"/>
    <s v="45077016@ventasyservicios.com.co"/>
    <s v="Luis Guanuquiza Dominguez"/>
    <m/>
    <d v="2024-01-17T00:00:00"/>
    <s v="11:47"/>
    <x v="3"/>
    <m/>
    <s v="15561384"/>
    <m/>
    <m/>
    <m/>
    <m/>
    <m/>
    <m/>
    <m/>
    <m/>
    <s v="900440810"/>
    <s v="FERVICOM LTDA"/>
    <s v="PYME MEDIANA"/>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7T00:00:00"/>
    <m/>
    <m/>
    <x v="47"/>
    <x v="3"/>
    <x v="0"/>
    <x v="0"/>
    <x v="0"/>
    <n v="1"/>
    <n v="1"/>
    <n v="1"/>
    <n v="1"/>
    <x v="1"/>
    <n v="2"/>
    <s v="900440810FERVICOM LTDA"/>
    <x v="2"/>
    <d v="2024-01-17T00:00:00"/>
    <x v="3270"/>
    <d v="1899-12-30T00:00:00"/>
    <d v="2024-01-17T11:47:00"/>
    <s v="11:47"/>
    <d v="1899-12-30T05:15:29"/>
    <x v="1"/>
    <x v="1"/>
    <x v="25"/>
    <x v="1"/>
    <n v="8193"/>
  </r>
  <r>
    <n v="3296"/>
    <d v="2024-01-17T17:03:34"/>
    <d v="2024-01-17T17:05:04"/>
    <s v="46044558@ventasyservicios.com.co"/>
    <s v="Dick Harry Rodriguez Rocha"/>
    <m/>
    <d v="2024-01-12T00:00:00"/>
    <s v="13:33"/>
    <x v="4"/>
    <m/>
    <m/>
    <m/>
    <m/>
    <m/>
    <m/>
    <m/>
    <m/>
    <s v="sistemas@vatools.com.co"/>
    <s v="Fwd: Aceptación Solución INDOOR - V.A TOOLS S.A.S. NIT: 830017558-3"/>
    <s v="830017558"/>
    <s v="V.A TOOLS S.A.S"/>
    <s v="SOHO"/>
    <s v="CLIENTE EXTERNO"/>
    <x v="0"/>
    <m/>
    <s v="MÓVIL"/>
    <m/>
    <m/>
    <s v="PRODUCTO"/>
    <m/>
    <m/>
    <m/>
    <m/>
    <m/>
    <m/>
    <m/>
    <m/>
    <m/>
    <m/>
    <m/>
    <m/>
    <m/>
    <m/>
    <m/>
    <m/>
    <m/>
    <m/>
    <m/>
    <m/>
    <m/>
    <m/>
    <m/>
    <m/>
    <m/>
    <m/>
    <m/>
    <m/>
    <m/>
    <m/>
    <m/>
    <m/>
    <m/>
    <m/>
    <m/>
    <m/>
    <m/>
    <m/>
    <s v="OTROS PRODUCTOS (VENTAS)"/>
    <m/>
    <m/>
    <m/>
    <m/>
    <m/>
    <m/>
    <m/>
    <m/>
    <m/>
    <m/>
    <m/>
    <m/>
    <m/>
    <m/>
    <m/>
    <m/>
    <m/>
    <m/>
    <m/>
    <m/>
    <m/>
    <m/>
    <m/>
    <m/>
    <m/>
    <m/>
    <m/>
    <m/>
    <m/>
    <m/>
    <m/>
    <m/>
    <m/>
    <m/>
    <m/>
    <m/>
    <m/>
    <m/>
    <m/>
    <m/>
    <m/>
    <m/>
    <m/>
    <m/>
    <m/>
    <m/>
    <m/>
    <m/>
    <m/>
    <m/>
    <m/>
    <m/>
    <m/>
    <m/>
    <m/>
    <m/>
    <m/>
    <m/>
    <m/>
    <m/>
    <m/>
    <m/>
    <m/>
    <m/>
    <m/>
    <m/>
    <m/>
    <m/>
    <m/>
    <x v="0"/>
    <m/>
    <m/>
    <m/>
    <m/>
    <m/>
    <s v="GESTIONADO"/>
    <m/>
    <d v="2024-01-17T00:00:00"/>
    <m/>
    <m/>
    <x v="16"/>
    <x v="0"/>
    <x v="0"/>
    <x v="0"/>
    <x v="0"/>
    <n v="1"/>
    <n v="1"/>
    <n v="1"/>
    <n v="1"/>
    <x v="0"/>
    <n v="1"/>
    <s v="830017558V.A TOOLS S.A.S"/>
    <x v="0"/>
    <d v="2024-01-17T00:00:00"/>
    <x v="3271"/>
    <d v="1899-12-30T00:00:00"/>
    <d v="2024-01-12T13:33:00"/>
    <s v="13:33"/>
    <d v="1900-01-04T03:32:04"/>
    <x v="0"/>
    <x v="0"/>
    <x v="20"/>
    <x v="1"/>
    <n v="8193"/>
  </r>
  <r>
    <n v="3297"/>
    <d v="2024-01-17T16:52:40"/>
    <d v="2024-01-17T17:07:37"/>
    <s v="45961543@ventasyservicios.com.co"/>
    <s v="Juan Jose Duque Aguirre"/>
    <m/>
    <d v="2024-01-17T00:00:00"/>
    <s v="15:27"/>
    <x v="0"/>
    <m/>
    <m/>
    <m/>
    <m/>
    <m/>
    <m/>
    <m/>
    <m/>
    <s v="alianzadtmiramar@gmail.com"/>
    <s v="BlOQUEO DE MENSAJES DE TEXTO CLIENTE OUR TECHNOLOGY S.A.S. // NIT: 901178812-7"/>
    <s v="8.22499351"/>
    <s v="OUR TECHNOLOGY S.A.S."/>
    <s v="MICRO"/>
    <s v="CLIENTE EXTERNO"/>
    <x v="0"/>
    <m/>
    <s v="MÓVIL"/>
    <m/>
    <m/>
    <s v="PRODUCTO"/>
    <m/>
    <m/>
    <m/>
    <m/>
    <m/>
    <m/>
    <m/>
    <m/>
    <m/>
    <m/>
    <m/>
    <m/>
    <m/>
    <m/>
    <m/>
    <m/>
    <m/>
    <m/>
    <m/>
    <m/>
    <m/>
    <m/>
    <m/>
    <m/>
    <m/>
    <m/>
    <m/>
    <m/>
    <m/>
    <m/>
    <m/>
    <m/>
    <m/>
    <m/>
    <m/>
    <m/>
    <m/>
    <m/>
    <s v="OTROS PRODUCTOS (VENTAS)"/>
    <m/>
    <m/>
    <m/>
    <m/>
    <m/>
    <m/>
    <m/>
    <m/>
    <m/>
    <m/>
    <m/>
    <m/>
    <m/>
    <m/>
    <m/>
    <m/>
    <m/>
    <m/>
    <m/>
    <m/>
    <m/>
    <m/>
    <m/>
    <m/>
    <m/>
    <m/>
    <m/>
    <m/>
    <m/>
    <m/>
    <m/>
    <m/>
    <m/>
    <m/>
    <m/>
    <m/>
    <m/>
    <m/>
    <m/>
    <m/>
    <m/>
    <m/>
    <m/>
    <m/>
    <m/>
    <m/>
    <m/>
    <m/>
    <m/>
    <m/>
    <m/>
    <m/>
    <m/>
    <m/>
    <m/>
    <m/>
    <m/>
    <m/>
    <m/>
    <m/>
    <m/>
    <m/>
    <m/>
    <m/>
    <m/>
    <m/>
    <m/>
    <m/>
    <m/>
    <x v="0"/>
    <m/>
    <m/>
    <m/>
    <m/>
    <m/>
    <s v="GESTIONADO"/>
    <m/>
    <d v="2024-01-17T00:00:00"/>
    <m/>
    <m/>
    <x v="16"/>
    <x v="0"/>
    <x v="0"/>
    <x v="0"/>
    <x v="0"/>
    <n v="1"/>
    <n v="1"/>
    <n v="1"/>
    <n v="1"/>
    <x v="1"/>
    <n v="3"/>
    <s v="8.22499351OUR TECHNOLOGY S.A.S."/>
    <x v="2"/>
    <d v="2024-01-17T00:00:00"/>
    <x v="3272"/>
    <d v="1899-12-30T00:00:00"/>
    <d v="2024-01-17T15:27:00"/>
    <s v="15:27"/>
    <d v="1899-12-30T01:40:37"/>
    <x v="1"/>
    <x v="1"/>
    <x v="6"/>
    <x v="1"/>
    <n v="8193"/>
  </r>
  <r>
    <n v="3298"/>
    <d v="2024-01-17T17:00:33"/>
    <d v="2024-01-17T17:10:20"/>
    <s v="45981202@ventasyservicios.com.co"/>
    <s v="Candida Mayerli Moyano Casallas"/>
    <m/>
    <d v="2024-01-17T00:00:00"/>
    <s v="11:29 a. m."/>
    <x v="5"/>
    <m/>
    <m/>
    <m/>
    <m/>
    <m/>
    <m/>
    <m/>
    <m/>
    <m/>
    <m/>
    <s v="1345873536"/>
    <s v="HECTOR ALFONSO SANCHEZ GUZMAN"/>
    <s v="SOHO"/>
    <s v="CLIENTE EXTERNO"/>
    <x v="0"/>
    <m/>
    <m/>
    <m/>
    <m/>
    <m/>
    <m/>
    <m/>
    <m/>
    <m/>
    <m/>
    <m/>
    <m/>
    <m/>
    <m/>
    <m/>
    <m/>
    <m/>
    <m/>
    <m/>
    <m/>
    <m/>
    <m/>
    <m/>
    <m/>
    <m/>
    <m/>
    <m/>
    <m/>
    <m/>
    <m/>
    <m/>
    <m/>
    <m/>
    <m/>
    <m/>
    <m/>
    <m/>
    <m/>
    <m/>
    <m/>
    <m/>
    <m/>
    <m/>
    <m/>
    <m/>
    <m/>
    <m/>
    <m/>
    <m/>
    <m/>
    <m/>
    <m/>
    <m/>
    <m/>
    <m/>
    <m/>
    <m/>
    <m/>
    <m/>
    <m/>
    <m/>
    <m/>
    <m/>
    <m/>
    <m/>
    <m/>
    <m/>
    <m/>
    <m/>
    <m/>
    <m/>
    <m/>
    <m/>
    <m/>
    <m/>
    <m/>
    <m/>
    <m/>
    <m/>
    <m/>
    <m/>
    <s v="PAGO REALIZADO"/>
    <s v="MÓVIL"/>
    <m/>
    <s v="PAGO YA APLICADO"/>
    <s v="BANCO COLPATRÍA"/>
    <s v="TRANSFERENCIA CON PAGO A LA REFERENCIA"/>
    <m/>
    <m/>
    <m/>
    <m/>
    <m/>
    <m/>
    <m/>
    <m/>
    <m/>
    <m/>
    <m/>
    <m/>
    <m/>
    <m/>
    <m/>
    <m/>
    <m/>
    <m/>
    <m/>
    <m/>
    <m/>
    <m/>
    <m/>
    <m/>
    <m/>
    <m/>
    <x v="0"/>
    <m/>
    <m/>
    <m/>
    <m/>
    <m/>
    <s v="GESTIONADO"/>
    <m/>
    <d v="2024-01-17T00:00:00"/>
    <m/>
    <m/>
    <x v="70"/>
    <x v="4"/>
    <x v="0"/>
    <x v="0"/>
    <x v="0"/>
    <n v="1"/>
    <n v="1"/>
    <n v="1"/>
    <n v="1"/>
    <x v="0"/>
    <n v="1"/>
    <s v="1345873536"/>
    <x v="2"/>
    <d v="2024-01-17T00:00:00"/>
    <x v="3273"/>
    <d v="1899-12-30T00:00:00"/>
    <d v="2024-01-17T11:29:00"/>
    <s v="11:29"/>
    <d v="1899-12-30T05:41:20"/>
    <x v="1"/>
    <x v="1"/>
    <x v="10"/>
    <x v="1"/>
    <n v="8193"/>
  </r>
  <r>
    <n v="3299"/>
    <d v="2024-01-17T17:10:06"/>
    <d v="2024-01-17T17:11:16"/>
    <s v="46046817@ventasyservicios.com.co"/>
    <s v="Nicolas Romero Parra"/>
    <m/>
    <d v="2024-01-17T00:00:00"/>
    <s v="8:11"/>
    <x v="4"/>
    <m/>
    <m/>
    <m/>
    <m/>
    <m/>
    <m/>
    <m/>
    <m/>
    <s v="jose.valencia@tengo.co"/>
    <s v="contactopyme.co@claro.com.co"/>
    <s v="8.22431277"/>
    <s v="TENGO SOLUTIONS COLOMBIA SAS –"/>
    <s v="PYME MEDIANA"/>
    <s v="CLIENTE CLARO"/>
    <x v="0"/>
    <m/>
    <s v="MÓVIL"/>
    <m/>
    <m/>
    <s v="INCLUSIONES - EXCLUSIONES"/>
    <m/>
    <m/>
    <m/>
    <m/>
    <m/>
    <m/>
    <m/>
    <m/>
    <m/>
    <m/>
    <m/>
    <m/>
    <m/>
    <m/>
    <m/>
    <m/>
    <m/>
    <m/>
    <m/>
    <m/>
    <m/>
    <m/>
    <m/>
    <m/>
    <s v="INCLUSIÓN"/>
    <m/>
    <m/>
    <m/>
    <m/>
    <m/>
    <m/>
    <m/>
    <m/>
    <m/>
    <m/>
    <m/>
    <m/>
    <m/>
    <m/>
    <m/>
    <m/>
    <m/>
    <m/>
    <m/>
    <m/>
    <m/>
    <m/>
    <m/>
    <m/>
    <m/>
    <m/>
    <m/>
    <m/>
    <m/>
    <m/>
    <m/>
    <m/>
    <m/>
    <m/>
    <m/>
    <m/>
    <m/>
    <m/>
    <m/>
    <m/>
    <m/>
    <m/>
    <m/>
    <m/>
    <m/>
    <m/>
    <m/>
    <m/>
    <m/>
    <m/>
    <m/>
    <m/>
    <m/>
    <m/>
    <m/>
    <m/>
    <m/>
    <m/>
    <m/>
    <m/>
    <m/>
    <m/>
    <m/>
    <m/>
    <m/>
    <m/>
    <m/>
    <m/>
    <m/>
    <m/>
    <m/>
    <m/>
    <m/>
    <m/>
    <m/>
    <m/>
    <m/>
    <m/>
    <m/>
    <m/>
    <m/>
    <m/>
    <m/>
    <x v="0"/>
    <m/>
    <m/>
    <m/>
    <m/>
    <m/>
    <s v="GESTIONADO"/>
    <m/>
    <d v="2024-01-17T00:00:00"/>
    <s v="N/A"/>
    <s v="0"/>
    <x v="54"/>
    <x v="0"/>
    <x v="0"/>
    <x v="0"/>
    <x v="0"/>
    <n v="1"/>
    <n v="1"/>
    <n v="1"/>
    <n v="1"/>
    <x v="0"/>
    <n v="1"/>
    <s v="8.22431277TENGO SOLUTIONS COLOMBIA SAS –"/>
    <x v="0"/>
    <d v="2024-01-17T00:00:00"/>
    <x v="3274"/>
    <d v="1899-12-30T00:00:00"/>
    <d v="2024-01-17T08:11:00"/>
    <s v="8:11"/>
    <d v="1899-12-30T09:00:16"/>
    <x v="2"/>
    <x v="2"/>
    <x v="3"/>
    <x v="1"/>
    <n v="8193"/>
  </r>
  <r>
    <n v="3300"/>
    <d v="2024-01-17T17:10:44"/>
    <d v="2024-01-17T17:12:13"/>
    <s v="45688293@ventasyservicios.com.co"/>
    <s v="Juan David Mendez"/>
    <m/>
    <d v="2024-01-17T00:00:00"/>
    <s v="12:26"/>
    <x v="0"/>
    <m/>
    <m/>
    <m/>
    <m/>
    <m/>
    <m/>
    <m/>
    <m/>
    <s v="lilianajc.9@gmail.com"/>
    <s v="Fwd: CAMBIO DE L??NEAS A PREPAGO C. E. 4G"/>
    <s v="8.22437388"/>
    <s v="CONSORCIO EPSILON 4G"/>
    <s v="PYME PEQUEÑA"/>
    <s v="CONSULTOR COMERCIAL"/>
    <x v="0"/>
    <m/>
    <s v="MÓVIL"/>
    <m/>
    <m/>
    <s v="CANCELACIÓN DE LÍNEA"/>
    <m/>
    <m/>
    <m/>
    <m/>
    <m/>
    <s v="COLOCACIÓN"/>
    <m/>
    <m/>
    <m/>
    <m/>
    <m/>
    <m/>
    <m/>
    <m/>
    <m/>
    <m/>
    <m/>
    <m/>
    <m/>
    <m/>
    <m/>
    <m/>
    <m/>
    <m/>
    <m/>
    <m/>
    <m/>
    <m/>
    <m/>
    <m/>
    <m/>
    <m/>
    <m/>
    <m/>
    <m/>
    <m/>
    <m/>
    <m/>
    <m/>
    <m/>
    <m/>
    <m/>
    <m/>
    <m/>
    <m/>
    <m/>
    <m/>
    <m/>
    <m/>
    <m/>
    <m/>
    <m/>
    <m/>
    <m/>
    <m/>
    <m/>
    <m/>
    <m/>
    <m/>
    <m/>
    <m/>
    <m/>
    <m/>
    <m/>
    <m/>
    <m/>
    <m/>
    <m/>
    <m/>
    <m/>
    <m/>
    <m/>
    <m/>
    <m/>
    <m/>
    <m/>
    <m/>
    <m/>
    <m/>
    <m/>
    <m/>
    <m/>
    <m/>
    <m/>
    <m/>
    <m/>
    <m/>
    <m/>
    <m/>
    <m/>
    <m/>
    <m/>
    <m/>
    <m/>
    <m/>
    <m/>
    <m/>
    <m/>
    <m/>
    <m/>
    <m/>
    <m/>
    <m/>
    <m/>
    <m/>
    <s v="MODELO DE NEGOCIO"/>
    <m/>
    <m/>
    <x v="2"/>
    <s v="3505498705"/>
    <s v="MAURICIO ESPINOZA"/>
    <s v="3"/>
    <m/>
    <m/>
    <s v="GESTIONADO"/>
    <m/>
    <d v="2024-01-17T00:00:00"/>
    <m/>
    <m/>
    <x v="25"/>
    <x v="0"/>
    <x v="0"/>
    <x v="0"/>
    <x v="0"/>
    <n v="1"/>
    <n v="1"/>
    <n v="1"/>
    <n v="1"/>
    <x v="1"/>
    <n v="2"/>
    <s v="8.22437388CONSORCIO EPSILON 4G"/>
    <x v="2"/>
    <d v="2024-01-17T00:00:00"/>
    <x v="3275"/>
    <d v="1899-12-30T00:00:00"/>
    <d v="2024-01-17T12:26:00"/>
    <s v="12:26"/>
    <d v="1899-12-30T04:46:13"/>
    <x v="1"/>
    <x v="1"/>
    <x v="4"/>
    <x v="1"/>
    <n v="8193"/>
  </r>
  <r>
    <n v="3301"/>
    <d v="2024-01-17T17:15:06"/>
    <d v="2024-01-17T17:15:27"/>
    <s v="46044971@ventasyservicios.com.co"/>
    <s v="Rowinson Pinilla Vega"/>
    <m/>
    <d v="2024-01-16T00:00:00"/>
    <s v=" 17:30 p. m."/>
    <x v="4"/>
    <m/>
    <m/>
    <m/>
    <m/>
    <m/>
    <m/>
    <m/>
    <m/>
    <s v="asistencia.nexencolombia@gmail.com"/>
    <s v="Fwd: Solicitud asesor para empresa"/>
    <s v="900492240"/>
    <s v="NEXEN TIRE COLOMBIA S A S"/>
    <s v="PYME PEQUEÑA"/>
    <s v="CLIENTE EXTERNO"/>
    <x v="0"/>
    <m/>
    <s v="MÓVIL"/>
    <m/>
    <m/>
    <s v="PRODUCTO"/>
    <m/>
    <m/>
    <m/>
    <m/>
    <m/>
    <m/>
    <m/>
    <m/>
    <m/>
    <m/>
    <m/>
    <m/>
    <m/>
    <m/>
    <m/>
    <m/>
    <m/>
    <m/>
    <m/>
    <m/>
    <m/>
    <m/>
    <m/>
    <m/>
    <m/>
    <m/>
    <m/>
    <m/>
    <m/>
    <m/>
    <m/>
    <m/>
    <m/>
    <m/>
    <m/>
    <m/>
    <m/>
    <m/>
    <s v="OTROS PRODUCTOS (VENTAS)"/>
    <m/>
    <m/>
    <m/>
    <m/>
    <m/>
    <m/>
    <m/>
    <m/>
    <m/>
    <m/>
    <m/>
    <m/>
    <m/>
    <m/>
    <m/>
    <m/>
    <m/>
    <m/>
    <m/>
    <m/>
    <m/>
    <m/>
    <m/>
    <m/>
    <m/>
    <m/>
    <m/>
    <m/>
    <m/>
    <m/>
    <m/>
    <m/>
    <m/>
    <m/>
    <m/>
    <m/>
    <m/>
    <m/>
    <m/>
    <m/>
    <m/>
    <m/>
    <m/>
    <m/>
    <m/>
    <m/>
    <m/>
    <m/>
    <m/>
    <m/>
    <m/>
    <m/>
    <m/>
    <m/>
    <m/>
    <m/>
    <m/>
    <m/>
    <m/>
    <m/>
    <m/>
    <m/>
    <m/>
    <m/>
    <m/>
    <m/>
    <m/>
    <m/>
    <m/>
    <x v="0"/>
    <m/>
    <m/>
    <m/>
    <m/>
    <m/>
    <s v="GESTIONADO"/>
    <m/>
    <d v="2024-01-16T00:00:00"/>
    <s v="NA"/>
    <s v="NA"/>
    <x v="16"/>
    <x v="0"/>
    <x v="0"/>
    <x v="0"/>
    <x v="0"/>
    <n v="1"/>
    <n v="1"/>
    <n v="1"/>
    <n v="1"/>
    <x v="0"/>
    <n v="1"/>
    <s v="900492240NEXEN TIRE COLOMBIA S A S"/>
    <x v="0"/>
    <d v="2024-01-17T00:00:00"/>
    <x v="3276"/>
    <d v="1899-12-30T00:00:00"/>
    <d v="2024-01-16T17:30:00"/>
    <s v=" 17:30"/>
    <d v="1899-12-30T23:45:27"/>
    <x v="4"/>
    <x v="2"/>
    <x v="19"/>
    <x v="1"/>
    <n v="8193"/>
  </r>
  <r>
    <n v="3302"/>
    <d v="2024-01-17T17:11:34"/>
    <d v="2024-01-17T17:16:30"/>
    <s v="45981202@ventasyservicios.com.co"/>
    <s v="Candida Mayerli Moyano Casallas"/>
    <m/>
    <d v="2024-01-17T00:00:00"/>
    <s v="11:33 a. m."/>
    <x v="5"/>
    <m/>
    <m/>
    <m/>
    <m/>
    <m/>
    <m/>
    <m/>
    <m/>
    <m/>
    <m/>
    <s v="12138729"/>
    <s v="PETERS PAEZ PALACIO "/>
    <s v="PYME PEQUEÑA"/>
    <s v="CLIENTE EXTERNO"/>
    <x v="0"/>
    <m/>
    <m/>
    <m/>
    <m/>
    <m/>
    <m/>
    <m/>
    <m/>
    <m/>
    <m/>
    <m/>
    <m/>
    <m/>
    <m/>
    <m/>
    <m/>
    <m/>
    <m/>
    <m/>
    <m/>
    <m/>
    <m/>
    <m/>
    <m/>
    <m/>
    <m/>
    <m/>
    <m/>
    <m/>
    <m/>
    <m/>
    <m/>
    <m/>
    <m/>
    <m/>
    <m/>
    <m/>
    <m/>
    <m/>
    <m/>
    <m/>
    <m/>
    <m/>
    <m/>
    <m/>
    <m/>
    <m/>
    <m/>
    <m/>
    <m/>
    <m/>
    <m/>
    <m/>
    <m/>
    <m/>
    <m/>
    <m/>
    <m/>
    <m/>
    <m/>
    <m/>
    <m/>
    <m/>
    <m/>
    <m/>
    <m/>
    <m/>
    <m/>
    <m/>
    <m/>
    <m/>
    <m/>
    <m/>
    <m/>
    <m/>
    <m/>
    <m/>
    <m/>
    <m/>
    <m/>
    <m/>
    <s v="Solicitud"/>
    <s v="FIJA"/>
    <s v="FO"/>
    <s v="COMPROBANTE NO VALIDO"/>
    <m/>
    <m/>
    <m/>
    <m/>
    <m/>
    <m/>
    <m/>
    <m/>
    <m/>
    <m/>
    <m/>
    <m/>
    <m/>
    <m/>
    <m/>
    <m/>
    <m/>
    <m/>
    <m/>
    <m/>
    <m/>
    <m/>
    <m/>
    <m/>
    <m/>
    <m/>
    <m/>
    <m/>
    <x v="0"/>
    <m/>
    <m/>
    <m/>
    <m/>
    <m/>
    <s v="GESTIONADO"/>
    <m/>
    <d v="2024-01-17T00:00:00"/>
    <m/>
    <m/>
    <x v="71"/>
    <x v="4"/>
    <x v="0"/>
    <x v="0"/>
    <x v="0"/>
    <n v="1"/>
    <n v="1"/>
    <n v="1"/>
    <n v="1"/>
    <x v="0"/>
    <n v="1"/>
    <s v="12138729"/>
    <x v="2"/>
    <d v="2024-01-17T00:00:00"/>
    <x v="3277"/>
    <d v="1899-12-30T00:00:00"/>
    <d v="2024-01-17T11:33:00"/>
    <s v="11:33"/>
    <d v="1899-12-30T05:43:30"/>
    <x v="1"/>
    <x v="1"/>
    <x v="10"/>
    <x v="1"/>
    <n v="8193"/>
  </r>
  <r>
    <n v="3303"/>
    <d v="2024-01-17T17:07:41"/>
    <d v="2024-01-17T17:17:18"/>
    <s v="45961543@ventasyservicios.com.co"/>
    <s v="Juan Jose Duque Aguirre"/>
    <m/>
    <d v="2024-01-17T00:00:00"/>
    <s v="15:56"/>
    <x v="0"/>
    <m/>
    <m/>
    <m/>
    <m/>
    <m/>
    <m/>
    <m/>
    <m/>
    <s v="catalina.sepulved.ext@claro.com.co"/>
    <s v="INFORME DE LINEAS Y PLANES - METALURGICA LOS ANDES"/>
    <s v="8.22471143"/>
    <s v="METALURGICA DE LOS ANDES "/>
    <s v="PYME PEQUEÑA"/>
    <s v="CLIENTE CLARO"/>
    <x v="0"/>
    <m/>
    <s v="MÓVIL"/>
    <m/>
    <m/>
    <s v="REPORTES"/>
    <m/>
    <m/>
    <m/>
    <m/>
    <m/>
    <m/>
    <m/>
    <m/>
    <m/>
    <m/>
    <m/>
    <m/>
    <m/>
    <m/>
    <m/>
    <m/>
    <m/>
    <m/>
    <m/>
    <m/>
    <m/>
    <m/>
    <m/>
    <m/>
    <m/>
    <m/>
    <m/>
    <m/>
    <m/>
    <m/>
    <m/>
    <m/>
    <m/>
    <m/>
    <m/>
    <m/>
    <m/>
    <m/>
    <m/>
    <m/>
    <m/>
    <m/>
    <m/>
    <m/>
    <m/>
    <m/>
    <s v="REPORTE CORPORATIVO"/>
    <m/>
    <m/>
    <m/>
    <m/>
    <m/>
    <m/>
    <m/>
    <m/>
    <m/>
    <m/>
    <m/>
    <m/>
    <m/>
    <m/>
    <m/>
    <m/>
    <m/>
    <m/>
    <m/>
    <m/>
    <m/>
    <m/>
    <m/>
    <m/>
    <m/>
    <m/>
    <m/>
    <m/>
    <m/>
    <m/>
    <m/>
    <m/>
    <m/>
    <m/>
    <m/>
    <m/>
    <m/>
    <m/>
    <m/>
    <m/>
    <m/>
    <m/>
    <m/>
    <m/>
    <m/>
    <m/>
    <m/>
    <m/>
    <m/>
    <m/>
    <m/>
    <m/>
    <m/>
    <m/>
    <m/>
    <m/>
    <m/>
    <m/>
    <m/>
    <m/>
    <m/>
    <x v="0"/>
    <m/>
    <m/>
    <m/>
    <m/>
    <m/>
    <s v="GESTIONADO"/>
    <m/>
    <d v="2024-01-17T00:00:00"/>
    <m/>
    <m/>
    <x v="49"/>
    <x v="0"/>
    <x v="0"/>
    <x v="0"/>
    <x v="0"/>
    <n v="1"/>
    <n v="1"/>
    <n v="1"/>
    <n v="1"/>
    <x v="0"/>
    <n v="1"/>
    <s v="8.22471143METALURGICA DE LOS ANDES "/>
    <x v="2"/>
    <d v="2024-01-17T00:00:00"/>
    <x v="3278"/>
    <d v="1899-12-30T00:00:00"/>
    <d v="2024-01-17T15:56:00"/>
    <s v="15:56"/>
    <d v="1899-12-30T01:21:18"/>
    <x v="1"/>
    <x v="1"/>
    <x v="6"/>
    <x v="1"/>
    <n v="8193"/>
  </r>
  <r>
    <n v="3304"/>
    <d v="2024-01-17T17:18:54"/>
    <d v="2024-01-17T17:20:31"/>
    <s v="45961543@ventasyservicios.com.co"/>
    <s v="Juan Jose Duque Aguirre"/>
    <m/>
    <d v="2024-01-17T00:00:00"/>
    <s v="15:13"/>
    <x v="1"/>
    <m/>
    <m/>
    <s v="ABOGADOS GONZALEZ SALAZAR"/>
    <s v="800013692"/>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17T00:00:00"/>
    <m/>
    <m/>
    <x v="5"/>
    <x v="1"/>
    <x v="0"/>
    <x v="0"/>
    <x v="0"/>
    <n v="1"/>
    <n v="1"/>
    <n v="1"/>
    <n v="1"/>
    <x v="2"/>
    <n v="2"/>
    <s v="800013692"/>
    <x v="2"/>
    <d v="2024-01-17T00:00:00"/>
    <x v="3279"/>
    <d v="1899-12-30T00:00:00"/>
    <d v="2024-01-17T15:13:00"/>
    <s v="15:13"/>
    <d v="1899-12-30T02:07:31"/>
    <x v="1"/>
    <x v="1"/>
    <x v="6"/>
    <x v="1"/>
    <n v="8193"/>
  </r>
  <r>
    <n v="3305"/>
    <d v="2024-01-17T16:54:35"/>
    <d v="2024-01-17T17:22:09"/>
    <s v="45664102@ventasyservicios.com.co"/>
    <s v="Angie Tatiana Tique Cardozo"/>
    <m/>
    <d v="2024-01-17T00:00:00"/>
    <s v="3:44 p. m"/>
    <x v="0"/>
    <m/>
    <m/>
    <m/>
    <m/>
    <m/>
    <m/>
    <m/>
    <m/>
    <s v="claropqrmovil-23@millenium.com.co"/>
    <s v="CASO FIBRA OPTICA ID 1423306"/>
    <s v="11282830"/>
    <s v="TRANSFORMADORES DE COLOMBIA"/>
    <s v="PYME PEQUEÑA"/>
    <s v="CLIENTE CLARO"/>
    <x v="0"/>
    <m/>
    <s v="FIJO"/>
    <s v="FO"/>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SOLUCIONADO ESCALADO"/>
    <s v="OTRAS ÁREAS"/>
    <d v="2024-01-17T00:00:00"/>
    <s v="NO APLICA"/>
    <s v="NO APLICA"/>
    <x v="57"/>
    <x v="0"/>
    <x v="4"/>
    <x v="0"/>
    <x v="0"/>
    <n v="1"/>
    <n v="1"/>
    <n v="1"/>
    <n v="1"/>
    <x v="0"/>
    <n v="1"/>
    <s v="11282830TRANSFORMADORES DE COLOMBIA"/>
    <x v="1"/>
    <d v="2024-01-17T00:00:00"/>
    <x v="3280"/>
    <d v="1899-12-30T00:00:00"/>
    <d v="2024-01-17T03:44:00"/>
    <s v="3:44"/>
    <d v="1899-12-30T13:38:09"/>
    <x v="3"/>
    <x v="2"/>
    <x v="16"/>
    <x v="1"/>
    <n v="8193"/>
  </r>
  <r>
    <n v="3306"/>
    <d v="2024-01-17T17:08:52"/>
    <d v="2024-01-17T17:26:51"/>
    <s v="45577874@ventasyservicios.com.co"/>
    <s v="David Andres Pardo Torres"/>
    <m/>
    <d v="2024-01-16T00:00:00"/>
    <s v="17:39"/>
    <x v="4"/>
    <m/>
    <m/>
    <m/>
    <m/>
    <m/>
    <m/>
    <m/>
    <m/>
    <s v="bsanchez@innovargpc.com"/>
    <s v="Re: CESION DE CONTRATO - COMCEL"/>
    <s v="12463018"/>
    <s v="INNOVAR GESTION DE PROYECTOS Y CONSTRUCCION SA"/>
    <s v="PYME MEDIANA"/>
    <s v="CLIENTE EXTERNO"/>
    <x v="0"/>
    <m/>
    <s v="FIJO"/>
    <s v="FO"/>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7T00:00:00"/>
    <s v="20671874"/>
    <m/>
    <x v="37"/>
    <x v="0"/>
    <x v="0"/>
    <x v="0"/>
    <x v="0"/>
    <n v="1"/>
    <n v="1"/>
    <n v="1"/>
    <n v="1"/>
    <x v="0"/>
    <n v="1"/>
    <s v="12463018INNOVAR GESTION DE PROYECTOS Y CONSTRUCCION SA"/>
    <x v="0"/>
    <d v="2024-01-17T00:00:00"/>
    <x v="3281"/>
    <d v="1899-12-30T00:00:00"/>
    <d v="2024-01-16T17:39:00"/>
    <s v="17:39"/>
    <d v="1899-12-30T23:47:51"/>
    <x v="4"/>
    <x v="0"/>
    <x v="14"/>
    <x v="0"/>
    <n v="8193"/>
  </r>
  <r>
    <n v="3307"/>
    <d v="2024-01-17T17:17:25"/>
    <d v="2024-01-17T17:27:16"/>
    <s v="45981202@ventasyservicios.com.co"/>
    <s v="Candida Mayerli Moyano Casallas"/>
    <m/>
    <d v="2024-01-17T00:00:00"/>
    <s v="11:42 a. m."/>
    <x v="5"/>
    <m/>
    <m/>
    <m/>
    <m/>
    <m/>
    <m/>
    <m/>
    <m/>
    <m/>
    <m/>
    <s v="13334624 "/>
    <s v="INVERSIONES DIAMONDS S.A.S"/>
    <s v="PYME PEQUEÑA"/>
    <s v="CLIENTE EXTERNO"/>
    <x v="0"/>
    <m/>
    <m/>
    <m/>
    <m/>
    <m/>
    <m/>
    <m/>
    <m/>
    <m/>
    <m/>
    <m/>
    <m/>
    <m/>
    <m/>
    <m/>
    <m/>
    <m/>
    <m/>
    <m/>
    <m/>
    <m/>
    <m/>
    <m/>
    <m/>
    <m/>
    <m/>
    <m/>
    <m/>
    <m/>
    <m/>
    <m/>
    <m/>
    <m/>
    <m/>
    <m/>
    <m/>
    <m/>
    <m/>
    <m/>
    <m/>
    <m/>
    <m/>
    <m/>
    <m/>
    <m/>
    <m/>
    <m/>
    <m/>
    <m/>
    <m/>
    <m/>
    <m/>
    <m/>
    <m/>
    <m/>
    <m/>
    <m/>
    <m/>
    <m/>
    <m/>
    <m/>
    <m/>
    <m/>
    <m/>
    <m/>
    <m/>
    <m/>
    <m/>
    <m/>
    <m/>
    <m/>
    <m/>
    <m/>
    <m/>
    <m/>
    <m/>
    <m/>
    <m/>
    <m/>
    <m/>
    <m/>
    <s v="AJUSTE CUENTA 520875300013334624"/>
    <s v="MÓVIL"/>
    <m/>
    <s v="PAGO YA APLICADO"/>
    <s v="CAV CLARO"/>
    <s v="TRANSFERENCIA CON PAGO A LA REFERENCIA"/>
    <m/>
    <m/>
    <m/>
    <m/>
    <m/>
    <m/>
    <m/>
    <m/>
    <m/>
    <m/>
    <m/>
    <m/>
    <m/>
    <m/>
    <m/>
    <m/>
    <m/>
    <m/>
    <m/>
    <m/>
    <m/>
    <m/>
    <m/>
    <m/>
    <m/>
    <m/>
    <x v="0"/>
    <m/>
    <m/>
    <m/>
    <m/>
    <m/>
    <s v="GESTIONADO"/>
    <m/>
    <d v="2024-01-17T00:00:00"/>
    <m/>
    <m/>
    <x v="70"/>
    <x v="4"/>
    <x v="0"/>
    <x v="0"/>
    <x v="0"/>
    <n v="1"/>
    <n v="1"/>
    <n v="1"/>
    <n v="1"/>
    <x v="0"/>
    <n v="1"/>
    <s v="13334624 "/>
    <x v="2"/>
    <d v="2024-01-17T00:00:00"/>
    <x v="3282"/>
    <d v="1899-12-30T00:00:00"/>
    <d v="2024-01-17T11:42:00"/>
    <s v="11:42"/>
    <d v="1899-12-30T05:45:16"/>
    <x v="1"/>
    <x v="1"/>
    <x v="10"/>
    <x v="1"/>
    <n v="8193"/>
  </r>
  <r>
    <n v="3308"/>
    <d v="2024-01-17T17:25:43"/>
    <d v="2024-01-17T17:27:19"/>
    <s v="45664102@ventasyservicios.com.co"/>
    <s v="Angie Tatiana Tique Cardozo"/>
    <m/>
    <d v="2024-01-17T00:00:00"/>
    <s v="3:36 p. m."/>
    <x v="0"/>
    <m/>
    <m/>
    <m/>
    <m/>
    <m/>
    <m/>
    <m/>
    <m/>
    <s v="akizuna@hotmail.com"/>
    <s v="Factura"/>
    <s v="0"/>
    <s v="0"/>
    <s v="PYME PEQUEÑA"/>
    <s v="CLIENTE EXTERNO"/>
    <x v="0"/>
    <m/>
    <s v="FIJO"/>
    <s v="HFC"/>
    <s v="CASO RECHAZADO"/>
    <m/>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17T00:00:00"/>
    <s v="NO APLICA"/>
    <s v="NO APLICA"/>
    <x v="3"/>
    <x v="0"/>
    <x v="0"/>
    <x v="0"/>
    <x v="0"/>
    <n v="1"/>
    <n v="1"/>
    <n v="1"/>
    <n v="1"/>
    <x v="0"/>
    <n v="1"/>
    <s v="00"/>
    <x v="1"/>
    <d v="2024-01-17T00:00:00"/>
    <x v="3283"/>
    <d v="1899-12-30T00:00:00"/>
    <d v="2024-01-17T03:36:00"/>
    <s v="3:36"/>
    <d v="1899-12-30T13:51:19"/>
    <x v="3"/>
    <x v="2"/>
    <x v="16"/>
    <x v="1"/>
    <n v="8193"/>
  </r>
  <r>
    <n v="3309"/>
    <d v="2024-01-17T17:26:11"/>
    <d v="2024-01-17T17:28:28"/>
    <s v="45077016@ventasyservicios.com.co"/>
    <s v="Luis Guanuquiza Dominguez"/>
    <m/>
    <d v="2024-01-17T00:00:00"/>
    <s v="11:55"/>
    <x v="3"/>
    <m/>
    <s v="15561390"/>
    <m/>
    <m/>
    <m/>
    <m/>
    <m/>
    <m/>
    <m/>
    <m/>
    <s v="900525198"/>
    <s v="COMERCIALIZADORA DE MADERAS PADILLA S.A."/>
    <s v="MICRO"/>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7T00:00:00"/>
    <m/>
    <m/>
    <x v="19"/>
    <x v="3"/>
    <x v="0"/>
    <x v="0"/>
    <x v="0"/>
    <n v="1"/>
    <n v="1"/>
    <n v="1"/>
    <n v="1"/>
    <x v="0"/>
    <n v="1"/>
    <s v="900525198COMERCIALIZADORA DE MADERAS PADILLA S.A."/>
    <x v="2"/>
    <d v="2024-01-17T00:00:00"/>
    <x v="3284"/>
    <d v="1899-12-30T00:00:00"/>
    <d v="2024-01-17T11:55:00"/>
    <s v="11:55"/>
    <d v="1899-12-30T05:33:28"/>
    <x v="1"/>
    <x v="1"/>
    <x v="25"/>
    <x v="1"/>
    <n v="8193"/>
  </r>
  <r>
    <n v="3310"/>
    <d v="2024-01-17T17:27:08"/>
    <d v="2024-01-17T17:31:47"/>
    <s v="45961543@ventasyservicios.com.co"/>
    <s v="Juan Jose Duque Aguirre"/>
    <m/>
    <d v="2024-01-17T00:00:00"/>
    <s v="17:08"/>
    <x v="1"/>
    <m/>
    <m/>
    <s v="HADEO LIMITADA"/>
    <s v="860070462"/>
    <s v="HABILITACIÓN"/>
    <m/>
    <m/>
    <m/>
    <m/>
    <m/>
    <m/>
    <m/>
    <m/>
    <m/>
    <x v="2"/>
    <m/>
    <m/>
    <m/>
    <m/>
    <m/>
    <m/>
    <m/>
    <m/>
    <m/>
    <m/>
    <m/>
    <m/>
    <m/>
    <m/>
    <m/>
    <m/>
    <m/>
    <m/>
    <m/>
    <m/>
    <m/>
    <m/>
    <m/>
    <m/>
    <m/>
    <m/>
    <m/>
    <m/>
    <m/>
    <m/>
    <m/>
    <m/>
    <m/>
    <m/>
    <m/>
    <m/>
    <m/>
    <m/>
    <m/>
    <m/>
    <m/>
    <m/>
    <m/>
    <m/>
    <m/>
    <m/>
    <m/>
    <m/>
    <m/>
    <m/>
    <m/>
    <m/>
    <m/>
    <m/>
    <m/>
    <m/>
    <m/>
    <m/>
    <m/>
    <m/>
    <m/>
    <m/>
    <m/>
    <m/>
    <m/>
    <m/>
    <m/>
    <m/>
    <m/>
    <m/>
    <m/>
    <m/>
    <m/>
    <m/>
    <m/>
    <m/>
    <m/>
    <m/>
    <m/>
    <m/>
    <m/>
    <m/>
    <m/>
    <m/>
    <m/>
    <m/>
    <m/>
    <m/>
    <m/>
    <m/>
    <m/>
    <m/>
    <s v="HABILITACIÓN DE CORREO(S)"/>
    <m/>
    <s v="info@hadeo.co"/>
    <m/>
    <m/>
    <m/>
    <m/>
    <m/>
    <m/>
    <m/>
    <m/>
    <m/>
    <m/>
    <m/>
    <m/>
    <m/>
    <m/>
    <m/>
    <m/>
    <m/>
    <m/>
    <x v="0"/>
    <m/>
    <m/>
    <m/>
    <m/>
    <m/>
    <m/>
    <m/>
    <d v="2024-01-17T00:00:00"/>
    <m/>
    <m/>
    <x v="55"/>
    <x v="1"/>
    <x v="0"/>
    <x v="0"/>
    <x v="0"/>
    <n v="1"/>
    <n v="1"/>
    <n v="1"/>
    <n v="1"/>
    <x v="0"/>
    <n v="1"/>
    <s v="860070462"/>
    <x v="2"/>
    <d v="2024-01-17T00:00:00"/>
    <x v="3285"/>
    <d v="1899-12-30T00:00:00"/>
    <d v="2024-01-17T17:08:00"/>
    <s v="17:08"/>
    <d v="1899-12-30T00:23:47"/>
    <x v="1"/>
    <x v="1"/>
    <x v="6"/>
    <x v="1"/>
    <n v="8193"/>
  </r>
  <r>
    <n v="3311"/>
    <d v="2024-01-17T17:17:43"/>
    <d v="2024-01-17T17:32:00"/>
    <s v="45077040@ventasyservicios.com.co"/>
    <s v="Kimberly Tatiana Sorza Moya"/>
    <m/>
    <d v="2024-01-17T00:00:00"/>
    <s v="10:48 a. m."/>
    <x v="0"/>
    <m/>
    <m/>
    <m/>
    <m/>
    <m/>
    <m/>
    <m/>
    <m/>
    <s v="Luz.sierrag@claro.com.co"/>
    <s v="INCLUIR LINEA  3043360180 EN MAESTRA 8.22459767 ALBUQUERQUE ASESORIA E INVERSIONES S.A.S"/>
    <s v="3043360180"/>
    <s v="ALBUQUERQUE ASESORIA E INVERSIONES S.A.S"/>
    <s v="SOHO"/>
    <s v="CLIENTE CLARO"/>
    <x v="0"/>
    <m/>
    <s v="MÓVIL"/>
    <m/>
    <m/>
    <s v="INCLUSIONES - EXCLUSIONES"/>
    <m/>
    <m/>
    <m/>
    <m/>
    <m/>
    <m/>
    <m/>
    <m/>
    <m/>
    <m/>
    <m/>
    <m/>
    <m/>
    <m/>
    <m/>
    <m/>
    <m/>
    <m/>
    <m/>
    <m/>
    <m/>
    <m/>
    <m/>
    <m/>
    <s v="INCLUSIÓN"/>
    <m/>
    <m/>
    <m/>
    <m/>
    <m/>
    <m/>
    <m/>
    <m/>
    <m/>
    <m/>
    <m/>
    <m/>
    <m/>
    <m/>
    <m/>
    <m/>
    <m/>
    <m/>
    <m/>
    <m/>
    <m/>
    <m/>
    <m/>
    <m/>
    <m/>
    <m/>
    <m/>
    <m/>
    <m/>
    <m/>
    <m/>
    <m/>
    <m/>
    <m/>
    <m/>
    <m/>
    <m/>
    <m/>
    <m/>
    <m/>
    <m/>
    <m/>
    <m/>
    <m/>
    <m/>
    <m/>
    <m/>
    <m/>
    <m/>
    <m/>
    <m/>
    <m/>
    <m/>
    <m/>
    <m/>
    <m/>
    <m/>
    <m/>
    <m/>
    <m/>
    <m/>
    <m/>
    <m/>
    <m/>
    <m/>
    <m/>
    <m/>
    <m/>
    <m/>
    <m/>
    <m/>
    <m/>
    <m/>
    <m/>
    <m/>
    <m/>
    <m/>
    <m/>
    <m/>
    <m/>
    <m/>
    <m/>
    <m/>
    <x v="0"/>
    <m/>
    <m/>
    <m/>
    <m/>
    <m/>
    <s v="GESTIONADO"/>
    <m/>
    <d v="2024-01-17T00:00:00"/>
    <m/>
    <m/>
    <x v="54"/>
    <x v="0"/>
    <x v="0"/>
    <x v="0"/>
    <x v="0"/>
    <n v="1"/>
    <n v="1"/>
    <n v="1"/>
    <n v="1"/>
    <x v="0"/>
    <n v="1"/>
    <s v="3043360180ALBUQUERQUE ASESORIA E INVERSIONES S.A.S"/>
    <x v="0"/>
    <d v="2024-01-17T00:00:00"/>
    <x v="3286"/>
    <d v="1899-12-30T00:00:00"/>
    <d v="2024-01-17T10:48:00"/>
    <s v="10:48"/>
    <d v="1899-12-30T06:44:00"/>
    <x v="2"/>
    <x v="2"/>
    <x v="31"/>
    <x v="1"/>
    <n v="8193"/>
  </r>
  <r>
    <n v="3312"/>
    <d v="2024-01-17T17:34:12"/>
    <d v="2024-01-17T17:35:20"/>
    <s v="45113897@ventasyservicios.com.co"/>
    <s v="Diana Carolina Zambrano Cruz"/>
    <m/>
    <d v="2024-01-17T00:00:00"/>
    <s v="10:23"/>
    <x v="4"/>
    <m/>
    <m/>
    <m/>
    <m/>
    <m/>
    <m/>
    <m/>
    <m/>
    <s v="laury.racines.ext@claro.com.co"/>
    <s v="SOLICITUD DE TRASLADO"/>
    <s v="24406205"/>
    <s v="JOSEPH CARRASCAL                           "/>
    <s v="SOHO"/>
    <s v="CLIENTE CLARO"/>
    <x v="0"/>
    <m/>
    <s v="FIJO"/>
    <s v="HFC"/>
    <s v="TRASLADO SEDE"/>
    <m/>
    <m/>
    <m/>
    <m/>
    <m/>
    <m/>
    <m/>
    <m/>
    <m/>
    <m/>
    <m/>
    <m/>
    <m/>
    <m/>
    <m/>
    <m/>
    <m/>
    <m/>
    <m/>
    <m/>
    <m/>
    <m/>
    <m/>
    <m/>
    <m/>
    <m/>
    <m/>
    <m/>
    <m/>
    <m/>
    <m/>
    <m/>
    <m/>
    <m/>
    <m/>
    <m/>
    <m/>
    <m/>
    <m/>
    <m/>
    <m/>
    <m/>
    <m/>
    <m/>
    <m/>
    <m/>
    <m/>
    <m/>
    <m/>
    <m/>
    <m/>
    <m/>
    <m/>
    <m/>
    <m/>
    <m/>
    <m/>
    <m/>
    <m/>
    <s v="GESTIONADO"/>
    <m/>
    <m/>
    <m/>
    <m/>
    <m/>
    <m/>
    <m/>
    <m/>
    <m/>
    <m/>
    <m/>
    <m/>
    <m/>
    <m/>
    <m/>
    <m/>
    <m/>
    <m/>
    <m/>
    <m/>
    <m/>
    <m/>
    <m/>
    <m/>
    <m/>
    <m/>
    <m/>
    <m/>
    <m/>
    <m/>
    <m/>
    <m/>
    <m/>
    <m/>
    <m/>
    <m/>
    <m/>
    <m/>
    <m/>
    <m/>
    <m/>
    <m/>
    <m/>
    <m/>
    <m/>
    <m/>
    <m/>
    <m/>
    <m/>
    <x v="0"/>
    <m/>
    <m/>
    <m/>
    <m/>
    <m/>
    <s v="GESTIONADO"/>
    <m/>
    <d v="2024-01-17T00:00:00"/>
    <m/>
    <m/>
    <x v="138"/>
    <x v="0"/>
    <x v="0"/>
    <x v="0"/>
    <x v="0"/>
    <n v="1"/>
    <n v="1"/>
    <n v="1"/>
    <n v="1"/>
    <x v="0"/>
    <n v="1"/>
    <s v="24406205JOSEPH CARRASCAL                           "/>
    <x v="0"/>
    <d v="2024-01-17T00:00:00"/>
    <x v="3287"/>
    <d v="1899-12-30T00:00:00"/>
    <d v="2024-01-17T10:23:00"/>
    <s v="10:23"/>
    <d v="1899-12-30T07:12:20"/>
    <x v="2"/>
    <x v="2"/>
    <x v="30"/>
    <x v="0"/>
    <n v="8193"/>
  </r>
  <r>
    <n v="3313"/>
    <d v="2024-01-17T17:29:30"/>
    <d v="2024-01-17T17:36:04"/>
    <s v="45577874@ventasyservicios.com.co"/>
    <s v="David Andres Pardo Torres"/>
    <m/>
    <d v="2024-01-16T00:00:00"/>
    <s v="21:31"/>
    <x v="4"/>
    <m/>
    <m/>
    <m/>
    <m/>
    <m/>
    <m/>
    <m/>
    <m/>
    <s v="elianaramos0622@gmail.com"/>
    <s v="congelacion del servicio claro.pdf"/>
    <s v="27724778"/>
    <s v="ELIANA DEL RAMOS CAMACHO"/>
    <s v="SOHO"/>
    <s v="CLIENTE EXTERNO"/>
    <x v="0"/>
    <m/>
    <s v="FIJO"/>
    <s v="HFC"/>
    <s v="SUSPENSIÓN TEMPORAL"/>
    <m/>
    <m/>
    <m/>
    <m/>
    <m/>
    <m/>
    <m/>
    <m/>
    <m/>
    <m/>
    <m/>
    <m/>
    <m/>
    <m/>
    <m/>
    <m/>
    <m/>
    <m/>
    <m/>
    <m/>
    <m/>
    <m/>
    <m/>
    <m/>
    <m/>
    <m/>
    <m/>
    <m/>
    <m/>
    <m/>
    <m/>
    <m/>
    <m/>
    <m/>
    <m/>
    <m/>
    <m/>
    <m/>
    <m/>
    <m/>
    <m/>
    <m/>
    <m/>
    <m/>
    <m/>
    <m/>
    <m/>
    <m/>
    <m/>
    <m/>
    <m/>
    <m/>
    <m/>
    <m/>
    <m/>
    <m/>
    <m/>
    <m/>
    <s v="INFORMACIÓN - ACLARACIÓN"/>
    <m/>
    <m/>
    <m/>
    <m/>
    <m/>
    <m/>
    <m/>
    <m/>
    <m/>
    <m/>
    <m/>
    <m/>
    <m/>
    <m/>
    <m/>
    <m/>
    <m/>
    <m/>
    <m/>
    <m/>
    <m/>
    <m/>
    <m/>
    <m/>
    <m/>
    <m/>
    <m/>
    <m/>
    <m/>
    <m/>
    <m/>
    <m/>
    <m/>
    <m/>
    <m/>
    <m/>
    <m/>
    <m/>
    <m/>
    <m/>
    <m/>
    <m/>
    <m/>
    <m/>
    <m/>
    <m/>
    <m/>
    <m/>
    <m/>
    <m/>
    <x v="0"/>
    <m/>
    <m/>
    <m/>
    <m/>
    <m/>
    <s v="GESTIONADO"/>
    <m/>
    <d v="2024-01-17T00:00:00"/>
    <s v="996577148_x000a_"/>
    <m/>
    <x v="88"/>
    <x v="0"/>
    <x v="0"/>
    <x v="0"/>
    <x v="0"/>
    <n v="1"/>
    <n v="1"/>
    <n v="1"/>
    <n v="1"/>
    <x v="0"/>
    <n v="1"/>
    <s v="27724778ELIANA DEL RAMOS CAMACHO"/>
    <x v="0"/>
    <d v="2024-01-17T00:00:00"/>
    <x v="3288"/>
    <d v="1899-12-30T00:00:00"/>
    <d v="2024-01-16T21:31:00"/>
    <s v="21:31"/>
    <d v="1899-12-30T20:05:04"/>
    <x v="4"/>
    <x v="0"/>
    <x v="14"/>
    <x v="0"/>
    <n v="8193"/>
  </r>
  <r>
    <n v="3314"/>
    <d v="2024-01-17T17:35:17"/>
    <d v="2024-01-17T17:36:05"/>
    <s v="45664102@ventasyservicios.com.co"/>
    <s v="Angie Tatiana Tique Cardozo"/>
    <m/>
    <d v="2024-01-17T00:00:00"/>
    <s v="3:35 p. m"/>
    <x v="0"/>
    <m/>
    <m/>
    <m/>
    <m/>
    <m/>
    <m/>
    <m/>
    <m/>
    <s v="claropqrmovil-21@millenium.com.co"/>
    <s v="CANCELACION SEGMENTO PYME  1423282"/>
    <s v="16404374 "/>
    <s v=" VICTOR JUL BECERRA LOPEZ "/>
    <s v="MICR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7T00:00:00"/>
    <s v="NO APLICA"/>
    <s v="NO APLICA"/>
    <x v="58"/>
    <x v="0"/>
    <x v="0"/>
    <x v="0"/>
    <x v="0"/>
    <n v="1"/>
    <n v="1"/>
    <n v="1"/>
    <n v="1"/>
    <x v="0"/>
    <n v="1"/>
    <s v="16404374  VICTOR JUL BECERRA LOPEZ "/>
    <x v="1"/>
    <d v="2024-01-17T00:00:00"/>
    <x v="3289"/>
    <d v="1899-12-30T00:00:00"/>
    <d v="2024-01-17T03:35:00"/>
    <s v="3:35"/>
    <d v="1899-12-30T14:01:05"/>
    <x v="3"/>
    <x v="2"/>
    <x v="16"/>
    <x v="1"/>
    <n v="8193"/>
  </r>
  <r>
    <n v="3315"/>
    <d v="2024-01-17T17:31:50"/>
    <d v="2024-01-17T17:36:17"/>
    <s v="45961543@ventasyservicios.com.co"/>
    <s v="Juan Jose Duque Aguirre"/>
    <m/>
    <d v="2024-01-17T00:00:00"/>
    <s v="16:40"/>
    <x v="1"/>
    <m/>
    <m/>
    <s v="BUSINESS STRATEGY INTERNA"/>
    <s v="900396961"/>
    <s v="INFORMACIÓN"/>
    <m/>
    <m/>
    <m/>
    <m/>
    <m/>
    <m/>
    <m/>
    <m/>
    <m/>
    <x v="2"/>
    <m/>
    <m/>
    <m/>
    <m/>
    <m/>
    <m/>
    <m/>
    <m/>
    <m/>
    <m/>
    <m/>
    <m/>
    <m/>
    <m/>
    <m/>
    <m/>
    <m/>
    <m/>
    <m/>
    <m/>
    <m/>
    <m/>
    <m/>
    <m/>
    <m/>
    <m/>
    <m/>
    <m/>
    <m/>
    <m/>
    <m/>
    <m/>
    <m/>
    <m/>
    <m/>
    <m/>
    <m/>
    <m/>
    <m/>
    <m/>
    <m/>
    <m/>
    <m/>
    <m/>
    <m/>
    <m/>
    <m/>
    <m/>
    <m/>
    <m/>
    <m/>
    <m/>
    <m/>
    <m/>
    <m/>
    <m/>
    <m/>
    <m/>
    <m/>
    <m/>
    <m/>
    <m/>
    <m/>
    <m/>
    <m/>
    <m/>
    <m/>
    <m/>
    <m/>
    <m/>
    <m/>
    <m/>
    <m/>
    <m/>
    <m/>
    <m/>
    <m/>
    <m/>
    <m/>
    <m/>
    <m/>
    <m/>
    <m/>
    <m/>
    <m/>
    <m/>
    <m/>
    <m/>
    <s v="SOLICITUD CREACIÓN - CLIENTE EN GESTIÓN"/>
    <m/>
    <s v="USUARIO YA EXISTE"/>
    <m/>
    <m/>
    <m/>
    <m/>
    <m/>
    <m/>
    <m/>
    <m/>
    <m/>
    <m/>
    <m/>
    <m/>
    <m/>
    <m/>
    <m/>
    <m/>
    <m/>
    <m/>
    <m/>
    <m/>
    <m/>
    <m/>
    <x v="0"/>
    <m/>
    <m/>
    <m/>
    <m/>
    <m/>
    <s v="GESTIONADO"/>
    <m/>
    <d v="2024-01-17T00:00:00"/>
    <m/>
    <m/>
    <x v="7"/>
    <x v="1"/>
    <x v="0"/>
    <x v="35"/>
    <x v="1"/>
    <n v="1"/>
    <n v="1"/>
    <n v="1"/>
    <n v="1"/>
    <x v="0"/>
    <n v="1"/>
    <s v="900396961"/>
    <x v="2"/>
    <d v="2024-01-17T00:00:00"/>
    <x v="3290"/>
    <d v="1899-12-30T00:00:00"/>
    <d v="2024-01-17T16:40:00"/>
    <s v="16:40"/>
    <d v="1899-12-30T00:56:17"/>
    <x v="1"/>
    <x v="1"/>
    <x v="6"/>
    <x v="1"/>
    <n v="8193"/>
  </r>
  <r>
    <n v="3316"/>
    <d v="2024-01-17T17:32:02"/>
    <d v="2024-01-17T17:36:23"/>
    <s v="45077040@ventasyservicios.com.co"/>
    <s v="Kimberly Tatiana Sorza Moya"/>
    <m/>
    <d v="2024-01-17T00:00:00"/>
    <s v="9:48 a. m."/>
    <x v="0"/>
    <m/>
    <m/>
    <m/>
    <m/>
    <m/>
    <m/>
    <m/>
    <m/>
    <s v="serviciocorporativo@cicomarg.com"/>
    <s v="NIVEL 1 BRAYCO S A S NIT: 900210499-7 // ESIM"/>
    <s v="3194699731"/>
    <s v="BRAYCO S A S"/>
    <s v="SOH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7T00:00:00"/>
    <m/>
    <m/>
    <x v="21"/>
    <x v="0"/>
    <x v="0"/>
    <x v="0"/>
    <x v="0"/>
    <n v="1"/>
    <n v="1"/>
    <n v="1"/>
    <n v="1"/>
    <x v="0"/>
    <n v="1"/>
    <s v="3194699731BRAYCO S A S"/>
    <x v="0"/>
    <d v="2024-01-17T00:00:00"/>
    <x v="3291"/>
    <d v="1899-12-30T00:00:00"/>
    <d v="2024-01-17T09:48:00"/>
    <s v="9:48"/>
    <d v="1899-12-30T07:48:23"/>
    <x v="2"/>
    <x v="2"/>
    <x v="31"/>
    <x v="1"/>
    <n v="8193"/>
  </r>
  <r>
    <n v="3317"/>
    <d v="2024-01-17T17:36:12"/>
    <d v="2024-01-17T17:37:18"/>
    <s v="45688293@ventasyservicios.com.co"/>
    <s v="Juan David Mendez"/>
    <m/>
    <d v="2024-01-17T00:00:00"/>
    <s v="13:11"/>
    <x v="0"/>
    <m/>
    <m/>
    <m/>
    <m/>
    <m/>
    <m/>
    <m/>
    <m/>
    <s v="contactopyme.co@claro.com.co"/>
    <s v="Fwd: Solicitud desactivación linea 3104154818"/>
    <s v="3104154818"/>
    <s v="AUTO ORIENTAL S.A.S."/>
    <s v="PYME MEDIANA"/>
    <s v="CLIENTE EXTERNO"/>
    <x v="0"/>
    <m/>
    <s v="MÓVIL"/>
    <m/>
    <m/>
    <s v="CANCELACIÓN DE LÍNEA"/>
    <m/>
    <m/>
    <m/>
    <m/>
    <m/>
    <s v="COLOCACIÓN"/>
    <m/>
    <m/>
    <m/>
    <m/>
    <m/>
    <m/>
    <m/>
    <m/>
    <m/>
    <m/>
    <m/>
    <m/>
    <m/>
    <m/>
    <m/>
    <m/>
    <m/>
    <m/>
    <m/>
    <m/>
    <m/>
    <m/>
    <m/>
    <m/>
    <m/>
    <m/>
    <m/>
    <m/>
    <m/>
    <m/>
    <m/>
    <m/>
    <m/>
    <m/>
    <m/>
    <m/>
    <m/>
    <m/>
    <m/>
    <m/>
    <m/>
    <m/>
    <m/>
    <m/>
    <m/>
    <m/>
    <m/>
    <m/>
    <m/>
    <m/>
    <m/>
    <m/>
    <m/>
    <m/>
    <m/>
    <m/>
    <m/>
    <m/>
    <m/>
    <m/>
    <m/>
    <m/>
    <m/>
    <m/>
    <m/>
    <m/>
    <m/>
    <m/>
    <m/>
    <m/>
    <m/>
    <m/>
    <m/>
    <m/>
    <m/>
    <m/>
    <m/>
    <m/>
    <m/>
    <m/>
    <m/>
    <m/>
    <m/>
    <m/>
    <m/>
    <m/>
    <m/>
    <m/>
    <m/>
    <m/>
    <m/>
    <m/>
    <m/>
    <m/>
    <m/>
    <m/>
    <m/>
    <m/>
    <m/>
    <s v="NO USA EL SERVICIO"/>
    <m/>
    <m/>
    <x v="1"/>
    <m/>
    <m/>
    <s v="1"/>
    <m/>
    <m/>
    <s v="GESTIONADO"/>
    <m/>
    <d v="2024-01-17T00:00:00"/>
    <m/>
    <m/>
    <x v="25"/>
    <x v="0"/>
    <x v="0"/>
    <x v="19"/>
    <x v="1"/>
    <n v="1"/>
    <n v="1"/>
    <n v="1"/>
    <n v="1"/>
    <x v="0"/>
    <n v="1"/>
    <s v="3104154818AUTO ORIENTAL S.A.S."/>
    <x v="2"/>
    <d v="2024-01-17T00:00:00"/>
    <x v="3292"/>
    <d v="1899-12-30T00:00:00"/>
    <d v="2024-01-17T13:11:00"/>
    <s v="13:11"/>
    <d v="1899-12-30T04:26:18"/>
    <x v="1"/>
    <x v="1"/>
    <x v="4"/>
    <x v="1"/>
    <n v="8193"/>
  </r>
  <r>
    <n v="3318"/>
    <d v="2024-01-17T17:28:09"/>
    <d v="2024-01-17T17:38:38"/>
    <s v="45981202@ventasyservicios.com.co"/>
    <s v="Candida Mayerli Moyano Casallas"/>
    <m/>
    <d v="2024-01-17T00:00:00"/>
    <s v="11:55 a. m."/>
    <x v="5"/>
    <m/>
    <m/>
    <m/>
    <m/>
    <m/>
    <m/>
    <m/>
    <m/>
    <m/>
    <m/>
    <s v="0"/>
    <s v="NERYS ENRIQUE AVILA ATENCIA "/>
    <s v="NO DETERMINADO"/>
    <s v="CLIENTE EXTERNO"/>
    <x v="0"/>
    <m/>
    <m/>
    <m/>
    <m/>
    <m/>
    <m/>
    <m/>
    <m/>
    <m/>
    <m/>
    <m/>
    <m/>
    <m/>
    <m/>
    <m/>
    <m/>
    <m/>
    <m/>
    <m/>
    <m/>
    <m/>
    <m/>
    <m/>
    <m/>
    <m/>
    <m/>
    <m/>
    <m/>
    <m/>
    <m/>
    <m/>
    <m/>
    <m/>
    <m/>
    <m/>
    <m/>
    <m/>
    <m/>
    <m/>
    <m/>
    <m/>
    <m/>
    <m/>
    <m/>
    <m/>
    <m/>
    <m/>
    <m/>
    <m/>
    <m/>
    <m/>
    <m/>
    <m/>
    <m/>
    <m/>
    <m/>
    <m/>
    <m/>
    <m/>
    <m/>
    <m/>
    <m/>
    <m/>
    <m/>
    <m/>
    <m/>
    <m/>
    <m/>
    <m/>
    <m/>
    <m/>
    <m/>
    <m/>
    <m/>
    <m/>
    <m/>
    <m/>
    <m/>
    <m/>
    <m/>
    <m/>
    <s v="Adjunto comprobante de pago mes de diciembre"/>
    <s v="MÓVIL"/>
    <m/>
    <s v="SIN CRITERIO DE BÚSQUEDA"/>
    <m/>
    <m/>
    <m/>
    <m/>
    <m/>
    <m/>
    <m/>
    <m/>
    <m/>
    <m/>
    <m/>
    <m/>
    <m/>
    <m/>
    <m/>
    <m/>
    <m/>
    <m/>
    <m/>
    <m/>
    <m/>
    <m/>
    <m/>
    <m/>
    <m/>
    <m/>
    <m/>
    <m/>
    <x v="0"/>
    <m/>
    <m/>
    <m/>
    <m/>
    <m/>
    <s v="GESTIONADO"/>
    <m/>
    <d v="2024-01-17T00:00:00"/>
    <m/>
    <m/>
    <x v="6"/>
    <x v="4"/>
    <x v="0"/>
    <x v="0"/>
    <x v="0"/>
    <n v="1"/>
    <n v="1"/>
    <n v="1"/>
    <n v="1"/>
    <x v="0"/>
    <n v="1"/>
    <s v="0"/>
    <x v="2"/>
    <d v="2024-01-17T00:00:00"/>
    <x v="3293"/>
    <d v="1899-12-30T00:00:00"/>
    <d v="2024-01-17T11:55:00"/>
    <s v="11:55"/>
    <d v="1899-12-30T05:43:38"/>
    <x v="1"/>
    <x v="1"/>
    <x v="10"/>
    <x v="1"/>
    <n v="8193"/>
  </r>
  <r>
    <n v="3319"/>
    <d v="2024-01-17T17:11:25"/>
    <d v="2024-01-17T17:40:00"/>
    <s v="46046817@ventasyservicios.com.co"/>
    <s v="Nicolas Romero Parra"/>
    <m/>
    <d v="2024-01-16T00:00:00"/>
    <s v="11:21"/>
    <x v="4"/>
    <m/>
    <m/>
    <m/>
    <m/>
    <m/>
    <m/>
    <m/>
    <m/>
    <s v="jguerrero@transportesportilla.com"/>
    <s v="Re: Respuesta solicitud PQR 20606911 Cuenta 11272760"/>
    <s v="TRO0011"/>
    <s v="TRANSPORTES PORTILLA SAS"/>
    <s v="PYME MEDIANA"/>
    <s v="CLIENTE CLARO"/>
    <x v="0"/>
    <m/>
    <s v="FIJO"/>
    <s v="FO"/>
    <s v="CERTIFICACIONES"/>
    <m/>
    <m/>
    <m/>
    <m/>
    <m/>
    <m/>
    <m/>
    <m/>
    <m/>
    <m/>
    <s v="PRESTACIÓN DEL SERVICIO"/>
    <m/>
    <m/>
    <m/>
    <m/>
    <m/>
    <m/>
    <m/>
    <m/>
    <m/>
    <m/>
    <m/>
    <m/>
    <m/>
    <m/>
    <m/>
    <m/>
    <m/>
    <m/>
    <m/>
    <m/>
    <m/>
    <m/>
    <m/>
    <m/>
    <m/>
    <m/>
    <m/>
    <m/>
    <m/>
    <m/>
    <m/>
    <m/>
    <m/>
    <m/>
    <m/>
    <m/>
    <m/>
    <m/>
    <m/>
    <m/>
    <m/>
    <m/>
    <m/>
    <m/>
    <m/>
    <m/>
    <m/>
    <m/>
    <m/>
    <m/>
    <m/>
    <m/>
    <m/>
    <m/>
    <m/>
    <m/>
    <m/>
    <m/>
    <m/>
    <m/>
    <m/>
    <m/>
    <m/>
    <m/>
    <m/>
    <m/>
    <m/>
    <m/>
    <m/>
    <m/>
    <m/>
    <m/>
    <m/>
    <m/>
    <m/>
    <m/>
    <m/>
    <m/>
    <m/>
    <m/>
    <m/>
    <m/>
    <m/>
    <m/>
    <m/>
    <m/>
    <m/>
    <m/>
    <m/>
    <m/>
    <m/>
    <m/>
    <m/>
    <m/>
    <m/>
    <m/>
    <m/>
    <m/>
    <x v="0"/>
    <m/>
    <m/>
    <m/>
    <m/>
    <m/>
    <s v="GESTIONADO"/>
    <m/>
    <d v="2024-01-17T00:00:00"/>
    <s v="N/A"/>
    <s v="0"/>
    <x v="40"/>
    <x v="0"/>
    <x v="0"/>
    <x v="0"/>
    <x v="0"/>
    <n v="1"/>
    <n v="1"/>
    <n v="1"/>
    <n v="1"/>
    <x v="0"/>
    <n v="1"/>
    <s v="TRO0011TRANSPORTES PORTILLA SAS"/>
    <x v="0"/>
    <d v="2024-01-17T00:00:00"/>
    <x v="3294"/>
    <d v="1899-12-30T00:00:00"/>
    <d v="2024-01-16T11:21:00"/>
    <s v="11:21"/>
    <d v="1899-12-31T06:19:00"/>
    <x v="0"/>
    <x v="0"/>
    <x v="3"/>
    <x v="1"/>
    <n v="8193"/>
  </r>
  <r>
    <n v="3320"/>
    <d v="2024-01-17T17:40:31"/>
    <d v="2024-01-17T17:41:36"/>
    <s v="46044959@ventasyservicios.com.co"/>
    <s v="Brayan Enrique Cuida Castillo"/>
    <m/>
    <d v="2024-01-17T00:00:00"/>
    <s v="9:19 a. m."/>
    <x v="4"/>
    <m/>
    <m/>
    <m/>
    <m/>
    <m/>
    <m/>
    <m/>
    <m/>
    <s v="agropecuarialaroma@gmail.com"/>
    <s v="Re: CORRECCION FACTURA"/>
    <s v="8.22479867"/>
    <s v="AGROPECUARIA GANADERA LA ROMA S.A.S."/>
    <s v="MICRO"/>
    <s v="CLIENTE CLAR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7T00:00:00"/>
    <s v="nn"/>
    <m/>
    <x v="47"/>
    <x v="0"/>
    <x v="0"/>
    <x v="0"/>
    <x v="0"/>
    <n v="1"/>
    <n v="1"/>
    <n v="1"/>
    <n v="1"/>
    <x v="0"/>
    <n v="1"/>
    <s v="8.22479867AGROPECUARIA GANADERA LA ROMA S.A.S."/>
    <x v="0"/>
    <d v="2024-01-17T00:00:00"/>
    <x v="3295"/>
    <d v="1899-12-30T00:00:00"/>
    <d v="2024-01-17T09:19:00"/>
    <s v="9:19"/>
    <d v="1899-12-30T08:22:36"/>
    <x v="2"/>
    <x v="2"/>
    <x v="7"/>
    <x v="0"/>
    <n v="8193"/>
  </r>
  <r>
    <n v="3321"/>
    <d v="2024-01-17T17:40:58"/>
    <d v="2024-01-17T17:41:44"/>
    <s v="45664102@ventasyservicios.com.co"/>
    <s v="Angie Tatiana Tique Cardozo"/>
    <m/>
    <d v="2024-01-17T00:00:00"/>
    <s v="3:01 p. m."/>
    <x v="0"/>
    <m/>
    <m/>
    <m/>
    <m/>
    <m/>
    <m/>
    <m/>
    <m/>
    <s v="auxiliartoyscan@hotmail.com"/>
    <s v="Solicitud de factura"/>
    <s v="1.26981135"/>
    <s v="TOY S CAN LTDA"/>
    <s v="MICRO"/>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7T00:00:00"/>
    <s v="NO APLICA"/>
    <s v="NO APLICA"/>
    <x v="9"/>
    <x v="0"/>
    <x v="0"/>
    <x v="0"/>
    <x v="0"/>
    <n v="1"/>
    <n v="1"/>
    <n v="1"/>
    <n v="1"/>
    <x v="0"/>
    <n v="1"/>
    <s v="1.26981135TOY S CAN LTDA"/>
    <x v="1"/>
    <d v="2024-01-17T00:00:00"/>
    <x v="3296"/>
    <d v="1899-12-30T00:00:00"/>
    <d v="2024-01-17T03:01:00"/>
    <s v="3:01"/>
    <d v="1899-12-30T14:40:44"/>
    <x v="3"/>
    <x v="2"/>
    <x v="16"/>
    <x v="1"/>
    <n v="8193"/>
  </r>
  <r>
    <n v="3322"/>
    <d v="2024-01-17T17:38:51"/>
    <d v="2024-01-17T17:44:40"/>
    <s v="45077016@ventasyservicios.com.co"/>
    <s v="Luis Guanuquiza Dominguez"/>
    <m/>
    <d v="2024-01-17T00:00:00"/>
    <s v="11:59"/>
    <x v="3"/>
    <m/>
    <s v="15561391"/>
    <m/>
    <m/>
    <m/>
    <m/>
    <m/>
    <m/>
    <m/>
    <m/>
    <s v="15561391"/>
    <s v="FITOLLANOS SAS"/>
    <s v="MICR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7T00:00:00"/>
    <m/>
    <m/>
    <x v="21"/>
    <x v="3"/>
    <x v="0"/>
    <x v="0"/>
    <x v="0"/>
    <n v="1"/>
    <n v="1"/>
    <n v="1"/>
    <n v="1"/>
    <x v="0"/>
    <n v="1"/>
    <s v="15561391FITOLLANOS SAS"/>
    <x v="2"/>
    <d v="2024-01-17T00:00:00"/>
    <x v="3297"/>
    <d v="1899-12-30T00:00:00"/>
    <d v="2024-01-17T11:59:00"/>
    <s v="11:59"/>
    <d v="1899-12-30T05:45:40"/>
    <x v="1"/>
    <x v="1"/>
    <x v="25"/>
    <x v="1"/>
    <n v="8193"/>
  </r>
  <r>
    <n v="3323"/>
    <d v="2024-01-17T17:46:15"/>
    <d v="2024-01-17T17:46:27"/>
    <s v="45113897@ventasyservicios.com.co"/>
    <s v="Diana Carolina Zambrano Cruz"/>
    <m/>
    <d v="2024-01-17T00:00:00"/>
    <s v="11:50"/>
    <x v="4"/>
    <m/>
    <m/>
    <m/>
    <m/>
    <m/>
    <m/>
    <m/>
    <m/>
    <s v="jose.capacho@redin.com.co"/>
    <s v="Factura de servicios hogar"/>
    <s v="92423462 "/>
    <s v="RED DE INGENIEROS NACIONAL SAS             "/>
    <s v="MICRO"/>
    <s v="CLIENTE EXTERNO"/>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7T00:00:00"/>
    <m/>
    <m/>
    <x v="9"/>
    <x v="0"/>
    <x v="0"/>
    <x v="0"/>
    <x v="0"/>
    <n v="1"/>
    <n v="1"/>
    <n v="1"/>
    <n v="1"/>
    <x v="0"/>
    <n v="1"/>
    <s v="92423462 RED DE INGENIEROS NACIONAL SAS             "/>
    <x v="2"/>
    <d v="2024-01-17T00:00:00"/>
    <x v="3298"/>
    <d v="1899-12-30T00:00:00"/>
    <d v="2024-01-17T11:50:00"/>
    <s v="11:50"/>
    <d v="1899-12-30T05:56:27"/>
    <x v="1"/>
    <x v="1"/>
    <x v="30"/>
    <x v="0"/>
    <n v="8193"/>
  </r>
  <r>
    <n v="3324"/>
    <d v="2024-01-17T17:37:43"/>
    <d v="2024-01-17T17:47:10"/>
    <s v="45077040@ventasyservicios.com.co"/>
    <s v="Kimberly Tatiana Sorza Moya"/>
    <m/>
    <d v="2024-01-17T00:00:00"/>
    <s v="10:47 a. m."/>
    <x v="0"/>
    <m/>
    <m/>
    <m/>
    <m/>
    <m/>
    <m/>
    <m/>
    <m/>
    <s v="andres.agudeloj@claro.com.co"/>
    <s v="RV: Habilitar roaming internacional"/>
    <s v="3127955527"/>
    <s v="AUTOLLANTAS NUTIBARA SOCIEDAD ANOMIMA"/>
    <s v="SOHO"/>
    <s v="CLIENTE CLAR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7T00:00:00"/>
    <m/>
    <m/>
    <x v="19"/>
    <x v="0"/>
    <x v="0"/>
    <x v="0"/>
    <x v="0"/>
    <n v="1"/>
    <n v="1"/>
    <n v="1"/>
    <n v="1"/>
    <x v="0"/>
    <n v="1"/>
    <s v="3127955527AUTOLLANTAS NUTIBARA SOCIEDAD ANOMIMA"/>
    <x v="0"/>
    <d v="2024-01-17T00:00:00"/>
    <x v="3299"/>
    <d v="1899-12-30T00:00:00"/>
    <d v="2024-01-17T10:47:00"/>
    <s v="10:47"/>
    <d v="1899-12-30T07:00:10"/>
    <x v="2"/>
    <x v="2"/>
    <x v="31"/>
    <x v="1"/>
    <n v="8193"/>
  </r>
  <r>
    <n v="3325"/>
    <d v="2024-01-17T17:40:11"/>
    <d v="2024-01-17T17:47:48"/>
    <s v="45577874@ventasyservicios.com.co"/>
    <s v="David Andres Pardo Torres"/>
    <m/>
    <d v="2024-01-16T00:00:00"/>
    <s v="22:24"/>
    <x v="4"/>
    <m/>
    <m/>
    <m/>
    <m/>
    <m/>
    <m/>
    <m/>
    <m/>
    <s v="raul3314@hotmail.com"/>
    <s v="Solicitar Traslado claro"/>
    <s v="13377616"/>
    <s v="13377616"/>
    <s v="SOHO"/>
    <s v="CLIENTE EXTERNO"/>
    <x v="0"/>
    <m/>
    <s v="FIJO"/>
    <s v="FO"/>
    <s v="TRASLADO SEDE"/>
    <m/>
    <m/>
    <m/>
    <m/>
    <m/>
    <m/>
    <m/>
    <m/>
    <m/>
    <m/>
    <m/>
    <m/>
    <m/>
    <m/>
    <m/>
    <m/>
    <m/>
    <m/>
    <m/>
    <m/>
    <m/>
    <m/>
    <m/>
    <m/>
    <m/>
    <m/>
    <m/>
    <m/>
    <m/>
    <m/>
    <m/>
    <m/>
    <m/>
    <m/>
    <m/>
    <m/>
    <m/>
    <m/>
    <m/>
    <m/>
    <m/>
    <m/>
    <m/>
    <m/>
    <m/>
    <m/>
    <m/>
    <m/>
    <m/>
    <m/>
    <m/>
    <m/>
    <m/>
    <m/>
    <m/>
    <m/>
    <m/>
    <m/>
    <m/>
    <s v="GESTIONADO"/>
    <m/>
    <m/>
    <m/>
    <m/>
    <m/>
    <m/>
    <m/>
    <m/>
    <m/>
    <m/>
    <m/>
    <m/>
    <m/>
    <m/>
    <m/>
    <m/>
    <m/>
    <m/>
    <m/>
    <m/>
    <m/>
    <m/>
    <m/>
    <m/>
    <m/>
    <m/>
    <m/>
    <m/>
    <m/>
    <m/>
    <m/>
    <m/>
    <m/>
    <m/>
    <m/>
    <m/>
    <m/>
    <m/>
    <m/>
    <m/>
    <m/>
    <m/>
    <m/>
    <m/>
    <m/>
    <m/>
    <m/>
    <m/>
    <m/>
    <x v="0"/>
    <m/>
    <m/>
    <m/>
    <m/>
    <m/>
    <s v="GESTIONADO"/>
    <m/>
    <d v="2024-01-17T00:00:00"/>
    <s v="20672152"/>
    <m/>
    <x v="138"/>
    <x v="0"/>
    <x v="0"/>
    <x v="0"/>
    <x v="0"/>
    <n v="1"/>
    <n v="1"/>
    <n v="1"/>
    <n v="1"/>
    <x v="0"/>
    <n v="1"/>
    <s v="1337761613377616"/>
    <x v="0"/>
    <d v="2024-01-17T00:00:00"/>
    <x v="3300"/>
    <d v="1899-12-30T00:00:00"/>
    <d v="2024-01-16T22:24:00"/>
    <s v="22:24"/>
    <d v="1899-12-30T19:23:48"/>
    <x v="4"/>
    <x v="0"/>
    <x v="14"/>
    <x v="0"/>
    <n v="8193"/>
  </r>
  <r>
    <n v="3326"/>
    <d v="2024-01-17T17:47:07"/>
    <d v="2024-01-17T17:48:38"/>
    <s v="46044971@ventasyservicios.com.co"/>
    <s v="Rowinson Pinilla Vega"/>
    <m/>
    <d v="2024-01-16T00:00:00"/>
    <s v="17:00 p. m."/>
    <x v="4"/>
    <m/>
    <m/>
    <m/>
    <m/>
    <m/>
    <m/>
    <m/>
    <m/>
    <s v="zurisadai.romero.ext@claro.com.co"/>
    <s v="Fwd: cambio de RAZON SOCIAL"/>
    <s v="0"/>
    <s v="0"/>
    <s v="NO DETERMINADO"/>
    <s v="CLIENTE CLARO"/>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6T00:00:00"/>
    <s v="NA"/>
    <s v="NA"/>
    <x v="37"/>
    <x v="0"/>
    <x v="0"/>
    <x v="0"/>
    <x v="0"/>
    <n v="1"/>
    <n v="1"/>
    <n v="1"/>
    <n v="1"/>
    <x v="0"/>
    <n v="1"/>
    <s v="00"/>
    <x v="0"/>
    <d v="2024-01-17T00:00:00"/>
    <x v="3301"/>
    <d v="1899-12-30T00:00:00"/>
    <d v="2024-01-16T17:00:00"/>
    <s v="17:00"/>
    <d v="1899-12-31T00:48:38"/>
    <x v="0"/>
    <x v="2"/>
    <x v="19"/>
    <x v="1"/>
    <n v="8193"/>
  </r>
  <r>
    <n v="3327"/>
    <d v="2024-01-17T18:01:31"/>
    <d v="2024-01-17T18:03:02"/>
    <s v="45077024@ventasyservicios.com.co"/>
    <s v="Leidy Tatiana Pinzon Calderon"/>
    <m/>
    <d v="2024-01-16T00:00:00"/>
    <s v="17:50"/>
    <x v="7"/>
    <m/>
    <m/>
    <m/>
    <m/>
    <m/>
    <m/>
    <s v="venturososa@yahoo.com"/>
    <s v="Re: Venturoso SAS - Sucesiòn de contrato"/>
    <m/>
    <m/>
    <s v="3103338287"/>
    <s v="VENTUROSO  S .A. S"/>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7T00:00:00"/>
    <m/>
    <m/>
    <x v="78"/>
    <x v="6"/>
    <x v="0"/>
    <x v="0"/>
    <x v="0"/>
    <n v="1"/>
    <n v="1"/>
    <n v="1"/>
    <n v="1"/>
    <x v="1"/>
    <n v="2"/>
    <s v="3103338287VENTUROSO  S .A. S"/>
    <x v="0"/>
    <d v="2024-01-17T00:00:00"/>
    <x v="3302"/>
    <d v="1899-12-30T00:00:00"/>
    <d v="2024-01-16T17:50:00"/>
    <s v="17:50"/>
    <d v="1899-12-31T00:13:02"/>
    <x v="0"/>
    <x v="0"/>
    <x v="12"/>
    <x v="1"/>
    <n v="8193"/>
  </r>
  <r>
    <n v="3328"/>
    <d v="2024-01-17T17:59:32"/>
    <d v="2024-01-17T18:03:08"/>
    <s v="45664102@ventasyservicios.com.co"/>
    <s v="Angie Tatiana Tique Cardozo"/>
    <m/>
    <d v="2024-01-17T00:00:00"/>
    <s v="2:52 p. m."/>
    <x v="0"/>
    <m/>
    <m/>
    <m/>
    <m/>
    <m/>
    <m/>
    <m/>
    <m/>
    <s v="distribuidorarazusas@gmail.com"/>
    <s v="solicitud facturas de diciembre 2023"/>
    <s v="61503922 "/>
    <s v="DISTRIBUID ORA RAZU S.A.S  "/>
    <s v="SOHO"/>
    <s v="CLIENTE EXTERNO"/>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7T00:00:00"/>
    <s v="NO APLICA"/>
    <s v="NO APLICA"/>
    <x v="9"/>
    <x v="0"/>
    <x v="0"/>
    <x v="0"/>
    <x v="0"/>
    <n v="1"/>
    <n v="1"/>
    <n v="1"/>
    <n v="1"/>
    <x v="0"/>
    <n v="1"/>
    <s v="61503922 DISTRIBUID ORA RAZU S.A.S  "/>
    <x v="1"/>
    <d v="2024-01-17T00:00:00"/>
    <x v="3303"/>
    <d v="1899-12-30T00:00:00"/>
    <d v="2024-01-17T02:52:00"/>
    <s v="2:52"/>
    <d v="1899-12-30T15:11:08"/>
    <x v="3"/>
    <x v="2"/>
    <x v="16"/>
    <x v="1"/>
    <n v="8193"/>
  </r>
  <r>
    <n v="3329"/>
    <d v="2024-01-17T18:10:34"/>
    <d v="2024-01-17T18:11:14"/>
    <s v="46044959@ventasyservicios.com.co"/>
    <s v="Brayan Enrique Cuida Castillo"/>
    <m/>
    <d v="2024-01-17T00:00:00"/>
    <s v="5:27 p. m."/>
    <x v="4"/>
    <m/>
    <m/>
    <m/>
    <m/>
    <m/>
    <m/>
    <m/>
    <m/>
    <s v="asistente.comercial.frc@gmail.com"/>
    <s v="Solicitud de cancelación de líneas"/>
    <s v="8.22472900"/>
    <s v="FRC INGENIERIA ASESORIA &amp; GESTION SAS FR"/>
    <s v="SOHO"/>
    <s v="CLIENTE CLAR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7T00:00:00"/>
    <s v="nn"/>
    <m/>
    <x v="0"/>
    <x v="0"/>
    <x v="0"/>
    <x v="0"/>
    <x v="0"/>
    <n v="1"/>
    <n v="1"/>
    <n v="1"/>
    <n v="1"/>
    <x v="0"/>
    <n v="1"/>
    <s v="8.22472900FRC INGENIERIA ASESORIA &amp; GESTION SAS FR"/>
    <x v="0"/>
    <d v="2024-01-17T00:00:00"/>
    <x v="3304"/>
    <d v="1899-12-30T00:00:00"/>
    <d v="2024-01-17T05:27:00"/>
    <s v="5:27"/>
    <d v="1899-12-30T12:44:14"/>
    <x v="3"/>
    <x v="2"/>
    <x v="7"/>
    <x v="0"/>
    <n v="8193"/>
  </r>
  <r>
    <n v="3330"/>
    <d v="2024-01-17T18:10:39"/>
    <d v="2024-01-17T18:11:29"/>
    <s v="45664102@ventasyservicios.com.co"/>
    <s v="Angie Tatiana Tique Cardozo"/>
    <m/>
    <d v="2024-01-17T00:00:00"/>
    <s v="2:43 p. m."/>
    <x v="0"/>
    <m/>
    <m/>
    <m/>
    <m/>
    <m/>
    <m/>
    <m/>
    <m/>
    <s v="soporte.ibague@ucc.edu.co"/>
    <s v="Factura claro"/>
    <s v="03103457"/>
    <s v="UNIVERSIDA COOPERATIVA DE COLOMBIA  "/>
    <s v="NO DETERMINADO"/>
    <s v="CLIENTE EXTERNO"/>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7T00:00:00"/>
    <s v="NO APLICA"/>
    <s v="NO APLICA"/>
    <x v="9"/>
    <x v="0"/>
    <x v="0"/>
    <x v="0"/>
    <x v="0"/>
    <n v="1"/>
    <n v="1"/>
    <n v="1"/>
    <n v="1"/>
    <x v="0"/>
    <n v="1"/>
    <s v="03103457UNIVERSIDA COOPERATIVA DE COLOMBIA  "/>
    <x v="1"/>
    <d v="2024-01-17T00:00:00"/>
    <x v="3305"/>
    <d v="1899-12-30T00:00:00"/>
    <d v="2024-01-17T02:43:00"/>
    <s v="2:43"/>
    <d v="1899-12-30T15:28:29"/>
    <x v="3"/>
    <x v="2"/>
    <x v="16"/>
    <x v="1"/>
    <n v="8193"/>
  </r>
  <r>
    <n v="3331"/>
    <d v="2024-01-17T18:10:00"/>
    <d v="2024-01-17T18:13:05"/>
    <s v="46044971@ventasyservicios.com.co"/>
    <s v="Rowinson Pinilla Vega"/>
    <m/>
    <d v="2024-01-16T00:00:00"/>
    <s v="17:33 p. m."/>
    <x v="7"/>
    <m/>
    <m/>
    <m/>
    <m/>
    <m/>
    <m/>
    <s v="cesionesnegocios@claro.com.co  -  contabilidad@ao-colombia.com"/>
    <s v="Fwd: RE: Cesión de contrato Linea 3025421340"/>
    <m/>
    <m/>
    <s v="3025421340"/>
    <s v="AUTO ORIENTAL SAS AUTO ORIENTAL SAS"/>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6T00:00:00"/>
    <s v="NA"/>
    <s v="NA"/>
    <x v="78"/>
    <x v="6"/>
    <x v="0"/>
    <x v="0"/>
    <x v="0"/>
    <n v="1"/>
    <n v="1"/>
    <n v="1"/>
    <n v="1"/>
    <x v="2"/>
    <n v="2"/>
    <s v="3025421340AUTO ORIENTAL SAS AUTO ORIENTAL SAS"/>
    <x v="0"/>
    <d v="2024-01-17T00:00:00"/>
    <x v="3306"/>
    <d v="1899-12-30T00:00:00"/>
    <d v="2024-01-16T17:33:00"/>
    <s v="17:33"/>
    <d v="1899-12-31T00:40:05"/>
    <x v="0"/>
    <x v="2"/>
    <x v="19"/>
    <x v="1"/>
    <n v="8193"/>
  </r>
  <r>
    <n v="3332"/>
    <d v="2024-01-17T18:11:46"/>
    <d v="2024-01-17T18:13:26"/>
    <s v="46044558@ventasyservicios.com.co"/>
    <s v="Dick Harry Rodriguez Rocha"/>
    <m/>
    <d v="2024-01-16T00:00:00"/>
    <s v="11:37"/>
    <x v="4"/>
    <m/>
    <m/>
    <m/>
    <m/>
    <m/>
    <m/>
    <m/>
    <m/>
    <s v="jair.castro@claro.com.co"/>
    <s v="RV: REVISION SIM IOT VIOTEC// REENVIO DE RESPÙESTA"/>
    <s v="9102933159"/>
    <s v="VIOTEC S.A.S"/>
    <s v="NO DETERMINADO"/>
    <s v="CLIENTE CLARO"/>
    <x v="0"/>
    <m/>
    <s v="MÓVIL"/>
    <m/>
    <m/>
    <s v="FALLAS TÉCNICAS"/>
    <m/>
    <m/>
    <m/>
    <m/>
    <m/>
    <m/>
    <m/>
    <m/>
    <m/>
    <m/>
    <m/>
    <m/>
    <m/>
    <m/>
    <m/>
    <m/>
    <m/>
    <m/>
    <m/>
    <s v="DAÑO SIM CARD"/>
    <m/>
    <m/>
    <m/>
    <m/>
    <m/>
    <m/>
    <m/>
    <m/>
    <m/>
    <m/>
    <m/>
    <m/>
    <m/>
    <m/>
    <m/>
    <m/>
    <m/>
    <m/>
    <m/>
    <m/>
    <m/>
    <m/>
    <m/>
    <m/>
    <m/>
    <m/>
    <m/>
    <m/>
    <m/>
    <m/>
    <m/>
    <m/>
    <m/>
    <m/>
    <m/>
    <m/>
    <m/>
    <m/>
    <m/>
    <m/>
    <m/>
    <m/>
    <m/>
    <m/>
    <m/>
    <m/>
    <m/>
    <m/>
    <m/>
    <m/>
    <m/>
    <m/>
    <m/>
    <m/>
    <m/>
    <m/>
    <m/>
    <m/>
    <m/>
    <m/>
    <m/>
    <m/>
    <m/>
    <m/>
    <m/>
    <m/>
    <m/>
    <m/>
    <m/>
    <m/>
    <m/>
    <m/>
    <m/>
    <m/>
    <m/>
    <m/>
    <m/>
    <m/>
    <m/>
    <m/>
    <m/>
    <m/>
    <m/>
    <m/>
    <m/>
    <m/>
    <m/>
    <m/>
    <x v="1"/>
    <m/>
    <m/>
    <s v="1"/>
    <s v="0"/>
    <s v="0"/>
    <s v="GESTIONADO"/>
    <m/>
    <d v="2024-01-17T00:00:00"/>
    <m/>
    <m/>
    <x v="204"/>
    <x v="0"/>
    <x v="0"/>
    <x v="0"/>
    <x v="0"/>
    <n v="1"/>
    <n v="1"/>
    <n v="1"/>
    <n v="1"/>
    <x v="2"/>
    <n v="2"/>
    <s v="9102933159VIOTEC S.A.S"/>
    <x v="0"/>
    <d v="2024-01-17T00:00:00"/>
    <x v="3307"/>
    <d v="1899-12-30T00:00:00"/>
    <d v="2024-01-16T11:37:00"/>
    <s v="11:37"/>
    <d v="1899-12-31T06:36:26"/>
    <x v="0"/>
    <x v="0"/>
    <x v="20"/>
    <x v="1"/>
    <n v="8193"/>
  </r>
  <r>
    <n v="3333"/>
    <d v="2024-01-17T18:12:10"/>
    <d v="2024-01-17T18:13:29"/>
    <s v="46046817@ventasyservicios.com.co"/>
    <s v="Nicolas Romero Parra"/>
    <m/>
    <d v="2024-01-17T00:00:00"/>
    <s v="17:21"/>
    <x v="4"/>
    <m/>
    <m/>
    <m/>
    <m/>
    <m/>
    <m/>
    <m/>
    <m/>
    <s v="juanalemedina@gmail.com; "/>
    <s v="Re: Facturaci??n"/>
    <s v="13309535"/>
    <s v="JUAN ALEJANDRO MEDINA ACUÑA"/>
    <s v="PYME MEDIANA"/>
    <s v="CLIENTE CLARO"/>
    <x v="0"/>
    <m/>
    <s v="FIJO"/>
    <s v="FO"/>
    <s v="CREACIÓN DE PQR"/>
    <m/>
    <m/>
    <m/>
    <m/>
    <m/>
    <m/>
    <m/>
    <m/>
    <m/>
    <m/>
    <m/>
    <m/>
    <m/>
    <m/>
    <s v="NO APLICACIÓN DE PAGOS"/>
    <m/>
    <m/>
    <m/>
    <m/>
    <m/>
    <m/>
    <m/>
    <m/>
    <m/>
    <m/>
    <m/>
    <m/>
    <m/>
    <m/>
    <m/>
    <m/>
    <m/>
    <m/>
    <m/>
    <m/>
    <m/>
    <m/>
    <m/>
    <m/>
    <m/>
    <m/>
    <m/>
    <m/>
    <m/>
    <m/>
    <m/>
    <m/>
    <m/>
    <m/>
    <m/>
    <m/>
    <m/>
    <m/>
    <m/>
    <m/>
    <m/>
    <m/>
    <m/>
    <m/>
    <m/>
    <m/>
    <m/>
    <m/>
    <m/>
    <m/>
    <m/>
    <m/>
    <m/>
    <m/>
    <m/>
    <m/>
    <m/>
    <m/>
    <m/>
    <m/>
    <m/>
    <m/>
    <m/>
    <m/>
    <m/>
    <m/>
    <m/>
    <m/>
    <m/>
    <m/>
    <m/>
    <m/>
    <m/>
    <m/>
    <m/>
    <m/>
    <m/>
    <m/>
    <m/>
    <m/>
    <m/>
    <m/>
    <m/>
    <m/>
    <m/>
    <m/>
    <m/>
    <m/>
    <m/>
    <m/>
    <m/>
    <m/>
    <m/>
    <m/>
    <x v="0"/>
    <m/>
    <m/>
    <m/>
    <m/>
    <m/>
    <s v="GESTIONADO"/>
    <m/>
    <d v="2024-01-17T00:00:00"/>
    <s v="N/A"/>
    <s v="20672251"/>
    <x v="205"/>
    <x v="0"/>
    <x v="0"/>
    <x v="0"/>
    <x v="0"/>
    <n v="1"/>
    <n v="1"/>
    <n v="1"/>
    <n v="1"/>
    <x v="0"/>
    <n v="1"/>
    <s v="13309535JUAN ALEJANDRO MEDINA ACUÑA"/>
    <x v="2"/>
    <d v="2024-01-17T00:00:00"/>
    <x v="3308"/>
    <d v="1899-12-30T00:00:00"/>
    <d v="2024-01-17T17:21:00"/>
    <s v="17:21"/>
    <d v="1899-12-30T00:52:29"/>
    <x v="1"/>
    <x v="1"/>
    <x v="3"/>
    <x v="1"/>
    <n v="8193"/>
  </r>
  <r>
    <n v="3334"/>
    <d v="2024-01-17T18:13:01"/>
    <d v="2024-01-17T18:15:22"/>
    <s v="45577874@ventasyservicios.com.co"/>
    <s v="David Andres Pardo Torres"/>
    <m/>
    <d v="2024-01-17T00:00:00"/>
    <s v="12:43"/>
    <x v="4"/>
    <m/>
    <m/>
    <m/>
    <m/>
    <m/>
    <m/>
    <m/>
    <m/>
    <s v="ventas@absenalizacion.com"/>
    <s v="SOLICITUD ENVIO FACTURAS"/>
    <s v="8.22491041"/>
    <s v="A B SENALIZACION SAS"/>
    <s v="PYME PEQUEÑA"/>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7T00:00:00"/>
    <s v="21"/>
    <m/>
    <x v="9"/>
    <x v="0"/>
    <x v="0"/>
    <x v="0"/>
    <x v="0"/>
    <n v="1"/>
    <n v="1"/>
    <n v="1"/>
    <n v="1"/>
    <x v="0"/>
    <n v="1"/>
    <s v="8.22491041A B SENALIZACION SAS"/>
    <x v="2"/>
    <d v="2024-01-17T00:00:00"/>
    <x v="3309"/>
    <d v="1899-12-30T00:00:00"/>
    <d v="2024-01-17T12:43:00"/>
    <s v="12:43"/>
    <d v="1899-12-30T05:32:22"/>
    <x v="1"/>
    <x v="1"/>
    <x v="14"/>
    <x v="0"/>
    <n v="8193"/>
  </r>
  <r>
    <n v="3335"/>
    <d v="2024-01-17T18:14:04"/>
    <d v="2024-01-17T18:15:51"/>
    <s v="45077040@ventasyservicios.com.co"/>
    <s v="Kimberly Tatiana Sorza Moya"/>
    <m/>
    <d v="2024-01-17T00:00:00"/>
    <s v="10:42 a. m."/>
    <x v="0"/>
    <m/>
    <m/>
    <m/>
    <m/>
    <m/>
    <m/>
    <m/>
    <m/>
    <s v="andres.agudeloj@claro.com.co"/>
    <s v="RV: Solicitud sim Virtual"/>
    <s v="3104262040"/>
    <s v="CONFUTURO PROPIEDAD RAIZ SAS"/>
    <s v="SOH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7T00:00:00"/>
    <m/>
    <m/>
    <x v="21"/>
    <x v="0"/>
    <x v="0"/>
    <x v="8"/>
    <x v="1"/>
    <n v="1"/>
    <n v="1"/>
    <n v="1"/>
    <n v="1"/>
    <x v="0"/>
    <n v="1"/>
    <s v="3104262040CONFUTURO PROPIEDAD RAIZ SAS"/>
    <x v="0"/>
    <d v="2024-01-17T00:00:00"/>
    <x v="3310"/>
    <d v="1899-12-30T00:00:00"/>
    <d v="2024-01-17T10:42:00"/>
    <s v="10:42"/>
    <d v="1899-12-30T07:33:51"/>
    <x v="2"/>
    <x v="2"/>
    <x v="31"/>
    <x v="1"/>
    <n v="8193"/>
  </r>
  <r>
    <n v="3336"/>
    <d v="2024-01-17T18:15:24"/>
    <d v="2024-01-17T18:17:06"/>
    <s v="45577874@ventasyservicios.com.co"/>
    <s v="David Andres Pardo Torres"/>
    <m/>
    <d v="2024-01-17T00:00:00"/>
    <s v="16:27"/>
    <x v="4"/>
    <m/>
    <m/>
    <m/>
    <m/>
    <m/>
    <m/>
    <m/>
    <m/>
    <s v="analistacontabilidad@tdthamburguesas.com"/>
    <s v="SOLICITUD FACTURAS PRESENTE MES"/>
    <s v="24503274"/>
    <s v="TDT SAS"/>
    <s v="PYME MEDIANA"/>
    <s v="CLIENTE EXTERNO"/>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7T00:00:00"/>
    <s v="996584415"/>
    <m/>
    <x v="9"/>
    <x v="0"/>
    <x v="0"/>
    <x v="0"/>
    <x v="0"/>
    <n v="1"/>
    <n v="1"/>
    <n v="1"/>
    <n v="1"/>
    <x v="0"/>
    <n v="1"/>
    <s v="24503274TDT SAS"/>
    <x v="2"/>
    <d v="2024-01-17T00:00:00"/>
    <x v="3311"/>
    <d v="1899-12-30T00:00:00"/>
    <d v="2024-01-17T16:27:00"/>
    <s v="16:27"/>
    <d v="1899-12-30T01:50:06"/>
    <x v="1"/>
    <x v="1"/>
    <x v="14"/>
    <x v="0"/>
    <n v="8193"/>
  </r>
  <r>
    <n v="3337"/>
    <d v="2024-01-17T18:16:39"/>
    <d v="2024-01-17T18:17:26"/>
    <s v="45664102@ventasyservicios.com.co"/>
    <s v="Angie Tatiana Tique Cardozo"/>
    <m/>
    <d v="2024-01-17T00:00:00"/>
    <s v=" 2:41 p. m."/>
    <x v="0"/>
    <m/>
    <m/>
    <m/>
    <m/>
    <m/>
    <m/>
    <m/>
    <m/>
    <s v="claropqrfija-38@millenium.com.co"/>
    <s v="ASUNTO: CANCELACION SEGMENTO PYME ID  1423980"/>
    <s v="61876716 "/>
    <s v=" SERGIO GER ARDILA BERNAS     "/>
    <s v="MICR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7T00:00:00"/>
    <s v="NO APLICA"/>
    <s v="NO APLICA"/>
    <x v="58"/>
    <x v="0"/>
    <x v="0"/>
    <x v="0"/>
    <x v="0"/>
    <n v="1"/>
    <n v="1"/>
    <n v="1"/>
    <n v="1"/>
    <x v="0"/>
    <n v="1"/>
    <s v="61876716  SERGIO GER ARDILA BERNAS     "/>
    <x v="1"/>
    <d v="2024-01-17T00:00:00"/>
    <x v="3312"/>
    <d v="1899-12-30T00:00:00"/>
    <d v="2024-01-17T02:41:00"/>
    <s v=" 2:41"/>
    <d v="1899-12-30T15:36:26"/>
    <x v="3"/>
    <x v="2"/>
    <x v="16"/>
    <x v="1"/>
    <n v="8193"/>
  </r>
  <r>
    <n v="3338"/>
    <d v="2024-01-17T18:19:20"/>
    <d v="2024-01-17T18:20:09"/>
    <s v="45077016@ventasyservicios.com.co"/>
    <s v="Luis Guanuquiza Dominguez"/>
    <m/>
    <d v="2024-01-17T00:00:00"/>
    <s v="12:03"/>
    <x v="3"/>
    <m/>
    <s v="15561406"/>
    <m/>
    <m/>
    <m/>
    <m/>
    <m/>
    <m/>
    <m/>
    <m/>
    <s v="811016337"/>
    <s v="INDER DE ENVIGADO"/>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7T00:00:00"/>
    <m/>
    <m/>
    <x v="21"/>
    <x v="3"/>
    <x v="0"/>
    <x v="0"/>
    <x v="0"/>
    <n v="1"/>
    <n v="1"/>
    <n v="1"/>
    <n v="1"/>
    <x v="0"/>
    <n v="1"/>
    <s v="811016337INDER DE ENVIGADO"/>
    <x v="0"/>
    <d v="2024-01-17T00:00:00"/>
    <x v="3313"/>
    <d v="1899-12-30T00:00:00"/>
    <d v="2024-01-17T12:03:00"/>
    <s v="12:03"/>
    <d v="1899-12-30T06:17:09"/>
    <x v="2"/>
    <x v="2"/>
    <x v="25"/>
    <x v="1"/>
    <n v="8193"/>
  </r>
  <r>
    <n v="3339"/>
    <d v="2024-01-17T18:20:36"/>
    <d v="2024-01-17T18:21:51"/>
    <s v="45577874@ventasyservicios.com.co"/>
    <s v="David Andres Pardo Torres"/>
    <m/>
    <d v="2024-01-17T00:00:00"/>
    <s v="17:04"/>
    <x v="4"/>
    <m/>
    <m/>
    <m/>
    <m/>
    <m/>
    <m/>
    <m/>
    <m/>
    <s v="trexcarga@trexcarga.com.co"/>
    <s v="SOLICITUD FACTURA COMPLETA / DETALLES DE FACTURA"/>
    <s v="8.22387532"/>
    <s v="TRANSPORTES EXCLUSIVOS DE CARGA S.A.S"/>
    <s v="PYME MEDIANA"/>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7T00:00:00"/>
    <s v="182"/>
    <m/>
    <x v="9"/>
    <x v="0"/>
    <x v="0"/>
    <x v="43"/>
    <x v="1"/>
    <n v="1"/>
    <n v="1"/>
    <n v="1"/>
    <n v="1"/>
    <x v="0"/>
    <n v="1"/>
    <s v="8.22387532TRANSPORTES EXCLUSIVOS DE CARGA S.A.S"/>
    <x v="2"/>
    <d v="2024-01-17T00:00:00"/>
    <x v="3314"/>
    <d v="1899-12-30T00:00:00"/>
    <d v="2024-01-17T17:04:00"/>
    <s v="17:04"/>
    <d v="1899-12-30T01:17:51"/>
    <x v="1"/>
    <x v="1"/>
    <x v="14"/>
    <x v="0"/>
    <n v="8193"/>
  </r>
  <r>
    <n v="3340"/>
    <d v="2024-01-17T17:42:47"/>
    <d v="2024-01-17T18:24:09"/>
    <s v="45981202@ventasyservicios.com.co"/>
    <s v="Candida Mayerli Moyano Casallas"/>
    <m/>
    <d v="2024-01-17T00:00:00"/>
    <s v="9:45 a. m."/>
    <x v="5"/>
    <m/>
    <m/>
    <m/>
    <m/>
    <m/>
    <m/>
    <m/>
    <m/>
    <m/>
    <m/>
    <s v="6225000394"/>
    <s v="COMERCIALIZADORA CMS SAS -"/>
    <s v="SOHO"/>
    <s v="CLIENTE EXTERNO"/>
    <x v="0"/>
    <m/>
    <m/>
    <m/>
    <m/>
    <m/>
    <m/>
    <m/>
    <m/>
    <m/>
    <m/>
    <m/>
    <m/>
    <m/>
    <m/>
    <m/>
    <m/>
    <m/>
    <m/>
    <m/>
    <m/>
    <m/>
    <m/>
    <m/>
    <m/>
    <m/>
    <m/>
    <m/>
    <m/>
    <m/>
    <m/>
    <m/>
    <m/>
    <m/>
    <m/>
    <m/>
    <m/>
    <m/>
    <m/>
    <m/>
    <m/>
    <m/>
    <m/>
    <m/>
    <m/>
    <m/>
    <m/>
    <m/>
    <m/>
    <m/>
    <m/>
    <m/>
    <m/>
    <m/>
    <m/>
    <m/>
    <m/>
    <m/>
    <m/>
    <m/>
    <m/>
    <m/>
    <m/>
    <m/>
    <m/>
    <m/>
    <m/>
    <m/>
    <m/>
    <m/>
    <m/>
    <m/>
    <m/>
    <m/>
    <m/>
    <m/>
    <m/>
    <m/>
    <m/>
    <m/>
    <m/>
    <m/>
    <s v="reclamación factura cancelada "/>
    <s v="MÓVIL"/>
    <m/>
    <s v="PAGO YA APLICADO"/>
    <s v="REDEBAN"/>
    <s v="PAGO EN CAJA DIRECTA DEL BANCO"/>
    <m/>
    <m/>
    <m/>
    <m/>
    <m/>
    <m/>
    <m/>
    <m/>
    <m/>
    <m/>
    <m/>
    <m/>
    <m/>
    <m/>
    <m/>
    <m/>
    <m/>
    <m/>
    <m/>
    <m/>
    <m/>
    <m/>
    <m/>
    <m/>
    <m/>
    <m/>
    <x v="0"/>
    <m/>
    <m/>
    <m/>
    <m/>
    <m/>
    <s v="GESTIONADO"/>
    <m/>
    <d v="2024-01-17T00:00:00"/>
    <m/>
    <m/>
    <x v="70"/>
    <x v="4"/>
    <x v="0"/>
    <x v="0"/>
    <x v="0"/>
    <n v="1"/>
    <n v="1"/>
    <n v="1"/>
    <n v="1"/>
    <x v="0"/>
    <n v="1"/>
    <s v="6225000394"/>
    <x v="0"/>
    <d v="2024-01-17T00:00:00"/>
    <x v="3315"/>
    <d v="1899-12-30T00:00:00"/>
    <d v="2024-01-17T09:45:00"/>
    <s v="9:45"/>
    <d v="1899-12-30T08:39:09"/>
    <x v="2"/>
    <x v="2"/>
    <x v="10"/>
    <x v="1"/>
    <n v="8193"/>
  </r>
  <r>
    <n v="3341"/>
    <d v="2024-01-17T18:23:34"/>
    <d v="2024-01-17T18:24:20"/>
    <s v="46044959@ventasyservicios.com.co"/>
    <s v="Brayan Enrique Cuida Castillo"/>
    <m/>
    <d v="2024-01-17T00:00:00"/>
    <s v="4:22 p. m."/>
    <x v="4"/>
    <m/>
    <m/>
    <m/>
    <m/>
    <m/>
    <m/>
    <m/>
    <m/>
    <s v="oscar.osorioce@claro.com.co"/>
    <s v="APLICAR CAMPAÑA PYME CTA 66530995 PARROQUIA DIVINO NIÑO JESUS"/>
    <s v="66530995"/>
    <s v="PARROQUIA DIVINO NIÑO JES US DE TASAJERO"/>
    <s v="SOHO"/>
    <s v="CLIENTE CLARO"/>
    <x v="0"/>
    <m/>
    <s v="FIJO"/>
    <s v="HFC"/>
    <s v="PQR"/>
    <m/>
    <m/>
    <m/>
    <m/>
    <m/>
    <m/>
    <m/>
    <m/>
    <m/>
    <m/>
    <m/>
    <m/>
    <m/>
    <m/>
    <m/>
    <m/>
    <m/>
    <m/>
    <m/>
    <m/>
    <m/>
    <m/>
    <m/>
    <m/>
    <m/>
    <m/>
    <m/>
    <m/>
    <m/>
    <m/>
    <m/>
    <m/>
    <m/>
    <m/>
    <m/>
    <m/>
    <m/>
    <s v="NO RECEPCIÓN DE SOLICITUD (PQR - RECURSO)"/>
    <m/>
    <m/>
    <m/>
    <m/>
    <m/>
    <m/>
    <m/>
    <m/>
    <m/>
    <m/>
    <m/>
    <m/>
    <m/>
    <m/>
    <m/>
    <m/>
    <m/>
    <m/>
    <m/>
    <m/>
    <m/>
    <m/>
    <m/>
    <m/>
    <m/>
    <m/>
    <m/>
    <m/>
    <m/>
    <m/>
    <m/>
    <m/>
    <m/>
    <m/>
    <m/>
    <m/>
    <m/>
    <m/>
    <m/>
    <m/>
    <m/>
    <m/>
    <m/>
    <m/>
    <m/>
    <m/>
    <m/>
    <m/>
    <m/>
    <m/>
    <m/>
    <m/>
    <m/>
    <m/>
    <m/>
    <m/>
    <m/>
    <m/>
    <m/>
    <m/>
    <m/>
    <m/>
    <m/>
    <m/>
    <m/>
    <m/>
    <m/>
    <m/>
    <m/>
    <m/>
    <m/>
    <x v="0"/>
    <m/>
    <m/>
    <m/>
    <m/>
    <m/>
    <s v="GESTIONADO"/>
    <m/>
    <d v="2024-01-17T00:00:00"/>
    <s v="NN"/>
    <m/>
    <x v="69"/>
    <x v="0"/>
    <x v="0"/>
    <x v="0"/>
    <x v="0"/>
    <n v="1"/>
    <n v="1"/>
    <n v="1"/>
    <n v="1"/>
    <x v="0"/>
    <n v="1"/>
    <s v="66530995PARROQUIA DIVINO NIÑO JES US DE TASAJERO"/>
    <x v="0"/>
    <d v="2024-01-17T00:00:00"/>
    <x v="3316"/>
    <d v="1899-12-30T00:00:00"/>
    <d v="2024-01-17T04:22:00"/>
    <s v="4:22"/>
    <d v="1899-12-30T14:02:20"/>
    <x v="3"/>
    <x v="2"/>
    <x v="7"/>
    <x v="0"/>
    <n v="8193"/>
  </r>
  <r>
    <n v="3342"/>
    <d v="2024-01-17T18:24:17"/>
    <d v="2024-01-17T18:24:30"/>
    <s v="46044971@ventasyservicios.com.co"/>
    <s v="Rowinson Pinilla Vega"/>
    <m/>
    <d v="2024-01-16T00:00:00"/>
    <s v="17:13 p. m."/>
    <x v="4"/>
    <m/>
    <m/>
    <m/>
    <m/>
    <m/>
    <m/>
    <m/>
    <m/>
    <s v="dvargas.c77@gmail.com"/>
    <s v="Fwd: Solicitud de pago"/>
    <s v="3114628524"/>
    <s v="DIEGO VARGAS CIFUENTES"/>
    <s v="SOHO"/>
    <s v="CLIENTE EXTERNO"/>
    <x v="0"/>
    <m/>
    <s v="MÓVIL"/>
    <m/>
    <m/>
    <s v="SALDO"/>
    <m/>
    <m/>
    <m/>
    <m/>
    <m/>
    <m/>
    <m/>
    <m/>
    <m/>
    <m/>
    <m/>
    <m/>
    <m/>
    <m/>
    <m/>
    <m/>
    <m/>
    <m/>
    <m/>
    <m/>
    <m/>
    <m/>
    <m/>
    <m/>
    <m/>
    <m/>
    <m/>
    <m/>
    <m/>
    <m/>
    <m/>
    <m/>
    <m/>
    <m/>
    <m/>
    <m/>
    <m/>
    <m/>
    <m/>
    <m/>
    <m/>
    <m/>
    <m/>
    <m/>
    <m/>
    <m/>
    <m/>
    <m/>
    <s v="DEVOLUCIÓN DE SALDO"/>
    <m/>
    <m/>
    <m/>
    <m/>
    <m/>
    <m/>
    <m/>
    <m/>
    <m/>
    <m/>
    <m/>
    <m/>
    <m/>
    <m/>
    <m/>
    <m/>
    <m/>
    <m/>
    <m/>
    <m/>
    <m/>
    <m/>
    <m/>
    <m/>
    <m/>
    <m/>
    <m/>
    <m/>
    <m/>
    <m/>
    <m/>
    <m/>
    <m/>
    <m/>
    <m/>
    <m/>
    <m/>
    <m/>
    <m/>
    <m/>
    <m/>
    <m/>
    <m/>
    <m/>
    <m/>
    <m/>
    <m/>
    <m/>
    <m/>
    <m/>
    <m/>
    <m/>
    <m/>
    <m/>
    <m/>
    <m/>
    <m/>
    <m/>
    <m/>
    <x v="0"/>
    <m/>
    <m/>
    <m/>
    <m/>
    <m/>
    <s v="GESTIONADO"/>
    <m/>
    <d v="2024-01-16T00:00:00"/>
    <s v="NA"/>
    <s v="NA"/>
    <x v="10"/>
    <x v="0"/>
    <x v="0"/>
    <x v="0"/>
    <x v="0"/>
    <n v="1"/>
    <n v="1"/>
    <n v="1"/>
    <n v="1"/>
    <x v="2"/>
    <n v="2"/>
    <s v="3114628524DIEGO VARGAS CIFUENTES"/>
    <x v="0"/>
    <d v="2024-01-17T00:00:00"/>
    <x v="3317"/>
    <d v="1899-12-30T00:00:00"/>
    <d v="2024-01-16T17:13:00"/>
    <s v="17:13"/>
    <d v="1899-12-31T01:11:30"/>
    <x v="0"/>
    <x v="2"/>
    <x v="19"/>
    <x v="1"/>
    <n v="8193"/>
  </r>
  <r>
    <n v="3343"/>
    <d v="2024-01-17T18:25:33"/>
    <d v="2024-01-17T18:26:26"/>
    <s v="45664102@ventasyservicios.com.co"/>
    <s v="Angie Tatiana Tique Cardozo"/>
    <m/>
    <d v="2024-01-17T00:00:00"/>
    <s v="2:38 p. m."/>
    <x v="0"/>
    <m/>
    <m/>
    <m/>
    <m/>
    <m/>
    <m/>
    <m/>
    <m/>
    <s v="hilda.gomez@claro.com.co"/>
    <s v="SOLICTUD FACTURACION SERVICIOS CLARO"/>
    <s v="8.22503264"/>
    <s v="EFICIENCIA 21 S. EN C.S."/>
    <s v="NO DETERMINADO"/>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7T00:00:00"/>
    <s v="NO APLICA"/>
    <s v="NO APLICA"/>
    <x v="9"/>
    <x v="0"/>
    <x v="0"/>
    <x v="0"/>
    <x v="0"/>
    <n v="1"/>
    <n v="1"/>
    <n v="1"/>
    <n v="1"/>
    <x v="0"/>
    <n v="1"/>
    <s v="8.22503264EFICIENCIA 21 S. EN C.S."/>
    <x v="1"/>
    <d v="2024-01-17T00:00:00"/>
    <x v="3318"/>
    <d v="1899-12-30T00:00:00"/>
    <d v="2024-01-17T02:38:00"/>
    <s v="2:38"/>
    <d v="1899-12-30T15:48:26"/>
    <x v="3"/>
    <x v="2"/>
    <x v="16"/>
    <x v="1"/>
    <n v="8193"/>
  </r>
  <r>
    <n v="3344"/>
    <d v="2024-01-17T18:32:29"/>
    <d v="2024-01-17T18:33:21"/>
    <s v="45664102@ventasyservicios.com.co"/>
    <s v="Angie Tatiana Tique Cardozo"/>
    <m/>
    <d v="2024-01-17T00:00:00"/>
    <s v="1:48 p. m."/>
    <x v="0"/>
    <m/>
    <m/>
    <m/>
    <m/>
    <m/>
    <m/>
    <m/>
    <m/>
    <s v="claropqrmovil-38@millenium.com.co"/>
    <s v="CANCELACION SEGMENTO PYME 1423922"/>
    <s v="29764266"/>
    <s v="DENIS DE LA HOZ SALCEDO  "/>
    <s v="SOH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7T00:00:00"/>
    <s v="NO APLICA"/>
    <s v="NO APLICA"/>
    <x v="58"/>
    <x v="0"/>
    <x v="0"/>
    <x v="0"/>
    <x v="0"/>
    <n v="1"/>
    <n v="1"/>
    <n v="1"/>
    <n v="1"/>
    <x v="0"/>
    <n v="1"/>
    <s v="29764266DENIS DE LA HOZ SALCEDO  "/>
    <x v="1"/>
    <d v="2024-01-17T00:00:00"/>
    <x v="3319"/>
    <d v="1899-12-30T00:00:00"/>
    <d v="2024-01-17T01:48:00"/>
    <s v="1:48"/>
    <d v="1899-12-30T16:45:21"/>
    <x v="3"/>
    <x v="2"/>
    <x v="16"/>
    <x v="1"/>
    <n v="8193"/>
  </r>
  <r>
    <n v="3345"/>
    <d v="2024-01-17T18:42:41"/>
    <d v="2024-01-17T18:43:36"/>
    <s v="45113897@ventasyservicios.com.co"/>
    <s v="Diana Carolina Zambrano Cruz"/>
    <m/>
    <d v="2024-01-17T00:00:00"/>
    <s v="11:54"/>
    <x v="4"/>
    <m/>
    <m/>
    <m/>
    <m/>
    <m/>
    <m/>
    <m/>
    <m/>
    <s v="senalizacionpublicitaria@gmail.com"/>
    <s v="RV: Cambio de plan a menor costo"/>
    <s v="3103391966"/>
    <s v="SENALIZACION PUBLICITARIA"/>
    <s v="PYME PEQUEÑA"/>
    <s v="CLIENTE EXTERNO"/>
    <x v="0"/>
    <m/>
    <s v="MÓVIL"/>
    <m/>
    <m/>
    <s v="CANCELACIÓN DE LÍNEA"/>
    <m/>
    <m/>
    <m/>
    <m/>
    <m/>
    <s v="RETENCIÓN - ACEPTACIÓN PROPUESTA"/>
    <m/>
    <m/>
    <m/>
    <m/>
    <m/>
    <m/>
    <m/>
    <m/>
    <m/>
    <m/>
    <m/>
    <m/>
    <m/>
    <m/>
    <m/>
    <m/>
    <m/>
    <m/>
    <m/>
    <m/>
    <m/>
    <m/>
    <m/>
    <m/>
    <m/>
    <m/>
    <m/>
    <m/>
    <m/>
    <m/>
    <m/>
    <m/>
    <m/>
    <m/>
    <m/>
    <m/>
    <m/>
    <m/>
    <m/>
    <m/>
    <m/>
    <m/>
    <m/>
    <m/>
    <m/>
    <m/>
    <m/>
    <m/>
    <m/>
    <m/>
    <m/>
    <m/>
    <m/>
    <m/>
    <m/>
    <m/>
    <m/>
    <m/>
    <m/>
    <m/>
    <m/>
    <m/>
    <m/>
    <m/>
    <m/>
    <m/>
    <m/>
    <m/>
    <m/>
    <m/>
    <m/>
    <m/>
    <m/>
    <m/>
    <m/>
    <m/>
    <m/>
    <m/>
    <m/>
    <m/>
    <m/>
    <m/>
    <m/>
    <m/>
    <m/>
    <m/>
    <m/>
    <m/>
    <m/>
    <m/>
    <m/>
    <m/>
    <m/>
    <m/>
    <m/>
    <m/>
    <m/>
    <m/>
    <m/>
    <m/>
    <m/>
    <m/>
    <x v="0"/>
    <m/>
    <m/>
    <m/>
    <m/>
    <m/>
    <s v="GESTIONADO"/>
    <m/>
    <d v="2024-01-17T00:00:00"/>
    <m/>
    <m/>
    <x v="36"/>
    <x v="0"/>
    <x v="0"/>
    <x v="0"/>
    <x v="0"/>
    <n v="1"/>
    <n v="1"/>
    <n v="1"/>
    <n v="1"/>
    <x v="0"/>
    <n v="1"/>
    <s v="3103391966SENALIZACION PUBLICITARIA"/>
    <x v="0"/>
    <d v="2024-01-17T00:00:00"/>
    <x v="3320"/>
    <d v="1899-12-30T00:00:00"/>
    <d v="2024-01-17T11:54:00"/>
    <s v="11:54"/>
    <d v="1899-12-30T06:49:36"/>
    <x v="2"/>
    <x v="2"/>
    <x v="30"/>
    <x v="0"/>
    <n v="8193"/>
  </r>
  <r>
    <n v="3346"/>
    <d v="2024-01-17T18:29:46"/>
    <d v="2024-01-17T18:44:56"/>
    <s v="45981202@ventasyservicios.com.co"/>
    <s v="Candida Mayerli Moyano Casallas"/>
    <m/>
    <d v="2024-01-17T00:00:00"/>
    <s v="9:59 a. m"/>
    <x v="5"/>
    <m/>
    <m/>
    <m/>
    <m/>
    <m/>
    <m/>
    <m/>
    <m/>
    <m/>
    <m/>
    <s v="3114520051"/>
    <s v="PROPERTY RIGHTS DE COLOMBIA LTDA -"/>
    <s v="PYME PEQUEÑA"/>
    <s v="CLIENTE EXTERNO"/>
    <x v="0"/>
    <m/>
    <m/>
    <m/>
    <m/>
    <m/>
    <m/>
    <m/>
    <m/>
    <m/>
    <m/>
    <m/>
    <m/>
    <m/>
    <m/>
    <m/>
    <m/>
    <m/>
    <m/>
    <m/>
    <m/>
    <m/>
    <m/>
    <m/>
    <m/>
    <m/>
    <m/>
    <m/>
    <m/>
    <m/>
    <m/>
    <m/>
    <m/>
    <m/>
    <m/>
    <m/>
    <m/>
    <m/>
    <m/>
    <m/>
    <m/>
    <m/>
    <m/>
    <m/>
    <m/>
    <m/>
    <m/>
    <m/>
    <m/>
    <m/>
    <m/>
    <m/>
    <m/>
    <m/>
    <m/>
    <m/>
    <m/>
    <m/>
    <m/>
    <m/>
    <m/>
    <m/>
    <m/>
    <m/>
    <m/>
    <m/>
    <m/>
    <m/>
    <m/>
    <m/>
    <m/>
    <m/>
    <m/>
    <m/>
    <m/>
    <m/>
    <m/>
    <m/>
    <m/>
    <m/>
    <m/>
    <m/>
    <s v="Pago Realizado y Cobros Indebidos I Derecho de Petición en Interés Particular"/>
    <s v="MÓVIL"/>
    <m/>
    <s v="PAGO YA APLICADO"/>
    <s v="BANCO DAVIVIENDA"/>
    <s v="TRANSFERENCIA CON PAGO A LA REFERENCIA"/>
    <m/>
    <m/>
    <m/>
    <m/>
    <m/>
    <m/>
    <m/>
    <m/>
    <m/>
    <m/>
    <m/>
    <m/>
    <m/>
    <m/>
    <m/>
    <m/>
    <m/>
    <m/>
    <m/>
    <m/>
    <m/>
    <m/>
    <m/>
    <m/>
    <m/>
    <m/>
    <x v="0"/>
    <m/>
    <m/>
    <m/>
    <m/>
    <m/>
    <s v="GESTIONADO"/>
    <m/>
    <d v="2024-01-17T00:00:00"/>
    <m/>
    <m/>
    <x v="70"/>
    <x v="4"/>
    <x v="0"/>
    <x v="0"/>
    <x v="0"/>
    <n v="1"/>
    <n v="1"/>
    <n v="1"/>
    <n v="1"/>
    <x v="0"/>
    <n v="1"/>
    <s v="3114520051"/>
    <x v="0"/>
    <d v="2024-01-17T00:00:00"/>
    <x v="3321"/>
    <d v="1899-12-30T00:00:00"/>
    <d v="2024-01-17T09:59:00"/>
    <s v="9:59"/>
    <d v="1899-12-30T08:45:56"/>
    <x v="2"/>
    <x v="2"/>
    <x v="10"/>
    <x v="1"/>
    <n v="8193"/>
  </r>
  <r>
    <n v="3347"/>
    <d v="2024-01-17T18:43:53"/>
    <d v="2024-01-17T18:45:26"/>
    <s v="46044971@ventasyservicios.com.co"/>
    <s v="Rowinson Pinilla Vega"/>
    <m/>
    <d v="2024-01-16T00:00:00"/>
    <s v="13:11 p. m."/>
    <x v="4"/>
    <m/>
    <m/>
    <m/>
    <m/>
    <m/>
    <m/>
    <m/>
    <m/>
    <s v="info@ubicom.co"/>
    <s v="Fwd: Solicitud descuento ISERVICES SAS NIT 900241635-5"/>
    <s v="900241635"/>
    <s v="ISERVICES SAS"/>
    <s v="SOHO"/>
    <s v="CLIENTE EXTERNO"/>
    <x v="0"/>
    <m/>
    <s v="MÓVIL"/>
    <m/>
    <m/>
    <s v="PRODUCTO"/>
    <m/>
    <m/>
    <m/>
    <m/>
    <m/>
    <m/>
    <m/>
    <m/>
    <m/>
    <m/>
    <m/>
    <m/>
    <m/>
    <m/>
    <m/>
    <m/>
    <m/>
    <m/>
    <m/>
    <m/>
    <m/>
    <m/>
    <m/>
    <m/>
    <m/>
    <m/>
    <m/>
    <m/>
    <m/>
    <m/>
    <m/>
    <m/>
    <m/>
    <m/>
    <m/>
    <m/>
    <m/>
    <m/>
    <s v="OTROS PRODUCTOS (VENTAS)"/>
    <m/>
    <m/>
    <m/>
    <m/>
    <m/>
    <m/>
    <m/>
    <m/>
    <m/>
    <m/>
    <m/>
    <m/>
    <m/>
    <m/>
    <m/>
    <m/>
    <m/>
    <m/>
    <m/>
    <m/>
    <m/>
    <m/>
    <m/>
    <m/>
    <m/>
    <m/>
    <m/>
    <m/>
    <m/>
    <m/>
    <m/>
    <m/>
    <m/>
    <m/>
    <m/>
    <m/>
    <m/>
    <m/>
    <m/>
    <m/>
    <m/>
    <m/>
    <m/>
    <m/>
    <m/>
    <m/>
    <m/>
    <m/>
    <m/>
    <m/>
    <m/>
    <m/>
    <m/>
    <m/>
    <m/>
    <m/>
    <m/>
    <m/>
    <m/>
    <m/>
    <m/>
    <m/>
    <m/>
    <m/>
    <m/>
    <m/>
    <m/>
    <m/>
    <m/>
    <x v="0"/>
    <m/>
    <m/>
    <m/>
    <m/>
    <m/>
    <s v="GESTIONADO"/>
    <m/>
    <d v="2024-01-16T00:00:00"/>
    <s v="NA"/>
    <s v="NA"/>
    <x v="16"/>
    <x v="0"/>
    <x v="0"/>
    <x v="0"/>
    <x v="0"/>
    <n v="1"/>
    <n v="1"/>
    <n v="1"/>
    <n v="1"/>
    <x v="0"/>
    <n v="1"/>
    <s v="900241635ISERVICES SAS"/>
    <x v="0"/>
    <d v="2024-01-17T00:00:00"/>
    <x v="3322"/>
    <d v="1899-12-30T00:00:00"/>
    <d v="2024-01-16T13:11:00"/>
    <s v="13:11"/>
    <d v="1899-12-31T05:34:26"/>
    <x v="0"/>
    <x v="2"/>
    <x v="19"/>
    <x v="1"/>
    <n v="8193"/>
  </r>
  <r>
    <n v="3348"/>
    <d v="2024-01-17T18:45:01"/>
    <d v="2024-01-17T18:45:56"/>
    <s v="45664102@ventasyservicios.com.co"/>
    <s v="Angie Tatiana Tique Cardozo"/>
    <m/>
    <d v="2024-01-17T00:00:00"/>
    <s v="12:18 p. m."/>
    <x v="0"/>
    <m/>
    <m/>
    <m/>
    <m/>
    <m/>
    <m/>
    <m/>
    <m/>
    <s v="ndelgado@conavet.com.co"/>
    <s v="SOLICITUD DE FACTURA ELECTRONICA SERVICIOS"/>
    <s v="12240132"/>
    <s v="COMERCIALIZADORA NACIONAL AGROVETERINARIA LTDA CONAVET LTDA -"/>
    <s v="SOHO"/>
    <s v="CLIENTE CLAR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7T00:00:00"/>
    <s v="NO APLICA"/>
    <s v="NO APLICA"/>
    <x v="9"/>
    <x v="0"/>
    <x v="0"/>
    <x v="0"/>
    <x v="0"/>
    <n v="1"/>
    <n v="1"/>
    <n v="1"/>
    <n v="1"/>
    <x v="0"/>
    <n v="1"/>
    <s v="12240132COMERCIALIZADORA NACIONAL AGROVETERINARIA LTDA CONAVET LTDA -"/>
    <x v="1"/>
    <d v="2024-01-17T00:00:00"/>
    <x v="3323"/>
    <d v="1899-12-30T00:00:00"/>
    <d v="2024-01-17T12:18:00"/>
    <s v="12:18"/>
    <d v="1899-12-30T06:27:56"/>
    <x v="2"/>
    <x v="2"/>
    <x v="16"/>
    <x v="1"/>
    <n v="8193"/>
  </r>
  <r>
    <n v="3349"/>
    <d v="2024-01-17T18:47:04"/>
    <d v="2024-01-17T18:47:53"/>
    <s v="46044959@ventasyservicios.com.co"/>
    <s v="Brayan Enrique Cuida Castillo"/>
    <m/>
    <d v="2024-01-17T00:00:00"/>
    <s v="10:39 a. m."/>
    <x v="4"/>
    <m/>
    <m/>
    <m/>
    <m/>
    <m/>
    <m/>
    <m/>
    <m/>
    <s v="jorge.morap.ext@claro.com.co"/>
    <s v="RE: SOLICITUD DE FACTURAS, DETALLE DE SERVICIOS CONTRATADOS // NIT: OMNIPAYMENTS LLC// 372516-E"/>
    <s v="0"/>
    <s v="0"/>
    <s v="NO DETERMINADO"/>
    <s v="CLIENTE CLARO"/>
    <x v="0"/>
    <m/>
    <s v="FIJO"/>
    <s v="HFC"/>
    <s v="PRODUCTO"/>
    <m/>
    <m/>
    <m/>
    <m/>
    <m/>
    <m/>
    <m/>
    <m/>
    <m/>
    <m/>
    <m/>
    <m/>
    <m/>
    <m/>
    <m/>
    <m/>
    <m/>
    <m/>
    <m/>
    <m/>
    <m/>
    <m/>
    <m/>
    <m/>
    <m/>
    <m/>
    <m/>
    <m/>
    <m/>
    <m/>
    <m/>
    <m/>
    <m/>
    <m/>
    <m/>
    <m/>
    <m/>
    <m/>
    <s v="OTROS PRODUCTOS (VENTAS)"/>
    <m/>
    <m/>
    <m/>
    <m/>
    <m/>
    <m/>
    <m/>
    <m/>
    <m/>
    <m/>
    <m/>
    <m/>
    <m/>
    <m/>
    <m/>
    <m/>
    <m/>
    <m/>
    <m/>
    <m/>
    <m/>
    <m/>
    <m/>
    <m/>
    <m/>
    <m/>
    <m/>
    <m/>
    <m/>
    <m/>
    <m/>
    <m/>
    <m/>
    <m/>
    <m/>
    <m/>
    <m/>
    <m/>
    <m/>
    <m/>
    <m/>
    <m/>
    <m/>
    <m/>
    <m/>
    <m/>
    <m/>
    <m/>
    <m/>
    <m/>
    <m/>
    <m/>
    <m/>
    <m/>
    <m/>
    <m/>
    <m/>
    <m/>
    <m/>
    <m/>
    <m/>
    <m/>
    <m/>
    <m/>
    <m/>
    <m/>
    <m/>
    <m/>
    <m/>
    <m/>
    <x v="0"/>
    <m/>
    <m/>
    <m/>
    <m/>
    <m/>
    <s v="GESTIONADO"/>
    <m/>
    <d v="2024-01-17T00:00:00"/>
    <s v="nn"/>
    <m/>
    <x v="16"/>
    <x v="0"/>
    <x v="0"/>
    <x v="0"/>
    <x v="0"/>
    <n v="1"/>
    <n v="1"/>
    <n v="1"/>
    <n v="1"/>
    <x v="0"/>
    <n v="1"/>
    <s v="00"/>
    <x v="0"/>
    <d v="2024-01-17T00:00:00"/>
    <x v="3324"/>
    <d v="1899-12-30T00:00:00"/>
    <d v="2024-01-17T10:39:00"/>
    <s v="10:39"/>
    <d v="1899-12-30T08:08:53"/>
    <x v="2"/>
    <x v="2"/>
    <x v="7"/>
    <x v="0"/>
    <n v="8193"/>
  </r>
  <r>
    <n v="3350"/>
    <d v="2024-01-17T18:48:19"/>
    <d v="2024-01-17T18:49:12"/>
    <s v="45961588@ventasyservicios.com.co"/>
    <s v="Brian Fernando Camacho Hernandez"/>
    <m/>
    <d v="2024-01-16T00:00:00"/>
    <s v="953"/>
    <x v="4"/>
    <m/>
    <m/>
    <m/>
    <m/>
    <m/>
    <m/>
    <m/>
    <m/>
    <s v="lilimendez25@hotmail.com"/>
    <s v="Re: Solicitud cambio de Plan Pyme a Persona  Natural  de la Línea 310-2697130 a nombre de Jasmin Liliana Méndez M."/>
    <s v="3102697130"/>
    <s v=" Jasmin Liliana"/>
    <s v="SOHO"/>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7T00:00:00"/>
    <s v="na"/>
    <s v="n "/>
    <x v="37"/>
    <x v="0"/>
    <x v="0"/>
    <x v="0"/>
    <x v="0"/>
    <n v="1"/>
    <n v="1"/>
    <n v="1"/>
    <n v="1"/>
    <x v="0"/>
    <n v="1"/>
    <s v="3102697130 Jasmin Liliana"/>
    <x v="0"/>
    <d v="2024-01-17T00:00:00"/>
    <x v="3325"/>
    <d v="1899-12-30T00:00:00"/>
    <d v="2024-01-16T00:00:00"/>
    <s v="Hora mal diligenciada."/>
    <d v="1899-12-31T18:49:12"/>
    <x v="0"/>
    <x v="0"/>
    <x v="21"/>
    <x v="0"/>
    <n v="8193"/>
  </r>
  <r>
    <n v="3351"/>
    <d v="2024-01-17T18:47:52"/>
    <d v="2024-01-17T18:50:15"/>
    <s v="46044558@ventasyservicios.com.co"/>
    <s v="Dick Harry Rodriguez Rocha"/>
    <m/>
    <d v="2024-01-17T00:00:00"/>
    <s v="14:22"/>
    <x v="4"/>
    <m/>
    <m/>
    <m/>
    <m/>
    <m/>
    <m/>
    <m/>
    <m/>
    <s v="talentohumano@servirplus.com.co"/>
    <s v="RV: Solicitud de información para la cancelación de planes"/>
    <s v="8.22478607"/>
    <s v="SERVIRPLUS SAS"/>
    <s v="SOHO"/>
    <s v="CLIENTE EXTERNO"/>
    <x v="0"/>
    <m/>
    <s v="MÓVIL"/>
    <m/>
    <m/>
    <s v="CANCELACIÓN DE LÍNEA"/>
    <m/>
    <m/>
    <m/>
    <m/>
    <m/>
    <s v="PROPUESTA CONTENCIÓN"/>
    <m/>
    <m/>
    <m/>
    <m/>
    <m/>
    <m/>
    <m/>
    <m/>
    <m/>
    <m/>
    <m/>
    <m/>
    <m/>
    <m/>
    <m/>
    <m/>
    <m/>
    <m/>
    <m/>
    <m/>
    <m/>
    <m/>
    <m/>
    <m/>
    <m/>
    <m/>
    <m/>
    <m/>
    <m/>
    <m/>
    <m/>
    <m/>
    <m/>
    <m/>
    <m/>
    <m/>
    <m/>
    <m/>
    <m/>
    <m/>
    <m/>
    <m/>
    <m/>
    <m/>
    <m/>
    <m/>
    <m/>
    <m/>
    <m/>
    <m/>
    <m/>
    <m/>
    <m/>
    <m/>
    <m/>
    <m/>
    <m/>
    <m/>
    <m/>
    <m/>
    <m/>
    <m/>
    <m/>
    <m/>
    <m/>
    <m/>
    <m/>
    <m/>
    <m/>
    <m/>
    <m/>
    <m/>
    <m/>
    <m/>
    <m/>
    <m/>
    <m/>
    <m/>
    <m/>
    <m/>
    <m/>
    <m/>
    <m/>
    <m/>
    <m/>
    <m/>
    <m/>
    <m/>
    <m/>
    <m/>
    <m/>
    <m/>
    <m/>
    <m/>
    <m/>
    <m/>
    <m/>
    <m/>
    <m/>
    <m/>
    <m/>
    <m/>
    <x v="0"/>
    <m/>
    <m/>
    <m/>
    <m/>
    <m/>
    <s v="GESTIONADO"/>
    <m/>
    <d v="2024-01-17T00:00:00"/>
    <m/>
    <m/>
    <x v="72"/>
    <x v="0"/>
    <x v="0"/>
    <x v="0"/>
    <x v="0"/>
    <n v="1"/>
    <n v="1"/>
    <n v="1"/>
    <n v="1"/>
    <x v="2"/>
    <n v="2"/>
    <s v="8.22478607SERVIRPLUS SAS"/>
    <x v="2"/>
    <d v="2024-01-17T00:00:00"/>
    <x v="3326"/>
    <d v="1899-12-30T00:00:00"/>
    <d v="2024-01-17T14:22:00"/>
    <s v="14:22"/>
    <d v="1899-12-30T04:28:15"/>
    <x v="1"/>
    <x v="1"/>
    <x v="20"/>
    <x v="1"/>
    <n v="8193"/>
  </r>
  <r>
    <n v="3352"/>
    <d v="2024-01-17T18:51:19"/>
    <d v="2024-01-17T18:52:40"/>
    <s v="46046813@ventasyservicios.com.co"/>
    <s v="Leidy Dayan Bautista Villamil"/>
    <m/>
    <d v="2024-01-15T00:00:00"/>
    <s v="13:23"/>
    <x v="0"/>
    <m/>
    <m/>
    <m/>
    <m/>
    <m/>
    <m/>
    <m/>
    <m/>
    <s v="eduwin.lopez@claro.com.co"/>
    <s v="Fwd: URGENTE ERROR EN DECUENTO DE PAGO DE FACTURA CLARO // DEBIDO AUTOMATICO // NICOLUKAS S A // 800097884-2 // ID 11223492 "/>
    <s v="11223492 "/>
    <s v="NICOLUKAS S A"/>
    <s v="PYME PEQUEÑA"/>
    <s v="CLIENTE CLARO"/>
    <x v="0"/>
    <m/>
    <s v="FIJO"/>
    <s v="FO"/>
    <s v="CERTIFICACIONES"/>
    <m/>
    <m/>
    <m/>
    <m/>
    <m/>
    <m/>
    <m/>
    <m/>
    <m/>
    <m/>
    <s v="DETALLE DEL SERVICIO"/>
    <m/>
    <m/>
    <m/>
    <m/>
    <m/>
    <m/>
    <m/>
    <m/>
    <m/>
    <m/>
    <m/>
    <m/>
    <m/>
    <m/>
    <m/>
    <m/>
    <m/>
    <m/>
    <m/>
    <m/>
    <m/>
    <m/>
    <m/>
    <m/>
    <m/>
    <m/>
    <m/>
    <m/>
    <m/>
    <m/>
    <m/>
    <m/>
    <m/>
    <m/>
    <m/>
    <m/>
    <m/>
    <m/>
    <m/>
    <m/>
    <m/>
    <m/>
    <m/>
    <m/>
    <m/>
    <m/>
    <m/>
    <m/>
    <m/>
    <m/>
    <m/>
    <m/>
    <m/>
    <m/>
    <m/>
    <m/>
    <m/>
    <m/>
    <m/>
    <m/>
    <m/>
    <m/>
    <m/>
    <m/>
    <m/>
    <m/>
    <m/>
    <m/>
    <m/>
    <m/>
    <m/>
    <m/>
    <m/>
    <m/>
    <m/>
    <m/>
    <m/>
    <m/>
    <m/>
    <m/>
    <m/>
    <m/>
    <m/>
    <m/>
    <m/>
    <m/>
    <m/>
    <m/>
    <m/>
    <m/>
    <m/>
    <m/>
    <m/>
    <m/>
    <m/>
    <m/>
    <m/>
    <m/>
    <x v="0"/>
    <m/>
    <m/>
    <m/>
    <m/>
    <m/>
    <s v="GESTIONADO"/>
    <m/>
    <d v="2024-01-17T00:00:00"/>
    <m/>
    <m/>
    <x v="116"/>
    <x v="0"/>
    <x v="0"/>
    <x v="0"/>
    <x v="0"/>
    <n v="1"/>
    <n v="1"/>
    <n v="1"/>
    <n v="1"/>
    <x v="0"/>
    <n v="1"/>
    <s v="11223492 NICOLUKAS S A"/>
    <x v="0"/>
    <d v="2024-01-17T00:00:00"/>
    <x v="3327"/>
    <d v="1899-12-30T00:00:00"/>
    <d v="2024-01-15T13:23:00"/>
    <s v="13:23"/>
    <d v="1900-01-01T05:29:40"/>
    <x v="0"/>
    <x v="0"/>
    <x v="2"/>
    <x v="1"/>
    <n v="8193"/>
  </r>
  <r>
    <n v="3353"/>
    <d v="2024-01-17T18:52:35"/>
    <d v="2024-01-17T18:53:17"/>
    <s v="46044959@ventasyservicios.com.co"/>
    <s v="Brayan Enrique Cuida Castillo"/>
    <m/>
    <d v="2024-01-17T00:00:00"/>
    <s v="9:15 a. m."/>
    <x v="4"/>
    <m/>
    <m/>
    <m/>
    <m/>
    <m/>
    <m/>
    <m/>
    <m/>
    <s v="caanzabe@gmail.com"/>
    <s v="Re: Cambio a Sim Virtual"/>
    <s v="3132839529"/>
    <s v="CONSULTORES TRIBUTARIOS C"/>
    <s v="MICR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7T00:00:00"/>
    <s v="nn"/>
    <m/>
    <x v="21"/>
    <x v="0"/>
    <x v="0"/>
    <x v="0"/>
    <x v="0"/>
    <n v="1"/>
    <n v="1"/>
    <n v="1"/>
    <n v="1"/>
    <x v="0"/>
    <n v="1"/>
    <s v="3132839529CONSULTORES TRIBUTARIOS C"/>
    <x v="0"/>
    <d v="2024-01-17T00:00:00"/>
    <x v="3328"/>
    <d v="1899-12-30T00:00:00"/>
    <d v="2024-01-17T09:15:00"/>
    <s v="9:15"/>
    <d v="1899-12-30T09:38:17"/>
    <x v="2"/>
    <x v="2"/>
    <x v="7"/>
    <x v="0"/>
    <n v="8193"/>
  </r>
  <r>
    <n v="3354"/>
    <d v="2024-01-17T18:53:31"/>
    <d v="2024-01-17T18:54:19"/>
    <s v="45981202@ventasyservicios.com.co"/>
    <s v="Candida Mayerli Moyano Casallas"/>
    <m/>
    <d v="2024-01-17T00:00:00"/>
    <s v="10:15 a. m."/>
    <x v="5"/>
    <m/>
    <m/>
    <m/>
    <m/>
    <m/>
    <m/>
    <m/>
    <m/>
    <m/>
    <m/>
    <s v="3229442389"/>
    <s v="ELIAS LOSADA ZAMORA"/>
    <s v="SOHO"/>
    <s v="CLIENTE EXTERNO"/>
    <x v="0"/>
    <m/>
    <m/>
    <m/>
    <m/>
    <m/>
    <m/>
    <m/>
    <m/>
    <m/>
    <m/>
    <m/>
    <m/>
    <m/>
    <m/>
    <m/>
    <m/>
    <m/>
    <m/>
    <m/>
    <m/>
    <m/>
    <m/>
    <m/>
    <m/>
    <m/>
    <m/>
    <m/>
    <m/>
    <m/>
    <m/>
    <m/>
    <m/>
    <m/>
    <m/>
    <m/>
    <m/>
    <m/>
    <m/>
    <m/>
    <m/>
    <m/>
    <m/>
    <m/>
    <m/>
    <m/>
    <m/>
    <m/>
    <m/>
    <m/>
    <m/>
    <m/>
    <m/>
    <m/>
    <m/>
    <m/>
    <m/>
    <m/>
    <m/>
    <m/>
    <m/>
    <m/>
    <m/>
    <m/>
    <m/>
    <m/>
    <m/>
    <m/>
    <m/>
    <m/>
    <m/>
    <m/>
    <m/>
    <m/>
    <m/>
    <m/>
    <m/>
    <m/>
    <m/>
    <m/>
    <m/>
    <m/>
    <s v="Pago de factura que no se refleja"/>
    <s v="MÓVIL"/>
    <m/>
    <s v="PAGO YA APLICADO"/>
    <s v="MOVIRED"/>
    <s v="TRANSFERENCIA CON PAGO A LA REFERENCIA"/>
    <m/>
    <m/>
    <m/>
    <m/>
    <m/>
    <m/>
    <m/>
    <m/>
    <m/>
    <m/>
    <m/>
    <m/>
    <m/>
    <m/>
    <m/>
    <m/>
    <m/>
    <m/>
    <m/>
    <m/>
    <m/>
    <m/>
    <m/>
    <m/>
    <m/>
    <m/>
    <x v="0"/>
    <m/>
    <m/>
    <m/>
    <m/>
    <m/>
    <s v="GESTIONADO"/>
    <m/>
    <d v="2024-01-17T00:00:00"/>
    <m/>
    <m/>
    <x v="70"/>
    <x v="4"/>
    <x v="0"/>
    <x v="0"/>
    <x v="0"/>
    <n v="1"/>
    <n v="1"/>
    <n v="1"/>
    <n v="1"/>
    <x v="0"/>
    <n v="1"/>
    <s v="3229442389"/>
    <x v="0"/>
    <d v="2024-01-17T00:00:00"/>
    <x v="3329"/>
    <d v="1899-12-30T00:00:00"/>
    <d v="2024-01-17T10:15:00"/>
    <s v="10:15"/>
    <d v="1899-12-30T08:39:19"/>
    <x v="2"/>
    <x v="2"/>
    <x v="10"/>
    <x v="1"/>
    <n v="8193"/>
  </r>
  <r>
    <n v="3355"/>
    <d v="2024-01-17T18:52:34"/>
    <d v="2024-01-17T18:54:24"/>
    <s v="46044971@ventasyservicios.com.co"/>
    <s v="Rowinson Pinilla Vega"/>
    <m/>
    <d v="2024-01-17T00:00:00"/>
    <s v="11:15 a. m."/>
    <x v="4"/>
    <m/>
    <m/>
    <m/>
    <m/>
    <m/>
    <m/>
    <m/>
    <m/>
    <s v="mav@villegasycia.com"/>
    <s v="Solicitud nueva línea corporativa "/>
    <s v="0"/>
    <s v="María Angélica Villegas"/>
    <s v="NO DETERMINADO"/>
    <s v="CLIENTE EXTERNO"/>
    <x v="0"/>
    <m/>
    <s v="MÓVIL"/>
    <m/>
    <m/>
    <s v="PRODUCTO"/>
    <m/>
    <m/>
    <m/>
    <m/>
    <m/>
    <m/>
    <m/>
    <m/>
    <m/>
    <m/>
    <m/>
    <m/>
    <m/>
    <m/>
    <m/>
    <m/>
    <m/>
    <m/>
    <m/>
    <m/>
    <m/>
    <m/>
    <m/>
    <m/>
    <m/>
    <m/>
    <m/>
    <m/>
    <m/>
    <m/>
    <m/>
    <m/>
    <m/>
    <m/>
    <m/>
    <m/>
    <m/>
    <m/>
    <s v="OTROS PRODUCTOS (VENTAS)"/>
    <m/>
    <m/>
    <m/>
    <m/>
    <m/>
    <m/>
    <m/>
    <m/>
    <m/>
    <m/>
    <m/>
    <m/>
    <m/>
    <m/>
    <m/>
    <m/>
    <m/>
    <m/>
    <m/>
    <m/>
    <m/>
    <m/>
    <m/>
    <m/>
    <m/>
    <m/>
    <m/>
    <m/>
    <m/>
    <m/>
    <m/>
    <m/>
    <m/>
    <m/>
    <m/>
    <m/>
    <m/>
    <m/>
    <m/>
    <m/>
    <m/>
    <m/>
    <m/>
    <m/>
    <m/>
    <m/>
    <m/>
    <m/>
    <m/>
    <m/>
    <m/>
    <m/>
    <m/>
    <m/>
    <m/>
    <m/>
    <m/>
    <m/>
    <m/>
    <m/>
    <m/>
    <m/>
    <m/>
    <m/>
    <m/>
    <m/>
    <m/>
    <m/>
    <m/>
    <x v="0"/>
    <m/>
    <m/>
    <m/>
    <m/>
    <m/>
    <s v="GESTIONADO"/>
    <m/>
    <d v="2024-01-17T00:00:00"/>
    <s v="NA"/>
    <s v="NA"/>
    <x v="16"/>
    <x v="0"/>
    <x v="0"/>
    <x v="5"/>
    <x v="1"/>
    <n v="1"/>
    <n v="1"/>
    <n v="1"/>
    <n v="1"/>
    <x v="0"/>
    <n v="1"/>
    <s v="0María Angélica Villegas"/>
    <x v="0"/>
    <d v="2024-01-17T00:00:00"/>
    <x v="3330"/>
    <d v="1899-12-30T00:00:00"/>
    <d v="2024-01-17T11:15:00"/>
    <s v="11:15"/>
    <d v="1899-12-30T07:39:24"/>
    <x v="2"/>
    <x v="2"/>
    <x v="19"/>
    <x v="1"/>
    <n v="8193"/>
  </r>
  <r>
    <n v="3356"/>
    <d v="2024-01-17T18:57:57"/>
    <d v="2024-01-17T18:58:09"/>
    <s v="45113897@ventasyservicios.com.co"/>
    <s v="Diana Carolina Zambrano Cruz"/>
    <m/>
    <d v="2024-01-17T00:00:00"/>
    <s v="13:00"/>
    <x v="4"/>
    <m/>
    <m/>
    <m/>
    <m/>
    <m/>
    <m/>
    <m/>
    <m/>
    <s v="lecoucou@lecoucou.co"/>
    <s v="Sesion de contrato cuenta 88952262"/>
    <s v="88952262"/>
    <s v="80408765"/>
    <s v="MASIVO"/>
    <s v="CLIENTE EXTERNO"/>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SOLUCIONADO ESCALADO"/>
    <s v="SUPERVISOR NEGOCIOS"/>
    <d v="2024-01-17T00:00:00"/>
    <m/>
    <m/>
    <x v="37"/>
    <x v="0"/>
    <x v="4"/>
    <x v="0"/>
    <x v="0"/>
    <n v="1"/>
    <n v="1"/>
    <n v="1"/>
    <n v="1"/>
    <x v="0"/>
    <n v="1"/>
    <s v="8895226280408765"/>
    <x v="2"/>
    <d v="2024-01-17T00:00:00"/>
    <x v="3331"/>
    <d v="1899-12-30T00:00:00"/>
    <d v="2024-01-17T13:00:00"/>
    <s v="13:00"/>
    <d v="1899-12-30T05:58:09"/>
    <x v="1"/>
    <x v="1"/>
    <x v="30"/>
    <x v="0"/>
    <n v="8193"/>
  </r>
  <r>
    <n v="3357"/>
    <d v="2024-01-17T19:04:36"/>
    <d v="2024-01-17T19:05:23"/>
    <s v="45961588@ventasyservicios.com.co"/>
    <s v="Brian Fernando Camacho Hernandez"/>
    <m/>
    <d v="2024-01-16T00:00:00"/>
    <s v="945"/>
    <x v="4"/>
    <m/>
    <m/>
    <m/>
    <m/>
    <m/>
    <m/>
    <m/>
    <m/>
    <s v="aruiz@iomas.com.co"/>
    <s v="Re: SOLICITUD DESCUENTO EN PAQUETE EMPRESARIAL"/>
    <s v="8.22169054"/>
    <s v="IOMAS S.A.S."/>
    <s v="SOHO"/>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7T00:00:00"/>
    <s v="NA "/>
    <s v="NA "/>
    <x v="0"/>
    <x v="0"/>
    <x v="0"/>
    <x v="0"/>
    <x v="0"/>
    <n v="1"/>
    <n v="1"/>
    <n v="1"/>
    <n v="1"/>
    <x v="0"/>
    <n v="1"/>
    <s v="8.22169054IOMAS S.A.S."/>
    <x v="0"/>
    <d v="2024-01-17T00:00:00"/>
    <x v="3332"/>
    <d v="1899-12-30T00:00:00"/>
    <d v="2024-01-16T00:00:00"/>
    <s v="Hora mal diligenciada."/>
    <d v="1899-12-31T19:05:23"/>
    <x v="0"/>
    <x v="0"/>
    <x v="21"/>
    <x v="0"/>
    <n v="8193"/>
  </r>
  <r>
    <n v="3358"/>
    <d v="2024-01-17T19:00:57"/>
    <d v="2024-01-17T19:07:34"/>
    <s v="45981202@ventasyservicios.com.co"/>
    <s v="Candida Mayerli Moyano Casallas"/>
    <m/>
    <d v="2024-01-17T00:00:00"/>
    <s v="1:08 p. m"/>
    <x v="5"/>
    <m/>
    <m/>
    <m/>
    <m/>
    <m/>
    <m/>
    <m/>
    <m/>
    <m/>
    <m/>
    <s v="11892465"/>
    <s v="COBRANZAS GRANADINA"/>
    <s v="PYME PEQUEÑA"/>
    <s v="CLIENTE EXTERNO"/>
    <x v="0"/>
    <m/>
    <m/>
    <m/>
    <m/>
    <m/>
    <m/>
    <m/>
    <m/>
    <m/>
    <m/>
    <m/>
    <m/>
    <m/>
    <m/>
    <m/>
    <m/>
    <m/>
    <m/>
    <m/>
    <m/>
    <m/>
    <m/>
    <m/>
    <m/>
    <m/>
    <m/>
    <m/>
    <m/>
    <m/>
    <m/>
    <m/>
    <m/>
    <m/>
    <m/>
    <m/>
    <m/>
    <m/>
    <m/>
    <m/>
    <m/>
    <m/>
    <m/>
    <m/>
    <m/>
    <m/>
    <m/>
    <m/>
    <m/>
    <m/>
    <m/>
    <m/>
    <m/>
    <m/>
    <m/>
    <m/>
    <m/>
    <m/>
    <m/>
    <m/>
    <m/>
    <m/>
    <m/>
    <m/>
    <m/>
    <m/>
    <m/>
    <m/>
    <m/>
    <m/>
    <m/>
    <m/>
    <m/>
    <m/>
    <m/>
    <m/>
    <m/>
    <m/>
    <m/>
    <m/>
    <m/>
    <m/>
    <s v="Soportes de pago claro "/>
    <s v="FIJA"/>
    <s v="FO"/>
    <s v="PAGO NO ABONADO"/>
    <s v="CAV CLARO"/>
    <s v="TRANSFERENCIA CON PAGO A LA REFERENCIA"/>
    <s v="REQ000004498764"/>
    <m/>
    <m/>
    <m/>
    <m/>
    <m/>
    <m/>
    <m/>
    <m/>
    <m/>
    <m/>
    <m/>
    <m/>
    <m/>
    <m/>
    <m/>
    <m/>
    <m/>
    <m/>
    <m/>
    <m/>
    <m/>
    <m/>
    <m/>
    <m/>
    <m/>
    <x v="0"/>
    <m/>
    <m/>
    <m/>
    <m/>
    <m/>
    <s v="ESCALADO"/>
    <s v="MYIT"/>
    <d v="2024-01-17T00:00:00"/>
    <m/>
    <m/>
    <x v="68"/>
    <x v="4"/>
    <x v="1"/>
    <x v="0"/>
    <x v="0"/>
    <n v="1"/>
    <n v="1"/>
    <n v="1"/>
    <n v="1"/>
    <x v="0"/>
    <n v="1"/>
    <s v="11892465"/>
    <x v="1"/>
    <d v="2024-01-17T00:00:00"/>
    <x v="3333"/>
    <d v="1899-12-30T00:00:00"/>
    <d v="2024-01-17T01:08:00"/>
    <s v="1:08"/>
    <d v="1899-12-30T17:59:34"/>
    <x v="3"/>
    <x v="2"/>
    <x v="10"/>
    <x v="1"/>
    <n v="0"/>
  </r>
  <r>
    <n v="3359"/>
    <d v="2024-01-17T19:06:38"/>
    <d v="2024-01-17T19:07:35"/>
    <s v="46046817@ventasyservicios.com.co"/>
    <s v="Nicolas Romero Parra"/>
    <m/>
    <d v="2024-01-17T00:00:00"/>
    <s v="10:34"/>
    <x v="4"/>
    <m/>
    <m/>
    <m/>
    <m/>
    <m/>
    <m/>
    <m/>
    <m/>
    <s v="asistente.administrativo@sumacooperativa.com"/>
    <s v="Verificación y corrección facturación claro servicios móviles"/>
    <s v="8.22481974"/>
    <s v="SUMA SOCIEDAD COOPERATIVA"/>
    <s v="PYME MEDIANA"/>
    <s v="CLARO TE AYUDA"/>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7T00:00:00"/>
    <s v="N/A"/>
    <s v="0"/>
    <x v="47"/>
    <x v="0"/>
    <x v="0"/>
    <x v="0"/>
    <x v="0"/>
    <n v="1"/>
    <n v="1"/>
    <n v="1"/>
    <n v="1"/>
    <x v="0"/>
    <n v="1"/>
    <s v="8.22481974SUMA SOCIEDAD COOPERATIVA"/>
    <x v="0"/>
    <d v="2024-01-17T00:00:00"/>
    <x v="3334"/>
    <d v="1899-12-30T00:00:00"/>
    <d v="2024-01-17T10:34:00"/>
    <s v="10:34"/>
    <d v="1899-12-30T08:33:35"/>
    <x v="2"/>
    <x v="2"/>
    <x v="3"/>
    <x v="1"/>
    <n v="8193"/>
  </r>
  <r>
    <n v="3360"/>
    <d v="2024-01-17T19:03:28"/>
    <d v="2024-01-17T19:08:22"/>
    <s v="45113897@ventasyservicios.com.co"/>
    <s v="Diana Carolina Zambrano Cruz"/>
    <m/>
    <d v="2024-01-17T00:00:00"/>
    <s v="13:18"/>
    <x v="4"/>
    <m/>
    <m/>
    <m/>
    <m/>
    <m/>
    <m/>
    <m/>
    <m/>
    <s v="callejaslina@hotmail.com"/>
    <s v="Activar el servicio"/>
    <s v="41556671"/>
    <s v="COPIAS LIMACA                              "/>
    <s v="SOHO"/>
    <s v="CLIENTE EXTERNO"/>
    <x v="0"/>
    <m/>
    <s v="MÓVIL"/>
    <m/>
    <m/>
    <s v="SUSPENSIÓN TEMPORAL"/>
    <m/>
    <m/>
    <m/>
    <m/>
    <m/>
    <m/>
    <m/>
    <m/>
    <m/>
    <m/>
    <m/>
    <m/>
    <m/>
    <m/>
    <m/>
    <m/>
    <m/>
    <m/>
    <m/>
    <m/>
    <m/>
    <m/>
    <m/>
    <m/>
    <m/>
    <m/>
    <m/>
    <m/>
    <m/>
    <m/>
    <m/>
    <m/>
    <m/>
    <m/>
    <m/>
    <m/>
    <m/>
    <m/>
    <m/>
    <m/>
    <m/>
    <m/>
    <m/>
    <m/>
    <m/>
    <m/>
    <m/>
    <m/>
    <m/>
    <m/>
    <m/>
    <m/>
    <m/>
    <m/>
    <m/>
    <m/>
    <m/>
    <s v="INFORMACIÓN - ACLARACIÓN"/>
    <m/>
    <m/>
    <m/>
    <m/>
    <m/>
    <m/>
    <m/>
    <m/>
    <m/>
    <m/>
    <m/>
    <m/>
    <m/>
    <m/>
    <m/>
    <m/>
    <m/>
    <m/>
    <m/>
    <m/>
    <m/>
    <m/>
    <m/>
    <m/>
    <m/>
    <m/>
    <m/>
    <m/>
    <m/>
    <m/>
    <m/>
    <m/>
    <m/>
    <m/>
    <m/>
    <m/>
    <m/>
    <m/>
    <m/>
    <m/>
    <m/>
    <m/>
    <m/>
    <m/>
    <m/>
    <m/>
    <m/>
    <m/>
    <m/>
    <m/>
    <x v="0"/>
    <m/>
    <m/>
    <m/>
    <m/>
    <m/>
    <s v="GESTIONADO"/>
    <m/>
    <d v="2024-01-17T00:00:00"/>
    <m/>
    <m/>
    <x v="88"/>
    <x v="0"/>
    <x v="0"/>
    <x v="0"/>
    <x v="0"/>
    <n v="1"/>
    <n v="1"/>
    <n v="1"/>
    <n v="1"/>
    <x v="0"/>
    <n v="1"/>
    <s v="41556671COPIAS LIMACA                              "/>
    <x v="2"/>
    <d v="2024-01-17T00:00:00"/>
    <x v="3335"/>
    <d v="1899-12-30T00:00:00"/>
    <d v="2024-01-17T13:18:00"/>
    <s v="13:18"/>
    <d v="1899-12-30T05:50:22"/>
    <x v="1"/>
    <x v="1"/>
    <x v="30"/>
    <x v="0"/>
    <n v="8193"/>
  </r>
  <r>
    <n v="3361"/>
    <d v="2024-01-17T19:12:23"/>
    <d v="2024-01-17T19:13:12"/>
    <s v="45664102@ventasyservicios.com.co"/>
    <s v="Angie Tatiana Tique Cardozo"/>
    <m/>
    <d v="2024-01-17T00:00:00"/>
    <s v="12:01 p. m."/>
    <x v="0"/>
    <m/>
    <m/>
    <m/>
    <m/>
    <m/>
    <m/>
    <m/>
    <m/>
    <s v="recepcionfacturaciongenersa@sagas.com.co"/>
    <s v="SOLICITUD DE FACTURA GENERSA  NIT 900475298"/>
    <s v="8.22230966"/>
    <s v="GENERSA SAS ESP"/>
    <s v="PYME MEDIANA"/>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7T00:00:00"/>
    <s v="NO APLICA"/>
    <s v="NO APLICA"/>
    <x v="9"/>
    <x v="0"/>
    <x v="0"/>
    <x v="0"/>
    <x v="0"/>
    <n v="1"/>
    <n v="1"/>
    <n v="1"/>
    <n v="1"/>
    <x v="0"/>
    <n v="1"/>
    <s v="8.22230966GENERSA SAS ESP"/>
    <x v="1"/>
    <d v="2024-01-17T00:00:00"/>
    <x v="3336"/>
    <d v="1899-12-30T00:00:00"/>
    <d v="2024-01-17T12:01:00"/>
    <s v="12:01"/>
    <d v="1899-12-30T07:12:12"/>
    <x v="2"/>
    <x v="2"/>
    <x v="16"/>
    <x v="1"/>
    <n v="8193"/>
  </r>
  <r>
    <n v="3362"/>
    <d v="2024-01-17T19:17:32"/>
    <d v="2024-01-17T19:18:17"/>
    <s v="45961588@ventasyservicios.com.co"/>
    <s v="Brian Fernando Camacho Hernandez"/>
    <m/>
    <d v="2024-01-16T00:00:00"/>
    <s v="2143"/>
    <x v="4"/>
    <m/>
    <m/>
    <m/>
    <m/>
    <m/>
    <m/>
    <m/>
    <m/>
    <s v="mottadiazligia@yahoo.com"/>
    <s v="Re: Portabilidad Numérica"/>
    <s v="8.21454217"/>
    <s v="DE POLO A POLO VIAJES Y T"/>
    <s v="SOHO"/>
    <s v="CLIENTE EXTERNO"/>
    <x v="0"/>
    <m/>
    <s v="MÓVIL"/>
    <m/>
    <m/>
    <s v="CESIÓN DE CONTRATO"/>
    <m/>
    <m/>
    <m/>
    <m/>
    <m/>
    <m/>
    <m/>
    <m/>
    <m/>
    <m/>
    <m/>
    <s v="ENTREGA DE DOCUMENTOS"/>
    <m/>
    <m/>
    <m/>
    <m/>
    <m/>
    <m/>
    <m/>
    <m/>
    <m/>
    <m/>
    <m/>
    <m/>
    <m/>
    <m/>
    <m/>
    <m/>
    <m/>
    <m/>
    <m/>
    <m/>
    <m/>
    <m/>
    <m/>
    <m/>
    <m/>
    <m/>
    <m/>
    <m/>
    <m/>
    <m/>
    <m/>
    <m/>
    <m/>
    <m/>
    <m/>
    <m/>
    <m/>
    <m/>
    <m/>
    <m/>
    <m/>
    <m/>
    <m/>
    <m/>
    <m/>
    <m/>
    <m/>
    <m/>
    <m/>
    <m/>
    <m/>
    <m/>
    <m/>
    <m/>
    <m/>
    <m/>
    <m/>
    <m/>
    <m/>
    <m/>
    <m/>
    <m/>
    <m/>
    <m/>
    <m/>
    <m/>
    <m/>
    <m/>
    <m/>
    <m/>
    <m/>
    <m/>
    <m/>
    <m/>
    <m/>
    <m/>
    <m/>
    <m/>
    <m/>
    <m/>
    <m/>
    <m/>
    <m/>
    <m/>
    <m/>
    <m/>
    <m/>
    <m/>
    <m/>
    <m/>
    <m/>
    <m/>
    <m/>
    <m/>
    <m/>
    <m/>
    <x v="0"/>
    <m/>
    <m/>
    <m/>
    <m/>
    <m/>
    <s v="GESTIONADO"/>
    <m/>
    <d v="2024-01-17T00:00:00"/>
    <s v="NA "/>
    <s v="NA "/>
    <x v="148"/>
    <x v="0"/>
    <x v="0"/>
    <x v="0"/>
    <x v="0"/>
    <n v="1"/>
    <n v="1"/>
    <n v="1"/>
    <n v="1"/>
    <x v="0"/>
    <n v="1"/>
    <s v="8.21454217DE POLO A POLO VIAJES Y T"/>
    <x v="0"/>
    <d v="2024-01-17T00:00:00"/>
    <x v="3337"/>
    <d v="1899-12-30T00:00:00"/>
    <d v="2024-01-16T00:00:00"/>
    <s v="Hora mal diligenciada."/>
    <d v="1899-12-31T19:18:17"/>
    <x v="0"/>
    <x v="0"/>
    <x v="21"/>
    <x v="0"/>
    <n v="8193"/>
  </r>
  <r>
    <n v="3363"/>
    <d v="2024-01-17T19:17:31"/>
    <d v="2024-01-17T19:19:13"/>
    <s v="45113897@ventasyservicios.com.co"/>
    <s v="Diana Carolina Zambrano Cruz"/>
    <m/>
    <d v="2024-01-17T00:00:00"/>
    <s v="13:24"/>
    <x v="4"/>
    <m/>
    <m/>
    <m/>
    <m/>
    <m/>
    <m/>
    <m/>
    <m/>
    <s v="administracionbogota@inversionesempresariales.co"/>
    <s v="Solicitud traslado de oficina del servicio internet empresas Ref 55633321"/>
    <s v="55633321"/>
    <s v=" CONSTIEM  SAS                             "/>
    <s v="MICRO"/>
    <s v="CLIENTE EXTERNO"/>
    <x v="0"/>
    <m/>
    <s v="FIJO"/>
    <s v="HFC"/>
    <s v="TRASLADO SEDE"/>
    <m/>
    <m/>
    <m/>
    <m/>
    <m/>
    <m/>
    <m/>
    <m/>
    <m/>
    <m/>
    <m/>
    <m/>
    <m/>
    <m/>
    <m/>
    <m/>
    <m/>
    <m/>
    <m/>
    <m/>
    <m/>
    <m/>
    <m/>
    <m/>
    <m/>
    <m/>
    <m/>
    <m/>
    <m/>
    <m/>
    <m/>
    <m/>
    <m/>
    <m/>
    <m/>
    <m/>
    <m/>
    <m/>
    <m/>
    <m/>
    <m/>
    <m/>
    <m/>
    <m/>
    <m/>
    <m/>
    <m/>
    <m/>
    <m/>
    <m/>
    <m/>
    <m/>
    <m/>
    <m/>
    <m/>
    <m/>
    <m/>
    <m/>
    <m/>
    <s v="NO FACTIBLE"/>
    <m/>
    <m/>
    <m/>
    <m/>
    <m/>
    <m/>
    <m/>
    <m/>
    <m/>
    <m/>
    <m/>
    <m/>
    <m/>
    <m/>
    <m/>
    <m/>
    <m/>
    <m/>
    <m/>
    <m/>
    <m/>
    <m/>
    <m/>
    <m/>
    <m/>
    <m/>
    <m/>
    <m/>
    <m/>
    <m/>
    <m/>
    <m/>
    <m/>
    <m/>
    <m/>
    <m/>
    <m/>
    <m/>
    <m/>
    <m/>
    <m/>
    <m/>
    <m/>
    <m/>
    <m/>
    <m/>
    <m/>
    <m/>
    <m/>
    <x v="0"/>
    <m/>
    <m/>
    <m/>
    <m/>
    <m/>
    <s v="GESTIONADO"/>
    <m/>
    <d v="2024-01-17T00:00:00"/>
    <m/>
    <m/>
    <x v="96"/>
    <x v="0"/>
    <x v="0"/>
    <x v="0"/>
    <x v="0"/>
    <n v="1"/>
    <n v="1"/>
    <n v="1"/>
    <n v="1"/>
    <x v="0"/>
    <n v="1"/>
    <s v="55633321 CONSTIEM  SAS                             "/>
    <x v="2"/>
    <d v="2024-01-17T00:00:00"/>
    <x v="3338"/>
    <d v="1899-12-30T00:00:00"/>
    <d v="2024-01-17T13:24:00"/>
    <s v="13:24"/>
    <d v="1899-12-30T05:55:13"/>
    <x v="1"/>
    <x v="1"/>
    <x v="30"/>
    <x v="0"/>
    <n v="8193"/>
  </r>
  <r>
    <n v="3364"/>
    <d v="2024-01-17T19:20:23"/>
    <d v="2024-01-17T19:21:04"/>
    <s v="46044959@ventasyservicios.com.co"/>
    <s v="Brayan Enrique Cuida Castillo"/>
    <m/>
    <d v="2024-01-17T00:00:00"/>
    <s v="9:04 a. m."/>
    <x v="4"/>
    <m/>
    <m/>
    <m/>
    <m/>
    <m/>
    <m/>
    <m/>
    <m/>
    <s v="gerenteadministrativa@decofabrics.com.co"/>
    <s v="Suspicious URL:URL:SOLICITUD SIM VIRTUAL"/>
    <s v="3164721381"/>
    <s v="DECOFABRICS S.A.S."/>
    <s v="MICR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7T00:00:00"/>
    <s v="NN"/>
    <m/>
    <x v="21"/>
    <x v="0"/>
    <x v="0"/>
    <x v="0"/>
    <x v="0"/>
    <n v="1"/>
    <n v="1"/>
    <n v="1"/>
    <n v="1"/>
    <x v="0"/>
    <n v="1"/>
    <s v="3164721381DECOFABRICS S.A.S."/>
    <x v="0"/>
    <d v="2024-01-17T00:00:00"/>
    <x v="3339"/>
    <d v="1899-12-30T00:00:00"/>
    <d v="2024-01-17T09:04:00"/>
    <s v="9:04"/>
    <d v="1899-12-30T10:17:04"/>
    <x v="2"/>
    <x v="2"/>
    <x v="7"/>
    <x v="0"/>
    <n v="8193"/>
  </r>
  <r>
    <n v="3365"/>
    <d v="2024-01-17T19:24:31"/>
    <d v="2024-01-17T19:25:24"/>
    <s v="45664102@ventasyservicios.com.co"/>
    <s v="Angie Tatiana Tique Cardozo"/>
    <m/>
    <d v="2024-01-17T00:00:00"/>
    <s v="11:33 a. m"/>
    <x v="0"/>
    <m/>
    <m/>
    <m/>
    <m/>
    <m/>
    <m/>
    <m/>
    <m/>
    <s v="tesoreria@surtilineasdelcaribe.com; "/>
    <s v="CANCELACION DEL SERVICIO DE TELEVISIO"/>
    <s v="30579554  "/>
    <s v="SURTILINEA DEL CARIBE SA    "/>
    <s v="MICR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7T00:00:00"/>
    <s v="NO APLICA"/>
    <s v="NO APLICA"/>
    <x v="58"/>
    <x v="0"/>
    <x v="0"/>
    <x v="0"/>
    <x v="0"/>
    <n v="1"/>
    <n v="1"/>
    <n v="1"/>
    <n v="1"/>
    <x v="0"/>
    <n v="1"/>
    <s v="30579554  SURTILINEA DEL CARIBE SA    "/>
    <x v="1"/>
    <d v="2024-01-17T00:00:00"/>
    <x v="3340"/>
    <d v="1899-12-30T00:00:00"/>
    <d v="2024-01-17T11:33:00"/>
    <s v="11:33"/>
    <d v="1899-12-30T07:52:24"/>
    <x v="2"/>
    <x v="2"/>
    <x v="16"/>
    <x v="1"/>
    <n v="8193"/>
  </r>
  <r>
    <n v="3366"/>
    <d v="2024-01-17T19:28:01"/>
    <d v="2024-01-17T19:28:58"/>
    <s v="45664102@ventasyservicios.com.co"/>
    <s v="Angie Tatiana Tique Cardozo"/>
    <m/>
    <d v="2024-01-17T00:00:00"/>
    <s v="1:26 P. m."/>
    <x v="0"/>
    <m/>
    <m/>
    <m/>
    <m/>
    <m/>
    <m/>
    <m/>
    <m/>
    <s v="coordinacioncomercial@supercell.com.co"/>
    <s v="8.22501663 NIVEL AAA REIMPRESION DE FACTURA HOSPITAL EDUARDO ARREDONDO DAZA EMPRESA NIT 824000725"/>
    <s v="8.22501663"/>
    <s v="HOSPITAL EDUARDO ARREDONDO DAZA "/>
    <s v="PYME MEDIANA"/>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7T00:00:00"/>
    <s v="NO APLICA"/>
    <s v="NO APLICA"/>
    <x v="9"/>
    <x v="0"/>
    <x v="0"/>
    <x v="0"/>
    <x v="0"/>
    <n v="1"/>
    <n v="1"/>
    <n v="1"/>
    <n v="1"/>
    <x v="0"/>
    <n v="1"/>
    <s v="8.22501663HOSPITAL EDUARDO ARREDONDO DAZA "/>
    <x v="1"/>
    <d v="2024-01-17T00:00:00"/>
    <x v="3341"/>
    <d v="1899-12-30T00:00:00"/>
    <d v="2024-01-17T01:26:00"/>
    <s v="1:26"/>
    <d v="1899-12-30T18:02:58"/>
    <x v="4"/>
    <x v="2"/>
    <x v="16"/>
    <x v="1"/>
    <n v="8193"/>
  </r>
  <r>
    <n v="3367"/>
    <d v="2024-01-17T19:28:55"/>
    <d v="2024-01-17T19:30:20"/>
    <s v="45077016@ventasyservicios.com.co"/>
    <s v="Luis Guanuquiza Dominguez"/>
    <m/>
    <d v="2024-01-17T00:00:00"/>
    <s v="11:31"/>
    <x v="3"/>
    <m/>
    <s v="15561373"/>
    <m/>
    <m/>
    <m/>
    <m/>
    <m/>
    <m/>
    <m/>
    <m/>
    <s v="811010477"/>
    <s v="SERFIN EDUCATIVO S.A"/>
    <s v="MICRO"/>
    <s v="CLIENTE EXTERNO"/>
    <x v="0"/>
    <m/>
    <s v="MÓVIL"/>
    <m/>
    <m/>
    <s v="PAGO NO ABONADO"/>
    <m/>
    <m/>
    <m/>
    <m/>
    <m/>
    <m/>
    <m/>
    <m/>
    <m/>
    <m/>
    <m/>
    <m/>
    <m/>
    <m/>
    <m/>
    <m/>
    <m/>
    <m/>
    <m/>
    <m/>
    <m/>
    <m/>
    <m/>
    <m/>
    <m/>
    <m/>
    <m/>
    <m/>
    <m/>
    <m/>
    <m/>
    <m/>
    <m/>
    <s v="INFORMACIÓN - ACLARACIÓN"/>
    <m/>
    <m/>
    <m/>
    <m/>
    <m/>
    <m/>
    <m/>
    <m/>
    <m/>
    <m/>
    <m/>
    <m/>
    <m/>
    <m/>
    <m/>
    <m/>
    <m/>
    <m/>
    <m/>
    <m/>
    <m/>
    <m/>
    <m/>
    <m/>
    <m/>
    <m/>
    <m/>
    <m/>
    <m/>
    <m/>
    <m/>
    <m/>
    <m/>
    <m/>
    <m/>
    <m/>
    <m/>
    <m/>
    <m/>
    <m/>
    <m/>
    <m/>
    <m/>
    <m/>
    <m/>
    <m/>
    <m/>
    <m/>
    <m/>
    <m/>
    <m/>
    <m/>
    <m/>
    <m/>
    <m/>
    <m/>
    <m/>
    <m/>
    <m/>
    <m/>
    <m/>
    <m/>
    <m/>
    <m/>
    <m/>
    <m/>
    <m/>
    <m/>
    <m/>
    <m/>
    <m/>
    <m/>
    <m/>
    <m/>
    <x v="0"/>
    <m/>
    <m/>
    <m/>
    <m/>
    <m/>
    <s v="SOLUCIONADO ESCALADO"/>
    <s v="MYIT"/>
    <d v="2024-01-17T00:00:00"/>
    <m/>
    <m/>
    <x v="28"/>
    <x v="3"/>
    <x v="4"/>
    <x v="0"/>
    <x v="0"/>
    <n v="1"/>
    <n v="1"/>
    <n v="1"/>
    <n v="1"/>
    <x v="0"/>
    <n v="1"/>
    <s v="811010477SERFIN EDUCATIVO S.A"/>
    <x v="1"/>
    <d v="2024-01-17T00:00:00"/>
    <x v="3342"/>
    <d v="1899-12-30T00:00:00"/>
    <d v="2024-01-17T11:31:00"/>
    <s v="11:31"/>
    <d v="1899-12-30T07:59:20"/>
    <x v="2"/>
    <x v="2"/>
    <x v="25"/>
    <x v="1"/>
    <n v="8193"/>
  </r>
  <r>
    <n v="3368"/>
    <d v="2024-01-17T19:29:31"/>
    <d v="2024-01-17T19:30:21"/>
    <s v="46044959@ventasyservicios.com.co"/>
    <s v="Brayan Enrique Cuida Castillo"/>
    <m/>
    <d v="2024-01-17T00:00:00"/>
    <s v="2:24 p. m."/>
    <x v="4"/>
    <m/>
    <m/>
    <m/>
    <m/>
    <m/>
    <m/>
    <m/>
    <m/>
    <s v="comercio@imprelit.com"/>
    <s v="Solicitud propuestas comerciales Imprelit"/>
    <s v="8.21727416"/>
    <s v="IMPRESORES LITOGRAFICOS IMPRELIT S.A.S."/>
    <s v="SOHO"/>
    <s v="CLIENTE CLAR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7T00:00:00"/>
    <s v="nn"/>
    <m/>
    <x v="0"/>
    <x v="0"/>
    <x v="0"/>
    <x v="0"/>
    <x v="0"/>
    <n v="1"/>
    <n v="1"/>
    <n v="1"/>
    <n v="1"/>
    <x v="2"/>
    <n v="2"/>
    <s v="8.21727416IMPRESORES LITOGRAFICOS IMPRELIT S.A.S."/>
    <x v="0"/>
    <d v="2024-01-17T00:00:00"/>
    <x v="3343"/>
    <d v="1899-12-30T00:00:00"/>
    <d v="2024-01-17T02:24:00"/>
    <s v="2:24"/>
    <d v="1899-12-30T17:06:21"/>
    <x v="3"/>
    <x v="2"/>
    <x v="7"/>
    <x v="0"/>
    <n v="8193"/>
  </r>
  <r>
    <n v="3369"/>
    <d v="2024-01-17T19:30:41"/>
    <d v="2024-01-17T19:32:06"/>
    <s v="46046813@ventasyservicios.com.co"/>
    <s v="Leidy Dayan Bautista Villamil"/>
    <m/>
    <d v="2024-01-16T00:00:00"/>
    <s v="8:32"/>
    <x v="0"/>
    <m/>
    <m/>
    <m/>
    <m/>
    <m/>
    <m/>
    <m/>
    <m/>
    <s v="Carlos.Londono@claro.com.co  "/>
    <s v="RV: Aplicacion Descuento del 50% Cuenta 54288884"/>
    <s v="54288884"/>
    <s v="EJEVENTOS SAS"/>
    <s v="SOHO"/>
    <s v="CLIENTE CLARO"/>
    <x v="0"/>
    <m/>
    <s v="FIJO"/>
    <s v="HFC"/>
    <s v="PQR"/>
    <m/>
    <m/>
    <m/>
    <m/>
    <m/>
    <m/>
    <m/>
    <m/>
    <m/>
    <m/>
    <m/>
    <m/>
    <m/>
    <m/>
    <m/>
    <m/>
    <m/>
    <m/>
    <m/>
    <m/>
    <m/>
    <m/>
    <m/>
    <m/>
    <m/>
    <m/>
    <m/>
    <m/>
    <m/>
    <m/>
    <m/>
    <m/>
    <m/>
    <m/>
    <m/>
    <m/>
    <m/>
    <s v="INFORMACIÓN - ACLARACIÓN"/>
    <s v="INFORMACIÓN DE BENEFICIOS"/>
    <m/>
    <m/>
    <m/>
    <m/>
    <m/>
    <m/>
    <m/>
    <m/>
    <m/>
    <m/>
    <m/>
    <m/>
    <m/>
    <m/>
    <m/>
    <m/>
    <m/>
    <m/>
    <m/>
    <m/>
    <m/>
    <m/>
    <m/>
    <m/>
    <m/>
    <m/>
    <m/>
    <m/>
    <m/>
    <m/>
    <m/>
    <m/>
    <m/>
    <m/>
    <m/>
    <m/>
    <m/>
    <m/>
    <m/>
    <m/>
    <m/>
    <m/>
    <m/>
    <m/>
    <m/>
    <m/>
    <m/>
    <m/>
    <m/>
    <m/>
    <m/>
    <m/>
    <m/>
    <m/>
    <m/>
    <m/>
    <m/>
    <m/>
    <m/>
    <m/>
    <m/>
    <m/>
    <m/>
    <m/>
    <m/>
    <m/>
    <m/>
    <m/>
    <m/>
    <m/>
    <x v="0"/>
    <m/>
    <m/>
    <m/>
    <m/>
    <m/>
    <s v="GESTIONADO"/>
    <m/>
    <d v="2024-01-17T00:00:00"/>
    <m/>
    <m/>
    <x v="97"/>
    <x v="0"/>
    <x v="0"/>
    <x v="0"/>
    <x v="0"/>
    <n v="1"/>
    <n v="1"/>
    <n v="1"/>
    <n v="1"/>
    <x v="0"/>
    <n v="1"/>
    <s v="54288884EJEVENTOS SAS"/>
    <x v="0"/>
    <d v="2024-01-17T00:00:00"/>
    <x v="3344"/>
    <d v="1899-12-30T00:00:00"/>
    <d v="2024-01-16T08:32:00"/>
    <s v="8:32"/>
    <d v="1899-12-31T11:00:06"/>
    <x v="0"/>
    <x v="0"/>
    <x v="2"/>
    <x v="1"/>
    <n v="8193"/>
  </r>
  <r>
    <n v="3370"/>
    <d v="2024-01-17T19:31:07"/>
    <d v="2024-01-17T19:32:43"/>
    <s v="46044558@ventasyservicios.com.co"/>
    <s v="Dick Harry Rodriguez Rocha"/>
    <m/>
    <d v="2024-01-17T00:00:00"/>
    <s v="11:02"/>
    <x v="4"/>
    <m/>
    <m/>
    <m/>
    <m/>
    <m/>
    <m/>
    <m/>
    <m/>
    <s v="ventas@marmolesvenezianos.com"/>
    <s v="SOLICITUD CANCELACIÓN DE PLAN CORPORATIVO LÍNEAS 3138178975 y 3052559340"/>
    <s v="3138178975"/>
    <s v="MARMOLES VENEZIANOS LTDA"/>
    <s v="PYME PEQUEÑA"/>
    <s v="CLIENTE EXTERNO"/>
    <x v="0"/>
    <m/>
    <s v="MÓVIL"/>
    <m/>
    <m/>
    <s v="CANCELACIÓN DE LÍNEA"/>
    <m/>
    <m/>
    <m/>
    <m/>
    <m/>
    <s v="PROPUESTA CONTENCIÓN"/>
    <m/>
    <m/>
    <m/>
    <m/>
    <m/>
    <m/>
    <m/>
    <m/>
    <m/>
    <m/>
    <m/>
    <m/>
    <m/>
    <m/>
    <m/>
    <m/>
    <m/>
    <m/>
    <m/>
    <m/>
    <m/>
    <m/>
    <m/>
    <m/>
    <m/>
    <m/>
    <m/>
    <m/>
    <m/>
    <m/>
    <m/>
    <m/>
    <m/>
    <m/>
    <m/>
    <m/>
    <m/>
    <m/>
    <m/>
    <m/>
    <m/>
    <m/>
    <m/>
    <m/>
    <m/>
    <m/>
    <m/>
    <m/>
    <m/>
    <m/>
    <m/>
    <m/>
    <m/>
    <m/>
    <m/>
    <m/>
    <m/>
    <m/>
    <m/>
    <m/>
    <m/>
    <m/>
    <m/>
    <m/>
    <m/>
    <m/>
    <m/>
    <m/>
    <m/>
    <m/>
    <m/>
    <m/>
    <m/>
    <m/>
    <m/>
    <m/>
    <m/>
    <m/>
    <m/>
    <m/>
    <m/>
    <m/>
    <m/>
    <m/>
    <m/>
    <m/>
    <m/>
    <m/>
    <m/>
    <m/>
    <m/>
    <m/>
    <m/>
    <m/>
    <m/>
    <m/>
    <m/>
    <m/>
    <m/>
    <m/>
    <m/>
    <m/>
    <x v="0"/>
    <m/>
    <m/>
    <m/>
    <m/>
    <m/>
    <s v="GESTIONADO"/>
    <m/>
    <d v="2024-01-17T00:00:00"/>
    <m/>
    <m/>
    <x v="72"/>
    <x v="0"/>
    <x v="0"/>
    <x v="0"/>
    <x v="0"/>
    <n v="1"/>
    <n v="1"/>
    <n v="1"/>
    <n v="1"/>
    <x v="0"/>
    <n v="1"/>
    <s v="3138178975MARMOLES VENEZIANOS LTDA"/>
    <x v="0"/>
    <d v="2024-01-17T00:00:00"/>
    <x v="3345"/>
    <d v="1899-12-30T00:00:00"/>
    <d v="2024-01-17T11:02:00"/>
    <s v="11:02"/>
    <d v="1899-12-30T08:30:43"/>
    <x v="2"/>
    <x v="2"/>
    <x v="20"/>
    <x v="1"/>
    <n v="8193"/>
  </r>
  <r>
    <n v="3371"/>
    <d v="2024-01-17T19:33:12"/>
    <d v="2024-01-17T19:34:04"/>
    <s v="45113897@ventasyservicios.com.co"/>
    <s v="Diana Carolina Zambrano Cruz"/>
    <m/>
    <d v="2024-01-17T00:00:00"/>
    <s v="13:30"/>
    <x v="4"/>
    <m/>
    <m/>
    <m/>
    <m/>
    <m/>
    <m/>
    <m/>
    <m/>
    <s v="johana.luz@wdmmetales.co"/>
    <s v="SOLICITUD FACTURA"/>
    <s v="12088027"/>
    <s v="WDM METALES S.A.S"/>
    <s v="SOHO"/>
    <s v="CLIENTE EXTERN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7T00:00:00"/>
    <m/>
    <m/>
    <x v="9"/>
    <x v="0"/>
    <x v="0"/>
    <x v="0"/>
    <x v="0"/>
    <n v="1"/>
    <n v="1"/>
    <n v="1"/>
    <n v="1"/>
    <x v="0"/>
    <n v="1"/>
    <s v="12088027WDM METALES S.A.S"/>
    <x v="0"/>
    <d v="2024-01-17T00:00:00"/>
    <x v="3346"/>
    <d v="1899-12-30T00:00:00"/>
    <d v="2024-01-17T13:30:00"/>
    <s v="13:30"/>
    <d v="1899-12-30T06:04:04"/>
    <x v="2"/>
    <x v="2"/>
    <x v="30"/>
    <x v="0"/>
    <n v="8193"/>
  </r>
  <r>
    <n v="3372"/>
    <d v="2024-01-17T19:08:05"/>
    <d v="2024-01-17T19:35:33"/>
    <s v="45981202@ventasyservicios.com.co"/>
    <s v="Candida Mayerli Moyano Casallas"/>
    <m/>
    <d v="2024-01-17T00:00:00"/>
    <s v="10:31 a. m."/>
    <x v="5"/>
    <m/>
    <m/>
    <m/>
    <m/>
    <m/>
    <m/>
    <m/>
    <m/>
    <m/>
    <m/>
    <s v="1.03919786"/>
    <s v="XIOMARA ALEJANDRA ROMERO ALVAREZ"/>
    <s v="SOHO"/>
    <s v="CLIENTE EXTERNO"/>
    <x v="0"/>
    <m/>
    <m/>
    <m/>
    <m/>
    <m/>
    <m/>
    <m/>
    <m/>
    <m/>
    <m/>
    <m/>
    <m/>
    <m/>
    <m/>
    <m/>
    <m/>
    <m/>
    <m/>
    <m/>
    <m/>
    <m/>
    <m/>
    <m/>
    <m/>
    <m/>
    <m/>
    <m/>
    <m/>
    <m/>
    <m/>
    <m/>
    <m/>
    <m/>
    <m/>
    <m/>
    <m/>
    <m/>
    <m/>
    <m/>
    <m/>
    <m/>
    <m/>
    <m/>
    <m/>
    <m/>
    <m/>
    <m/>
    <m/>
    <m/>
    <m/>
    <m/>
    <m/>
    <m/>
    <m/>
    <m/>
    <m/>
    <m/>
    <m/>
    <m/>
    <m/>
    <m/>
    <m/>
    <m/>
    <m/>
    <m/>
    <m/>
    <m/>
    <m/>
    <m/>
    <m/>
    <m/>
    <m/>
    <m/>
    <m/>
    <m/>
    <m/>
    <m/>
    <m/>
    <m/>
    <m/>
    <m/>
    <s v="Validacion pago"/>
    <s v="MÓVIL"/>
    <m/>
    <s v="PAGO MAL APLICADO"/>
    <s v="NEQUI"/>
    <s v="TRANSFERENCIA CON PAGO A LA REFERENCIA"/>
    <s v="REQ000004499118"/>
    <m/>
    <m/>
    <m/>
    <m/>
    <m/>
    <m/>
    <m/>
    <m/>
    <m/>
    <m/>
    <m/>
    <m/>
    <m/>
    <m/>
    <m/>
    <m/>
    <m/>
    <m/>
    <m/>
    <m/>
    <m/>
    <m/>
    <m/>
    <m/>
    <m/>
    <x v="0"/>
    <m/>
    <m/>
    <m/>
    <m/>
    <m/>
    <s v="ESCALADO"/>
    <s v="MYIT"/>
    <d v="2024-01-17T00:00:00"/>
    <m/>
    <m/>
    <x v="117"/>
    <x v="4"/>
    <x v="0"/>
    <x v="0"/>
    <x v="0"/>
    <s v=""/>
    <n v="0"/>
    <n v="0"/>
    <n v="0"/>
    <x v="1"/>
    <n v="3"/>
    <s v="1.03919786"/>
    <x v="1"/>
    <d v="2024-01-17T00:00:00"/>
    <x v="3347"/>
    <d v="1899-12-30T00:00:00"/>
    <d v="2024-01-17T10:31:00"/>
    <s v="10:31"/>
    <d v="1899-12-30T09:04:33"/>
    <x v="2"/>
    <x v="2"/>
    <x v="10"/>
    <x v="1"/>
    <n v="0"/>
  </r>
  <r>
    <n v="3373"/>
    <d v="2024-01-17T19:35:59"/>
    <d v="2024-01-17T19:36:53"/>
    <s v="45664102@ventasyservicios.com.co"/>
    <s v="Angie Tatiana Tique Cardozo"/>
    <m/>
    <d v="2024-01-17T00:00:00"/>
    <s v="11:15 a. m., "/>
    <x v="0"/>
    <m/>
    <m/>
    <m/>
    <m/>
    <m/>
    <m/>
    <m/>
    <m/>
    <s v="claropqrmovil-38@millenium.com.co; "/>
    <s v="RCANCELACION SEGMENTO PYME 1423700"/>
    <s v="86151608"/>
    <s v="HONORIO  SAENZ   CHAVES  "/>
    <s v="MICR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7T00:00:00"/>
    <s v="NO APLICA"/>
    <s v="NO APLICA"/>
    <x v="58"/>
    <x v="0"/>
    <x v="0"/>
    <x v="0"/>
    <x v="0"/>
    <n v="1"/>
    <n v="1"/>
    <n v="1"/>
    <n v="1"/>
    <x v="0"/>
    <n v="1"/>
    <s v="86151608HONORIO  SAENZ   CHAVES  "/>
    <x v="1"/>
    <d v="2024-01-17T00:00:00"/>
    <x v="3348"/>
    <d v="1899-12-30T00:00:00"/>
    <d v="2024-01-17T11:15:00"/>
    <s v="11:15"/>
    <d v="1899-12-30T08:21:53"/>
    <x v="2"/>
    <x v="2"/>
    <x v="16"/>
    <x v="1"/>
    <n v="8193"/>
  </r>
  <r>
    <n v="3374"/>
    <d v="2024-01-17T19:34:08"/>
    <d v="2024-01-17T19:37:30"/>
    <s v="45113897@ventasyservicios.com.co"/>
    <s v="Diana Carolina Zambrano Cruz"/>
    <m/>
    <d v="2024-01-17T00:00:00"/>
    <s v="12:11"/>
    <x v="4"/>
    <m/>
    <m/>
    <m/>
    <m/>
    <m/>
    <m/>
    <m/>
    <m/>
    <s v="neonatologosneocare@gmail.com"/>
    <s v="Activación SIM"/>
    <s v="3146454398"/>
    <s v="NEONATOLOGOS PARA EL CUIDADO DEL RECIEN"/>
    <s v="SOH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7T00:00:00"/>
    <m/>
    <m/>
    <x v="21"/>
    <x v="0"/>
    <x v="0"/>
    <x v="0"/>
    <x v="0"/>
    <n v="1"/>
    <n v="1"/>
    <n v="1"/>
    <n v="1"/>
    <x v="0"/>
    <n v="1"/>
    <s v="3146454398NEONATOLOGOS PARA EL CUIDADO DEL RECIEN"/>
    <x v="0"/>
    <d v="2024-01-17T00:00:00"/>
    <x v="3349"/>
    <d v="1899-12-30T00:00:00"/>
    <d v="2024-01-17T12:11:00"/>
    <s v="12:11"/>
    <d v="1899-12-30T07:26:30"/>
    <x v="2"/>
    <x v="2"/>
    <x v="30"/>
    <x v="0"/>
    <n v="8193"/>
  </r>
  <r>
    <n v="3375"/>
    <d v="2024-01-17T19:36:19"/>
    <d v="2024-01-17T19:43:36"/>
    <s v="45981202@ventasyservicios.com.co"/>
    <s v="Candida Mayerli Moyano Casallas"/>
    <m/>
    <d v="2024-01-10T00:00:00"/>
    <s v="5:31 p. m."/>
    <x v="5"/>
    <m/>
    <m/>
    <m/>
    <m/>
    <m/>
    <m/>
    <m/>
    <m/>
    <m/>
    <m/>
    <s v="12496389"/>
    <s v="SIMTEC SAS"/>
    <s v="MICRO"/>
    <s v="CLIENTE EXTERNO"/>
    <x v="0"/>
    <m/>
    <m/>
    <m/>
    <m/>
    <m/>
    <m/>
    <m/>
    <m/>
    <m/>
    <m/>
    <m/>
    <m/>
    <m/>
    <m/>
    <m/>
    <m/>
    <m/>
    <m/>
    <m/>
    <m/>
    <m/>
    <m/>
    <m/>
    <m/>
    <m/>
    <m/>
    <m/>
    <m/>
    <m/>
    <m/>
    <m/>
    <m/>
    <m/>
    <m/>
    <m/>
    <m/>
    <m/>
    <m/>
    <m/>
    <m/>
    <m/>
    <m/>
    <m/>
    <m/>
    <m/>
    <m/>
    <m/>
    <m/>
    <m/>
    <m/>
    <m/>
    <m/>
    <m/>
    <m/>
    <m/>
    <m/>
    <m/>
    <m/>
    <m/>
    <m/>
    <m/>
    <m/>
    <m/>
    <m/>
    <m/>
    <m/>
    <m/>
    <m/>
    <m/>
    <m/>
    <m/>
    <m/>
    <m/>
    <m/>
    <m/>
    <m/>
    <m/>
    <m/>
    <m/>
    <m/>
    <m/>
    <s v="Suspicious URL:PAGO CLARO"/>
    <s v="FIJA"/>
    <s v="FO"/>
    <s v="PAGO NO ABONADO"/>
    <s v="BANCO DAVIVIENDA"/>
    <s v="TRANSFERENCIA CON PAGO A LA REFERENCIA"/>
    <s v="REQ000004481368"/>
    <m/>
    <m/>
    <m/>
    <m/>
    <m/>
    <m/>
    <m/>
    <m/>
    <m/>
    <m/>
    <m/>
    <m/>
    <m/>
    <m/>
    <m/>
    <m/>
    <m/>
    <m/>
    <m/>
    <m/>
    <m/>
    <m/>
    <m/>
    <m/>
    <m/>
    <x v="0"/>
    <m/>
    <m/>
    <m/>
    <m/>
    <m/>
    <s v="SOLUCIONADO ESCALADO"/>
    <s v="MYIT"/>
    <d v="2024-01-10T00:00:00"/>
    <m/>
    <m/>
    <x v="68"/>
    <x v="4"/>
    <x v="4"/>
    <x v="0"/>
    <x v="0"/>
    <n v="1"/>
    <n v="1"/>
    <n v="1"/>
    <n v="1"/>
    <x v="0"/>
    <n v="1"/>
    <s v="12496389"/>
    <x v="1"/>
    <d v="2024-01-17T00:00:00"/>
    <x v="3350"/>
    <d v="1899-12-30T00:00:00"/>
    <d v="2024-01-10T05:31:00"/>
    <s v="5:31"/>
    <d v="1900-01-06T14:12:36"/>
    <x v="0"/>
    <x v="2"/>
    <x v="10"/>
    <x v="1"/>
    <n v="8193"/>
  </r>
  <r>
    <n v="3376"/>
    <d v="2024-01-17T19:42:57"/>
    <d v="2024-01-17T19:43:48"/>
    <s v="45113897@ventasyservicios.com.co"/>
    <s v="Diana Carolina Zambrano Cruz"/>
    <m/>
    <d v="2024-01-17T00:00:00"/>
    <s v="11:07"/>
    <x v="4"/>
    <m/>
    <m/>
    <m/>
    <m/>
    <m/>
    <m/>
    <m/>
    <m/>
    <s v="residente86@construccionesaldia.com"/>
    <s v="Re: Solicitud traslado Fibra Optica"/>
    <s v="21250184"/>
    <s v="MERY LAURA SIERRA GONZALEZ"/>
    <s v="MASIVO"/>
    <s v="CLIENTE EXTERNO"/>
    <x v="0"/>
    <m/>
    <s v="FIJO"/>
    <s v="HFC"/>
    <s v="TRASLADO SEDE"/>
    <m/>
    <m/>
    <m/>
    <m/>
    <m/>
    <m/>
    <m/>
    <m/>
    <m/>
    <m/>
    <m/>
    <m/>
    <m/>
    <m/>
    <m/>
    <m/>
    <m/>
    <m/>
    <m/>
    <m/>
    <m/>
    <m/>
    <m/>
    <m/>
    <m/>
    <m/>
    <m/>
    <m/>
    <m/>
    <m/>
    <m/>
    <m/>
    <m/>
    <m/>
    <m/>
    <m/>
    <m/>
    <m/>
    <m/>
    <m/>
    <m/>
    <m/>
    <m/>
    <m/>
    <m/>
    <m/>
    <m/>
    <m/>
    <m/>
    <m/>
    <m/>
    <m/>
    <m/>
    <m/>
    <m/>
    <m/>
    <m/>
    <m/>
    <m/>
    <s v="NO APLICA"/>
    <m/>
    <m/>
    <m/>
    <m/>
    <m/>
    <m/>
    <m/>
    <m/>
    <m/>
    <m/>
    <m/>
    <m/>
    <m/>
    <m/>
    <m/>
    <m/>
    <m/>
    <m/>
    <m/>
    <m/>
    <m/>
    <m/>
    <m/>
    <m/>
    <m/>
    <m/>
    <m/>
    <m/>
    <m/>
    <m/>
    <m/>
    <m/>
    <m/>
    <m/>
    <m/>
    <m/>
    <m/>
    <m/>
    <m/>
    <m/>
    <m/>
    <m/>
    <m/>
    <m/>
    <m/>
    <m/>
    <m/>
    <m/>
    <m/>
    <x v="0"/>
    <m/>
    <m/>
    <m/>
    <m/>
    <m/>
    <s v="GESTIONADO"/>
    <m/>
    <d v="2024-01-17T00:00:00"/>
    <m/>
    <m/>
    <x v="165"/>
    <x v="0"/>
    <x v="0"/>
    <x v="0"/>
    <x v="0"/>
    <n v="1"/>
    <n v="1"/>
    <n v="1"/>
    <n v="1"/>
    <x v="0"/>
    <n v="1"/>
    <s v="21250184MERY LAURA SIERRA GONZALEZ"/>
    <x v="0"/>
    <d v="2024-01-17T00:00:00"/>
    <x v="3351"/>
    <d v="1899-12-30T00:00:00"/>
    <d v="2024-01-17T11:07:00"/>
    <s v="11:07"/>
    <d v="1899-12-30T08:36:48"/>
    <x v="2"/>
    <x v="2"/>
    <x v="30"/>
    <x v="0"/>
    <n v="8193"/>
  </r>
  <r>
    <n v="3377"/>
    <d v="2024-01-17T19:42:45"/>
    <d v="2024-01-17T19:43:59"/>
    <s v="45077016@ventasyservicios.com.co"/>
    <s v="Luis Guanuquiza Dominguez"/>
    <m/>
    <d v="2024-01-17T00:00:00"/>
    <s v="12:18"/>
    <x v="3"/>
    <m/>
    <s v="15561413"/>
    <m/>
    <m/>
    <m/>
    <m/>
    <m/>
    <m/>
    <m/>
    <m/>
    <s v="901181187"/>
    <s v="BENEFICIO BAJAREQUE SUR SAS"/>
    <s v="EMPRESAS"/>
    <s v="CLIENTE EXTERNO"/>
    <x v="1"/>
    <s v="JAMES ALBERTO MEJIA GIRALDO"/>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7T00:00:00"/>
    <m/>
    <m/>
    <x v="47"/>
    <x v="3"/>
    <x v="0"/>
    <x v="0"/>
    <x v="0"/>
    <n v="1"/>
    <n v="1"/>
    <n v="1"/>
    <n v="1"/>
    <x v="0"/>
    <n v="1"/>
    <s v="901181187BENEFICIO BAJAREQUE SUR SAS"/>
    <x v="0"/>
    <d v="2024-01-17T00:00:00"/>
    <x v="3352"/>
    <d v="1899-12-30T00:00:00"/>
    <d v="2024-01-17T12:18:00"/>
    <s v="12:18"/>
    <d v="1899-12-30T07:25:59"/>
    <x v="2"/>
    <x v="2"/>
    <x v="25"/>
    <x v="1"/>
    <n v="8193"/>
  </r>
  <r>
    <n v="3378"/>
    <d v="2024-01-17T19:51:16"/>
    <d v="2024-01-17T19:52:10"/>
    <s v="45664102@ventasyservicios.com.co"/>
    <s v="Angie Tatiana Tique Cardozo"/>
    <m/>
    <d v="2024-01-17T00:00:00"/>
    <s v="10:10 a. m."/>
    <x v="0"/>
    <m/>
    <m/>
    <m/>
    <m/>
    <m/>
    <m/>
    <m/>
    <m/>
    <s v="soplastdecolombia.s.a.s@gmail.com"/>
    <s v="CARTA DE AUTORIZACIÓN-CANCELACIÓN LINEA 49564491"/>
    <s v="49564491  "/>
    <s v=" SOPLAST DE COLOMBIA SAS  "/>
    <s v="PYME PEQUEÑA"/>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7T00:00:00"/>
    <s v="NO APLICA"/>
    <s v="NO APLICA"/>
    <x v="58"/>
    <x v="0"/>
    <x v="0"/>
    <x v="0"/>
    <x v="0"/>
    <n v="1"/>
    <n v="1"/>
    <n v="1"/>
    <n v="1"/>
    <x v="0"/>
    <n v="1"/>
    <s v="49564491   SOPLAST DE COLOMBIA SAS  "/>
    <x v="1"/>
    <d v="2024-01-17T00:00:00"/>
    <x v="3353"/>
    <d v="1899-12-30T00:00:00"/>
    <d v="2024-01-17T10:10:00"/>
    <s v="10:10"/>
    <d v="1899-12-30T09:42:10"/>
    <x v="2"/>
    <x v="2"/>
    <x v="16"/>
    <x v="1"/>
    <n v="8193"/>
  </r>
  <r>
    <n v="3379"/>
    <d v="2024-01-17T19:51:35"/>
    <d v="2024-01-17T19:52:25"/>
    <s v="45113897@ventasyservicios.com.co"/>
    <s v="Diana Carolina Zambrano Cruz"/>
    <m/>
    <d v="2024-01-17T00:00:00"/>
    <s v="11:28"/>
    <x v="4"/>
    <m/>
    <m/>
    <m/>
    <m/>
    <m/>
    <m/>
    <m/>
    <m/>
    <s v="residente86@construccionesaldia.com"/>
    <s v="Re: Solicitud traslado Fibra Optica"/>
    <s v="13341066"/>
    <s v="ANDREA LILIANA POVEDA ZARATE"/>
    <s v="SOHO"/>
    <s v="CLIENTE EXTERNO"/>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7T00:00:00"/>
    <m/>
    <m/>
    <x v="80"/>
    <x v="0"/>
    <x v="0"/>
    <x v="0"/>
    <x v="0"/>
    <n v="1"/>
    <n v="1"/>
    <n v="1"/>
    <n v="1"/>
    <x v="2"/>
    <n v="4"/>
    <s v="13341066ANDREA LILIANA POVEDA ZARATE"/>
    <x v="0"/>
    <d v="2024-01-17T00:00:00"/>
    <x v="3354"/>
    <d v="1899-12-30T00:00:00"/>
    <d v="2024-01-17T11:28:00"/>
    <s v="11:28"/>
    <d v="1899-12-30T08:24:25"/>
    <x v="2"/>
    <x v="2"/>
    <x v="30"/>
    <x v="0"/>
    <n v="8193"/>
  </r>
  <r>
    <n v="3380"/>
    <d v="2024-01-17T19:51:31"/>
    <d v="2024-01-17T19:52:57"/>
    <s v="46044558@ventasyservicios.com.co"/>
    <s v="Dick Harry Rodriguez Rocha"/>
    <m/>
    <d v="2024-01-16T00:00:00"/>
    <s v="18:05"/>
    <x v="4"/>
    <m/>
    <m/>
    <m/>
    <m/>
    <m/>
    <m/>
    <m/>
    <m/>
    <s v="lmihsas@outlook.com"/>
    <s v="SOLICITUD DE CANCELACIÓN  servicios de internet y linea -  901106003-7"/>
    <s v="12473870"/>
    <s v="LM INVESTMENT HOUSE SAS"/>
    <s v="PYME MEDIANA"/>
    <s v="CLIENTE EXTERNO"/>
    <x v="0"/>
    <m/>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7T00:00:00"/>
    <m/>
    <m/>
    <x v="58"/>
    <x v="0"/>
    <x v="0"/>
    <x v="0"/>
    <x v="0"/>
    <n v="1"/>
    <n v="1"/>
    <n v="1"/>
    <n v="1"/>
    <x v="0"/>
    <n v="1"/>
    <s v="12473870LM INVESTMENT HOUSE SAS"/>
    <x v="0"/>
    <d v="2024-01-17T00:00:00"/>
    <x v="3355"/>
    <d v="1899-12-30T00:00:00"/>
    <d v="2024-01-16T18:05:00"/>
    <s v="18:05"/>
    <d v="1899-12-31T01:47:57"/>
    <x v="0"/>
    <x v="0"/>
    <x v="20"/>
    <x v="1"/>
    <n v="8193"/>
  </r>
  <r>
    <n v="3381"/>
    <d v="2024-01-17T19:51:52"/>
    <d v="2024-01-17T19:54:18"/>
    <s v="46046817@ventasyservicios.com.co"/>
    <s v="Nicolas Romero Parra"/>
    <m/>
    <d v="2024-01-17T00:00:00"/>
    <s v="10:35"/>
    <x v="4"/>
    <m/>
    <m/>
    <m/>
    <m/>
    <m/>
    <m/>
    <m/>
    <m/>
    <s v="Jlosada@wynwood-house.com"/>
    <s v="ALEXANDRA LEAL HERNANDEZ"/>
    <s v="20231130"/>
    <s v="ALEXANDRA LEAL HERNANDEZ"/>
    <s v="PYME MEDIANA"/>
    <s v="CONSULTOR COMERCIAL"/>
    <x v="0"/>
    <m/>
    <s v="FIJO"/>
    <s v="HFC"/>
    <s v="REPORTES"/>
    <m/>
    <m/>
    <m/>
    <m/>
    <m/>
    <m/>
    <m/>
    <m/>
    <m/>
    <m/>
    <m/>
    <m/>
    <m/>
    <m/>
    <m/>
    <m/>
    <m/>
    <m/>
    <m/>
    <m/>
    <m/>
    <m/>
    <m/>
    <m/>
    <m/>
    <m/>
    <m/>
    <m/>
    <m/>
    <m/>
    <m/>
    <m/>
    <m/>
    <m/>
    <m/>
    <m/>
    <m/>
    <m/>
    <m/>
    <m/>
    <m/>
    <m/>
    <m/>
    <m/>
    <m/>
    <m/>
    <s v="DETALLE DE SERVICIOS"/>
    <m/>
    <m/>
    <m/>
    <m/>
    <m/>
    <m/>
    <m/>
    <m/>
    <m/>
    <m/>
    <m/>
    <m/>
    <m/>
    <m/>
    <m/>
    <m/>
    <m/>
    <m/>
    <m/>
    <m/>
    <m/>
    <m/>
    <m/>
    <m/>
    <m/>
    <m/>
    <m/>
    <m/>
    <m/>
    <m/>
    <m/>
    <m/>
    <m/>
    <m/>
    <m/>
    <m/>
    <m/>
    <m/>
    <m/>
    <m/>
    <m/>
    <m/>
    <m/>
    <m/>
    <m/>
    <m/>
    <m/>
    <m/>
    <m/>
    <m/>
    <m/>
    <m/>
    <m/>
    <m/>
    <m/>
    <m/>
    <m/>
    <m/>
    <m/>
    <m/>
    <m/>
    <m/>
    <x v="0"/>
    <m/>
    <m/>
    <m/>
    <m/>
    <m/>
    <s v="GESTIONADO"/>
    <m/>
    <d v="2024-01-17T00:00:00"/>
    <s v="N/A"/>
    <s v="0"/>
    <x v="106"/>
    <x v="0"/>
    <x v="0"/>
    <x v="0"/>
    <x v="0"/>
    <n v="1"/>
    <n v="1"/>
    <n v="1"/>
    <n v="1"/>
    <x v="0"/>
    <n v="1"/>
    <s v="20231130ALEXANDRA LEAL HERNANDEZ"/>
    <x v="0"/>
    <d v="2024-01-17T00:00:00"/>
    <x v="3356"/>
    <d v="1899-12-30T00:00:00"/>
    <d v="2024-01-17T10:35:00"/>
    <s v="10:35"/>
    <d v="1899-12-30T09:19:18"/>
    <x v="2"/>
    <x v="2"/>
    <x v="3"/>
    <x v="1"/>
    <n v="8193"/>
  </r>
  <r>
    <n v="3382"/>
    <d v="2024-01-17T19:54:35"/>
    <d v="2024-01-17T19:55:23"/>
    <s v="46044959@ventasyservicios.com.co"/>
    <s v="Brayan Enrique Cuida Castillo"/>
    <m/>
    <d v="2024-01-17T00:00:00"/>
    <s v="4:11 p. m."/>
    <x v="4"/>
    <m/>
    <m/>
    <m/>
    <m/>
    <m/>
    <m/>
    <m/>
    <m/>
    <s v="contabilidadpodernatural@gmail.com"/>
    <s v="RE: ALCARACION DE PAGOS CORRESDPONDIENTES A LAS FACTURAS 3-291538729 Y 3-291517682 DEL MES DE DICIEMBRE 2023"/>
    <s v="0"/>
    <s v="0"/>
    <s v="NO DETERMINADO"/>
    <s v="CLIENTE CLARO"/>
    <x v="0"/>
    <m/>
    <s v="FIJO"/>
    <s v="HFC"/>
    <s v="REPORTES"/>
    <m/>
    <m/>
    <m/>
    <m/>
    <m/>
    <m/>
    <m/>
    <m/>
    <m/>
    <m/>
    <m/>
    <m/>
    <m/>
    <m/>
    <m/>
    <m/>
    <m/>
    <m/>
    <m/>
    <m/>
    <m/>
    <m/>
    <m/>
    <m/>
    <m/>
    <m/>
    <m/>
    <m/>
    <m/>
    <m/>
    <m/>
    <m/>
    <m/>
    <m/>
    <m/>
    <m/>
    <m/>
    <m/>
    <m/>
    <m/>
    <m/>
    <m/>
    <m/>
    <m/>
    <m/>
    <m/>
    <s v="DETALLE DE SERVICIOS"/>
    <m/>
    <m/>
    <m/>
    <m/>
    <m/>
    <m/>
    <m/>
    <m/>
    <m/>
    <m/>
    <m/>
    <m/>
    <m/>
    <m/>
    <m/>
    <m/>
    <m/>
    <m/>
    <m/>
    <m/>
    <m/>
    <m/>
    <m/>
    <m/>
    <m/>
    <m/>
    <m/>
    <m/>
    <m/>
    <m/>
    <m/>
    <m/>
    <m/>
    <m/>
    <m/>
    <m/>
    <m/>
    <m/>
    <m/>
    <m/>
    <m/>
    <m/>
    <m/>
    <m/>
    <m/>
    <m/>
    <m/>
    <m/>
    <m/>
    <m/>
    <m/>
    <m/>
    <m/>
    <m/>
    <m/>
    <m/>
    <m/>
    <m/>
    <m/>
    <m/>
    <m/>
    <m/>
    <x v="0"/>
    <m/>
    <m/>
    <m/>
    <m/>
    <m/>
    <s v="GESTIONADO"/>
    <m/>
    <d v="2024-01-17T00:00:00"/>
    <s v="nn"/>
    <m/>
    <x v="106"/>
    <x v="0"/>
    <x v="0"/>
    <x v="0"/>
    <x v="0"/>
    <n v="1"/>
    <n v="1"/>
    <n v="1"/>
    <n v="1"/>
    <x v="0"/>
    <n v="1"/>
    <s v="00"/>
    <x v="0"/>
    <d v="2024-01-17T00:00:00"/>
    <x v="3357"/>
    <d v="1899-12-30T00:00:00"/>
    <d v="2024-01-17T04:11:00"/>
    <s v="4:11"/>
    <d v="1899-12-30T15:44:23"/>
    <x v="3"/>
    <x v="2"/>
    <x v="7"/>
    <x v="0"/>
    <n v="8193"/>
  </r>
  <r>
    <n v="3383"/>
    <d v="2024-01-17T19:55:53"/>
    <d v="2024-01-17T19:56:54"/>
    <s v="45961588@ventasyservicios.com.co"/>
    <s v="Brian Fernando Camacho Hernandez"/>
    <m/>
    <d v="2024-01-16T00:00:00"/>
    <s v="1400"/>
    <x v="4"/>
    <m/>
    <m/>
    <m/>
    <m/>
    <m/>
    <m/>
    <m/>
    <m/>
    <s v="auxiliarquindio@centroversalles.org"/>
    <s v="CENTRO DE DESARROLLO COMU"/>
    <s v="08982338"/>
    <s v="CENTRO DE DESARROLLO COMU"/>
    <s v="SOHO"/>
    <s v="CLIENTE EXTERNO"/>
    <x v="0"/>
    <m/>
    <s v="MÓVIL"/>
    <m/>
    <m/>
    <s v="PQR"/>
    <m/>
    <m/>
    <m/>
    <m/>
    <m/>
    <m/>
    <m/>
    <m/>
    <m/>
    <m/>
    <m/>
    <m/>
    <m/>
    <m/>
    <m/>
    <m/>
    <m/>
    <m/>
    <m/>
    <m/>
    <m/>
    <m/>
    <m/>
    <m/>
    <m/>
    <m/>
    <m/>
    <m/>
    <m/>
    <m/>
    <m/>
    <m/>
    <m/>
    <m/>
    <m/>
    <m/>
    <s v="INFORMACIÓN - ACLARACIÓN"/>
    <s v="OTROS PRODUCTOS (VENTAS)"/>
    <m/>
    <m/>
    <m/>
    <m/>
    <m/>
    <m/>
    <m/>
    <m/>
    <m/>
    <m/>
    <m/>
    <m/>
    <m/>
    <m/>
    <m/>
    <m/>
    <m/>
    <m/>
    <m/>
    <m/>
    <m/>
    <m/>
    <m/>
    <m/>
    <m/>
    <m/>
    <m/>
    <m/>
    <m/>
    <m/>
    <m/>
    <m/>
    <m/>
    <m/>
    <m/>
    <m/>
    <m/>
    <m/>
    <m/>
    <m/>
    <m/>
    <m/>
    <m/>
    <m/>
    <m/>
    <m/>
    <m/>
    <m/>
    <m/>
    <m/>
    <m/>
    <m/>
    <m/>
    <m/>
    <m/>
    <m/>
    <m/>
    <m/>
    <m/>
    <m/>
    <m/>
    <m/>
    <m/>
    <m/>
    <m/>
    <m/>
    <m/>
    <m/>
    <m/>
    <m/>
    <x v="0"/>
    <m/>
    <m/>
    <m/>
    <m/>
    <m/>
    <s v="GESTIONADO"/>
    <m/>
    <d v="2024-01-17T00:00:00"/>
    <s v="na"/>
    <s v="na"/>
    <x v="60"/>
    <x v="0"/>
    <x v="0"/>
    <x v="0"/>
    <x v="0"/>
    <n v="1"/>
    <n v="1"/>
    <n v="1"/>
    <n v="1"/>
    <x v="0"/>
    <n v="1"/>
    <s v="08982338CENTRO DE DESARROLLO COMU"/>
    <x v="0"/>
    <d v="2024-01-17T00:00:00"/>
    <x v="3358"/>
    <d v="1899-12-30T00:00:00"/>
    <d v="2024-01-16T00:00:00"/>
    <s v="Hora mal diligenciada."/>
    <d v="1899-12-31T19:56:54"/>
    <x v="0"/>
    <x v="0"/>
    <x v="21"/>
    <x v="0"/>
    <n v="8193"/>
  </r>
  <r>
    <n v="3384"/>
    <d v="2024-01-17T19:43:40"/>
    <d v="2024-01-17T19:57:08"/>
    <s v="45981202@ventasyservicios.com.co"/>
    <s v="Candida Mayerli Moyano Casallas"/>
    <m/>
    <d v="2024-01-10T00:00:00"/>
    <s v="6:39 p. m."/>
    <x v="5"/>
    <m/>
    <m/>
    <m/>
    <m/>
    <m/>
    <m/>
    <m/>
    <m/>
    <m/>
    <m/>
    <s v="72598337"/>
    <s v="MUNICIPIO DE EL CERRITO"/>
    <s v="PYME MEDIANA"/>
    <s v="CLIENTE EXTERNO"/>
    <x v="0"/>
    <m/>
    <m/>
    <m/>
    <m/>
    <m/>
    <m/>
    <m/>
    <m/>
    <m/>
    <m/>
    <m/>
    <m/>
    <m/>
    <m/>
    <m/>
    <m/>
    <m/>
    <m/>
    <m/>
    <m/>
    <m/>
    <m/>
    <m/>
    <m/>
    <m/>
    <m/>
    <m/>
    <m/>
    <m/>
    <m/>
    <m/>
    <m/>
    <m/>
    <m/>
    <m/>
    <m/>
    <m/>
    <m/>
    <m/>
    <m/>
    <m/>
    <m/>
    <m/>
    <m/>
    <m/>
    <m/>
    <m/>
    <m/>
    <m/>
    <m/>
    <m/>
    <m/>
    <m/>
    <m/>
    <m/>
    <m/>
    <m/>
    <m/>
    <m/>
    <m/>
    <m/>
    <m/>
    <m/>
    <m/>
    <m/>
    <m/>
    <m/>
    <m/>
    <m/>
    <m/>
    <m/>
    <m/>
    <m/>
    <m/>
    <m/>
    <m/>
    <m/>
    <m/>
    <m/>
    <m/>
    <m/>
    <s v="Comprobantes de pago - facturas de claro dobles"/>
    <s v="MÓVIL"/>
    <m/>
    <s v="PAGO NO ABONADO"/>
    <s v="BANCOLOMBIA"/>
    <s v="TRANSFERENCIA CON PAGO A LA REFERENCIA"/>
    <s v="REQ000004481389"/>
    <m/>
    <m/>
    <m/>
    <m/>
    <m/>
    <m/>
    <m/>
    <m/>
    <m/>
    <m/>
    <m/>
    <m/>
    <m/>
    <m/>
    <m/>
    <m/>
    <m/>
    <m/>
    <m/>
    <m/>
    <m/>
    <m/>
    <m/>
    <m/>
    <m/>
    <x v="0"/>
    <m/>
    <m/>
    <m/>
    <m/>
    <m/>
    <s v="SOLUCIONADO ESCALADO"/>
    <s v="MYIT"/>
    <d v="2024-01-12T00:00:00"/>
    <m/>
    <m/>
    <x v="68"/>
    <x v="4"/>
    <x v="4"/>
    <x v="0"/>
    <x v="0"/>
    <n v="1"/>
    <n v="1"/>
    <n v="1"/>
    <n v="1"/>
    <x v="0"/>
    <n v="1"/>
    <s v="72598337"/>
    <x v="1"/>
    <d v="2024-01-17T00:00:00"/>
    <x v="3359"/>
    <d v="1899-12-30T00:00:00"/>
    <d v="2024-01-10T06:39:00"/>
    <s v="6:39"/>
    <d v="1900-01-06T13:18:08"/>
    <x v="0"/>
    <x v="0"/>
    <x v="10"/>
    <x v="1"/>
    <n v="8193"/>
  </r>
  <r>
    <n v="3385"/>
    <d v="2024-01-17T20:00:03"/>
    <d v="2024-01-17T20:00:11"/>
    <s v="45113897@ventasyservicios.com.co"/>
    <s v="Diana Carolina Zambrano Cruz"/>
    <m/>
    <d v="2024-01-17T00:00:00"/>
    <s v="11:58"/>
    <x v="4"/>
    <m/>
    <m/>
    <m/>
    <m/>
    <m/>
    <m/>
    <m/>
    <m/>
    <s v="miguel.suarez@wexler.com.co"/>
    <s v="Solicitud Traslado Enlace Wexler//AAAEEU0001"/>
    <s v="12334601"/>
    <s v="WEXLER S.A.S"/>
    <s v="PYME MEDIANA"/>
    <s v="CLIENTE EXTERNO"/>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7T00:00:00"/>
    <m/>
    <m/>
    <x v="80"/>
    <x v="0"/>
    <x v="0"/>
    <x v="0"/>
    <x v="0"/>
    <n v="1"/>
    <n v="1"/>
    <n v="1"/>
    <n v="1"/>
    <x v="0"/>
    <n v="1"/>
    <s v="12334601WEXLER S.A.S"/>
    <x v="0"/>
    <d v="2024-01-17T00:00:00"/>
    <x v="3360"/>
    <d v="1899-12-30T00:00:00"/>
    <d v="2024-01-17T11:58:00"/>
    <s v="11:58"/>
    <d v="1899-12-30T08:02:11"/>
    <x v="2"/>
    <x v="2"/>
    <x v="30"/>
    <x v="0"/>
    <n v="8193"/>
  </r>
  <r>
    <n v="3386"/>
    <d v="2024-01-17T20:01:22"/>
    <d v="2024-01-17T20:02:11"/>
    <s v="45664102@ventasyservicios.com.co"/>
    <s v="Angie Tatiana Tique Cardozo"/>
    <m/>
    <d v="2024-01-17T00:00:00"/>
    <s v="10:09 a. m."/>
    <x v="0"/>
    <m/>
    <m/>
    <m/>
    <m/>
    <m/>
    <m/>
    <m/>
    <m/>
    <s v="fundacionversovivo@gmail.com"/>
    <s v="Cancelación de plan claro Hogar NO. DE CUENTA: 52435977"/>
    <s v="52435977"/>
    <s v=" FUNDACION VERSO VIVO"/>
    <s v="SOH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7T00:00:00"/>
    <s v="NO APLICA"/>
    <s v="NO APLICA"/>
    <x v="58"/>
    <x v="0"/>
    <x v="0"/>
    <x v="0"/>
    <x v="0"/>
    <n v="1"/>
    <n v="1"/>
    <n v="1"/>
    <n v="1"/>
    <x v="0"/>
    <n v="1"/>
    <s v="52435977 FUNDACION VERSO VIVO"/>
    <x v="1"/>
    <d v="2024-01-17T00:00:00"/>
    <x v="3361"/>
    <d v="1899-12-30T00:00:00"/>
    <d v="2024-01-17T10:09:00"/>
    <s v="10:09"/>
    <d v="1899-12-30T09:53:11"/>
    <x v="2"/>
    <x v="2"/>
    <x v="16"/>
    <x v="1"/>
    <n v="8193"/>
  </r>
  <r>
    <n v="3387"/>
    <d v="2024-01-17T20:04:27"/>
    <d v="2024-01-17T20:05:10"/>
    <s v="46044959@ventasyservicios.com.co"/>
    <s v="Brayan Enrique Cuida Castillo"/>
    <m/>
    <d v="2024-01-17T00:00:00"/>
    <s v="4:10 p. m."/>
    <x v="4"/>
    <m/>
    <m/>
    <m/>
    <m/>
    <m/>
    <m/>
    <m/>
    <m/>
    <s v="recepcion.maquiamarillas@gmail.com"/>
    <s v="Re: SOLICITUD ESTADO DE CUENTAS MAQUINAS AMARILLAS SAS"/>
    <s v="12047451"/>
    <s v=" MAQUINAS AMARILLAS SAS"/>
    <s v="PYME PEQUEÑA"/>
    <s v="CLIENTE CLARO"/>
    <x v="0"/>
    <m/>
    <s v="FIJO"/>
    <s v="FO"/>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7T00:00:00"/>
    <s v="nn"/>
    <m/>
    <x v="47"/>
    <x v="0"/>
    <x v="0"/>
    <x v="0"/>
    <x v="0"/>
    <n v="1"/>
    <n v="1"/>
    <n v="1"/>
    <n v="1"/>
    <x v="0"/>
    <n v="1"/>
    <s v="12047451 MAQUINAS AMARILLAS SAS"/>
    <x v="0"/>
    <d v="2024-01-17T00:00:00"/>
    <x v="3362"/>
    <d v="1899-12-30T00:00:00"/>
    <d v="2024-01-17T04:10:00"/>
    <s v="4:10"/>
    <d v="1899-12-30T15:55:10"/>
    <x v="3"/>
    <x v="2"/>
    <x v="7"/>
    <x v="0"/>
    <n v="8193"/>
  </r>
  <r>
    <n v="3388"/>
    <d v="2024-01-17T20:05:44"/>
    <d v="2024-01-17T20:06:42"/>
    <s v="45961588@ventasyservicios.com.co"/>
    <s v="Brian Fernando Camacho Hernandez"/>
    <m/>
    <d v="2024-01-16T00:00:00"/>
    <s v="1333"/>
    <x v="4"/>
    <m/>
    <m/>
    <m/>
    <m/>
    <m/>
    <m/>
    <m/>
    <m/>
    <s v="hypineda@misena.edu.co"/>
    <s v="Re: Traslado de l??nea"/>
    <s v="96425208"/>
    <s v="HEIDY YOLI PINEDA ESPITIA"/>
    <s v="MICRO"/>
    <s v="CLIENTE EXTERNO"/>
    <x v="0"/>
    <m/>
    <s v="FIJO"/>
    <s v="HFC"/>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7T00:00:00"/>
    <s v="na"/>
    <s v="na"/>
    <x v="80"/>
    <x v="0"/>
    <x v="0"/>
    <x v="0"/>
    <x v="0"/>
    <n v="1"/>
    <n v="1"/>
    <n v="1"/>
    <n v="1"/>
    <x v="2"/>
    <n v="2"/>
    <s v="96425208HEIDY YOLI PINEDA ESPITIA"/>
    <x v="0"/>
    <d v="2024-01-17T00:00:00"/>
    <x v="3363"/>
    <d v="1899-12-30T00:00:00"/>
    <d v="2024-01-16T00:00:00"/>
    <s v="Hora mal diligenciada."/>
    <d v="1899-12-31T20:06:42"/>
    <x v="0"/>
    <x v="0"/>
    <x v="21"/>
    <x v="0"/>
    <n v="8193"/>
  </r>
  <r>
    <n v="3389"/>
    <d v="2024-01-17T20:05:57"/>
    <d v="2024-01-17T20:07:07"/>
    <s v="45077016@ventasyservicios.com.co"/>
    <s v="Luis Guanuquiza Dominguez"/>
    <m/>
    <d v="2024-01-17T00:00:00"/>
    <s v="12:55"/>
    <x v="3"/>
    <m/>
    <s v="15561438"/>
    <m/>
    <m/>
    <m/>
    <m/>
    <m/>
    <m/>
    <m/>
    <m/>
    <s v="890904005"/>
    <s v="METALANDES S.A."/>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7T00:00:00"/>
    <m/>
    <m/>
    <x v="21"/>
    <x v="3"/>
    <x v="0"/>
    <x v="0"/>
    <x v="0"/>
    <n v="1"/>
    <n v="1"/>
    <n v="1"/>
    <n v="1"/>
    <x v="0"/>
    <n v="1"/>
    <s v="890904005METALANDES S.A."/>
    <x v="0"/>
    <d v="2024-01-17T00:00:00"/>
    <x v="3364"/>
    <d v="1899-12-30T00:00:00"/>
    <d v="2024-01-17T12:55:00"/>
    <s v="12:55"/>
    <d v="1899-12-30T07:12:07"/>
    <x v="2"/>
    <x v="2"/>
    <x v="25"/>
    <x v="1"/>
    <n v="8193"/>
  </r>
  <r>
    <n v="3390"/>
    <d v="2024-01-17T19:59:40"/>
    <d v="2024-01-17T20:09:25"/>
    <s v="45981202@ventasyservicios.com.co"/>
    <s v="Candida Mayerli Moyano Casallas"/>
    <m/>
    <d v="2024-01-11T00:00:00"/>
    <s v="9:48 a. m."/>
    <x v="5"/>
    <m/>
    <m/>
    <m/>
    <m/>
    <m/>
    <m/>
    <m/>
    <m/>
    <m/>
    <m/>
    <s v="1.33026610"/>
    <s v="TECNIGEN COLOMBIA MEDICINA CIENCIA Y TEC"/>
    <s v="MICRO"/>
    <s v="CLIENTE EXTERNO"/>
    <x v="0"/>
    <m/>
    <m/>
    <m/>
    <m/>
    <m/>
    <m/>
    <m/>
    <m/>
    <m/>
    <m/>
    <m/>
    <m/>
    <m/>
    <m/>
    <m/>
    <m/>
    <m/>
    <m/>
    <m/>
    <m/>
    <m/>
    <m/>
    <m/>
    <m/>
    <m/>
    <m/>
    <m/>
    <m/>
    <m/>
    <m/>
    <m/>
    <m/>
    <m/>
    <m/>
    <m/>
    <m/>
    <m/>
    <m/>
    <m/>
    <m/>
    <m/>
    <m/>
    <m/>
    <m/>
    <m/>
    <m/>
    <m/>
    <m/>
    <m/>
    <m/>
    <m/>
    <m/>
    <m/>
    <m/>
    <m/>
    <m/>
    <m/>
    <m/>
    <m/>
    <m/>
    <m/>
    <m/>
    <m/>
    <m/>
    <m/>
    <m/>
    <m/>
    <m/>
    <m/>
    <m/>
    <m/>
    <m/>
    <m/>
    <m/>
    <m/>
    <m/>
    <m/>
    <m/>
    <m/>
    <m/>
    <m/>
    <s v="TECNIGEN COLOMBIA MEDICINA CIENCIA Y TECNOLOGIA S.A.S NIT 901.322.851-1"/>
    <s v="MÓVIL"/>
    <m/>
    <s v="PAGO NO ABONADO"/>
    <s v="BANCOLOMBIA"/>
    <s v="TRANSFERENCIA CON PAGO A LA REFERENCIA"/>
    <s v="REQ000004476566"/>
    <m/>
    <m/>
    <m/>
    <m/>
    <m/>
    <m/>
    <m/>
    <m/>
    <m/>
    <m/>
    <m/>
    <m/>
    <m/>
    <m/>
    <m/>
    <m/>
    <m/>
    <m/>
    <m/>
    <m/>
    <m/>
    <m/>
    <m/>
    <m/>
    <m/>
    <x v="0"/>
    <m/>
    <m/>
    <m/>
    <m/>
    <m/>
    <s v="SOLUCIONADO ESCALADO"/>
    <s v="MYIT"/>
    <d v="2024-01-11T00:00:00"/>
    <m/>
    <m/>
    <x v="68"/>
    <x v="4"/>
    <x v="4"/>
    <x v="0"/>
    <x v="0"/>
    <n v="1"/>
    <n v="1"/>
    <n v="1"/>
    <n v="1"/>
    <x v="2"/>
    <n v="2"/>
    <s v="1.33026610"/>
    <x v="1"/>
    <d v="2024-01-17T00:00:00"/>
    <x v="3365"/>
    <d v="1899-12-30T00:00:00"/>
    <d v="2024-01-11T09:48:00"/>
    <s v="9:48"/>
    <d v="1900-01-05T10:21:25"/>
    <x v="0"/>
    <x v="2"/>
    <x v="10"/>
    <x v="1"/>
    <n v="8193"/>
  </r>
  <r>
    <n v="3391"/>
    <d v="2024-01-17T20:10:53"/>
    <d v="2024-01-17T20:11:39"/>
    <s v="46044959@ventasyservicios.com.co"/>
    <s v="Brayan Enrique Cuida Castillo"/>
    <m/>
    <d v="2024-01-16T00:00:00"/>
    <s v="4:04 p. m."/>
    <x v="4"/>
    <m/>
    <m/>
    <m/>
    <m/>
    <m/>
    <m/>
    <m/>
    <m/>
    <s v="seminariomayor@diocesisgirardot.org"/>
    <s v="RE: RV: claro cancelacion servicio"/>
    <s v="62349766"/>
    <s v="SEMINARIO MAYOR LA INMACU"/>
    <s v="MICR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7T00:00:00"/>
    <s v="nn"/>
    <m/>
    <x v="58"/>
    <x v="0"/>
    <x v="0"/>
    <x v="0"/>
    <x v="0"/>
    <n v="1"/>
    <n v="1"/>
    <n v="1"/>
    <n v="1"/>
    <x v="0"/>
    <n v="1"/>
    <s v="62349766SEMINARIO MAYOR LA INMACU"/>
    <x v="0"/>
    <d v="2024-01-17T00:00:00"/>
    <x v="3366"/>
    <d v="1899-12-30T00:00:00"/>
    <d v="2024-01-16T04:04:00"/>
    <s v="4:04"/>
    <d v="1899-12-31T16:07:39"/>
    <x v="0"/>
    <x v="0"/>
    <x v="7"/>
    <x v="0"/>
    <n v="8193"/>
  </r>
  <r>
    <n v="3392"/>
    <d v="2024-01-17T20:10:21"/>
    <d v="2024-01-17T20:12:15"/>
    <s v="46044558@ventasyservicios.com.co"/>
    <s v="Dick Harry Rodriguez Rocha"/>
    <m/>
    <d v="2024-01-16T00:00:00"/>
    <s v="18:20"/>
    <x v="4"/>
    <m/>
    <m/>
    <m/>
    <m/>
    <m/>
    <m/>
    <m/>
    <m/>
    <s v="irmaleytonc@hotmail.com"/>
    <s v="SOLICITUD CANCELACION SERVICIO CLARO CRA 7 No.26-09 A NOMBRE IRMA LEYTON C"/>
    <s v="48050278"/>
    <s v="IRMA LEYTON CABALLERO"/>
    <s v="MICRO"/>
    <s v="CLIENTE EXTERNO"/>
    <x v="0"/>
    <m/>
    <s v="FIJO"/>
    <s v="HFC"/>
    <s v="CANCELACIÓN DE SERVICIO"/>
    <m/>
    <m/>
    <m/>
    <m/>
    <m/>
    <m/>
    <m/>
    <s v="PROPUESTA CONTENCIÓN"/>
    <m/>
    <m/>
    <m/>
    <m/>
    <m/>
    <m/>
    <m/>
    <m/>
    <m/>
    <m/>
    <m/>
    <m/>
    <m/>
    <m/>
    <m/>
    <m/>
    <m/>
    <m/>
    <m/>
    <m/>
    <m/>
    <m/>
    <m/>
    <m/>
    <m/>
    <m/>
    <m/>
    <m/>
    <m/>
    <m/>
    <m/>
    <m/>
    <m/>
    <m/>
    <m/>
    <m/>
    <m/>
    <m/>
    <m/>
    <m/>
    <m/>
    <m/>
    <m/>
    <m/>
    <m/>
    <m/>
    <m/>
    <m/>
    <m/>
    <m/>
    <m/>
    <m/>
    <m/>
    <m/>
    <m/>
    <m/>
    <m/>
    <m/>
    <m/>
    <m/>
    <m/>
    <m/>
    <m/>
    <m/>
    <m/>
    <m/>
    <m/>
    <m/>
    <m/>
    <m/>
    <m/>
    <m/>
    <m/>
    <m/>
    <m/>
    <m/>
    <m/>
    <m/>
    <m/>
    <m/>
    <m/>
    <m/>
    <m/>
    <m/>
    <m/>
    <m/>
    <m/>
    <m/>
    <m/>
    <m/>
    <m/>
    <m/>
    <m/>
    <m/>
    <m/>
    <m/>
    <m/>
    <s v="TOTAL"/>
    <m/>
    <s v="NO USA EL SERVICIO"/>
    <m/>
    <x v="1"/>
    <m/>
    <m/>
    <s v="1"/>
    <m/>
    <m/>
    <s v="GESTIONADO"/>
    <m/>
    <d v="2024-01-17T00:00:00"/>
    <m/>
    <m/>
    <x v="11"/>
    <x v="0"/>
    <x v="0"/>
    <x v="0"/>
    <x v="0"/>
    <n v="1"/>
    <n v="1"/>
    <n v="1"/>
    <n v="1"/>
    <x v="0"/>
    <n v="1"/>
    <s v="48050278IRMA LEYTON CABALLERO"/>
    <x v="0"/>
    <d v="2024-01-17T00:00:00"/>
    <x v="3367"/>
    <d v="1899-12-30T00:00:00"/>
    <d v="2024-01-16T18:20:00"/>
    <s v="18:20"/>
    <d v="1899-12-31T01:52:15"/>
    <x v="0"/>
    <x v="0"/>
    <x v="20"/>
    <x v="1"/>
    <n v="8193"/>
  </r>
  <r>
    <n v="3393"/>
    <d v="2024-01-17T20:09:28"/>
    <d v="2024-01-17T20:15:44"/>
    <s v="45981202@ventasyservicios.com.co"/>
    <s v="Candida Mayerli Moyano Casallas"/>
    <m/>
    <d v="2024-01-12T00:00:00"/>
    <s v="2:53 p. m."/>
    <x v="5"/>
    <m/>
    <m/>
    <m/>
    <m/>
    <m/>
    <m/>
    <m/>
    <m/>
    <m/>
    <m/>
    <s v="1.57838134"/>
    <s v="TRANSPORTE DE PETROLEO Y CARGA S.A.S TRA -"/>
    <s v="MICRO"/>
    <s v="CLIENTE EXTERNO"/>
    <x v="0"/>
    <m/>
    <m/>
    <m/>
    <m/>
    <m/>
    <m/>
    <m/>
    <m/>
    <m/>
    <m/>
    <m/>
    <m/>
    <m/>
    <m/>
    <m/>
    <m/>
    <m/>
    <m/>
    <m/>
    <m/>
    <m/>
    <m/>
    <m/>
    <m/>
    <m/>
    <m/>
    <m/>
    <m/>
    <m/>
    <m/>
    <m/>
    <m/>
    <m/>
    <m/>
    <m/>
    <m/>
    <m/>
    <m/>
    <m/>
    <m/>
    <m/>
    <m/>
    <m/>
    <m/>
    <m/>
    <m/>
    <m/>
    <m/>
    <m/>
    <m/>
    <m/>
    <m/>
    <m/>
    <m/>
    <m/>
    <m/>
    <m/>
    <m/>
    <m/>
    <m/>
    <m/>
    <m/>
    <m/>
    <m/>
    <m/>
    <m/>
    <m/>
    <m/>
    <m/>
    <m/>
    <m/>
    <m/>
    <m/>
    <m/>
    <m/>
    <m/>
    <m/>
    <m/>
    <m/>
    <m/>
    <m/>
    <s v="PAGO NO ABONADO | Codigo Interno 1578381341 | TRANSPORTE DE PETROLEO Y CARGA SAS"/>
    <s v="MÓVIL"/>
    <m/>
    <s v="PAGO NO ABONADO"/>
    <s v="BANCO DE OCCIDENTE"/>
    <s v="TRANSFERENCIA CON PAGO A LA REFERENCIA"/>
    <s v="REQ000004482003"/>
    <m/>
    <m/>
    <m/>
    <m/>
    <m/>
    <m/>
    <m/>
    <m/>
    <m/>
    <m/>
    <m/>
    <m/>
    <m/>
    <m/>
    <m/>
    <m/>
    <m/>
    <m/>
    <m/>
    <m/>
    <m/>
    <m/>
    <m/>
    <m/>
    <m/>
    <x v="0"/>
    <m/>
    <m/>
    <m/>
    <m/>
    <m/>
    <s v="SOLUCIONADO ESCALADO"/>
    <s v="MYIT"/>
    <d v="2024-01-12T00:00:00"/>
    <m/>
    <m/>
    <x v="68"/>
    <x v="4"/>
    <x v="4"/>
    <x v="0"/>
    <x v="0"/>
    <n v="1"/>
    <n v="1"/>
    <n v="1"/>
    <n v="1"/>
    <x v="2"/>
    <n v="2"/>
    <s v="1.57838134"/>
    <x v="1"/>
    <d v="2024-01-17T00:00:00"/>
    <x v="3368"/>
    <d v="1899-12-30T00:00:00"/>
    <d v="2024-01-12T02:53:00"/>
    <s v="2:53"/>
    <d v="1900-01-04T17:22:44"/>
    <x v="0"/>
    <x v="2"/>
    <x v="10"/>
    <x v="1"/>
    <n v="8193"/>
  </r>
  <r>
    <n v="3394"/>
    <d v="2024-01-17T20:16:43"/>
    <d v="2024-01-17T20:20:48"/>
    <s v="45981202@ventasyservicios.com.co"/>
    <s v="Candida Mayerli Moyano Casallas"/>
    <m/>
    <d v="2024-01-15T00:00:00"/>
    <s v="3:17 p. m."/>
    <x v="5"/>
    <m/>
    <m/>
    <m/>
    <m/>
    <m/>
    <m/>
    <m/>
    <m/>
    <m/>
    <m/>
    <s v="8.21435015"/>
    <s v="FLORES DE LA HACIENDA LTDA -"/>
    <s v="PYME MEDIANA"/>
    <s v="CLIENTE EXTERNO"/>
    <x v="0"/>
    <m/>
    <m/>
    <m/>
    <m/>
    <m/>
    <m/>
    <m/>
    <m/>
    <m/>
    <m/>
    <m/>
    <m/>
    <m/>
    <m/>
    <m/>
    <m/>
    <m/>
    <m/>
    <m/>
    <m/>
    <m/>
    <m/>
    <m/>
    <m/>
    <m/>
    <m/>
    <m/>
    <m/>
    <m/>
    <m/>
    <m/>
    <m/>
    <m/>
    <m/>
    <m/>
    <m/>
    <m/>
    <m/>
    <m/>
    <m/>
    <m/>
    <m/>
    <m/>
    <m/>
    <m/>
    <m/>
    <m/>
    <m/>
    <m/>
    <m/>
    <m/>
    <m/>
    <m/>
    <m/>
    <m/>
    <m/>
    <m/>
    <m/>
    <m/>
    <m/>
    <m/>
    <m/>
    <m/>
    <m/>
    <m/>
    <m/>
    <m/>
    <m/>
    <m/>
    <m/>
    <m/>
    <m/>
    <m/>
    <m/>
    <m/>
    <m/>
    <m/>
    <m/>
    <m/>
    <m/>
    <m/>
    <s v="Re: APLICACION DE PAGO URGENTE -FLORES DE LA HACIENDA - NIT 800065684-9"/>
    <s v="MÓVIL"/>
    <m/>
    <s v="PAGO A DESGLOSAR"/>
    <s v="BANCOLOMBIA"/>
    <s v="TRANSFERENCIA CON PAGO A LA REFERENCIA"/>
    <s v="REQ000004496762"/>
    <m/>
    <m/>
    <m/>
    <m/>
    <m/>
    <m/>
    <m/>
    <m/>
    <m/>
    <m/>
    <m/>
    <m/>
    <m/>
    <m/>
    <m/>
    <m/>
    <m/>
    <m/>
    <m/>
    <m/>
    <m/>
    <m/>
    <m/>
    <m/>
    <m/>
    <x v="0"/>
    <m/>
    <m/>
    <m/>
    <m/>
    <m/>
    <s v="SOLUCIONADO ESCALADO"/>
    <s v="MYIT"/>
    <d v="2024-01-17T00:00:00"/>
    <m/>
    <m/>
    <x v="120"/>
    <x v="4"/>
    <x v="4"/>
    <x v="0"/>
    <x v="0"/>
    <n v="1"/>
    <n v="1"/>
    <n v="1"/>
    <n v="1"/>
    <x v="2"/>
    <n v="2"/>
    <s v="8.21435015"/>
    <x v="1"/>
    <d v="2024-01-17T00:00:00"/>
    <x v="3369"/>
    <d v="1899-12-30T00:00:00"/>
    <d v="2024-01-15T03:17:00"/>
    <s v="3:17"/>
    <d v="1900-01-01T17:03:48"/>
    <x v="0"/>
    <x v="0"/>
    <x v="10"/>
    <x v="1"/>
    <n v="8193"/>
  </r>
  <r>
    <n v="3395"/>
    <d v="2024-01-17T20:20:50"/>
    <d v="2024-01-17T20:21:38"/>
    <s v="46044959@ventasyservicios.com.co"/>
    <s v="Brayan Enrique Cuida Castillo"/>
    <m/>
    <d v="2024-01-16T00:00:00"/>
    <s v="4:00 p. m."/>
    <x v="4"/>
    <m/>
    <m/>
    <m/>
    <m/>
    <m/>
    <m/>
    <m/>
    <m/>
    <s v="wzuleta@cloudlabs.co"/>
    <s v="Re: INCONSISTENCIA EN FACTURACIÓN CONTRATO GC-CPST- 61860-23"/>
    <s v="12071157"/>
    <s v="INNOVATIVE EDUCATION: SERVICES AND SOLUTIONS S.A.S"/>
    <s v="SOHO"/>
    <s v="CLIENTE CLARO"/>
    <x v="0"/>
    <m/>
    <s v="FIJO"/>
    <s v="FO"/>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7T00:00:00"/>
    <s v="nn"/>
    <m/>
    <x v="47"/>
    <x v="0"/>
    <x v="0"/>
    <x v="0"/>
    <x v="0"/>
    <n v="1"/>
    <n v="1"/>
    <n v="1"/>
    <n v="1"/>
    <x v="0"/>
    <n v="1"/>
    <s v="12071157INNOVATIVE EDUCATION: SERVICES AND SOLUTIONS S.A.S"/>
    <x v="0"/>
    <d v="2024-01-17T00:00:00"/>
    <x v="3370"/>
    <d v="1899-12-30T00:00:00"/>
    <d v="2024-01-16T04:00:00"/>
    <s v="4:00"/>
    <d v="1899-12-31T16:21:38"/>
    <x v="0"/>
    <x v="0"/>
    <x v="7"/>
    <x v="0"/>
    <n v="8193"/>
  </r>
  <r>
    <n v="3396"/>
    <d v="2024-01-17T20:21:25"/>
    <d v="2024-01-17T20:24:35"/>
    <s v="45981202@ventasyservicios.com.co"/>
    <s v="Candida Mayerli Moyano Casallas"/>
    <m/>
    <d v="2024-01-15T00:00:00"/>
    <s v="5:28 p. m."/>
    <x v="5"/>
    <m/>
    <m/>
    <m/>
    <m/>
    <m/>
    <m/>
    <m/>
    <m/>
    <m/>
    <m/>
    <s v="12082658"/>
    <s v="CAFE DE SANTA BARBARA S.A.S"/>
    <s v="PYME MEDIANA"/>
    <s v="CLIENTE EXTERNO"/>
    <x v="0"/>
    <m/>
    <m/>
    <m/>
    <m/>
    <m/>
    <m/>
    <m/>
    <m/>
    <m/>
    <m/>
    <m/>
    <m/>
    <m/>
    <m/>
    <m/>
    <m/>
    <m/>
    <m/>
    <m/>
    <m/>
    <m/>
    <m/>
    <m/>
    <m/>
    <m/>
    <m/>
    <m/>
    <m/>
    <m/>
    <m/>
    <m/>
    <m/>
    <m/>
    <m/>
    <m/>
    <m/>
    <m/>
    <m/>
    <m/>
    <m/>
    <m/>
    <m/>
    <m/>
    <m/>
    <m/>
    <m/>
    <m/>
    <m/>
    <m/>
    <m/>
    <m/>
    <m/>
    <m/>
    <m/>
    <m/>
    <m/>
    <m/>
    <m/>
    <m/>
    <m/>
    <m/>
    <m/>
    <m/>
    <m/>
    <m/>
    <m/>
    <m/>
    <m/>
    <m/>
    <m/>
    <m/>
    <m/>
    <m/>
    <m/>
    <m/>
    <m/>
    <m/>
    <m/>
    <m/>
    <m/>
    <m/>
    <s v="FACTURA ERRONEA PAGO SI REALIZADO"/>
    <s v="FIJA"/>
    <s v="FO"/>
    <s v="PAGO NO ABONADO"/>
    <s v="APP MI CLARO"/>
    <s v="TRANSFERENCIA CON PAGO A LA REFERENCIA"/>
    <s v=" REQ000004495880"/>
    <m/>
    <m/>
    <m/>
    <m/>
    <m/>
    <m/>
    <m/>
    <m/>
    <m/>
    <m/>
    <m/>
    <m/>
    <m/>
    <m/>
    <m/>
    <m/>
    <m/>
    <m/>
    <m/>
    <m/>
    <m/>
    <m/>
    <m/>
    <m/>
    <m/>
    <x v="0"/>
    <m/>
    <m/>
    <m/>
    <m/>
    <m/>
    <s v="SOLUCIONADO ESCALADO"/>
    <s v="MYIT"/>
    <d v="2024-01-17T00:00:00"/>
    <m/>
    <m/>
    <x v="68"/>
    <x v="4"/>
    <x v="4"/>
    <x v="0"/>
    <x v="0"/>
    <n v="1"/>
    <n v="1"/>
    <n v="1"/>
    <n v="1"/>
    <x v="2"/>
    <n v="2"/>
    <s v="12082658"/>
    <x v="1"/>
    <d v="2024-01-17T00:00:00"/>
    <x v="3371"/>
    <d v="1899-12-30T00:00:00"/>
    <d v="2024-01-15T05:28:00"/>
    <s v="5:28"/>
    <d v="1900-01-01T14:56:35"/>
    <x v="0"/>
    <x v="0"/>
    <x v="10"/>
    <x v="1"/>
    <n v="8193"/>
  </r>
  <r>
    <n v="3397"/>
    <d v="2024-01-17T20:25:13"/>
    <d v="2024-01-17T20:26:00"/>
    <s v="46044959@ventasyservicios.com.co"/>
    <s v="Brayan Enrique Cuida Castillo"/>
    <m/>
    <d v="2024-01-16T00:00:00"/>
    <s v="3:55 p. m."/>
    <x v="4"/>
    <m/>
    <m/>
    <m/>
    <m/>
    <m/>
    <m/>
    <m/>
    <m/>
    <s v="elcarnavaldelpollomirador@gmail.com"/>
    <s v="Re: Cancelacion de contrato"/>
    <s v="12071749"/>
    <s v="MELO MURILLO MARTHA LILIA"/>
    <s v="SOH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7T00:00:00"/>
    <s v="nn"/>
    <m/>
    <x v="58"/>
    <x v="0"/>
    <x v="0"/>
    <x v="0"/>
    <x v="0"/>
    <n v="1"/>
    <n v="1"/>
    <n v="1"/>
    <n v="1"/>
    <x v="0"/>
    <n v="1"/>
    <s v="12071749MELO MURILLO MARTHA LILIA"/>
    <x v="0"/>
    <d v="2024-01-17T00:00:00"/>
    <x v="3372"/>
    <d v="1899-12-30T00:00:00"/>
    <d v="2024-01-16T03:55:00"/>
    <s v="3:55"/>
    <d v="1899-12-31T16:31:00"/>
    <x v="0"/>
    <x v="0"/>
    <x v="7"/>
    <x v="0"/>
    <n v="8193"/>
  </r>
  <r>
    <n v="3398"/>
    <d v="2024-01-17T20:24:06"/>
    <d v="2024-01-17T20:26:28"/>
    <s v="45113897@ventasyservicios.com.co"/>
    <s v="Diana Carolina Zambrano Cruz"/>
    <m/>
    <d v="2024-01-17T00:00:00"/>
    <s v="11:38"/>
    <x v="4"/>
    <m/>
    <m/>
    <m/>
    <m/>
    <m/>
    <m/>
    <m/>
    <m/>
    <s v="jeysson.lunam@claro.com.co"/>
    <s v="RV: Cambio linea a prepago"/>
    <s v="3102168936"/>
    <s v="RIOSIERRA SAS"/>
    <s v="MICRO"/>
    <s v="CLIENTE CLARO"/>
    <x v="0"/>
    <m/>
    <s v="MÓVIL"/>
    <m/>
    <m/>
    <s v="CANCELACIÓN DE LÍNEA"/>
    <m/>
    <m/>
    <m/>
    <m/>
    <m/>
    <s v="PROPUESTA CONTENCIÓN"/>
    <m/>
    <m/>
    <m/>
    <m/>
    <m/>
    <m/>
    <m/>
    <m/>
    <m/>
    <m/>
    <m/>
    <m/>
    <m/>
    <m/>
    <m/>
    <m/>
    <m/>
    <m/>
    <m/>
    <m/>
    <m/>
    <m/>
    <m/>
    <m/>
    <m/>
    <m/>
    <m/>
    <m/>
    <m/>
    <m/>
    <m/>
    <m/>
    <m/>
    <m/>
    <m/>
    <m/>
    <m/>
    <m/>
    <m/>
    <m/>
    <m/>
    <m/>
    <m/>
    <m/>
    <m/>
    <m/>
    <m/>
    <m/>
    <m/>
    <m/>
    <m/>
    <m/>
    <m/>
    <m/>
    <m/>
    <m/>
    <m/>
    <m/>
    <m/>
    <m/>
    <m/>
    <m/>
    <m/>
    <m/>
    <m/>
    <m/>
    <m/>
    <m/>
    <m/>
    <m/>
    <m/>
    <m/>
    <m/>
    <m/>
    <m/>
    <m/>
    <m/>
    <m/>
    <m/>
    <m/>
    <m/>
    <m/>
    <m/>
    <m/>
    <m/>
    <m/>
    <m/>
    <m/>
    <m/>
    <m/>
    <m/>
    <m/>
    <m/>
    <m/>
    <m/>
    <m/>
    <m/>
    <m/>
    <m/>
    <m/>
    <m/>
    <m/>
    <x v="0"/>
    <m/>
    <m/>
    <m/>
    <m/>
    <m/>
    <s v="GESTIONADO"/>
    <m/>
    <d v="2024-01-17T00:00:00"/>
    <m/>
    <m/>
    <x v="72"/>
    <x v="0"/>
    <x v="0"/>
    <x v="0"/>
    <x v="0"/>
    <n v="1"/>
    <n v="1"/>
    <n v="1"/>
    <n v="1"/>
    <x v="0"/>
    <n v="1"/>
    <s v="3102168936RIOSIERRA SAS"/>
    <x v="0"/>
    <d v="2024-01-17T00:00:00"/>
    <x v="3373"/>
    <d v="1899-12-30T00:00:00"/>
    <d v="2024-01-17T11:38:00"/>
    <s v="11:38"/>
    <d v="1899-12-30T08:48:28"/>
    <x v="2"/>
    <x v="2"/>
    <x v="30"/>
    <x v="0"/>
    <n v="8193"/>
  </r>
  <r>
    <n v="3399"/>
    <d v="2024-01-17T20:27:24"/>
    <d v="2024-01-17T20:29:01"/>
    <s v="46044558@ventasyservicios.com.co"/>
    <s v="Dick Harry Rodriguez Rocha"/>
    <m/>
    <d v="2024-01-16T00:00:00"/>
    <s v="19:08"/>
    <x v="4"/>
    <m/>
    <m/>
    <m/>
    <m/>
    <m/>
    <m/>
    <m/>
    <m/>
    <s v="manuelso30@hotmail.com"/>
    <s v="Fw: Carta de terminacion del Contrato"/>
    <s v="81343705"/>
    <s v="MANUEL SERRATO ORDUZ"/>
    <s v="PYME PEQUEÑA"/>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7T00:00:00"/>
    <m/>
    <m/>
    <x v="58"/>
    <x v="0"/>
    <x v="0"/>
    <x v="0"/>
    <x v="0"/>
    <n v="1"/>
    <n v="1"/>
    <n v="1"/>
    <n v="1"/>
    <x v="0"/>
    <n v="1"/>
    <s v="81343705MANUEL SERRATO ORDUZ"/>
    <x v="0"/>
    <d v="2024-01-17T00:00:00"/>
    <x v="3374"/>
    <d v="1899-12-30T00:00:00"/>
    <d v="2024-01-16T19:08:00"/>
    <s v="19:08"/>
    <d v="1899-12-31T01:21:01"/>
    <x v="0"/>
    <x v="0"/>
    <x v="20"/>
    <x v="1"/>
    <n v="8193"/>
  </r>
  <r>
    <n v="3400"/>
    <d v="2024-01-17T20:24:43"/>
    <d v="2024-01-17T20:29:34"/>
    <s v="45981202@ventasyservicios.com.co"/>
    <s v="Candida Mayerli Moyano Casallas"/>
    <m/>
    <d v="2024-01-15T00:00:00"/>
    <s v="8:25 p. m."/>
    <x v="5"/>
    <m/>
    <m/>
    <m/>
    <m/>
    <m/>
    <m/>
    <m/>
    <m/>
    <m/>
    <m/>
    <s v="4135774424"/>
    <s v="JANETH BEATRIZ PEREIRA HERRERA"/>
    <s v="SOHO"/>
    <s v="CLIENTE EXTERNO"/>
    <x v="0"/>
    <m/>
    <m/>
    <m/>
    <m/>
    <m/>
    <m/>
    <m/>
    <m/>
    <m/>
    <m/>
    <m/>
    <m/>
    <m/>
    <m/>
    <m/>
    <m/>
    <m/>
    <m/>
    <m/>
    <m/>
    <m/>
    <m/>
    <m/>
    <m/>
    <m/>
    <m/>
    <m/>
    <m/>
    <m/>
    <m/>
    <m/>
    <m/>
    <m/>
    <m/>
    <m/>
    <m/>
    <m/>
    <m/>
    <m/>
    <m/>
    <m/>
    <m/>
    <m/>
    <m/>
    <m/>
    <m/>
    <m/>
    <m/>
    <m/>
    <m/>
    <m/>
    <m/>
    <m/>
    <m/>
    <m/>
    <m/>
    <m/>
    <m/>
    <m/>
    <m/>
    <m/>
    <m/>
    <m/>
    <m/>
    <m/>
    <m/>
    <m/>
    <m/>
    <m/>
    <m/>
    <m/>
    <m/>
    <m/>
    <m/>
    <m/>
    <m/>
    <m/>
    <m/>
    <m/>
    <m/>
    <m/>
    <s v="Re: Pago NO ABONADO Ref. 4935774429"/>
    <s v="MÓVIL"/>
    <m/>
    <s v="PAGO MAL APLICADO"/>
    <s v="BANCO DAVIVIENDA"/>
    <s v="TRANSFERENCIA CON PAGO A LA REFERENCIA"/>
    <s v="REQ000004495949"/>
    <m/>
    <m/>
    <m/>
    <m/>
    <m/>
    <m/>
    <m/>
    <m/>
    <m/>
    <m/>
    <m/>
    <m/>
    <m/>
    <m/>
    <m/>
    <m/>
    <m/>
    <m/>
    <m/>
    <m/>
    <m/>
    <m/>
    <m/>
    <m/>
    <m/>
    <x v="0"/>
    <m/>
    <m/>
    <m/>
    <m/>
    <m/>
    <s v="SOLUCIONADO ESCALADO"/>
    <s v="MYIT"/>
    <d v="2024-01-17T00:00:00"/>
    <m/>
    <m/>
    <x v="117"/>
    <x v="4"/>
    <x v="4"/>
    <x v="0"/>
    <x v="0"/>
    <n v="1"/>
    <n v="1"/>
    <n v="1"/>
    <n v="1"/>
    <x v="2"/>
    <n v="2"/>
    <s v="4135774424"/>
    <x v="1"/>
    <d v="2024-01-17T00:00:00"/>
    <x v="3375"/>
    <d v="1899-12-30T00:00:00"/>
    <d v="2024-01-15T08:25:00"/>
    <s v="8:25"/>
    <d v="1900-01-01T12:04:34"/>
    <x v="0"/>
    <x v="0"/>
    <x v="10"/>
    <x v="1"/>
    <n v="8193"/>
  </r>
  <r>
    <n v="3401"/>
    <d v="2024-01-17T20:30:33"/>
    <d v="2024-01-17T20:31:44"/>
    <s v="46046817@ventasyservicios.com.co"/>
    <s v="Nicolas Romero Parra"/>
    <m/>
    <d v="2024-01-17T00:00:00"/>
    <s v="7:30"/>
    <x v="4"/>
    <m/>
    <m/>
    <m/>
    <m/>
    <m/>
    <m/>
    <m/>
    <m/>
    <s v="asistenteadmin2@transnaval.com.co"/>
    <s v="Re: CARTA DE ACEPTACIÓN DE PAQUETE"/>
    <s v="12212368"/>
    <s v="COMPAÑIA TRANSNAVAL S.A.S."/>
    <s v="PYME MEDIANA"/>
    <s v="CLIENTE CLARO"/>
    <x v="0"/>
    <m/>
    <s v="FIJO"/>
    <s v="FO"/>
    <s v="CAMBIO PLAN TARIFA"/>
    <m/>
    <m/>
    <m/>
    <m/>
    <m/>
    <s v="DOWNGRADE"/>
    <m/>
    <m/>
    <m/>
    <m/>
    <m/>
    <m/>
    <m/>
    <m/>
    <m/>
    <m/>
    <m/>
    <m/>
    <m/>
    <m/>
    <m/>
    <m/>
    <m/>
    <m/>
    <m/>
    <m/>
    <m/>
    <m/>
    <m/>
    <m/>
    <m/>
    <m/>
    <m/>
    <m/>
    <m/>
    <m/>
    <m/>
    <m/>
    <m/>
    <m/>
    <m/>
    <m/>
    <m/>
    <m/>
    <m/>
    <m/>
    <m/>
    <m/>
    <m/>
    <m/>
    <m/>
    <m/>
    <m/>
    <m/>
    <m/>
    <m/>
    <m/>
    <m/>
    <m/>
    <m/>
    <m/>
    <m/>
    <m/>
    <m/>
    <m/>
    <m/>
    <m/>
    <m/>
    <m/>
    <m/>
    <m/>
    <m/>
    <m/>
    <m/>
    <m/>
    <m/>
    <m/>
    <m/>
    <m/>
    <m/>
    <m/>
    <m/>
    <m/>
    <m/>
    <m/>
    <m/>
    <m/>
    <m/>
    <m/>
    <m/>
    <m/>
    <m/>
    <m/>
    <m/>
    <m/>
    <m/>
    <m/>
    <m/>
    <m/>
    <m/>
    <m/>
    <m/>
    <m/>
    <m/>
    <m/>
    <m/>
    <m/>
    <m/>
    <m/>
    <x v="0"/>
    <m/>
    <m/>
    <m/>
    <m/>
    <m/>
    <s v="GESTIONADO"/>
    <m/>
    <d v="2024-01-17T00:00:00"/>
    <s v="N/A"/>
    <s v="0"/>
    <x v="35"/>
    <x v="0"/>
    <x v="0"/>
    <x v="0"/>
    <x v="0"/>
    <n v="1"/>
    <n v="1"/>
    <n v="1"/>
    <n v="1"/>
    <x v="1"/>
    <n v="3"/>
    <s v="12212368COMPAÑIA TRANSNAVAL S.A.S."/>
    <x v="0"/>
    <d v="2024-01-17T00:00:00"/>
    <x v="3376"/>
    <d v="1899-12-30T00:00:00"/>
    <d v="2024-01-17T07:30:00"/>
    <s v="7:30"/>
    <d v="1899-12-30T13:01:44"/>
    <x v="3"/>
    <x v="2"/>
    <x v="3"/>
    <x v="1"/>
    <n v="8193"/>
  </r>
  <r>
    <n v="3402"/>
    <d v="2024-01-17T20:16:37"/>
    <d v="2024-01-17T20:32:02"/>
    <s v="45077016@ventasyservicios.com.co"/>
    <s v="Luis Guanuquiza Dominguez"/>
    <m/>
    <d v="2024-01-17T00:00:00"/>
    <s v="14:24"/>
    <x v="3"/>
    <m/>
    <s v="15561486"/>
    <m/>
    <m/>
    <m/>
    <m/>
    <m/>
    <m/>
    <m/>
    <m/>
    <s v="800216434"/>
    <s v="DISLON SAS"/>
    <s v="PYME MEDIANA"/>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7T00:00:00"/>
    <m/>
    <m/>
    <x v="21"/>
    <x v="3"/>
    <x v="0"/>
    <x v="0"/>
    <x v="0"/>
    <n v="1"/>
    <n v="1"/>
    <n v="1"/>
    <n v="1"/>
    <x v="0"/>
    <n v="1"/>
    <s v="800216434DISLON SAS"/>
    <x v="0"/>
    <d v="2024-01-17T00:00:00"/>
    <x v="3377"/>
    <d v="1899-12-30T00:00:00"/>
    <d v="2024-01-17T14:24:00"/>
    <s v="14:24"/>
    <d v="1899-12-30T06:08:02"/>
    <x v="2"/>
    <x v="2"/>
    <x v="25"/>
    <x v="1"/>
    <n v="8193"/>
  </r>
  <r>
    <n v="3403"/>
    <d v="2024-01-17T20:33:09"/>
    <d v="2024-01-17T20:34:19"/>
    <s v="45077024@ventasyservicios.com.co"/>
    <s v="Leidy Tatiana Pinzon Calderon"/>
    <m/>
    <d v="2024-01-16T00:00:00"/>
    <s v="18:05"/>
    <x v="7"/>
    <m/>
    <m/>
    <m/>
    <m/>
    <m/>
    <m/>
    <s v="agropecuariacorozito@gmail.com"/>
    <s v="Re: Fwd: SOLICITUD DE INFORMACION - CESION DE CONTRATO"/>
    <m/>
    <m/>
    <s v="3106886689"/>
    <s v="AGROPECUARIA COROZITO ZOMAC SAS"/>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7T00:00:00"/>
    <m/>
    <m/>
    <x v="79"/>
    <x v="6"/>
    <x v="0"/>
    <x v="0"/>
    <x v="0"/>
    <n v="1"/>
    <n v="1"/>
    <n v="1"/>
    <n v="1"/>
    <x v="0"/>
    <n v="1"/>
    <s v="3106886689AGROPECUARIA COROZITO ZOMAC SAS"/>
    <x v="0"/>
    <d v="2024-01-17T00:00:00"/>
    <x v="3378"/>
    <d v="1899-12-30T00:00:00"/>
    <d v="2024-01-16T18:05:00"/>
    <s v="18:05"/>
    <d v="1899-12-31T02:29:19"/>
    <x v="0"/>
    <x v="0"/>
    <x v="12"/>
    <x v="1"/>
    <n v="8193"/>
  </r>
  <r>
    <n v="3404"/>
    <d v="2024-01-17T20:29:38"/>
    <d v="2024-01-17T20:35:23"/>
    <s v="45981202@ventasyservicios.com.co"/>
    <s v="Candida Mayerli Moyano Casallas"/>
    <m/>
    <d v="2024-01-17T00:00:00"/>
    <s v="8:41 a. m."/>
    <x v="5"/>
    <m/>
    <m/>
    <m/>
    <m/>
    <m/>
    <m/>
    <m/>
    <m/>
    <m/>
    <m/>
    <s v="8.22496020"/>
    <s v="ENCHAPES Y REFORMAS SH S A S  -"/>
    <s v="PYME PEQUEÑA"/>
    <s v="CLIENTE EXTERNO"/>
    <x v="0"/>
    <m/>
    <m/>
    <m/>
    <m/>
    <m/>
    <m/>
    <m/>
    <m/>
    <m/>
    <m/>
    <m/>
    <m/>
    <m/>
    <m/>
    <m/>
    <m/>
    <m/>
    <m/>
    <m/>
    <m/>
    <m/>
    <m/>
    <m/>
    <m/>
    <m/>
    <m/>
    <m/>
    <m/>
    <m/>
    <m/>
    <m/>
    <m/>
    <m/>
    <m/>
    <m/>
    <m/>
    <m/>
    <m/>
    <m/>
    <m/>
    <m/>
    <m/>
    <m/>
    <m/>
    <m/>
    <m/>
    <m/>
    <m/>
    <m/>
    <m/>
    <m/>
    <m/>
    <m/>
    <m/>
    <m/>
    <m/>
    <m/>
    <m/>
    <m/>
    <m/>
    <m/>
    <m/>
    <m/>
    <m/>
    <m/>
    <m/>
    <m/>
    <m/>
    <m/>
    <m/>
    <m/>
    <m/>
    <m/>
    <m/>
    <m/>
    <m/>
    <m/>
    <m/>
    <m/>
    <m/>
    <m/>
    <s v="COMPROBANTE DE PAGO"/>
    <s v="MÓVIL"/>
    <m/>
    <s v="PAGO NO ABONADO"/>
    <s v="BANCOLOMBIA"/>
    <s v="TRANSFERENCIA CON PAGO A LA REFERENCIA"/>
    <s v="REQ000004496436"/>
    <m/>
    <m/>
    <m/>
    <m/>
    <m/>
    <m/>
    <m/>
    <m/>
    <m/>
    <m/>
    <m/>
    <m/>
    <m/>
    <m/>
    <m/>
    <m/>
    <m/>
    <m/>
    <m/>
    <m/>
    <m/>
    <m/>
    <m/>
    <m/>
    <m/>
    <x v="0"/>
    <m/>
    <m/>
    <m/>
    <m/>
    <m/>
    <s v="SOLUCIONADO ESCALADO"/>
    <s v="MYIT"/>
    <d v="2024-01-17T00:00:00"/>
    <m/>
    <m/>
    <x v="68"/>
    <x v="4"/>
    <x v="4"/>
    <x v="0"/>
    <x v="0"/>
    <n v="1"/>
    <n v="1"/>
    <n v="1"/>
    <n v="1"/>
    <x v="1"/>
    <n v="3"/>
    <s v="8.22496020"/>
    <x v="1"/>
    <d v="2024-01-17T00:00:00"/>
    <x v="3379"/>
    <d v="1899-12-30T00:00:00"/>
    <d v="2024-01-17T08:41:00"/>
    <s v="8:41"/>
    <d v="1899-12-30T11:54:23"/>
    <x v="2"/>
    <x v="2"/>
    <x v="10"/>
    <x v="1"/>
    <n v="8193"/>
  </r>
  <r>
    <n v="3405"/>
    <d v="2024-01-17T20:36:24"/>
    <d v="2024-01-17T20:37:19"/>
    <s v="45961588@ventasyservicios.com.co"/>
    <s v="Brian Fernando Camacho Hernandez"/>
    <m/>
    <d v="2024-01-16T00:00:00"/>
    <s v="1252"/>
    <x v="4"/>
    <m/>
    <m/>
    <m/>
    <m/>
    <m/>
    <m/>
    <m/>
    <m/>
    <s v="fundesocol.direccion@gmail.com"/>
    <s v="FUNDACION PARA EL DESARRO"/>
    <s v="8.22093722"/>
    <s v="FUNDACION PARA EL DESARRO"/>
    <s v="MICRO"/>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7T00:00:00"/>
    <s v="NA"/>
    <s v="NA"/>
    <x v="0"/>
    <x v="0"/>
    <x v="0"/>
    <x v="0"/>
    <x v="0"/>
    <n v="1"/>
    <n v="1"/>
    <n v="1"/>
    <n v="1"/>
    <x v="0"/>
    <n v="1"/>
    <s v="8.22093722FUNDACION PARA EL DESARRO"/>
    <x v="0"/>
    <d v="2024-01-17T00:00:00"/>
    <x v="3380"/>
    <d v="1899-12-30T00:00:00"/>
    <d v="2024-01-16T00:00:00"/>
    <s v="Hora mal diligenciada."/>
    <d v="1899-12-31T20:37:19"/>
    <x v="0"/>
    <x v="0"/>
    <x v="21"/>
    <x v="0"/>
    <n v="8193"/>
  </r>
  <r>
    <n v="3406"/>
    <d v="2024-01-17T20:26:48"/>
    <d v="2024-01-17T20:38:06"/>
    <s v="45113897@ventasyservicios.com.co"/>
    <s v="Diana Carolina Zambrano Cruz"/>
    <m/>
    <d v="2024-01-17T00:00:00"/>
    <s v="12:03"/>
    <x v="4"/>
    <m/>
    <m/>
    <m/>
    <m/>
    <m/>
    <m/>
    <m/>
    <m/>
    <s v="alejandro-5045@hotmail.com"/>
    <s v="No Reconexion"/>
    <s v="13700592"/>
    <s v="VERONICA MUÑOZ BETANCUR                    "/>
    <s v="SOHO"/>
    <s v="CLIENTE EXTERNO"/>
    <x v="0"/>
    <m/>
    <s v="FIJO"/>
    <s v="HFC"/>
    <s v="CANCELACIÓN DE SERVICIO"/>
    <m/>
    <m/>
    <m/>
    <m/>
    <m/>
    <m/>
    <m/>
    <s v="PROPUESTA CONTENCIÓN"/>
    <m/>
    <m/>
    <m/>
    <m/>
    <m/>
    <m/>
    <m/>
    <m/>
    <m/>
    <m/>
    <m/>
    <m/>
    <m/>
    <m/>
    <m/>
    <m/>
    <m/>
    <m/>
    <m/>
    <m/>
    <m/>
    <m/>
    <m/>
    <m/>
    <m/>
    <m/>
    <m/>
    <m/>
    <m/>
    <m/>
    <m/>
    <m/>
    <m/>
    <m/>
    <m/>
    <m/>
    <m/>
    <m/>
    <m/>
    <m/>
    <m/>
    <m/>
    <m/>
    <m/>
    <m/>
    <m/>
    <m/>
    <m/>
    <m/>
    <m/>
    <m/>
    <m/>
    <m/>
    <m/>
    <m/>
    <m/>
    <m/>
    <m/>
    <m/>
    <m/>
    <m/>
    <m/>
    <m/>
    <m/>
    <m/>
    <m/>
    <m/>
    <m/>
    <m/>
    <m/>
    <m/>
    <m/>
    <m/>
    <m/>
    <m/>
    <m/>
    <m/>
    <m/>
    <m/>
    <m/>
    <m/>
    <m/>
    <m/>
    <m/>
    <m/>
    <m/>
    <m/>
    <m/>
    <m/>
    <m/>
    <m/>
    <m/>
    <m/>
    <m/>
    <m/>
    <m/>
    <m/>
    <s v="TOTAL"/>
    <m/>
    <s v="TRASLADO NO FACTIBLE"/>
    <m/>
    <x v="1"/>
    <m/>
    <m/>
    <s v="1"/>
    <m/>
    <m/>
    <s v="GESTIONADO"/>
    <m/>
    <d v="2024-01-17T00:00:00"/>
    <m/>
    <m/>
    <x v="11"/>
    <x v="0"/>
    <x v="0"/>
    <x v="0"/>
    <x v="0"/>
    <n v="1"/>
    <n v="1"/>
    <n v="1"/>
    <n v="1"/>
    <x v="0"/>
    <n v="1"/>
    <s v="13700592VERONICA MUÑOZ BETANCUR                    "/>
    <x v="0"/>
    <d v="2024-01-17T00:00:00"/>
    <x v="3381"/>
    <d v="1899-12-30T00:00:00"/>
    <d v="2024-01-17T12:03:00"/>
    <s v="12:03"/>
    <d v="1899-12-30T08:35:06"/>
    <x v="2"/>
    <x v="2"/>
    <x v="30"/>
    <x v="0"/>
    <n v="8193"/>
  </r>
  <r>
    <n v="3407"/>
    <d v="2024-01-17T20:40:29"/>
    <d v="2024-01-17T20:40:53"/>
    <s v="45981202@ventasyservicios.com.co"/>
    <s v="Candida Mayerli Moyano Casallas"/>
    <m/>
    <d v="2024-01-17T00:00:00"/>
    <s v="9:14 a. m."/>
    <x v="5"/>
    <m/>
    <m/>
    <m/>
    <m/>
    <m/>
    <m/>
    <m/>
    <m/>
    <m/>
    <m/>
    <s v="12039096"/>
    <s v="CORPORACIÓN INTERNACIONAL DE EDICIACIÓN INTEGRAL ELYON YIREH"/>
    <s v="PYME MEDIANA"/>
    <s v="CLIENTE EXTERNO"/>
    <x v="0"/>
    <m/>
    <m/>
    <m/>
    <m/>
    <m/>
    <m/>
    <m/>
    <m/>
    <m/>
    <m/>
    <m/>
    <m/>
    <m/>
    <m/>
    <m/>
    <m/>
    <m/>
    <m/>
    <m/>
    <m/>
    <m/>
    <m/>
    <m/>
    <m/>
    <m/>
    <m/>
    <m/>
    <m/>
    <m/>
    <m/>
    <m/>
    <m/>
    <m/>
    <m/>
    <m/>
    <m/>
    <m/>
    <m/>
    <m/>
    <m/>
    <m/>
    <m/>
    <m/>
    <m/>
    <m/>
    <m/>
    <m/>
    <m/>
    <m/>
    <m/>
    <m/>
    <m/>
    <m/>
    <m/>
    <m/>
    <m/>
    <m/>
    <m/>
    <m/>
    <m/>
    <m/>
    <m/>
    <m/>
    <m/>
    <m/>
    <m/>
    <m/>
    <m/>
    <m/>
    <m/>
    <m/>
    <m/>
    <m/>
    <m/>
    <m/>
    <m/>
    <m/>
    <m/>
    <m/>
    <m/>
    <m/>
    <s v="pago no abonado"/>
    <s v="FIJA"/>
    <s v="FO"/>
    <s v="PAGO NO ABONADO"/>
    <s v="CPS CLARO"/>
    <s v="PAGO EN CAJA DIRECTA DEL BANCO"/>
    <s v="REQ000004496681"/>
    <m/>
    <m/>
    <m/>
    <m/>
    <m/>
    <m/>
    <m/>
    <m/>
    <m/>
    <m/>
    <m/>
    <m/>
    <m/>
    <m/>
    <m/>
    <m/>
    <m/>
    <m/>
    <m/>
    <m/>
    <m/>
    <m/>
    <m/>
    <m/>
    <m/>
    <x v="0"/>
    <m/>
    <m/>
    <m/>
    <m/>
    <m/>
    <s v="SOLUCIONADO ESCALADO"/>
    <s v="MYIT"/>
    <d v="2024-01-17T00:00:00"/>
    <m/>
    <m/>
    <x v="68"/>
    <x v="4"/>
    <x v="4"/>
    <x v="0"/>
    <x v="0"/>
    <n v="1"/>
    <n v="1"/>
    <n v="1"/>
    <n v="1"/>
    <x v="2"/>
    <n v="2"/>
    <s v="12039096"/>
    <x v="1"/>
    <d v="2024-01-17T00:00:00"/>
    <x v="3382"/>
    <d v="1899-12-30T00:00:00"/>
    <d v="2024-01-17T09:14:00"/>
    <s v="9:14"/>
    <d v="1899-12-30T11:26:53"/>
    <x v="2"/>
    <x v="2"/>
    <x v="10"/>
    <x v="1"/>
    <n v="8193"/>
  </r>
  <r>
    <n v="3408"/>
    <d v="2024-01-17T20:41:40"/>
    <d v="2024-01-17T20:42:43"/>
    <s v="46044959@ventasyservicios.com.co"/>
    <s v="Brayan Enrique Cuida Castillo"/>
    <m/>
    <d v="2024-01-16T00:00:00"/>
    <s v="3:53 p. m."/>
    <x v="4"/>
    <m/>
    <m/>
    <m/>
    <m/>
    <m/>
    <m/>
    <m/>
    <m/>
    <s v="info@diqueconsultoria.com"/>
    <s v="RE: 12508868 Solicitud de cancelacion del servicio"/>
    <s v="12508868"/>
    <s v="DIAZ QUINTERO E HIJO S.A.S"/>
    <s v="MICRO"/>
    <s v="CLIENTE CLARO"/>
    <x v="0"/>
    <m/>
    <s v="FIJO"/>
    <s v="FO"/>
    <s v="CANCELACIÓN DE SERVICIO"/>
    <m/>
    <m/>
    <m/>
    <m/>
    <m/>
    <m/>
    <m/>
    <s v="COLOCACIÓN"/>
    <m/>
    <m/>
    <m/>
    <m/>
    <m/>
    <m/>
    <m/>
    <m/>
    <m/>
    <m/>
    <m/>
    <m/>
    <m/>
    <m/>
    <m/>
    <m/>
    <m/>
    <m/>
    <m/>
    <m/>
    <m/>
    <m/>
    <m/>
    <m/>
    <m/>
    <m/>
    <m/>
    <m/>
    <m/>
    <m/>
    <m/>
    <m/>
    <m/>
    <m/>
    <m/>
    <m/>
    <m/>
    <m/>
    <m/>
    <m/>
    <m/>
    <m/>
    <m/>
    <m/>
    <m/>
    <m/>
    <m/>
    <m/>
    <m/>
    <m/>
    <m/>
    <m/>
    <m/>
    <m/>
    <m/>
    <m/>
    <m/>
    <m/>
    <m/>
    <m/>
    <m/>
    <m/>
    <m/>
    <m/>
    <m/>
    <m/>
    <m/>
    <m/>
    <m/>
    <m/>
    <m/>
    <m/>
    <m/>
    <m/>
    <m/>
    <m/>
    <m/>
    <m/>
    <m/>
    <m/>
    <m/>
    <m/>
    <m/>
    <m/>
    <m/>
    <m/>
    <m/>
    <m/>
    <m/>
    <m/>
    <m/>
    <m/>
    <m/>
    <m/>
    <m/>
    <m/>
    <m/>
    <s v="TOTAL"/>
    <m/>
    <s v="NO INDICA MOTIVO"/>
    <m/>
    <x v="1"/>
    <m/>
    <m/>
    <s v="1"/>
    <m/>
    <m/>
    <s v="GESTIONADO"/>
    <m/>
    <d v="2024-01-17T00:00:00"/>
    <s v="nn"/>
    <m/>
    <x v="74"/>
    <x v="0"/>
    <x v="0"/>
    <x v="0"/>
    <x v="0"/>
    <n v="1"/>
    <n v="1"/>
    <n v="1"/>
    <n v="1"/>
    <x v="0"/>
    <n v="1"/>
    <s v="12508868DIAZ QUINTERO E HIJO S.A.S"/>
    <x v="0"/>
    <d v="2024-01-17T00:00:00"/>
    <x v="3383"/>
    <d v="1899-12-30T00:00:00"/>
    <d v="2024-01-16T03:53:00"/>
    <s v="3:53"/>
    <d v="1899-12-31T16:49:43"/>
    <x v="0"/>
    <x v="0"/>
    <x v="7"/>
    <x v="0"/>
    <n v="8193"/>
  </r>
  <r>
    <n v="3409"/>
    <d v="2024-01-17T20:47:44"/>
    <d v="2024-01-17T20:48:38"/>
    <s v="45961588@ventasyservicios.com.co"/>
    <s v="Brian Fernando Camacho Hernandez"/>
    <m/>
    <d v="2024-01-16T00:00:00"/>
    <s v="1306"/>
    <x v="4"/>
    <m/>
    <m/>
    <m/>
    <m/>
    <m/>
    <m/>
    <m/>
    <m/>
    <s v="comercial@zumitek.com"/>
    <s v="Re: RV: CANCELACION"/>
    <s v="8.22429265."/>
    <s v="ZUMITEK SAS"/>
    <s v="SOH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7T00:00:00"/>
    <s v="NA"/>
    <s v="NAQ"/>
    <x v="21"/>
    <x v="0"/>
    <x v="0"/>
    <x v="0"/>
    <x v="0"/>
    <n v="1"/>
    <n v="1"/>
    <n v="1"/>
    <n v="1"/>
    <x v="0"/>
    <n v="1"/>
    <s v="8.22429265.ZUMITEK SAS"/>
    <x v="0"/>
    <d v="2024-01-17T00:00:00"/>
    <x v="3384"/>
    <d v="1899-12-30T00:00:00"/>
    <d v="2024-01-16T00:00:00"/>
    <s v="Hora mal diligenciada."/>
    <d v="1899-12-31T20:48:38"/>
    <x v="0"/>
    <x v="0"/>
    <x v="21"/>
    <x v="0"/>
    <n v="8193"/>
  </r>
  <r>
    <n v="3410"/>
    <d v="2024-01-17T20:49:29"/>
    <d v="2024-01-17T20:50:08"/>
    <s v="46044959@ventasyservicios.com.co"/>
    <s v="Brayan Enrique Cuida Castillo"/>
    <m/>
    <d v="2024-01-16T00:00:00"/>
    <s v="3:53 p. m."/>
    <x v="4"/>
    <m/>
    <m/>
    <m/>
    <m/>
    <m/>
    <m/>
    <m/>
    <m/>
    <s v="admonbioquimat@bioquimat.com"/>
    <s v="SOLICITUD BIOQUIMAT LTDA NIT 830007364-9"/>
    <s v="8.21567050"/>
    <s v="BIOQUIMAT LIMITADA"/>
    <s v="MICRO"/>
    <s v="CLIENTE CLAR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7T00:00:00"/>
    <s v="nn"/>
    <m/>
    <x v="47"/>
    <x v="0"/>
    <x v="0"/>
    <x v="0"/>
    <x v="0"/>
    <n v="1"/>
    <n v="1"/>
    <n v="1"/>
    <n v="1"/>
    <x v="0"/>
    <n v="1"/>
    <s v="8.21567050BIOQUIMAT LIMITADA"/>
    <x v="0"/>
    <d v="2024-01-17T00:00:00"/>
    <x v="3385"/>
    <d v="1899-12-30T00:00:00"/>
    <d v="2024-01-16T03:53:00"/>
    <s v="3:53"/>
    <d v="1899-12-31T16:57:08"/>
    <x v="0"/>
    <x v="0"/>
    <x v="7"/>
    <x v="0"/>
    <n v="8193"/>
  </r>
  <r>
    <n v="3411"/>
    <d v="2024-01-17T20:49:23"/>
    <d v="2024-01-17T20:50:21"/>
    <s v="45664102@ventasyservicios.com.co"/>
    <s v="Angie Tatiana Tique Cardozo"/>
    <m/>
    <d v="2024-01-17T00:00:00"/>
    <s v="9:31 a. m."/>
    <x v="0"/>
    <m/>
    <m/>
    <m/>
    <m/>
    <m/>
    <m/>
    <m/>
    <m/>
    <s v="claropqrmovil-38@millenium.com.co"/>
    <s v="RCANCELACION SEGMENTO PYME 1423225"/>
    <s v="17974839 "/>
    <s v="ROSARIO EL GARCIA CARRASCAL"/>
    <s v="SOH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7T00:00:00"/>
    <s v="NO APLICA"/>
    <s v="NO APLICA"/>
    <x v="58"/>
    <x v="0"/>
    <x v="0"/>
    <x v="0"/>
    <x v="0"/>
    <n v="1"/>
    <n v="1"/>
    <n v="1"/>
    <n v="1"/>
    <x v="0"/>
    <n v="1"/>
    <s v="17974839 ROSARIO EL GARCIA CARRASCAL"/>
    <x v="1"/>
    <d v="2024-01-17T00:00:00"/>
    <x v="3386"/>
    <d v="1899-12-30T00:00:00"/>
    <d v="2024-01-17T09:31:00"/>
    <s v="9:31"/>
    <d v="1899-12-30T11:19:21"/>
    <x v="2"/>
    <x v="2"/>
    <x v="16"/>
    <x v="1"/>
    <n v="8193"/>
  </r>
  <r>
    <n v="3412"/>
    <d v="2024-01-17T20:50:07"/>
    <d v="2024-01-17T20:51:08"/>
    <s v="46046813@ventasyservicios.com.co"/>
    <s v="Leidy Dayan Bautista Villamil"/>
    <m/>
    <d v="2024-01-16T00:00:00"/>
    <s v="9:11"/>
    <x v="0"/>
    <m/>
    <m/>
    <m/>
    <m/>
    <m/>
    <m/>
    <m/>
    <m/>
    <s v="javier.molina@claro.com.co"/>
    <s v="Re: FIDELIZACION // CFRO //  901351650-1"/>
    <s v="8.22494738"/>
    <s v="CONCESIONARIA F RREA DE OCCIDENTE S 9:11A S"/>
    <s v="PYME MEDIANA"/>
    <s v="CLIENTE CLAR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7T00:00:00"/>
    <m/>
    <m/>
    <x v="0"/>
    <x v="0"/>
    <x v="0"/>
    <x v="0"/>
    <x v="0"/>
    <n v="1"/>
    <n v="1"/>
    <n v="1"/>
    <n v="1"/>
    <x v="0"/>
    <n v="1"/>
    <s v="8.22494738CONCESIONARIA F RREA DE OCCIDENTE S 9:11A S"/>
    <x v="0"/>
    <d v="2024-01-17T00:00:00"/>
    <x v="3387"/>
    <d v="1899-12-30T00:00:00"/>
    <d v="2024-01-16T09:11:00"/>
    <s v="9:11"/>
    <d v="1899-12-31T11:40:08"/>
    <x v="0"/>
    <x v="0"/>
    <x v="2"/>
    <x v="1"/>
    <n v="8193"/>
  </r>
  <r>
    <n v="3413"/>
    <d v="2024-01-17T20:51:09"/>
    <d v="2024-01-17T20:51:57"/>
    <s v="45077016@ventasyservicios.com.co"/>
    <s v="Luis Guanuquiza Dominguez"/>
    <m/>
    <d v="2024-01-17T00:00:00"/>
    <s v="15:59"/>
    <x v="3"/>
    <m/>
    <s v="15561581"/>
    <m/>
    <m/>
    <m/>
    <m/>
    <m/>
    <m/>
    <m/>
    <m/>
    <s v="890907748"/>
    <s v="CORPORACION PARA EL DESARROLLO SOSTENIBL"/>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7T00:00:00"/>
    <m/>
    <m/>
    <x v="21"/>
    <x v="3"/>
    <x v="0"/>
    <x v="0"/>
    <x v="0"/>
    <n v="1"/>
    <n v="1"/>
    <n v="1"/>
    <n v="1"/>
    <x v="0"/>
    <n v="1"/>
    <s v="890907748CORPORACION PARA EL DESARROLLO SOSTENIBL"/>
    <x v="2"/>
    <d v="2024-01-17T00:00:00"/>
    <x v="3388"/>
    <d v="1899-12-30T00:00:00"/>
    <d v="2024-01-17T15:59:00"/>
    <s v="15:59"/>
    <d v="1899-12-30T04:52:57"/>
    <x v="1"/>
    <x v="1"/>
    <x v="25"/>
    <x v="1"/>
    <n v="8193"/>
  </r>
  <r>
    <n v="3414"/>
    <d v="2024-01-17T20:40:55"/>
    <d v="2024-01-17T20:51:58"/>
    <s v="45981202@ventasyservicios.com.co"/>
    <s v="Candida Mayerli Moyano Casallas"/>
    <m/>
    <d v="2024-01-17T00:00:00"/>
    <s v="2:56 p. m"/>
    <x v="5"/>
    <m/>
    <m/>
    <m/>
    <m/>
    <m/>
    <m/>
    <m/>
    <m/>
    <m/>
    <m/>
    <s v="4147456406"/>
    <s v="PAOLA EMIR VELEZ GUERRA"/>
    <s v="SOHO"/>
    <s v="CLIENTE EXTERNO"/>
    <x v="0"/>
    <m/>
    <m/>
    <m/>
    <m/>
    <m/>
    <m/>
    <m/>
    <m/>
    <m/>
    <m/>
    <m/>
    <m/>
    <m/>
    <m/>
    <m/>
    <m/>
    <m/>
    <m/>
    <m/>
    <m/>
    <m/>
    <m/>
    <m/>
    <m/>
    <m/>
    <m/>
    <m/>
    <m/>
    <m/>
    <m/>
    <m/>
    <m/>
    <m/>
    <m/>
    <m/>
    <m/>
    <m/>
    <m/>
    <m/>
    <m/>
    <m/>
    <m/>
    <m/>
    <m/>
    <m/>
    <m/>
    <m/>
    <m/>
    <m/>
    <m/>
    <m/>
    <m/>
    <m/>
    <m/>
    <m/>
    <m/>
    <m/>
    <m/>
    <m/>
    <m/>
    <m/>
    <m/>
    <m/>
    <m/>
    <m/>
    <m/>
    <m/>
    <m/>
    <m/>
    <m/>
    <m/>
    <m/>
    <m/>
    <m/>
    <m/>
    <m/>
    <m/>
    <m/>
    <m/>
    <m/>
    <m/>
    <s v="No registra mi pago."/>
    <s v="MÓVIL"/>
    <m/>
    <s v="PAGO YA APLICADO"/>
    <s v="NEQUI"/>
    <s v="TRANSFERENCIA CON PAGO A LA REFERENCIA"/>
    <m/>
    <m/>
    <m/>
    <m/>
    <m/>
    <m/>
    <m/>
    <m/>
    <m/>
    <m/>
    <m/>
    <m/>
    <m/>
    <m/>
    <m/>
    <m/>
    <m/>
    <m/>
    <m/>
    <m/>
    <m/>
    <m/>
    <m/>
    <m/>
    <m/>
    <m/>
    <x v="0"/>
    <m/>
    <m/>
    <m/>
    <m/>
    <m/>
    <s v="GESTIONADO"/>
    <m/>
    <d v="2024-01-17T00:00:00"/>
    <m/>
    <m/>
    <x v="70"/>
    <x v="4"/>
    <x v="0"/>
    <x v="0"/>
    <x v="0"/>
    <n v="1"/>
    <n v="1"/>
    <n v="1"/>
    <n v="1"/>
    <x v="0"/>
    <n v="1"/>
    <s v="4147456406"/>
    <x v="0"/>
    <d v="2024-01-17T00:00:00"/>
    <x v="3389"/>
    <d v="1899-12-30T00:00:00"/>
    <d v="2024-01-17T02:56:00"/>
    <s v="2:56"/>
    <d v="1899-12-30T17:55:58"/>
    <x v="3"/>
    <x v="2"/>
    <x v="10"/>
    <x v="1"/>
    <n v="8193"/>
  </r>
  <r>
    <n v="3415"/>
    <d v="2024-01-17T20:51:41"/>
    <d v="2024-01-17T20:52:59"/>
    <s v="45077024@ventasyservicios.com.co"/>
    <s v="Leidy Tatiana Pinzon Calderon"/>
    <m/>
    <d v="2024-01-16T00:00:00"/>
    <s v="18:09"/>
    <x v="7"/>
    <m/>
    <m/>
    <m/>
    <m/>
    <m/>
    <m/>
    <s v="sally.peralta@paramopresenta.com"/>
    <s v="Re: Solicitud cesión Líneas telefónicas a Promo paramo"/>
    <m/>
    <m/>
    <s v="3222902796"/>
    <s v="ANDREA CAR ACOSTA RODRIGUEZ"/>
    <s v="MASIVO"/>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7T00:00:00"/>
    <m/>
    <m/>
    <x v="81"/>
    <x v="6"/>
    <x v="0"/>
    <x v="0"/>
    <x v="0"/>
    <n v="1"/>
    <n v="1"/>
    <n v="1"/>
    <n v="1"/>
    <x v="2"/>
    <n v="2"/>
    <s v="3222902796ANDREA CAR ACOSTA RODRIGUEZ"/>
    <x v="0"/>
    <d v="2024-01-17T00:00:00"/>
    <x v="3390"/>
    <d v="1899-12-30T00:00:00"/>
    <d v="2024-01-16T18:09:00"/>
    <s v="18:09"/>
    <d v="1899-12-31T02:43:59"/>
    <x v="0"/>
    <x v="0"/>
    <x v="12"/>
    <x v="1"/>
    <n v="8193"/>
  </r>
  <r>
    <n v="3416"/>
    <d v="2024-01-17T20:55:39"/>
    <d v="2024-01-17T20:56:24"/>
    <s v="45961588@ventasyservicios.com.co"/>
    <s v="Brian Fernando Camacho Hernandez"/>
    <m/>
    <d v="2024-01-16T00:00:00"/>
    <s v="1252"/>
    <x v="4"/>
    <m/>
    <m/>
    <m/>
    <m/>
    <m/>
    <m/>
    <m/>
    <m/>
    <s v="mauricio@topcarga.com"/>
    <s v="Re: activación plan pasaporte America, linea 3173754408"/>
    <s v="3173754408"/>
    <s v="TOPCARGA S.A.S"/>
    <s v="NO DETERMINADO"/>
    <s v="CLIENTE EXTERNO"/>
    <x v="0"/>
    <m/>
    <s v="MÓVIL"/>
    <m/>
    <m/>
    <s v="ROAMING INTERNACIONAL"/>
    <m/>
    <m/>
    <m/>
    <m/>
    <m/>
    <m/>
    <m/>
    <m/>
    <m/>
    <m/>
    <m/>
    <m/>
    <m/>
    <m/>
    <m/>
    <m/>
    <m/>
    <m/>
    <m/>
    <m/>
    <m/>
    <m/>
    <m/>
    <m/>
    <m/>
    <m/>
    <m/>
    <m/>
    <m/>
    <m/>
    <m/>
    <m/>
    <m/>
    <m/>
    <m/>
    <m/>
    <m/>
    <m/>
    <m/>
    <m/>
    <m/>
    <m/>
    <m/>
    <m/>
    <m/>
    <m/>
    <m/>
    <s v="INFORMACIÓN ACLARACIÓN"/>
    <m/>
    <m/>
    <m/>
    <m/>
    <m/>
    <m/>
    <m/>
    <m/>
    <m/>
    <m/>
    <m/>
    <m/>
    <m/>
    <m/>
    <m/>
    <m/>
    <m/>
    <m/>
    <m/>
    <m/>
    <m/>
    <m/>
    <m/>
    <m/>
    <m/>
    <m/>
    <m/>
    <m/>
    <m/>
    <m/>
    <m/>
    <m/>
    <m/>
    <m/>
    <m/>
    <m/>
    <m/>
    <m/>
    <m/>
    <m/>
    <m/>
    <m/>
    <m/>
    <m/>
    <m/>
    <m/>
    <m/>
    <m/>
    <m/>
    <m/>
    <m/>
    <m/>
    <m/>
    <m/>
    <m/>
    <m/>
    <m/>
    <m/>
    <m/>
    <m/>
    <x v="0"/>
    <m/>
    <m/>
    <m/>
    <m/>
    <m/>
    <s v="GESTIONADO"/>
    <m/>
    <d v="2024-01-17T00:00:00"/>
    <s v="NA"/>
    <s v="NA"/>
    <x v="18"/>
    <x v="0"/>
    <x v="0"/>
    <x v="0"/>
    <x v="0"/>
    <n v="1"/>
    <n v="1"/>
    <n v="1"/>
    <n v="1"/>
    <x v="0"/>
    <n v="1"/>
    <s v="3173754408TOPCARGA S.A.S"/>
    <x v="0"/>
    <d v="2024-01-17T00:00:00"/>
    <x v="3391"/>
    <d v="1899-12-30T00:00:00"/>
    <d v="2024-01-16T00:00:00"/>
    <s v="Hora mal diligenciada."/>
    <d v="1899-12-31T20:56:24"/>
    <x v="0"/>
    <x v="0"/>
    <x v="21"/>
    <x v="0"/>
    <n v="8193"/>
  </r>
  <r>
    <n v="3417"/>
    <d v="2024-01-17T20:52:52"/>
    <d v="2024-01-17T20:56:24"/>
    <s v="45981202@ventasyservicios.com.co"/>
    <s v="Candida Mayerli Moyano Casallas"/>
    <m/>
    <d v="2024-01-17T00:00:00"/>
    <s v="3:00 p. m."/>
    <x v="5"/>
    <m/>
    <m/>
    <m/>
    <m/>
    <m/>
    <m/>
    <m/>
    <m/>
    <m/>
    <m/>
    <s v="3122921483"/>
    <s v="PAOLA EMIR VELEZ GUERRA"/>
    <s v="SOHO"/>
    <s v="CLIENTE EXTERNO"/>
    <x v="0"/>
    <m/>
    <m/>
    <m/>
    <m/>
    <m/>
    <m/>
    <m/>
    <m/>
    <m/>
    <m/>
    <m/>
    <m/>
    <m/>
    <m/>
    <m/>
    <m/>
    <m/>
    <m/>
    <m/>
    <m/>
    <m/>
    <m/>
    <m/>
    <m/>
    <m/>
    <m/>
    <m/>
    <m/>
    <m/>
    <m/>
    <m/>
    <m/>
    <m/>
    <m/>
    <m/>
    <m/>
    <m/>
    <m/>
    <m/>
    <m/>
    <m/>
    <m/>
    <m/>
    <m/>
    <m/>
    <m/>
    <m/>
    <m/>
    <m/>
    <m/>
    <m/>
    <m/>
    <m/>
    <m/>
    <m/>
    <m/>
    <m/>
    <m/>
    <m/>
    <m/>
    <m/>
    <m/>
    <m/>
    <m/>
    <m/>
    <m/>
    <m/>
    <m/>
    <m/>
    <m/>
    <m/>
    <m/>
    <m/>
    <m/>
    <m/>
    <m/>
    <m/>
    <m/>
    <m/>
    <m/>
    <m/>
    <s v="No registra mi pago."/>
    <s v="MÓVIL"/>
    <m/>
    <s v="PAGO YA APLICADO"/>
    <s v="NEQUI"/>
    <s v="TRANSFERENCIA CON PAGO A LA REFERENCIA"/>
    <m/>
    <m/>
    <m/>
    <m/>
    <m/>
    <m/>
    <m/>
    <m/>
    <m/>
    <m/>
    <m/>
    <m/>
    <m/>
    <m/>
    <m/>
    <m/>
    <m/>
    <m/>
    <m/>
    <m/>
    <m/>
    <m/>
    <m/>
    <m/>
    <m/>
    <m/>
    <x v="0"/>
    <m/>
    <m/>
    <m/>
    <m/>
    <m/>
    <s v="GESTIONADO"/>
    <m/>
    <d v="2024-01-17T00:00:00"/>
    <m/>
    <m/>
    <x v="70"/>
    <x v="4"/>
    <x v="0"/>
    <x v="0"/>
    <x v="0"/>
    <n v="1"/>
    <n v="1"/>
    <n v="1"/>
    <n v="1"/>
    <x v="0"/>
    <n v="1"/>
    <s v="3122921483"/>
    <x v="0"/>
    <d v="2024-01-17T00:00:00"/>
    <x v="3391"/>
    <d v="1899-12-30T00:00:00"/>
    <d v="2024-01-17T03:00:00"/>
    <s v="3:00"/>
    <d v="1899-12-30T17:56:24"/>
    <x v="3"/>
    <x v="2"/>
    <x v="10"/>
    <x v="1"/>
    <n v="8193"/>
  </r>
  <r>
    <n v="3418"/>
    <d v="2024-01-17T20:56:27"/>
    <d v="2024-01-17T21:00:38"/>
    <s v="45981202@ventasyservicios.com.co"/>
    <s v="Candida Mayerli Moyano Casallas"/>
    <m/>
    <d v="2024-01-17T00:00:00"/>
    <s v="3:08 p. m"/>
    <x v="5"/>
    <m/>
    <m/>
    <m/>
    <m/>
    <m/>
    <m/>
    <m/>
    <m/>
    <m/>
    <m/>
    <s v="3202123612"/>
    <s v="XIOMARA ALEJANDRA ROMERO ALVAREZ"/>
    <s v="SOHO"/>
    <s v="CLIENTE EXTERNO"/>
    <x v="0"/>
    <m/>
    <m/>
    <m/>
    <m/>
    <m/>
    <m/>
    <m/>
    <m/>
    <m/>
    <m/>
    <m/>
    <m/>
    <m/>
    <m/>
    <m/>
    <m/>
    <m/>
    <m/>
    <m/>
    <m/>
    <m/>
    <m/>
    <m/>
    <m/>
    <m/>
    <m/>
    <m/>
    <m/>
    <m/>
    <m/>
    <m/>
    <m/>
    <m/>
    <m/>
    <m/>
    <m/>
    <m/>
    <m/>
    <m/>
    <m/>
    <m/>
    <m/>
    <m/>
    <m/>
    <m/>
    <m/>
    <m/>
    <m/>
    <m/>
    <m/>
    <m/>
    <m/>
    <m/>
    <m/>
    <m/>
    <m/>
    <m/>
    <m/>
    <m/>
    <m/>
    <m/>
    <m/>
    <m/>
    <m/>
    <m/>
    <m/>
    <m/>
    <m/>
    <m/>
    <m/>
    <m/>
    <m/>
    <m/>
    <m/>
    <m/>
    <m/>
    <m/>
    <m/>
    <m/>
    <m/>
    <m/>
    <s v="Re: Validar pago"/>
    <s v="MÓVIL"/>
    <m/>
    <s v="PAGO MAL APLICADO"/>
    <s v="NEQUI"/>
    <s v="TRANSFERENCIA CON PAGO A LA REFERENCIA"/>
    <m/>
    <m/>
    <m/>
    <m/>
    <m/>
    <m/>
    <m/>
    <m/>
    <m/>
    <m/>
    <m/>
    <m/>
    <m/>
    <m/>
    <m/>
    <m/>
    <m/>
    <m/>
    <m/>
    <m/>
    <m/>
    <m/>
    <m/>
    <m/>
    <m/>
    <m/>
    <x v="0"/>
    <m/>
    <m/>
    <m/>
    <m/>
    <m/>
    <s v="GESTIONADO"/>
    <m/>
    <d v="2024-01-17T00:00:00"/>
    <m/>
    <m/>
    <x v="117"/>
    <x v="4"/>
    <x v="0"/>
    <x v="0"/>
    <x v="0"/>
    <n v="1"/>
    <n v="1"/>
    <n v="1"/>
    <n v="1"/>
    <x v="0"/>
    <n v="1"/>
    <s v="3202123612"/>
    <x v="0"/>
    <d v="2024-01-17T00:00:00"/>
    <x v="3392"/>
    <d v="1899-12-30T00:00:00"/>
    <d v="2024-01-17T03:08:00"/>
    <s v="3:08"/>
    <d v="1899-12-30T17:52:38"/>
    <x v="3"/>
    <x v="2"/>
    <x v="10"/>
    <x v="1"/>
    <n v="8193"/>
  </r>
  <r>
    <n v="3419"/>
    <d v="2024-01-17T21:00:06"/>
    <d v="2024-01-17T21:00:49"/>
    <s v="45077016@ventasyservicios.com.co"/>
    <s v="Luis Guanuquiza Dominguez"/>
    <m/>
    <d v="2024-01-17T00:00:00"/>
    <s v="16:55"/>
    <x v="3"/>
    <m/>
    <s v="15561642"/>
    <m/>
    <m/>
    <m/>
    <m/>
    <m/>
    <m/>
    <m/>
    <m/>
    <s v="900093608"/>
    <s v="DISTRIBUCIONES MER K SUR Y CIA LTDA"/>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7T00:00:00"/>
    <m/>
    <m/>
    <x v="21"/>
    <x v="3"/>
    <x v="0"/>
    <x v="5"/>
    <x v="1"/>
    <n v="1"/>
    <n v="1"/>
    <n v="1"/>
    <n v="1"/>
    <x v="0"/>
    <n v="1"/>
    <s v="900093608DISTRIBUCIONES MER K SUR Y CIA LTDA"/>
    <x v="2"/>
    <d v="2024-01-17T00:00:00"/>
    <x v="3393"/>
    <d v="1899-12-30T00:00:00"/>
    <d v="2024-01-17T16:55:00"/>
    <s v="16:55"/>
    <d v="1899-12-30T04:05:49"/>
    <x v="1"/>
    <x v="1"/>
    <x v="25"/>
    <x v="1"/>
    <n v="8193"/>
  </r>
  <r>
    <n v="3420"/>
    <d v="2024-01-17T21:00:10"/>
    <d v="2024-01-17T21:03:50"/>
    <s v="45077024@ventasyservicios.com.co"/>
    <s v="Leidy Tatiana Pinzon Calderon"/>
    <m/>
    <d v="2024-01-16T00:00:00"/>
    <s v="18:23"/>
    <x v="7"/>
    <m/>
    <m/>
    <m/>
    <m/>
    <m/>
    <m/>
    <s v="claudia_avigom@hotmail.com"/>
    <s v="Re: Solicitud Cesión de contrato cuenta N° 72086933"/>
    <m/>
    <m/>
    <s v="52504555"/>
    <s v="CLAUDIA HELENA AVILA"/>
    <s v="MASIV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7T00:00:00"/>
    <m/>
    <m/>
    <x v="78"/>
    <x v="6"/>
    <x v="0"/>
    <x v="0"/>
    <x v="0"/>
    <n v="1"/>
    <n v="1"/>
    <n v="1"/>
    <n v="1"/>
    <x v="0"/>
    <n v="1"/>
    <s v="52504555CLAUDIA HELENA AVILA"/>
    <x v="0"/>
    <d v="2024-01-17T00:00:00"/>
    <x v="3394"/>
    <d v="1899-12-30T00:00:00"/>
    <d v="2024-01-16T18:23:00"/>
    <s v="18:23"/>
    <d v="1899-12-31T02:40:50"/>
    <x v="0"/>
    <x v="0"/>
    <x v="12"/>
    <x v="1"/>
    <n v="8193"/>
  </r>
  <r>
    <n v="3421"/>
    <d v="2024-01-17T21:03:21"/>
    <d v="2024-01-17T21:04:20"/>
    <s v="45961588@ventasyservicios.com.co"/>
    <s v="Brian Fernando Camacho Hernandez"/>
    <m/>
    <d v="2024-01-16T00:00:00"/>
    <s v="1023"/>
    <x v="4"/>
    <m/>
    <m/>
    <m/>
    <m/>
    <m/>
    <m/>
    <m/>
    <m/>
    <s v="administrativo@fcshaime.org; "/>
    <s v="Re: Solicitud activación ingreso plataforma y reposición de sim"/>
    <s v="3104421148"/>
    <s v="FUNDACION CARLOS Y SONIA "/>
    <s v="MICRO"/>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17T00:00:00"/>
    <s v="NAN"/>
    <s v="NA "/>
    <x v="31"/>
    <x v="0"/>
    <x v="0"/>
    <x v="0"/>
    <x v="0"/>
    <n v="1"/>
    <n v="1"/>
    <n v="1"/>
    <n v="1"/>
    <x v="0"/>
    <n v="1"/>
    <s v="3104421148FUNDACION CARLOS Y SONIA "/>
    <x v="0"/>
    <d v="2024-01-17T00:00:00"/>
    <x v="3395"/>
    <d v="1899-12-30T00:00:00"/>
    <d v="2024-01-16T00:00:00"/>
    <s v="Hora mal diligenciada."/>
    <d v="1899-12-31T21:04:20"/>
    <x v="0"/>
    <x v="0"/>
    <x v="21"/>
    <x v="0"/>
    <n v="8193"/>
  </r>
  <r>
    <n v="3422"/>
    <d v="2024-01-17T21:04:20"/>
    <d v="2024-01-17T21:05:37"/>
    <s v="46046813@ventasyservicios.com.co"/>
    <s v="Leidy Dayan Bautista Villamil"/>
    <m/>
    <d v="2024-01-16T00:00:00"/>
    <s v="12:42"/>
    <x v="0"/>
    <m/>
    <m/>
    <m/>
    <m/>
    <m/>
    <m/>
    <m/>
    <m/>
    <s v="(johanna.idarraga@claro.com.co)"/>
    <s v="RV: Oferta  SOCIEDAD CLINICA BOYACA LIMITA"/>
    <s v="76090097"/>
    <s v="SOCIEDAD CLINICA BOYACA LIMITADA"/>
    <s v="PYME MEDIANA"/>
    <s v="CLIENTE CLARO"/>
    <x v="0"/>
    <m/>
    <s v="FIJO"/>
    <s v="HFC"/>
    <s v="FIDELIZACIÓN - RETENCIÓN"/>
    <m/>
    <m/>
    <m/>
    <m/>
    <m/>
    <m/>
    <m/>
    <m/>
    <m/>
    <m/>
    <m/>
    <m/>
    <m/>
    <m/>
    <m/>
    <m/>
    <m/>
    <m/>
    <m/>
    <m/>
    <m/>
    <s v="ACEPTACIÓN PROPUESTA"/>
    <m/>
    <m/>
    <m/>
    <m/>
    <m/>
    <m/>
    <m/>
    <m/>
    <m/>
    <m/>
    <m/>
    <m/>
    <m/>
    <m/>
    <m/>
    <m/>
    <m/>
    <m/>
    <m/>
    <m/>
    <m/>
    <m/>
    <m/>
    <m/>
    <m/>
    <m/>
    <m/>
    <m/>
    <m/>
    <m/>
    <m/>
    <m/>
    <m/>
    <m/>
    <m/>
    <m/>
    <m/>
    <m/>
    <m/>
    <m/>
    <m/>
    <m/>
    <m/>
    <m/>
    <m/>
    <m/>
    <m/>
    <m/>
    <m/>
    <m/>
    <m/>
    <m/>
    <m/>
    <m/>
    <m/>
    <m/>
    <m/>
    <m/>
    <m/>
    <m/>
    <m/>
    <m/>
    <m/>
    <m/>
    <m/>
    <m/>
    <m/>
    <m/>
    <m/>
    <m/>
    <m/>
    <m/>
    <m/>
    <m/>
    <m/>
    <m/>
    <m/>
    <m/>
    <m/>
    <m/>
    <m/>
    <m/>
    <m/>
    <m/>
    <m/>
    <m/>
    <m/>
    <x v="0"/>
    <m/>
    <m/>
    <m/>
    <m/>
    <m/>
    <s v="GESTIONADO"/>
    <m/>
    <d v="2024-01-17T00:00:00"/>
    <m/>
    <m/>
    <x v="113"/>
    <x v="0"/>
    <x v="0"/>
    <x v="0"/>
    <x v="0"/>
    <n v="1"/>
    <n v="1"/>
    <n v="1"/>
    <n v="1"/>
    <x v="0"/>
    <n v="1"/>
    <s v="76090097SOCIEDAD CLINICA BOYACA LIMITADA"/>
    <x v="0"/>
    <d v="2024-01-17T00:00:00"/>
    <x v="3396"/>
    <d v="1899-12-30T00:00:00"/>
    <d v="2024-01-16T12:42:00"/>
    <s v="12:42"/>
    <d v="1899-12-31T08:23:37"/>
    <x v="0"/>
    <x v="0"/>
    <x v="2"/>
    <x v="1"/>
    <n v="8193"/>
  </r>
  <r>
    <n v="3423"/>
    <d v="2024-01-17T21:08:56"/>
    <d v="2024-01-17T21:09:47"/>
    <s v="45077024@ventasyservicios.com.co"/>
    <s v="Leidy Tatiana Pinzon Calderon"/>
    <m/>
    <d v="2024-01-17T00:00:00"/>
    <s v="11:30"/>
    <x v="7"/>
    <m/>
    <m/>
    <m/>
    <m/>
    <m/>
    <m/>
    <s v="stmotoscontabilidad@gmail.com"/>
    <s v="Re: DOCUMENTOS PARA LA CECION DE LINEA"/>
    <m/>
    <m/>
    <s v="3116181385"/>
    <s v="JOHN FREDY AGUDELO MONTOYA"/>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7T00:00:00"/>
    <m/>
    <m/>
    <x v="78"/>
    <x v="6"/>
    <x v="0"/>
    <x v="0"/>
    <x v="0"/>
    <n v="1"/>
    <n v="1"/>
    <n v="1"/>
    <n v="1"/>
    <x v="0"/>
    <n v="1"/>
    <s v="3116181385JOHN FREDY AGUDELO MONTOYA"/>
    <x v="0"/>
    <d v="2024-01-17T00:00:00"/>
    <x v="3397"/>
    <d v="1899-12-30T00:00:00"/>
    <d v="2024-01-17T11:30:00"/>
    <s v="11:30"/>
    <d v="1899-12-30T09:39:47"/>
    <x v="2"/>
    <x v="2"/>
    <x v="12"/>
    <x v="1"/>
    <n v="8193"/>
  </r>
  <r>
    <n v="3424"/>
    <d v="2024-01-17T21:06:33"/>
    <d v="2024-01-17T21:10:22"/>
    <s v="45981202@ventasyservicios.com.co"/>
    <s v="Candida Mayerli Moyano Casallas"/>
    <m/>
    <d v="2024-01-17T00:00:00"/>
    <s v="3:50 p. m"/>
    <x v="5"/>
    <m/>
    <m/>
    <m/>
    <m/>
    <m/>
    <m/>
    <m/>
    <m/>
    <m/>
    <m/>
    <s v="0"/>
    <s v="STEPHANIE HOYOS"/>
    <s v="NO DETERMINADO"/>
    <s v="CLIENTE EXTERNO"/>
    <x v="0"/>
    <m/>
    <m/>
    <m/>
    <m/>
    <m/>
    <m/>
    <m/>
    <m/>
    <m/>
    <m/>
    <m/>
    <m/>
    <m/>
    <m/>
    <m/>
    <m/>
    <m/>
    <m/>
    <m/>
    <m/>
    <m/>
    <m/>
    <m/>
    <m/>
    <m/>
    <m/>
    <m/>
    <m/>
    <m/>
    <m/>
    <m/>
    <m/>
    <m/>
    <m/>
    <m/>
    <m/>
    <m/>
    <m/>
    <m/>
    <m/>
    <m/>
    <m/>
    <m/>
    <m/>
    <m/>
    <m/>
    <m/>
    <m/>
    <m/>
    <m/>
    <m/>
    <m/>
    <m/>
    <m/>
    <m/>
    <m/>
    <m/>
    <m/>
    <m/>
    <m/>
    <m/>
    <m/>
    <m/>
    <m/>
    <m/>
    <m/>
    <m/>
    <m/>
    <m/>
    <m/>
    <m/>
    <m/>
    <m/>
    <m/>
    <m/>
    <m/>
    <m/>
    <m/>
    <m/>
    <m/>
    <m/>
    <s v="Reactivación servicio!"/>
    <s v="MÓVIL"/>
    <m/>
    <s v="CORREO SIN ADJUNTO"/>
    <m/>
    <m/>
    <m/>
    <m/>
    <m/>
    <m/>
    <m/>
    <m/>
    <m/>
    <m/>
    <m/>
    <m/>
    <m/>
    <m/>
    <m/>
    <m/>
    <m/>
    <m/>
    <m/>
    <m/>
    <m/>
    <m/>
    <m/>
    <m/>
    <m/>
    <m/>
    <m/>
    <m/>
    <x v="0"/>
    <m/>
    <m/>
    <m/>
    <m/>
    <m/>
    <s v="GESTIONADO"/>
    <m/>
    <d v="2024-01-17T00:00:00"/>
    <m/>
    <m/>
    <x v="104"/>
    <x v="4"/>
    <x v="0"/>
    <x v="0"/>
    <x v="0"/>
    <n v="1"/>
    <n v="1"/>
    <n v="1"/>
    <n v="1"/>
    <x v="0"/>
    <n v="1"/>
    <s v="0"/>
    <x v="0"/>
    <d v="2024-01-17T00:00:00"/>
    <x v="3398"/>
    <d v="1899-12-30T00:00:00"/>
    <d v="2024-01-17T03:50:00"/>
    <s v="3:50"/>
    <d v="1899-12-30T17:20:22"/>
    <x v="3"/>
    <x v="2"/>
    <x v="10"/>
    <x v="1"/>
    <n v="8193"/>
  </r>
  <r>
    <n v="3425"/>
    <d v="2024-01-17T21:11:51"/>
    <d v="2024-01-17T21:16:04"/>
    <s v="45981202@ventasyservicios.com.co"/>
    <s v="Candida Mayerli Moyano Casallas"/>
    <m/>
    <d v="2024-01-17T00:00:00"/>
    <s v="17/01/2024 3:58 p. m"/>
    <x v="5"/>
    <m/>
    <m/>
    <m/>
    <m/>
    <m/>
    <m/>
    <m/>
    <m/>
    <m/>
    <m/>
    <s v="1007107570"/>
    <s v="YANNIETH ZAYRA ROMERO VARELA"/>
    <s v="SOHO"/>
    <s v="CLIENTE EXTERNO"/>
    <x v="0"/>
    <m/>
    <m/>
    <m/>
    <m/>
    <m/>
    <m/>
    <m/>
    <m/>
    <m/>
    <m/>
    <m/>
    <m/>
    <m/>
    <m/>
    <m/>
    <m/>
    <m/>
    <m/>
    <m/>
    <m/>
    <m/>
    <m/>
    <m/>
    <m/>
    <m/>
    <m/>
    <m/>
    <m/>
    <m/>
    <m/>
    <m/>
    <m/>
    <m/>
    <m/>
    <m/>
    <m/>
    <m/>
    <m/>
    <m/>
    <m/>
    <m/>
    <m/>
    <m/>
    <m/>
    <m/>
    <m/>
    <m/>
    <m/>
    <m/>
    <m/>
    <m/>
    <m/>
    <m/>
    <m/>
    <m/>
    <m/>
    <m/>
    <m/>
    <m/>
    <m/>
    <m/>
    <m/>
    <m/>
    <m/>
    <m/>
    <m/>
    <m/>
    <m/>
    <m/>
    <m/>
    <m/>
    <m/>
    <m/>
    <m/>
    <m/>
    <m/>
    <m/>
    <m/>
    <m/>
    <m/>
    <m/>
    <s v="1007107570"/>
    <s v="MÓVIL"/>
    <m/>
    <s v="NO CORRESPONDE"/>
    <m/>
    <m/>
    <m/>
    <m/>
    <m/>
    <m/>
    <m/>
    <m/>
    <m/>
    <m/>
    <m/>
    <m/>
    <m/>
    <m/>
    <m/>
    <m/>
    <m/>
    <m/>
    <m/>
    <m/>
    <m/>
    <m/>
    <m/>
    <m/>
    <m/>
    <m/>
    <m/>
    <m/>
    <x v="0"/>
    <m/>
    <m/>
    <m/>
    <m/>
    <m/>
    <s v="GESTIONADO"/>
    <m/>
    <d v="2024-01-17T00:00:00"/>
    <m/>
    <m/>
    <x v="76"/>
    <x v="4"/>
    <x v="0"/>
    <x v="0"/>
    <x v="0"/>
    <n v="1"/>
    <n v="1"/>
    <n v="1"/>
    <n v="1"/>
    <x v="0"/>
    <n v="1"/>
    <s v="1007107570"/>
    <x v="0"/>
    <d v="2024-01-17T00:00:00"/>
    <x v="3399"/>
    <d v="1899-12-30T00:00:00"/>
    <d v="2024-01-17T03:58:00"/>
    <s v="17/01/2024 3:58"/>
    <d v="1899-12-30T17:18:04"/>
    <x v="3"/>
    <x v="2"/>
    <x v="10"/>
    <x v="1"/>
    <n v="8193"/>
  </r>
  <r>
    <n v="3426"/>
    <d v="2024-01-17T21:18:31"/>
    <d v="2024-01-17T21:21:36"/>
    <s v="45981202@ventasyservicios.com.co"/>
    <s v="Candida Mayerli Moyano Casallas"/>
    <m/>
    <d v="2024-01-17T00:00:00"/>
    <s v="5:07 p. m."/>
    <x v="5"/>
    <m/>
    <m/>
    <m/>
    <m/>
    <m/>
    <m/>
    <m/>
    <m/>
    <m/>
    <m/>
    <s v="12382152"/>
    <s v="GLOGAL HOTEL SUPPLY SAS"/>
    <s v="MICRO"/>
    <s v="CLIENTE EXTERNO"/>
    <x v="1"/>
    <s v="LENIN YOVANNY AMARIS "/>
    <m/>
    <m/>
    <m/>
    <m/>
    <m/>
    <m/>
    <m/>
    <m/>
    <m/>
    <m/>
    <m/>
    <m/>
    <m/>
    <m/>
    <m/>
    <m/>
    <m/>
    <m/>
    <m/>
    <m/>
    <m/>
    <m/>
    <m/>
    <m/>
    <m/>
    <m/>
    <m/>
    <m/>
    <m/>
    <m/>
    <m/>
    <m/>
    <m/>
    <m/>
    <m/>
    <m/>
    <m/>
    <m/>
    <m/>
    <m/>
    <m/>
    <m/>
    <m/>
    <m/>
    <m/>
    <m/>
    <m/>
    <m/>
    <m/>
    <m/>
    <m/>
    <m/>
    <m/>
    <m/>
    <m/>
    <m/>
    <m/>
    <m/>
    <m/>
    <m/>
    <m/>
    <m/>
    <m/>
    <m/>
    <m/>
    <m/>
    <m/>
    <m/>
    <m/>
    <m/>
    <m/>
    <m/>
    <m/>
    <m/>
    <m/>
    <m/>
    <m/>
    <m/>
    <m/>
    <m/>
    <s v="Re: PAGO NO ABONADO - GLOGAL HOTEL SUPPLY SAS NIT 901.521.691"/>
    <s v="FIJA"/>
    <s v="FO"/>
    <s v="NO CORRESPONDE"/>
    <m/>
    <m/>
    <m/>
    <m/>
    <m/>
    <m/>
    <m/>
    <m/>
    <m/>
    <m/>
    <m/>
    <m/>
    <m/>
    <m/>
    <m/>
    <m/>
    <m/>
    <m/>
    <m/>
    <m/>
    <m/>
    <m/>
    <m/>
    <m/>
    <m/>
    <m/>
    <m/>
    <m/>
    <x v="0"/>
    <m/>
    <m/>
    <m/>
    <m/>
    <m/>
    <s v="GESTIONADO"/>
    <m/>
    <d v="2024-01-17T00:00:00"/>
    <m/>
    <m/>
    <x v="76"/>
    <x v="4"/>
    <x v="0"/>
    <x v="0"/>
    <x v="0"/>
    <n v="1"/>
    <n v="1"/>
    <n v="1"/>
    <n v="1"/>
    <x v="2"/>
    <n v="2"/>
    <s v="12382152"/>
    <x v="0"/>
    <d v="2024-01-17T00:00:00"/>
    <x v="3400"/>
    <d v="1899-12-30T00:00:00"/>
    <d v="2024-01-17T05:07:00"/>
    <s v="5:07"/>
    <d v="1899-12-30T16:14:36"/>
    <x v="3"/>
    <x v="2"/>
    <x v="10"/>
    <x v="1"/>
    <n v="8193"/>
  </r>
  <r>
    <n v="3427"/>
    <d v="2024-01-17T21:22:27"/>
    <d v="2024-01-17T21:23:32"/>
    <s v="45077024@ventasyservicios.com.co"/>
    <s v="Leidy Tatiana Pinzon Calderon"/>
    <m/>
    <d v="2024-01-17T00:00:00"/>
    <s v="11:32"/>
    <x v="7"/>
    <m/>
    <m/>
    <m/>
    <m/>
    <m/>
    <m/>
    <s v="sistemadegestionfervicom@gmail.com"/>
    <s v="Re: Solicitud"/>
    <m/>
    <m/>
    <s v="0"/>
    <s v="FERVICOM"/>
    <s v="NO DETERMINAD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7T00:00:00"/>
    <m/>
    <m/>
    <x v="78"/>
    <x v="6"/>
    <x v="0"/>
    <x v="0"/>
    <x v="0"/>
    <n v="1"/>
    <n v="1"/>
    <n v="1"/>
    <n v="1"/>
    <x v="0"/>
    <n v="1"/>
    <s v="0FERVICOM"/>
    <x v="0"/>
    <d v="2024-01-17T00:00:00"/>
    <x v="3401"/>
    <d v="1899-12-30T00:00:00"/>
    <d v="2024-01-17T11:32:00"/>
    <s v="11:32"/>
    <d v="1899-12-30T09:51:32"/>
    <x v="2"/>
    <x v="2"/>
    <x v="12"/>
    <x v="1"/>
    <n v="8193"/>
  </r>
  <r>
    <n v="3428"/>
    <d v="2024-01-17T21:24:12"/>
    <d v="2024-01-17T21:25:01"/>
    <s v="45664102@ventasyservicios.com.co"/>
    <s v="Angie Tatiana Tique Cardozo"/>
    <m/>
    <d v="2024-01-17T00:00:00"/>
    <s v="8:43 a. m."/>
    <x v="0"/>
    <m/>
    <m/>
    <m/>
    <m/>
    <m/>
    <m/>
    <m/>
    <m/>
    <s v="claropqrmovil-21@millenium.com.co"/>
    <s v="CANCELACION SEGMENTO PYME  1423029"/>
    <s v="47122281"/>
    <s v="MERCADOS BLANCO TORRES LTDA "/>
    <s v="PYME MEDIANA"/>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7T00:00:00"/>
    <s v="NO APLICA"/>
    <s v="NO APLICA"/>
    <x v="58"/>
    <x v="0"/>
    <x v="0"/>
    <x v="0"/>
    <x v="0"/>
    <n v="1"/>
    <n v="1"/>
    <n v="1"/>
    <n v="1"/>
    <x v="0"/>
    <n v="1"/>
    <s v="47122281MERCADOS BLANCO TORRES LTDA "/>
    <x v="1"/>
    <d v="2024-01-17T00:00:00"/>
    <x v="3402"/>
    <d v="1899-12-30T00:00:00"/>
    <d v="2024-01-17T08:43:00"/>
    <s v="8:43"/>
    <d v="1899-12-30T12:42:01"/>
    <x v="3"/>
    <x v="2"/>
    <x v="16"/>
    <x v="1"/>
    <n v="8193"/>
  </r>
  <r>
    <n v="3429"/>
    <d v="2024-01-17T21:10:57"/>
    <d v="2024-01-17T21:28:14"/>
    <s v="46044558@ventasyservicios.com.co"/>
    <s v="Dick Harry Rodriguez Rocha"/>
    <m/>
    <d v="2024-01-16T00:00:00"/>
    <s v="21:16"/>
    <x v="4"/>
    <m/>
    <m/>
    <m/>
    <m/>
    <m/>
    <m/>
    <m/>
    <m/>
    <s v="cruiz@tramontanaconstructora.com"/>
    <s v="Re: Solicitud dar baja Cuenta: 93710515"/>
    <s v="93710515"/>
    <s v="TRAMONTANA CONSTRUCTORA"/>
    <s v="SOHO"/>
    <s v="CLIENTE EXTERNO"/>
    <x v="0"/>
    <m/>
    <s v="FIJO"/>
    <s v="HFC"/>
    <s v="CANCELACIÓN DE SERVICIO"/>
    <m/>
    <m/>
    <m/>
    <m/>
    <m/>
    <m/>
    <m/>
    <s v="CANCELACIÓN"/>
    <m/>
    <m/>
    <m/>
    <m/>
    <m/>
    <m/>
    <m/>
    <m/>
    <m/>
    <m/>
    <m/>
    <m/>
    <m/>
    <m/>
    <m/>
    <m/>
    <m/>
    <m/>
    <m/>
    <m/>
    <m/>
    <m/>
    <m/>
    <m/>
    <m/>
    <m/>
    <m/>
    <m/>
    <m/>
    <m/>
    <m/>
    <m/>
    <m/>
    <m/>
    <m/>
    <m/>
    <m/>
    <m/>
    <m/>
    <m/>
    <m/>
    <m/>
    <m/>
    <m/>
    <m/>
    <m/>
    <m/>
    <m/>
    <m/>
    <m/>
    <m/>
    <m/>
    <m/>
    <m/>
    <m/>
    <m/>
    <m/>
    <m/>
    <m/>
    <m/>
    <m/>
    <m/>
    <m/>
    <m/>
    <m/>
    <m/>
    <m/>
    <m/>
    <m/>
    <m/>
    <m/>
    <m/>
    <m/>
    <m/>
    <m/>
    <m/>
    <m/>
    <m/>
    <m/>
    <m/>
    <m/>
    <m/>
    <m/>
    <m/>
    <m/>
    <m/>
    <m/>
    <m/>
    <m/>
    <m/>
    <m/>
    <m/>
    <m/>
    <m/>
    <m/>
    <m/>
    <m/>
    <s v="TOTAL"/>
    <m/>
    <s v="NO USA EL SERVICIO"/>
    <m/>
    <x v="1"/>
    <m/>
    <m/>
    <s v="1"/>
    <m/>
    <m/>
    <s v="GESTIONADO"/>
    <m/>
    <d v="2024-01-17T00:00:00"/>
    <m/>
    <m/>
    <x v="53"/>
    <x v="0"/>
    <x v="0"/>
    <x v="0"/>
    <x v="0"/>
    <n v="1"/>
    <n v="1"/>
    <n v="1"/>
    <n v="1"/>
    <x v="0"/>
    <n v="1"/>
    <s v="93710515TRAMONTANA CONSTRUCTORA"/>
    <x v="0"/>
    <d v="2024-01-17T00:00:00"/>
    <x v="3403"/>
    <d v="1899-12-30T00:00:00"/>
    <d v="2024-01-16T21:16:00"/>
    <s v="21:16"/>
    <d v="1899-12-31T00:12:14"/>
    <x v="0"/>
    <x v="0"/>
    <x v="20"/>
    <x v="1"/>
    <n v="8193"/>
  </r>
  <r>
    <n v="3430"/>
    <d v="2024-01-17T21:28:05"/>
    <d v="2024-01-17T21:28:47"/>
    <s v="45113897@ventasyservicios.com.co"/>
    <s v="Diana Carolina Zambrano Cruz"/>
    <m/>
    <d v="2024-01-17T00:00:00"/>
    <s v="12:04"/>
    <x v="4"/>
    <m/>
    <m/>
    <m/>
    <m/>
    <m/>
    <m/>
    <m/>
    <m/>
    <s v="pporticos1@gmail.com"/>
    <s v="SOLICITUD TRASLADO DEL SERVICIO"/>
    <s v="16492643"/>
    <s v="AGRUPACION DE VIVIENDA PASEO LOS           "/>
    <s v="SOHO"/>
    <s v="CLIENTE EXTERNO"/>
    <x v="0"/>
    <m/>
    <s v="FIJO"/>
    <s v="HFC"/>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7T00:00:00"/>
    <m/>
    <m/>
    <x v="80"/>
    <x v="0"/>
    <x v="0"/>
    <x v="0"/>
    <x v="0"/>
    <n v="1"/>
    <n v="1"/>
    <n v="1"/>
    <n v="1"/>
    <x v="0"/>
    <n v="1"/>
    <s v="16492643AGRUPACION DE VIVIENDA PASEO LOS           "/>
    <x v="0"/>
    <d v="2024-01-17T00:00:00"/>
    <x v="3404"/>
    <d v="1899-12-30T00:00:00"/>
    <d v="2024-01-17T12:04:00"/>
    <s v="12:04"/>
    <d v="1899-12-30T09:24:47"/>
    <x v="2"/>
    <x v="2"/>
    <x v="30"/>
    <x v="0"/>
    <n v="8193"/>
  </r>
  <r>
    <n v="3431"/>
    <d v="2024-01-17T21:27:30"/>
    <d v="2024-01-17T21:29:04"/>
    <s v="45077024@ventasyservicios.com.co"/>
    <s v="Leidy Tatiana Pinzon Calderon"/>
    <m/>
    <d v="2024-01-17T00:00:00"/>
    <s v="11:32"/>
    <x v="7"/>
    <m/>
    <m/>
    <m/>
    <m/>
    <m/>
    <m/>
    <s v="gycaduanas@hotmail.com"/>
    <s v="Re: SOLICITUD DE CESION DE CONTRATO Y/O TITULARIA LINEA MOVIL # 301 3422370"/>
    <m/>
    <m/>
    <s v="3013422370"/>
    <s v="G&amp;C LOGISTICA E IMPORTACIONES S.A.S"/>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7T00:00:00"/>
    <m/>
    <m/>
    <x v="78"/>
    <x v="6"/>
    <x v="0"/>
    <x v="0"/>
    <x v="0"/>
    <n v="1"/>
    <n v="1"/>
    <n v="1"/>
    <n v="1"/>
    <x v="0"/>
    <n v="1"/>
    <s v="3013422370G&amp;C LOGISTICA E IMPORTACIONES S.A.S"/>
    <x v="0"/>
    <d v="2024-01-17T00:00:00"/>
    <x v="3405"/>
    <d v="1899-12-30T00:00:00"/>
    <d v="2024-01-17T11:32:00"/>
    <s v="11:32"/>
    <d v="1899-12-30T09:57:04"/>
    <x v="2"/>
    <x v="2"/>
    <x v="12"/>
    <x v="1"/>
    <n v="8193"/>
  </r>
  <r>
    <n v="3432"/>
    <d v="2024-01-17T21:28:27"/>
    <d v="2024-01-17T21:29:43"/>
    <s v="45961588@ventasyservicios.com.co"/>
    <s v="Brian Fernando Camacho Hernandez"/>
    <m/>
    <d v="2024-01-16T00:00:00"/>
    <s v="1017"/>
    <x v="4"/>
    <m/>
    <m/>
    <m/>
    <m/>
    <m/>
    <m/>
    <m/>
    <m/>
    <s v="milena.castaneda@merit.com"/>
    <s v="Re: Cambio de dirección para Modem &amp; envío de facturación - 76550389"/>
    <s v="76550389"/>
    <s v="MERIT MEDICAL COLOMBIA S."/>
    <s v="MICRO"/>
    <s v="CLIENTE EXTERNO"/>
    <x v="0"/>
    <m/>
    <s v="FIJO"/>
    <s v="HFC"/>
    <s v="CANCELACIÓN DE SERVICIO"/>
    <m/>
    <m/>
    <m/>
    <m/>
    <m/>
    <m/>
    <m/>
    <s v="CANCELACIÓN"/>
    <m/>
    <m/>
    <m/>
    <m/>
    <m/>
    <m/>
    <m/>
    <m/>
    <m/>
    <m/>
    <m/>
    <m/>
    <m/>
    <m/>
    <m/>
    <m/>
    <m/>
    <m/>
    <m/>
    <m/>
    <m/>
    <m/>
    <m/>
    <m/>
    <m/>
    <m/>
    <m/>
    <m/>
    <m/>
    <m/>
    <m/>
    <m/>
    <m/>
    <m/>
    <m/>
    <m/>
    <m/>
    <m/>
    <m/>
    <m/>
    <m/>
    <m/>
    <m/>
    <m/>
    <m/>
    <m/>
    <m/>
    <m/>
    <m/>
    <m/>
    <m/>
    <m/>
    <m/>
    <m/>
    <m/>
    <m/>
    <m/>
    <m/>
    <m/>
    <m/>
    <m/>
    <m/>
    <m/>
    <m/>
    <m/>
    <m/>
    <m/>
    <m/>
    <m/>
    <m/>
    <m/>
    <m/>
    <m/>
    <m/>
    <m/>
    <m/>
    <m/>
    <m/>
    <m/>
    <m/>
    <m/>
    <m/>
    <m/>
    <m/>
    <m/>
    <m/>
    <m/>
    <m/>
    <m/>
    <m/>
    <m/>
    <m/>
    <m/>
    <m/>
    <m/>
    <m/>
    <m/>
    <s v="TOTAL"/>
    <m/>
    <s v="CALIDAD DE SERVICIO"/>
    <m/>
    <x v="1"/>
    <m/>
    <m/>
    <s v="1"/>
    <m/>
    <m/>
    <s v="GESTIONADO"/>
    <m/>
    <d v="2024-01-17T00:00:00"/>
    <s v="na"/>
    <s v="na"/>
    <x v="53"/>
    <x v="0"/>
    <x v="0"/>
    <x v="10"/>
    <x v="1"/>
    <n v="1"/>
    <n v="1"/>
    <n v="1"/>
    <n v="1"/>
    <x v="0"/>
    <n v="1"/>
    <s v="76550389MERIT MEDICAL COLOMBIA S."/>
    <x v="0"/>
    <d v="2024-01-17T00:00:00"/>
    <x v="3406"/>
    <d v="1899-12-30T00:00:00"/>
    <d v="2024-01-16T00:00:00"/>
    <s v="Hora mal diligenciada."/>
    <d v="1899-12-31T21:29:43"/>
    <x v="0"/>
    <x v="0"/>
    <x v="21"/>
    <x v="0"/>
    <n v="8193"/>
  </r>
  <r>
    <n v="3433"/>
    <d v="2024-01-17T21:29:11"/>
    <d v="2024-01-17T21:30:05"/>
    <s v="45113897@ventasyservicios.com.co"/>
    <s v="Diana Carolina Zambrano Cruz"/>
    <m/>
    <d v="2024-01-16T00:00:00"/>
    <s v="16:17"/>
    <x v="4"/>
    <m/>
    <m/>
    <m/>
    <m/>
    <m/>
    <m/>
    <m/>
    <m/>
    <s v="alejandra.buitrago@2becommerce.com"/>
    <s v="Re: Cesión Internet"/>
    <s v="13371797"/>
    <s v="ZMN CREATIVA S.A.S."/>
    <s v="MICRO"/>
    <s v="CLIENTE EXTERNO"/>
    <x v="0"/>
    <m/>
    <s v="FIJO"/>
    <s v="FO"/>
    <s v="CESIÓN DE CONTRATO"/>
    <m/>
    <m/>
    <m/>
    <m/>
    <m/>
    <m/>
    <m/>
    <m/>
    <m/>
    <m/>
    <m/>
    <m/>
    <s v="ENTREGA DE DOCUMENTOS"/>
    <m/>
    <m/>
    <m/>
    <m/>
    <m/>
    <m/>
    <m/>
    <m/>
    <m/>
    <m/>
    <m/>
    <m/>
    <m/>
    <m/>
    <m/>
    <m/>
    <m/>
    <m/>
    <m/>
    <m/>
    <m/>
    <m/>
    <m/>
    <m/>
    <m/>
    <m/>
    <m/>
    <m/>
    <m/>
    <m/>
    <m/>
    <m/>
    <m/>
    <m/>
    <m/>
    <m/>
    <m/>
    <m/>
    <m/>
    <m/>
    <m/>
    <m/>
    <m/>
    <m/>
    <m/>
    <m/>
    <m/>
    <m/>
    <m/>
    <m/>
    <m/>
    <m/>
    <m/>
    <m/>
    <m/>
    <m/>
    <m/>
    <m/>
    <m/>
    <m/>
    <m/>
    <m/>
    <m/>
    <m/>
    <m/>
    <m/>
    <m/>
    <m/>
    <m/>
    <m/>
    <m/>
    <m/>
    <m/>
    <m/>
    <m/>
    <m/>
    <m/>
    <m/>
    <m/>
    <m/>
    <m/>
    <m/>
    <m/>
    <m/>
    <m/>
    <m/>
    <m/>
    <m/>
    <m/>
    <m/>
    <m/>
    <m/>
    <m/>
    <m/>
    <m/>
    <m/>
    <x v="0"/>
    <m/>
    <m/>
    <m/>
    <m/>
    <m/>
    <s v="GESTIONADO"/>
    <m/>
    <d v="2024-01-17T00:00:00"/>
    <m/>
    <m/>
    <x v="148"/>
    <x v="0"/>
    <x v="0"/>
    <x v="0"/>
    <x v="0"/>
    <n v="1"/>
    <n v="1"/>
    <n v="1"/>
    <n v="1"/>
    <x v="1"/>
    <n v="2"/>
    <s v="13371797ZMN CREATIVA S.A.S."/>
    <x v="0"/>
    <d v="2024-01-17T00:00:00"/>
    <x v="3407"/>
    <d v="1899-12-30T00:00:00"/>
    <d v="2024-01-16T16:17:00"/>
    <s v="16:17"/>
    <d v="1899-12-31T05:13:05"/>
    <x v="0"/>
    <x v="0"/>
    <x v="30"/>
    <x v="0"/>
    <n v="8193"/>
  </r>
  <r>
    <n v="3434"/>
    <d v="2024-01-17T21:30:37"/>
    <d v="2024-01-17T21:31:41"/>
    <s v="46046813@ventasyservicios.com.co"/>
    <s v="Leidy Dayan Bautista Villamil"/>
    <m/>
    <d v="2024-01-16T00:00:00"/>
    <s v="13:11"/>
    <x v="0"/>
    <m/>
    <m/>
    <m/>
    <m/>
    <m/>
    <m/>
    <m/>
    <m/>
    <s v="(Josey.Martinezt@claro.com.co)"/>
    <s v="RV: Ayuda ajuste Factura Pyme"/>
    <s v="75667861 "/>
    <s v="MARIA GUIO CASTILLO CASTILLO"/>
    <s v="PYME MEDIANA"/>
    <s v="CLIENTE CLARO"/>
    <x v="0"/>
    <m/>
    <s v="FIJO"/>
    <s v="HFC"/>
    <s v="PRODUCTO"/>
    <m/>
    <m/>
    <m/>
    <m/>
    <m/>
    <m/>
    <m/>
    <m/>
    <m/>
    <m/>
    <m/>
    <m/>
    <m/>
    <m/>
    <m/>
    <m/>
    <m/>
    <m/>
    <m/>
    <m/>
    <m/>
    <m/>
    <m/>
    <m/>
    <m/>
    <m/>
    <m/>
    <m/>
    <m/>
    <m/>
    <m/>
    <m/>
    <m/>
    <m/>
    <m/>
    <m/>
    <m/>
    <m/>
    <s v="INFORMACIÓN PLANES - TARIFAS"/>
    <m/>
    <m/>
    <m/>
    <m/>
    <m/>
    <m/>
    <m/>
    <m/>
    <m/>
    <m/>
    <m/>
    <m/>
    <m/>
    <m/>
    <m/>
    <m/>
    <m/>
    <m/>
    <m/>
    <m/>
    <m/>
    <m/>
    <m/>
    <m/>
    <m/>
    <m/>
    <m/>
    <m/>
    <m/>
    <m/>
    <m/>
    <m/>
    <m/>
    <m/>
    <m/>
    <m/>
    <m/>
    <m/>
    <m/>
    <m/>
    <m/>
    <m/>
    <m/>
    <m/>
    <m/>
    <m/>
    <m/>
    <m/>
    <m/>
    <m/>
    <m/>
    <m/>
    <m/>
    <m/>
    <m/>
    <m/>
    <m/>
    <m/>
    <m/>
    <m/>
    <m/>
    <m/>
    <m/>
    <m/>
    <m/>
    <m/>
    <m/>
    <m/>
    <m/>
    <m/>
    <x v="0"/>
    <m/>
    <m/>
    <m/>
    <m/>
    <m/>
    <s v="GESTIONADO"/>
    <m/>
    <d v="2024-01-17T00:00:00"/>
    <m/>
    <m/>
    <x v="13"/>
    <x v="0"/>
    <x v="0"/>
    <x v="0"/>
    <x v="0"/>
    <n v="1"/>
    <n v="1"/>
    <n v="1"/>
    <n v="1"/>
    <x v="0"/>
    <n v="1"/>
    <s v="75667861 MARIA GUIO CASTILLO CASTILLO"/>
    <x v="0"/>
    <d v="2024-01-17T00:00:00"/>
    <x v="3408"/>
    <d v="1899-12-30T00:00:00"/>
    <d v="2024-01-16T13:11:00"/>
    <s v="13:11"/>
    <d v="1899-12-31T08:20:41"/>
    <x v="0"/>
    <x v="0"/>
    <x v="2"/>
    <x v="1"/>
    <n v="8193"/>
  </r>
  <r>
    <n v="3435"/>
    <d v="2024-01-17T21:29:03"/>
    <d v="2024-01-17T21:33:44"/>
    <s v="45981202@ventasyservicios.com.co"/>
    <s v="Candida Mayerli Moyano Casallas"/>
    <m/>
    <d v="2024-01-17T00:00:00"/>
    <s v="5:22 p. m."/>
    <x v="5"/>
    <m/>
    <m/>
    <m/>
    <m/>
    <m/>
    <m/>
    <m/>
    <m/>
    <m/>
    <m/>
    <s v="4143565826"/>
    <s v="KAROL YESENIA SANTAMARIA RIOS"/>
    <s v="SOHO"/>
    <s v="CLIENTE EXTERNO"/>
    <x v="0"/>
    <m/>
    <m/>
    <m/>
    <m/>
    <m/>
    <m/>
    <m/>
    <m/>
    <m/>
    <m/>
    <m/>
    <m/>
    <m/>
    <m/>
    <m/>
    <m/>
    <m/>
    <m/>
    <m/>
    <m/>
    <m/>
    <m/>
    <m/>
    <m/>
    <m/>
    <m/>
    <m/>
    <m/>
    <m/>
    <m/>
    <m/>
    <m/>
    <m/>
    <m/>
    <m/>
    <m/>
    <m/>
    <m/>
    <m/>
    <m/>
    <m/>
    <m/>
    <m/>
    <m/>
    <m/>
    <m/>
    <m/>
    <m/>
    <m/>
    <m/>
    <m/>
    <m/>
    <m/>
    <m/>
    <m/>
    <m/>
    <m/>
    <m/>
    <m/>
    <m/>
    <m/>
    <m/>
    <m/>
    <m/>
    <m/>
    <m/>
    <m/>
    <m/>
    <m/>
    <m/>
    <m/>
    <m/>
    <m/>
    <m/>
    <m/>
    <m/>
    <m/>
    <m/>
    <m/>
    <m/>
    <m/>
    <s v="Pago de factura sin validar"/>
    <s v="MÓVIL"/>
    <m/>
    <s v="PAGO YA APLICADO"/>
    <s v="BANCOLOMBIA"/>
    <s v="TRANSFERENCIA CON PAGO A LA REFERENCIA"/>
    <m/>
    <m/>
    <m/>
    <m/>
    <m/>
    <m/>
    <m/>
    <m/>
    <m/>
    <m/>
    <m/>
    <m/>
    <m/>
    <m/>
    <m/>
    <m/>
    <m/>
    <m/>
    <m/>
    <m/>
    <m/>
    <m/>
    <m/>
    <m/>
    <m/>
    <m/>
    <x v="0"/>
    <m/>
    <m/>
    <m/>
    <m/>
    <m/>
    <s v="GESTIONADO"/>
    <m/>
    <d v="2024-01-17T00:00:00"/>
    <m/>
    <m/>
    <x v="70"/>
    <x v="4"/>
    <x v="0"/>
    <x v="0"/>
    <x v="0"/>
    <n v="1"/>
    <n v="1"/>
    <n v="1"/>
    <n v="1"/>
    <x v="0"/>
    <n v="1"/>
    <s v="4143565826"/>
    <x v="0"/>
    <d v="2024-01-17T00:00:00"/>
    <x v="3409"/>
    <d v="1899-12-30T00:00:00"/>
    <d v="2024-01-17T05:22:00"/>
    <s v="5:22"/>
    <d v="1899-12-30T16:11:44"/>
    <x v="3"/>
    <x v="2"/>
    <x v="10"/>
    <x v="1"/>
    <n v="8193"/>
  </r>
  <r>
    <n v="3436"/>
    <d v="2024-01-17T21:37:24"/>
    <d v="2024-01-17T21:38:08"/>
    <s v="46044959@ventasyservicios.com.co"/>
    <s v="Brayan Enrique Cuida Castillo"/>
    <m/>
    <d v="2024-01-17T00:00:00"/>
    <s v="11:48 a. m."/>
    <x v="4"/>
    <m/>
    <m/>
    <m/>
    <m/>
    <m/>
    <m/>
    <m/>
    <m/>
    <s v="lucia.ruales@esap.edu.co"/>
    <s v="RECLAMO FACTURA"/>
    <s v="12042083"/>
    <s v="REGIONAL ESAP"/>
    <s v="SOHO"/>
    <s v="CLIENTE CLARO"/>
    <x v="0"/>
    <m/>
    <s v="FIJO"/>
    <s v="FO"/>
    <s v="PQR"/>
    <m/>
    <m/>
    <m/>
    <m/>
    <m/>
    <m/>
    <m/>
    <m/>
    <m/>
    <m/>
    <m/>
    <m/>
    <m/>
    <m/>
    <m/>
    <m/>
    <m/>
    <m/>
    <m/>
    <m/>
    <m/>
    <m/>
    <m/>
    <m/>
    <m/>
    <m/>
    <m/>
    <m/>
    <m/>
    <m/>
    <m/>
    <m/>
    <m/>
    <m/>
    <m/>
    <m/>
    <m/>
    <s v="NO RECEPCIÓN DE SOLICITUD (PQR - RECURSO)"/>
    <m/>
    <m/>
    <m/>
    <m/>
    <m/>
    <m/>
    <m/>
    <m/>
    <m/>
    <m/>
    <m/>
    <m/>
    <m/>
    <m/>
    <m/>
    <m/>
    <m/>
    <m/>
    <m/>
    <m/>
    <m/>
    <m/>
    <m/>
    <m/>
    <m/>
    <m/>
    <m/>
    <m/>
    <m/>
    <m/>
    <m/>
    <m/>
    <m/>
    <m/>
    <m/>
    <m/>
    <m/>
    <m/>
    <m/>
    <m/>
    <m/>
    <m/>
    <m/>
    <m/>
    <m/>
    <m/>
    <m/>
    <m/>
    <m/>
    <m/>
    <m/>
    <m/>
    <m/>
    <m/>
    <m/>
    <m/>
    <m/>
    <m/>
    <m/>
    <m/>
    <m/>
    <m/>
    <m/>
    <m/>
    <m/>
    <m/>
    <m/>
    <m/>
    <m/>
    <m/>
    <m/>
    <x v="0"/>
    <m/>
    <m/>
    <m/>
    <m/>
    <m/>
    <s v="GESTIONADO"/>
    <m/>
    <d v="2024-01-17T00:00:00"/>
    <s v="nn"/>
    <m/>
    <x v="69"/>
    <x v="0"/>
    <x v="0"/>
    <x v="0"/>
    <x v="0"/>
    <n v="1"/>
    <n v="1"/>
    <n v="1"/>
    <n v="1"/>
    <x v="0"/>
    <n v="1"/>
    <s v="12042083REGIONAL ESAP"/>
    <x v="0"/>
    <d v="2024-01-17T00:00:00"/>
    <x v="3410"/>
    <d v="1899-12-30T00:00:00"/>
    <d v="2024-01-17T11:48:00"/>
    <s v="11:48"/>
    <d v="1899-12-30T09:50:08"/>
    <x v="2"/>
    <x v="2"/>
    <x v="7"/>
    <x v="0"/>
    <n v="8193"/>
  </r>
  <r>
    <n v="3437"/>
    <d v="2024-01-17T21:38:24"/>
    <d v="2024-01-17T21:39:07"/>
    <s v="45113897@ventasyservicios.com.co"/>
    <s v="Diana Carolina Zambrano Cruz"/>
    <m/>
    <d v="2024-01-17T00:00:00"/>
    <s v="11:22"/>
    <x v="4"/>
    <m/>
    <m/>
    <m/>
    <m/>
    <m/>
    <m/>
    <m/>
    <m/>
    <s v="granosyproteinassas@hotmail.com"/>
    <s v="replanteamiento externo de conexión"/>
    <s v="19597163"/>
    <s v="GRANOS PROTEINAS SAS                       "/>
    <s v="PYME PEQUEÑA"/>
    <s v="CLIENTE EXTERNO"/>
    <x v="0"/>
    <m/>
    <s v="FIJO"/>
    <s v="HFC"/>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7T00:00:00"/>
    <m/>
    <m/>
    <x v="80"/>
    <x v="0"/>
    <x v="0"/>
    <x v="0"/>
    <x v="0"/>
    <n v="1"/>
    <n v="1"/>
    <n v="1"/>
    <n v="1"/>
    <x v="0"/>
    <n v="1"/>
    <s v="19597163GRANOS PROTEINAS SAS                       "/>
    <x v="0"/>
    <d v="2024-01-17T00:00:00"/>
    <x v="3411"/>
    <d v="1899-12-30T00:00:00"/>
    <d v="2024-01-17T11:22:00"/>
    <s v="11:22"/>
    <d v="1899-12-30T10:17:07"/>
    <x v="2"/>
    <x v="2"/>
    <x v="30"/>
    <x v="0"/>
    <n v="8193"/>
  </r>
  <r>
    <n v="3438"/>
    <d v="2024-01-17T21:38:31"/>
    <d v="2024-01-17T21:39:22"/>
    <s v="45664102@ventasyservicios.com.co"/>
    <s v="Angie Tatiana Tique Cardozo"/>
    <m/>
    <d v="2024-01-17T00:00:00"/>
    <s v="7:46 a. m"/>
    <x v="0"/>
    <m/>
    <m/>
    <m/>
    <m/>
    <m/>
    <m/>
    <m/>
    <m/>
    <s v="claropqrfija-38@millenium.com.co"/>
    <s v="CANCELACION SEGMENTO PYME ID 1422707"/>
    <s v="45781047"/>
    <s v=" RICAURTE VALENCIA GOMEZ   "/>
    <s v="SOH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7T00:00:00"/>
    <s v="NO APLICA"/>
    <s v="NO APLICA"/>
    <x v="58"/>
    <x v="0"/>
    <x v="0"/>
    <x v="0"/>
    <x v="0"/>
    <n v="1"/>
    <n v="1"/>
    <n v="1"/>
    <n v="1"/>
    <x v="0"/>
    <n v="1"/>
    <s v="45781047 RICAURTE VALENCIA GOMEZ   "/>
    <x v="1"/>
    <d v="2024-01-17T00:00:00"/>
    <x v="3412"/>
    <d v="1899-12-30T00:00:00"/>
    <d v="2024-01-17T07:46:00"/>
    <s v="7:46"/>
    <d v="1899-12-30T13:53:22"/>
    <x v="3"/>
    <x v="2"/>
    <x v="16"/>
    <x v="1"/>
    <n v="8193"/>
  </r>
  <r>
    <n v="3439"/>
    <d v="2024-01-17T21:40:33"/>
    <d v="2024-01-17T21:42:49"/>
    <s v="45077024@ventasyservicios.com.co"/>
    <s v="Leidy Tatiana Pinzon Calderon"/>
    <m/>
    <d v="2024-01-17T00:00:00"/>
    <s v="11:40"/>
    <x v="7"/>
    <m/>
    <m/>
    <m/>
    <m/>
    <m/>
    <m/>
    <s v="breidycastro8@hotmail.com"/>
    <s v="Re: SOLICITUD CESIÓN CONTRATO LÍNEA CELULAR 3222310569"/>
    <m/>
    <m/>
    <s v="3222310569"/>
    <s v="BREIDY FERNANDO CASTRO CAMPOS"/>
    <s v="MASIVO"/>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7T00:00:00"/>
    <m/>
    <m/>
    <x v="81"/>
    <x v="6"/>
    <x v="0"/>
    <x v="0"/>
    <x v="0"/>
    <n v="1"/>
    <n v="1"/>
    <n v="1"/>
    <n v="1"/>
    <x v="0"/>
    <n v="1"/>
    <s v="3222310569BREIDY FERNANDO CASTRO CAMPOS"/>
    <x v="0"/>
    <d v="2024-01-17T00:00:00"/>
    <x v="3413"/>
    <d v="1899-12-30T00:00:00"/>
    <d v="2024-01-17T11:40:00"/>
    <s v="11:40"/>
    <d v="1899-12-30T10:02:49"/>
    <x v="2"/>
    <x v="2"/>
    <x v="12"/>
    <x v="1"/>
    <n v="8193"/>
  </r>
  <r>
    <n v="3440"/>
    <d v="2024-01-17T21:41:26"/>
    <d v="2024-01-17T21:43:11"/>
    <s v="46046817@ventasyservicios.com.co"/>
    <s v="Nicolas Romero Parra"/>
    <m/>
    <d v="2024-01-17T00:00:00"/>
    <s v="7:50"/>
    <x v="4"/>
    <m/>
    <m/>
    <m/>
    <m/>
    <m/>
    <m/>
    <m/>
    <m/>
    <s v="milena.castaneda@merit.com"/>
    <s v="Re: Cancelación servicios cuenta # 76550389"/>
    <s v="76550389"/>
    <s v="MERIT MEDICAL COLOMBIA S.A.S"/>
    <s v="MICRO"/>
    <s v="CLIENTE CLARO"/>
    <x v="0"/>
    <m/>
    <s v="FIJO"/>
    <s v="HFC"/>
    <s v="CANCELACIÓN DE SERVICIO"/>
    <m/>
    <m/>
    <m/>
    <m/>
    <m/>
    <m/>
    <m/>
    <s v="COLOCACIÓN"/>
    <m/>
    <m/>
    <m/>
    <m/>
    <m/>
    <m/>
    <m/>
    <m/>
    <m/>
    <m/>
    <m/>
    <m/>
    <m/>
    <m/>
    <m/>
    <m/>
    <m/>
    <m/>
    <m/>
    <m/>
    <m/>
    <m/>
    <m/>
    <m/>
    <m/>
    <m/>
    <m/>
    <m/>
    <m/>
    <m/>
    <m/>
    <m/>
    <m/>
    <m/>
    <m/>
    <m/>
    <m/>
    <m/>
    <m/>
    <m/>
    <m/>
    <m/>
    <m/>
    <m/>
    <m/>
    <m/>
    <m/>
    <m/>
    <m/>
    <m/>
    <m/>
    <m/>
    <m/>
    <m/>
    <m/>
    <m/>
    <m/>
    <m/>
    <m/>
    <m/>
    <m/>
    <m/>
    <m/>
    <m/>
    <m/>
    <m/>
    <m/>
    <m/>
    <m/>
    <m/>
    <m/>
    <m/>
    <m/>
    <m/>
    <m/>
    <m/>
    <m/>
    <m/>
    <m/>
    <m/>
    <m/>
    <m/>
    <m/>
    <m/>
    <m/>
    <m/>
    <m/>
    <m/>
    <m/>
    <m/>
    <m/>
    <m/>
    <m/>
    <m/>
    <m/>
    <m/>
    <m/>
    <s v="TOTAL"/>
    <m/>
    <s v="TRASLADO NO FACTIBLE"/>
    <m/>
    <x v="1"/>
    <m/>
    <m/>
    <s v="1"/>
    <m/>
    <m/>
    <s v="GESTIONADO"/>
    <m/>
    <d v="2024-01-17T00:00:00"/>
    <s v="N/A"/>
    <s v="0"/>
    <x v="74"/>
    <x v="0"/>
    <x v="0"/>
    <x v="0"/>
    <x v="0"/>
    <n v="1"/>
    <n v="1"/>
    <n v="1"/>
    <n v="1"/>
    <x v="2"/>
    <n v="3"/>
    <s v="76550389MERIT MEDICAL COLOMBIA S.A.S"/>
    <x v="0"/>
    <d v="2024-01-17T00:00:00"/>
    <x v="3414"/>
    <d v="1899-12-30T00:00:00"/>
    <d v="2024-01-17T07:50:00"/>
    <s v="7:50"/>
    <d v="1899-12-30T13:53:11"/>
    <x v="3"/>
    <x v="2"/>
    <x v="3"/>
    <x v="1"/>
    <n v="8193"/>
  </r>
  <r>
    <n v="3441"/>
    <d v="2024-01-17T21:43:52"/>
    <d v="2024-01-17T21:45:19"/>
    <s v="45981202@ventasyservicios.com.co"/>
    <s v="Candida Mayerli Moyano Casallas"/>
    <m/>
    <d v="2024-01-17T00:00:00"/>
    <s v="5:34 p. m."/>
    <x v="5"/>
    <m/>
    <m/>
    <m/>
    <m/>
    <m/>
    <m/>
    <m/>
    <m/>
    <m/>
    <m/>
    <s v="22779543 "/>
    <s v="DEUTSCHE G ESELLSCHAFT FUR INTERNATIONALE   "/>
    <s v="INTERMEDIAS"/>
    <s v="CLIENTE EXTERNO"/>
    <x v="0"/>
    <m/>
    <m/>
    <m/>
    <m/>
    <m/>
    <m/>
    <m/>
    <m/>
    <m/>
    <m/>
    <m/>
    <m/>
    <m/>
    <m/>
    <m/>
    <m/>
    <m/>
    <m/>
    <m/>
    <m/>
    <m/>
    <m/>
    <m/>
    <m/>
    <m/>
    <m/>
    <m/>
    <m/>
    <m/>
    <m/>
    <m/>
    <m/>
    <m/>
    <m/>
    <m/>
    <m/>
    <m/>
    <m/>
    <m/>
    <m/>
    <m/>
    <m/>
    <m/>
    <m/>
    <m/>
    <m/>
    <m/>
    <m/>
    <m/>
    <m/>
    <m/>
    <m/>
    <m/>
    <m/>
    <m/>
    <m/>
    <m/>
    <m/>
    <m/>
    <m/>
    <m/>
    <m/>
    <m/>
    <m/>
    <m/>
    <m/>
    <m/>
    <m/>
    <m/>
    <m/>
    <m/>
    <m/>
    <m/>
    <m/>
    <m/>
    <m/>
    <m/>
    <m/>
    <m/>
    <m/>
    <m/>
    <s v="RV: Solicitud Actualización de Facturas "/>
    <s v="FIJA"/>
    <s v="HFC"/>
    <s v="PAGO YA APLICADO"/>
    <s v="REDEBAN"/>
    <s v="TRANSFERENCIA CON PAGO A LA REFERENCIA"/>
    <m/>
    <m/>
    <m/>
    <m/>
    <m/>
    <m/>
    <m/>
    <m/>
    <m/>
    <m/>
    <m/>
    <m/>
    <m/>
    <m/>
    <m/>
    <m/>
    <m/>
    <m/>
    <m/>
    <m/>
    <m/>
    <m/>
    <m/>
    <m/>
    <m/>
    <m/>
    <x v="0"/>
    <m/>
    <m/>
    <m/>
    <m/>
    <m/>
    <s v="GESTIONADO"/>
    <m/>
    <d v="2024-01-17T00:00:00"/>
    <m/>
    <m/>
    <x v="70"/>
    <x v="4"/>
    <x v="0"/>
    <x v="0"/>
    <x v="0"/>
    <n v="1"/>
    <n v="1"/>
    <n v="1"/>
    <n v="1"/>
    <x v="0"/>
    <n v="1"/>
    <s v="22779543 "/>
    <x v="0"/>
    <d v="2024-01-17T00:00:00"/>
    <x v="3415"/>
    <d v="1899-12-30T00:00:00"/>
    <d v="2024-01-17T05:34:00"/>
    <s v="5:34"/>
    <d v="1899-12-30T16:11:19"/>
    <x v="3"/>
    <x v="2"/>
    <x v="10"/>
    <x v="1"/>
    <n v="8193"/>
  </r>
  <r>
    <n v="3442"/>
    <d v="2024-01-17T21:46:33"/>
    <d v="2024-01-17T21:48:41"/>
    <s v="45077024@ventasyservicios.com.co"/>
    <s v="Leidy Tatiana Pinzon Calderon"/>
    <m/>
    <d v="2024-01-17T00:00:00"/>
    <s v="11:42"/>
    <x v="7"/>
    <m/>
    <m/>
    <m/>
    <m/>
    <m/>
    <m/>
    <s v="mercadeo@hosterialoslagos.com"/>
    <s v="Solicitud unificación de contratos"/>
    <m/>
    <m/>
    <s v="80279543"/>
    <s v="HOSTERIA LOS LAGOS"/>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7T00:00:00"/>
    <m/>
    <m/>
    <x v="78"/>
    <x v="6"/>
    <x v="0"/>
    <x v="0"/>
    <x v="0"/>
    <n v="1"/>
    <n v="1"/>
    <n v="1"/>
    <n v="1"/>
    <x v="0"/>
    <n v="1"/>
    <s v="80279543HOSTERIA LOS LAGOS"/>
    <x v="0"/>
    <d v="2024-01-17T00:00:00"/>
    <x v="3416"/>
    <d v="1899-12-30T00:00:00"/>
    <d v="2024-01-17T11:42:00"/>
    <s v="11:42"/>
    <d v="1899-12-30T10:06:41"/>
    <x v="2"/>
    <x v="2"/>
    <x v="12"/>
    <x v="1"/>
    <n v="8193"/>
  </r>
  <r>
    <n v="3443"/>
    <d v="2024-01-17T21:48:04"/>
    <d v="2024-01-17T21:49:23"/>
    <s v="46046817@ventasyservicios.com.co"/>
    <s v="Nicolas Romero Parra"/>
    <m/>
    <d v="2024-01-17T00:00:00"/>
    <s v="7:30"/>
    <x v="4"/>
    <m/>
    <m/>
    <m/>
    <m/>
    <m/>
    <m/>
    <m/>
    <m/>
    <s v="contabilidad@nebulae.com.co"/>
    <s v="LÍNEA NUEVA"/>
    <s v="3107141494"/>
    <s v="Nebula Engineering SAS"/>
    <s v="PYME MEDIANA"/>
    <s v="CLARO TE AYUDA"/>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17T00:00:00"/>
    <s v="N/A"/>
    <s v="0"/>
    <x v="15"/>
    <x v="0"/>
    <x v="0"/>
    <x v="8"/>
    <x v="1"/>
    <n v="1"/>
    <n v="1"/>
    <n v="1"/>
    <n v="1"/>
    <x v="0"/>
    <n v="1"/>
    <s v="3107141494Nebula Engineering SAS"/>
    <x v="0"/>
    <d v="2024-01-17T00:00:00"/>
    <x v="3417"/>
    <d v="1899-12-30T00:00:00"/>
    <d v="2024-01-17T07:30:00"/>
    <s v="7:30"/>
    <d v="1899-12-30T14:19:23"/>
    <x v="3"/>
    <x v="2"/>
    <x v="3"/>
    <x v="1"/>
    <n v="8193"/>
  </r>
  <r>
    <n v="3444"/>
    <d v="2024-01-17T21:45:23"/>
    <d v="2024-01-17T21:49:23"/>
    <s v="45981202@ventasyservicios.com.co"/>
    <s v="Candida Mayerli Moyano Casallas"/>
    <m/>
    <d v="2024-01-17T00:00:00"/>
    <s v="8:55 p. m"/>
    <x v="5"/>
    <m/>
    <m/>
    <m/>
    <m/>
    <m/>
    <m/>
    <m/>
    <m/>
    <m/>
    <m/>
    <s v="8.22496020"/>
    <s v="ENCHAPES Y REFORMAS SH S A S  -"/>
    <s v="PYME PEQUEÑA"/>
    <s v="CLIENTE EXTERNO"/>
    <x v="0"/>
    <m/>
    <m/>
    <m/>
    <m/>
    <m/>
    <m/>
    <m/>
    <m/>
    <m/>
    <m/>
    <m/>
    <m/>
    <m/>
    <m/>
    <m/>
    <m/>
    <m/>
    <m/>
    <m/>
    <m/>
    <m/>
    <m/>
    <m/>
    <m/>
    <m/>
    <m/>
    <m/>
    <m/>
    <m/>
    <m/>
    <m/>
    <m/>
    <m/>
    <m/>
    <m/>
    <m/>
    <m/>
    <m/>
    <m/>
    <m/>
    <m/>
    <m/>
    <m/>
    <m/>
    <m/>
    <m/>
    <m/>
    <m/>
    <m/>
    <m/>
    <m/>
    <m/>
    <m/>
    <m/>
    <m/>
    <m/>
    <m/>
    <m/>
    <m/>
    <m/>
    <m/>
    <m/>
    <m/>
    <m/>
    <m/>
    <m/>
    <m/>
    <m/>
    <m/>
    <m/>
    <m/>
    <m/>
    <m/>
    <m/>
    <m/>
    <m/>
    <m/>
    <m/>
    <m/>
    <m/>
    <m/>
    <s v="Re: COMPROBANTE DE PAGO"/>
    <s v="MÓVIL"/>
    <m/>
    <s v="COMPROBANTE NO VALIDO"/>
    <m/>
    <m/>
    <m/>
    <m/>
    <m/>
    <m/>
    <m/>
    <m/>
    <m/>
    <m/>
    <m/>
    <m/>
    <m/>
    <m/>
    <m/>
    <m/>
    <m/>
    <m/>
    <m/>
    <m/>
    <m/>
    <m/>
    <m/>
    <m/>
    <m/>
    <m/>
    <m/>
    <m/>
    <x v="0"/>
    <m/>
    <m/>
    <m/>
    <m/>
    <m/>
    <s v="GESTIONADO"/>
    <m/>
    <d v="2024-01-17T00:00:00"/>
    <m/>
    <m/>
    <x v="71"/>
    <x v="4"/>
    <x v="0"/>
    <x v="44"/>
    <x v="1"/>
    <n v="1"/>
    <n v="1"/>
    <n v="1"/>
    <n v="1"/>
    <x v="2"/>
    <n v="3"/>
    <s v="8.22496020"/>
    <x v="0"/>
    <d v="2024-01-17T00:00:00"/>
    <x v="3417"/>
    <d v="1899-12-30T00:00:00"/>
    <d v="2024-01-17T08:55:00"/>
    <s v="8:55"/>
    <d v="1899-12-30T12:54:23"/>
    <x v="3"/>
    <x v="2"/>
    <x v="10"/>
    <x v="1"/>
    <n v="8193"/>
  </r>
  <r>
    <n v="3445"/>
    <d v="2024-01-17T21:48:39"/>
    <d v="2024-01-17T21:49:25"/>
    <s v="46044959@ventasyservicios.com.co"/>
    <s v="Brayan Enrique Cuida Castillo"/>
    <m/>
    <d v="2024-01-17T00:00:00"/>
    <s v="9:09 a. m."/>
    <x v="4"/>
    <m/>
    <m/>
    <m/>
    <m/>
    <m/>
    <m/>
    <m/>
    <m/>
    <s v="financiera@fonvisog-sogamoso-boyaca.gov.co"/>
    <s v="Fwd: CAMBIO TARIFA 400MG FONVISOG"/>
    <s v="68041769"/>
    <s v="INSTITUTO FONDO DE VIVIENDA DE"/>
    <s v="MICRO"/>
    <s v="CLIENTE CLARO"/>
    <x v="0"/>
    <m/>
    <s v="FIJO"/>
    <s v="HFC"/>
    <s v="FIDELIZACIÓN - RETENCIÓN"/>
    <m/>
    <m/>
    <m/>
    <m/>
    <m/>
    <m/>
    <m/>
    <m/>
    <m/>
    <m/>
    <m/>
    <m/>
    <m/>
    <m/>
    <m/>
    <m/>
    <m/>
    <m/>
    <m/>
    <m/>
    <m/>
    <s v="ACEPTACIÓN PROPUESTA"/>
    <m/>
    <m/>
    <m/>
    <m/>
    <m/>
    <m/>
    <m/>
    <m/>
    <m/>
    <m/>
    <m/>
    <m/>
    <m/>
    <m/>
    <m/>
    <m/>
    <m/>
    <m/>
    <m/>
    <m/>
    <m/>
    <m/>
    <m/>
    <m/>
    <m/>
    <m/>
    <m/>
    <m/>
    <m/>
    <m/>
    <m/>
    <m/>
    <m/>
    <m/>
    <m/>
    <m/>
    <m/>
    <m/>
    <m/>
    <m/>
    <m/>
    <m/>
    <m/>
    <m/>
    <m/>
    <m/>
    <m/>
    <m/>
    <m/>
    <m/>
    <m/>
    <m/>
    <m/>
    <m/>
    <m/>
    <m/>
    <m/>
    <m/>
    <m/>
    <m/>
    <m/>
    <m/>
    <m/>
    <m/>
    <m/>
    <m/>
    <m/>
    <m/>
    <m/>
    <m/>
    <m/>
    <m/>
    <m/>
    <m/>
    <m/>
    <m/>
    <m/>
    <m/>
    <m/>
    <m/>
    <m/>
    <m/>
    <m/>
    <m/>
    <m/>
    <m/>
    <m/>
    <x v="0"/>
    <m/>
    <m/>
    <m/>
    <m/>
    <m/>
    <s v="GESTIONADO"/>
    <m/>
    <d v="2024-01-17T00:00:00"/>
    <s v="nn"/>
    <m/>
    <x v="113"/>
    <x v="0"/>
    <x v="0"/>
    <x v="16"/>
    <x v="1"/>
    <n v="1"/>
    <n v="1"/>
    <n v="1"/>
    <n v="1"/>
    <x v="0"/>
    <n v="1"/>
    <s v="68041769INSTITUTO FONDO DE VIVIENDA DE"/>
    <x v="0"/>
    <d v="2024-01-17T00:00:00"/>
    <x v="3418"/>
    <d v="1899-12-30T00:00:00"/>
    <d v="2024-01-17T09:09:00"/>
    <s v="9:09"/>
    <d v="1899-12-30T12:40:25"/>
    <x v="3"/>
    <x v="2"/>
    <x v="7"/>
    <x v="0"/>
    <n v="8193"/>
  </r>
  <r>
    <n v="3446"/>
    <d v="2024-01-17T21:54:06"/>
    <d v="2024-01-17T21:55:04"/>
    <s v="45077024@ventasyservicios.com.co"/>
    <s v="Leidy Tatiana Pinzon Calderon"/>
    <m/>
    <d v="2024-01-17T00:00:00"/>
    <s v="11:50"/>
    <x v="7"/>
    <m/>
    <m/>
    <m/>
    <m/>
    <m/>
    <m/>
    <s v="ingenieria@digitalmtx.com"/>
    <s v="Re:cesión de servicios moviles Master "/>
    <m/>
    <m/>
    <s v="3187073474"/>
    <s v="COMERCIALIZADORA MASTER TECNOLO"/>
    <s v="PYME PEQUEÑ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7T00:00:00"/>
    <m/>
    <m/>
    <x v="78"/>
    <x v="6"/>
    <x v="0"/>
    <x v="0"/>
    <x v="0"/>
    <n v="1"/>
    <n v="1"/>
    <n v="1"/>
    <n v="1"/>
    <x v="0"/>
    <n v="1"/>
    <s v="3187073474COMERCIALIZADORA MASTER TECNOLO"/>
    <x v="0"/>
    <d v="2024-01-17T00:00:00"/>
    <x v="3419"/>
    <d v="1899-12-30T00:00:00"/>
    <d v="2024-01-17T11:50:00"/>
    <s v="11:50"/>
    <d v="1899-12-30T10:05:04"/>
    <x v="2"/>
    <x v="2"/>
    <x v="12"/>
    <x v="1"/>
    <n v="8193"/>
  </r>
  <r>
    <n v="3447"/>
    <d v="2024-01-17T21:56:30"/>
    <d v="2024-01-17T21:57:46"/>
    <s v="46046813@ventasyservicios.com.co"/>
    <s v="Leidy Dayan Bautista Villamil"/>
    <m/>
    <d v="2024-01-16T00:00:00"/>
    <s v="13:27"/>
    <x v="0"/>
    <m/>
    <m/>
    <m/>
    <m/>
    <m/>
    <m/>
    <m/>
    <m/>
    <s v="(eduwin.lopez@claro.com.co)"/>
    <s v=" RV: Activación plan contratado línea 3152636282, Instore Lab 901.371.260-8"/>
    <s v="8.22470258"/>
    <s v="INSTORE LAB SAS "/>
    <s v="MICRO"/>
    <s v="CLIENTE CLARO"/>
    <x v="0"/>
    <m/>
    <s v="MÓVIL"/>
    <m/>
    <m/>
    <s v="PRODUCTO"/>
    <m/>
    <m/>
    <m/>
    <m/>
    <m/>
    <m/>
    <m/>
    <m/>
    <m/>
    <m/>
    <m/>
    <m/>
    <m/>
    <m/>
    <m/>
    <m/>
    <m/>
    <m/>
    <m/>
    <m/>
    <m/>
    <m/>
    <m/>
    <m/>
    <m/>
    <m/>
    <m/>
    <m/>
    <m/>
    <m/>
    <m/>
    <m/>
    <m/>
    <m/>
    <m/>
    <m/>
    <m/>
    <m/>
    <s v="INFORMACIÓN DE BENEFICIOS"/>
    <m/>
    <m/>
    <m/>
    <m/>
    <m/>
    <m/>
    <m/>
    <m/>
    <m/>
    <m/>
    <m/>
    <m/>
    <m/>
    <m/>
    <m/>
    <m/>
    <m/>
    <m/>
    <m/>
    <m/>
    <m/>
    <m/>
    <m/>
    <m/>
    <m/>
    <m/>
    <m/>
    <m/>
    <m/>
    <m/>
    <m/>
    <m/>
    <m/>
    <m/>
    <m/>
    <m/>
    <m/>
    <m/>
    <m/>
    <m/>
    <m/>
    <m/>
    <m/>
    <m/>
    <m/>
    <m/>
    <m/>
    <m/>
    <m/>
    <m/>
    <m/>
    <m/>
    <m/>
    <m/>
    <m/>
    <m/>
    <m/>
    <m/>
    <m/>
    <m/>
    <m/>
    <m/>
    <m/>
    <m/>
    <m/>
    <m/>
    <m/>
    <m/>
    <m/>
    <x v="0"/>
    <m/>
    <m/>
    <m/>
    <m/>
    <m/>
    <s v="GESTIONADO"/>
    <m/>
    <d v="2024-01-17T00:00:00"/>
    <m/>
    <m/>
    <x v="26"/>
    <x v="0"/>
    <x v="0"/>
    <x v="6"/>
    <x v="1"/>
    <n v="1"/>
    <n v="1"/>
    <n v="1"/>
    <n v="1"/>
    <x v="0"/>
    <n v="1"/>
    <s v="8.22470258INSTORE LAB SAS "/>
    <x v="0"/>
    <d v="2024-01-17T00:00:00"/>
    <x v="3420"/>
    <d v="1899-12-30T00:00:00"/>
    <d v="2024-01-16T13:27:00"/>
    <s v="13:27"/>
    <d v="1899-12-31T08:30:46"/>
    <x v="0"/>
    <x v="0"/>
    <x v="2"/>
    <x v="1"/>
    <n v="8193"/>
  </r>
  <r>
    <n v="3448"/>
    <d v="2024-01-17T21:28:17"/>
    <d v="2024-01-17T21:57:47"/>
    <s v="46044558@ventasyservicios.com.co"/>
    <s v="Dick Harry Rodriguez Rocha"/>
    <m/>
    <d v="2024-01-17T00:00:00"/>
    <s v="8:23"/>
    <x v="4"/>
    <m/>
    <m/>
    <m/>
    <m/>
    <m/>
    <m/>
    <m/>
    <m/>
    <s v="parrado1973@hotmail.com"/>
    <s v="RV: CANCELAR INTERNET EMPRESARIAL"/>
    <s v="0"/>
    <s v="Dimo S.A.S"/>
    <s v="SOHO"/>
    <s v="CLIENTE EXTERNO"/>
    <x v="0"/>
    <m/>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7T00:00:00"/>
    <m/>
    <m/>
    <x v="58"/>
    <x v="0"/>
    <x v="0"/>
    <x v="0"/>
    <x v="0"/>
    <n v="1"/>
    <n v="1"/>
    <n v="1"/>
    <n v="1"/>
    <x v="0"/>
    <n v="1"/>
    <s v="0Dimo S.A.S"/>
    <x v="0"/>
    <d v="2024-01-17T00:00:00"/>
    <x v="3421"/>
    <d v="1899-12-30T00:00:00"/>
    <d v="2024-01-17T08:23:00"/>
    <s v="8:23"/>
    <d v="1899-12-30T13:34:47"/>
    <x v="3"/>
    <x v="2"/>
    <x v="20"/>
    <x v="1"/>
    <n v="8193"/>
  </r>
  <r>
    <n v="3449"/>
    <d v="2024-01-17T21:58:30"/>
    <d v="2024-01-17T21:59:57"/>
    <s v="45077024@ventasyservicios.com.co"/>
    <s v="Leidy Tatiana Pinzon Calderon"/>
    <m/>
    <d v="2024-01-17T00:00:00"/>
    <s v="11:56"/>
    <x v="7"/>
    <m/>
    <m/>
    <m/>
    <m/>
    <m/>
    <m/>
    <s v="churtado@infoods.com.co"/>
    <s v="RE: Cesión de Contrato a Infoods SAS"/>
    <m/>
    <m/>
    <s v="3164368395"/>
    <s v="INFOODS SAS"/>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7T00:00:00"/>
    <m/>
    <m/>
    <x v="78"/>
    <x v="6"/>
    <x v="0"/>
    <x v="0"/>
    <x v="0"/>
    <n v="1"/>
    <n v="1"/>
    <n v="1"/>
    <n v="1"/>
    <x v="2"/>
    <n v="2"/>
    <s v="3164368395INFOODS SAS"/>
    <x v="0"/>
    <d v="2024-01-17T00:00:00"/>
    <x v="3422"/>
    <d v="1899-12-30T00:00:00"/>
    <d v="2024-01-17T11:56:00"/>
    <s v="11:56"/>
    <d v="1899-12-30T10:03:57"/>
    <x v="2"/>
    <x v="2"/>
    <x v="12"/>
    <x v="1"/>
    <n v="8193"/>
  </r>
  <r>
    <n v="3450"/>
    <d v="2024-01-17T22:02:05"/>
    <d v="2024-01-17T22:03:23"/>
    <s v="45113897@ventasyservicios.com.co"/>
    <s v="Diana Carolina Zambrano Cruz"/>
    <m/>
    <d v="2024-01-17T00:00:00"/>
    <s v="11:31"/>
    <x v="4"/>
    <m/>
    <m/>
    <m/>
    <m/>
    <m/>
    <m/>
    <m/>
    <m/>
    <s v="lquiroga@grupocrispa.com"/>
    <s v="Solicitud cesion contrato cuenta suscriptor 82144094"/>
    <s v="82144094"/>
    <s v="ROBERTO LINARES CANTILLO                   "/>
    <s v="SOHO"/>
    <s v="CLIENTE EXTERNO"/>
    <x v="0"/>
    <m/>
    <s v="FIJO"/>
    <s v="HFC"/>
    <s v="CESIÓN DE CONTRATO"/>
    <m/>
    <m/>
    <m/>
    <m/>
    <m/>
    <m/>
    <m/>
    <m/>
    <m/>
    <m/>
    <m/>
    <m/>
    <s v="ENTREGA DE DOCUMENTOS"/>
    <m/>
    <m/>
    <m/>
    <m/>
    <m/>
    <m/>
    <m/>
    <m/>
    <m/>
    <m/>
    <m/>
    <m/>
    <m/>
    <m/>
    <m/>
    <m/>
    <m/>
    <m/>
    <m/>
    <m/>
    <m/>
    <m/>
    <m/>
    <m/>
    <m/>
    <m/>
    <m/>
    <m/>
    <m/>
    <m/>
    <m/>
    <m/>
    <m/>
    <m/>
    <m/>
    <m/>
    <m/>
    <m/>
    <m/>
    <m/>
    <m/>
    <m/>
    <m/>
    <m/>
    <m/>
    <m/>
    <m/>
    <m/>
    <m/>
    <m/>
    <m/>
    <m/>
    <m/>
    <m/>
    <m/>
    <m/>
    <m/>
    <m/>
    <m/>
    <m/>
    <m/>
    <m/>
    <m/>
    <m/>
    <m/>
    <m/>
    <m/>
    <m/>
    <m/>
    <m/>
    <m/>
    <m/>
    <m/>
    <m/>
    <m/>
    <m/>
    <m/>
    <m/>
    <m/>
    <m/>
    <m/>
    <m/>
    <m/>
    <m/>
    <m/>
    <m/>
    <m/>
    <m/>
    <m/>
    <m/>
    <m/>
    <m/>
    <m/>
    <m/>
    <m/>
    <m/>
    <x v="0"/>
    <m/>
    <m/>
    <m/>
    <m/>
    <m/>
    <s v="GESTIONADO"/>
    <m/>
    <d v="2024-01-17T00:00:00"/>
    <m/>
    <m/>
    <x v="148"/>
    <x v="0"/>
    <x v="0"/>
    <x v="0"/>
    <x v="0"/>
    <n v="1"/>
    <n v="1"/>
    <n v="1"/>
    <n v="1"/>
    <x v="0"/>
    <n v="1"/>
    <s v="82144094ROBERTO LINARES CANTILLO                   "/>
    <x v="0"/>
    <d v="2024-01-17T00:00:00"/>
    <x v="3423"/>
    <d v="1899-12-30T00:00:00"/>
    <d v="2024-01-17T11:31:00"/>
    <s v="11:31"/>
    <d v="1899-12-30T10:32:23"/>
    <x v="2"/>
    <x v="2"/>
    <x v="30"/>
    <x v="0"/>
    <n v="8193"/>
  </r>
  <r>
    <n v="3451"/>
    <d v="2024-01-17T22:03:27"/>
    <d v="2024-01-17T22:04:06"/>
    <s v="45113897@ventasyservicios.com.co"/>
    <s v="Diana Carolina Zambrano Cruz"/>
    <m/>
    <d v="2024-01-17T00:00:00"/>
    <s v="11:53"/>
    <x v="4"/>
    <m/>
    <m/>
    <m/>
    <m/>
    <m/>
    <m/>
    <m/>
    <m/>
    <s v="auxcontable@ganatodo.com.co"/>
    <s v="SOLICITUD DE FACTURA - LISETTE YURANI RUEDA RUEDA"/>
    <s v="13324272"/>
    <s v="LISETTE YURANI RUEDA RUEDA"/>
    <s v="SOHO"/>
    <s v="CLIENTE EXTERN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7T00:00:00"/>
    <m/>
    <m/>
    <x v="9"/>
    <x v="0"/>
    <x v="0"/>
    <x v="28"/>
    <x v="1"/>
    <n v="1"/>
    <n v="1"/>
    <n v="1"/>
    <n v="1"/>
    <x v="0"/>
    <n v="1"/>
    <s v="13324272LISETTE YURANI RUEDA RUEDA"/>
    <x v="0"/>
    <d v="2024-01-17T00:00:00"/>
    <x v="3424"/>
    <d v="1899-12-30T00:00:00"/>
    <d v="2024-01-17T11:53:00"/>
    <s v="11:53"/>
    <d v="1899-12-30T10:11:06"/>
    <x v="2"/>
    <x v="2"/>
    <x v="30"/>
    <x v="0"/>
    <n v="8193"/>
  </r>
  <r>
    <n v="3452"/>
    <d v="2024-01-17T22:05:51"/>
    <d v="2024-01-17T22:06:54"/>
    <s v="45077024@ventasyservicios.com.co"/>
    <s v="Leidy Tatiana Pinzon Calderon"/>
    <m/>
    <d v="2024-01-17T00:00:00"/>
    <s v="12:06"/>
    <x v="7"/>
    <m/>
    <m/>
    <m/>
    <m/>
    <m/>
    <m/>
    <s v="jair.castro@claro.com.co"/>
    <s v="Re: Cesion linea Diversey"/>
    <m/>
    <m/>
    <s v="0"/>
    <s v="DIVERSEY"/>
    <s v="NO DETERMINAD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7T00:00:00"/>
    <m/>
    <m/>
    <x v="78"/>
    <x v="6"/>
    <x v="0"/>
    <x v="0"/>
    <x v="0"/>
    <n v="1"/>
    <n v="1"/>
    <n v="1"/>
    <n v="1"/>
    <x v="0"/>
    <n v="1"/>
    <s v="0DIVERSEY"/>
    <x v="0"/>
    <d v="2024-01-17T00:00:00"/>
    <x v="3425"/>
    <d v="1899-12-30T00:00:00"/>
    <d v="2024-01-17T12:06:00"/>
    <s v="12:06"/>
    <d v="1899-12-30T10:00:54"/>
    <x v="2"/>
    <x v="2"/>
    <x v="12"/>
    <x v="1"/>
    <n v="8193"/>
  </r>
  <r>
    <n v="3453"/>
    <d v="2024-01-17T22:07:57"/>
    <d v="2024-01-17T22:08:54"/>
    <s v="46044558@ventasyservicios.com.co"/>
    <s v="Dick Harry Rodriguez Rocha"/>
    <m/>
    <d v="2024-01-17T00:00:00"/>
    <s v="9:42"/>
    <x v="4"/>
    <m/>
    <m/>
    <m/>
    <m/>
    <m/>
    <m/>
    <m/>
    <m/>
    <s v="jcortes@acinco.com.co"/>
    <s v="RE: RV: 800153993;COMCEL S.A.;R1045429404;01;CLARO;HOGAR"/>
    <s v="RE: RV: 800153993;COMCEL S.A.;R1045429404;01;CLARO;HOGAR"/>
    <s v="ACINCO SAS"/>
    <s v="SOHO"/>
    <s v="CLIENTE EXTERNO"/>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7T00:00:00"/>
    <m/>
    <m/>
    <x v="9"/>
    <x v="0"/>
    <x v="0"/>
    <x v="21"/>
    <x v="1"/>
    <n v="1"/>
    <n v="1"/>
    <n v="1"/>
    <n v="1"/>
    <x v="0"/>
    <n v="1"/>
    <s v="RE: RV: 800153993;COMCEL S.A.;R1045429404;01;CLARO;HOGARACINCO SAS"/>
    <x v="0"/>
    <d v="2024-01-17T00:00:00"/>
    <x v="3426"/>
    <d v="1899-12-30T00:00:00"/>
    <d v="2024-01-17T09:42:00"/>
    <s v="9:42"/>
    <d v="1899-12-30T12:26:54"/>
    <x v="3"/>
    <x v="2"/>
    <x v="20"/>
    <x v="1"/>
    <n v="8193"/>
  </r>
  <r>
    <n v="3454"/>
    <d v="2024-01-17T22:08:30"/>
    <d v="2024-01-17T22:09:21"/>
    <s v="45077024@ventasyservicios.com.co"/>
    <s v="Leidy Tatiana Pinzon Calderon"/>
    <m/>
    <d v="2024-01-17T00:00:00"/>
    <s v="13:04"/>
    <x v="7"/>
    <m/>
    <m/>
    <m/>
    <m/>
    <m/>
    <m/>
    <s v="la.villamil@mesfix.com"/>
    <s v="Re: CESION DE CONTRATO 12490745 EMPRESAS - MESFIX -PLATAFORM"/>
    <m/>
    <m/>
    <s v="3013113234"/>
    <s v="MERCADO DE RECURSOS FINAN"/>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7T00:00:00"/>
    <m/>
    <m/>
    <x v="79"/>
    <x v="6"/>
    <x v="0"/>
    <x v="0"/>
    <x v="0"/>
    <n v="1"/>
    <n v="1"/>
    <n v="1"/>
    <n v="1"/>
    <x v="0"/>
    <n v="1"/>
    <s v="3013113234MERCADO DE RECURSOS FINAN"/>
    <x v="0"/>
    <d v="2024-01-17T00:00:00"/>
    <x v="3427"/>
    <d v="1899-12-30T00:00:00"/>
    <d v="2024-01-17T13:04:00"/>
    <s v="13:04"/>
    <d v="1899-12-30T09:05:21"/>
    <x v="2"/>
    <x v="2"/>
    <x v="12"/>
    <x v="1"/>
    <n v="8193"/>
  </r>
  <r>
    <n v="3455"/>
    <d v="2024-01-17T22:15:36"/>
    <d v="2024-01-17T22:17:35"/>
    <s v="45077024@ventasyservicios.com.co"/>
    <s v="Leidy Tatiana Pinzon Calderon"/>
    <m/>
    <d v="2024-01-17T00:00:00"/>
    <s v="13:39"/>
    <x v="7"/>
    <m/>
    <m/>
    <m/>
    <m/>
    <m/>
    <m/>
    <s v="gerencia@todocamperos.com"/>
    <s v="Re: CESION DE CONTRATO MOVIL"/>
    <m/>
    <m/>
    <s v="3202397886"/>
    <s v="TODO CAMPEROS LIMITADA"/>
    <s v="SOH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7T00:00:00"/>
    <m/>
    <m/>
    <x v="79"/>
    <x v="6"/>
    <x v="0"/>
    <x v="0"/>
    <x v="0"/>
    <n v="1"/>
    <n v="1"/>
    <n v="1"/>
    <n v="1"/>
    <x v="1"/>
    <n v="3"/>
    <s v="3202397886TODO CAMPEROS LIMITADA"/>
    <x v="0"/>
    <d v="2024-01-17T00:00:00"/>
    <x v="3428"/>
    <d v="1899-12-30T00:00:00"/>
    <d v="2024-01-17T13:39:00"/>
    <s v="13:39"/>
    <d v="1899-12-30T08:38:35"/>
    <x v="2"/>
    <x v="2"/>
    <x v="12"/>
    <x v="1"/>
    <n v="8193"/>
  </r>
  <r>
    <n v="3456"/>
    <d v="2024-01-17T22:20:20"/>
    <d v="2024-01-17T22:21:16"/>
    <s v="45077024@ventasyservicios.com.co"/>
    <s v="Leidy Tatiana Pinzon Calderon"/>
    <m/>
    <d v="2024-01-17T00:00:00"/>
    <s v="14:00"/>
    <x v="7"/>
    <m/>
    <m/>
    <m/>
    <m/>
    <m/>
    <m/>
    <s v="carolina.clavijo@makrovehiculos.com"/>
    <s v="RE: ceder contrato de Makrovehículos a Bladimir Jurado"/>
    <m/>
    <m/>
    <s v="3017720267"/>
    <s v="MAKROVEHICULOS MJV SAS"/>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7T00:00:00"/>
    <m/>
    <m/>
    <x v="78"/>
    <x v="6"/>
    <x v="0"/>
    <x v="0"/>
    <x v="0"/>
    <n v="1"/>
    <n v="1"/>
    <n v="1"/>
    <n v="1"/>
    <x v="2"/>
    <n v="2"/>
    <s v="3017720267MAKROVEHICULOS MJV SAS"/>
    <x v="0"/>
    <d v="2024-01-17T00:00:00"/>
    <x v="3429"/>
    <d v="1899-12-30T00:00:00"/>
    <d v="2024-01-17T14:00:00"/>
    <s v="14:00"/>
    <d v="1899-12-30T08:21:16"/>
    <x v="2"/>
    <x v="2"/>
    <x v="12"/>
    <x v="1"/>
    <n v="8193"/>
  </r>
  <r>
    <n v="3457"/>
    <d v="2024-01-17T22:24:41"/>
    <d v="2024-01-17T22:26:12"/>
    <s v="45077024@ventasyservicios.com.co"/>
    <s v="Leidy Tatiana Pinzon Calderon"/>
    <m/>
    <d v="2024-01-17T00:00:00"/>
    <s v="14:03"/>
    <x v="7"/>
    <m/>
    <m/>
    <m/>
    <m/>
    <m/>
    <m/>
    <s v="nestum1212@gmail.com"/>
    <s v=" Re: Cesión contrato línea celular 3153373690"/>
    <m/>
    <m/>
    <s v="3153373690"/>
    <s v="Re: Cesión contrato línea celular 3153373690"/>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7T00:00:00"/>
    <m/>
    <m/>
    <x v="78"/>
    <x v="6"/>
    <x v="0"/>
    <x v="0"/>
    <x v="0"/>
    <n v="1"/>
    <n v="1"/>
    <n v="1"/>
    <n v="1"/>
    <x v="0"/>
    <n v="1"/>
    <s v="3153373690Re: Cesión contrato línea celular 3153373690"/>
    <x v="0"/>
    <d v="2024-01-17T00:00:00"/>
    <x v="3430"/>
    <d v="1899-12-30T00:00:00"/>
    <d v="2024-01-17T14:03:00"/>
    <s v="14:03"/>
    <d v="1899-12-30T08:23:12"/>
    <x v="2"/>
    <x v="2"/>
    <x v="12"/>
    <x v="1"/>
    <n v="8193"/>
  </r>
  <r>
    <n v="3458"/>
    <d v="2024-01-17T22:36:54"/>
    <d v="2024-01-17T22:39:00"/>
    <s v="45077024@ventasyservicios.com.co"/>
    <s v="Leidy Tatiana Pinzon Calderon"/>
    <m/>
    <d v="2024-01-17T00:00:00"/>
    <s v="14:16"/>
    <x v="7"/>
    <m/>
    <m/>
    <m/>
    <m/>
    <m/>
    <m/>
    <s v="administracion@primaverarrpp.com"/>
    <s v="Re: CESIÓN CONTRATO"/>
    <m/>
    <m/>
    <s v="3147174057"/>
    <s v="SARITA SANCHEZ TABARES"/>
    <s v="MICR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7T00:00:00"/>
    <m/>
    <m/>
    <x v="79"/>
    <x v="6"/>
    <x v="0"/>
    <x v="0"/>
    <x v="0"/>
    <n v="1"/>
    <n v="1"/>
    <n v="1"/>
    <n v="1"/>
    <x v="2"/>
    <n v="4"/>
    <s v="3147174057SARITA SANCHEZ TABARES"/>
    <x v="0"/>
    <d v="2024-01-17T00:00:00"/>
    <x v="3431"/>
    <d v="1899-12-30T00:00:00"/>
    <d v="2024-01-17T14:16:00"/>
    <s v="14:16"/>
    <d v="1899-12-30T08:23:00"/>
    <x v="2"/>
    <x v="2"/>
    <x v="12"/>
    <x v="1"/>
    <n v="8193"/>
  </r>
  <r>
    <n v="3459"/>
    <d v="2024-01-17T22:42:41"/>
    <d v="2024-01-17T22:43:45"/>
    <s v="45077024@ventasyservicios.com.co"/>
    <s v="Leidy Tatiana Pinzon Calderon"/>
    <m/>
    <d v="2024-01-17T00:00:00"/>
    <s v="14:37"/>
    <x v="7"/>
    <m/>
    <m/>
    <m/>
    <m/>
    <m/>
    <m/>
    <s v="eimysptati@gmail.com"/>
    <s v="Re: Sesion de contrato"/>
    <m/>
    <m/>
    <s v="3137435495"/>
    <s v="INTERSOLES S.A.S."/>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7T00:00:00"/>
    <m/>
    <m/>
    <x v="78"/>
    <x v="6"/>
    <x v="0"/>
    <x v="0"/>
    <x v="0"/>
    <n v="1"/>
    <n v="1"/>
    <n v="1"/>
    <n v="1"/>
    <x v="1"/>
    <n v="2"/>
    <s v="3137435495INTERSOLES S.A.S."/>
    <x v="0"/>
    <d v="2024-01-17T00:00:00"/>
    <x v="3432"/>
    <d v="1899-12-30T00:00:00"/>
    <d v="2024-01-17T14:37:00"/>
    <s v="14:37"/>
    <d v="1899-12-30T08:06:45"/>
    <x v="2"/>
    <x v="2"/>
    <x v="12"/>
    <x v="1"/>
    <n v="8193"/>
  </r>
  <r>
    <n v="3460"/>
    <d v="2024-01-17T22:47:46"/>
    <d v="2024-01-17T22:49:46"/>
    <s v="45077024@ventasyservicios.com.co"/>
    <s v="Leidy Tatiana Pinzon Calderon"/>
    <m/>
    <d v="2024-01-17T00:00:00"/>
    <s v="14:52"/>
    <x v="7"/>
    <m/>
    <m/>
    <m/>
    <m/>
    <m/>
    <m/>
    <s v="cpgb14@hotmail.com"/>
    <s v="cesión de contrato"/>
    <m/>
    <m/>
    <s v="3103545613"/>
    <s v="ACEROY CONCRETO SAS"/>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7T00:00:00"/>
    <m/>
    <m/>
    <x v="78"/>
    <x v="6"/>
    <x v="0"/>
    <x v="0"/>
    <x v="0"/>
    <n v="1"/>
    <n v="1"/>
    <n v="1"/>
    <n v="1"/>
    <x v="0"/>
    <n v="1"/>
    <s v="3103545613ACEROY CONCRETO SAS"/>
    <x v="0"/>
    <d v="2024-01-17T00:00:00"/>
    <x v="3433"/>
    <d v="1899-12-30T00:00:00"/>
    <d v="2024-01-17T14:52:00"/>
    <s v="14:52"/>
    <d v="1899-12-30T07:57:46"/>
    <x v="2"/>
    <x v="2"/>
    <x v="12"/>
    <x v="1"/>
    <n v="8193"/>
  </r>
  <r>
    <n v="3461"/>
    <d v="2024-01-17T22:50:49"/>
    <d v="2024-01-17T22:51:58"/>
    <s v="45077024@ventasyservicios.com.co"/>
    <s v="Leidy Tatiana Pinzon Calderon"/>
    <m/>
    <d v="2024-01-17T00:00:00"/>
    <s v="15:10"/>
    <x v="7"/>
    <m/>
    <m/>
    <m/>
    <m/>
    <m/>
    <m/>
    <s v="cpgb14@hotmail.com"/>
    <s v="RE: cesión de contrato"/>
    <m/>
    <m/>
    <s v="3117808977"/>
    <s v="RAFAEL EDUARDO "/>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7T00:00:00"/>
    <m/>
    <m/>
    <x v="79"/>
    <x v="6"/>
    <x v="0"/>
    <x v="0"/>
    <x v="0"/>
    <n v="1"/>
    <n v="1"/>
    <n v="1"/>
    <n v="1"/>
    <x v="2"/>
    <n v="4"/>
    <s v="3117808977RAFAEL EDUARDO "/>
    <x v="0"/>
    <d v="2024-01-17T00:00:00"/>
    <x v="3434"/>
    <d v="1899-12-30T00:00:00"/>
    <d v="2024-01-17T15:10:00"/>
    <s v="15:10"/>
    <d v="1899-12-30T07:41:58"/>
    <x v="2"/>
    <x v="2"/>
    <x v="12"/>
    <x v="1"/>
    <n v="8193"/>
  </r>
  <r>
    <n v="3462"/>
    <d v="2024-01-17T22:51:15"/>
    <d v="2024-01-17T22:52:05"/>
    <s v="45664102@ventasyservicios.com.co"/>
    <s v="Angie Tatiana Tique Cardozo"/>
    <m/>
    <d v="2024-01-17T00:00:00"/>
    <s v="4:35 p. m."/>
    <x v="0"/>
    <m/>
    <m/>
    <m/>
    <m/>
    <m/>
    <m/>
    <m/>
    <m/>
    <s v="claropqrmovil-23@millenium.com.co"/>
    <s v="CASO CANCELACION SEGMENTO PYME"/>
    <s v="23720694"/>
    <s v=" EDIFICIO PINOS DE LISBOA PROPIEDAD  "/>
    <s v="SOH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7T00:00:00"/>
    <s v="NO APLICA"/>
    <s v="NO APLICA"/>
    <x v="58"/>
    <x v="0"/>
    <x v="0"/>
    <x v="0"/>
    <x v="0"/>
    <n v="1"/>
    <n v="1"/>
    <n v="1"/>
    <n v="1"/>
    <x v="0"/>
    <n v="1"/>
    <s v="23720694 EDIFICIO PINOS DE LISBOA PROPIEDAD  "/>
    <x v="1"/>
    <d v="2024-01-17T00:00:00"/>
    <x v="3435"/>
    <d v="1899-12-30T00:00:00"/>
    <d v="2024-01-17T04:35:00"/>
    <s v="4:35"/>
    <d v="1899-12-30T18:17:05"/>
    <x v="4"/>
    <x v="2"/>
    <x v="16"/>
    <x v="1"/>
    <n v="8193"/>
  </r>
  <r>
    <n v="3463"/>
    <d v="2024-01-17T22:53:45"/>
    <d v="2024-01-17T22:54:31"/>
    <s v="45077024@ventasyservicios.com.co"/>
    <s v="Leidy Tatiana Pinzon Calderon"/>
    <m/>
    <d v="2024-01-17T00:00:00"/>
    <s v="15:14"/>
    <x v="7"/>
    <m/>
    <m/>
    <m/>
    <m/>
    <m/>
    <m/>
    <s v="sally.peralta@paramopresenta.com"/>
    <s v="Re: Solicitud cesión Líneas telefónicas a Promo paramo"/>
    <m/>
    <m/>
    <s v="3222902796"/>
    <s v="ANDREA CAR ACOSTA RODRIGU"/>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7T00:00:00"/>
    <m/>
    <m/>
    <x v="78"/>
    <x v="6"/>
    <x v="0"/>
    <x v="34"/>
    <x v="1"/>
    <n v="1"/>
    <n v="1"/>
    <n v="1"/>
    <n v="1"/>
    <x v="2"/>
    <n v="2"/>
    <s v="3222902796ANDREA CAR ACOSTA RODRIGU"/>
    <x v="0"/>
    <d v="2024-01-17T00:00:00"/>
    <x v="3436"/>
    <d v="1899-12-30T00:00:00"/>
    <d v="2024-01-17T15:14:00"/>
    <s v="15:14"/>
    <d v="1899-12-30T07:40:31"/>
    <x v="2"/>
    <x v="2"/>
    <x v="12"/>
    <x v="1"/>
    <n v="8193"/>
  </r>
  <r>
    <n v="3464"/>
    <d v="2024-01-17T23:23:59"/>
    <d v="2024-01-17T23:24:50"/>
    <s v="45664102@ventasyservicios.com.co"/>
    <s v="Angie Tatiana Tique Cardozo"/>
    <m/>
    <d v="2024-01-17T00:00:00"/>
    <s v="1:43 p. m., "/>
    <x v="0"/>
    <m/>
    <m/>
    <m/>
    <m/>
    <m/>
    <m/>
    <m/>
    <m/>
    <s v="gnicolas@amezquita.com.co;"/>
    <s v="Anexo de facturación"/>
    <s v="8.22500827"/>
    <s v="ALIANTA SAS"/>
    <s v="PYME MEDIANA"/>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7T00:00:00"/>
    <s v="NO APLICA"/>
    <s v="NO APLICA"/>
    <x v="9"/>
    <x v="0"/>
    <x v="0"/>
    <x v="0"/>
    <x v="0"/>
    <n v="1"/>
    <n v="1"/>
    <n v="1"/>
    <n v="1"/>
    <x v="0"/>
    <n v="1"/>
    <s v="8.22500827ALIANTA SAS"/>
    <x v="1"/>
    <d v="2024-01-17T00:00:00"/>
    <x v="3437"/>
    <d v="1899-12-30T00:00:00"/>
    <d v="2024-01-17T01:43:00"/>
    <s v="1:43"/>
    <d v="1899-12-30T21:41:50"/>
    <x v="4"/>
    <x v="2"/>
    <x v="16"/>
    <x v="1"/>
    <n v="8193"/>
  </r>
  <r>
    <n v="3465"/>
    <d v="2024-01-17T23:30:06"/>
    <d v="2024-01-17T23:31:07"/>
    <s v="45664102@ventasyservicios.com.co"/>
    <s v="Angie Tatiana Tique Cardozo"/>
    <m/>
    <d v="2024-01-17T00:00:00"/>
    <s v="11:12 a. m."/>
    <x v="0"/>
    <m/>
    <m/>
    <m/>
    <m/>
    <m/>
    <m/>
    <m/>
    <m/>
    <s v="luz.vargasr@claro.com.co"/>
    <s v="Unificación facturas // Comercializadora Quantto S.A. Nit 800024711-4"/>
    <s v="8.21531882"/>
    <s v="COMERCIALIZADORA QUANTTO S A "/>
    <s v="MICRO"/>
    <s v="CLIENTE CLARO"/>
    <x v="0"/>
    <m/>
    <s v="MÓVIL"/>
    <m/>
    <m/>
    <s v="INCLUSIONES - EXCLUSIONES"/>
    <m/>
    <m/>
    <m/>
    <m/>
    <m/>
    <m/>
    <m/>
    <m/>
    <m/>
    <m/>
    <m/>
    <m/>
    <m/>
    <m/>
    <m/>
    <m/>
    <m/>
    <m/>
    <m/>
    <m/>
    <m/>
    <m/>
    <m/>
    <m/>
    <s v="INCLUSIÓN"/>
    <m/>
    <m/>
    <m/>
    <m/>
    <m/>
    <m/>
    <m/>
    <m/>
    <m/>
    <m/>
    <m/>
    <m/>
    <m/>
    <m/>
    <m/>
    <m/>
    <m/>
    <m/>
    <m/>
    <m/>
    <m/>
    <m/>
    <m/>
    <m/>
    <m/>
    <m/>
    <m/>
    <m/>
    <m/>
    <m/>
    <m/>
    <m/>
    <m/>
    <m/>
    <m/>
    <m/>
    <m/>
    <m/>
    <m/>
    <m/>
    <m/>
    <m/>
    <m/>
    <m/>
    <m/>
    <m/>
    <m/>
    <m/>
    <m/>
    <m/>
    <m/>
    <m/>
    <m/>
    <m/>
    <m/>
    <m/>
    <m/>
    <m/>
    <m/>
    <m/>
    <m/>
    <m/>
    <m/>
    <m/>
    <m/>
    <m/>
    <m/>
    <m/>
    <m/>
    <m/>
    <m/>
    <m/>
    <m/>
    <m/>
    <m/>
    <m/>
    <m/>
    <m/>
    <m/>
    <m/>
    <m/>
    <m/>
    <m/>
    <x v="0"/>
    <m/>
    <m/>
    <m/>
    <m/>
    <m/>
    <s v="GESTIONADO"/>
    <m/>
    <d v="2024-01-17T00:00:00"/>
    <s v="NO APLICA"/>
    <s v="NO APLICA"/>
    <x v="54"/>
    <x v="0"/>
    <x v="0"/>
    <x v="0"/>
    <x v="0"/>
    <n v="1"/>
    <n v="1"/>
    <n v="1"/>
    <n v="1"/>
    <x v="0"/>
    <n v="1"/>
    <s v="8.21531882COMERCIALIZADORA QUANTTO S A "/>
    <x v="1"/>
    <d v="2024-01-17T00:00:00"/>
    <x v="3438"/>
    <d v="1899-12-30T00:00:00"/>
    <d v="2024-01-17T11:12:00"/>
    <s v="11:12"/>
    <d v="1899-12-30T12:19:07"/>
    <x v="3"/>
    <x v="2"/>
    <x v="16"/>
    <x v="1"/>
    <n v="8193"/>
  </r>
  <r>
    <n v="3466"/>
    <d v="2024-01-17T23:43:03"/>
    <d v="2024-01-17T23:44:08"/>
    <s v="45664102@ventasyservicios.com.co"/>
    <s v="Angie Tatiana Tique Cardozo"/>
    <m/>
    <d v="2024-01-17T00:00:00"/>
    <s v="6:48 p. m."/>
    <x v="0"/>
    <m/>
    <m/>
    <m/>
    <m/>
    <m/>
    <m/>
    <m/>
    <m/>
    <s v="milena.rodriguez@claro.com.co"/>
    <s v="URGENTE FACTURA  EMPRESA: CORPORACION DEPORTIVA DE PEREIRA - NIT: 891400094-1"/>
    <s v="8.22502455"/>
    <s v="CORPORACION DEPORTIVA DE PEREIRA"/>
    <s v="MICRO"/>
    <s v="CLIENTE CLAR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7T00:00:00"/>
    <s v="NO APLICA"/>
    <s v="NO APLICA"/>
    <x v="9"/>
    <x v="0"/>
    <x v="0"/>
    <x v="22"/>
    <x v="1"/>
    <n v="1"/>
    <n v="1"/>
    <n v="1"/>
    <n v="1"/>
    <x v="0"/>
    <n v="1"/>
    <s v="8.22502455CORPORACION DEPORTIVA DE PEREIRA"/>
    <x v="1"/>
    <d v="2024-01-17T00:00:00"/>
    <x v="3439"/>
    <d v="1899-12-30T00:00:00"/>
    <d v="2024-01-17T06:48:00"/>
    <s v="6:48"/>
    <d v="1899-12-30T16:56:08"/>
    <x v="3"/>
    <x v="2"/>
    <x v="16"/>
    <x v="1"/>
    <n v="8193"/>
  </r>
  <r>
    <n v="3467"/>
    <d v="2024-01-18T05:58:03"/>
    <d v="2024-01-18T06:03:38"/>
    <s v="45077035@ventasyservicios.com.co"/>
    <s v="Diana Marcela Navia Fino"/>
    <m/>
    <d v="2024-01-17T00:00:00"/>
    <s v="13:30"/>
    <x v="3"/>
    <m/>
    <s v="15561447"/>
    <m/>
    <m/>
    <m/>
    <m/>
    <m/>
    <m/>
    <m/>
    <m/>
    <s v="8.22483843"/>
    <s v="CONCESION TUNEL ABURRA - ORIENTE S.A. -"/>
    <s v="PYME MEDIANA"/>
    <s v="CLIENTE EXTERNO"/>
    <x v="0"/>
    <m/>
    <s v="MÓVIL"/>
    <m/>
    <m/>
    <s v="INCLUSIONES - EXCLUSIONES"/>
    <m/>
    <m/>
    <m/>
    <m/>
    <m/>
    <m/>
    <m/>
    <m/>
    <m/>
    <m/>
    <m/>
    <m/>
    <m/>
    <m/>
    <m/>
    <m/>
    <m/>
    <m/>
    <m/>
    <m/>
    <m/>
    <m/>
    <m/>
    <m/>
    <s v="INFORMACIÓN - ACLARACIÓN"/>
    <m/>
    <m/>
    <m/>
    <m/>
    <m/>
    <m/>
    <m/>
    <m/>
    <m/>
    <m/>
    <m/>
    <m/>
    <m/>
    <m/>
    <m/>
    <m/>
    <m/>
    <m/>
    <m/>
    <m/>
    <m/>
    <m/>
    <m/>
    <m/>
    <m/>
    <m/>
    <m/>
    <m/>
    <m/>
    <m/>
    <m/>
    <m/>
    <m/>
    <m/>
    <m/>
    <m/>
    <m/>
    <m/>
    <m/>
    <m/>
    <m/>
    <m/>
    <m/>
    <m/>
    <m/>
    <m/>
    <m/>
    <m/>
    <m/>
    <m/>
    <m/>
    <m/>
    <m/>
    <m/>
    <m/>
    <m/>
    <m/>
    <m/>
    <m/>
    <m/>
    <m/>
    <m/>
    <m/>
    <m/>
    <m/>
    <m/>
    <m/>
    <m/>
    <m/>
    <m/>
    <m/>
    <m/>
    <m/>
    <m/>
    <m/>
    <m/>
    <m/>
    <m/>
    <m/>
    <m/>
    <m/>
    <m/>
    <m/>
    <x v="0"/>
    <m/>
    <m/>
    <m/>
    <m/>
    <m/>
    <s v="GESTIONADO"/>
    <m/>
    <d v="2024-01-18T00:00:00"/>
    <m/>
    <m/>
    <x v="98"/>
    <x v="3"/>
    <x v="0"/>
    <x v="0"/>
    <x v="0"/>
    <n v="1"/>
    <n v="1"/>
    <n v="1"/>
    <n v="1"/>
    <x v="0"/>
    <n v="1"/>
    <s v="8.22483843CONCESION TUNEL ABURRA - ORIENTE S.A. -"/>
    <x v="0"/>
    <d v="2024-01-18T00:00:00"/>
    <x v="3440"/>
    <d v="1899-12-30T00:00:00"/>
    <d v="2024-01-17T13:30:00"/>
    <s v="13:30"/>
    <d v="1899-12-30T16:33:38"/>
    <x v="3"/>
    <x v="0"/>
    <x v="29"/>
    <x v="1"/>
    <n v="8193"/>
  </r>
  <r>
    <n v="3468"/>
    <d v="2024-01-18T06:09:39"/>
    <d v="2024-01-18T06:10:38"/>
    <s v="45077035@ventasyservicios.com.co"/>
    <s v="Diana Marcela Navia Fino"/>
    <m/>
    <d v="2024-01-17T00:00:00"/>
    <s v="13:48"/>
    <x v="3"/>
    <m/>
    <s v="15561454"/>
    <m/>
    <m/>
    <m/>
    <m/>
    <m/>
    <m/>
    <m/>
    <m/>
    <s v="8.22144095"/>
    <s v="INVERSIONES DECOHANGAR DISTRITO PORTUARI"/>
    <s v="PYME PEQUEÑA"/>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8T00:00:00"/>
    <m/>
    <m/>
    <x v="61"/>
    <x v="3"/>
    <x v="0"/>
    <x v="0"/>
    <x v="0"/>
    <n v="1"/>
    <n v="1"/>
    <n v="1"/>
    <n v="1"/>
    <x v="0"/>
    <n v="1"/>
    <s v="8.22144095INVERSIONES DECOHANGAR DISTRITO PORTUARI"/>
    <x v="0"/>
    <d v="2024-01-18T00:00:00"/>
    <x v="3441"/>
    <d v="1899-12-30T00:00:00"/>
    <d v="2024-01-17T13:48:00"/>
    <s v="13:48"/>
    <d v="1899-12-30T16:22:38"/>
    <x v="3"/>
    <x v="0"/>
    <x v="29"/>
    <x v="1"/>
    <n v="8193"/>
  </r>
  <r>
    <n v="3469"/>
    <d v="2024-01-18T06:21:27"/>
    <d v="2024-01-18T06:22:36"/>
    <s v="45077035@ventasyservicios.com.co"/>
    <s v="Diana Marcela Navia Fino"/>
    <m/>
    <d v="2024-01-17T00:00:00"/>
    <s v="13:50"/>
    <x v="3"/>
    <m/>
    <s v="15561456"/>
    <m/>
    <m/>
    <m/>
    <m/>
    <m/>
    <m/>
    <m/>
    <m/>
    <s v="8.22471245"/>
    <s v="LAMARUJA SOCIEDAD POR ACCIONES SIMPLIFIC -"/>
    <s v="MICRO"/>
    <s v="CLIENTE EXTERNO"/>
    <x v="0"/>
    <m/>
    <s v="MÓVIL"/>
    <m/>
    <m/>
    <s v="CAMBIO PLAN TARIFA"/>
    <m/>
    <m/>
    <m/>
    <m/>
    <s v="DOWNGRADE"/>
    <m/>
    <m/>
    <m/>
    <m/>
    <m/>
    <m/>
    <m/>
    <m/>
    <m/>
    <m/>
    <m/>
    <m/>
    <m/>
    <m/>
    <m/>
    <m/>
    <m/>
    <m/>
    <m/>
    <m/>
    <m/>
    <m/>
    <m/>
    <m/>
    <m/>
    <m/>
    <m/>
    <m/>
    <m/>
    <m/>
    <m/>
    <m/>
    <m/>
    <m/>
    <m/>
    <m/>
    <m/>
    <m/>
    <m/>
    <m/>
    <m/>
    <m/>
    <m/>
    <m/>
    <m/>
    <m/>
    <m/>
    <m/>
    <m/>
    <m/>
    <m/>
    <m/>
    <m/>
    <m/>
    <m/>
    <m/>
    <m/>
    <m/>
    <m/>
    <m/>
    <m/>
    <m/>
    <m/>
    <m/>
    <m/>
    <m/>
    <m/>
    <m/>
    <m/>
    <m/>
    <m/>
    <m/>
    <m/>
    <m/>
    <m/>
    <m/>
    <m/>
    <m/>
    <m/>
    <m/>
    <m/>
    <m/>
    <m/>
    <m/>
    <m/>
    <m/>
    <m/>
    <m/>
    <m/>
    <m/>
    <m/>
    <m/>
    <m/>
    <m/>
    <m/>
    <m/>
    <m/>
    <m/>
    <m/>
    <m/>
    <m/>
    <m/>
    <m/>
    <x v="0"/>
    <m/>
    <m/>
    <m/>
    <m/>
    <m/>
    <s v="GESTIONADO"/>
    <m/>
    <d v="2024-01-18T00:00:00"/>
    <m/>
    <m/>
    <x v="35"/>
    <x v="3"/>
    <x v="0"/>
    <x v="0"/>
    <x v="0"/>
    <n v="1"/>
    <n v="1"/>
    <n v="1"/>
    <n v="1"/>
    <x v="0"/>
    <n v="1"/>
    <s v="8.22471245LAMARUJA SOCIEDAD POR ACCIONES SIMPLIFIC -"/>
    <x v="0"/>
    <d v="2024-01-18T00:00:00"/>
    <x v="3442"/>
    <d v="1899-12-30T00:00:00"/>
    <d v="2024-01-17T13:50:00"/>
    <s v="13:50"/>
    <d v="1899-12-30T16:32:36"/>
    <x v="3"/>
    <x v="0"/>
    <x v="29"/>
    <x v="1"/>
    <n v="8193"/>
  </r>
  <r>
    <n v="3470"/>
    <d v="2024-01-18T06:28:03"/>
    <d v="2024-01-18T06:29:06"/>
    <s v="45077035@ventasyservicios.com.co"/>
    <s v="Diana Marcela Navia Fino"/>
    <m/>
    <d v="2024-01-17T00:00:00"/>
    <s v="14:01"/>
    <x v="3"/>
    <m/>
    <s v="15561461"/>
    <m/>
    <m/>
    <m/>
    <m/>
    <m/>
    <m/>
    <m/>
    <m/>
    <s v="8.22479594.00.00.100010"/>
    <s v="SERVIASISTENCIA LTDA -"/>
    <s v="SOHO"/>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8T00:00:00"/>
    <m/>
    <m/>
    <x v="61"/>
    <x v="3"/>
    <x v="0"/>
    <x v="0"/>
    <x v="0"/>
    <n v="1"/>
    <n v="1"/>
    <n v="1"/>
    <n v="1"/>
    <x v="0"/>
    <n v="1"/>
    <s v="8.22479594.00.00.100010SERVIASISTENCIA LTDA -"/>
    <x v="0"/>
    <d v="2024-01-18T00:00:00"/>
    <x v="3443"/>
    <d v="1899-12-30T00:00:00"/>
    <d v="2024-01-17T14:01:00"/>
    <s v="14:01"/>
    <d v="1899-12-30T16:28:06"/>
    <x v="3"/>
    <x v="0"/>
    <x v="29"/>
    <x v="1"/>
    <n v="8193"/>
  </r>
  <r>
    <n v="3471"/>
    <d v="2024-01-18T06:36:24"/>
    <d v="2024-01-18T06:37:19"/>
    <s v="45077035@ventasyservicios.com.co"/>
    <s v="Diana Marcela Navia Fino"/>
    <m/>
    <d v="2024-01-17T00:00:00"/>
    <s v="14:05"/>
    <x v="3"/>
    <m/>
    <s v="15561464"/>
    <m/>
    <m/>
    <m/>
    <m/>
    <m/>
    <m/>
    <m/>
    <m/>
    <s v="8.21504332.00.00.100036"/>
    <s v="COMERCIALIZADORA DE PRODUCTOS INDUSTRIAL -"/>
    <s v="PYME PEQUEÑA"/>
    <s v="CLIENTE EXTERNO"/>
    <x v="0"/>
    <m/>
    <s v="MÓVIL"/>
    <m/>
    <m/>
    <s v="CAMBIO PLAN TARIFA"/>
    <m/>
    <m/>
    <m/>
    <m/>
    <s v="UPGRADE - PARALELO"/>
    <m/>
    <m/>
    <m/>
    <m/>
    <m/>
    <m/>
    <m/>
    <m/>
    <m/>
    <m/>
    <m/>
    <m/>
    <m/>
    <m/>
    <m/>
    <m/>
    <m/>
    <m/>
    <m/>
    <m/>
    <m/>
    <m/>
    <m/>
    <m/>
    <m/>
    <m/>
    <m/>
    <m/>
    <m/>
    <m/>
    <m/>
    <m/>
    <m/>
    <m/>
    <m/>
    <m/>
    <m/>
    <m/>
    <m/>
    <m/>
    <m/>
    <m/>
    <m/>
    <m/>
    <m/>
    <m/>
    <m/>
    <m/>
    <m/>
    <m/>
    <m/>
    <m/>
    <m/>
    <m/>
    <m/>
    <m/>
    <m/>
    <m/>
    <m/>
    <m/>
    <m/>
    <m/>
    <m/>
    <m/>
    <m/>
    <m/>
    <m/>
    <m/>
    <m/>
    <m/>
    <m/>
    <m/>
    <m/>
    <m/>
    <m/>
    <m/>
    <m/>
    <m/>
    <m/>
    <m/>
    <m/>
    <m/>
    <m/>
    <m/>
    <m/>
    <m/>
    <m/>
    <m/>
    <m/>
    <m/>
    <m/>
    <m/>
    <m/>
    <m/>
    <m/>
    <m/>
    <m/>
    <m/>
    <m/>
    <m/>
    <m/>
    <m/>
    <m/>
    <x v="0"/>
    <m/>
    <m/>
    <m/>
    <m/>
    <m/>
    <s v="GESTIONADO"/>
    <m/>
    <d v="2024-01-18T00:00:00"/>
    <m/>
    <m/>
    <x v="62"/>
    <x v="3"/>
    <x v="0"/>
    <x v="0"/>
    <x v="0"/>
    <n v="1"/>
    <n v="1"/>
    <n v="1"/>
    <n v="1"/>
    <x v="0"/>
    <n v="1"/>
    <s v="8.21504332.00.00.100036COMERCIALIZADORA DE PRODUCTOS INDUSTRIAL -"/>
    <x v="0"/>
    <d v="2024-01-18T00:00:00"/>
    <x v="3444"/>
    <d v="1899-12-30T00:00:00"/>
    <d v="2024-01-17T14:05:00"/>
    <s v="14:05"/>
    <d v="1899-12-30T16:32:19"/>
    <x v="3"/>
    <x v="0"/>
    <x v="29"/>
    <x v="1"/>
    <n v="8193"/>
  </r>
  <r>
    <n v="3472"/>
    <d v="2024-01-18T06:42:45"/>
    <d v="2024-01-18T06:43:56"/>
    <s v="45077035@ventasyservicios.com.co"/>
    <s v="Diana Marcela Navia Fino"/>
    <m/>
    <d v="2024-01-17T00:00:00"/>
    <s v="14:12"/>
    <x v="3"/>
    <m/>
    <s v="15561470"/>
    <m/>
    <m/>
    <m/>
    <m/>
    <m/>
    <m/>
    <m/>
    <m/>
    <s v="8.22443093.00.00.100005"/>
    <s v="C.I. INVERSIONES GUAYAQUIL NUEVA GENERAC -"/>
    <s v="SOHO"/>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8T00:00:00"/>
    <m/>
    <m/>
    <x v="19"/>
    <x v="3"/>
    <x v="0"/>
    <x v="0"/>
    <x v="0"/>
    <n v="1"/>
    <n v="1"/>
    <n v="1"/>
    <n v="1"/>
    <x v="0"/>
    <n v="1"/>
    <s v="8.22443093.00.00.100005C.I. INVERSIONES GUAYAQUIL NUEVA GENERAC -"/>
    <x v="0"/>
    <d v="2024-01-18T00:00:00"/>
    <x v="3445"/>
    <d v="1899-12-30T00:00:00"/>
    <d v="2024-01-17T14:12:00"/>
    <s v="14:12"/>
    <d v="1899-12-30T16:31:56"/>
    <x v="3"/>
    <x v="0"/>
    <x v="29"/>
    <x v="1"/>
    <n v="8193"/>
  </r>
  <r>
    <n v="3473"/>
    <d v="2024-01-18T06:47:40"/>
    <d v="2024-01-18T06:48:38"/>
    <s v="45077035@ventasyservicios.com.co"/>
    <s v="Diana Marcela Navia Fino"/>
    <m/>
    <d v="2024-01-17T00:00:00"/>
    <s v="14:15"/>
    <x v="3"/>
    <m/>
    <s v="15561477"/>
    <m/>
    <m/>
    <m/>
    <m/>
    <m/>
    <m/>
    <m/>
    <m/>
    <s v="8.22427480.00.00.100058"/>
    <s v="TRIENERGY INC SAS -"/>
    <s v="PYME MEDIANA"/>
    <s v="CLIENTE EXTERNO"/>
    <x v="0"/>
    <m/>
    <s v="MÓVIL"/>
    <m/>
    <m/>
    <s v="SERVICIOS ADICIONALES"/>
    <m/>
    <m/>
    <m/>
    <m/>
    <m/>
    <m/>
    <m/>
    <m/>
    <m/>
    <m/>
    <m/>
    <m/>
    <m/>
    <m/>
    <m/>
    <m/>
    <m/>
    <m/>
    <m/>
    <m/>
    <m/>
    <m/>
    <m/>
    <m/>
    <m/>
    <m/>
    <m/>
    <m/>
    <m/>
    <m/>
    <m/>
    <m/>
    <m/>
    <m/>
    <m/>
    <m/>
    <m/>
    <m/>
    <m/>
    <m/>
    <m/>
    <m/>
    <m/>
    <m/>
    <m/>
    <m/>
    <m/>
    <m/>
    <m/>
    <m/>
    <m/>
    <m/>
    <s v="DESACTIVACIÓN - BLOQUEO"/>
    <m/>
    <m/>
    <m/>
    <m/>
    <m/>
    <m/>
    <m/>
    <m/>
    <m/>
    <m/>
    <m/>
    <m/>
    <m/>
    <m/>
    <m/>
    <m/>
    <m/>
    <m/>
    <m/>
    <m/>
    <m/>
    <m/>
    <m/>
    <m/>
    <m/>
    <m/>
    <m/>
    <m/>
    <m/>
    <m/>
    <m/>
    <m/>
    <m/>
    <m/>
    <m/>
    <m/>
    <m/>
    <m/>
    <m/>
    <m/>
    <m/>
    <m/>
    <m/>
    <m/>
    <m/>
    <m/>
    <m/>
    <m/>
    <m/>
    <m/>
    <m/>
    <m/>
    <m/>
    <m/>
    <m/>
    <x v="0"/>
    <m/>
    <m/>
    <m/>
    <m/>
    <m/>
    <s v="GESTIONADO"/>
    <m/>
    <d v="2024-01-18T00:00:00"/>
    <m/>
    <m/>
    <x v="59"/>
    <x v="3"/>
    <x v="0"/>
    <x v="0"/>
    <x v="0"/>
    <n v="1"/>
    <n v="1"/>
    <n v="1"/>
    <n v="1"/>
    <x v="0"/>
    <n v="1"/>
    <s v="8.22427480.00.00.100058TRIENERGY INC SAS -"/>
    <x v="0"/>
    <d v="2024-01-18T00:00:00"/>
    <x v="3446"/>
    <d v="1899-12-30T00:00:00"/>
    <d v="2024-01-17T14:15:00"/>
    <s v="14:15"/>
    <d v="1899-12-30T16:33:38"/>
    <x v="3"/>
    <x v="0"/>
    <x v="29"/>
    <x v="1"/>
    <n v="8193"/>
  </r>
  <r>
    <n v="3474"/>
    <d v="2024-01-18T06:52:26"/>
    <d v="2024-01-18T06:53:52"/>
    <s v="45077035@ventasyservicios.com.co"/>
    <s v="Diana Marcela Navia Fino"/>
    <m/>
    <d v="2024-01-17T00:00:00"/>
    <s v="14:24"/>
    <x v="3"/>
    <m/>
    <s v="15561485"/>
    <m/>
    <m/>
    <m/>
    <m/>
    <m/>
    <m/>
    <m/>
    <m/>
    <s v="8.22421320"/>
    <s v="INGENOBRAS CONSTRUCCION Y CONSULTORIA S. -"/>
    <s v="SOHO"/>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8T00:00:00"/>
    <m/>
    <m/>
    <x v="61"/>
    <x v="3"/>
    <x v="0"/>
    <x v="0"/>
    <x v="0"/>
    <n v="1"/>
    <n v="1"/>
    <n v="1"/>
    <n v="1"/>
    <x v="0"/>
    <n v="1"/>
    <s v="8.22421320INGENOBRAS CONSTRUCCION Y CONSULTORIA S. -"/>
    <x v="0"/>
    <d v="2024-01-18T00:00:00"/>
    <x v="3447"/>
    <d v="1899-12-30T00:00:00"/>
    <d v="2024-01-17T14:24:00"/>
    <s v="14:24"/>
    <d v="1899-12-30T16:29:52"/>
    <x v="3"/>
    <x v="0"/>
    <x v="29"/>
    <x v="1"/>
    <n v="8193"/>
  </r>
  <r>
    <n v="3475"/>
    <d v="2024-01-18T06:55:51"/>
    <d v="2024-01-18T06:56:42"/>
    <s v="46049316@ventasyservicios.com.co"/>
    <s v="Evelin Gicela Diaz Garzon"/>
    <m/>
    <d v="2024-01-17T00:00:00"/>
    <s v="09:15"/>
    <x v="7"/>
    <m/>
    <m/>
    <m/>
    <m/>
    <m/>
    <m/>
    <s v="andres.moreno@app.gov.co"/>
    <s v="Re: CLARO: Cesión de la línea 3008216005"/>
    <m/>
    <m/>
    <s v="3008216005"/>
    <s v="AGENCIA PARA LA GESTION D"/>
    <s v="SOHO"/>
    <s v="CLIENTE EXTERNO"/>
    <x v="0"/>
    <m/>
    <m/>
    <m/>
    <m/>
    <m/>
    <m/>
    <m/>
    <m/>
    <m/>
    <m/>
    <m/>
    <m/>
    <m/>
    <m/>
    <m/>
    <m/>
    <m/>
    <m/>
    <m/>
    <m/>
    <m/>
    <m/>
    <m/>
    <m/>
    <m/>
    <m/>
    <m/>
    <m/>
    <m/>
    <m/>
    <m/>
    <m/>
    <m/>
    <m/>
    <m/>
    <m/>
    <m/>
    <m/>
    <m/>
    <m/>
    <m/>
    <m/>
    <m/>
    <m/>
    <m/>
    <m/>
    <m/>
    <m/>
    <m/>
    <m/>
    <m/>
    <m/>
    <m/>
    <m/>
    <m/>
    <m/>
    <m/>
    <m/>
    <m/>
    <m/>
    <m/>
    <m/>
    <m/>
    <m/>
    <m/>
    <m/>
    <m/>
    <m/>
    <m/>
    <m/>
    <m/>
    <m/>
    <m/>
    <s v="MÓVIL"/>
    <m/>
    <s v="CESIÓN LEGALIZADA"/>
    <m/>
    <m/>
    <m/>
    <s v="NO"/>
    <m/>
    <m/>
    <m/>
    <m/>
    <m/>
    <m/>
    <m/>
    <m/>
    <m/>
    <m/>
    <m/>
    <m/>
    <m/>
    <m/>
    <m/>
    <m/>
    <m/>
    <m/>
    <m/>
    <m/>
    <m/>
    <m/>
    <m/>
    <m/>
    <m/>
    <m/>
    <m/>
    <m/>
    <m/>
    <m/>
    <m/>
    <m/>
    <m/>
    <x v="0"/>
    <m/>
    <m/>
    <m/>
    <m/>
    <m/>
    <s v="GESTIONADO"/>
    <m/>
    <d v="2024-01-18T00:00:00"/>
    <m/>
    <m/>
    <x v="136"/>
    <x v="6"/>
    <x v="0"/>
    <x v="0"/>
    <x v="0"/>
    <n v="1"/>
    <n v="1"/>
    <n v="1"/>
    <n v="1"/>
    <x v="0"/>
    <n v="1"/>
    <s v="3008216005AGENCIA PARA LA GESTION D"/>
    <x v="0"/>
    <d v="2024-01-18T00:00:00"/>
    <x v="3448"/>
    <d v="1899-12-30T00:00:00"/>
    <d v="2024-01-17T09:15:00"/>
    <s v="09:15"/>
    <d v="1899-12-30T21:41:42"/>
    <x v="4"/>
    <x v="0"/>
    <x v="22"/>
    <x v="1"/>
    <n v="8193"/>
  </r>
  <r>
    <n v="3476"/>
    <d v="2024-01-18T06:57:27"/>
    <d v="2024-01-18T06:58:39"/>
    <s v="45077035@ventasyservicios.com.co"/>
    <s v="Diana Marcela Navia Fino"/>
    <m/>
    <d v="2024-01-17T00:00:00"/>
    <s v="14:34"/>
    <x v="3"/>
    <m/>
    <s v="15561493"/>
    <m/>
    <m/>
    <m/>
    <m/>
    <m/>
    <m/>
    <m/>
    <m/>
    <s v="8.22454869.00.00.100013"/>
    <s v="TRANSPORTES G &amp; H S.A.S. -"/>
    <s v="SOHO"/>
    <s v="CLIENTE EXTERNO"/>
    <x v="0"/>
    <m/>
    <s v="MÓVIL"/>
    <m/>
    <m/>
    <s v="SUSPENSIÓN POR ROBO PERDIDA"/>
    <m/>
    <m/>
    <m/>
    <m/>
    <m/>
    <m/>
    <m/>
    <m/>
    <m/>
    <m/>
    <m/>
    <m/>
    <m/>
    <m/>
    <m/>
    <m/>
    <m/>
    <m/>
    <m/>
    <m/>
    <m/>
    <m/>
    <m/>
    <m/>
    <m/>
    <m/>
    <m/>
    <m/>
    <m/>
    <m/>
    <m/>
    <m/>
    <m/>
    <m/>
    <m/>
    <m/>
    <m/>
    <m/>
    <m/>
    <m/>
    <m/>
    <m/>
    <m/>
    <m/>
    <m/>
    <m/>
    <m/>
    <m/>
    <m/>
    <m/>
    <m/>
    <m/>
    <m/>
    <m/>
    <m/>
    <m/>
    <s v="INFORMACIÓN - ACLARACIÓN"/>
    <m/>
    <m/>
    <m/>
    <m/>
    <m/>
    <m/>
    <m/>
    <m/>
    <m/>
    <m/>
    <m/>
    <m/>
    <m/>
    <m/>
    <m/>
    <m/>
    <m/>
    <m/>
    <m/>
    <m/>
    <m/>
    <m/>
    <m/>
    <m/>
    <m/>
    <m/>
    <m/>
    <m/>
    <m/>
    <m/>
    <m/>
    <m/>
    <m/>
    <m/>
    <m/>
    <m/>
    <m/>
    <m/>
    <m/>
    <m/>
    <m/>
    <m/>
    <m/>
    <m/>
    <m/>
    <m/>
    <m/>
    <m/>
    <m/>
    <m/>
    <m/>
    <x v="0"/>
    <m/>
    <m/>
    <m/>
    <m/>
    <m/>
    <s v="GESTIONADO"/>
    <m/>
    <d v="2024-01-18T00:00:00"/>
    <m/>
    <m/>
    <x v="51"/>
    <x v="3"/>
    <x v="0"/>
    <x v="0"/>
    <x v="0"/>
    <n v="1"/>
    <n v="1"/>
    <n v="1"/>
    <n v="1"/>
    <x v="0"/>
    <n v="1"/>
    <s v="8.22454869.00.00.100013TRANSPORTES G &amp; H S.A.S. -"/>
    <x v="0"/>
    <d v="2024-01-18T00:00:00"/>
    <x v="3449"/>
    <d v="1899-12-30T00:00:00"/>
    <d v="2024-01-17T14:34:00"/>
    <s v="14:34"/>
    <d v="1899-12-30T16:24:39"/>
    <x v="3"/>
    <x v="0"/>
    <x v="29"/>
    <x v="1"/>
    <n v="8193"/>
  </r>
  <r>
    <n v="3477"/>
    <d v="2024-01-18T07:05:40"/>
    <d v="2024-01-18T07:06:46"/>
    <s v="45077035@ventasyservicios.com.co"/>
    <s v="Diana Marcela Navia Fino"/>
    <m/>
    <d v="2024-01-17T00:00:00"/>
    <s v="14:49"/>
    <x v="3"/>
    <m/>
    <s v="15561508"/>
    <m/>
    <m/>
    <m/>
    <m/>
    <m/>
    <m/>
    <m/>
    <m/>
    <s v="8.22449736"/>
    <s v="MUNICIPIO DE CIUDAD BOLIVAR -"/>
    <s v="MICRO"/>
    <s v="CLIENTE EXTERNO"/>
    <x v="0"/>
    <m/>
    <s v="MÓVIL"/>
    <m/>
    <m/>
    <s v="DATOS DEMOGRÁFICOS"/>
    <m/>
    <m/>
    <m/>
    <m/>
    <m/>
    <m/>
    <m/>
    <m/>
    <m/>
    <m/>
    <m/>
    <m/>
    <m/>
    <m/>
    <s v="ACTUALIZACIÓN GENERAL"/>
    <m/>
    <m/>
    <m/>
    <m/>
    <m/>
    <m/>
    <m/>
    <m/>
    <m/>
    <m/>
    <m/>
    <m/>
    <m/>
    <m/>
    <m/>
    <m/>
    <m/>
    <m/>
    <m/>
    <m/>
    <m/>
    <m/>
    <m/>
    <m/>
    <m/>
    <m/>
    <m/>
    <m/>
    <m/>
    <m/>
    <m/>
    <m/>
    <m/>
    <m/>
    <m/>
    <m/>
    <m/>
    <m/>
    <m/>
    <m/>
    <m/>
    <m/>
    <m/>
    <m/>
    <m/>
    <m/>
    <m/>
    <m/>
    <m/>
    <m/>
    <m/>
    <m/>
    <m/>
    <m/>
    <m/>
    <m/>
    <m/>
    <m/>
    <m/>
    <m/>
    <m/>
    <m/>
    <m/>
    <m/>
    <m/>
    <m/>
    <m/>
    <m/>
    <m/>
    <m/>
    <m/>
    <m/>
    <m/>
    <m/>
    <m/>
    <m/>
    <m/>
    <m/>
    <m/>
    <m/>
    <m/>
    <m/>
    <m/>
    <m/>
    <m/>
    <m/>
    <m/>
    <m/>
    <m/>
    <m/>
    <m/>
    <m/>
    <m/>
    <x v="0"/>
    <m/>
    <m/>
    <m/>
    <m/>
    <m/>
    <s v="GESTIONADO"/>
    <m/>
    <d v="2024-01-18T00:00:00"/>
    <m/>
    <m/>
    <x v="52"/>
    <x v="3"/>
    <x v="0"/>
    <x v="0"/>
    <x v="0"/>
    <n v="1"/>
    <n v="1"/>
    <n v="1"/>
    <n v="1"/>
    <x v="0"/>
    <n v="1"/>
    <s v="8.22449736MUNICIPIO DE CIUDAD BOLIVAR -"/>
    <x v="0"/>
    <d v="2024-01-18T00:00:00"/>
    <x v="3450"/>
    <d v="1899-12-30T00:00:00"/>
    <d v="2024-01-17T14:49:00"/>
    <s v="14:49"/>
    <d v="1899-12-30T16:17:46"/>
    <x v="3"/>
    <x v="0"/>
    <x v="29"/>
    <x v="1"/>
    <n v="8193"/>
  </r>
  <r>
    <n v="3478"/>
    <d v="2024-01-18T07:06:34"/>
    <d v="2024-01-18T07:07:23"/>
    <s v="46049316@ventasyservicios.com.co"/>
    <s v="Evelin Gicela Diaz Garzon"/>
    <m/>
    <d v="2024-01-17T00:00:00"/>
    <s v="10:59"/>
    <x v="7"/>
    <m/>
    <m/>
    <m/>
    <m/>
    <m/>
    <m/>
    <s v="compras@isainmobiliaria.com.co"/>
    <s v="RE: ISA INMOBILIARIA SAS - SOLICITUD DE CAMBIO DE TITULARIDAD PARA LÍNEAS PREPAGO"/>
    <m/>
    <m/>
    <s v="8.22353872"/>
    <s v="ISA INMOBILIARIA SAS"/>
    <s v="INTERMEDIAS"/>
    <s v="CLIENTE EXTERNO"/>
    <x v="0"/>
    <m/>
    <m/>
    <m/>
    <m/>
    <m/>
    <m/>
    <m/>
    <m/>
    <m/>
    <m/>
    <m/>
    <m/>
    <m/>
    <m/>
    <m/>
    <m/>
    <m/>
    <m/>
    <m/>
    <m/>
    <m/>
    <m/>
    <m/>
    <m/>
    <m/>
    <m/>
    <m/>
    <m/>
    <m/>
    <m/>
    <m/>
    <m/>
    <m/>
    <m/>
    <m/>
    <m/>
    <m/>
    <m/>
    <m/>
    <m/>
    <m/>
    <m/>
    <m/>
    <m/>
    <m/>
    <m/>
    <m/>
    <m/>
    <m/>
    <m/>
    <m/>
    <m/>
    <m/>
    <m/>
    <m/>
    <m/>
    <m/>
    <m/>
    <m/>
    <m/>
    <m/>
    <m/>
    <m/>
    <m/>
    <m/>
    <m/>
    <m/>
    <m/>
    <m/>
    <m/>
    <m/>
    <m/>
    <m/>
    <s v="MÓVIL"/>
    <m/>
    <s v="CESIÓN RECHAZADA"/>
    <m/>
    <m/>
    <s v="OTRAS SOLICITUDES"/>
    <m/>
    <m/>
    <m/>
    <m/>
    <m/>
    <m/>
    <m/>
    <m/>
    <m/>
    <m/>
    <m/>
    <m/>
    <m/>
    <m/>
    <m/>
    <m/>
    <m/>
    <m/>
    <m/>
    <m/>
    <m/>
    <m/>
    <m/>
    <m/>
    <m/>
    <m/>
    <m/>
    <m/>
    <m/>
    <m/>
    <m/>
    <m/>
    <m/>
    <m/>
    <x v="0"/>
    <m/>
    <m/>
    <m/>
    <m/>
    <m/>
    <s v="GESTIONADO"/>
    <m/>
    <d v="2024-01-18T00:00:00"/>
    <m/>
    <m/>
    <x v="79"/>
    <x v="6"/>
    <x v="0"/>
    <x v="0"/>
    <x v="0"/>
    <n v="1"/>
    <n v="1"/>
    <n v="1"/>
    <n v="1"/>
    <x v="1"/>
    <n v="4"/>
    <s v="8.22353872ISA INMOBILIARIA SAS"/>
    <x v="0"/>
    <d v="2024-01-18T00:00:00"/>
    <x v="3451"/>
    <d v="1899-12-30T00:00:00"/>
    <d v="2024-01-17T10:59:00"/>
    <s v="10:59"/>
    <d v="1899-12-30T20:08:23"/>
    <x v="4"/>
    <x v="0"/>
    <x v="22"/>
    <x v="1"/>
    <n v="8193"/>
  </r>
  <r>
    <n v="3479"/>
    <d v="2024-01-18T07:08:27"/>
    <d v="2024-01-18T07:09:15"/>
    <s v="46049316@ventasyservicios.com.co"/>
    <s v="Evelin Gicela Diaz Garzon"/>
    <m/>
    <d v="2024-01-17T00:00:00"/>
    <s v="11:05"/>
    <x v="7"/>
    <m/>
    <m/>
    <m/>
    <m/>
    <m/>
    <m/>
    <s v="compras@isainmobiliaria.com.co"/>
    <s v="RE: ISA INMOBILIARIA SAS - SOLICITUD DE CAMBIO DE TITULARIDAD PARA LÍNEAS PREPAGO"/>
    <m/>
    <m/>
    <s v="8.22353872"/>
    <s v="ISA INMOBILIARIA SAS"/>
    <s v="INTERMEDIAS"/>
    <s v="CLIENTE EXTERNO"/>
    <x v="0"/>
    <m/>
    <m/>
    <m/>
    <m/>
    <m/>
    <m/>
    <m/>
    <m/>
    <m/>
    <m/>
    <m/>
    <m/>
    <m/>
    <m/>
    <m/>
    <m/>
    <m/>
    <m/>
    <m/>
    <m/>
    <m/>
    <m/>
    <m/>
    <m/>
    <m/>
    <m/>
    <m/>
    <m/>
    <m/>
    <m/>
    <m/>
    <m/>
    <m/>
    <m/>
    <m/>
    <m/>
    <m/>
    <m/>
    <m/>
    <m/>
    <m/>
    <m/>
    <m/>
    <m/>
    <m/>
    <m/>
    <m/>
    <m/>
    <m/>
    <m/>
    <m/>
    <m/>
    <m/>
    <m/>
    <m/>
    <m/>
    <m/>
    <m/>
    <m/>
    <m/>
    <m/>
    <m/>
    <m/>
    <m/>
    <m/>
    <m/>
    <m/>
    <m/>
    <m/>
    <m/>
    <m/>
    <m/>
    <m/>
    <s v="MÓVIL"/>
    <m/>
    <s v="CESIÓN RECHAZADA"/>
    <m/>
    <m/>
    <s v="OTRAS SOLICITUDES"/>
    <m/>
    <m/>
    <m/>
    <m/>
    <m/>
    <m/>
    <m/>
    <m/>
    <m/>
    <m/>
    <m/>
    <m/>
    <m/>
    <m/>
    <m/>
    <m/>
    <m/>
    <m/>
    <m/>
    <m/>
    <m/>
    <m/>
    <m/>
    <m/>
    <m/>
    <m/>
    <m/>
    <m/>
    <m/>
    <m/>
    <m/>
    <m/>
    <m/>
    <m/>
    <x v="0"/>
    <m/>
    <m/>
    <m/>
    <m/>
    <m/>
    <s v="GESTIONADO"/>
    <m/>
    <d v="2024-01-17T00:00:00"/>
    <m/>
    <m/>
    <x v="79"/>
    <x v="6"/>
    <x v="0"/>
    <x v="0"/>
    <x v="0"/>
    <n v="1"/>
    <n v="1"/>
    <n v="1"/>
    <n v="1"/>
    <x v="1"/>
    <n v="4"/>
    <s v="8.22353872ISA INMOBILIARIA SAS"/>
    <x v="0"/>
    <d v="2024-01-18T00:00:00"/>
    <x v="3452"/>
    <d v="1899-12-30T00:00:00"/>
    <d v="2024-01-17T11:05:00"/>
    <s v="11:05"/>
    <d v="1899-12-30T20:04:15"/>
    <x v="4"/>
    <x v="2"/>
    <x v="22"/>
    <x v="1"/>
    <n v="8193"/>
  </r>
  <r>
    <n v="3480"/>
    <d v="2024-01-18T07:17:57"/>
    <d v="2024-01-18T07:18:49"/>
    <s v="45077035@ventasyservicios.com.co"/>
    <s v="Diana Marcela Navia Fino"/>
    <m/>
    <d v="2024-01-17T00:00:00"/>
    <s v="14:47"/>
    <x v="3"/>
    <m/>
    <s v="15561506"/>
    <m/>
    <m/>
    <m/>
    <m/>
    <m/>
    <m/>
    <m/>
    <m/>
    <s v="8.22451626"/>
    <s v="GPM PROYECTOS DE INGENIERIA S.A.S"/>
    <s v="MICRO"/>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8T00:00:00"/>
    <m/>
    <m/>
    <x v="0"/>
    <x v="3"/>
    <x v="0"/>
    <x v="0"/>
    <x v="0"/>
    <n v="1"/>
    <n v="1"/>
    <n v="1"/>
    <n v="1"/>
    <x v="0"/>
    <n v="1"/>
    <s v="8.22451626GPM PROYECTOS DE INGENIERIA S.A.S"/>
    <x v="0"/>
    <d v="2024-01-18T00:00:00"/>
    <x v="3453"/>
    <d v="1899-12-30T00:00:00"/>
    <d v="2024-01-17T14:47:00"/>
    <s v="14:47"/>
    <d v="1899-12-30T16:31:49"/>
    <x v="3"/>
    <x v="0"/>
    <x v="29"/>
    <x v="1"/>
    <n v="8193"/>
  </r>
  <r>
    <n v="3481"/>
    <d v="2024-01-18T07:24:47"/>
    <d v="2024-01-18T07:26:09"/>
    <s v="45077035@ventasyservicios.com.co"/>
    <s v="Diana Marcela Navia Fino"/>
    <m/>
    <d v="2024-01-17T00:00:00"/>
    <s v="14:56"/>
    <x v="3"/>
    <m/>
    <s v="15561516"/>
    <m/>
    <m/>
    <m/>
    <m/>
    <m/>
    <m/>
    <m/>
    <m/>
    <s v="8.22452813.00.00.100008"/>
    <s v="ORDENAMIENTOS PROFESIONALES AUTOMATIZADO "/>
    <s v="PYME PEQUEÑA"/>
    <s v="CLIENTE EXTERNO"/>
    <x v="0"/>
    <m/>
    <s v="MÓVIL"/>
    <m/>
    <m/>
    <s v="FALLAS TÉCNICAS"/>
    <m/>
    <m/>
    <m/>
    <m/>
    <m/>
    <m/>
    <m/>
    <m/>
    <m/>
    <m/>
    <m/>
    <m/>
    <m/>
    <m/>
    <m/>
    <m/>
    <m/>
    <m/>
    <m/>
    <s v="CONCILIACIÓN DE LÍNEA(S)"/>
    <m/>
    <m/>
    <m/>
    <m/>
    <m/>
    <m/>
    <m/>
    <m/>
    <m/>
    <m/>
    <m/>
    <m/>
    <m/>
    <m/>
    <m/>
    <m/>
    <m/>
    <m/>
    <m/>
    <m/>
    <m/>
    <m/>
    <m/>
    <m/>
    <m/>
    <m/>
    <m/>
    <m/>
    <m/>
    <m/>
    <m/>
    <m/>
    <m/>
    <m/>
    <m/>
    <m/>
    <m/>
    <m/>
    <m/>
    <m/>
    <m/>
    <m/>
    <m/>
    <m/>
    <m/>
    <m/>
    <m/>
    <m/>
    <m/>
    <m/>
    <m/>
    <m/>
    <m/>
    <m/>
    <m/>
    <m/>
    <m/>
    <m/>
    <m/>
    <m/>
    <m/>
    <m/>
    <m/>
    <m/>
    <m/>
    <m/>
    <m/>
    <m/>
    <m/>
    <m/>
    <m/>
    <m/>
    <m/>
    <m/>
    <m/>
    <m/>
    <m/>
    <m/>
    <m/>
    <m/>
    <m/>
    <m/>
    <m/>
    <m/>
    <m/>
    <m/>
    <m/>
    <m/>
    <x v="0"/>
    <m/>
    <m/>
    <m/>
    <m/>
    <m/>
    <s v="GESTIONADO"/>
    <m/>
    <d v="2024-01-18T00:00:00"/>
    <m/>
    <m/>
    <x v="67"/>
    <x v="3"/>
    <x v="0"/>
    <x v="0"/>
    <x v="0"/>
    <n v="1"/>
    <n v="1"/>
    <n v="1"/>
    <n v="1"/>
    <x v="0"/>
    <n v="1"/>
    <s v="8.22452813.00.00.100008ORDENAMIENTOS PROFESIONALES AUTOMATIZADO "/>
    <x v="0"/>
    <d v="2024-01-18T00:00:00"/>
    <x v="3454"/>
    <d v="1899-12-30T00:00:00"/>
    <d v="2024-01-17T14:56:00"/>
    <s v="14:56"/>
    <d v="1899-12-30T16:30:09"/>
    <x v="3"/>
    <x v="0"/>
    <x v="29"/>
    <x v="1"/>
    <n v="8193"/>
  </r>
  <r>
    <n v="3482"/>
    <d v="2024-01-18T07:39:00"/>
    <d v="2024-01-18T07:40:51"/>
    <s v="45077035@ventasyservicios.com.co"/>
    <s v="Diana Marcela Navia Fino"/>
    <m/>
    <d v="2024-01-17T00:00:00"/>
    <s v="15:01"/>
    <x v="3"/>
    <m/>
    <s v="15561520"/>
    <m/>
    <m/>
    <m/>
    <m/>
    <m/>
    <m/>
    <m/>
    <m/>
    <s v="8.21440995"/>
    <s v="Para Plasticos"/>
    <s v="MICRO"/>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8T00:00:00"/>
    <m/>
    <m/>
    <x v="0"/>
    <x v="3"/>
    <x v="0"/>
    <x v="0"/>
    <x v="0"/>
    <n v="1"/>
    <n v="1"/>
    <n v="1"/>
    <n v="1"/>
    <x v="0"/>
    <n v="1"/>
    <s v="8.21440995Para Plasticos"/>
    <x v="0"/>
    <d v="2024-01-18T00:00:00"/>
    <x v="3455"/>
    <d v="1899-12-30T00:00:00"/>
    <d v="2024-01-17T15:01:00"/>
    <s v="15:01"/>
    <d v="1899-12-30T16:39:51"/>
    <x v="3"/>
    <x v="0"/>
    <x v="29"/>
    <x v="1"/>
    <n v="8193"/>
  </r>
  <r>
    <n v="3483"/>
    <d v="2024-01-18T07:44:58"/>
    <d v="2024-01-18T07:46:08"/>
    <s v="45077035@ventasyservicios.com.co"/>
    <s v="Diana Marcela Navia Fino"/>
    <m/>
    <d v="2024-01-17T00:00:00"/>
    <s v="15:07"/>
    <x v="3"/>
    <m/>
    <s v="15561530"/>
    <m/>
    <m/>
    <m/>
    <m/>
    <m/>
    <m/>
    <m/>
    <m/>
    <s v="8.22481360.00.00.100774"/>
    <s v="EL RASTREADOR GPS S.A.S. "/>
    <s v="MICRO"/>
    <s v="CLIENTE EXTERNO"/>
    <x v="0"/>
    <m/>
    <s v="MÓVIL"/>
    <m/>
    <m/>
    <s v="FALLAS TÉCNICAS"/>
    <m/>
    <m/>
    <m/>
    <m/>
    <m/>
    <m/>
    <m/>
    <m/>
    <m/>
    <m/>
    <m/>
    <m/>
    <m/>
    <m/>
    <m/>
    <m/>
    <m/>
    <m/>
    <m/>
    <s v="CONCILIACIÓN DE LÍNEA(S)"/>
    <m/>
    <m/>
    <m/>
    <m/>
    <m/>
    <m/>
    <m/>
    <m/>
    <m/>
    <m/>
    <m/>
    <m/>
    <m/>
    <m/>
    <m/>
    <m/>
    <m/>
    <m/>
    <m/>
    <m/>
    <m/>
    <m/>
    <m/>
    <m/>
    <m/>
    <m/>
    <m/>
    <m/>
    <m/>
    <m/>
    <m/>
    <m/>
    <m/>
    <m/>
    <m/>
    <m/>
    <m/>
    <m/>
    <m/>
    <m/>
    <m/>
    <m/>
    <m/>
    <m/>
    <m/>
    <m/>
    <m/>
    <m/>
    <m/>
    <m/>
    <m/>
    <m/>
    <m/>
    <m/>
    <m/>
    <m/>
    <m/>
    <m/>
    <m/>
    <m/>
    <m/>
    <m/>
    <m/>
    <m/>
    <m/>
    <m/>
    <m/>
    <m/>
    <m/>
    <m/>
    <m/>
    <m/>
    <m/>
    <m/>
    <m/>
    <m/>
    <m/>
    <m/>
    <m/>
    <m/>
    <m/>
    <m/>
    <m/>
    <m/>
    <m/>
    <m/>
    <m/>
    <m/>
    <x v="0"/>
    <m/>
    <m/>
    <m/>
    <m/>
    <m/>
    <s v="GESTIONADO"/>
    <m/>
    <d v="2024-01-18T00:00:00"/>
    <m/>
    <m/>
    <x v="67"/>
    <x v="3"/>
    <x v="0"/>
    <x v="0"/>
    <x v="0"/>
    <n v="1"/>
    <n v="1"/>
    <n v="1"/>
    <n v="1"/>
    <x v="0"/>
    <n v="1"/>
    <s v="8.22481360.00.00.100774EL RASTREADOR GPS S.A.S. "/>
    <x v="0"/>
    <d v="2024-01-18T00:00:00"/>
    <x v="3456"/>
    <d v="1899-12-30T00:00:00"/>
    <d v="2024-01-17T15:07:00"/>
    <s v="15:07"/>
    <d v="1899-12-30T16:39:08"/>
    <x v="3"/>
    <x v="0"/>
    <x v="29"/>
    <x v="1"/>
    <n v="8193"/>
  </r>
  <r>
    <n v="3484"/>
    <d v="2024-01-18T07:53:35"/>
    <d v="2024-01-18T07:54:33"/>
    <s v="45077035@ventasyservicios.com.co"/>
    <s v="Diana Marcela Navia Fino"/>
    <m/>
    <d v="2024-01-17T00:00:00"/>
    <s v="15:13"/>
    <x v="3"/>
    <m/>
    <s v="15561538"/>
    <m/>
    <m/>
    <m/>
    <m/>
    <m/>
    <m/>
    <m/>
    <m/>
    <s v="2.307276358"/>
    <s v="AMERICA ANGELA LARGO MORALES"/>
    <s v="SOHO"/>
    <s v="CLIENTE EXTERNO"/>
    <x v="0"/>
    <m/>
    <s v="MÓVIL"/>
    <m/>
    <m/>
    <s v="INCLUSIONES - EXCLUSIONES"/>
    <m/>
    <m/>
    <m/>
    <m/>
    <m/>
    <m/>
    <m/>
    <m/>
    <m/>
    <m/>
    <m/>
    <m/>
    <m/>
    <m/>
    <m/>
    <m/>
    <m/>
    <m/>
    <m/>
    <m/>
    <m/>
    <m/>
    <m/>
    <m/>
    <s v="INCLUSIÓN"/>
    <m/>
    <m/>
    <m/>
    <m/>
    <m/>
    <m/>
    <m/>
    <m/>
    <m/>
    <m/>
    <m/>
    <m/>
    <m/>
    <m/>
    <m/>
    <m/>
    <m/>
    <m/>
    <m/>
    <m/>
    <m/>
    <m/>
    <m/>
    <m/>
    <m/>
    <m/>
    <m/>
    <m/>
    <m/>
    <m/>
    <m/>
    <m/>
    <m/>
    <m/>
    <m/>
    <m/>
    <m/>
    <m/>
    <m/>
    <m/>
    <m/>
    <m/>
    <m/>
    <m/>
    <m/>
    <m/>
    <m/>
    <m/>
    <m/>
    <m/>
    <m/>
    <m/>
    <m/>
    <m/>
    <m/>
    <m/>
    <m/>
    <m/>
    <m/>
    <m/>
    <m/>
    <m/>
    <m/>
    <m/>
    <m/>
    <m/>
    <m/>
    <m/>
    <m/>
    <m/>
    <m/>
    <m/>
    <m/>
    <m/>
    <m/>
    <m/>
    <m/>
    <m/>
    <m/>
    <m/>
    <m/>
    <m/>
    <m/>
    <x v="0"/>
    <m/>
    <m/>
    <m/>
    <m/>
    <m/>
    <s v="GESTIONADO"/>
    <m/>
    <d v="2024-01-18T00:00:00"/>
    <m/>
    <m/>
    <x v="54"/>
    <x v="3"/>
    <x v="0"/>
    <x v="0"/>
    <x v="0"/>
    <n v="1"/>
    <n v="1"/>
    <n v="1"/>
    <n v="1"/>
    <x v="0"/>
    <n v="1"/>
    <s v="2.307276358AMERICA ANGELA LARGO MORALES"/>
    <x v="0"/>
    <d v="2024-01-18T00:00:00"/>
    <x v="3457"/>
    <d v="1899-12-30T00:00:00"/>
    <d v="2024-01-17T15:13:00"/>
    <s v="15:13"/>
    <d v="1899-12-30T16:41:33"/>
    <x v="3"/>
    <x v="0"/>
    <x v="29"/>
    <x v="1"/>
    <n v="8193"/>
  </r>
  <r>
    <n v="3485"/>
    <d v="2024-01-18T08:03:21"/>
    <d v="2024-01-18T08:04:37"/>
    <s v="45077035@ventasyservicios.com.co"/>
    <s v="Diana Marcela Navia Fino"/>
    <m/>
    <d v="2024-01-17T00:00:00"/>
    <s v="15:14"/>
    <x v="3"/>
    <m/>
    <s v="15561540"/>
    <m/>
    <m/>
    <m/>
    <m/>
    <m/>
    <m/>
    <m/>
    <m/>
    <s v="8.22498208"/>
    <s v="LOGISTRAL S.A.S. -"/>
    <s v="PYME MEDIANA"/>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8T00:00:00"/>
    <m/>
    <m/>
    <x v="19"/>
    <x v="3"/>
    <x v="0"/>
    <x v="0"/>
    <x v="0"/>
    <n v="1"/>
    <n v="1"/>
    <n v="1"/>
    <n v="1"/>
    <x v="0"/>
    <n v="1"/>
    <s v="8.22498208LOGISTRAL S.A.S. -"/>
    <x v="0"/>
    <d v="2024-01-18T00:00:00"/>
    <x v="3458"/>
    <d v="1899-12-30T00:00:00"/>
    <d v="2024-01-17T15:14:00"/>
    <s v="15:14"/>
    <d v="1899-12-30T16:50:37"/>
    <x v="3"/>
    <x v="0"/>
    <x v="29"/>
    <x v="1"/>
    <n v="8193"/>
  </r>
  <r>
    <n v="3486"/>
    <d v="2024-01-18T08:08:56"/>
    <d v="2024-01-18T08:09:51"/>
    <s v="45077035@ventasyservicios.com.co"/>
    <s v="Diana Marcela Navia Fino"/>
    <m/>
    <d v="2024-01-17T00:00:00"/>
    <s v="15:17"/>
    <x v="3"/>
    <m/>
    <s v="15561544"/>
    <m/>
    <m/>
    <m/>
    <m/>
    <m/>
    <m/>
    <m/>
    <m/>
    <s v="8.21700513"/>
    <s v="RAMIREZ MONCADA E HIJOS S. C. S"/>
    <s v="MICRO"/>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8T00:00:00"/>
    <m/>
    <m/>
    <x v="9"/>
    <x v="3"/>
    <x v="0"/>
    <x v="0"/>
    <x v="0"/>
    <n v="1"/>
    <n v="1"/>
    <n v="1"/>
    <n v="1"/>
    <x v="0"/>
    <n v="1"/>
    <s v="8.21700513RAMIREZ MONCADA E HIJOS S. C. S"/>
    <x v="0"/>
    <d v="2024-01-18T00:00:00"/>
    <x v="3459"/>
    <d v="1899-12-30T00:00:00"/>
    <d v="2024-01-17T15:17:00"/>
    <s v="15:17"/>
    <d v="1899-12-30T16:52:51"/>
    <x v="3"/>
    <x v="0"/>
    <x v="29"/>
    <x v="1"/>
    <n v="8193"/>
  </r>
  <r>
    <n v="3487"/>
    <d v="2024-01-18T08:14:14"/>
    <d v="2024-01-18T08:15:17"/>
    <s v="45077035@ventasyservicios.com.co"/>
    <s v="Diana Marcela Navia Fino"/>
    <m/>
    <d v="2024-01-17T00:00:00"/>
    <s v="15:19"/>
    <x v="3"/>
    <m/>
    <s v="15561548"/>
    <m/>
    <m/>
    <m/>
    <m/>
    <m/>
    <m/>
    <m/>
    <m/>
    <s v="8.22381536.00.00.100023"/>
    <s v="DEPOSITO DE MATERIALES EL NOGAL S.A -"/>
    <s v="PYME MEDIANA"/>
    <s v="CLIENTE EXTERNO"/>
    <x v="0"/>
    <m/>
    <s v="MÓVIL"/>
    <m/>
    <m/>
    <s v="CAMBIO DE NÚMERO"/>
    <m/>
    <m/>
    <m/>
    <s v="INFORMACIÓN - ACLARACIÓN"/>
    <m/>
    <m/>
    <m/>
    <m/>
    <m/>
    <m/>
    <m/>
    <m/>
    <m/>
    <m/>
    <m/>
    <m/>
    <m/>
    <m/>
    <m/>
    <m/>
    <m/>
    <m/>
    <m/>
    <m/>
    <m/>
    <m/>
    <m/>
    <m/>
    <m/>
    <m/>
    <m/>
    <m/>
    <m/>
    <m/>
    <m/>
    <m/>
    <m/>
    <m/>
    <m/>
    <m/>
    <m/>
    <m/>
    <m/>
    <m/>
    <m/>
    <m/>
    <m/>
    <m/>
    <m/>
    <m/>
    <m/>
    <m/>
    <m/>
    <m/>
    <m/>
    <m/>
    <m/>
    <m/>
    <m/>
    <m/>
    <m/>
    <m/>
    <m/>
    <m/>
    <m/>
    <m/>
    <m/>
    <m/>
    <m/>
    <m/>
    <m/>
    <m/>
    <m/>
    <m/>
    <m/>
    <m/>
    <m/>
    <m/>
    <m/>
    <m/>
    <m/>
    <m/>
    <m/>
    <m/>
    <m/>
    <m/>
    <m/>
    <m/>
    <m/>
    <m/>
    <m/>
    <m/>
    <m/>
    <m/>
    <m/>
    <m/>
    <m/>
    <m/>
    <m/>
    <m/>
    <m/>
    <m/>
    <m/>
    <m/>
    <m/>
    <m/>
    <m/>
    <m/>
    <x v="0"/>
    <m/>
    <m/>
    <m/>
    <m/>
    <m/>
    <s v="GESTIONADO"/>
    <m/>
    <d v="2024-01-18T00:00:00"/>
    <m/>
    <m/>
    <x v="64"/>
    <x v="3"/>
    <x v="0"/>
    <x v="0"/>
    <x v="0"/>
    <n v="1"/>
    <n v="1"/>
    <n v="1"/>
    <n v="1"/>
    <x v="0"/>
    <n v="1"/>
    <s v="8.22381536.00.00.100023DEPOSITO DE MATERIALES EL NOGAL S.A -"/>
    <x v="0"/>
    <d v="2024-01-18T00:00:00"/>
    <x v="3460"/>
    <d v="1899-12-30T00:00:00"/>
    <d v="2024-01-17T15:19:00"/>
    <s v="15:19"/>
    <d v="1899-12-30T16:56:17"/>
    <x v="3"/>
    <x v="0"/>
    <x v="29"/>
    <x v="1"/>
    <n v="8193"/>
  </r>
  <r>
    <n v="3488"/>
    <d v="2024-01-18T08:25:14"/>
    <d v="2024-01-18T08:26:17"/>
    <s v="45077035@ventasyservicios.com.co"/>
    <s v="Diana Marcela Navia Fino"/>
    <m/>
    <d v="2024-01-17T00:00:00"/>
    <s v="15:38"/>
    <x v="3"/>
    <m/>
    <s v="15561562"/>
    <m/>
    <m/>
    <m/>
    <m/>
    <m/>
    <m/>
    <m/>
    <m/>
    <s v="8.22366697.00.00.100007"/>
    <s v="HELM ANDINA SAS -"/>
    <s v="PYME MEDIANA"/>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8T00:00:00"/>
    <m/>
    <m/>
    <x v="19"/>
    <x v="3"/>
    <x v="0"/>
    <x v="0"/>
    <x v="0"/>
    <n v="1"/>
    <n v="1"/>
    <n v="1"/>
    <n v="1"/>
    <x v="1"/>
    <n v="2"/>
    <s v="8.22366697.00.00.100007HELM ANDINA SAS -"/>
    <x v="0"/>
    <d v="2024-01-18T00:00:00"/>
    <x v="3461"/>
    <d v="1899-12-30T00:00:00"/>
    <d v="2024-01-17T15:38:00"/>
    <s v="15:38"/>
    <d v="1899-12-30T16:48:17"/>
    <x v="3"/>
    <x v="0"/>
    <x v="29"/>
    <x v="1"/>
    <n v="8193"/>
  </r>
  <r>
    <n v="3489"/>
    <d v="2024-01-18T08:29:40"/>
    <d v="2024-01-18T08:30:39"/>
    <s v="45077035@ventasyservicios.com.co"/>
    <s v="Diana Marcela Navia Fino"/>
    <m/>
    <d v="2024-01-17T00:00:00"/>
    <s v="15:38"/>
    <x v="3"/>
    <m/>
    <s v="15561563"/>
    <m/>
    <m/>
    <m/>
    <m/>
    <m/>
    <m/>
    <m/>
    <m/>
    <s v="8.22443281.00.00.100014"/>
    <s v="AQUATRECE COLOMBIA S.A.S. -"/>
    <s v="PYME MEDIANA"/>
    <s v="CLIENTE EXTERNO"/>
    <x v="0"/>
    <m/>
    <s v="MÓVIL"/>
    <m/>
    <m/>
    <s v="ROAMING INTERNACIONAL"/>
    <m/>
    <m/>
    <m/>
    <m/>
    <m/>
    <m/>
    <m/>
    <m/>
    <m/>
    <m/>
    <m/>
    <m/>
    <m/>
    <m/>
    <m/>
    <m/>
    <m/>
    <m/>
    <m/>
    <m/>
    <m/>
    <m/>
    <m/>
    <m/>
    <m/>
    <m/>
    <m/>
    <m/>
    <m/>
    <m/>
    <m/>
    <m/>
    <m/>
    <m/>
    <m/>
    <m/>
    <m/>
    <m/>
    <m/>
    <m/>
    <m/>
    <m/>
    <m/>
    <m/>
    <m/>
    <m/>
    <m/>
    <s v="INFORMACIÓN ACLARACIÓN"/>
    <m/>
    <m/>
    <m/>
    <m/>
    <m/>
    <m/>
    <m/>
    <m/>
    <m/>
    <m/>
    <m/>
    <m/>
    <m/>
    <m/>
    <m/>
    <m/>
    <m/>
    <m/>
    <m/>
    <m/>
    <m/>
    <m/>
    <m/>
    <m/>
    <m/>
    <m/>
    <m/>
    <m/>
    <m/>
    <m/>
    <m/>
    <m/>
    <m/>
    <m/>
    <m/>
    <m/>
    <m/>
    <m/>
    <m/>
    <m/>
    <m/>
    <m/>
    <m/>
    <m/>
    <m/>
    <m/>
    <m/>
    <m/>
    <m/>
    <m/>
    <m/>
    <m/>
    <m/>
    <m/>
    <m/>
    <m/>
    <m/>
    <m/>
    <m/>
    <m/>
    <x v="0"/>
    <m/>
    <m/>
    <m/>
    <m/>
    <m/>
    <s v="GESTIONADO"/>
    <m/>
    <d v="2024-01-18T00:00:00"/>
    <m/>
    <m/>
    <x v="18"/>
    <x v="3"/>
    <x v="0"/>
    <x v="0"/>
    <x v="0"/>
    <n v="1"/>
    <n v="1"/>
    <n v="1"/>
    <n v="1"/>
    <x v="0"/>
    <n v="1"/>
    <s v="8.22443281.00.00.100014AQUATRECE COLOMBIA S.A.S. -"/>
    <x v="0"/>
    <d v="2024-01-18T00:00:00"/>
    <x v="3462"/>
    <d v="1899-12-30T00:00:00"/>
    <d v="2024-01-17T15:38:00"/>
    <s v="15:38"/>
    <d v="1899-12-30T16:52:39"/>
    <x v="3"/>
    <x v="0"/>
    <x v="29"/>
    <x v="1"/>
    <n v="8193"/>
  </r>
  <r>
    <n v="3490"/>
    <d v="2024-01-18T07:08:26"/>
    <d v="2024-01-18T08:34:16"/>
    <s v="45577874@ventasyservicios.com.co"/>
    <s v="David Andres Pardo Torres"/>
    <m/>
    <d v="2024-01-18T00:00:00"/>
    <s v="07:54"/>
    <x v="4"/>
    <m/>
    <m/>
    <m/>
    <m/>
    <m/>
    <m/>
    <m/>
    <m/>
    <s v="auxsistemas3@reindustrias.com"/>
    <s v="Solicitud Traslado del Servicio"/>
    <s v="11868883"/>
    <s v="REINDUSTRIAS S.A.S."/>
    <s v="PYME MEDIANA"/>
    <s v="CLIENTE EXTERNO"/>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8T00:00:00"/>
    <s v="20677753"/>
    <m/>
    <x v="80"/>
    <x v="0"/>
    <x v="0"/>
    <x v="0"/>
    <x v="0"/>
    <n v="1"/>
    <n v="1"/>
    <n v="1"/>
    <n v="1"/>
    <x v="0"/>
    <n v="1"/>
    <s v="11868883REINDUSTRIAS S.A.S."/>
    <x v="2"/>
    <d v="2024-01-18T00:00:00"/>
    <x v="3463"/>
    <d v="1899-12-30T00:00:00"/>
    <d v="2024-01-18T07:54:00"/>
    <s v="07:54"/>
    <d v="1899-12-30T00:40:16"/>
    <x v="1"/>
    <x v="1"/>
    <x v="14"/>
    <x v="0"/>
    <n v="8193"/>
  </r>
  <r>
    <n v="3491"/>
    <d v="2024-01-18T08:36:52"/>
    <d v="2024-01-18T08:38:11"/>
    <s v="45077035@ventasyservicios.com.co"/>
    <s v="Diana Marcela Navia Fino"/>
    <m/>
    <d v="2024-01-17T00:00:00"/>
    <s v="15:42"/>
    <x v="3"/>
    <m/>
    <s v="15561566"/>
    <m/>
    <m/>
    <m/>
    <m/>
    <m/>
    <m/>
    <m/>
    <m/>
    <s v="8.22366697.00.00.100007"/>
    <s v="HELM ANDINA SAS -"/>
    <s v="PYME MEDIANA"/>
    <s v="CLIENTE EXTERNO"/>
    <x v="0"/>
    <m/>
    <s v="MÓVIL"/>
    <m/>
    <m/>
    <s v="LARGA DISTANCIA INTERNACIONAL"/>
    <m/>
    <m/>
    <m/>
    <m/>
    <m/>
    <m/>
    <m/>
    <m/>
    <m/>
    <m/>
    <m/>
    <m/>
    <m/>
    <m/>
    <m/>
    <m/>
    <m/>
    <m/>
    <m/>
    <m/>
    <m/>
    <m/>
    <m/>
    <m/>
    <m/>
    <s v="DESACTIVACIÓN"/>
    <m/>
    <m/>
    <m/>
    <m/>
    <m/>
    <m/>
    <m/>
    <m/>
    <m/>
    <m/>
    <m/>
    <m/>
    <m/>
    <m/>
    <m/>
    <m/>
    <m/>
    <m/>
    <m/>
    <m/>
    <m/>
    <m/>
    <m/>
    <m/>
    <m/>
    <m/>
    <m/>
    <m/>
    <m/>
    <m/>
    <m/>
    <m/>
    <m/>
    <m/>
    <m/>
    <m/>
    <m/>
    <m/>
    <m/>
    <m/>
    <m/>
    <m/>
    <m/>
    <m/>
    <m/>
    <m/>
    <m/>
    <m/>
    <m/>
    <m/>
    <m/>
    <m/>
    <m/>
    <m/>
    <m/>
    <m/>
    <m/>
    <m/>
    <m/>
    <m/>
    <m/>
    <m/>
    <m/>
    <m/>
    <m/>
    <m/>
    <m/>
    <m/>
    <m/>
    <m/>
    <m/>
    <m/>
    <m/>
    <m/>
    <m/>
    <m/>
    <m/>
    <m/>
    <m/>
    <m/>
    <m/>
    <m/>
    <x v="0"/>
    <m/>
    <m/>
    <m/>
    <m/>
    <m/>
    <s v="GESTIONADO"/>
    <m/>
    <d v="2024-01-18T00:00:00"/>
    <m/>
    <m/>
    <x v="206"/>
    <x v="3"/>
    <x v="0"/>
    <x v="0"/>
    <x v="0"/>
    <n v="1"/>
    <n v="1"/>
    <n v="1"/>
    <n v="1"/>
    <x v="1"/>
    <n v="2"/>
    <s v="8.22366697.00.00.100007HELM ANDINA SAS -"/>
    <x v="0"/>
    <d v="2024-01-18T00:00:00"/>
    <x v="3464"/>
    <d v="1899-12-30T00:00:00"/>
    <d v="2024-01-17T15:42:00"/>
    <s v="15:42"/>
    <d v="1899-12-30T16:56:11"/>
    <x v="3"/>
    <x v="0"/>
    <x v="29"/>
    <x v="1"/>
    <n v="8193"/>
  </r>
  <r>
    <n v="3492"/>
    <d v="2024-01-18T08:40:37"/>
    <d v="2024-01-18T08:41:37"/>
    <s v="46046878@ventasyservicios.com.co"/>
    <s v="Laura Alejandra Romero Roa"/>
    <m/>
    <d v="2024-01-18T00:00:00"/>
    <s v="08:36"/>
    <x v="0"/>
    <m/>
    <m/>
    <m/>
    <m/>
    <m/>
    <m/>
    <m/>
    <m/>
    <s v="juan.enriquez@claro.com.co; "/>
    <s v="Re: RV: Escalamiento Movil facturacion  y portal / FONDO REGIONAL DE GARANTIAS S A / NIT 805007342-6"/>
    <s v="805007342"/>
    <s v="FONDO DE GARANTÍAS S.A"/>
    <s v="NO DETERMINADO"/>
    <s v="CLIENTE EXTERNO"/>
    <x v="0"/>
    <m/>
    <s v="MÓVIL"/>
    <m/>
    <m/>
    <s v="PORTAL CORPORATIVO - APP - PERFILAMIENTO"/>
    <m/>
    <m/>
    <m/>
    <m/>
    <m/>
    <m/>
    <m/>
    <m/>
    <m/>
    <m/>
    <m/>
    <m/>
    <m/>
    <m/>
    <m/>
    <m/>
    <m/>
    <m/>
    <m/>
    <m/>
    <m/>
    <m/>
    <m/>
    <m/>
    <m/>
    <m/>
    <m/>
    <m/>
    <m/>
    <m/>
    <m/>
    <m/>
    <m/>
    <m/>
    <m/>
    <s v="REGISTRO"/>
    <m/>
    <m/>
    <m/>
    <m/>
    <m/>
    <m/>
    <m/>
    <m/>
    <m/>
    <m/>
    <m/>
    <m/>
    <m/>
    <m/>
    <m/>
    <m/>
    <m/>
    <m/>
    <m/>
    <m/>
    <m/>
    <m/>
    <m/>
    <m/>
    <m/>
    <m/>
    <m/>
    <m/>
    <m/>
    <m/>
    <m/>
    <m/>
    <m/>
    <m/>
    <m/>
    <m/>
    <m/>
    <m/>
    <m/>
    <m/>
    <m/>
    <m/>
    <m/>
    <m/>
    <m/>
    <m/>
    <m/>
    <m/>
    <m/>
    <m/>
    <m/>
    <m/>
    <m/>
    <m/>
    <m/>
    <m/>
    <m/>
    <m/>
    <m/>
    <m/>
    <m/>
    <m/>
    <m/>
    <m/>
    <m/>
    <m/>
    <m/>
    <m/>
    <m/>
    <m/>
    <m/>
    <m/>
    <x v="0"/>
    <m/>
    <m/>
    <m/>
    <m/>
    <m/>
    <s v="GESTIONADO"/>
    <m/>
    <d v="2024-01-18T00:00:00"/>
    <m/>
    <m/>
    <x v="99"/>
    <x v="0"/>
    <x v="0"/>
    <x v="0"/>
    <x v="0"/>
    <n v="1"/>
    <n v="1"/>
    <n v="1"/>
    <n v="1"/>
    <x v="0"/>
    <n v="1"/>
    <s v="805007342FONDO DE GARANTÍAS S.A"/>
    <x v="2"/>
    <d v="2024-01-18T00:00:00"/>
    <x v="3465"/>
    <d v="1899-12-30T00:00:00"/>
    <d v="2024-01-18T08:36:00"/>
    <s v="08:36"/>
    <d v="1899-12-30T00:05:37"/>
    <x v="1"/>
    <x v="1"/>
    <x v="27"/>
    <x v="1"/>
    <n v="8193"/>
  </r>
  <r>
    <n v="3493"/>
    <d v="2024-01-18T08:40:55"/>
    <d v="2024-01-18T08:42:49"/>
    <s v="46044971@ventasyservicios.com.co"/>
    <s v="Rowinson Pinilla Vega"/>
    <m/>
    <d v="2024-01-17T00:00:00"/>
    <s v="13:05 p. m."/>
    <x v="0"/>
    <m/>
    <m/>
    <m/>
    <m/>
    <m/>
    <m/>
    <m/>
    <m/>
    <s v="backpymesbogota@teamcomunicaciones.com"/>
    <s v="GARANTIA CUENTA: 75179743 DILLETE ROCIO QUINTERO MEJIA OT:394370146"/>
    <s v="75179743"/>
    <s v="DILLETE ROCIO QUINTERO MEJIA "/>
    <s v="SOHO"/>
    <s v="CLIENTE EXTERNO"/>
    <x v="0"/>
    <m/>
    <s v="FIJO"/>
    <s v="HFC"/>
    <s v="PRODUCTO"/>
    <m/>
    <m/>
    <m/>
    <m/>
    <m/>
    <m/>
    <m/>
    <m/>
    <m/>
    <m/>
    <m/>
    <m/>
    <m/>
    <m/>
    <m/>
    <m/>
    <m/>
    <m/>
    <m/>
    <m/>
    <m/>
    <m/>
    <m/>
    <m/>
    <m/>
    <m/>
    <m/>
    <m/>
    <m/>
    <m/>
    <m/>
    <m/>
    <m/>
    <m/>
    <m/>
    <m/>
    <m/>
    <m/>
    <s v="OTROS PRODUCTOS (VENTAS)"/>
    <m/>
    <m/>
    <m/>
    <m/>
    <m/>
    <m/>
    <m/>
    <m/>
    <m/>
    <m/>
    <m/>
    <m/>
    <m/>
    <m/>
    <m/>
    <m/>
    <m/>
    <m/>
    <m/>
    <m/>
    <m/>
    <m/>
    <m/>
    <m/>
    <m/>
    <m/>
    <m/>
    <m/>
    <m/>
    <m/>
    <m/>
    <m/>
    <m/>
    <m/>
    <m/>
    <m/>
    <m/>
    <m/>
    <m/>
    <m/>
    <m/>
    <m/>
    <m/>
    <m/>
    <m/>
    <m/>
    <m/>
    <m/>
    <m/>
    <m/>
    <m/>
    <m/>
    <m/>
    <m/>
    <m/>
    <m/>
    <m/>
    <m/>
    <m/>
    <m/>
    <m/>
    <m/>
    <m/>
    <m/>
    <m/>
    <m/>
    <m/>
    <m/>
    <m/>
    <m/>
    <x v="0"/>
    <m/>
    <m/>
    <m/>
    <m/>
    <m/>
    <s v="SOLUCIONADO ESCALADO"/>
    <s v="OTRAS ÁREAS"/>
    <d v="2024-01-17T00:00:00"/>
    <s v="NA"/>
    <s v="NA"/>
    <x v="16"/>
    <x v="0"/>
    <x v="4"/>
    <x v="0"/>
    <x v="0"/>
    <n v="1"/>
    <n v="1"/>
    <n v="1"/>
    <n v="1"/>
    <x v="0"/>
    <n v="1"/>
    <s v="75179743DILLETE ROCIO QUINTERO MEJIA "/>
    <x v="1"/>
    <d v="2024-01-18T00:00:00"/>
    <x v="3466"/>
    <d v="1899-12-30T00:00:00"/>
    <d v="2024-01-17T13:05:00"/>
    <s v="13:05"/>
    <d v="1899-12-30T19:37:49"/>
    <x v="4"/>
    <x v="2"/>
    <x v="19"/>
    <x v="1"/>
    <n v="8193"/>
  </r>
  <r>
    <n v="3494"/>
    <d v="2024-01-18T08:44:09"/>
    <d v="2024-01-18T08:45:19"/>
    <s v="45077035@ventasyservicios.com.co"/>
    <s v="Diana Marcela Navia Fino"/>
    <m/>
    <d v="2024-01-17T00:00:00"/>
    <s v="15:42"/>
    <x v="3"/>
    <m/>
    <s v="15561570"/>
    <m/>
    <m/>
    <m/>
    <m/>
    <m/>
    <m/>
    <m/>
    <m/>
    <s v="8.21967915.00.00.100032"/>
    <s v="SERVICIOS PETROLEROS SERPEL S.A.S. -"/>
    <s v="PYME MEDIANA"/>
    <s v="CLIENTE EXTERN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18T00:00:00"/>
    <m/>
    <m/>
    <x v="73"/>
    <x v="3"/>
    <x v="0"/>
    <x v="0"/>
    <x v="0"/>
    <n v="1"/>
    <n v="1"/>
    <n v="1"/>
    <n v="1"/>
    <x v="0"/>
    <n v="1"/>
    <s v="8.21967915.00.00.100032SERVICIOS PETROLEROS SERPEL S.A.S. -"/>
    <x v="0"/>
    <d v="2024-01-18T00:00:00"/>
    <x v="3467"/>
    <d v="1899-12-30T00:00:00"/>
    <d v="2024-01-17T15:42:00"/>
    <s v="15:42"/>
    <d v="1899-12-30T17:03:19"/>
    <x v="3"/>
    <x v="0"/>
    <x v="29"/>
    <x v="1"/>
    <n v="8193"/>
  </r>
  <r>
    <n v="3495"/>
    <d v="2024-01-18T08:49:29"/>
    <d v="2024-01-18T08:50:22"/>
    <s v="45077035@ventasyservicios.com.co"/>
    <s v="Diana Marcela Navia Fino"/>
    <m/>
    <d v="2024-01-17T00:00:00"/>
    <s v="15:56"/>
    <x v="3"/>
    <m/>
    <s v="15561576"/>
    <m/>
    <m/>
    <m/>
    <m/>
    <m/>
    <m/>
    <m/>
    <m/>
    <s v="8.22358776.00.00.100010"/>
    <s v="EDIFICIO AVENIDA CHILE PROPIEDAD HORIZON"/>
    <s v="PYME PEQUEÑA"/>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8T00:00:00"/>
    <m/>
    <m/>
    <x v="19"/>
    <x v="3"/>
    <x v="0"/>
    <x v="0"/>
    <x v="0"/>
    <n v="1"/>
    <n v="1"/>
    <n v="1"/>
    <n v="1"/>
    <x v="0"/>
    <n v="1"/>
    <s v="8.22358776.00.00.100010EDIFICIO AVENIDA CHILE PROPIEDAD HORIZON"/>
    <x v="0"/>
    <d v="2024-01-18T00:00:00"/>
    <x v="3468"/>
    <d v="1899-12-30T00:00:00"/>
    <d v="2024-01-17T15:56:00"/>
    <s v="15:56"/>
    <d v="1899-12-30T16:54:22"/>
    <x v="3"/>
    <x v="0"/>
    <x v="29"/>
    <x v="1"/>
    <n v="8193"/>
  </r>
  <r>
    <n v="3496"/>
    <d v="2024-01-18T08:55:23"/>
    <d v="2024-01-18T08:58:16"/>
    <s v="46049316@ventasyservicios.com.co"/>
    <s v="Evelin Gicela Diaz Garzon"/>
    <m/>
    <d v="2024-01-17T00:00:00"/>
    <s v="01:31"/>
    <x v="7"/>
    <m/>
    <m/>
    <m/>
    <m/>
    <m/>
    <m/>
    <s v="info@normalizate.com"/>
    <s v="RE: RV: PROCESO CESION DE LINEAS DE CELULAR"/>
    <m/>
    <m/>
    <s v="8.22426042"/>
    <s v="NORMALIZATE S A S -"/>
    <s v="MICRO"/>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8T00:00:00"/>
    <m/>
    <m/>
    <x v="81"/>
    <x v="6"/>
    <x v="0"/>
    <x v="0"/>
    <x v="0"/>
    <n v="1"/>
    <n v="1"/>
    <n v="1"/>
    <n v="1"/>
    <x v="0"/>
    <n v="1"/>
    <s v="8.22426042NORMALIZATE S A S -"/>
    <x v="0"/>
    <d v="2024-01-18T00:00:00"/>
    <x v="3469"/>
    <d v="1899-12-30T00:00:00"/>
    <d v="2024-01-17T01:31:00"/>
    <s v="01:31"/>
    <d v="1899-12-31T07:27:16"/>
    <x v="0"/>
    <x v="0"/>
    <x v="22"/>
    <x v="1"/>
    <n v="8193"/>
  </r>
  <r>
    <n v="3497"/>
    <d v="2024-01-18T08:57:31"/>
    <d v="2024-01-18T08:59:01"/>
    <s v="45077035@ventasyservicios.com.co"/>
    <s v="Diana Marcela Navia Fino"/>
    <m/>
    <d v="2024-01-17T00:00:00"/>
    <s v="16:40"/>
    <x v="3"/>
    <m/>
    <s v="15561611"/>
    <m/>
    <m/>
    <m/>
    <m/>
    <m/>
    <m/>
    <m/>
    <m/>
    <s v="8.22453985"/>
    <s v="DIDACTICOS -"/>
    <s v="PYME PEQUEÑA"/>
    <s v="CLIENTE EXTERNO"/>
    <x v="0"/>
    <m/>
    <s v="MÓVIL"/>
    <m/>
    <m/>
    <s v="FACTURA"/>
    <m/>
    <m/>
    <m/>
    <m/>
    <m/>
    <m/>
    <m/>
    <m/>
    <m/>
    <m/>
    <m/>
    <m/>
    <m/>
    <m/>
    <m/>
    <m/>
    <m/>
    <m/>
    <s v="RECLAMO COBRO SERVICIOS ADICIONALES"/>
    <m/>
    <m/>
    <m/>
    <m/>
    <m/>
    <m/>
    <m/>
    <m/>
    <m/>
    <m/>
    <m/>
    <m/>
    <m/>
    <m/>
    <m/>
    <m/>
    <m/>
    <m/>
    <m/>
    <m/>
    <m/>
    <m/>
    <m/>
    <m/>
    <m/>
    <m/>
    <m/>
    <m/>
    <m/>
    <m/>
    <m/>
    <m/>
    <m/>
    <m/>
    <m/>
    <m/>
    <m/>
    <m/>
    <m/>
    <m/>
    <m/>
    <m/>
    <m/>
    <m/>
    <m/>
    <m/>
    <m/>
    <m/>
    <m/>
    <m/>
    <m/>
    <m/>
    <m/>
    <m/>
    <m/>
    <m/>
    <m/>
    <m/>
    <m/>
    <m/>
    <m/>
    <m/>
    <m/>
    <m/>
    <m/>
    <m/>
    <m/>
    <m/>
    <m/>
    <m/>
    <m/>
    <m/>
    <m/>
    <m/>
    <m/>
    <m/>
    <m/>
    <m/>
    <m/>
    <m/>
    <m/>
    <m/>
    <m/>
    <m/>
    <m/>
    <m/>
    <m/>
    <m/>
    <m/>
    <x v="0"/>
    <m/>
    <m/>
    <m/>
    <m/>
    <m/>
    <s v="GESTIONADO"/>
    <m/>
    <d v="2024-01-18T00:00:00"/>
    <m/>
    <m/>
    <x v="173"/>
    <x v="3"/>
    <x v="0"/>
    <x v="0"/>
    <x v="0"/>
    <n v="1"/>
    <n v="1"/>
    <n v="1"/>
    <n v="1"/>
    <x v="0"/>
    <n v="1"/>
    <s v="8.22453985DIDACTICOS -"/>
    <x v="0"/>
    <d v="2024-01-18T00:00:00"/>
    <x v="3470"/>
    <d v="1899-12-30T00:00:00"/>
    <d v="2024-01-17T16:40:00"/>
    <s v="16:40"/>
    <d v="1899-12-30T16:19:01"/>
    <x v="3"/>
    <x v="0"/>
    <x v="29"/>
    <x v="1"/>
    <n v="8193"/>
  </r>
  <r>
    <n v="3498"/>
    <d v="2024-01-18T08:40:40"/>
    <d v="2024-01-18T09:04:55"/>
    <s v="45961452@ventasyservicios.com.co"/>
    <s v="Natalia Buenano Gonzalez"/>
    <m/>
    <d v="2024-01-17T00:00:00"/>
    <s v="16:02"/>
    <x v="0"/>
    <m/>
    <m/>
    <m/>
    <m/>
    <m/>
    <m/>
    <m/>
    <m/>
    <s v="claropqrfija-38@millenium.com.co"/>
    <s v="Re: ASUNTO: CASO FIBRA OPTICA ID  1424110"/>
    <s v="12064168"/>
    <s v="COLEGIO LA SAGRADA FAMILI"/>
    <s v="PYME MEDIANA"/>
    <s v="ANALISTA PQR"/>
    <x v="0"/>
    <m/>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8T00:00:00"/>
    <s v="Reasignado vencido"/>
    <m/>
    <x v="58"/>
    <x v="0"/>
    <x v="0"/>
    <x v="0"/>
    <x v="0"/>
    <n v="1"/>
    <n v="1"/>
    <n v="1"/>
    <n v="1"/>
    <x v="0"/>
    <n v="1"/>
    <s v="12064168COLEGIO LA SAGRADA FAMILI"/>
    <x v="0"/>
    <d v="2024-01-18T00:00:00"/>
    <x v="3471"/>
    <d v="1899-12-30T00:00:00"/>
    <d v="2024-01-17T16:02:00"/>
    <s v="16:02"/>
    <d v="1899-12-30T17:02:55"/>
    <x v="3"/>
    <x v="0"/>
    <x v="5"/>
    <x v="1"/>
    <n v="8193"/>
  </r>
  <r>
    <n v="3499"/>
    <d v="2024-01-18T09:12:47"/>
    <d v="2024-01-18T09:14:05"/>
    <s v="45077035@ventasyservicios.com.co"/>
    <s v="Diana Marcela Navia Fino"/>
    <m/>
    <d v="2024-01-17T00:00:00"/>
    <s v="16:39"/>
    <x v="3"/>
    <m/>
    <s v="15561616"/>
    <m/>
    <m/>
    <m/>
    <m/>
    <m/>
    <m/>
    <m/>
    <m/>
    <s v="8.22489928"/>
    <s v="MAS SALUD IPS LIMITADA -"/>
    <s v="PYME MEDIANA"/>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8T00:00:00"/>
    <m/>
    <m/>
    <x v="0"/>
    <x v="3"/>
    <x v="0"/>
    <x v="0"/>
    <x v="0"/>
    <n v="1"/>
    <n v="1"/>
    <n v="1"/>
    <n v="1"/>
    <x v="0"/>
    <n v="1"/>
    <s v="8.22489928MAS SALUD IPS LIMITADA -"/>
    <x v="0"/>
    <d v="2024-01-18T00:00:00"/>
    <x v="3472"/>
    <d v="1899-12-30T00:00:00"/>
    <d v="2024-01-17T16:39:00"/>
    <s v="16:39"/>
    <d v="1899-12-30T16:35:05"/>
    <x v="3"/>
    <x v="0"/>
    <x v="29"/>
    <x v="1"/>
    <n v="8193"/>
  </r>
  <r>
    <n v="3500"/>
    <d v="2024-01-18T09:17:54"/>
    <d v="2024-01-18T09:18:50"/>
    <s v="45961452@ventasyservicios.com.co"/>
    <s v="Natalia Buenano Gonzalez"/>
    <m/>
    <d v="2024-01-17T00:00:00"/>
    <s v="16:06"/>
    <x v="0"/>
    <m/>
    <m/>
    <m/>
    <m/>
    <m/>
    <m/>
    <m/>
    <m/>
    <s v="claroteayudanegocios@claro.com.co"/>
    <s v="Fwd: Suspicious URL:Fwd: Suspicious URL:RV: GREEN LOOP SUSTAINABLE ARCHITECTURE AND ENGINEERING LTDA"/>
    <s v="12033910"/>
    <s v="GREEN LOOP SUSTAINABLE ARCHITECTURE AND ENGINEERING LTDA"/>
    <s v="MICRO"/>
    <s v="CLARO TE AYUDA"/>
    <x v="0"/>
    <m/>
    <s v="FIJO"/>
    <s v="FO"/>
    <s v="PRODUCTO"/>
    <m/>
    <m/>
    <m/>
    <m/>
    <m/>
    <m/>
    <m/>
    <m/>
    <m/>
    <m/>
    <m/>
    <m/>
    <m/>
    <m/>
    <m/>
    <m/>
    <m/>
    <m/>
    <m/>
    <m/>
    <m/>
    <m/>
    <m/>
    <m/>
    <m/>
    <m/>
    <m/>
    <m/>
    <m/>
    <m/>
    <m/>
    <m/>
    <m/>
    <m/>
    <m/>
    <m/>
    <m/>
    <m/>
    <s v="INFORMACIÓN PLANES - TARIFAS"/>
    <m/>
    <m/>
    <m/>
    <m/>
    <m/>
    <m/>
    <m/>
    <m/>
    <m/>
    <m/>
    <m/>
    <m/>
    <m/>
    <m/>
    <m/>
    <m/>
    <m/>
    <m/>
    <m/>
    <m/>
    <m/>
    <m/>
    <m/>
    <m/>
    <m/>
    <m/>
    <m/>
    <m/>
    <m/>
    <m/>
    <m/>
    <m/>
    <m/>
    <m/>
    <m/>
    <m/>
    <m/>
    <m/>
    <m/>
    <m/>
    <m/>
    <m/>
    <m/>
    <m/>
    <m/>
    <m/>
    <m/>
    <m/>
    <m/>
    <m/>
    <m/>
    <m/>
    <m/>
    <m/>
    <m/>
    <m/>
    <m/>
    <m/>
    <m/>
    <m/>
    <m/>
    <m/>
    <m/>
    <m/>
    <m/>
    <m/>
    <m/>
    <m/>
    <m/>
    <m/>
    <x v="0"/>
    <m/>
    <m/>
    <m/>
    <m/>
    <m/>
    <s v="GESTIONADO"/>
    <m/>
    <d v="2024-01-18T00:00:00"/>
    <s v="Reasignado vencido"/>
    <m/>
    <x v="13"/>
    <x v="0"/>
    <x v="0"/>
    <x v="0"/>
    <x v="0"/>
    <n v="1"/>
    <n v="1"/>
    <n v="1"/>
    <n v="1"/>
    <x v="0"/>
    <n v="1"/>
    <s v="12033910GREEN LOOP SUSTAINABLE ARCHITECTURE AND ENGINEERING LTDA"/>
    <x v="0"/>
    <d v="2024-01-18T00:00:00"/>
    <x v="3473"/>
    <d v="1899-12-30T00:00:00"/>
    <d v="2024-01-17T16:06:00"/>
    <s v="16:06"/>
    <d v="1899-12-30T17:12:50"/>
    <x v="3"/>
    <x v="0"/>
    <x v="5"/>
    <x v="1"/>
    <n v="8193"/>
  </r>
  <r>
    <n v="3501"/>
    <d v="2024-01-18T09:06:07"/>
    <d v="2024-01-18T09:20:39"/>
    <s v="45688293@ventasyservicios.com.co"/>
    <s v="Juan David Mendez"/>
    <m/>
    <d v="2024-01-17T00:00:00"/>
    <s v="16:01"/>
    <x v="0"/>
    <m/>
    <m/>
    <m/>
    <m/>
    <m/>
    <m/>
    <m/>
    <m/>
    <s v="Diana.Alvarez.Ext@claro.com.co"/>
    <s v="RV: RV: Solicitud: ACTIVACIÓN PORTAL CORPORATIVO"/>
    <s v="3126985827"/>
    <s v="ASOCIACION HOTELERA DE COLOMBIA COTELCO"/>
    <s v="PYME PEQUEÑA"/>
    <s v="CLIENTE CLAR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8T00:00:00"/>
    <m/>
    <m/>
    <x v="19"/>
    <x v="0"/>
    <x v="0"/>
    <x v="0"/>
    <x v="0"/>
    <n v="1"/>
    <n v="1"/>
    <n v="1"/>
    <n v="1"/>
    <x v="0"/>
    <n v="1"/>
    <s v="3126985827ASOCIACION HOTELERA DE COLOMBIA COTELCO"/>
    <x v="0"/>
    <d v="2024-01-18T00:00:00"/>
    <x v="3474"/>
    <d v="1899-12-30T00:00:00"/>
    <d v="2024-01-17T16:01:00"/>
    <s v="16:01"/>
    <d v="1899-12-30T17:19:39"/>
    <x v="3"/>
    <x v="0"/>
    <x v="4"/>
    <x v="1"/>
    <n v="8193"/>
  </r>
  <r>
    <n v="3502"/>
    <d v="2024-01-18T09:06:33"/>
    <d v="2024-01-18T09:30:36"/>
    <s v="45577874@ventasyservicios.com.co"/>
    <s v="David Andres Pardo Torres"/>
    <m/>
    <d v="2024-01-17T00:00:00"/>
    <s v="12:32"/>
    <x v="4"/>
    <m/>
    <m/>
    <m/>
    <m/>
    <m/>
    <m/>
    <m/>
    <m/>
    <s v="alasabiertas569@gmail.com"/>
    <s v="Solicitud de traslado Ref 35560792"/>
    <s v="35560792"/>
    <s v="RUTH ADRIA URBANO SERNA"/>
    <s v="MICRO"/>
    <s v="CLIENTE EXTERNO"/>
    <x v="0"/>
    <m/>
    <s v="FIJO"/>
    <s v="HFC"/>
    <s v="TRASLADO SEDE"/>
    <m/>
    <m/>
    <m/>
    <m/>
    <m/>
    <m/>
    <m/>
    <m/>
    <m/>
    <m/>
    <m/>
    <m/>
    <m/>
    <m/>
    <m/>
    <m/>
    <m/>
    <m/>
    <m/>
    <m/>
    <m/>
    <m/>
    <m/>
    <m/>
    <m/>
    <m/>
    <m/>
    <m/>
    <m/>
    <m/>
    <m/>
    <m/>
    <m/>
    <m/>
    <m/>
    <m/>
    <m/>
    <m/>
    <m/>
    <m/>
    <m/>
    <m/>
    <m/>
    <m/>
    <m/>
    <m/>
    <m/>
    <m/>
    <m/>
    <m/>
    <m/>
    <m/>
    <m/>
    <m/>
    <m/>
    <m/>
    <m/>
    <m/>
    <m/>
    <s v="NO FACTIBLE"/>
    <m/>
    <m/>
    <m/>
    <m/>
    <m/>
    <m/>
    <m/>
    <m/>
    <m/>
    <m/>
    <m/>
    <m/>
    <m/>
    <m/>
    <m/>
    <m/>
    <m/>
    <m/>
    <m/>
    <m/>
    <m/>
    <m/>
    <m/>
    <m/>
    <m/>
    <m/>
    <m/>
    <m/>
    <m/>
    <m/>
    <m/>
    <m/>
    <m/>
    <m/>
    <m/>
    <m/>
    <m/>
    <m/>
    <m/>
    <m/>
    <m/>
    <m/>
    <m/>
    <m/>
    <m/>
    <m/>
    <m/>
    <m/>
    <m/>
    <x v="0"/>
    <m/>
    <m/>
    <m/>
    <m/>
    <m/>
    <s v="GESTIONADO"/>
    <m/>
    <d v="2024-01-18T00:00:00"/>
    <s v="996621520"/>
    <m/>
    <x v="96"/>
    <x v="0"/>
    <x v="0"/>
    <x v="0"/>
    <x v="0"/>
    <n v="1"/>
    <n v="1"/>
    <n v="1"/>
    <n v="1"/>
    <x v="0"/>
    <n v="1"/>
    <s v="35560792RUTH ADRIA URBANO SERNA"/>
    <x v="0"/>
    <d v="2024-01-18T00:00:00"/>
    <x v="3475"/>
    <d v="1899-12-30T00:00:00"/>
    <d v="2024-01-17T12:32:00"/>
    <s v="12:32"/>
    <d v="1899-12-30T20:58:36"/>
    <x v="4"/>
    <x v="0"/>
    <x v="14"/>
    <x v="0"/>
    <n v="8193"/>
  </r>
  <r>
    <n v="3503"/>
    <d v="2024-01-18T09:33:46"/>
    <d v="2024-01-18T09:34:54"/>
    <s v="45577874@ventasyservicios.com.co"/>
    <s v="David Andres Pardo Torres"/>
    <m/>
    <d v="2024-01-17T00:00:00"/>
    <s v="08:59"/>
    <x v="4"/>
    <m/>
    <m/>
    <m/>
    <m/>
    <m/>
    <m/>
    <m/>
    <m/>
    <s v="lina.meneses@triogroup.c"/>
    <s v="RE: Sesión servicios número de cliente 12040760"/>
    <s v="12040760"/>
    <s v="BIOILS COLOMBIA SAS"/>
    <s v="PYME MEDIANA"/>
    <s v="CLIENTE EXTERNO"/>
    <x v="0"/>
    <m/>
    <s v="FIJO"/>
    <s v="FO"/>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18T00:00:00"/>
    <s v="20678010"/>
    <m/>
    <x v="111"/>
    <x v="0"/>
    <x v="0"/>
    <x v="0"/>
    <x v="0"/>
    <n v="1"/>
    <n v="1"/>
    <n v="1"/>
    <n v="1"/>
    <x v="0"/>
    <n v="1"/>
    <s v="12040760BIOILS COLOMBIA SAS"/>
    <x v="0"/>
    <d v="2024-01-18T00:00:00"/>
    <x v="3476"/>
    <d v="1899-12-30T00:00:00"/>
    <d v="2024-01-17T08:59:00"/>
    <s v="08:59"/>
    <d v="1899-12-31T00:35:54"/>
    <x v="0"/>
    <x v="0"/>
    <x v="14"/>
    <x v="0"/>
    <n v="8193"/>
  </r>
  <r>
    <n v="3504"/>
    <d v="2024-01-18T09:38:23"/>
    <d v="2024-01-18T09:39:17"/>
    <s v="45961452@ventasyservicios.com.co"/>
    <s v="Natalia Buenano Gonzalez"/>
    <m/>
    <d v="2024-01-17T00:00:00"/>
    <s v="16:38"/>
    <x v="0"/>
    <m/>
    <m/>
    <m/>
    <m/>
    <m/>
    <m/>
    <m/>
    <m/>
    <s v="admin@medsport.com.co"/>
    <s v="Re: Fwd: Solicitud Certificación"/>
    <s v="12146394"/>
    <s v="SPORTMED  DE COLOMBIA"/>
    <s v="MICRO"/>
    <s v="CLIENTE EXTERNO"/>
    <x v="0"/>
    <m/>
    <s v="FIJO"/>
    <s v="FO"/>
    <s v="PRODUCTO"/>
    <m/>
    <m/>
    <m/>
    <m/>
    <m/>
    <m/>
    <m/>
    <m/>
    <m/>
    <m/>
    <m/>
    <m/>
    <m/>
    <m/>
    <m/>
    <m/>
    <m/>
    <m/>
    <m/>
    <m/>
    <m/>
    <m/>
    <m/>
    <m/>
    <m/>
    <m/>
    <m/>
    <m/>
    <m/>
    <m/>
    <m/>
    <m/>
    <m/>
    <m/>
    <m/>
    <m/>
    <m/>
    <m/>
    <s v="INFORMACIÓN PLANES - TARIFAS"/>
    <m/>
    <m/>
    <m/>
    <m/>
    <m/>
    <m/>
    <m/>
    <m/>
    <m/>
    <m/>
    <m/>
    <m/>
    <m/>
    <m/>
    <m/>
    <m/>
    <m/>
    <m/>
    <m/>
    <m/>
    <m/>
    <m/>
    <m/>
    <m/>
    <m/>
    <m/>
    <m/>
    <m/>
    <m/>
    <m/>
    <m/>
    <m/>
    <m/>
    <m/>
    <m/>
    <m/>
    <m/>
    <m/>
    <m/>
    <m/>
    <m/>
    <m/>
    <m/>
    <m/>
    <m/>
    <m/>
    <m/>
    <m/>
    <m/>
    <m/>
    <m/>
    <m/>
    <m/>
    <m/>
    <m/>
    <m/>
    <m/>
    <m/>
    <m/>
    <m/>
    <m/>
    <m/>
    <m/>
    <m/>
    <m/>
    <m/>
    <m/>
    <m/>
    <m/>
    <m/>
    <x v="0"/>
    <m/>
    <m/>
    <m/>
    <m/>
    <m/>
    <s v="GESTIONADO"/>
    <m/>
    <d v="2024-01-18T00:00:00"/>
    <s v="Reasignado contactopyme_x000a_"/>
    <m/>
    <x v="13"/>
    <x v="0"/>
    <x v="0"/>
    <x v="0"/>
    <x v="0"/>
    <n v="1"/>
    <n v="1"/>
    <n v="1"/>
    <n v="1"/>
    <x v="0"/>
    <n v="1"/>
    <s v="12146394SPORTMED  DE COLOMBIA"/>
    <x v="0"/>
    <d v="2024-01-18T00:00:00"/>
    <x v="3477"/>
    <d v="1899-12-30T00:00:00"/>
    <d v="2024-01-17T16:38:00"/>
    <s v="16:38"/>
    <d v="1899-12-30T17:01:17"/>
    <x v="3"/>
    <x v="0"/>
    <x v="5"/>
    <x v="1"/>
    <n v="8193"/>
  </r>
  <r>
    <n v="3505"/>
    <d v="2024-01-18T09:38:34"/>
    <d v="2024-01-18T09:39:46"/>
    <s v="46049316@ventasyservicios.com.co"/>
    <s v="Evelin Gicela Diaz Garzon"/>
    <m/>
    <d v="2024-01-18T00:00:00"/>
    <s v="09:00"/>
    <x v="7"/>
    <m/>
    <m/>
    <m/>
    <m/>
    <m/>
    <m/>
    <s v="felipeanzolah@gmail.com; "/>
    <s v="Re: CESION DE LINEA 3212736894"/>
    <m/>
    <m/>
    <s v="3212736894 "/>
    <s v="MARIA CECI VILLAMIZAR HIN"/>
    <s v="SOHO"/>
    <s v="CLIENTE CLARO"/>
    <x v="0"/>
    <m/>
    <m/>
    <m/>
    <m/>
    <m/>
    <m/>
    <m/>
    <m/>
    <m/>
    <m/>
    <m/>
    <m/>
    <m/>
    <m/>
    <m/>
    <m/>
    <m/>
    <m/>
    <m/>
    <m/>
    <m/>
    <m/>
    <m/>
    <m/>
    <m/>
    <m/>
    <m/>
    <m/>
    <m/>
    <m/>
    <m/>
    <m/>
    <m/>
    <m/>
    <m/>
    <m/>
    <m/>
    <m/>
    <m/>
    <m/>
    <m/>
    <m/>
    <m/>
    <m/>
    <m/>
    <m/>
    <m/>
    <m/>
    <m/>
    <m/>
    <m/>
    <m/>
    <m/>
    <m/>
    <m/>
    <m/>
    <m/>
    <m/>
    <m/>
    <m/>
    <m/>
    <m/>
    <m/>
    <m/>
    <m/>
    <m/>
    <m/>
    <m/>
    <m/>
    <m/>
    <m/>
    <m/>
    <m/>
    <s v="MÓVIL"/>
    <m/>
    <s v="CESIÓN INFORMATIVO"/>
    <m/>
    <s v="ESTADO DEL PROCESO"/>
    <m/>
    <m/>
    <m/>
    <m/>
    <m/>
    <m/>
    <m/>
    <m/>
    <m/>
    <m/>
    <m/>
    <m/>
    <m/>
    <m/>
    <m/>
    <m/>
    <m/>
    <m/>
    <m/>
    <m/>
    <m/>
    <m/>
    <m/>
    <m/>
    <m/>
    <m/>
    <m/>
    <m/>
    <m/>
    <m/>
    <m/>
    <m/>
    <m/>
    <m/>
    <m/>
    <x v="0"/>
    <m/>
    <m/>
    <m/>
    <m/>
    <m/>
    <s v="GESTIONADO"/>
    <m/>
    <d v="2024-01-18T00:00:00"/>
    <m/>
    <m/>
    <x v="78"/>
    <x v="6"/>
    <x v="0"/>
    <x v="0"/>
    <x v="0"/>
    <n v="1"/>
    <n v="1"/>
    <n v="1"/>
    <n v="1"/>
    <x v="0"/>
    <n v="1"/>
    <s v="3212736894 MARIA CECI VILLAMIZAR HIN"/>
    <x v="2"/>
    <d v="2024-01-18T00:00:00"/>
    <x v="3478"/>
    <d v="1899-12-30T00:00:00"/>
    <d v="2024-01-18T09:00:00"/>
    <s v="09:00"/>
    <d v="1899-12-30T00:39:46"/>
    <x v="1"/>
    <x v="1"/>
    <x v="22"/>
    <x v="1"/>
    <n v="8193"/>
  </r>
  <r>
    <n v="3506"/>
    <d v="2024-01-18T08:41:41"/>
    <d v="2024-01-18T09:40:50"/>
    <s v="46046878@ventasyservicios.com.co"/>
    <s v="Laura Alejandra Romero Roa"/>
    <m/>
    <d v="2024-01-18T00:00:00"/>
    <s v="9:35"/>
    <x v="0"/>
    <m/>
    <m/>
    <m/>
    <m/>
    <m/>
    <m/>
    <m/>
    <m/>
    <s v="johanna.idarraga@claro.com.co; "/>
    <s v="Re: Oferta  SCARAB SOLUCIONES COLOMBIA S A S"/>
    <s v="900424157"/>
    <s v="SCARAB COLOMBIA SOLUCIONE"/>
    <s v="NO DETERMINADO"/>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8T00:00:00"/>
    <m/>
    <m/>
    <x v="0"/>
    <x v="0"/>
    <x v="0"/>
    <x v="0"/>
    <x v="0"/>
    <n v="1"/>
    <n v="1"/>
    <n v="1"/>
    <n v="1"/>
    <x v="0"/>
    <n v="1"/>
    <s v="900424157SCARAB COLOMBIA SOLUCIONE"/>
    <x v="2"/>
    <d v="2024-01-18T00:00:00"/>
    <x v="3479"/>
    <d v="1899-12-30T00:00:00"/>
    <d v="2024-01-18T09:35:00"/>
    <s v="9:35"/>
    <d v="1899-12-30T00:05:50"/>
    <x v="1"/>
    <x v="1"/>
    <x v="27"/>
    <x v="1"/>
    <n v="8193"/>
  </r>
  <r>
    <n v="3507"/>
    <d v="2024-01-18T09:04:14"/>
    <d v="2024-01-18T09:48:12"/>
    <s v="46049316@ventasyservicios.com.co"/>
    <s v="Evelin Gicela Diaz Garzon"/>
    <m/>
    <d v="2024-01-17T00:00:00"/>
    <s v="15:15"/>
    <x v="7"/>
    <m/>
    <m/>
    <m/>
    <m/>
    <m/>
    <m/>
    <s v="cpsgarzon@movilco.com.co; "/>
    <s v="Re: SOLICITUD CESION DE CONTRATO EMPRESA OB CERAMICA SAS"/>
    <m/>
    <m/>
    <s v="8.22503219 "/>
    <s v="ALFREDO ANTONIO OSORIO "/>
    <s v="NO DETERMINAD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8T00:00:00"/>
    <m/>
    <m/>
    <x v="78"/>
    <x v="6"/>
    <x v="0"/>
    <x v="0"/>
    <x v="0"/>
    <n v="1"/>
    <n v="1"/>
    <n v="1"/>
    <n v="1"/>
    <x v="0"/>
    <n v="1"/>
    <s v="8.22503219 ALFREDO ANTONIO OSORIO "/>
    <x v="0"/>
    <d v="2024-01-18T00:00:00"/>
    <x v="3480"/>
    <d v="1899-12-30T00:00:00"/>
    <d v="2024-01-17T15:15:00"/>
    <s v="15:15"/>
    <d v="1899-12-30T18:33:12"/>
    <x v="4"/>
    <x v="0"/>
    <x v="22"/>
    <x v="1"/>
    <n v="8193"/>
  </r>
  <r>
    <n v="3508"/>
    <d v="2024-01-18T09:47:23"/>
    <d v="2024-01-18T09:48:22"/>
    <s v="45688293@ventasyservicios.com.co"/>
    <s v="Juan David Mendez"/>
    <m/>
    <d v="2024-01-17T00:00:00"/>
    <s v="08:47"/>
    <x v="0"/>
    <m/>
    <m/>
    <m/>
    <m/>
    <m/>
    <m/>
    <m/>
    <m/>
    <s v="miguel.mendoza@claro.com.co"/>
    <s v="CAMBIOS DE PLAN / RETENCION AL CLIENTE"/>
    <s v="8.22337019"/>
    <s v="MUNICIPIO EL PASO"/>
    <s v="PYME MEDIANA"/>
    <s v="CLIENTE CLARO"/>
    <x v="0"/>
    <m/>
    <s v="MÓVIL"/>
    <m/>
    <m/>
    <s v="CAMBIO PLAN TARIFA"/>
    <m/>
    <m/>
    <m/>
    <m/>
    <s v="DOWNGRADE"/>
    <m/>
    <m/>
    <m/>
    <m/>
    <m/>
    <m/>
    <m/>
    <m/>
    <m/>
    <m/>
    <m/>
    <m/>
    <m/>
    <m/>
    <m/>
    <m/>
    <m/>
    <m/>
    <m/>
    <m/>
    <m/>
    <m/>
    <m/>
    <m/>
    <m/>
    <m/>
    <m/>
    <m/>
    <m/>
    <m/>
    <m/>
    <m/>
    <m/>
    <m/>
    <m/>
    <m/>
    <m/>
    <m/>
    <m/>
    <m/>
    <m/>
    <m/>
    <m/>
    <m/>
    <m/>
    <m/>
    <m/>
    <m/>
    <m/>
    <m/>
    <m/>
    <m/>
    <m/>
    <m/>
    <m/>
    <m/>
    <m/>
    <m/>
    <m/>
    <m/>
    <m/>
    <m/>
    <m/>
    <m/>
    <m/>
    <m/>
    <m/>
    <m/>
    <m/>
    <m/>
    <m/>
    <m/>
    <m/>
    <m/>
    <m/>
    <m/>
    <m/>
    <m/>
    <m/>
    <m/>
    <m/>
    <m/>
    <m/>
    <m/>
    <m/>
    <m/>
    <m/>
    <m/>
    <m/>
    <m/>
    <m/>
    <m/>
    <m/>
    <m/>
    <m/>
    <m/>
    <m/>
    <m/>
    <m/>
    <m/>
    <m/>
    <m/>
    <m/>
    <x v="0"/>
    <m/>
    <m/>
    <m/>
    <m/>
    <m/>
    <s v="GESTIONADO"/>
    <m/>
    <d v="2024-01-18T00:00:00"/>
    <m/>
    <m/>
    <x v="35"/>
    <x v="0"/>
    <x v="0"/>
    <x v="0"/>
    <x v="0"/>
    <n v="1"/>
    <n v="1"/>
    <n v="1"/>
    <n v="1"/>
    <x v="0"/>
    <n v="1"/>
    <s v="8.22337019MUNICIPIO EL PASO"/>
    <x v="0"/>
    <d v="2024-01-18T00:00:00"/>
    <x v="3481"/>
    <d v="1899-12-30T00:00:00"/>
    <d v="2024-01-17T08:47:00"/>
    <s v="08:47"/>
    <d v="1899-12-31T01:01:22"/>
    <x v="0"/>
    <x v="0"/>
    <x v="4"/>
    <x v="1"/>
    <n v="8193"/>
  </r>
  <r>
    <n v="3509"/>
    <d v="2024-01-18T09:32:28"/>
    <d v="2024-01-18T09:53:40"/>
    <s v="45077035@ventasyservicios.com.co"/>
    <s v="Diana Marcela Navia Fino"/>
    <m/>
    <d v="2024-01-17T00:00:00"/>
    <s v="16:53"/>
    <x v="3"/>
    <m/>
    <s v="15561638"/>
    <m/>
    <m/>
    <m/>
    <m/>
    <m/>
    <m/>
    <m/>
    <m/>
    <s v="8.22436834"/>
    <s v="HANDLING GLOBAL SERVICE"/>
    <s v="SOHO"/>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8T00:00:00"/>
    <m/>
    <m/>
    <x v="0"/>
    <x v="3"/>
    <x v="0"/>
    <x v="0"/>
    <x v="0"/>
    <n v="1"/>
    <n v="1"/>
    <n v="1"/>
    <n v="1"/>
    <x v="0"/>
    <n v="1"/>
    <s v="8.22436834HANDLING GLOBAL SERVICE"/>
    <x v="0"/>
    <d v="2024-01-18T00:00:00"/>
    <x v="3482"/>
    <d v="1899-12-30T00:00:00"/>
    <d v="2024-01-17T16:53:00"/>
    <s v="16:53"/>
    <d v="1899-12-30T17:00:40"/>
    <x v="3"/>
    <x v="0"/>
    <x v="29"/>
    <x v="1"/>
    <n v="8193"/>
  </r>
  <r>
    <n v="3510"/>
    <d v="2024-01-18T09:49:15"/>
    <d v="2024-01-18T09:57:39"/>
    <s v="45577874@ventasyservicios.com.co"/>
    <s v="David Andres Pardo Torres"/>
    <m/>
    <d v="2024-01-17T00:00:00"/>
    <s v="09:32"/>
    <x v="4"/>
    <m/>
    <m/>
    <m/>
    <m/>
    <m/>
    <m/>
    <m/>
    <m/>
    <s v="gerencia@gsimco.com"/>
    <s v="RV: CESION CONTRATO INTERNET CLARO"/>
    <s v="12065385"/>
    <s v="G SIMCO S.A.S."/>
    <s v="MICRO"/>
    <s v="CLIENTE EXTERNO"/>
    <x v="0"/>
    <m/>
    <s v="FIJO"/>
    <s v="FO"/>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8T00:00:00"/>
    <s v="20678115"/>
    <m/>
    <x v="37"/>
    <x v="0"/>
    <x v="0"/>
    <x v="0"/>
    <x v="0"/>
    <n v="1"/>
    <n v="1"/>
    <n v="1"/>
    <n v="1"/>
    <x v="0"/>
    <n v="1"/>
    <s v="12065385G SIMCO S.A.S."/>
    <x v="0"/>
    <d v="2024-01-18T00:00:00"/>
    <x v="3483"/>
    <d v="1899-12-30T00:00:00"/>
    <d v="2024-01-17T09:32:00"/>
    <s v="09:32"/>
    <d v="1899-12-31T00:25:39"/>
    <x v="0"/>
    <x v="0"/>
    <x v="14"/>
    <x v="0"/>
    <n v="8193"/>
  </r>
  <r>
    <n v="3511"/>
    <d v="2024-01-18T09:57:30"/>
    <d v="2024-01-18T09:58:34"/>
    <s v="45077035@ventasyservicios.com.co"/>
    <s v="Diana Marcela Navia Fino"/>
    <m/>
    <d v="2024-01-17T00:00:00"/>
    <s v="16:55"/>
    <x v="3"/>
    <m/>
    <s v="15561646"/>
    <m/>
    <m/>
    <m/>
    <m/>
    <m/>
    <m/>
    <m/>
    <m/>
    <s v="1.56952617"/>
    <s v="HANDLING GLOBAL SERVICE SAS -"/>
    <s v="SOHO"/>
    <s v="CLIENTE EXTERNO"/>
    <x v="0"/>
    <m/>
    <s v="MÓVIL"/>
    <m/>
    <m/>
    <s v="INCLUSIONES - EXCLUSIONES"/>
    <m/>
    <m/>
    <m/>
    <m/>
    <m/>
    <m/>
    <m/>
    <m/>
    <m/>
    <m/>
    <m/>
    <m/>
    <m/>
    <m/>
    <m/>
    <m/>
    <m/>
    <m/>
    <m/>
    <m/>
    <m/>
    <m/>
    <m/>
    <m/>
    <s v="INCLUSIÓN"/>
    <m/>
    <m/>
    <m/>
    <m/>
    <m/>
    <m/>
    <m/>
    <m/>
    <m/>
    <m/>
    <m/>
    <m/>
    <m/>
    <m/>
    <m/>
    <m/>
    <m/>
    <m/>
    <m/>
    <m/>
    <m/>
    <m/>
    <m/>
    <m/>
    <m/>
    <m/>
    <m/>
    <m/>
    <m/>
    <m/>
    <m/>
    <m/>
    <m/>
    <m/>
    <m/>
    <m/>
    <m/>
    <m/>
    <m/>
    <m/>
    <m/>
    <m/>
    <m/>
    <m/>
    <m/>
    <m/>
    <m/>
    <m/>
    <m/>
    <m/>
    <m/>
    <m/>
    <m/>
    <m/>
    <m/>
    <m/>
    <m/>
    <m/>
    <m/>
    <m/>
    <m/>
    <m/>
    <m/>
    <m/>
    <m/>
    <m/>
    <m/>
    <m/>
    <m/>
    <m/>
    <m/>
    <m/>
    <m/>
    <m/>
    <m/>
    <m/>
    <m/>
    <m/>
    <m/>
    <m/>
    <m/>
    <m/>
    <m/>
    <x v="0"/>
    <m/>
    <m/>
    <m/>
    <m/>
    <m/>
    <s v="GESTIONADO"/>
    <m/>
    <d v="2024-01-18T00:00:00"/>
    <m/>
    <m/>
    <x v="54"/>
    <x v="3"/>
    <x v="0"/>
    <x v="0"/>
    <x v="0"/>
    <n v="1"/>
    <n v="1"/>
    <n v="1"/>
    <n v="1"/>
    <x v="0"/>
    <n v="1"/>
    <s v="1.56952617HANDLING GLOBAL SERVICE SAS -"/>
    <x v="0"/>
    <d v="2024-01-18T00:00:00"/>
    <x v="3484"/>
    <d v="1899-12-30T00:00:00"/>
    <d v="2024-01-17T16:55:00"/>
    <s v="16:55"/>
    <d v="1899-12-30T17:03:34"/>
    <x v="3"/>
    <x v="0"/>
    <x v="29"/>
    <x v="1"/>
    <n v="8193"/>
  </r>
  <r>
    <n v="3512"/>
    <d v="2024-01-18T09:57:09"/>
    <d v="2024-01-18T09:59:11"/>
    <s v="45961452@ventasyservicios.com.co"/>
    <s v="Natalia Buenano Gonzalez"/>
    <m/>
    <d v="2024-01-17T00:00:00"/>
    <s v="18:32"/>
    <x v="0"/>
    <m/>
    <m/>
    <m/>
    <m/>
    <m/>
    <m/>
    <m/>
    <m/>
    <s v="j.rojas@icell.com.co"/>
    <s v="Re: SOLICITUD DE REPOSICION DE SIM CARD // EMPRESA TURES DE LOS ANDES"/>
    <s v="3145918707"/>
    <s v="TURES DE LOS ANDES LTDA TURANDES"/>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8T00:00:00"/>
    <m/>
    <m/>
    <x v="21"/>
    <x v="0"/>
    <x v="0"/>
    <x v="0"/>
    <x v="0"/>
    <n v="1"/>
    <n v="1"/>
    <n v="1"/>
    <n v="1"/>
    <x v="0"/>
    <n v="1"/>
    <s v="3145918707TURES DE LOS ANDES LTDA TURANDES"/>
    <x v="0"/>
    <d v="2024-01-18T00:00:00"/>
    <x v="3485"/>
    <d v="1899-12-30T00:00:00"/>
    <d v="2024-01-17T18:32:00"/>
    <s v="18:32"/>
    <d v="1899-12-30T15:27:11"/>
    <x v="3"/>
    <x v="0"/>
    <x v="5"/>
    <x v="1"/>
    <n v="8193"/>
  </r>
  <r>
    <n v="3513"/>
    <d v="2024-01-18T09:54:43"/>
    <d v="2024-01-18T10:02:26"/>
    <s v="45981202@ventasyservicios.com.co"/>
    <s v="Candida Mayerli Moyano Casallas"/>
    <m/>
    <d v="2024-01-18T00:00:00"/>
    <s v="9:09 a. m."/>
    <x v="8"/>
    <m/>
    <m/>
    <m/>
    <m/>
    <m/>
    <s v="CONFAMILIA"/>
    <m/>
    <m/>
    <s v="-"/>
    <s v="RE: Cambio de Plan 3122970571"/>
    <s v="3122970571"/>
    <s v="CONFAMILIA"/>
    <s v="SOHO"/>
    <s v="CLIENTE EXTERNO"/>
    <x v="1"/>
    <s v="IVY AMANDA TORRES"/>
    <s v="MÓVIL"/>
    <m/>
    <m/>
    <s v="CAMBIO PLAN TARIFA"/>
    <m/>
    <m/>
    <m/>
    <m/>
    <s v="DOWNGRADE"/>
    <m/>
    <m/>
    <m/>
    <m/>
    <m/>
    <m/>
    <m/>
    <m/>
    <m/>
    <m/>
    <m/>
    <m/>
    <m/>
    <m/>
    <m/>
    <m/>
    <m/>
    <m/>
    <m/>
    <m/>
    <m/>
    <m/>
    <m/>
    <m/>
    <m/>
    <m/>
    <m/>
    <m/>
    <m/>
    <m/>
    <m/>
    <m/>
    <m/>
    <m/>
    <m/>
    <m/>
    <m/>
    <m/>
    <m/>
    <m/>
    <m/>
    <m/>
    <m/>
    <m/>
    <m/>
    <m/>
    <m/>
    <m/>
    <m/>
    <m/>
    <m/>
    <m/>
    <m/>
    <m/>
    <m/>
    <m/>
    <m/>
    <m/>
    <m/>
    <m/>
    <m/>
    <m/>
    <m/>
    <m/>
    <m/>
    <m/>
    <m/>
    <m/>
    <m/>
    <m/>
    <m/>
    <m/>
    <m/>
    <m/>
    <m/>
    <m/>
    <m/>
    <m/>
    <m/>
    <m/>
    <m/>
    <m/>
    <m/>
    <m/>
    <m/>
    <m/>
    <m/>
    <m/>
    <m/>
    <m/>
    <m/>
    <m/>
    <m/>
    <m/>
    <m/>
    <m/>
    <m/>
    <m/>
    <m/>
    <m/>
    <m/>
    <m/>
    <m/>
    <x v="0"/>
    <m/>
    <m/>
    <m/>
    <m/>
    <m/>
    <s v="GESTIONADO"/>
    <m/>
    <d v="2024-01-18T00:00:00"/>
    <m/>
    <m/>
    <x v="35"/>
    <x v="7"/>
    <x v="0"/>
    <x v="0"/>
    <x v="0"/>
    <n v="1"/>
    <n v="1"/>
    <n v="1"/>
    <n v="1"/>
    <x v="0"/>
    <n v="1"/>
    <s v="3122970571CONFAMILIA"/>
    <x v="2"/>
    <d v="2024-01-18T00:00:00"/>
    <x v="3486"/>
    <d v="1899-12-30T00:00:00"/>
    <d v="2024-01-18T09:09:00"/>
    <s v="9:09"/>
    <d v="1899-12-30T00:53:26"/>
    <x v="1"/>
    <x v="1"/>
    <x v="10"/>
    <x v="1"/>
    <n v="8193"/>
  </r>
  <r>
    <n v="3514"/>
    <d v="2024-01-18T10:02:49"/>
    <d v="2024-01-18T10:04:13"/>
    <s v="45077035@ventasyservicios.com.co"/>
    <s v="Diana Marcela Navia Fino"/>
    <m/>
    <d v="2024-01-17T00:00:00"/>
    <s v="16:53"/>
    <x v="3"/>
    <m/>
    <s v="15561640"/>
    <m/>
    <m/>
    <m/>
    <m/>
    <m/>
    <m/>
    <m/>
    <m/>
    <s v="8.22450193.00.00.100000"/>
    <s v="PROVEEDORA GANADERA LTDA -"/>
    <s v="PYME MEDIANA"/>
    <s v="CLIENTE EXTERNO"/>
    <x v="0"/>
    <m/>
    <s v="MÓVIL"/>
    <m/>
    <m/>
    <s v="SUSPENSIÓN POR ROBO PERDIDA"/>
    <m/>
    <m/>
    <m/>
    <m/>
    <m/>
    <m/>
    <m/>
    <m/>
    <m/>
    <m/>
    <m/>
    <m/>
    <m/>
    <m/>
    <m/>
    <m/>
    <m/>
    <m/>
    <m/>
    <m/>
    <m/>
    <m/>
    <m/>
    <m/>
    <m/>
    <m/>
    <m/>
    <m/>
    <m/>
    <m/>
    <m/>
    <m/>
    <m/>
    <m/>
    <m/>
    <m/>
    <m/>
    <m/>
    <m/>
    <m/>
    <m/>
    <m/>
    <m/>
    <m/>
    <m/>
    <m/>
    <m/>
    <m/>
    <m/>
    <m/>
    <m/>
    <m/>
    <m/>
    <m/>
    <m/>
    <m/>
    <s v="INFORMACIÓN - ACLARACIÓN"/>
    <m/>
    <m/>
    <m/>
    <m/>
    <m/>
    <m/>
    <m/>
    <m/>
    <m/>
    <m/>
    <m/>
    <m/>
    <m/>
    <m/>
    <m/>
    <m/>
    <m/>
    <m/>
    <m/>
    <m/>
    <m/>
    <m/>
    <m/>
    <m/>
    <m/>
    <m/>
    <m/>
    <m/>
    <m/>
    <m/>
    <m/>
    <m/>
    <m/>
    <m/>
    <m/>
    <m/>
    <m/>
    <m/>
    <m/>
    <m/>
    <m/>
    <m/>
    <m/>
    <m/>
    <m/>
    <m/>
    <m/>
    <m/>
    <m/>
    <m/>
    <m/>
    <x v="0"/>
    <m/>
    <m/>
    <m/>
    <m/>
    <m/>
    <s v="GESTIONADO"/>
    <m/>
    <d v="2024-01-18T00:00:00"/>
    <m/>
    <m/>
    <x v="51"/>
    <x v="3"/>
    <x v="0"/>
    <x v="0"/>
    <x v="0"/>
    <n v="1"/>
    <n v="1"/>
    <n v="1"/>
    <n v="1"/>
    <x v="1"/>
    <n v="2"/>
    <s v="8.22450193.00.00.100000PROVEEDORA GANADERA LTDA -"/>
    <x v="0"/>
    <d v="2024-01-18T00:00:00"/>
    <x v="3487"/>
    <d v="1899-12-30T00:00:00"/>
    <d v="2024-01-17T16:53:00"/>
    <s v="16:53"/>
    <d v="1899-12-30T17:11:13"/>
    <x v="3"/>
    <x v="0"/>
    <x v="29"/>
    <x v="1"/>
    <n v="8193"/>
  </r>
  <r>
    <n v="3515"/>
    <d v="2024-01-18T10:07:34"/>
    <d v="2024-01-18T10:08:13"/>
    <s v="46046878@ventasyservicios.com.co"/>
    <s v="Laura Alejandra Romero Roa"/>
    <m/>
    <d v="2024-01-18T00:00:00"/>
    <s v="10:03"/>
    <x v="0"/>
    <m/>
    <m/>
    <m/>
    <m/>
    <m/>
    <m/>
    <m/>
    <m/>
    <s v="jesus.bonivento@claro.com.co; "/>
    <s v="Re: Apoyo Activando E SIM al cliente"/>
    <s v="901020886 "/>
    <s v="BO SOLUCIONES DE INGENIER"/>
    <s v="NO DETERMINAD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8T00:00:00"/>
    <m/>
    <m/>
    <x v="21"/>
    <x v="0"/>
    <x v="0"/>
    <x v="0"/>
    <x v="0"/>
    <n v="1"/>
    <n v="1"/>
    <n v="1"/>
    <n v="1"/>
    <x v="0"/>
    <n v="1"/>
    <s v="901020886 BO SOLUCIONES DE INGENIER"/>
    <x v="2"/>
    <d v="2024-01-18T00:00:00"/>
    <x v="3488"/>
    <d v="1899-12-30T00:00:00"/>
    <d v="2024-01-18T10:03:00"/>
    <s v="10:03"/>
    <d v="1899-12-30T00:05:13"/>
    <x v="1"/>
    <x v="1"/>
    <x v="27"/>
    <x v="1"/>
    <n v="8193"/>
  </r>
  <r>
    <n v="3516"/>
    <d v="2024-01-18T10:09:16"/>
    <d v="2024-01-18T10:10:18"/>
    <s v="45077035@ventasyservicios.com.co"/>
    <s v="Diana Marcela Navia Fino"/>
    <m/>
    <d v="2024-01-17T00:00:00"/>
    <s v="17:19"/>
    <x v="3"/>
    <m/>
    <s v="15561655"/>
    <m/>
    <m/>
    <m/>
    <m/>
    <m/>
    <m/>
    <m/>
    <m/>
    <s v="8.22450193.00.00.100000"/>
    <s v="PROVEEDORA GANADERA LTDA -"/>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8T00:00:00"/>
    <m/>
    <m/>
    <x v="21"/>
    <x v="3"/>
    <x v="0"/>
    <x v="0"/>
    <x v="0"/>
    <n v="1"/>
    <n v="1"/>
    <n v="1"/>
    <n v="1"/>
    <x v="2"/>
    <n v="2"/>
    <s v="8.22450193.00.00.100000PROVEEDORA GANADERA LTDA -"/>
    <x v="0"/>
    <d v="2024-01-18T00:00:00"/>
    <x v="3489"/>
    <d v="1899-12-30T00:00:00"/>
    <d v="2024-01-17T17:19:00"/>
    <s v="17:19"/>
    <d v="1899-12-30T16:51:18"/>
    <x v="3"/>
    <x v="0"/>
    <x v="29"/>
    <x v="1"/>
    <n v="8193"/>
  </r>
  <r>
    <n v="3517"/>
    <d v="2024-01-18T10:10:11"/>
    <d v="2024-01-18T10:13:56"/>
    <s v="45688293@ventasyservicios.com.co"/>
    <s v="Juan David Mendez"/>
    <m/>
    <d v="2024-01-18T00:00:00"/>
    <s v="06:37"/>
    <x v="0"/>
    <m/>
    <m/>
    <m/>
    <m/>
    <m/>
    <m/>
    <m/>
    <m/>
    <s v="juan.moralesc@claro.com.co"/>
    <s v="RE: **URGENTE** Reactivar línea 3118663089 / ULTRA S.A.S / NIT: 901316362-7"/>
    <s v="3118663089"/>
    <s v="IMPORTACIONES ULTRA S.A.S"/>
    <s v="PYME PEQUEÑA"/>
    <s v="CLIENTE CLARO"/>
    <x v="0"/>
    <m/>
    <s v="MÓVIL"/>
    <m/>
    <m/>
    <s v="LÍNEA NUEVA"/>
    <m/>
    <m/>
    <m/>
    <m/>
    <m/>
    <m/>
    <m/>
    <m/>
    <m/>
    <m/>
    <m/>
    <m/>
    <m/>
    <m/>
    <m/>
    <m/>
    <m/>
    <m/>
    <m/>
    <m/>
    <m/>
    <m/>
    <m/>
    <m/>
    <m/>
    <m/>
    <m/>
    <m/>
    <m/>
    <s v="REVERSIÓN PRE A POS"/>
    <m/>
    <m/>
    <m/>
    <m/>
    <m/>
    <m/>
    <m/>
    <m/>
    <m/>
    <m/>
    <m/>
    <m/>
    <m/>
    <m/>
    <m/>
    <m/>
    <m/>
    <m/>
    <m/>
    <m/>
    <m/>
    <m/>
    <m/>
    <m/>
    <m/>
    <m/>
    <m/>
    <m/>
    <m/>
    <m/>
    <m/>
    <m/>
    <m/>
    <m/>
    <m/>
    <m/>
    <m/>
    <m/>
    <m/>
    <m/>
    <m/>
    <m/>
    <m/>
    <m/>
    <m/>
    <m/>
    <m/>
    <m/>
    <m/>
    <m/>
    <m/>
    <m/>
    <m/>
    <m/>
    <m/>
    <m/>
    <m/>
    <m/>
    <m/>
    <m/>
    <m/>
    <m/>
    <m/>
    <m/>
    <m/>
    <m/>
    <m/>
    <m/>
    <m/>
    <m/>
    <m/>
    <m/>
    <m/>
    <m/>
    <m/>
    <m/>
    <m/>
    <m/>
    <x v="0"/>
    <m/>
    <m/>
    <m/>
    <m/>
    <m/>
    <s v="ESCALADO"/>
    <s v="SUPERVISOR NEGOCIOS"/>
    <d v="2024-01-18T00:00:00"/>
    <m/>
    <m/>
    <x v="207"/>
    <x v="0"/>
    <x v="0"/>
    <x v="0"/>
    <x v="0"/>
    <n v="1"/>
    <n v="1"/>
    <n v="1"/>
    <n v="1"/>
    <x v="1"/>
    <n v="2"/>
    <s v="3118663089IMPORTACIONES ULTRA S.A.S"/>
    <x v="2"/>
    <d v="2024-01-18T00:00:00"/>
    <x v="3490"/>
    <d v="1899-12-30T00:00:00"/>
    <d v="2024-01-18T06:37:00"/>
    <s v="06:37"/>
    <d v="1899-12-30T03:36:56"/>
    <x v="1"/>
    <x v="1"/>
    <x v="4"/>
    <x v="1"/>
    <n v="8193"/>
  </r>
  <r>
    <n v="3518"/>
    <d v="2024-01-18T10:02:46"/>
    <d v="2024-01-18T10:19:05"/>
    <s v="45577874@ventasyservicios.com.co"/>
    <s v="David Andres Pardo Torres"/>
    <m/>
    <d v="2024-01-17T00:00:00"/>
    <s v="13:11"/>
    <x v="4"/>
    <m/>
    <m/>
    <m/>
    <m/>
    <m/>
    <m/>
    <m/>
    <m/>
    <s v="mundohonda@hotmail.com"/>
    <s v="SOLICITUD INFORMACION"/>
    <s v="11445834"/>
    <s v="RICHARD BASTO FLOREZ"/>
    <s v="MICRO"/>
    <s v="CLIENTE EXTERNO"/>
    <x v="0"/>
    <m/>
    <s v="FIJO"/>
    <s v="FO"/>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8T00:00:00"/>
    <s v="20678216"/>
    <m/>
    <x v="37"/>
    <x v="0"/>
    <x v="0"/>
    <x v="0"/>
    <x v="0"/>
    <n v="1"/>
    <n v="1"/>
    <n v="1"/>
    <n v="1"/>
    <x v="0"/>
    <n v="1"/>
    <s v="11445834RICHARD BASTO FLOREZ"/>
    <x v="0"/>
    <d v="2024-01-18T00:00:00"/>
    <x v="3491"/>
    <d v="1899-12-30T00:00:00"/>
    <d v="2024-01-17T13:11:00"/>
    <s v="13:11"/>
    <d v="1899-12-30T21:08:05"/>
    <x v="4"/>
    <x v="0"/>
    <x v="14"/>
    <x v="0"/>
    <n v="8193"/>
  </r>
  <r>
    <n v="3519"/>
    <d v="2024-01-18T09:59:14"/>
    <d v="2024-01-18T10:21:51"/>
    <s v="45961452@ventasyservicios.com.co"/>
    <s v="Natalia Buenano Gonzalez"/>
    <m/>
    <d v="2024-01-17T00:00:00"/>
    <s v="18:30"/>
    <x v="0"/>
    <m/>
    <m/>
    <m/>
    <m/>
    <m/>
    <m/>
    <m/>
    <m/>
    <s v="jesus.bonivento@claro.com.co"/>
    <s v="Re: Apoyo Desenrrutando y marcando Lineas del Cliente URQUIJO OSORIO &amp; CIA S.EN C."/>
    <s v="8.22499338"/>
    <s v="URQUIJO OSORIO &amp; CIA S.EN C."/>
    <s v="PYME PEQUEÑA"/>
    <s v="CONSULTOR COMERCIAL"/>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18T00:00:00"/>
    <s v="Reasignado vencido"/>
    <m/>
    <x v="50"/>
    <x v="0"/>
    <x v="0"/>
    <x v="0"/>
    <x v="0"/>
    <n v="1"/>
    <n v="1"/>
    <n v="1"/>
    <n v="1"/>
    <x v="0"/>
    <n v="1"/>
    <s v="8.22499338URQUIJO OSORIO &amp; CIA S.EN C."/>
    <x v="0"/>
    <d v="2024-01-18T00:00:00"/>
    <x v="3492"/>
    <d v="1899-12-30T00:00:00"/>
    <d v="2024-01-17T18:30:00"/>
    <s v="18:30"/>
    <d v="1899-12-30T15:51:51"/>
    <x v="3"/>
    <x v="0"/>
    <x v="5"/>
    <x v="1"/>
    <n v="8193"/>
  </r>
  <r>
    <n v="3520"/>
    <d v="2024-01-18T10:08:15"/>
    <d v="2024-01-18T10:22:38"/>
    <s v="46046878@ventasyservicios.com.co"/>
    <s v="Laura Alejandra Romero Roa"/>
    <m/>
    <d v="2024-01-18T00:00:00"/>
    <s v="10:18"/>
    <x v="0"/>
    <m/>
    <m/>
    <m/>
    <m/>
    <m/>
    <m/>
    <m/>
    <m/>
    <s v="Kely.Suarez@claro.com.co; "/>
    <s v="Re: RV: CLARO - Fallas con el Servicio de Internet. - SOLICITUD VISISTA RESIDENCIA - EMBAJADA AUSTRIA"/>
    <s v="800090656"/>
    <s v="EMBAJADA AUSTRIA"/>
    <s v="NO DETERMINADO"/>
    <s v="CLIENTE EXTERNO"/>
    <x v="1"/>
    <s v="KELY YOHANA SUAREZ PERDOMO"/>
    <s v="FIJO"/>
    <s v="FO"/>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8T00:00:00"/>
    <m/>
    <m/>
    <x v="57"/>
    <x v="0"/>
    <x v="0"/>
    <x v="0"/>
    <x v="0"/>
    <n v="1"/>
    <n v="1"/>
    <n v="1"/>
    <n v="1"/>
    <x v="0"/>
    <n v="1"/>
    <s v="800090656EMBAJADA AUSTRIA"/>
    <x v="2"/>
    <d v="2024-01-18T00:00:00"/>
    <x v="3493"/>
    <d v="1899-12-30T00:00:00"/>
    <d v="2024-01-18T10:18:00"/>
    <s v="10:18"/>
    <d v="1899-12-30T00:04:38"/>
    <x v="1"/>
    <x v="1"/>
    <x v="27"/>
    <x v="1"/>
    <n v="8193"/>
  </r>
  <r>
    <n v="3521"/>
    <d v="2024-01-18T10:02:48"/>
    <d v="2024-01-18T10:23:33"/>
    <s v="45981202@ventasyservicios.com.co"/>
    <s v="Candida Mayerli Moyano Casallas"/>
    <m/>
    <d v="2024-01-17T00:00:00"/>
    <s v="3:41 p. m."/>
    <x v="8"/>
    <m/>
    <m/>
    <m/>
    <m/>
    <m/>
    <s v="FEC BANCOLOMBIA"/>
    <m/>
    <m/>
    <s v="-"/>
    <s v="Paquetes claro"/>
    <s v="3117151170"/>
    <s v="FEC BANCOLOMBIA "/>
    <s v="SOHO"/>
    <s v="CLIENTE EXTERNO"/>
    <x v="1"/>
    <s v="DANIEL STYVEN BUSTAMANTE ARBOLEDA"/>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8T00:00:00"/>
    <m/>
    <m/>
    <x v="22"/>
    <x v="7"/>
    <x v="0"/>
    <x v="0"/>
    <x v="0"/>
    <n v="1"/>
    <n v="1"/>
    <n v="1"/>
    <n v="1"/>
    <x v="0"/>
    <n v="1"/>
    <s v="3117151170FEC BANCOLOMBIA "/>
    <x v="0"/>
    <d v="2024-01-18T00:00:00"/>
    <x v="3494"/>
    <d v="1899-12-30T00:00:00"/>
    <d v="2024-01-17T03:41:00"/>
    <s v="3:41"/>
    <d v="1899-12-31T06:42:33"/>
    <x v="0"/>
    <x v="0"/>
    <x v="10"/>
    <x v="1"/>
    <n v="8193"/>
  </r>
  <r>
    <n v="3522"/>
    <d v="2024-01-18T10:23:30"/>
    <d v="2024-01-18T10:24:44"/>
    <s v="45077035@ventasyservicios.com.co"/>
    <s v="Diana Marcela Navia Fino"/>
    <m/>
    <d v="2024-01-17T00:00:00"/>
    <s v="17:46"/>
    <x v="3"/>
    <m/>
    <s v="15561672"/>
    <m/>
    <m/>
    <m/>
    <m/>
    <m/>
    <m/>
    <m/>
    <m/>
    <s v="8.22456368"/>
    <s v="JOHN EDINSON MUNERA RODRIGUEZ -"/>
    <s v="SOHO"/>
    <s v="CLIENTE EXTERNO"/>
    <x v="0"/>
    <m/>
    <s v="MÓVIL"/>
    <m/>
    <m/>
    <s v="FIDELIZACIÓN - RETENCIÓN"/>
    <m/>
    <m/>
    <m/>
    <m/>
    <m/>
    <m/>
    <m/>
    <m/>
    <m/>
    <m/>
    <m/>
    <m/>
    <m/>
    <m/>
    <m/>
    <m/>
    <m/>
    <m/>
    <m/>
    <m/>
    <s v="ACEPTACIÓN PROPUESTA"/>
    <m/>
    <m/>
    <m/>
    <m/>
    <m/>
    <m/>
    <m/>
    <m/>
    <m/>
    <m/>
    <m/>
    <m/>
    <m/>
    <m/>
    <m/>
    <m/>
    <m/>
    <m/>
    <m/>
    <m/>
    <m/>
    <m/>
    <m/>
    <m/>
    <m/>
    <m/>
    <m/>
    <m/>
    <m/>
    <m/>
    <m/>
    <m/>
    <m/>
    <m/>
    <m/>
    <m/>
    <m/>
    <m/>
    <m/>
    <m/>
    <m/>
    <m/>
    <m/>
    <m/>
    <m/>
    <m/>
    <m/>
    <m/>
    <m/>
    <m/>
    <m/>
    <m/>
    <m/>
    <m/>
    <m/>
    <m/>
    <m/>
    <m/>
    <m/>
    <m/>
    <m/>
    <m/>
    <m/>
    <m/>
    <m/>
    <m/>
    <m/>
    <m/>
    <m/>
    <m/>
    <m/>
    <m/>
    <m/>
    <m/>
    <m/>
    <m/>
    <m/>
    <m/>
    <m/>
    <m/>
    <m/>
    <m/>
    <m/>
    <m/>
    <m/>
    <m/>
    <m/>
    <x v="0"/>
    <m/>
    <m/>
    <m/>
    <m/>
    <m/>
    <s v="GESTIONADO"/>
    <m/>
    <d v="2024-01-18T00:00:00"/>
    <m/>
    <m/>
    <x v="113"/>
    <x v="3"/>
    <x v="0"/>
    <x v="0"/>
    <x v="0"/>
    <n v="1"/>
    <n v="1"/>
    <n v="1"/>
    <n v="1"/>
    <x v="2"/>
    <n v="2"/>
    <s v="8.22456368JOHN EDINSON MUNERA RODRIGUEZ -"/>
    <x v="0"/>
    <d v="2024-01-18T00:00:00"/>
    <x v="3495"/>
    <d v="1899-12-30T00:00:00"/>
    <d v="2024-01-17T17:46:00"/>
    <s v="17:46"/>
    <d v="1899-12-30T16:38:44"/>
    <x v="3"/>
    <x v="0"/>
    <x v="29"/>
    <x v="1"/>
    <n v="8193"/>
  </r>
  <r>
    <n v="3523"/>
    <d v="2024-01-18T10:14:03"/>
    <d v="2024-01-18T10:28:55"/>
    <s v="45688293@ventasyservicios.com.co"/>
    <s v="Juan David Mendez"/>
    <m/>
    <d v="2024-01-18T00:00:00"/>
    <s v="08:14"/>
    <x v="0"/>
    <m/>
    <m/>
    <m/>
    <m/>
    <m/>
    <m/>
    <m/>
    <m/>
    <s v="eduwin.lopez@claro.com.co"/>
    <s v="RV: Registro iphone"/>
    <s v="3173313385"/>
    <s v="HL INFRAESTRUCTURA S.A.S."/>
    <s v="PYME MEDIANA"/>
    <s v="CLIENTE CLAR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18T00:00:00"/>
    <m/>
    <m/>
    <x v="73"/>
    <x v="0"/>
    <x v="0"/>
    <x v="0"/>
    <x v="0"/>
    <n v="1"/>
    <n v="1"/>
    <n v="1"/>
    <n v="1"/>
    <x v="0"/>
    <n v="1"/>
    <s v="3173313385HL INFRAESTRUCTURA S.A.S."/>
    <x v="2"/>
    <d v="2024-01-18T00:00:00"/>
    <x v="3496"/>
    <d v="1899-12-30T00:00:00"/>
    <d v="2024-01-18T08:14:00"/>
    <s v="08:14"/>
    <d v="1899-12-30T02:14:55"/>
    <x v="1"/>
    <x v="1"/>
    <x v="4"/>
    <x v="1"/>
    <n v="8193"/>
  </r>
  <r>
    <n v="3524"/>
    <d v="2024-01-18T10:21:54"/>
    <d v="2024-01-18T10:28:55"/>
    <s v="45961452@ventasyservicios.com.co"/>
    <s v="Natalia Buenano Gonzalez"/>
    <m/>
    <d v="2024-01-17T00:00:00"/>
    <s v="16:52"/>
    <x v="0"/>
    <m/>
    <m/>
    <m/>
    <m/>
    <m/>
    <m/>
    <m/>
    <m/>
    <s v="Maria.Villadao@claro.com.co"/>
    <s v="Re: Fwd: SOLICITUD DE ULTRA WIFI CTA  50642731"/>
    <s v="50642731"/>
    <s v="ALEXANDER VEGA ORTIZ                       "/>
    <s v="SOHO"/>
    <s v="CONSULTOR COMERCIAL"/>
    <x v="0"/>
    <m/>
    <s v="FIJO"/>
    <s v="HFC"/>
    <s v="LÍNEA NUEVA"/>
    <m/>
    <m/>
    <m/>
    <m/>
    <m/>
    <m/>
    <m/>
    <m/>
    <m/>
    <m/>
    <m/>
    <m/>
    <m/>
    <m/>
    <m/>
    <m/>
    <m/>
    <m/>
    <m/>
    <m/>
    <m/>
    <m/>
    <m/>
    <m/>
    <m/>
    <m/>
    <m/>
    <m/>
    <m/>
    <s v="INFORMACIÓN - ACLARACIÓN"/>
    <m/>
    <m/>
    <m/>
    <m/>
    <m/>
    <m/>
    <m/>
    <m/>
    <m/>
    <m/>
    <m/>
    <m/>
    <m/>
    <m/>
    <m/>
    <m/>
    <m/>
    <m/>
    <m/>
    <m/>
    <m/>
    <m/>
    <m/>
    <m/>
    <m/>
    <m/>
    <m/>
    <m/>
    <m/>
    <m/>
    <m/>
    <m/>
    <m/>
    <m/>
    <m/>
    <m/>
    <m/>
    <m/>
    <m/>
    <m/>
    <m/>
    <m/>
    <m/>
    <m/>
    <m/>
    <m/>
    <m/>
    <m/>
    <m/>
    <m/>
    <m/>
    <m/>
    <m/>
    <m/>
    <m/>
    <m/>
    <m/>
    <m/>
    <m/>
    <m/>
    <m/>
    <m/>
    <m/>
    <m/>
    <m/>
    <m/>
    <m/>
    <m/>
    <m/>
    <m/>
    <m/>
    <m/>
    <m/>
    <m/>
    <m/>
    <m/>
    <m/>
    <m/>
    <m/>
    <x v="0"/>
    <m/>
    <m/>
    <m/>
    <m/>
    <m/>
    <s v="GESTIONADO"/>
    <m/>
    <d v="2024-01-18T00:00:00"/>
    <s v="Reasignado contactopyme"/>
    <m/>
    <x v="15"/>
    <x v="0"/>
    <x v="0"/>
    <x v="0"/>
    <x v="0"/>
    <n v="1"/>
    <n v="1"/>
    <n v="1"/>
    <n v="1"/>
    <x v="0"/>
    <n v="1"/>
    <s v="50642731ALEXANDER VEGA ORTIZ                       "/>
    <x v="0"/>
    <d v="2024-01-18T00:00:00"/>
    <x v="3496"/>
    <d v="1899-12-30T00:00:00"/>
    <d v="2024-01-17T16:52:00"/>
    <s v="16:52"/>
    <d v="1899-12-30T17:36:55"/>
    <x v="3"/>
    <x v="0"/>
    <x v="5"/>
    <x v="1"/>
    <n v="8193"/>
  </r>
  <r>
    <n v="3525"/>
    <d v="2024-01-18T10:24:51"/>
    <d v="2024-01-18T10:31:41"/>
    <s v="45981202@ventasyservicios.com.co"/>
    <s v="Candida Mayerli Moyano Casallas"/>
    <m/>
    <d v="2024-01-18T00:00:00"/>
    <s v="7:13 a. m"/>
    <x v="8"/>
    <m/>
    <m/>
    <m/>
    <m/>
    <m/>
    <s v="FEC BANCOLOMBIA"/>
    <m/>
    <m/>
    <s v="-"/>
    <s v="Solicitud de SIM Virtual cc: 1020397912"/>
    <s v="3112629060"/>
    <s v="FEC BANCOLOMBIA"/>
    <s v="SOHO"/>
    <s v="CLIENTE EXTERNO"/>
    <x v="1"/>
    <s v="DANIEL STYVEN BUSTAMANTE ARBOLEDA"/>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8T00:00:00"/>
    <m/>
    <m/>
    <x v="21"/>
    <x v="7"/>
    <x v="0"/>
    <x v="0"/>
    <x v="0"/>
    <n v="1"/>
    <n v="1"/>
    <n v="1"/>
    <n v="1"/>
    <x v="0"/>
    <n v="1"/>
    <s v="3112629060FEC BANCOLOMBIA"/>
    <x v="2"/>
    <d v="2024-01-18T00:00:00"/>
    <x v="3497"/>
    <d v="1899-12-30T00:00:00"/>
    <d v="2024-01-18T07:13:00"/>
    <s v="7:13"/>
    <d v="1899-12-30T03:18:41"/>
    <x v="1"/>
    <x v="1"/>
    <x v="10"/>
    <x v="1"/>
    <n v="8193"/>
  </r>
  <r>
    <n v="3526"/>
    <d v="2024-01-18T10:36:35"/>
    <d v="2024-01-18T10:37:21"/>
    <s v="46049316@ventasyservicios.com.co"/>
    <s v="Evelin Gicela Diaz Garzon"/>
    <m/>
    <d v="2024-01-17T00:00:00"/>
    <s v="03:37"/>
    <x v="7"/>
    <m/>
    <m/>
    <m/>
    <m/>
    <m/>
    <m/>
    <s v="administrativo@abbapay.com"/>
    <s v="RE: RV: RV: ACTUALIZACIÓN DE DATOS"/>
    <m/>
    <m/>
    <s v="3152488690"/>
    <s v="MENO CASH S.A.S"/>
    <s v="PYME MEDIAN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8T00:00:00"/>
    <m/>
    <m/>
    <x v="81"/>
    <x v="6"/>
    <x v="0"/>
    <x v="0"/>
    <x v="0"/>
    <n v="1"/>
    <n v="1"/>
    <n v="1"/>
    <n v="1"/>
    <x v="1"/>
    <n v="2"/>
    <s v="3152488690MENO CASH S.A.S"/>
    <x v="0"/>
    <d v="2024-01-18T00:00:00"/>
    <x v="3498"/>
    <d v="1899-12-30T00:00:00"/>
    <d v="2024-01-17T03:37:00"/>
    <s v="03:37"/>
    <d v="1899-12-31T07:00:21"/>
    <x v="0"/>
    <x v="0"/>
    <x v="22"/>
    <x v="1"/>
    <n v="8193"/>
  </r>
  <r>
    <n v="3527"/>
    <d v="2024-01-18T10:32:57"/>
    <d v="2024-01-18T10:40:01"/>
    <s v="45981202@ventasyservicios.com.co"/>
    <s v="Candida Mayerli Moyano Casallas"/>
    <m/>
    <d v="2024-01-18T00:00:00"/>
    <s v="8:52 a. m."/>
    <x v="8"/>
    <m/>
    <m/>
    <m/>
    <m/>
    <m/>
    <s v="FEC BANCOLOMBIA"/>
    <m/>
    <m/>
    <s v="-"/>
    <s v="Planes de Celular Vigentes FEC"/>
    <s v="3002795337"/>
    <s v="FEC BANCOLOMBIA"/>
    <s v="SOHO"/>
    <s v="CLIENTE EXTERNO"/>
    <x v="1"/>
    <s v="DANIEL STYVEN BUSTAMANTE ARBOLEDA"/>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8T00:00:00"/>
    <m/>
    <m/>
    <x v="22"/>
    <x v="7"/>
    <x v="0"/>
    <x v="0"/>
    <x v="0"/>
    <n v="1"/>
    <n v="1"/>
    <n v="1"/>
    <n v="1"/>
    <x v="1"/>
    <n v="3"/>
    <s v="3002795337FEC BANCOLOMBIA"/>
    <x v="2"/>
    <d v="2024-01-18T00:00:00"/>
    <x v="3499"/>
    <d v="1899-12-30T00:00:00"/>
    <d v="2024-01-18T08:52:00"/>
    <s v="8:52"/>
    <d v="1899-12-30T01:48:01"/>
    <x v="1"/>
    <x v="1"/>
    <x v="10"/>
    <x v="1"/>
    <n v="8193"/>
  </r>
  <r>
    <n v="3528"/>
    <d v="2024-01-18T10:37:40"/>
    <d v="2024-01-18T10:42:33"/>
    <s v="45688293@ventasyservicios.com.co"/>
    <s v="Juan David Mendez"/>
    <m/>
    <d v="2024-01-18T00:00:00"/>
    <s v="08:21"/>
    <x v="0"/>
    <m/>
    <m/>
    <m/>
    <m/>
    <m/>
    <m/>
    <m/>
    <m/>
    <s v="miguel.mendoza@claro.com.co"/>
    <s v="CAMBIOS DE PLAN / RETENCION"/>
    <s v="8.22407543"/>
    <s v="FRIGORIFICO DEL SINU FRIGOSINU S.A. "/>
    <s v="PYME PEQUEÑA"/>
    <s v="CLIENTE CLARO"/>
    <x v="0"/>
    <m/>
    <s v="MÓVIL"/>
    <m/>
    <m/>
    <s v="CAMBIO PLAN TARIFA"/>
    <m/>
    <m/>
    <m/>
    <m/>
    <s v="DOWNGRADE"/>
    <m/>
    <m/>
    <m/>
    <m/>
    <m/>
    <m/>
    <m/>
    <m/>
    <m/>
    <m/>
    <m/>
    <m/>
    <m/>
    <m/>
    <m/>
    <m/>
    <m/>
    <m/>
    <m/>
    <m/>
    <m/>
    <m/>
    <m/>
    <m/>
    <m/>
    <m/>
    <m/>
    <m/>
    <m/>
    <m/>
    <m/>
    <m/>
    <m/>
    <m/>
    <m/>
    <m/>
    <m/>
    <m/>
    <m/>
    <m/>
    <m/>
    <m/>
    <m/>
    <m/>
    <m/>
    <m/>
    <m/>
    <m/>
    <m/>
    <m/>
    <m/>
    <m/>
    <m/>
    <m/>
    <m/>
    <m/>
    <m/>
    <m/>
    <m/>
    <m/>
    <m/>
    <m/>
    <m/>
    <m/>
    <m/>
    <m/>
    <m/>
    <m/>
    <m/>
    <m/>
    <m/>
    <m/>
    <m/>
    <m/>
    <m/>
    <m/>
    <m/>
    <m/>
    <m/>
    <m/>
    <m/>
    <m/>
    <m/>
    <m/>
    <m/>
    <m/>
    <m/>
    <m/>
    <m/>
    <m/>
    <m/>
    <m/>
    <m/>
    <m/>
    <m/>
    <m/>
    <m/>
    <m/>
    <m/>
    <m/>
    <m/>
    <m/>
    <m/>
    <x v="0"/>
    <m/>
    <m/>
    <m/>
    <m/>
    <m/>
    <s v="GESTIONADO"/>
    <m/>
    <d v="2024-01-18T00:00:00"/>
    <m/>
    <m/>
    <x v="35"/>
    <x v="0"/>
    <x v="0"/>
    <x v="0"/>
    <x v="0"/>
    <n v="1"/>
    <n v="1"/>
    <n v="1"/>
    <n v="1"/>
    <x v="0"/>
    <n v="1"/>
    <s v="8.22407543FRIGORIFICO DEL SINU FRIGOSINU S.A. "/>
    <x v="2"/>
    <d v="2024-01-18T00:00:00"/>
    <x v="3500"/>
    <d v="1899-12-30T00:00:00"/>
    <d v="2024-01-18T08:21:00"/>
    <s v="08:21"/>
    <d v="1899-12-30T02:21:33"/>
    <x v="1"/>
    <x v="1"/>
    <x v="4"/>
    <x v="1"/>
    <n v="8193"/>
  </r>
  <r>
    <n v="3529"/>
    <d v="2024-01-18T10:41:30"/>
    <d v="2024-01-18T10:42:39"/>
    <s v="45077035@ventasyservicios.com.co"/>
    <s v="Diana Marcela Navia Fino"/>
    <m/>
    <d v="2024-01-17T00:00:00"/>
    <s v="19:13"/>
    <x v="3"/>
    <m/>
    <s v="15561684"/>
    <m/>
    <m/>
    <m/>
    <m/>
    <m/>
    <m/>
    <m/>
    <m/>
    <s v="8.22482324.00.00.100005"/>
    <s v="PROSERVANDA SG-SST S.A.S. -"/>
    <s v="MICRO"/>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8T00:00:00"/>
    <m/>
    <m/>
    <x v="19"/>
    <x v="3"/>
    <x v="0"/>
    <x v="0"/>
    <x v="0"/>
    <n v="1"/>
    <n v="1"/>
    <n v="1"/>
    <n v="1"/>
    <x v="0"/>
    <n v="1"/>
    <s v="8.22482324.00.00.100005PROSERVANDA SG-SST S.A.S. -"/>
    <x v="0"/>
    <d v="2024-01-18T00:00:00"/>
    <x v="3501"/>
    <d v="1899-12-30T00:00:00"/>
    <d v="2024-01-17T19:13:00"/>
    <s v="19:13"/>
    <d v="1899-12-30T15:29:39"/>
    <x v="3"/>
    <x v="0"/>
    <x v="29"/>
    <x v="1"/>
    <n v="8193"/>
  </r>
  <r>
    <n v="3530"/>
    <d v="2024-01-18T10:10:15"/>
    <d v="2024-01-18T10:52:12"/>
    <s v="45688293@ventasyservicios.com.co"/>
    <s v="Juan David Mendez"/>
    <m/>
    <d v="2024-01-18T00:00:00"/>
    <s v="06:37"/>
    <x v="0"/>
    <m/>
    <m/>
    <m/>
    <m/>
    <m/>
    <m/>
    <m/>
    <m/>
    <s v="juan.moralesc@claro.com.co"/>
    <s v="RE: **URGENTE** Reactivar línea 3118663089 /  ULTRA S.A.S / NIT: 901316362-7"/>
    <s v="3118663089"/>
    <s v="IMPORTACIONES ULTRA S.A.S"/>
    <s v="PYME PEQUEÑA"/>
    <s v="CLIENTE CLARO"/>
    <x v="0"/>
    <m/>
    <s v="MÓVIL"/>
    <m/>
    <m/>
    <s v="LÍNEA NUEVA"/>
    <m/>
    <m/>
    <m/>
    <m/>
    <m/>
    <m/>
    <m/>
    <m/>
    <m/>
    <m/>
    <m/>
    <m/>
    <m/>
    <m/>
    <m/>
    <m/>
    <m/>
    <m/>
    <m/>
    <m/>
    <m/>
    <m/>
    <m/>
    <m/>
    <m/>
    <m/>
    <m/>
    <m/>
    <m/>
    <s v="REVERSIÓN PRE A POS"/>
    <m/>
    <m/>
    <m/>
    <m/>
    <m/>
    <m/>
    <m/>
    <m/>
    <m/>
    <m/>
    <m/>
    <m/>
    <m/>
    <m/>
    <m/>
    <m/>
    <m/>
    <m/>
    <m/>
    <m/>
    <m/>
    <m/>
    <m/>
    <m/>
    <m/>
    <m/>
    <m/>
    <m/>
    <m/>
    <m/>
    <m/>
    <m/>
    <m/>
    <m/>
    <m/>
    <m/>
    <m/>
    <m/>
    <m/>
    <m/>
    <m/>
    <m/>
    <m/>
    <m/>
    <m/>
    <m/>
    <m/>
    <m/>
    <m/>
    <m/>
    <m/>
    <m/>
    <m/>
    <m/>
    <m/>
    <m/>
    <m/>
    <m/>
    <m/>
    <m/>
    <m/>
    <m/>
    <m/>
    <m/>
    <m/>
    <m/>
    <m/>
    <m/>
    <m/>
    <m/>
    <m/>
    <m/>
    <m/>
    <m/>
    <m/>
    <m/>
    <m/>
    <m/>
    <x v="0"/>
    <m/>
    <m/>
    <m/>
    <m/>
    <m/>
    <s v="SOLUCIONADO ESCALADO"/>
    <s v="SUPERVISOR NEGOCIOS"/>
    <d v="2024-01-18T00:00:00"/>
    <m/>
    <m/>
    <x v="207"/>
    <x v="0"/>
    <x v="4"/>
    <x v="0"/>
    <x v="0"/>
    <n v="1"/>
    <n v="1"/>
    <n v="1"/>
    <n v="1"/>
    <x v="2"/>
    <n v="2"/>
    <s v="3118663089IMPORTACIONES ULTRA S.A.S"/>
    <x v="2"/>
    <d v="2024-01-18T00:00:00"/>
    <x v="3502"/>
    <d v="1899-12-30T00:00:00"/>
    <d v="2024-01-18T06:37:00"/>
    <s v="06:37"/>
    <d v="1899-12-30T04:15:12"/>
    <x v="1"/>
    <x v="1"/>
    <x v="4"/>
    <x v="1"/>
    <n v="8193"/>
  </r>
  <r>
    <n v="3531"/>
    <d v="2024-01-18T10:51:45"/>
    <d v="2024-01-18T10:53:37"/>
    <s v="45077035@ventasyservicios.com.co"/>
    <s v="Diana Marcela Navia Fino"/>
    <m/>
    <d v="2024-01-17T00:00:00"/>
    <s v="21:37"/>
    <x v="3"/>
    <m/>
    <s v="15561701"/>
    <m/>
    <m/>
    <m/>
    <m/>
    <m/>
    <m/>
    <m/>
    <m/>
    <s v="8.22322974.00.00.100006"/>
    <s v="AUTOS MONGUI S A S"/>
    <s v="PYME PEQUEÑA"/>
    <s v="CLIENTE EXTERNO"/>
    <x v="0"/>
    <m/>
    <s v="MÓVIL"/>
    <m/>
    <m/>
    <s v="SUSPENSIÓN POR ROBO PERDIDA"/>
    <m/>
    <m/>
    <m/>
    <m/>
    <m/>
    <m/>
    <m/>
    <m/>
    <m/>
    <m/>
    <m/>
    <m/>
    <m/>
    <m/>
    <m/>
    <m/>
    <m/>
    <m/>
    <m/>
    <m/>
    <m/>
    <m/>
    <m/>
    <m/>
    <m/>
    <m/>
    <m/>
    <m/>
    <m/>
    <m/>
    <m/>
    <m/>
    <m/>
    <m/>
    <m/>
    <m/>
    <m/>
    <m/>
    <m/>
    <m/>
    <m/>
    <m/>
    <m/>
    <m/>
    <m/>
    <m/>
    <m/>
    <m/>
    <m/>
    <m/>
    <m/>
    <m/>
    <m/>
    <m/>
    <m/>
    <m/>
    <s v="INFORMACIÓN - ACLARACIÓN"/>
    <m/>
    <m/>
    <m/>
    <m/>
    <m/>
    <m/>
    <m/>
    <m/>
    <m/>
    <m/>
    <m/>
    <m/>
    <m/>
    <m/>
    <m/>
    <m/>
    <m/>
    <m/>
    <m/>
    <m/>
    <m/>
    <m/>
    <m/>
    <m/>
    <m/>
    <m/>
    <m/>
    <m/>
    <m/>
    <m/>
    <m/>
    <m/>
    <m/>
    <m/>
    <m/>
    <m/>
    <m/>
    <m/>
    <m/>
    <m/>
    <m/>
    <m/>
    <m/>
    <m/>
    <m/>
    <m/>
    <m/>
    <m/>
    <m/>
    <m/>
    <m/>
    <x v="0"/>
    <m/>
    <m/>
    <m/>
    <m/>
    <m/>
    <s v="GESTIONADO"/>
    <m/>
    <d v="2024-01-18T00:00:00"/>
    <m/>
    <m/>
    <x v="51"/>
    <x v="3"/>
    <x v="0"/>
    <x v="0"/>
    <x v="0"/>
    <n v="1"/>
    <n v="1"/>
    <n v="1"/>
    <n v="1"/>
    <x v="0"/>
    <n v="1"/>
    <s v="8.22322974.00.00.100006AUTOS MONGUI S A S"/>
    <x v="0"/>
    <d v="2024-01-18T00:00:00"/>
    <x v="3503"/>
    <d v="1899-12-30T00:00:00"/>
    <d v="2024-01-17T21:37:00"/>
    <s v="21:37"/>
    <d v="1899-12-30T13:16:37"/>
    <x v="3"/>
    <x v="0"/>
    <x v="29"/>
    <x v="1"/>
    <n v="8193"/>
  </r>
  <r>
    <n v="3532"/>
    <d v="2024-01-18T10:29:00"/>
    <d v="2024-01-18T10:54:46"/>
    <s v="45961452@ventasyservicios.com.co"/>
    <s v="Natalia Buenano Gonzalez"/>
    <m/>
    <d v="2024-01-17T00:00:00"/>
    <s v="16:53"/>
    <x v="0"/>
    <m/>
    <m/>
    <m/>
    <m/>
    <m/>
    <m/>
    <m/>
    <m/>
    <s v="neocyansmash@gmail.com"/>
    <s v="Re: Fwd: Reclamo de Saldo a Favor"/>
    <s v="98416528"/>
    <s v="DAVID ALEM FERRER OLACIREGUI               "/>
    <s v="SOHO"/>
    <s v="CLIENTE EXTERNO"/>
    <x v="0"/>
    <m/>
    <s v="FIJO"/>
    <s v="HFC"/>
    <s v="SALDO"/>
    <m/>
    <m/>
    <m/>
    <m/>
    <m/>
    <m/>
    <m/>
    <m/>
    <m/>
    <m/>
    <m/>
    <m/>
    <m/>
    <m/>
    <m/>
    <m/>
    <m/>
    <m/>
    <m/>
    <m/>
    <m/>
    <m/>
    <m/>
    <m/>
    <m/>
    <m/>
    <m/>
    <m/>
    <m/>
    <m/>
    <m/>
    <m/>
    <m/>
    <m/>
    <m/>
    <m/>
    <m/>
    <m/>
    <m/>
    <m/>
    <m/>
    <m/>
    <m/>
    <m/>
    <m/>
    <m/>
    <m/>
    <m/>
    <m/>
    <s v="DEVOLUCIÓN DE SALDO"/>
    <m/>
    <m/>
    <m/>
    <m/>
    <m/>
    <m/>
    <m/>
    <m/>
    <m/>
    <m/>
    <m/>
    <m/>
    <m/>
    <m/>
    <m/>
    <m/>
    <m/>
    <m/>
    <m/>
    <m/>
    <m/>
    <m/>
    <m/>
    <m/>
    <m/>
    <m/>
    <m/>
    <m/>
    <m/>
    <m/>
    <m/>
    <m/>
    <m/>
    <m/>
    <m/>
    <m/>
    <m/>
    <m/>
    <m/>
    <m/>
    <m/>
    <m/>
    <m/>
    <m/>
    <m/>
    <m/>
    <m/>
    <m/>
    <m/>
    <m/>
    <m/>
    <m/>
    <m/>
    <m/>
    <m/>
    <m/>
    <m/>
    <m/>
    <m/>
    <x v="0"/>
    <m/>
    <m/>
    <m/>
    <m/>
    <m/>
    <s v="GESTIONADO"/>
    <m/>
    <d v="2024-01-18T00:00:00"/>
    <s v="Reasignado contactopyme"/>
    <m/>
    <x v="10"/>
    <x v="0"/>
    <x v="0"/>
    <x v="0"/>
    <x v="0"/>
    <n v="1"/>
    <n v="1"/>
    <n v="1"/>
    <n v="1"/>
    <x v="0"/>
    <n v="1"/>
    <s v="98416528DAVID ALEM FERRER OLACIREGUI               "/>
    <x v="0"/>
    <d v="2024-01-18T00:00:00"/>
    <x v="3504"/>
    <d v="1899-12-30T00:00:00"/>
    <d v="2024-01-17T16:53:00"/>
    <s v="16:53"/>
    <d v="1899-12-30T18:01:46"/>
    <x v="4"/>
    <x v="0"/>
    <x v="5"/>
    <x v="1"/>
    <n v="8193"/>
  </r>
  <r>
    <n v="3533"/>
    <d v="2024-01-18T10:59:01"/>
    <d v="2024-01-18T11:00:03"/>
    <s v="45077035@ventasyservicios.com.co"/>
    <s v="Diana Marcela Navia Fino"/>
    <m/>
    <d v="2024-01-18T00:00:00"/>
    <s v="07:12"/>
    <x v="3"/>
    <m/>
    <s v="15571696"/>
    <m/>
    <m/>
    <m/>
    <m/>
    <m/>
    <m/>
    <m/>
    <m/>
    <s v="2.316121104"/>
    <s v="TOSTADITOS SUSANITA S.A. -"/>
    <s v="PYME MEDIANA"/>
    <s v="CLIENTE EXTERNO"/>
    <x v="0"/>
    <m/>
    <s v="MÓVIL"/>
    <m/>
    <m/>
    <s v="LÍNEA NUEVA"/>
    <m/>
    <m/>
    <m/>
    <m/>
    <m/>
    <m/>
    <m/>
    <m/>
    <m/>
    <m/>
    <m/>
    <m/>
    <m/>
    <m/>
    <m/>
    <m/>
    <m/>
    <m/>
    <m/>
    <m/>
    <m/>
    <m/>
    <m/>
    <m/>
    <m/>
    <m/>
    <m/>
    <m/>
    <m/>
    <s v="REVERSIÓN PRE A POS"/>
    <m/>
    <m/>
    <m/>
    <m/>
    <m/>
    <m/>
    <m/>
    <m/>
    <m/>
    <m/>
    <m/>
    <m/>
    <m/>
    <m/>
    <m/>
    <m/>
    <m/>
    <m/>
    <m/>
    <m/>
    <m/>
    <m/>
    <m/>
    <m/>
    <m/>
    <m/>
    <m/>
    <m/>
    <m/>
    <m/>
    <m/>
    <m/>
    <m/>
    <m/>
    <m/>
    <m/>
    <m/>
    <m/>
    <m/>
    <m/>
    <m/>
    <m/>
    <m/>
    <m/>
    <m/>
    <m/>
    <m/>
    <m/>
    <m/>
    <m/>
    <m/>
    <m/>
    <m/>
    <m/>
    <m/>
    <m/>
    <m/>
    <m/>
    <m/>
    <m/>
    <m/>
    <m/>
    <m/>
    <m/>
    <m/>
    <m/>
    <m/>
    <m/>
    <m/>
    <m/>
    <m/>
    <m/>
    <m/>
    <m/>
    <m/>
    <m/>
    <m/>
    <m/>
    <x v="0"/>
    <m/>
    <m/>
    <m/>
    <m/>
    <m/>
    <s v="GESTIONADO"/>
    <m/>
    <d v="2024-01-18T00:00:00"/>
    <m/>
    <m/>
    <x v="207"/>
    <x v="3"/>
    <x v="0"/>
    <x v="0"/>
    <x v="0"/>
    <n v="1"/>
    <n v="1"/>
    <n v="1"/>
    <n v="1"/>
    <x v="0"/>
    <n v="1"/>
    <s v="2.316121104TOSTADITOS SUSANITA S.A. -"/>
    <x v="2"/>
    <d v="2024-01-18T00:00:00"/>
    <x v="3505"/>
    <d v="1899-12-30T00:00:00"/>
    <d v="2024-01-18T07:12:00"/>
    <s v="07:12"/>
    <d v="1899-12-30T03:48:03"/>
    <x v="1"/>
    <x v="1"/>
    <x v="29"/>
    <x v="1"/>
    <n v="8193"/>
  </r>
  <r>
    <n v="3534"/>
    <d v="2024-01-18T10:59:21"/>
    <d v="2024-01-18T11:00:43"/>
    <s v="45688293@ventasyservicios.com.co"/>
    <s v="Juan David Mendez"/>
    <m/>
    <d v="2024-01-18T00:00:00"/>
    <s v="00:19"/>
    <x v="0"/>
    <m/>
    <m/>
    <m/>
    <m/>
    <m/>
    <m/>
    <m/>
    <m/>
    <s v="marleny.cardonag@hotmail.com"/>
    <s v="SOLICITUD FACTURA  MOVIL 3218521115"/>
    <s v="3218521115"/>
    <s v="CONDOMINIO CAMPESTRE MIRADOR DE LA CRUZ"/>
    <s v="PYME PEQUEÑA"/>
    <s v="CLIENTE EXTERNO"/>
    <x v="0"/>
    <m/>
    <s v="MÓVIL"/>
    <m/>
    <m/>
    <s v="FACTURA"/>
    <m/>
    <m/>
    <m/>
    <m/>
    <m/>
    <m/>
    <m/>
    <m/>
    <m/>
    <m/>
    <m/>
    <m/>
    <m/>
    <m/>
    <m/>
    <m/>
    <m/>
    <m/>
    <s v="ACTIVACIÓN DE FACTURA ELECTRÓNICA"/>
    <m/>
    <m/>
    <m/>
    <m/>
    <m/>
    <m/>
    <m/>
    <m/>
    <m/>
    <m/>
    <m/>
    <m/>
    <m/>
    <m/>
    <m/>
    <m/>
    <m/>
    <m/>
    <m/>
    <m/>
    <m/>
    <m/>
    <m/>
    <m/>
    <m/>
    <m/>
    <m/>
    <m/>
    <m/>
    <m/>
    <m/>
    <m/>
    <m/>
    <m/>
    <m/>
    <m/>
    <m/>
    <m/>
    <m/>
    <m/>
    <m/>
    <m/>
    <m/>
    <m/>
    <m/>
    <m/>
    <m/>
    <m/>
    <m/>
    <m/>
    <m/>
    <m/>
    <m/>
    <m/>
    <m/>
    <m/>
    <m/>
    <m/>
    <m/>
    <m/>
    <m/>
    <m/>
    <m/>
    <m/>
    <m/>
    <m/>
    <m/>
    <m/>
    <m/>
    <m/>
    <m/>
    <m/>
    <m/>
    <m/>
    <m/>
    <m/>
    <m/>
    <m/>
    <m/>
    <m/>
    <m/>
    <m/>
    <m/>
    <m/>
    <m/>
    <m/>
    <m/>
    <m/>
    <m/>
    <x v="0"/>
    <m/>
    <m/>
    <m/>
    <m/>
    <m/>
    <s v="GESTIONADO"/>
    <m/>
    <d v="2024-01-18T00:00:00"/>
    <s v="ASIGNADO VENCIDO"/>
    <m/>
    <x v="87"/>
    <x v="0"/>
    <x v="0"/>
    <x v="0"/>
    <x v="0"/>
    <n v="1"/>
    <n v="1"/>
    <n v="1"/>
    <n v="1"/>
    <x v="0"/>
    <n v="1"/>
    <s v="3218521115CONDOMINIO CAMPESTRE MIRADOR DE LA CRUZ"/>
    <x v="0"/>
    <d v="2024-01-18T00:00:00"/>
    <x v="3506"/>
    <d v="1899-12-30T00:00:00"/>
    <d v="2024-01-18T00:19:00"/>
    <s v="00:19"/>
    <d v="1899-12-30T10:41:43"/>
    <x v="2"/>
    <x v="0"/>
    <x v="4"/>
    <x v="1"/>
    <n v="8193"/>
  </r>
  <r>
    <n v="3535"/>
    <d v="2024-01-18T10:54:53"/>
    <d v="2024-01-18T11:03:02"/>
    <s v="45961452@ventasyservicios.com.co"/>
    <s v="Natalia Buenano Gonzalez"/>
    <m/>
    <d v="2024-01-17T00:00:00"/>
    <s v="16:54"/>
    <x v="0"/>
    <m/>
    <m/>
    <m/>
    <m/>
    <m/>
    <m/>
    <m/>
    <m/>
    <s v="personeria@suarez-tolima.gov.co"/>
    <s v="Re: Fwd: SOLICITUD DE CAMBIO/DISMINUCIÓN DE PLAN"/>
    <s v="3208311011"/>
    <s v="PERSONERIA MUNICIPAL DE S"/>
    <s v="PYME PEQUEÑA"/>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8T00:00:00"/>
    <s v="Reasignado contactopyme"/>
    <m/>
    <x v="0"/>
    <x v="0"/>
    <x v="0"/>
    <x v="0"/>
    <x v="0"/>
    <n v="1"/>
    <n v="1"/>
    <n v="1"/>
    <n v="1"/>
    <x v="0"/>
    <n v="1"/>
    <s v="3208311011PERSONERIA MUNICIPAL DE S"/>
    <x v="0"/>
    <d v="2024-01-18T00:00:00"/>
    <x v="3507"/>
    <d v="1899-12-30T00:00:00"/>
    <d v="2024-01-17T16:54:00"/>
    <s v="16:54"/>
    <d v="1899-12-30T18:09:02"/>
    <x v="4"/>
    <x v="0"/>
    <x v="5"/>
    <x v="1"/>
    <n v="8193"/>
  </r>
  <r>
    <n v="3536"/>
    <d v="2024-01-18T11:07:33"/>
    <d v="2024-01-18T11:09:23"/>
    <s v="45688293@ventasyservicios.com.co"/>
    <s v="Juan David Mendez"/>
    <m/>
    <d v="2024-01-16T00:00:00"/>
    <s v="17:16"/>
    <x v="0"/>
    <m/>
    <m/>
    <m/>
    <m/>
    <m/>
    <m/>
    <m/>
    <m/>
    <s v="janeth.morenop@claro.com.co"/>
    <s v="RV: SOLICITUD SIM CARD BACKUP"/>
    <s v="RV: SOLICITUD SIM CARD BACKUP"/>
    <s v="SUPERVISA S.A. "/>
    <s v="PYME PEQUEÑA"/>
    <s v="CLIENTE CLARO"/>
    <x v="1"/>
    <s v="LENIN YOVANNY AMARIS MARTÍNEZ"/>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SOLUCIONADO ESCALADO"/>
    <s v="CSM"/>
    <d v="2024-01-18T00:00:00"/>
    <m/>
    <m/>
    <x v="31"/>
    <x v="0"/>
    <x v="4"/>
    <x v="0"/>
    <x v="0"/>
    <n v="1"/>
    <n v="1"/>
    <n v="1"/>
    <n v="1"/>
    <x v="0"/>
    <n v="1"/>
    <s v="RV: SOLICITUD SIM CARD BACKUPSUPERVISA S.A. "/>
    <x v="1"/>
    <d v="2024-01-18T00:00:00"/>
    <x v="3508"/>
    <d v="1899-12-30T00:00:00"/>
    <d v="2024-01-16T17:16:00"/>
    <s v="17:16"/>
    <d v="1899-12-31T17:53:23"/>
    <x v="0"/>
    <x v="0"/>
    <x v="4"/>
    <x v="1"/>
    <n v="8193"/>
  </r>
  <r>
    <n v="3537"/>
    <d v="2024-01-18T11:07:16"/>
    <d v="2024-01-18T11:10:57"/>
    <s v="45577874@ventasyservicios.com.co"/>
    <s v="David Andres Pardo Torres"/>
    <m/>
    <d v="2024-01-17T00:00:00"/>
    <s v="13:21"/>
    <x v="7"/>
    <m/>
    <m/>
    <m/>
    <m/>
    <m/>
    <m/>
    <s v="francisco.sanchez.ext@claro.com.co"/>
    <s v="RV: CESION CONTRATO CTA  36101723  ENTREMES MAQUINAS DISPENSADORAS SAS Nit  900500679-0"/>
    <m/>
    <m/>
    <s v="36101723"/>
    <s v="JUAN SEBAS ARIZA CASTILLO"/>
    <s v="MASIVO"/>
    <s v="CONSULTOR COMERCIAL"/>
    <x v="0"/>
    <m/>
    <m/>
    <m/>
    <m/>
    <m/>
    <m/>
    <m/>
    <m/>
    <m/>
    <m/>
    <m/>
    <m/>
    <m/>
    <m/>
    <m/>
    <m/>
    <m/>
    <m/>
    <m/>
    <m/>
    <m/>
    <m/>
    <m/>
    <m/>
    <m/>
    <m/>
    <m/>
    <m/>
    <m/>
    <m/>
    <m/>
    <m/>
    <m/>
    <m/>
    <m/>
    <m/>
    <m/>
    <m/>
    <m/>
    <m/>
    <m/>
    <m/>
    <m/>
    <m/>
    <m/>
    <m/>
    <m/>
    <m/>
    <m/>
    <m/>
    <m/>
    <m/>
    <m/>
    <m/>
    <m/>
    <m/>
    <m/>
    <m/>
    <m/>
    <m/>
    <m/>
    <m/>
    <m/>
    <m/>
    <m/>
    <m/>
    <m/>
    <m/>
    <m/>
    <m/>
    <m/>
    <m/>
    <m/>
    <s v="FIJO"/>
    <s v="HFC"/>
    <m/>
    <s v="INFORMACIÓN"/>
    <s v="ESTADO DEL PROCESO"/>
    <m/>
    <m/>
    <m/>
    <m/>
    <m/>
    <m/>
    <m/>
    <m/>
    <m/>
    <m/>
    <m/>
    <m/>
    <m/>
    <m/>
    <m/>
    <m/>
    <m/>
    <m/>
    <m/>
    <m/>
    <m/>
    <m/>
    <m/>
    <m/>
    <m/>
    <m/>
    <m/>
    <m/>
    <m/>
    <m/>
    <m/>
    <m/>
    <m/>
    <m/>
    <m/>
    <x v="0"/>
    <m/>
    <m/>
    <m/>
    <m/>
    <m/>
    <s v="SOLUCIONADO ESCALADO"/>
    <s v="SUPERVISOR NEGOCIOS"/>
    <d v="2024-01-18T00:00:00"/>
    <s v="996644533"/>
    <m/>
    <x v="137"/>
    <x v="6"/>
    <x v="4"/>
    <x v="0"/>
    <x v="0"/>
    <n v="1"/>
    <n v="1"/>
    <n v="1"/>
    <n v="1"/>
    <x v="0"/>
    <n v="1"/>
    <s v="36101723JUAN SEBAS ARIZA CASTILLO"/>
    <x v="1"/>
    <d v="2024-01-18T00:00:00"/>
    <x v="3509"/>
    <d v="1899-12-30T00:00:00"/>
    <d v="2024-01-17T13:21:00"/>
    <s v="13:21"/>
    <d v="1899-12-30T21:49:57"/>
    <x v="4"/>
    <x v="0"/>
    <x v="14"/>
    <x v="0"/>
    <n v="8193"/>
  </r>
  <r>
    <n v="3538"/>
    <d v="2024-01-18T11:16:11"/>
    <d v="2024-01-18T11:16:30"/>
    <s v="46044971@ventasyservicios.com.co"/>
    <s v="Rowinson Pinilla Vega"/>
    <m/>
    <d v="2024-01-17T00:00:00"/>
    <s v="13:31 p. m."/>
    <x v="4"/>
    <m/>
    <m/>
    <m/>
    <m/>
    <m/>
    <m/>
    <m/>
    <m/>
    <s v="henry.anganoy@claro.com.co"/>
    <s v="Fwd: CUANT PYMES 80061571"/>
    <s v="80061571 "/>
    <s v="EUDORO FAB CABRERA VALLEJO"/>
    <s v="SOHO"/>
    <s v="CLIENTE EXTERNO"/>
    <x v="0"/>
    <m/>
    <s v="FIJO"/>
    <s v="HFC"/>
    <s v="CANCELACIÓN DE SERVICIO"/>
    <m/>
    <m/>
    <m/>
    <m/>
    <m/>
    <m/>
    <m/>
    <s v="CANCELACIÓN"/>
    <m/>
    <m/>
    <m/>
    <m/>
    <m/>
    <m/>
    <m/>
    <m/>
    <m/>
    <m/>
    <m/>
    <m/>
    <m/>
    <m/>
    <m/>
    <m/>
    <m/>
    <m/>
    <m/>
    <m/>
    <m/>
    <m/>
    <m/>
    <m/>
    <m/>
    <m/>
    <m/>
    <m/>
    <m/>
    <m/>
    <m/>
    <m/>
    <m/>
    <m/>
    <m/>
    <m/>
    <m/>
    <m/>
    <m/>
    <m/>
    <m/>
    <m/>
    <m/>
    <m/>
    <m/>
    <m/>
    <m/>
    <m/>
    <m/>
    <m/>
    <m/>
    <m/>
    <m/>
    <m/>
    <m/>
    <m/>
    <m/>
    <m/>
    <m/>
    <m/>
    <m/>
    <m/>
    <m/>
    <m/>
    <m/>
    <m/>
    <m/>
    <m/>
    <m/>
    <m/>
    <m/>
    <m/>
    <m/>
    <m/>
    <m/>
    <m/>
    <m/>
    <m/>
    <m/>
    <m/>
    <m/>
    <m/>
    <m/>
    <m/>
    <m/>
    <m/>
    <m/>
    <m/>
    <m/>
    <m/>
    <m/>
    <m/>
    <m/>
    <m/>
    <m/>
    <m/>
    <m/>
    <s v="PARCIAL"/>
    <m/>
    <s v="FALLAS TÉCNICAS"/>
    <m/>
    <x v="1"/>
    <m/>
    <m/>
    <s v="1"/>
    <s v="11870960"/>
    <s v="CALI"/>
    <s v="GESTIONADO"/>
    <m/>
    <d v="2024-01-17T00:00:00"/>
    <s v="NA"/>
    <s v="NA"/>
    <x v="53"/>
    <x v="0"/>
    <x v="0"/>
    <x v="0"/>
    <x v="0"/>
    <n v="1"/>
    <n v="1"/>
    <n v="1"/>
    <n v="1"/>
    <x v="0"/>
    <n v="1"/>
    <s v="80061571 EUDORO FAB CABRERA VALLEJO"/>
    <x v="0"/>
    <d v="2024-01-18T00:00:00"/>
    <x v="3510"/>
    <d v="1899-12-30T00:00:00"/>
    <d v="2024-01-17T13:31:00"/>
    <s v="13:31"/>
    <d v="1899-12-30T21:45:30"/>
    <x v="4"/>
    <x v="2"/>
    <x v="19"/>
    <x v="1"/>
    <n v="8193"/>
  </r>
  <r>
    <n v="3539"/>
    <d v="2024-01-18T11:15:47"/>
    <d v="2024-01-18T11:18:46"/>
    <s v="45981202@ventasyservicios.com.co"/>
    <s v="Candida Mayerli Moyano Casallas"/>
    <m/>
    <d v="2024-01-18T00:00:00"/>
    <s v="7:55 a. m. "/>
    <x v="8"/>
    <m/>
    <m/>
    <m/>
    <m/>
    <m/>
    <s v="BANCOLOMBIA"/>
    <m/>
    <m/>
    <s v="-"/>
    <s v="Asesoría."/>
    <s v="3113007862"/>
    <s v="BANCOLOMBIA"/>
    <s v="SOHO"/>
    <s v="CLIENTE EXTERNO"/>
    <x v="1"/>
    <s v="DANIEL STYVEN BUSTAMANTE ARBOLEDA"/>
    <s v="MÓVIL"/>
    <m/>
    <m/>
    <s v="INCLUSIONES - EXCLUSIONES"/>
    <m/>
    <m/>
    <m/>
    <m/>
    <m/>
    <m/>
    <m/>
    <m/>
    <m/>
    <m/>
    <m/>
    <m/>
    <m/>
    <m/>
    <m/>
    <m/>
    <m/>
    <m/>
    <m/>
    <m/>
    <m/>
    <m/>
    <m/>
    <m/>
    <s v="EXCLUSIÓN"/>
    <m/>
    <m/>
    <m/>
    <m/>
    <m/>
    <m/>
    <m/>
    <m/>
    <m/>
    <m/>
    <m/>
    <m/>
    <m/>
    <m/>
    <m/>
    <m/>
    <m/>
    <m/>
    <m/>
    <m/>
    <m/>
    <m/>
    <m/>
    <m/>
    <m/>
    <m/>
    <m/>
    <m/>
    <m/>
    <m/>
    <m/>
    <m/>
    <m/>
    <m/>
    <m/>
    <m/>
    <m/>
    <m/>
    <m/>
    <m/>
    <m/>
    <m/>
    <m/>
    <m/>
    <m/>
    <m/>
    <m/>
    <m/>
    <m/>
    <m/>
    <m/>
    <m/>
    <m/>
    <m/>
    <m/>
    <m/>
    <m/>
    <m/>
    <m/>
    <m/>
    <m/>
    <m/>
    <m/>
    <m/>
    <m/>
    <m/>
    <m/>
    <m/>
    <m/>
    <m/>
    <m/>
    <m/>
    <m/>
    <m/>
    <m/>
    <m/>
    <m/>
    <m/>
    <m/>
    <m/>
    <m/>
    <m/>
    <m/>
    <x v="0"/>
    <m/>
    <m/>
    <m/>
    <m/>
    <m/>
    <s v="GESTIONADO"/>
    <m/>
    <d v="2024-01-18T00:00:00"/>
    <m/>
    <m/>
    <x v="126"/>
    <x v="7"/>
    <x v="0"/>
    <x v="0"/>
    <x v="0"/>
    <n v="1"/>
    <n v="1"/>
    <n v="1"/>
    <n v="1"/>
    <x v="2"/>
    <n v="2"/>
    <s v="3113007862BANCOLOMBIA"/>
    <x v="2"/>
    <d v="2024-01-18T00:00:00"/>
    <x v="3511"/>
    <d v="1899-12-30T00:00:00"/>
    <d v="2024-01-18T07:55:00"/>
    <s v="7:55"/>
    <d v="1899-12-30T03:23:46"/>
    <x v="1"/>
    <x v="1"/>
    <x v="10"/>
    <x v="1"/>
    <n v="8193"/>
  </r>
  <r>
    <n v="3540"/>
    <d v="2024-01-18T11:17:19"/>
    <d v="2024-01-18T11:20:20"/>
    <s v="46044971@ventasyservicios.com.co"/>
    <s v="Rowinson Pinilla Vega"/>
    <m/>
    <d v="2024-01-17T00:00:00"/>
    <s v=" 09:31 a. m."/>
    <x v="4"/>
    <m/>
    <m/>
    <m/>
    <m/>
    <m/>
    <m/>
    <m/>
    <m/>
    <s v="38102240@claro.com.co"/>
    <s v="RV: Solicitud Cancelación Cancelación servicio 68562560. Centro Aseo mantenimiento profesional SAS/90073254-1"/>
    <s v="68562560"/>
    <s v="CENTRO ASEO MANTENIMIENTO PROFESIONAL SAS"/>
    <s v="INTERMEDIAS"/>
    <s v="CLIENTE CLARO"/>
    <x v="0"/>
    <m/>
    <s v="FIJO"/>
    <s v="HFC"/>
    <s v="CANCELACIÓN DE SERVICIO"/>
    <m/>
    <m/>
    <m/>
    <m/>
    <m/>
    <m/>
    <m/>
    <s v="PROPUESTA CONTENCIÓN"/>
    <m/>
    <m/>
    <m/>
    <m/>
    <m/>
    <m/>
    <m/>
    <m/>
    <m/>
    <m/>
    <m/>
    <m/>
    <m/>
    <m/>
    <m/>
    <m/>
    <m/>
    <m/>
    <m/>
    <m/>
    <m/>
    <m/>
    <m/>
    <m/>
    <m/>
    <m/>
    <m/>
    <m/>
    <m/>
    <m/>
    <m/>
    <m/>
    <m/>
    <m/>
    <m/>
    <m/>
    <m/>
    <m/>
    <m/>
    <m/>
    <m/>
    <m/>
    <m/>
    <m/>
    <m/>
    <m/>
    <m/>
    <m/>
    <m/>
    <m/>
    <m/>
    <m/>
    <m/>
    <m/>
    <m/>
    <m/>
    <m/>
    <m/>
    <m/>
    <m/>
    <m/>
    <m/>
    <m/>
    <m/>
    <m/>
    <m/>
    <m/>
    <m/>
    <m/>
    <m/>
    <m/>
    <m/>
    <m/>
    <m/>
    <m/>
    <m/>
    <m/>
    <m/>
    <m/>
    <m/>
    <m/>
    <m/>
    <m/>
    <m/>
    <m/>
    <m/>
    <m/>
    <m/>
    <m/>
    <m/>
    <m/>
    <m/>
    <m/>
    <m/>
    <m/>
    <m/>
    <m/>
    <s v="TOTAL"/>
    <m/>
    <s v="NO USA EL SERVICIO"/>
    <m/>
    <x v="1"/>
    <m/>
    <m/>
    <s v="1"/>
    <m/>
    <m/>
    <s v="GESTIONADO"/>
    <m/>
    <d v="2024-01-17T00:00:00"/>
    <s v="NA"/>
    <s v="NA"/>
    <x v="11"/>
    <x v="0"/>
    <x v="0"/>
    <x v="0"/>
    <x v="0"/>
    <n v="1"/>
    <n v="1"/>
    <n v="1"/>
    <n v="1"/>
    <x v="0"/>
    <n v="1"/>
    <s v="68562560CENTRO ASEO MANTENIMIENTO PROFESIONAL SAS"/>
    <x v="0"/>
    <d v="2024-01-18T00:00:00"/>
    <x v="3512"/>
    <d v="1899-12-30T00:00:00"/>
    <d v="2024-01-17T09:31:00"/>
    <s v=" 09:31"/>
    <d v="1899-12-31T01:49:20"/>
    <x v="0"/>
    <x v="2"/>
    <x v="19"/>
    <x v="1"/>
    <n v="8193"/>
  </r>
  <r>
    <n v="3541"/>
    <d v="2024-01-18T11:02:05"/>
    <d v="2024-01-18T11:22:43"/>
    <s v="46046878@ventasyservicios.com.co"/>
    <s v="Laura Alejandra Romero Roa"/>
    <m/>
    <d v="2024-01-18T00:00:00"/>
    <s v="10:57"/>
    <x v="0"/>
    <m/>
    <m/>
    <m/>
    <m/>
    <m/>
    <m/>
    <m/>
    <m/>
    <s v="infocotools@gmail.com "/>
    <s v="Fwd: CASO FIBRA OPTICA ID 1422061 1422065 1422069"/>
    <s v="901275599"/>
    <s v="COLOMBIA DE HERRAMIENTAS "/>
    <s v="NO DETERMINADO"/>
    <s v="CLIENTE EXTERNO"/>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8T00:00:00"/>
    <m/>
    <m/>
    <x v="57"/>
    <x v="0"/>
    <x v="0"/>
    <x v="0"/>
    <x v="0"/>
    <n v="1"/>
    <n v="1"/>
    <n v="1"/>
    <n v="1"/>
    <x v="0"/>
    <n v="1"/>
    <s v="901275599COLOMBIA DE HERRAMIENTAS "/>
    <x v="2"/>
    <d v="2024-01-18T00:00:00"/>
    <x v="3513"/>
    <d v="1899-12-30T00:00:00"/>
    <d v="2024-01-18T10:57:00"/>
    <s v="10:57"/>
    <d v="1899-12-30T00:25:43"/>
    <x v="1"/>
    <x v="1"/>
    <x v="27"/>
    <x v="1"/>
    <n v="8193"/>
  </r>
  <r>
    <n v="3542"/>
    <d v="2024-01-18T11:22:46"/>
    <d v="2024-01-18T11:23:26"/>
    <s v="46046878@ventasyservicios.com.co"/>
    <s v="Laura Alejandra Romero Roa"/>
    <m/>
    <d v="2024-01-18T00:00:00"/>
    <s v="11:19"/>
    <x v="0"/>
    <m/>
    <m/>
    <m/>
    <m/>
    <m/>
    <m/>
    <m/>
    <m/>
    <s v="ricardo.posada@claro.com.co; "/>
    <s v="Re: Fwd: SOLICITUD"/>
    <s v="0"/>
    <s v="0"/>
    <s v="NO DETERMINADO"/>
    <s v="CLIENTE CLAR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8T00:00:00"/>
    <m/>
    <m/>
    <x v="0"/>
    <x v="0"/>
    <x v="0"/>
    <x v="0"/>
    <x v="0"/>
    <n v="1"/>
    <n v="1"/>
    <n v="1"/>
    <n v="1"/>
    <x v="0"/>
    <n v="1"/>
    <s v="00"/>
    <x v="2"/>
    <d v="2024-01-18T00:00:00"/>
    <x v="3514"/>
    <d v="1899-12-30T00:00:00"/>
    <d v="2024-01-18T11:19:00"/>
    <s v="11:19"/>
    <d v="1899-12-30T00:04:26"/>
    <x v="1"/>
    <x v="1"/>
    <x v="27"/>
    <x v="1"/>
    <n v="8193"/>
  </r>
  <r>
    <n v="3543"/>
    <d v="2024-01-18T11:28:16"/>
    <d v="2024-01-18T11:29:15"/>
    <s v="45961452@ventasyservicios.com.co"/>
    <s v="Natalia Buenano Gonzalez"/>
    <m/>
    <d v="2024-01-17T00:00:00"/>
    <s v="17:20"/>
    <x v="0"/>
    <m/>
    <m/>
    <m/>
    <m/>
    <m/>
    <m/>
    <m/>
    <m/>
    <s v="claroteayudanegocios@claro.com.co"/>
    <s v="Re: Fwd: Ip publica"/>
    <s v="22987245"/>
    <s v="PEDRO ANGE TABARES GARCIA                  "/>
    <s v="SOHO"/>
    <s v="CLARO TE AYUDA"/>
    <x v="0"/>
    <m/>
    <s v="FIJO"/>
    <s v="HFC"/>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8T00:00:00"/>
    <s v="Reasignado  vencido"/>
    <m/>
    <x v="0"/>
    <x v="0"/>
    <x v="0"/>
    <x v="0"/>
    <x v="0"/>
    <n v="1"/>
    <n v="1"/>
    <n v="1"/>
    <n v="1"/>
    <x v="1"/>
    <n v="2"/>
    <s v="22987245PEDRO ANGE TABARES GARCIA                  "/>
    <x v="0"/>
    <d v="2024-01-18T00:00:00"/>
    <x v="3515"/>
    <d v="1899-12-30T00:00:00"/>
    <d v="2024-01-17T17:20:00"/>
    <s v="17:20"/>
    <d v="1899-12-30T18:09:15"/>
    <x v="4"/>
    <x v="0"/>
    <x v="5"/>
    <x v="1"/>
    <n v="8193"/>
  </r>
  <r>
    <n v="3544"/>
    <d v="2024-01-18T10:38:17"/>
    <d v="2024-01-18T11:30:42"/>
    <s v="46049316@ventasyservicios.com.co"/>
    <s v="Evelin Gicela Diaz Garzon"/>
    <m/>
    <d v="2024-01-17T00:00:00"/>
    <s v="03:45"/>
    <x v="7"/>
    <m/>
    <m/>
    <m/>
    <m/>
    <m/>
    <m/>
    <s v="defenderasegurados@outlook.com; "/>
    <s v="Re: RV: RV: RV: NIT. 800.252.257-9  DEFENDER ASEGURADOS SAS - CESION DE CONTRATO DE PERSONA JURIDICA A PERSONA NATURAL"/>
    <m/>
    <m/>
    <s v="3105767325"/>
    <s v="DEFENDER ASEGURADOS SAS"/>
    <s v="PYME MEDIANA"/>
    <s v="CLIENTE EXTERNO"/>
    <x v="0"/>
    <m/>
    <m/>
    <m/>
    <m/>
    <m/>
    <m/>
    <m/>
    <m/>
    <m/>
    <m/>
    <m/>
    <m/>
    <m/>
    <m/>
    <m/>
    <m/>
    <m/>
    <m/>
    <m/>
    <m/>
    <m/>
    <m/>
    <m/>
    <m/>
    <m/>
    <m/>
    <m/>
    <m/>
    <m/>
    <m/>
    <m/>
    <m/>
    <m/>
    <m/>
    <m/>
    <m/>
    <m/>
    <m/>
    <m/>
    <m/>
    <m/>
    <m/>
    <m/>
    <m/>
    <m/>
    <m/>
    <m/>
    <m/>
    <m/>
    <m/>
    <m/>
    <m/>
    <m/>
    <m/>
    <m/>
    <m/>
    <m/>
    <m/>
    <m/>
    <m/>
    <m/>
    <m/>
    <m/>
    <m/>
    <m/>
    <m/>
    <m/>
    <m/>
    <m/>
    <m/>
    <m/>
    <m/>
    <m/>
    <s v="MÓVIL"/>
    <m/>
    <s v="CESIÓN LEGALIZADA"/>
    <m/>
    <m/>
    <m/>
    <s v="NO"/>
    <m/>
    <m/>
    <m/>
    <m/>
    <m/>
    <m/>
    <m/>
    <m/>
    <m/>
    <m/>
    <m/>
    <m/>
    <m/>
    <m/>
    <m/>
    <m/>
    <m/>
    <m/>
    <m/>
    <m/>
    <m/>
    <m/>
    <m/>
    <m/>
    <m/>
    <m/>
    <m/>
    <m/>
    <m/>
    <m/>
    <m/>
    <m/>
    <m/>
    <x v="0"/>
    <m/>
    <m/>
    <m/>
    <m/>
    <m/>
    <s v="GESTIONADO"/>
    <m/>
    <d v="2024-01-18T00:00:00"/>
    <m/>
    <m/>
    <x v="136"/>
    <x v="6"/>
    <x v="0"/>
    <x v="0"/>
    <x v="0"/>
    <n v="1"/>
    <n v="1"/>
    <n v="1"/>
    <n v="1"/>
    <x v="0"/>
    <n v="1"/>
    <s v="3105767325DEFENDER ASEGURADOS SAS"/>
    <x v="0"/>
    <d v="2024-01-18T00:00:00"/>
    <x v="3516"/>
    <d v="1899-12-30T00:00:00"/>
    <d v="2024-01-17T03:45:00"/>
    <s v="03:45"/>
    <d v="1899-12-31T07:45:42"/>
    <x v="0"/>
    <x v="0"/>
    <x v="22"/>
    <x v="1"/>
    <n v="8193"/>
  </r>
  <r>
    <n v="3545"/>
    <d v="2024-01-18T11:33:44"/>
    <d v="2024-01-18T11:34:38"/>
    <s v="46049316@ventasyservicios.com.co"/>
    <s v="Evelin Gicela Diaz Garzon"/>
    <m/>
    <d v="2024-01-17T00:00:00"/>
    <s v="15:52"/>
    <x v="7"/>
    <m/>
    <m/>
    <m/>
    <m/>
    <m/>
    <m/>
    <s v="rcastaneda@westfaliafruit.com"/>
    <s v="RV: SOLICITUD CESION DE LINEA  - WESTFALIA"/>
    <m/>
    <m/>
    <s v="3122703497"/>
    <s v="WESTFALIA FRUIT COLOMBIA "/>
    <s v="SOHO"/>
    <s v="CLIENTE EXTERNO"/>
    <x v="0"/>
    <m/>
    <m/>
    <m/>
    <m/>
    <m/>
    <m/>
    <m/>
    <m/>
    <m/>
    <m/>
    <m/>
    <m/>
    <m/>
    <m/>
    <m/>
    <m/>
    <m/>
    <m/>
    <m/>
    <m/>
    <m/>
    <m/>
    <m/>
    <m/>
    <m/>
    <m/>
    <m/>
    <m/>
    <m/>
    <m/>
    <m/>
    <m/>
    <m/>
    <m/>
    <m/>
    <m/>
    <m/>
    <m/>
    <m/>
    <m/>
    <m/>
    <m/>
    <m/>
    <m/>
    <m/>
    <m/>
    <m/>
    <m/>
    <m/>
    <m/>
    <m/>
    <m/>
    <m/>
    <m/>
    <m/>
    <m/>
    <m/>
    <m/>
    <m/>
    <m/>
    <m/>
    <m/>
    <m/>
    <m/>
    <m/>
    <m/>
    <m/>
    <m/>
    <m/>
    <m/>
    <m/>
    <m/>
    <m/>
    <s v="MÓVIL"/>
    <m/>
    <s v="CESIÓN RECHAZADA"/>
    <m/>
    <m/>
    <s v="OTRAS SOLICITUDES"/>
    <m/>
    <m/>
    <m/>
    <m/>
    <m/>
    <m/>
    <m/>
    <m/>
    <m/>
    <m/>
    <m/>
    <m/>
    <m/>
    <m/>
    <m/>
    <m/>
    <m/>
    <m/>
    <m/>
    <m/>
    <m/>
    <m/>
    <m/>
    <m/>
    <m/>
    <m/>
    <m/>
    <m/>
    <m/>
    <m/>
    <m/>
    <m/>
    <m/>
    <m/>
    <x v="0"/>
    <m/>
    <m/>
    <m/>
    <m/>
    <m/>
    <s v="GESTIONADO"/>
    <m/>
    <d v="2024-01-18T00:00:00"/>
    <m/>
    <m/>
    <x v="79"/>
    <x v="6"/>
    <x v="0"/>
    <x v="0"/>
    <x v="0"/>
    <n v="1"/>
    <n v="1"/>
    <n v="1"/>
    <n v="1"/>
    <x v="2"/>
    <n v="2"/>
    <s v="3122703497WESTFALIA FRUIT COLOMBIA "/>
    <x v="0"/>
    <d v="2024-01-18T00:00:00"/>
    <x v="3517"/>
    <d v="1899-12-30T00:00:00"/>
    <d v="2024-01-17T15:52:00"/>
    <s v="15:52"/>
    <d v="1899-12-30T19:42:38"/>
    <x v="4"/>
    <x v="0"/>
    <x v="22"/>
    <x v="1"/>
    <n v="8193"/>
  </r>
  <r>
    <n v="3546"/>
    <d v="2024-01-18T11:34:11"/>
    <d v="2024-01-18T11:35:30"/>
    <s v="45077035@ventasyservicios.com.co"/>
    <s v="Diana Marcela Navia Fino"/>
    <m/>
    <d v="2024-01-18T00:00:00"/>
    <s v="07:26"/>
    <x v="3"/>
    <m/>
    <s v="15571697"/>
    <m/>
    <m/>
    <m/>
    <m/>
    <m/>
    <m/>
    <m/>
    <m/>
    <s v="8.22467813"/>
    <s v="INSPECTA SAS -"/>
    <s v="MICRO"/>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8T00:00:00"/>
    <m/>
    <m/>
    <x v="0"/>
    <x v="3"/>
    <x v="0"/>
    <x v="0"/>
    <x v="0"/>
    <n v="1"/>
    <n v="1"/>
    <n v="1"/>
    <n v="1"/>
    <x v="0"/>
    <n v="1"/>
    <s v="8.22467813INSPECTA SAS -"/>
    <x v="2"/>
    <d v="2024-01-18T00:00:00"/>
    <x v="3518"/>
    <d v="1899-12-30T00:00:00"/>
    <d v="2024-01-18T07:26:00"/>
    <s v="07:26"/>
    <d v="1899-12-30T04:09:30"/>
    <x v="1"/>
    <x v="1"/>
    <x v="29"/>
    <x v="1"/>
    <n v="8193"/>
  </r>
  <r>
    <n v="3547"/>
    <d v="2024-01-18T11:23:30"/>
    <d v="2024-01-18T11:38:53"/>
    <s v="46046878@ventasyservicios.com.co"/>
    <s v="Laura Alejandra Romero Roa"/>
    <m/>
    <d v="2024-01-18T00:00:00"/>
    <s v="11:31"/>
    <x v="0"/>
    <m/>
    <m/>
    <m/>
    <m/>
    <m/>
    <m/>
    <m/>
    <m/>
    <s v="camilo.pacheco@claro.com.co "/>
    <s v="Fwd: Novedad: Adición  de 5 Canales // GRUPO CRECER UNIDOS S.A. // 900150023-7"/>
    <s v="900150023"/>
    <s v="CRECER UNIDOS S.A"/>
    <s v="NO DETERMINADO"/>
    <s v="CLIENTE EXTERNO"/>
    <x v="1"/>
    <s v=" KELLY JOHANNA CASCAVITA CASTRO "/>
    <s v="FIJO"/>
    <s v="FO"/>
    <s v="CASO A OTRAS ÁREAS"/>
    <m/>
    <m/>
    <m/>
    <m/>
    <m/>
    <m/>
    <m/>
    <m/>
    <s v="CSM"/>
    <m/>
    <m/>
    <m/>
    <m/>
    <m/>
    <m/>
    <m/>
    <m/>
    <m/>
    <m/>
    <m/>
    <m/>
    <m/>
    <m/>
    <m/>
    <m/>
    <m/>
    <m/>
    <m/>
    <m/>
    <m/>
    <m/>
    <m/>
    <m/>
    <m/>
    <m/>
    <m/>
    <m/>
    <m/>
    <m/>
    <m/>
    <m/>
    <m/>
    <m/>
    <m/>
    <m/>
    <m/>
    <m/>
    <m/>
    <m/>
    <m/>
    <m/>
    <m/>
    <m/>
    <m/>
    <m/>
    <m/>
    <m/>
    <m/>
    <m/>
    <m/>
    <m/>
    <m/>
    <m/>
    <m/>
    <m/>
    <m/>
    <m/>
    <m/>
    <m/>
    <m/>
    <m/>
    <m/>
    <m/>
    <m/>
    <m/>
    <m/>
    <m/>
    <m/>
    <m/>
    <m/>
    <m/>
    <m/>
    <m/>
    <m/>
    <m/>
    <m/>
    <m/>
    <m/>
    <m/>
    <m/>
    <m/>
    <m/>
    <m/>
    <m/>
    <m/>
    <m/>
    <m/>
    <m/>
    <m/>
    <m/>
    <m/>
    <m/>
    <m/>
    <m/>
    <m/>
    <m/>
    <m/>
    <m/>
    <m/>
    <x v="0"/>
    <m/>
    <m/>
    <m/>
    <m/>
    <m/>
    <s v="GESTIONADO"/>
    <m/>
    <d v="2024-01-18T00:00:00"/>
    <m/>
    <m/>
    <x v="2"/>
    <x v="0"/>
    <x v="0"/>
    <x v="0"/>
    <x v="0"/>
    <n v="1"/>
    <n v="1"/>
    <n v="1"/>
    <n v="1"/>
    <x v="0"/>
    <n v="1"/>
    <s v="900150023CRECER UNIDOS S.A"/>
    <x v="2"/>
    <d v="2024-01-18T00:00:00"/>
    <x v="3519"/>
    <d v="1899-12-30T00:00:00"/>
    <d v="2024-01-18T11:31:00"/>
    <s v="11:31"/>
    <d v="1899-12-30T00:07:53"/>
    <x v="1"/>
    <x v="1"/>
    <x v="27"/>
    <x v="1"/>
    <n v="8193"/>
  </r>
  <r>
    <n v="3548"/>
    <d v="2024-01-18T11:30:46"/>
    <d v="2024-01-18T11:41:36"/>
    <s v="45577874@ventasyservicios.com.co"/>
    <s v="David Andres Pardo Torres"/>
    <m/>
    <d v="2024-01-18T00:00:00"/>
    <s v="07:12"/>
    <x v="4"/>
    <m/>
    <m/>
    <m/>
    <m/>
    <m/>
    <m/>
    <m/>
    <m/>
    <s v="y.dizonno@GrupoAbstract.com"/>
    <s v="Solicitud de Traslado"/>
    <s v="12150472"/>
    <s v="12150472"/>
    <s v="PYME PEQUEÑA"/>
    <s v="CLIENTE EXTERNO"/>
    <x v="0"/>
    <m/>
    <s v="FIJO"/>
    <s v="FO"/>
    <s v="TRASLADO SEDE"/>
    <m/>
    <m/>
    <m/>
    <m/>
    <m/>
    <m/>
    <m/>
    <m/>
    <m/>
    <m/>
    <m/>
    <m/>
    <m/>
    <m/>
    <m/>
    <m/>
    <m/>
    <m/>
    <m/>
    <m/>
    <m/>
    <m/>
    <m/>
    <m/>
    <m/>
    <m/>
    <m/>
    <m/>
    <m/>
    <m/>
    <m/>
    <m/>
    <m/>
    <m/>
    <m/>
    <m/>
    <m/>
    <m/>
    <m/>
    <m/>
    <m/>
    <m/>
    <m/>
    <m/>
    <m/>
    <m/>
    <m/>
    <m/>
    <m/>
    <m/>
    <m/>
    <m/>
    <m/>
    <m/>
    <m/>
    <m/>
    <m/>
    <m/>
    <m/>
    <s v="GESTIONADO"/>
    <m/>
    <m/>
    <m/>
    <m/>
    <m/>
    <m/>
    <m/>
    <m/>
    <m/>
    <m/>
    <m/>
    <m/>
    <m/>
    <m/>
    <m/>
    <m/>
    <m/>
    <m/>
    <m/>
    <m/>
    <m/>
    <m/>
    <m/>
    <m/>
    <m/>
    <m/>
    <m/>
    <m/>
    <m/>
    <m/>
    <m/>
    <m/>
    <m/>
    <m/>
    <m/>
    <m/>
    <m/>
    <m/>
    <m/>
    <m/>
    <m/>
    <m/>
    <m/>
    <m/>
    <m/>
    <m/>
    <m/>
    <m/>
    <m/>
    <x v="0"/>
    <m/>
    <m/>
    <m/>
    <m/>
    <m/>
    <s v="GESTIONADO"/>
    <m/>
    <d v="2024-01-18T00:00:00"/>
    <s v="20678671"/>
    <m/>
    <x v="138"/>
    <x v="0"/>
    <x v="0"/>
    <x v="0"/>
    <x v="0"/>
    <n v="1"/>
    <n v="1"/>
    <n v="1"/>
    <n v="1"/>
    <x v="0"/>
    <n v="1"/>
    <s v="1215047212150472"/>
    <x v="2"/>
    <d v="2024-01-18T00:00:00"/>
    <x v="3520"/>
    <d v="1899-12-30T00:00:00"/>
    <d v="2024-01-18T07:12:00"/>
    <s v="07:12"/>
    <d v="1899-12-30T04:29:36"/>
    <x v="1"/>
    <x v="1"/>
    <x v="14"/>
    <x v="0"/>
    <n v="8193"/>
  </r>
  <r>
    <n v="3549"/>
    <d v="2024-01-18T11:36:48"/>
    <d v="2024-01-18T11:43:01"/>
    <s v="46049316@ventasyservicios.com.co"/>
    <s v="Evelin Gicela Diaz Garzon"/>
    <m/>
    <d v="2024-01-17T00:00:00"/>
    <s v="15:55"/>
    <x v="7"/>
    <m/>
    <m/>
    <m/>
    <m/>
    <m/>
    <m/>
    <s v="angela.ruiz@colfuturo.org; "/>
    <s v="Re: sesión de la línea de COLFUTURO No. 3103070435"/>
    <m/>
    <m/>
    <s v="3103070435"/>
    <s v="FUNDACION PARA EL FUTURO "/>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8T00:00:00"/>
    <m/>
    <m/>
    <x v="79"/>
    <x v="6"/>
    <x v="0"/>
    <x v="0"/>
    <x v="0"/>
    <n v="1"/>
    <n v="1"/>
    <n v="1"/>
    <n v="1"/>
    <x v="0"/>
    <n v="1"/>
    <s v="3103070435FUNDACION PARA EL FUTURO "/>
    <x v="0"/>
    <d v="2024-01-18T00:00:00"/>
    <x v="3521"/>
    <d v="1899-12-30T00:00:00"/>
    <d v="2024-01-17T15:55:00"/>
    <s v="15:55"/>
    <d v="1899-12-30T19:48:01"/>
    <x v="4"/>
    <x v="0"/>
    <x v="22"/>
    <x v="1"/>
    <n v="8193"/>
  </r>
  <r>
    <n v="3550"/>
    <d v="2024-01-18T11:44:20"/>
    <d v="2024-01-18T11:46:02"/>
    <s v="45688293@ventasyservicios.com.co"/>
    <s v="Juan David Mendez"/>
    <m/>
    <d v="2024-01-16T00:00:00"/>
    <s v="17:24"/>
    <x v="0"/>
    <m/>
    <m/>
    <m/>
    <m/>
    <m/>
    <m/>
    <m/>
    <m/>
    <s v="aida.calvov@claro.com.co"/>
    <s v="RV: VERIFICACIÓN PAGO"/>
    <s v="4140710961"/>
    <s v="CONTRACT WORKPLACES COLOMBIA S.A.S."/>
    <s v="PYME PEQUEÑA"/>
    <s v="CLIENTE CLARO"/>
    <x v="0"/>
    <m/>
    <s v="MÓVIL"/>
    <m/>
    <m/>
    <s v="ASCARD"/>
    <s v="INFORMACIÓN - ACLARACIÓN"/>
    <m/>
    <m/>
    <m/>
    <m/>
    <m/>
    <m/>
    <m/>
    <m/>
    <m/>
    <m/>
    <m/>
    <m/>
    <m/>
    <m/>
    <m/>
    <m/>
    <m/>
    <m/>
    <m/>
    <m/>
    <m/>
    <m/>
    <m/>
    <m/>
    <m/>
    <m/>
    <m/>
    <m/>
    <m/>
    <m/>
    <m/>
    <m/>
    <m/>
    <m/>
    <m/>
    <m/>
    <m/>
    <m/>
    <m/>
    <m/>
    <m/>
    <m/>
    <m/>
    <m/>
    <m/>
    <m/>
    <m/>
    <m/>
    <m/>
    <m/>
    <m/>
    <m/>
    <m/>
    <m/>
    <m/>
    <m/>
    <m/>
    <m/>
    <m/>
    <m/>
    <m/>
    <m/>
    <m/>
    <m/>
    <m/>
    <m/>
    <m/>
    <m/>
    <m/>
    <m/>
    <m/>
    <m/>
    <m/>
    <m/>
    <m/>
    <m/>
    <m/>
    <m/>
    <m/>
    <m/>
    <m/>
    <m/>
    <m/>
    <m/>
    <m/>
    <m/>
    <m/>
    <m/>
    <m/>
    <m/>
    <m/>
    <m/>
    <m/>
    <m/>
    <m/>
    <m/>
    <m/>
    <m/>
    <m/>
    <m/>
    <m/>
    <m/>
    <m/>
    <m/>
    <m/>
    <m/>
    <m/>
    <x v="0"/>
    <m/>
    <m/>
    <m/>
    <m/>
    <m/>
    <s v="GESTIONADO"/>
    <m/>
    <d v="2024-01-18T00:00:00"/>
    <m/>
    <m/>
    <x v="208"/>
    <x v="0"/>
    <x v="0"/>
    <x v="0"/>
    <x v="0"/>
    <n v="1"/>
    <n v="1"/>
    <n v="1"/>
    <n v="1"/>
    <x v="0"/>
    <n v="1"/>
    <s v="4140710961CONTRACT WORKPLACES COLOMBIA S.A.S."/>
    <x v="0"/>
    <d v="2024-01-18T00:00:00"/>
    <x v="3522"/>
    <d v="1899-12-30T00:00:00"/>
    <d v="2024-01-16T17:24:00"/>
    <s v="17:24"/>
    <d v="1899-12-31T18:22:02"/>
    <x v="0"/>
    <x v="0"/>
    <x v="4"/>
    <x v="1"/>
    <n v="8193"/>
  </r>
  <r>
    <n v="3551"/>
    <d v="2024-01-18T11:48:43"/>
    <d v="2024-01-18T11:50:13"/>
    <s v="45077035@ventasyservicios.com.co"/>
    <s v="Diana Marcela Navia Fino"/>
    <m/>
    <d v="2024-01-18T00:00:00"/>
    <s v="07:26"/>
    <x v="3"/>
    <m/>
    <s v="15571698"/>
    <m/>
    <m/>
    <m/>
    <m/>
    <m/>
    <m/>
    <m/>
    <m/>
    <s v="8.22397298"/>
    <s v="PROMOTORA NIVEL S.A.S. -"/>
    <s v="MICRO"/>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8T00:00:00"/>
    <m/>
    <m/>
    <x v="47"/>
    <x v="3"/>
    <x v="0"/>
    <x v="0"/>
    <x v="0"/>
    <n v="1"/>
    <n v="1"/>
    <n v="1"/>
    <n v="1"/>
    <x v="0"/>
    <n v="1"/>
    <s v="8.22397298PROMOTORA NIVEL S.A.S. -"/>
    <x v="2"/>
    <d v="2024-01-18T00:00:00"/>
    <x v="3523"/>
    <d v="1899-12-30T00:00:00"/>
    <d v="2024-01-18T07:26:00"/>
    <s v="07:26"/>
    <d v="1899-12-30T04:24:13"/>
    <x v="1"/>
    <x v="1"/>
    <x v="29"/>
    <x v="1"/>
    <n v="8193"/>
  </r>
  <r>
    <n v="3552"/>
    <d v="2024-01-18T11:53:58"/>
    <d v="2024-01-18T11:54:41"/>
    <s v="46049316@ventasyservicios.com.co"/>
    <s v="Evelin Gicela Diaz Garzon"/>
    <m/>
    <d v="2024-01-17T00:00:00"/>
    <s v="15:59"/>
    <x v="7"/>
    <m/>
    <m/>
    <m/>
    <m/>
    <m/>
    <m/>
    <s v="asistente@edificarmas.co"/>
    <s v="Re: CESION DE LINEA CELULAR Y CONTRATO"/>
    <m/>
    <m/>
    <s v="3043837675"/>
    <s v="EDIFICAR MAS SAS"/>
    <s v="PYME MEDIAN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8T00:00:00"/>
    <m/>
    <m/>
    <x v="81"/>
    <x v="6"/>
    <x v="0"/>
    <x v="0"/>
    <x v="0"/>
    <n v="1"/>
    <n v="1"/>
    <n v="1"/>
    <n v="1"/>
    <x v="2"/>
    <n v="2"/>
    <s v="3043837675EDIFICAR MAS SAS"/>
    <x v="0"/>
    <d v="2024-01-18T00:00:00"/>
    <x v="3524"/>
    <d v="1899-12-30T00:00:00"/>
    <d v="2024-01-17T15:59:00"/>
    <s v="15:59"/>
    <d v="1899-12-30T19:55:41"/>
    <x v="4"/>
    <x v="0"/>
    <x v="22"/>
    <x v="1"/>
    <n v="8193"/>
  </r>
  <r>
    <n v="3553"/>
    <d v="2024-01-18T11:23:16"/>
    <d v="2024-01-18T11:56:45"/>
    <s v="45981202@ventasyservicios.com.co"/>
    <s v="Candida Mayerli Moyano Casallas"/>
    <m/>
    <d v="2024-01-18T00:00:00"/>
    <s v="11:01 a. m."/>
    <x v="8"/>
    <m/>
    <m/>
    <m/>
    <m/>
    <m/>
    <s v="FEC BANCOLOMBIA"/>
    <m/>
    <m/>
    <s v="-"/>
    <s v="RE: Solicitud de SIM Virtual cc: 1020397912"/>
    <s v="3103848298"/>
    <s v="FEC BANCOLOMBIA"/>
    <s v="SOHO"/>
    <s v="CLIENTE EXTERNO"/>
    <x v="1"/>
    <s v="DANIEL STYVEN BUSTAMANTE ARBOLEDA"/>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8T00:00:00"/>
    <m/>
    <m/>
    <x v="21"/>
    <x v="7"/>
    <x v="0"/>
    <x v="0"/>
    <x v="0"/>
    <n v="1"/>
    <n v="1"/>
    <n v="1"/>
    <n v="1"/>
    <x v="0"/>
    <n v="1"/>
    <s v="3103848298FEC BANCOLOMBIA"/>
    <x v="2"/>
    <d v="2024-01-18T00:00:00"/>
    <x v="3525"/>
    <d v="1899-12-30T00:00:00"/>
    <d v="2024-01-18T11:01:00"/>
    <s v="11:01"/>
    <d v="1899-12-30T00:55:45"/>
    <x v="1"/>
    <x v="1"/>
    <x v="10"/>
    <x v="1"/>
    <n v="8193"/>
  </r>
  <r>
    <n v="3554"/>
    <d v="2024-01-18T11:55:53"/>
    <d v="2024-01-18T11:58:32"/>
    <s v="46044971@ventasyservicios.com.co"/>
    <s v="Rowinson Pinilla Vega"/>
    <m/>
    <d v="2024-01-17T00:00:00"/>
    <s v="14:41 p. m."/>
    <x v="4"/>
    <m/>
    <m/>
    <m/>
    <m/>
    <m/>
    <m/>
    <m/>
    <m/>
    <s v="admon@star-group.co"/>
    <s v="Fwd: Re: Solicitud de cambio Nombre en servcio de internet"/>
    <s v="92028535"/>
    <s v="FRANCISCO CORTES CORREA "/>
    <s v="SOHO"/>
    <s v="CLIENTE EXTERNO"/>
    <x v="0"/>
    <m/>
    <s v="FIJO"/>
    <s v="HFC"/>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17T00:00:00"/>
    <s v="NA"/>
    <s v="NA"/>
    <x v="111"/>
    <x v="0"/>
    <x v="0"/>
    <x v="0"/>
    <x v="0"/>
    <n v="1"/>
    <n v="1"/>
    <n v="1"/>
    <n v="1"/>
    <x v="0"/>
    <n v="1"/>
    <s v="92028535FRANCISCO CORTES CORREA "/>
    <x v="0"/>
    <d v="2024-01-18T00:00:00"/>
    <x v="3526"/>
    <d v="1899-12-30T00:00:00"/>
    <d v="2024-01-17T14:41:00"/>
    <s v="14:41"/>
    <d v="1899-12-30T21:17:32"/>
    <x v="4"/>
    <x v="2"/>
    <x v="19"/>
    <x v="1"/>
    <n v="8193"/>
  </r>
  <r>
    <n v="3555"/>
    <d v="2024-01-18T11:51:21"/>
    <d v="2024-01-18T12:00:17"/>
    <s v="45688293@ventasyservicios.com.co"/>
    <s v="Juan David Mendez"/>
    <m/>
    <d v="2024-01-16T00:00:00"/>
    <s v="17:37"/>
    <x v="0"/>
    <m/>
    <m/>
    <m/>
    <m/>
    <m/>
    <m/>
    <m/>
    <m/>
    <s v="jesus.bonivento@claro.com.co"/>
    <s v="RV: Actualización de datos"/>
    <s v="3173124460"/>
    <s v="GLORIA ELENA QUINTERO CAMACHO"/>
    <s v="MICRO"/>
    <s v="CLIENTE CLARO"/>
    <x v="0"/>
    <m/>
    <s v="MÓVIL"/>
    <m/>
    <m/>
    <s v="FACTURA"/>
    <m/>
    <m/>
    <m/>
    <m/>
    <m/>
    <m/>
    <m/>
    <m/>
    <m/>
    <m/>
    <m/>
    <m/>
    <m/>
    <m/>
    <m/>
    <m/>
    <m/>
    <m/>
    <s v="ACTIVACIÓN DE FACTURA ELECTRÓNICA"/>
    <m/>
    <m/>
    <m/>
    <m/>
    <m/>
    <m/>
    <m/>
    <m/>
    <m/>
    <m/>
    <m/>
    <m/>
    <m/>
    <m/>
    <m/>
    <m/>
    <m/>
    <m/>
    <m/>
    <m/>
    <m/>
    <m/>
    <m/>
    <m/>
    <m/>
    <m/>
    <m/>
    <m/>
    <m/>
    <m/>
    <m/>
    <m/>
    <m/>
    <m/>
    <m/>
    <m/>
    <m/>
    <m/>
    <m/>
    <m/>
    <m/>
    <m/>
    <m/>
    <m/>
    <m/>
    <m/>
    <m/>
    <m/>
    <m/>
    <m/>
    <m/>
    <m/>
    <m/>
    <m/>
    <m/>
    <m/>
    <m/>
    <m/>
    <m/>
    <m/>
    <m/>
    <m/>
    <m/>
    <m/>
    <m/>
    <m/>
    <m/>
    <m/>
    <m/>
    <m/>
    <m/>
    <m/>
    <m/>
    <m/>
    <m/>
    <m/>
    <m/>
    <m/>
    <m/>
    <m/>
    <m/>
    <m/>
    <m/>
    <m/>
    <m/>
    <m/>
    <m/>
    <m/>
    <m/>
    <x v="0"/>
    <m/>
    <m/>
    <m/>
    <m/>
    <m/>
    <s v="GESTIONADO"/>
    <m/>
    <d v="2024-01-18T00:00:00"/>
    <m/>
    <m/>
    <x v="87"/>
    <x v="0"/>
    <x v="0"/>
    <x v="0"/>
    <x v="0"/>
    <n v="1"/>
    <n v="1"/>
    <n v="1"/>
    <n v="1"/>
    <x v="0"/>
    <n v="1"/>
    <s v="3173124460GLORIA ELENA QUINTERO CAMACHO"/>
    <x v="0"/>
    <d v="2024-01-18T00:00:00"/>
    <x v="3527"/>
    <d v="1899-12-30T00:00:00"/>
    <d v="2024-01-16T17:37:00"/>
    <s v="17:37"/>
    <d v="1899-12-31T18:23:17"/>
    <x v="0"/>
    <x v="0"/>
    <x v="4"/>
    <x v="1"/>
    <n v="8193"/>
  </r>
  <r>
    <n v="3556"/>
    <d v="2024-01-18T12:01:18"/>
    <d v="2024-01-18T12:01:58"/>
    <s v="46046878@ventasyservicios.com.co"/>
    <s v="Laura Alejandra Romero Roa"/>
    <m/>
    <d v="2024-01-18T00:00:00"/>
    <s v="11:58"/>
    <x v="0"/>
    <m/>
    <m/>
    <m/>
    <m/>
    <m/>
    <m/>
    <m/>
    <m/>
    <s v="johanna.idarraga@claro.com.co; "/>
    <s v="Re: Oferta  SONA GREEN SAS TECHNOLOGIES"/>
    <s v="900381188"/>
    <s v="SONA GREEN TECHNOLOGIES S"/>
    <s v="NO DETERMINADO"/>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8T00:00:00"/>
    <m/>
    <m/>
    <x v="0"/>
    <x v="0"/>
    <x v="0"/>
    <x v="0"/>
    <x v="0"/>
    <n v="1"/>
    <n v="1"/>
    <n v="1"/>
    <n v="1"/>
    <x v="0"/>
    <n v="1"/>
    <s v="900381188SONA GREEN TECHNOLOGIES S"/>
    <x v="2"/>
    <d v="2024-01-18T00:00:00"/>
    <x v="3528"/>
    <d v="1899-12-30T00:00:00"/>
    <d v="2024-01-18T11:58:00"/>
    <s v="11:58"/>
    <d v="1899-12-30T00:03:58"/>
    <x v="1"/>
    <x v="1"/>
    <x v="27"/>
    <x v="1"/>
    <n v="8193"/>
  </r>
  <r>
    <n v="3557"/>
    <d v="2024-01-18T11:56:57"/>
    <d v="2024-01-18T12:06:40"/>
    <s v="45981202@ventasyservicios.com.co"/>
    <s v="Candida Mayerli Moyano Casallas"/>
    <m/>
    <d v="2024-01-18T00:00:00"/>
    <s v="11:07 a. m."/>
    <x v="8"/>
    <m/>
    <m/>
    <m/>
    <m/>
    <m/>
    <s v="FEC BANCOLOMBIA"/>
    <m/>
    <m/>
    <s v="-"/>
    <s v="Planes de celular"/>
    <s v="3136947764"/>
    <s v="FEC BANCOLOMBIA "/>
    <s v="SOHO"/>
    <s v="CLIENTE EXTERNO"/>
    <x v="0"/>
    <m/>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8T00:00:00"/>
    <m/>
    <m/>
    <x v="22"/>
    <x v="7"/>
    <x v="0"/>
    <x v="0"/>
    <x v="0"/>
    <n v="1"/>
    <n v="1"/>
    <n v="1"/>
    <n v="1"/>
    <x v="0"/>
    <n v="1"/>
    <s v="3136947764FEC BANCOLOMBIA "/>
    <x v="2"/>
    <d v="2024-01-18T00:00:00"/>
    <x v="3529"/>
    <d v="1899-12-30T00:00:00"/>
    <d v="2024-01-18T11:07:00"/>
    <s v="11:07"/>
    <d v="1899-12-30T00:59:40"/>
    <x v="1"/>
    <x v="1"/>
    <x v="10"/>
    <x v="1"/>
    <n v="8193"/>
  </r>
  <r>
    <n v="3558"/>
    <d v="2024-01-18T12:08:22"/>
    <d v="2024-01-18T12:09:41"/>
    <s v="45077035@ventasyservicios.com.co"/>
    <s v="Diana Marcela Navia Fino"/>
    <m/>
    <d v="2024-01-18T00:00:00"/>
    <s v="07:34"/>
    <x v="3"/>
    <m/>
    <s v="15571702"/>
    <m/>
    <m/>
    <m/>
    <m/>
    <m/>
    <m/>
    <m/>
    <m/>
    <s v="8.22467813.00.00.100061"/>
    <s v="INSPECTA SAS -"/>
    <s v="MICRO"/>
    <s v="CLIENTE EXTERN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18T00:00:00"/>
    <m/>
    <m/>
    <x v="27"/>
    <x v="3"/>
    <x v="0"/>
    <x v="0"/>
    <x v="0"/>
    <n v="1"/>
    <n v="1"/>
    <n v="1"/>
    <n v="1"/>
    <x v="0"/>
    <n v="1"/>
    <s v="8.22467813.00.00.100061INSPECTA SAS -"/>
    <x v="2"/>
    <d v="2024-01-18T00:00:00"/>
    <x v="3530"/>
    <d v="1899-12-30T00:00:00"/>
    <d v="2024-01-18T07:34:00"/>
    <s v="07:34"/>
    <d v="1899-12-30T04:35:41"/>
    <x v="1"/>
    <x v="1"/>
    <x v="29"/>
    <x v="1"/>
    <n v="8193"/>
  </r>
  <r>
    <n v="3559"/>
    <d v="2024-01-18T12:04:35"/>
    <d v="2024-01-18T12:12:05"/>
    <s v="45577874@ventasyservicios.com.co"/>
    <s v="David Andres Pardo Torres"/>
    <m/>
    <d v="2024-01-16T00:00:00"/>
    <s v="15:58"/>
    <x v="0"/>
    <m/>
    <m/>
    <m/>
    <m/>
    <m/>
    <m/>
    <m/>
    <m/>
    <s v="contactopyme.co@claro.com.co"/>
    <s v="Fwd: Solicitud actualizacion de equipo"/>
    <s v="13300223"/>
    <s v="CASTRO VARGAS YESSICA TATIANA"/>
    <s v="SOHO"/>
    <s v="SOPORTE TÉCNICO NEGOCIOS"/>
    <x v="0"/>
    <m/>
    <s v="FIJO"/>
    <s v="FO"/>
    <s v="DEVOLUCIÓN DE EQUIPO"/>
    <m/>
    <m/>
    <m/>
    <m/>
    <m/>
    <m/>
    <m/>
    <m/>
    <m/>
    <m/>
    <m/>
    <m/>
    <m/>
    <m/>
    <m/>
    <m/>
    <m/>
    <s v="INFORMACIÓN - ACLARACIÓN"/>
    <m/>
    <m/>
    <m/>
    <m/>
    <m/>
    <m/>
    <m/>
    <m/>
    <m/>
    <m/>
    <m/>
    <m/>
    <m/>
    <m/>
    <m/>
    <m/>
    <m/>
    <m/>
    <m/>
    <m/>
    <m/>
    <m/>
    <m/>
    <m/>
    <m/>
    <m/>
    <m/>
    <m/>
    <m/>
    <m/>
    <m/>
    <m/>
    <m/>
    <m/>
    <m/>
    <m/>
    <m/>
    <m/>
    <m/>
    <m/>
    <m/>
    <m/>
    <m/>
    <m/>
    <m/>
    <m/>
    <m/>
    <m/>
    <m/>
    <m/>
    <m/>
    <m/>
    <m/>
    <m/>
    <m/>
    <m/>
    <m/>
    <m/>
    <m/>
    <m/>
    <m/>
    <m/>
    <m/>
    <m/>
    <m/>
    <m/>
    <m/>
    <m/>
    <m/>
    <m/>
    <m/>
    <m/>
    <m/>
    <m/>
    <m/>
    <m/>
    <m/>
    <m/>
    <m/>
    <m/>
    <m/>
    <m/>
    <m/>
    <m/>
    <m/>
    <m/>
    <m/>
    <m/>
    <m/>
    <m/>
    <m/>
    <x v="0"/>
    <m/>
    <m/>
    <m/>
    <m/>
    <m/>
    <s v="SOLUCIONADO ESCALADO"/>
    <s v="OTRAS ÁREAS"/>
    <d v="2024-01-18T00:00:00"/>
    <s v="20678855"/>
    <m/>
    <x v="160"/>
    <x v="0"/>
    <x v="4"/>
    <x v="0"/>
    <x v="0"/>
    <n v="1"/>
    <n v="1"/>
    <n v="1"/>
    <n v="1"/>
    <x v="0"/>
    <n v="1"/>
    <s v="13300223CASTRO VARGAS YESSICA TATIANA"/>
    <x v="1"/>
    <d v="2024-01-18T00:00:00"/>
    <x v="3531"/>
    <d v="1899-12-30T00:00:00"/>
    <d v="2024-01-16T15:58:00"/>
    <s v="15:58"/>
    <d v="1899-12-31T20:14:05"/>
    <x v="0"/>
    <x v="0"/>
    <x v="14"/>
    <x v="0"/>
    <n v="8193"/>
  </r>
  <r>
    <n v="3560"/>
    <d v="2024-01-18T12:07:25"/>
    <d v="2024-01-18T12:12:33"/>
    <s v="45981202@ventasyservicios.com.co"/>
    <s v="Candida Mayerli Moyano Casallas"/>
    <m/>
    <d v="2024-01-18T00:00:00"/>
    <s v="11:46 a. m."/>
    <x v="8"/>
    <m/>
    <m/>
    <m/>
    <m/>
    <m/>
    <s v="BANCOLOMBIA"/>
    <m/>
    <m/>
    <s v="-"/>
    <s v="RE: Planes de Celular Vigentes FEC"/>
    <s v="3002795337"/>
    <s v="FEC BANCOLOMBIA"/>
    <s v="SOHO"/>
    <s v="CLIENTE EXTERNO"/>
    <x v="1"/>
    <s v="DANIEL STYVEN BUSTAMANTE ARBOLEDA"/>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8T00:00:00"/>
    <m/>
    <m/>
    <x v="22"/>
    <x v="7"/>
    <x v="0"/>
    <x v="0"/>
    <x v="0"/>
    <n v="1"/>
    <n v="1"/>
    <n v="1"/>
    <n v="1"/>
    <x v="1"/>
    <n v="3"/>
    <s v="3002795337FEC BANCOLOMBIA"/>
    <x v="2"/>
    <d v="2024-01-18T00:00:00"/>
    <x v="3532"/>
    <d v="1899-12-30T00:00:00"/>
    <d v="2024-01-18T11:46:00"/>
    <s v="11:46"/>
    <d v="1899-12-30T00:26:33"/>
    <x v="1"/>
    <x v="1"/>
    <x v="10"/>
    <x v="1"/>
    <n v="8193"/>
  </r>
  <r>
    <n v="3561"/>
    <d v="2024-01-18T12:08:59"/>
    <d v="2024-01-18T12:18:47"/>
    <s v="45688293@ventasyservicios.com.co"/>
    <s v="Juan David Mendez"/>
    <m/>
    <d v="2024-01-17T00:00:00"/>
    <s v="09:27"/>
    <x v="4"/>
    <m/>
    <m/>
    <m/>
    <m/>
    <m/>
    <m/>
    <m/>
    <m/>
    <s v="recepcion@sanpedroplazacomercial.com.co"/>
    <s v="SOLICITUD DESCUENTO EN PLAN CORPORATIVO LINEAS MÓVILES CLIENTE NIT: 900072322-1 / CUENTA MAESTRA No. 8.22447097"/>
    <s v="8.22447097"/>
    <s v="CENTRO COMERCIAL SAN PEDRO PLAZA"/>
    <s v="MICRO"/>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8T00:00:00"/>
    <m/>
    <m/>
    <x v="0"/>
    <x v="0"/>
    <x v="0"/>
    <x v="0"/>
    <x v="0"/>
    <n v="1"/>
    <n v="1"/>
    <n v="1"/>
    <n v="1"/>
    <x v="0"/>
    <n v="1"/>
    <s v="8.22447097CENTRO COMERCIAL SAN PEDRO PLAZA"/>
    <x v="0"/>
    <d v="2024-01-18T00:00:00"/>
    <x v="3533"/>
    <d v="1899-12-30T00:00:00"/>
    <d v="2024-01-17T09:27:00"/>
    <s v="09:27"/>
    <d v="1899-12-31T02:51:47"/>
    <x v="0"/>
    <x v="0"/>
    <x v="4"/>
    <x v="1"/>
    <n v="8193"/>
  </r>
  <r>
    <n v="3562"/>
    <d v="2024-01-18T11:29:22"/>
    <d v="2024-01-18T12:24:54"/>
    <s v="45961452@ventasyservicios.com.co"/>
    <s v="Natalia Buenano Gonzalez"/>
    <m/>
    <d v="2024-01-18T00:00:00"/>
    <s v="10:37"/>
    <x v="0"/>
    <m/>
    <m/>
    <m/>
    <m/>
    <m/>
    <m/>
    <m/>
    <m/>
    <s v="lcardona@arcol.org"/>
    <s v="RV: Facturas Claro mes de enero FUNDACIÓN ANDES 2024"/>
    <s v="8.22490005"/>
    <s v="FUNDACION ANDES"/>
    <s v="MICRO"/>
    <s v="SUPERVISORES Y/O COORDINADORES ALIADOS"/>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8T00:00:00"/>
    <m/>
    <m/>
    <x v="47"/>
    <x v="0"/>
    <x v="0"/>
    <x v="0"/>
    <x v="0"/>
    <n v="1"/>
    <n v="1"/>
    <n v="1"/>
    <n v="1"/>
    <x v="0"/>
    <n v="1"/>
    <s v="8.22490005FUNDACION ANDES"/>
    <x v="2"/>
    <d v="2024-01-18T00:00:00"/>
    <x v="3534"/>
    <d v="1899-12-30T00:00:00"/>
    <d v="2024-01-18T10:37:00"/>
    <s v="10:37"/>
    <d v="1899-12-30T01:47:54"/>
    <x v="1"/>
    <x v="1"/>
    <x v="5"/>
    <x v="1"/>
    <n v="8193"/>
  </r>
  <r>
    <n v="3563"/>
    <d v="2024-01-18T12:25:08"/>
    <d v="2024-01-18T12:25:47"/>
    <s v="46049316@ventasyservicios.com.co"/>
    <s v="Evelin Gicela Diaz Garzon"/>
    <m/>
    <d v="2024-01-17T00:00:00"/>
    <s v="16:00"/>
    <x v="7"/>
    <m/>
    <m/>
    <m/>
    <m/>
    <m/>
    <m/>
    <s v="alejandra.betancur@angerango.com"/>
    <s v="RE: Fwd: Linea Empresarial"/>
    <m/>
    <m/>
    <s v="3013670215"/>
    <s v="ANGELA MARIA ARANGO TORO"/>
    <s v="NO DETERMINADO"/>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8T00:00:00"/>
    <m/>
    <m/>
    <x v="81"/>
    <x v="6"/>
    <x v="0"/>
    <x v="0"/>
    <x v="0"/>
    <n v="1"/>
    <n v="1"/>
    <n v="1"/>
    <n v="1"/>
    <x v="2"/>
    <n v="2"/>
    <s v="3013670215ANGELA MARIA ARANGO TORO"/>
    <x v="0"/>
    <d v="2024-01-18T00:00:00"/>
    <x v="3535"/>
    <d v="1899-12-30T00:00:00"/>
    <d v="2024-01-17T16:00:00"/>
    <s v="16:00"/>
    <d v="1899-12-30T20:25:47"/>
    <x v="4"/>
    <x v="0"/>
    <x v="22"/>
    <x v="1"/>
    <n v="8193"/>
  </r>
  <r>
    <n v="3564"/>
    <d v="2024-01-18T12:29:04"/>
    <d v="2024-01-18T12:29:16"/>
    <s v="45077040@ventasyservicios.com.co"/>
    <s v="Kimberly Tatiana Sorza Moya"/>
    <m/>
    <d v="2024-01-18T00:00:00"/>
    <s v="09:12"/>
    <x v="0"/>
    <m/>
    <m/>
    <m/>
    <m/>
    <m/>
    <m/>
    <m/>
    <m/>
    <s v="info@lavenir.com.co; "/>
    <s v="Asunto: Cancelación Servicio #713 - LAVENIR SAS Nit 900.497.559-2"/>
    <s v="info@lavenir.com.co; "/>
    <s v="L AVENIR SOCIEDAD POR ACCIONES SIMPLIFIC"/>
    <s v="MICRO"/>
    <s v="CLIENTE CLARO"/>
    <x v="0"/>
    <m/>
    <s v="MÓVIL"/>
    <m/>
    <m/>
    <s v="FACTURA"/>
    <m/>
    <m/>
    <m/>
    <m/>
    <m/>
    <m/>
    <m/>
    <m/>
    <m/>
    <m/>
    <m/>
    <m/>
    <m/>
    <m/>
    <m/>
    <m/>
    <m/>
    <m/>
    <s v="FACTURA SAP"/>
    <m/>
    <m/>
    <m/>
    <m/>
    <m/>
    <m/>
    <m/>
    <m/>
    <m/>
    <m/>
    <m/>
    <m/>
    <m/>
    <m/>
    <m/>
    <m/>
    <m/>
    <m/>
    <m/>
    <m/>
    <m/>
    <m/>
    <m/>
    <m/>
    <m/>
    <m/>
    <m/>
    <m/>
    <m/>
    <m/>
    <m/>
    <m/>
    <m/>
    <m/>
    <m/>
    <m/>
    <m/>
    <m/>
    <m/>
    <m/>
    <m/>
    <m/>
    <m/>
    <m/>
    <m/>
    <m/>
    <m/>
    <m/>
    <m/>
    <m/>
    <m/>
    <m/>
    <m/>
    <m/>
    <m/>
    <m/>
    <m/>
    <m/>
    <m/>
    <m/>
    <m/>
    <m/>
    <m/>
    <m/>
    <m/>
    <m/>
    <m/>
    <m/>
    <m/>
    <m/>
    <m/>
    <m/>
    <m/>
    <m/>
    <m/>
    <m/>
    <m/>
    <m/>
    <m/>
    <m/>
    <m/>
    <m/>
    <m/>
    <m/>
    <m/>
    <m/>
    <m/>
    <m/>
    <m/>
    <x v="0"/>
    <m/>
    <m/>
    <m/>
    <m/>
    <m/>
    <s v="GESTIONADO"/>
    <m/>
    <d v="2024-01-18T00:00:00"/>
    <m/>
    <m/>
    <x v="197"/>
    <x v="0"/>
    <x v="0"/>
    <x v="0"/>
    <x v="0"/>
    <n v="1"/>
    <n v="1"/>
    <n v="1"/>
    <n v="1"/>
    <x v="0"/>
    <n v="1"/>
    <s v="info@lavenir.com.co; L AVENIR SOCIEDAD POR ACCIONES SIMPLIFIC"/>
    <x v="2"/>
    <d v="2024-01-18T00:00:00"/>
    <x v="3536"/>
    <d v="1899-12-30T00:00:00"/>
    <d v="2024-01-18T09:12:00"/>
    <s v="09:12"/>
    <d v="1899-12-30T03:17:16"/>
    <x v="1"/>
    <x v="1"/>
    <x v="31"/>
    <x v="1"/>
    <n v="8193"/>
  </r>
  <r>
    <n v="3565"/>
    <d v="2024-01-18T12:30:23"/>
    <d v="2024-01-18T12:31:22"/>
    <s v="45077035@ventasyservicios.com.co"/>
    <s v="Diana Marcela Navia Fino"/>
    <m/>
    <d v="2024-01-18T00:00:00"/>
    <s v="07:34"/>
    <x v="3"/>
    <m/>
    <s v="15571703"/>
    <m/>
    <m/>
    <m/>
    <m/>
    <m/>
    <m/>
    <m/>
    <m/>
    <s v="8.21723197.00.00.100012"/>
    <s v="DARIO BEJARANO &amp; CIA SAS"/>
    <s v="MICRO"/>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18T00:00:00"/>
    <m/>
    <m/>
    <x v="50"/>
    <x v="3"/>
    <x v="0"/>
    <x v="0"/>
    <x v="0"/>
    <n v="1"/>
    <n v="1"/>
    <n v="1"/>
    <n v="1"/>
    <x v="0"/>
    <n v="1"/>
    <s v="8.21723197.00.00.100012DARIO BEJARANO &amp; CIA SAS"/>
    <x v="2"/>
    <d v="2024-01-18T00:00:00"/>
    <x v="3537"/>
    <d v="1899-12-30T00:00:00"/>
    <d v="2024-01-18T07:34:00"/>
    <s v="07:34"/>
    <d v="1899-12-30T04:57:22"/>
    <x v="1"/>
    <x v="1"/>
    <x v="29"/>
    <x v="1"/>
    <n v="8193"/>
  </r>
  <r>
    <n v="3566"/>
    <d v="2024-01-18T12:33:39"/>
    <d v="2024-01-18T12:35:39"/>
    <s v="45577874@ventasyservicios.com.co"/>
    <s v="David Andres Pardo Torres"/>
    <m/>
    <d v="2024-01-17T00:00:00"/>
    <s v="13:58"/>
    <x v="4"/>
    <m/>
    <m/>
    <m/>
    <m/>
    <m/>
    <m/>
    <m/>
    <m/>
    <s v="asisadmon@laprovenzagroup.com"/>
    <s v="Solicitud de cambio de razón social de esta factura "/>
    <s v="8.22490266"/>
    <s v="OBLICUO ESTRUCTURACION S A S"/>
    <s v="MICRO"/>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8T00:00:00"/>
    <s v="15"/>
    <m/>
    <x v="37"/>
    <x v="0"/>
    <x v="0"/>
    <x v="0"/>
    <x v="0"/>
    <n v="1"/>
    <n v="1"/>
    <n v="1"/>
    <n v="1"/>
    <x v="0"/>
    <n v="1"/>
    <s v="8.22490266OBLICUO ESTRUCTURACION S A S"/>
    <x v="0"/>
    <d v="2024-01-18T00:00:00"/>
    <x v="3538"/>
    <d v="1899-12-30T00:00:00"/>
    <d v="2024-01-17T13:58:00"/>
    <s v="13:58"/>
    <d v="1899-12-30T22:37:39"/>
    <x v="4"/>
    <x v="0"/>
    <x v="14"/>
    <x v="0"/>
    <n v="8193"/>
  </r>
  <r>
    <n v="3567"/>
    <d v="2024-01-18T12:36:08"/>
    <d v="2024-01-18T12:37:01"/>
    <s v="45961452@ventasyservicios.com.co"/>
    <s v="Natalia Buenano Gonzalez"/>
    <m/>
    <d v="2024-01-17T00:00:00"/>
    <s v="17:20"/>
    <x v="0"/>
    <m/>
    <m/>
    <m/>
    <m/>
    <m/>
    <m/>
    <m/>
    <m/>
    <s v="claroteayudanegocios@claro.com.co"/>
    <s v="Fwd: INCONFORMIDAD INSTALACION CTA -77358238"/>
    <s v="77358238"/>
    <s v="BRAYAN STI MENDOZA GONZALEZ                "/>
    <s v="SOHO"/>
    <s v="CLARO TE AYUDA"/>
    <x v="0"/>
    <m/>
    <s v="FIJO"/>
    <s v="HFC"/>
    <s v="PQR"/>
    <m/>
    <m/>
    <m/>
    <m/>
    <m/>
    <m/>
    <m/>
    <m/>
    <m/>
    <m/>
    <m/>
    <m/>
    <m/>
    <m/>
    <m/>
    <m/>
    <m/>
    <m/>
    <m/>
    <m/>
    <m/>
    <m/>
    <m/>
    <m/>
    <m/>
    <m/>
    <m/>
    <m/>
    <m/>
    <m/>
    <m/>
    <m/>
    <m/>
    <m/>
    <m/>
    <m/>
    <m/>
    <s v="INFORMACIÓN - ACLARACIÓN"/>
    <s v="OTROS PRODUCTOS (VENTAS)"/>
    <m/>
    <m/>
    <m/>
    <m/>
    <m/>
    <m/>
    <m/>
    <m/>
    <m/>
    <m/>
    <m/>
    <m/>
    <m/>
    <m/>
    <m/>
    <m/>
    <m/>
    <m/>
    <m/>
    <m/>
    <m/>
    <m/>
    <m/>
    <m/>
    <m/>
    <m/>
    <m/>
    <m/>
    <m/>
    <m/>
    <m/>
    <m/>
    <m/>
    <m/>
    <m/>
    <m/>
    <m/>
    <m/>
    <m/>
    <m/>
    <m/>
    <m/>
    <m/>
    <m/>
    <m/>
    <m/>
    <m/>
    <m/>
    <m/>
    <m/>
    <m/>
    <m/>
    <m/>
    <m/>
    <m/>
    <m/>
    <m/>
    <m/>
    <m/>
    <m/>
    <m/>
    <m/>
    <m/>
    <m/>
    <m/>
    <m/>
    <m/>
    <m/>
    <m/>
    <m/>
    <x v="0"/>
    <m/>
    <m/>
    <m/>
    <m/>
    <m/>
    <s v="GESTIONADO"/>
    <m/>
    <d v="2024-01-18T00:00:00"/>
    <s v="Reasignado vencido"/>
    <m/>
    <x v="60"/>
    <x v="0"/>
    <x v="0"/>
    <x v="0"/>
    <x v="0"/>
    <n v="1"/>
    <n v="1"/>
    <n v="1"/>
    <n v="1"/>
    <x v="0"/>
    <n v="1"/>
    <s v="77358238BRAYAN STI MENDOZA GONZALEZ                "/>
    <x v="0"/>
    <d v="2024-01-18T00:00:00"/>
    <x v="3539"/>
    <d v="1899-12-30T00:00:00"/>
    <d v="2024-01-17T17:20:00"/>
    <s v="17:20"/>
    <d v="1899-12-30T19:17:01"/>
    <x v="4"/>
    <x v="0"/>
    <x v="5"/>
    <x v="1"/>
    <n v="8193"/>
  </r>
  <r>
    <n v="3568"/>
    <d v="2024-01-18T12:43:04"/>
    <d v="2024-01-18T12:48:00"/>
    <s v="45077035@ventasyservicios.com.co"/>
    <s v="Diana Marcela Navia Fino"/>
    <m/>
    <d v="2024-01-18T00:00:00"/>
    <s v="07:45"/>
    <x v="3"/>
    <m/>
    <s v="15571711"/>
    <m/>
    <m/>
    <m/>
    <m/>
    <m/>
    <m/>
    <m/>
    <m/>
    <s v="8.22463387"/>
    <s v="EMPRESA DE SEGURIDAD DEL ORIENTE S.A.S. "/>
    <s v="MICRO"/>
    <s v="CLIENTE EXTERNO"/>
    <x v="0"/>
    <m/>
    <s v="MÓVIL"/>
    <m/>
    <m/>
    <s v="FACTURA"/>
    <m/>
    <m/>
    <m/>
    <m/>
    <m/>
    <m/>
    <m/>
    <m/>
    <m/>
    <m/>
    <m/>
    <m/>
    <m/>
    <m/>
    <m/>
    <m/>
    <m/>
    <m/>
    <s v="RECLAMO COBRO SERVICIOS ADICIONALES"/>
    <m/>
    <m/>
    <m/>
    <m/>
    <m/>
    <m/>
    <m/>
    <m/>
    <m/>
    <m/>
    <m/>
    <m/>
    <m/>
    <m/>
    <m/>
    <m/>
    <m/>
    <m/>
    <m/>
    <m/>
    <m/>
    <m/>
    <m/>
    <m/>
    <m/>
    <m/>
    <m/>
    <m/>
    <m/>
    <m/>
    <m/>
    <m/>
    <m/>
    <m/>
    <m/>
    <m/>
    <m/>
    <m/>
    <m/>
    <m/>
    <m/>
    <m/>
    <m/>
    <m/>
    <m/>
    <m/>
    <m/>
    <m/>
    <m/>
    <m/>
    <m/>
    <m/>
    <m/>
    <m/>
    <m/>
    <m/>
    <m/>
    <m/>
    <m/>
    <m/>
    <m/>
    <m/>
    <m/>
    <m/>
    <m/>
    <m/>
    <m/>
    <m/>
    <m/>
    <m/>
    <m/>
    <m/>
    <m/>
    <m/>
    <m/>
    <m/>
    <m/>
    <m/>
    <m/>
    <m/>
    <m/>
    <m/>
    <m/>
    <m/>
    <m/>
    <m/>
    <m/>
    <m/>
    <m/>
    <x v="0"/>
    <m/>
    <m/>
    <m/>
    <m/>
    <m/>
    <s v="GESTIONADO"/>
    <m/>
    <d v="2024-01-18T00:00:00"/>
    <m/>
    <m/>
    <x v="173"/>
    <x v="3"/>
    <x v="0"/>
    <x v="0"/>
    <x v="0"/>
    <n v="1"/>
    <n v="1"/>
    <n v="1"/>
    <n v="1"/>
    <x v="0"/>
    <n v="1"/>
    <s v="8.22463387EMPRESA DE SEGURIDAD DEL ORIENTE S.A.S. "/>
    <x v="2"/>
    <d v="2024-01-18T00:00:00"/>
    <x v="3540"/>
    <d v="1899-12-30T00:00:00"/>
    <d v="2024-01-18T07:45:00"/>
    <s v="07:45"/>
    <d v="1899-12-30T05:03:00"/>
    <x v="1"/>
    <x v="1"/>
    <x v="29"/>
    <x v="1"/>
    <n v="8193"/>
  </r>
  <r>
    <n v="3569"/>
    <d v="2024-01-18T12:37:09"/>
    <d v="2024-01-18T12:52:49"/>
    <s v="45961452@ventasyservicios.com.co"/>
    <s v="Natalia Buenano Gonzalez"/>
    <m/>
    <d v="2024-01-17T00:00:00"/>
    <s v="17:24"/>
    <x v="0"/>
    <m/>
    <m/>
    <m/>
    <m/>
    <m/>
    <m/>
    <m/>
    <m/>
    <s v="freddy.parra@claro.net.co"/>
    <s v="Re: CAMBIO E-SIM VIRTUAL"/>
    <s v="3102513260"/>
    <s v="INVERSIONES IV SAS"/>
    <s v="PYME PEQUEÑA"/>
    <s v="CONSULTOR COMERCIAL"/>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8T00:00:00"/>
    <s v="Reasignado vencido"/>
    <m/>
    <x v="21"/>
    <x v="0"/>
    <x v="0"/>
    <x v="0"/>
    <x v="0"/>
    <n v="1"/>
    <n v="1"/>
    <n v="1"/>
    <n v="1"/>
    <x v="0"/>
    <n v="1"/>
    <s v="3102513260INVERSIONES IV SAS"/>
    <x v="0"/>
    <d v="2024-01-18T00:00:00"/>
    <x v="3541"/>
    <d v="1899-12-30T00:00:00"/>
    <d v="2024-01-17T17:24:00"/>
    <s v="17:24"/>
    <d v="1899-12-30T19:28:49"/>
    <x v="4"/>
    <x v="0"/>
    <x v="5"/>
    <x v="1"/>
    <n v="8193"/>
  </r>
  <r>
    <n v="3570"/>
    <d v="2024-01-18T12:51:46"/>
    <d v="2024-01-18T12:57:10"/>
    <s v="45077035@ventasyservicios.com.co"/>
    <s v="Diana Marcela Navia Fino"/>
    <m/>
    <d v="2024-01-17T00:00:00"/>
    <s v="16:31"/>
    <x v="3"/>
    <m/>
    <s v="15561607"/>
    <m/>
    <m/>
    <m/>
    <m/>
    <m/>
    <m/>
    <m/>
    <m/>
    <s v="8.22497129.00.00.100046"/>
    <s v="TRANS LOGISTICA REYES S.A.S. -"/>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8T00:00:00"/>
    <m/>
    <m/>
    <x v="21"/>
    <x v="3"/>
    <x v="0"/>
    <x v="0"/>
    <x v="0"/>
    <n v="1"/>
    <n v="1"/>
    <n v="1"/>
    <n v="1"/>
    <x v="0"/>
    <n v="1"/>
    <s v="8.22497129.00.00.100046TRANS LOGISTICA REYES S.A.S. -"/>
    <x v="0"/>
    <d v="2024-01-18T00:00:00"/>
    <x v="3542"/>
    <d v="1899-12-30T00:00:00"/>
    <d v="2024-01-17T16:31:00"/>
    <s v="16:31"/>
    <d v="1899-12-30T20:26:10"/>
    <x v="4"/>
    <x v="0"/>
    <x v="29"/>
    <x v="1"/>
    <n v="8193"/>
  </r>
  <r>
    <n v="3571"/>
    <d v="2024-01-18T12:14:14"/>
    <d v="2024-01-18T12:57:39"/>
    <s v="45981202@ventasyservicios.com.co"/>
    <s v="Candida Mayerli Moyano Casallas"/>
    <m/>
    <d v="2024-01-18T00:00:00"/>
    <s v="11:39 a. m"/>
    <x v="8"/>
    <m/>
    <m/>
    <m/>
    <m/>
    <m/>
    <s v="BANCOLOMBIA"/>
    <m/>
    <m/>
    <s v="-"/>
    <s v="RE: Solicitud de línea de portabilidad URGENTE"/>
    <s v="3184936494"/>
    <s v="BANCOLOMBIA"/>
    <s v="MASIVO"/>
    <s v="CLIENTE EXTERNO"/>
    <x v="1"/>
    <s v="DANIEL STYVEN BUSTAMANTE ARBOLEDA"/>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8T00:00:00"/>
    <m/>
    <m/>
    <x v="47"/>
    <x v="7"/>
    <x v="0"/>
    <x v="0"/>
    <x v="0"/>
    <n v="1"/>
    <n v="1"/>
    <n v="1"/>
    <n v="1"/>
    <x v="0"/>
    <n v="1"/>
    <s v="3184936494BANCOLOMBIA"/>
    <x v="2"/>
    <d v="2024-01-18T00:00:00"/>
    <x v="3543"/>
    <d v="1899-12-30T00:00:00"/>
    <d v="2024-01-18T11:39:00"/>
    <s v="11:39"/>
    <d v="1899-12-30T01:18:39"/>
    <x v="1"/>
    <x v="1"/>
    <x v="10"/>
    <x v="1"/>
    <n v="8193"/>
  </r>
  <r>
    <n v="3572"/>
    <d v="2024-01-18T13:01:42"/>
    <d v="2024-01-18T13:03:19"/>
    <s v="45077035@ventasyservicios.com.co"/>
    <s v="Diana Marcela Navia Fino"/>
    <m/>
    <d v="2024-01-17T00:00:00"/>
    <s v="20:19"/>
    <x v="3"/>
    <m/>
    <s v="15561689"/>
    <m/>
    <m/>
    <m/>
    <m/>
    <m/>
    <m/>
    <m/>
    <m/>
    <s v="8.21788029.00.00.100005"/>
    <s v="PARQUEADERO XUA LTDA"/>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8T00:00:00"/>
    <m/>
    <m/>
    <x v="21"/>
    <x v="3"/>
    <x v="0"/>
    <x v="0"/>
    <x v="0"/>
    <n v="1"/>
    <n v="1"/>
    <n v="1"/>
    <n v="1"/>
    <x v="0"/>
    <n v="1"/>
    <s v="8.21788029.00.00.100005PARQUEADERO XUA LTDA"/>
    <x v="0"/>
    <d v="2024-01-18T00:00:00"/>
    <x v="3544"/>
    <d v="1899-12-30T00:00:00"/>
    <d v="2024-01-17T20:19:00"/>
    <s v="20:19"/>
    <d v="1899-12-30T16:44:19"/>
    <x v="3"/>
    <x v="0"/>
    <x v="29"/>
    <x v="1"/>
    <n v="8193"/>
  </r>
  <r>
    <n v="3573"/>
    <d v="2024-01-18T12:52:42"/>
    <d v="2024-01-18T13:07:38"/>
    <s v="46049316@ventasyservicios.com.co"/>
    <s v="Evelin Gicela Diaz Garzon"/>
    <m/>
    <d v="2024-01-17T00:00:00"/>
    <s v="16:03"/>
    <x v="7"/>
    <m/>
    <m/>
    <m/>
    <m/>
    <m/>
    <m/>
    <s v="variedadesmauro@hotmail.com; "/>
    <s v="Re: SOLICITUD DE CESION DE CONTRATO"/>
    <m/>
    <m/>
    <s v="3164909726"/>
    <s v="JUAN CAMILO GARCIA MORALE"/>
    <s v="SOH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8T00:00:00"/>
    <m/>
    <m/>
    <x v="79"/>
    <x v="6"/>
    <x v="0"/>
    <x v="0"/>
    <x v="0"/>
    <n v="1"/>
    <n v="1"/>
    <n v="1"/>
    <n v="1"/>
    <x v="2"/>
    <n v="3"/>
    <s v="3164909726JUAN CAMILO GARCIA MORALE"/>
    <x v="0"/>
    <d v="2024-01-18T00:00:00"/>
    <x v="3545"/>
    <d v="1899-12-30T00:00:00"/>
    <d v="2024-01-17T16:03:00"/>
    <s v="16:03"/>
    <d v="1899-12-30T21:04:38"/>
    <x v="4"/>
    <x v="0"/>
    <x v="22"/>
    <x v="1"/>
    <n v="8193"/>
  </r>
  <r>
    <n v="3574"/>
    <d v="2024-01-18T13:07:42"/>
    <d v="2024-01-18T13:08:31"/>
    <s v="46049316@ventasyservicios.com.co"/>
    <s v="Evelin Gicela Diaz Garzon"/>
    <m/>
    <d v="2024-01-17T00:00:00"/>
    <s v="16:08"/>
    <x v="7"/>
    <m/>
    <m/>
    <m/>
    <m/>
    <m/>
    <m/>
    <s v="alianzasantamaria@gmail.com"/>
    <s v="Re: CESION DE CONTRATO LINEA 3118288557"/>
    <m/>
    <m/>
    <s v="3118288557"/>
    <s v="ALIANZA SANTA MARIA S.A.S"/>
    <s v="MICRO"/>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8T00:00:00"/>
    <m/>
    <m/>
    <x v="81"/>
    <x v="6"/>
    <x v="0"/>
    <x v="0"/>
    <x v="0"/>
    <n v="1"/>
    <n v="1"/>
    <n v="1"/>
    <n v="1"/>
    <x v="0"/>
    <n v="1"/>
    <s v="3118288557ALIANZA SANTA MARIA S.A.S"/>
    <x v="0"/>
    <d v="2024-01-18T00:00:00"/>
    <x v="3546"/>
    <d v="1899-12-30T00:00:00"/>
    <d v="2024-01-17T16:08:00"/>
    <s v="16:08"/>
    <d v="1899-12-30T21:00:31"/>
    <x v="4"/>
    <x v="0"/>
    <x v="22"/>
    <x v="1"/>
    <n v="8193"/>
  </r>
  <r>
    <n v="3575"/>
    <d v="2024-01-18T12:42:26"/>
    <d v="2024-01-18T13:09:28"/>
    <s v="45577874@ventasyservicios.com.co"/>
    <s v="David Andres Pardo Torres"/>
    <m/>
    <d v="2024-01-17T00:00:00"/>
    <s v="14:58"/>
    <x v="4"/>
    <m/>
    <m/>
    <m/>
    <m/>
    <m/>
    <m/>
    <m/>
    <m/>
    <s v="asistenteprimell@gmail.com"/>
    <s v="Solicitud traslado de servicio"/>
    <s v="11821039"/>
    <s v="PRIMELL GROUP S A S"/>
    <s v="PYME PEQUEÑA"/>
    <s v="CLIENTE EXTERNO"/>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8T00:00:00"/>
    <s v="20679007"/>
    <m/>
    <x v="80"/>
    <x v="0"/>
    <x v="0"/>
    <x v="0"/>
    <x v="0"/>
    <n v="1"/>
    <n v="1"/>
    <n v="1"/>
    <n v="1"/>
    <x v="0"/>
    <n v="1"/>
    <s v="11821039PRIMELL GROUP S A S"/>
    <x v="0"/>
    <d v="2024-01-18T00:00:00"/>
    <x v="3547"/>
    <d v="1899-12-30T00:00:00"/>
    <d v="2024-01-17T14:58:00"/>
    <s v="14:58"/>
    <d v="1899-12-30T22:11:28"/>
    <x v="4"/>
    <x v="0"/>
    <x v="14"/>
    <x v="0"/>
    <n v="8193"/>
  </r>
  <r>
    <n v="3576"/>
    <d v="2024-01-18T13:10:37"/>
    <d v="2024-01-18T13:11:54"/>
    <s v="45077035@ventasyservicios.com.co"/>
    <s v="Diana Marcela Navia Fino"/>
    <m/>
    <d v="2024-01-18T00:00:00"/>
    <s v="07:12"/>
    <x v="3"/>
    <m/>
    <s v="15571694"/>
    <m/>
    <m/>
    <m/>
    <m/>
    <m/>
    <m/>
    <m/>
    <m/>
    <s v="8.22471143.00.00.100033"/>
    <s v="METALURGICA DE LOS ANDES SAS - -"/>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8T00:00:00"/>
    <m/>
    <m/>
    <x v="21"/>
    <x v="3"/>
    <x v="0"/>
    <x v="0"/>
    <x v="0"/>
    <n v="1"/>
    <n v="1"/>
    <n v="1"/>
    <n v="1"/>
    <x v="0"/>
    <n v="1"/>
    <s v="8.22471143.00.00.100033METALURGICA DE LOS ANDES SAS - -"/>
    <x v="2"/>
    <d v="2024-01-18T00:00:00"/>
    <x v="3548"/>
    <d v="1899-12-30T00:00:00"/>
    <d v="2024-01-18T07:12:00"/>
    <s v="07:12"/>
    <d v="1899-12-30T05:59:54"/>
    <x v="1"/>
    <x v="1"/>
    <x v="29"/>
    <x v="1"/>
    <n v="8193"/>
  </r>
  <r>
    <n v="3577"/>
    <d v="2024-01-18T13:12:25"/>
    <d v="2024-01-18T13:13:11"/>
    <s v="46049316@ventasyservicios.com.co"/>
    <s v="Evelin Gicela Diaz Garzon"/>
    <m/>
    <d v="2024-01-17T00:00:00"/>
    <s v="16:13"/>
    <x v="7"/>
    <m/>
    <m/>
    <m/>
    <m/>
    <m/>
    <m/>
    <s v="ingrid.hernandez@grupooet.com"/>
    <s v="RE: Cesión línea 3143798784 - 457326"/>
    <m/>
    <m/>
    <s v="3143798784"/>
    <s v="CENTRO LOGISTICO FARO SAS"/>
    <s v="PYME PEQUEÑA"/>
    <s v="CLIENTE EXTERNO"/>
    <x v="0"/>
    <m/>
    <m/>
    <m/>
    <m/>
    <m/>
    <m/>
    <m/>
    <m/>
    <m/>
    <m/>
    <m/>
    <m/>
    <m/>
    <m/>
    <m/>
    <m/>
    <m/>
    <m/>
    <m/>
    <m/>
    <m/>
    <m/>
    <m/>
    <m/>
    <m/>
    <m/>
    <m/>
    <m/>
    <m/>
    <m/>
    <m/>
    <m/>
    <m/>
    <m/>
    <m/>
    <m/>
    <m/>
    <m/>
    <m/>
    <m/>
    <m/>
    <m/>
    <m/>
    <m/>
    <m/>
    <m/>
    <m/>
    <m/>
    <m/>
    <m/>
    <m/>
    <m/>
    <m/>
    <m/>
    <m/>
    <m/>
    <m/>
    <m/>
    <m/>
    <m/>
    <m/>
    <m/>
    <m/>
    <m/>
    <m/>
    <m/>
    <m/>
    <m/>
    <m/>
    <m/>
    <m/>
    <m/>
    <m/>
    <s v="MÓVIL"/>
    <m/>
    <s v="CESIÓN RECHAZADA"/>
    <m/>
    <m/>
    <s v="OTRAS SOLICITUDES"/>
    <m/>
    <m/>
    <m/>
    <m/>
    <m/>
    <m/>
    <m/>
    <m/>
    <m/>
    <m/>
    <m/>
    <m/>
    <m/>
    <m/>
    <m/>
    <m/>
    <m/>
    <m/>
    <m/>
    <m/>
    <m/>
    <m/>
    <m/>
    <m/>
    <m/>
    <m/>
    <m/>
    <m/>
    <m/>
    <m/>
    <m/>
    <m/>
    <m/>
    <m/>
    <x v="0"/>
    <m/>
    <m/>
    <m/>
    <m/>
    <m/>
    <s v="GESTIONADO"/>
    <m/>
    <d v="2024-01-18T00:00:00"/>
    <m/>
    <m/>
    <x v="79"/>
    <x v="6"/>
    <x v="0"/>
    <x v="0"/>
    <x v="0"/>
    <n v="1"/>
    <n v="1"/>
    <n v="1"/>
    <n v="1"/>
    <x v="0"/>
    <n v="1"/>
    <s v="3143798784CENTRO LOGISTICO FARO SAS"/>
    <x v="0"/>
    <d v="2024-01-18T00:00:00"/>
    <x v="3549"/>
    <d v="1899-12-30T00:00:00"/>
    <d v="2024-01-17T16:13:00"/>
    <s v="16:13"/>
    <d v="1899-12-30T21:00:11"/>
    <x v="4"/>
    <x v="0"/>
    <x v="22"/>
    <x v="1"/>
    <n v="8193"/>
  </r>
  <r>
    <n v="3578"/>
    <d v="2024-01-18T13:15:59"/>
    <d v="2024-01-18T13:16:12"/>
    <s v="46046878@ventasyservicios.com.co"/>
    <s v="Laura Alejandra Romero Roa"/>
    <m/>
    <d v="2024-01-18T00:00:00"/>
    <s v="13:11"/>
    <x v="0"/>
    <m/>
    <m/>
    <m/>
    <m/>
    <m/>
    <m/>
    <m/>
    <m/>
    <s v="Luisfe.ColinaHu.ext@claro.com.co; "/>
    <s v="Re: CANCELACION DE INTERNE Y TV PYME"/>
    <s v="800229289"/>
    <s v=" PARROQUIA    INMACULADA"/>
    <s v="NO DETERMINADO"/>
    <s v="CLIENTE EXTERNO"/>
    <x v="0"/>
    <m/>
    <s v="FIJO"/>
    <s v="HFC"/>
    <s v="CANCELACIÓN DE SERVICIO"/>
    <m/>
    <m/>
    <m/>
    <m/>
    <m/>
    <m/>
    <m/>
    <s v="CANCELACIÓN"/>
    <m/>
    <m/>
    <m/>
    <m/>
    <m/>
    <m/>
    <m/>
    <m/>
    <m/>
    <m/>
    <m/>
    <m/>
    <m/>
    <m/>
    <m/>
    <m/>
    <m/>
    <m/>
    <m/>
    <m/>
    <m/>
    <m/>
    <m/>
    <m/>
    <m/>
    <m/>
    <m/>
    <m/>
    <m/>
    <m/>
    <m/>
    <m/>
    <m/>
    <m/>
    <m/>
    <m/>
    <m/>
    <m/>
    <m/>
    <m/>
    <m/>
    <m/>
    <m/>
    <m/>
    <m/>
    <m/>
    <m/>
    <m/>
    <m/>
    <m/>
    <m/>
    <m/>
    <m/>
    <m/>
    <m/>
    <m/>
    <m/>
    <m/>
    <m/>
    <m/>
    <m/>
    <m/>
    <m/>
    <m/>
    <m/>
    <m/>
    <m/>
    <m/>
    <m/>
    <m/>
    <m/>
    <m/>
    <m/>
    <m/>
    <m/>
    <m/>
    <m/>
    <m/>
    <m/>
    <m/>
    <m/>
    <m/>
    <m/>
    <m/>
    <m/>
    <m/>
    <m/>
    <m/>
    <m/>
    <m/>
    <m/>
    <m/>
    <m/>
    <m/>
    <m/>
    <m/>
    <m/>
    <s v="TOTAL"/>
    <m/>
    <s v="AUMENTO DE TARIFA POR IPC"/>
    <m/>
    <x v="1"/>
    <m/>
    <m/>
    <s v="1"/>
    <m/>
    <m/>
    <s v="GESTIONADO"/>
    <m/>
    <d v="2024-01-18T00:00:00"/>
    <m/>
    <m/>
    <x v="53"/>
    <x v="0"/>
    <x v="0"/>
    <x v="0"/>
    <x v="0"/>
    <n v="1"/>
    <n v="1"/>
    <n v="1"/>
    <n v="1"/>
    <x v="0"/>
    <n v="1"/>
    <s v="800229289 PARROQUIA    INMACULADA"/>
    <x v="2"/>
    <d v="2024-01-18T00:00:00"/>
    <x v="3550"/>
    <d v="1899-12-30T00:00:00"/>
    <d v="2024-01-18T13:11:00"/>
    <s v="13:11"/>
    <d v="1899-12-30T00:05:12"/>
    <x v="1"/>
    <x v="1"/>
    <x v="27"/>
    <x v="1"/>
    <n v="8193"/>
  </r>
  <r>
    <n v="3579"/>
    <d v="2024-01-18T13:13:30"/>
    <d v="2024-01-18T13:16:14"/>
    <s v="45577874@ventasyservicios.com.co"/>
    <s v="David Andres Pardo Torres"/>
    <m/>
    <d v="2024-01-17T00:00:00"/>
    <s v="15:04"/>
    <x v="4"/>
    <m/>
    <m/>
    <m/>
    <m/>
    <m/>
    <m/>
    <m/>
    <m/>
    <s v="fdicelis@genevacall.org"/>
    <s v="SOLICITUD/ CLARO"/>
    <s v="8.22473544"/>
    <s v="GENEVA CALL"/>
    <s v="MICRO"/>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8T00:00:00"/>
    <s v="19"/>
    <m/>
    <x v="9"/>
    <x v="0"/>
    <x v="0"/>
    <x v="0"/>
    <x v="0"/>
    <n v="1"/>
    <n v="1"/>
    <n v="1"/>
    <n v="1"/>
    <x v="0"/>
    <n v="1"/>
    <s v="8.22473544GENEVA CALL"/>
    <x v="0"/>
    <d v="2024-01-18T00:00:00"/>
    <x v="3551"/>
    <d v="1899-12-30T00:00:00"/>
    <d v="2024-01-17T15:04:00"/>
    <s v="15:04"/>
    <d v="1899-12-30T22:12:14"/>
    <x v="4"/>
    <x v="0"/>
    <x v="14"/>
    <x v="0"/>
    <n v="8193"/>
  </r>
  <r>
    <n v="3580"/>
    <d v="2024-01-18T12:52:54"/>
    <d v="2024-01-18T13:17:00"/>
    <s v="45961452@ventasyservicios.com.co"/>
    <s v="Natalia Buenano Gonzalez"/>
    <m/>
    <d v="2024-01-17T00:00:00"/>
    <s v="17:51"/>
    <x v="0"/>
    <m/>
    <m/>
    <m/>
    <m/>
    <m/>
    <m/>
    <m/>
    <m/>
    <s v="andre.quintero@claro.com.co"/>
    <s v="Re: QUIMICA BASICA S.A.S. // NIT 800015603"/>
    <s v="11213562"/>
    <s v="QUIMICA BASICA S.A.S."/>
    <s v="PYME PEQUEÑA"/>
    <s v="CONSULTOR COMERCIAL"/>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8T00:00:00"/>
    <m/>
    <m/>
    <x v="57"/>
    <x v="0"/>
    <x v="0"/>
    <x v="0"/>
    <x v="0"/>
    <n v="1"/>
    <n v="1"/>
    <n v="1"/>
    <n v="1"/>
    <x v="0"/>
    <n v="1"/>
    <s v="11213562QUIMICA BASICA S.A.S."/>
    <x v="0"/>
    <d v="2024-01-18T00:00:00"/>
    <x v="3552"/>
    <d v="1899-12-30T00:00:00"/>
    <d v="2024-01-17T17:51:00"/>
    <s v="17:51"/>
    <d v="1899-12-30T19:26:00"/>
    <x v="4"/>
    <x v="0"/>
    <x v="5"/>
    <x v="1"/>
    <n v="8193"/>
  </r>
  <r>
    <n v="3581"/>
    <d v="2024-01-18T13:17:50"/>
    <d v="2024-01-18T13:18:49"/>
    <s v="45077035@ventasyservicios.com.co"/>
    <s v="Diana Marcela Navia Fino"/>
    <m/>
    <d v="2024-01-18T00:00:00"/>
    <s v="08:20"/>
    <x v="3"/>
    <m/>
    <s v="15571729"/>
    <m/>
    <m/>
    <m/>
    <m/>
    <m/>
    <m/>
    <m/>
    <m/>
    <s v="8.22433493"/>
    <s v="AVE COLOMBIA SAS -"/>
    <s v="PYME MEDIANA"/>
    <s v="CLIENTE EXTERNO"/>
    <x v="0"/>
    <m/>
    <s v="MÓVIL"/>
    <m/>
    <m/>
    <s v="FACTURA"/>
    <m/>
    <m/>
    <m/>
    <m/>
    <m/>
    <m/>
    <m/>
    <m/>
    <m/>
    <m/>
    <m/>
    <m/>
    <m/>
    <m/>
    <m/>
    <m/>
    <m/>
    <m/>
    <s v="RECLAMO COBRO SERVICIOS ADICIONALES"/>
    <m/>
    <m/>
    <m/>
    <m/>
    <m/>
    <m/>
    <m/>
    <m/>
    <m/>
    <m/>
    <m/>
    <m/>
    <m/>
    <m/>
    <m/>
    <m/>
    <m/>
    <m/>
    <m/>
    <m/>
    <m/>
    <m/>
    <m/>
    <m/>
    <m/>
    <m/>
    <m/>
    <m/>
    <m/>
    <m/>
    <m/>
    <m/>
    <m/>
    <m/>
    <m/>
    <m/>
    <m/>
    <m/>
    <m/>
    <m/>
    <m/>
    <m/>
    <m/>
    <m/>
    <m/>
    <m/>
    <m/>
    <m/>
    <m/>
    <m/>
    <m/>
    <m/>
    <m/>
    <m/>
    <m/>
    <m/>
    <m/>
    <m/>
    <m/>
    <m/>
    <m/>
    <m/>
    <m/>
    <m/>
    <m/>
    <m/>
    <m/>
    <m/>
    <m/>
    <m/>
    <m/>
    <m/>
    <m/>
    <m/>
    <m/>
    <m/>
    <m/>
    <m/>
    <m/>
    <m/>
    <m/>
    <m/>
    <m/>
    <m/>
    <m/>
    <m/>
    <m/>
    <m/>
    <m/>
    <x v="0"/>
    <m/>
    <m/>
    <m/>
    <m/>
    <m/>
    <s v="GESTIONADO"/>
    <m/>
    <d v="2024-01-18T00:00:00"/>
    <m/>
    <m/>
    <x v="173"/>
    <x v="3"/>
    <x v="0"/>
    <x v="0"/>
    <x v="0"/>
    <n v="1"/>
    <n v="1"/>
    <n v="1"/>
    <n v="1"/>
    <x v="0"/>
    <n v="1"/>
    <s v="8.22433493AVE COLOMBIA SAS -"/>
    <x v="2"/>
    <d v="2024-01-18T00:00:00"/>
    <x v="3553"/>
    <d v="1899-12-30T00:00:00"/>
    <d v="2024-01-18T08:20:00"/>
    <s v="08:20"/>
    <d v="1899-12-30T04:58:49"/>
    <x v="1"/>
    <x v="1"/>
    <x v="29"/>
    <x v="1"/>
    <n v="8193"/>
  </r>
  <r>
    <n v="3582"/>
    <d v="2024-01-18T13:19:17"/>
    <d v="2024-01-18T13:19:36"/>
    <s v="46044971@ventasyservicios.com.co"/>
    <s v="Rowinson Pinilla Vega"/>
    <m/>
    <d v="2024-01-17T00:00:00"/>
    <s v="16:50 p. m."/>
    <x v="4"/>
    <m/>
    <m/>
    <m/>
    <m/>
    <m/>
    <m/>
    <m/>
    <m/>
    <s v="francisco.sanchez.ext@claro.com.co"/>
    <s v="RE: GARANTIA SERVICIO CUENTA 38575946 DANILO CARDENAS CC 79146941 TV3 84A-29 APT 802"/>
    <s v="38575946 "/>
    <s v="DANILO LESMES CARDENAS"/>
    <s v="MICRO"/>
    <s v="CLIENTE CLARO"/>
    <x v="0"/>
    <m/>
    <s v="FIJO"/>
    <s v="HFC"/>
    <s v="PRODUCTO"/>
    <m/>
    <m/>
    <m/>
    <m/>
    <m/>
    <m/>
    <m/>
    <m/>
    <m/>
    <m/>
    <m/>
    <m/>
    <m/>
    <m/>
    <m/>
    <m/>
    <m/>
    <m/>
    <m/>
    <m/>
    <m/>
    <m/>
    <m/>
    <m/>
    <m/>
    <m/>
    <m/>
    <m/>
    <m/>
    <m/>
    <m/>
    <m/>
    <m/>
    <m/>
    <m/>
    <m/>
    <m/>
    <m/>
    <s v="OTROS PRODUCTOS (VENTAS)"/>
    <m/>
    <m/>
    <m/>
    <m/>
    <m/>
    <m/>
    <m/>
    <m/>
    <m/>
    <m/>
    <m/>
    <m/>
    <m/>
    <m/>
    <m/>
    <m/>
    <m/>
    <m/>
    <m/>
    <m/>
    <m/>
    <m/>
    <m/>
    <m/>
    <m/>
    <m/>
    <m/>
    <m/>
    <m/>
    <m/>
    <m/>
    <m/>
    <m/>
    <m/>
    <m/>
    <m/>
    <m/>
    <m/>
    <m/>
    <m/>
    <m/>
    <m/>
    <m/>
    <m/>
    <m/>
    <m/>
    <m/>
    <m/>
    <m/>
    <m/>
    <m/>
    <m/>
    <m/>
    <m/>
    <m/>
    <m/>
    <m/>
    <m/>
    <m/>
    <m/>
    <m/>
    <m/>
    <m/>
    <m/>
    <m/>
    <m/>
    <m/>
    <m/>
    <m/>
    <m/>
    <x v="0"/>
    <m/>
    <m/>
    <m/>
    <m/>
    <m/>
    <s v="SOLUCIONADO ESCALADO"/>
    <s v="OTRAS ÁREAS"/>
    <d v="2024-01-17T00:00:00"/>
    <s v="NA"/>
    <s v="NA"/>
    <x v="16"/>
    <x v="0"/>
    <x v="4"/>
    <x v="0"/>
    <x v="0"/>
    <n v="1"/>
    <n v="1"/>
    <n v="1"/>
    <n v="1"/>
    <x v="0"/>
    <n v="1"/>
    <s v="38575946 DANILO LESMES CARDENAS"/>
    <x v="1"/>
    <d v="2024-01-18T00:00:00"/>
    <x v="3554"/>
    <d v="1899-12-30T00:00:00"/>
    <d v="2024-01-17T16:50:00"/>
    <s v="16:50"/>
    <d v="1899-12-30T20:29:36"/>
    <x v="4"/>
    <x v="2"/>
    <x v="19"/>
    <x v="1"/>
    <n v="8193"/>
  </r>
  <r>
    <n v="3583"/>
    <d v="2024-01-18T12:59:42"/>
    <d v="2024-01-18T13:23:08"/>
    <s v="45981202@ventasyservicios.com.co"/>
    <s v="Candida Mayerli Moyano Casallas"/>
    <m/>
    <d v="2024-01-18T00:00:00"/>
    <s v="7:24 a. m"/>
    <x v="5"/>
    <m/>
    <m/>
    <m/>
    <m/>
    <m/>
    <m/>
    <m/>
    <m/>
    <m/>
    <m/>
    <s v="3017846993"/>
    <s v="LAURA CAROLINA HERNANDEZ ARIZA"/>
    <s v="SOHO"/>
    <s v="CLIENTE EXTERNO"/>
    <x v="0"/>
    <m/>
    <m/>
    <m/>
    <m/>
    <m/>
    <m/>
    <m/>
    <m/>
    <m/>
    <m/>
    <m/>
    <m/>
    <m/>
    <m/>
    <m/>
    <m/>
    <m/>
    <m/>
    <m/>
    <m/>
    <m/>
    <m/>
    <m/>
    <m/>
    <m/>
    <m/>
    <m/>
    <m/>
    <m/>
    <m/>
    <m/>
    <m/>
    <m/>
    <m/>
    <m/>
    <m/>
    <m/>
    <m/>
    <m/>
    <m/>
    <m/>
    <m/>
    <m/>
    <m/>
    <m/>
    <m/>
    <m/>
    <m/>
    <m/>
    <m/>
    <m/>
    <m/>
    <m/>
    <m/>
    <m/>
    <m/>
    <m/>
    <m/>
    <m/>
    <m/>
    <m/>
    <m/>
    <m/>
    <m/>
    <m/>
    <m/>
    <m/>
    <m/>
    <m/>
    <m/>
    <m/>
    <m/>
    <m/>
    <m/>
    <m/>
    <m/>
    <m/>
    <m/>
    <m/>
    <m/>
    <m/>
    <s v="Fwd: Petición y queja sobre saldo incorrecto en mi linea movil claro."/>
    <s v="MÓVIL"/>
    <m/>
    <s v="NO CORRESPONDE"/>
    <m/>
    <m/>
    <m/>
    <m/>
    <m/>
    <m/>
    <m/>
    <m/>
    <m/>
    <m/>
    <m/>
    <m/>
    <m/>
    <m/>
    <m/>
    <m/>
    <m/>
    <m/>
    <m/>
    <m/>
    <m/>
    <m/>
    <m/>
    <m/>
    <m/>
    <m/>
    <m/>
    <m/>
    <x v="0"/>
    <m/>
    <m/>
    <m/>
    <m/>
    <m/>
    <s v="GESTIONADO"/>
    <m/>
    <d v="2024-01-18T00:00:00"/>
    <m/>
    <m/>
    <x v="76"/>
    <x v="4"/>
    <x v="0"/>
    <x v="0"/>
    <x v="0"/>
    <n v="1"/>
    <n v="1"/>
    <n v="1"/>
    <n v="1"/>
    <x v="0"/>
    <n v="1"/>
    <s v="3017846993"/>
    <x v="2"/>
    <d v="2024-01-18T00:00:00"/>
    <x v="3555"/>
    <d v="1899-12-30T00:00:00"/>
    <d v="2024-01-18T07:24:00"/>
    <s v="7:24"/>
    <d v="1899-12-30T05:59:08"/>
    <x v="1"/>
    <x v="1"/>
    <x v="10"/>
    <x v="1"/>
    <n v="8193"/>
  </r>
  <r>
    <n v="3584"/>
    <d v="2024-01-18T13:24:14"/>
    <d v="2024-01-18T13:26:09"/>
    <s v="45077035@ventasyservicios.com.co"/>
    <s v="Diana Marcela Navia Fino"/>
    <m/>
    <d v="2024-01-18T00:00:00"/>
    <s v="08:25"/>
    <x v="3"/>
    <m/>
    <s v="15571732"/>
    <m/>
    <m/>
    <m/>
    <m/>
    <m/>
    <m/>
    <m/>
    <m/>
    <s v="8.22482017.00.00.100031"/>
    <s v="UNITIENDAS DEL VALLE SAS UNITIENDAS DEL"/>
    <s v="MICRO"/>
    <s v="CLIENTE EXTERN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18T00:00:00"/>
    <m/>
    <m/>
    <x v="27"/>
    <x v="3"/>
    <x v="0"/>
    <x v="0"/>
    <x v="0"/>
    <n v="1"/>
    <n v="1"/>
    <n v="1"/>
    <n v="1"/>
    <x v="0"/>
    <n v="1"/>
    <s v="8.22482017.00.00.100031UNITIENDAS DEL VALLE SAS UNITIENDAS DEL"/>
    <x v="2"/>
    <d v="2024-01-18T00:00:00"/>
    <x v="3556"/>
    <d v="1899-12-30T00:00:00"/>
    <d v="2024-01-18T08:25:00"/>
    <s v="08:25"/>
    <d v="1899-12-30T05:01:09"/>
    <x v="1"/>
    <x v="1"/>
    <x v="29"/>
    <x v="1"/>
    <n v="8193"/>
  </r>
  <r>
    <n v="3585"/>
    <d v="2024-01-18T13:16:28"/>
    <d v="2024-01-18T13:31:35"/>
    <s v="45577874@ventasyservicios.com.co"/>
    <s v="David Andres Pardo Torres"/>
    <m/>
    <d v="2024-01-17T00:00:00"/>
    <s v="15:11"/>
    <x v="4"/>
    <m/>
    <m/>
    <m/>
    <m/>
    <m/>
    <m/>
    <m/>
    <m/>
    <s v="Alex.Torres@claro.com.co"/>
    <s v="RV: CESION DE CONTRATO CUENTA 99419612"/>
    <s v="Alex.Torres@claro.com.co"/>
    <s v="RV: CESION DE CONTRATO CUENTA 99419612"/>
    <s v="SOHO"/>
    <s v="CONSULTOR COMERCIAL"/>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8T00:00:00"/>
    <s v="996675048_x000a_"/>
    <m/>
    <x v="37"/>
    <x v="0"/>
    <x v="0"/>
    <x v="0"/>
    <x v="0"/>
    <n v="1"/>
    <n v="1"/>
    <n v="1"/>
    <n v="1"/>
    <x v="0"/>
    <n v="1"/>
    <s v="Alex.Torres@claro.com.coRV: CESION DE CONTRATO CUENTA 99419612"/>
    <x v="0"/>
    <d v="2024-01-18T00:00:00"/>
    <x v="3557"/>
    <d v="1899-12-30T00:00:00"/>
    <d v="2024-01-17T15:11:00"/>
    <s v="15:11"/>
    <d v="1899-12-30T22:20:35"/>
    <x v="4"/>
    <x v="0"/>
    <x v="14"/>
    <x v="0"/>
    <n v="8193"/>
  </r>
  <r>
    <n v="3586"/>
    <d v="2024-01-18T13:35:13"/>
    <d v="2024-01-18T13:36:22"/>
    <s v="45961452@ventasyservicios.com.co"/>
    <s v="Natalia Buenano Gonzalez"/>
    <m/>
    <d v="2024-01-17T00:00:00"/>
    <s v="17:48"/>
    <x v="0"/>
    <m/>
    <m/>
    <m/>
    <m/>
    <m/>
    <m/>
    <m/>
    <m/>
    <s v="Mabel.GonzalezV@claro.com.co"/>
    <s v="Re: SOLICITUD RESPORTE CORPORATIVO Logistica integral  en frio sas NIT  900 268 637 - 7"/>
    <s v="8.22461124"/>
    <s v="LOGISTICA INTEGRAL EN FRIO S.A.S."/>
    <s v="SOHO"/>
    <s v="CONSULTOR COMERCIAL"/>
    <x v="0"/>
    <m/>
    <s v="MÓVIL"/>
    <m/>
    <m/>
    <s v="REPORTES"/>
    <m/>
    <m/>
    <m/>
    <m/>
    <m/>
    <m/>
    <m/>
    <m/>
    <m/>
    <m/>
    <m/>
    <m/>
    <m/>
    <m/>
    <m/>
    <m/>
    <m/>
    <m/>
    <m/>
    <m/>
    <m/>
    <m/>
    <m/>
    <m/>
    <m/>
    <m/>
    <m/>
    <m/>
    <m/>
    <m/>
    <m/>
    <m/>
    <m/>
    <m/>
    <m/>
    <m/>
    <m/>
    <m/>
    <m/>
    <m/>
    <m/>
    <m/>
    <m/>
    <m/>
    <m/>
    <m/>
    <s v="REPORTE CORPORATIVO"/>
    <m/>
    <m/>
    <m/>
    <m/>
    <m/>
    <m/>
    <m/>
    <m/>
    <m/>
    <m/>
    <m/>
    <m/>
    <m/>
    <m/>
    <m/>
    <m/>
    <m/>
    <m/>
    <m/>
    <m/>
    <m/>
    <m/>
    <m/>
    <m/>
    <m/>
    <m/>
    <m/>
    <m/>
    <m/>
    <m/>
    <m/>
    <m/>
    <m/>
    <m/>
    <m/>
    <m/>
    <m/>
    <m/>
    <m/>
    <m/>
    <m/>
    <m/>
    <m/>
    <m/>
    <m/>
    <m/>
    <m/>
    <m/>
    <m/>
    <m/>
    <m/>
    <m/>
    <m/>
    <m/>
    <m/>
    <m/>
    <m/>
    <m/>
    <m/>
    <m/>
    <m/>
    <x v="0"/>
    <m/>
    <m/>
    <m/>
    <m/>
    <m/>
    <s v="GESTIONADO"/>
    <m/>
    <d v="2024-01-18T00:00:00"/>
    <s v="Reasignado vencido"/>
    <m/>
    <x v="49"/>
    <x v="0"/>
    <x v="0"/>
    <x v="0"/>
    <x v="0"/>
    <n v="1"/>
    <n v="1"/>
    <n v="1"/>
    <n v="1"/>
    <x v="0"/>
    <n v="1"/>
    <s v="8.22461124LOGISTICA INTEGRAL EN FRIO S.A.S."/>
    <x v="0"/>
    <d v="2024-01-18T00:00:00"/>
    <x v="3558"/>
    <d v="1899-12-30T00:00:00"/>
    <d v="2024-01-17T17:48:00"/>
    <s v="17:48"/>
    <d v="1899-12-30T19:48:22"/>
    <x v="4"/>
    <x v="0"/>
    <x v="5"/>
    <x v="1"/>
    <n v="8193"/>
  </r>
  <r>
    <n v="3587"/>
    <d v="2024-01-18T13:36:47"/>
    <d v="2024-01-18T13:38:22"/>
    <s v="45077035@ventasyservicios.com.co"/>
    <s v="Diana Marcela Navia Fino"/>
    <m/>
    <d v="2024-01-18T00:00:00"/>
    <s v="08:37"/>
    <x v="3"/>
    <m/>
    <s v="15571741"/>
    <m/>
    <m/>
    <m/>
    <m/>
    <m/>
    <m/>
    <m/>
    <m/>
    <s v="8.22491796.00.00.100000"/>
    <s v="PROVINAS S.A.S -"/>
    <s v="MICRO"/>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18T00:00:00"/>
    <m/>
    <m/>
    <x v="31"/>
    <x v="3"/>
    <x v="0"/>
    <x v="0"/>
    <x v="0"/>
    <n v="1"/>
    <n v="1"/>
    <n v="1"/>
    <n v="1"/>
    <x v="0"/>
    <n v="1"/>
    <s v="8.22491796.00.00.100000PROVINAS S.A.S -"/>
    <x v="2"/>
    <d v="2024-01-18T00:00:00"/>
    <x v="3559"/>
    <d v="1899-12-30T00:00:00"/>
    <d v="2024-01-18T08:37:00"/>
    <s v="08:37"/>
    <d v="1899-12-30T05:01:22"/>
    <x v="1"/>
    <x v="1"/>
    <x v="29"/>
    <x v="1"/>
    <n v="8193"/>
  </r>
  <r>
    <n v="3588"/>
    <d v="2024-01-18T13:28:26"/>
    <d v="2024-01-18T13:40:45"/>
    <s v="45981202@ventasyservicios.com.co"/>
    <s v="Candida Mayerli Moyano Casallas"/>
    <m/>
    <d v="2024-01-18T00:00:00"/>
    <s v="9:18 a. m."/>
    <x v="5"/>
    <m/>
    <m/>
    <m/>
    <m/>
    <m/>
    <m/>
    <m/>
    <m/>
    <m/>
    <m/>
    <s v="8.22463821"/>
    <s v="UNIDAD CERRADA BODEGAS LA TROJA -"/>
    <s v="SOHO"/>
    <s v="CLIENTE EXTERNO"/>
    <x v="0"/>
    <m/>
    <m/>
    <m/>
    <m/>
    <m/>
    <m/>
    <m/>
    <m/>
    <m/>
    <m/>
    <m/>
    <m/>
    <m/>
    <m/>
    <m/>
    <m/>
    <m/>
    <m/>
    <m/>
    <m/>
    <m/>
    <m/>
    <m/>
    <m/>
    <m/>
    <m/>
    <m/>
    <m/>
    <m/>
    <m/>
    <m/>
    <m/>
    <m/>
    <m/>
    <m/>
    <m/>
    <m/>
    <m/>
    <m/>
    <m/>
    <m/>
    <m/>
    <m/>
    <m/>
    <m/>
    <m/>
    <m/>
    <m/>
    <m/>
    <m/>
    <m/>
    <m/>
    <m/>
    <m/>
    <m/>
    <m/>
    <m/>
    <m/>
    <m/>
    <m/>
    <m/>
    <m/>
    <m/>
    <m/>
    <m/>
    <m/>
    <m/>
    <m/>
    <m/>
    <m/>
    <m/>
    <m/>
    <m/>
    <m/>
    <m/>
    <m/>
    <m/>
    <m/>
    <m/>
    <m/>
    <m/>
    <s v="Pago no abonado "/>
    <s v="MÓVIL"/>
    <m/>
    <s v="PAGO YA APLICADO"/>
    <s v="APP MI CLARO"/>
    <s v="TRANSFERENCIA CON PAGO A LA REFERENCIA"/>
    <m/>
    <m/>
    <m/>
    <m/>
    <m/>
    <m/>
    <m/>
    <m/>
    <m/>
    <m/>
    <m/>
    <m/>
    <m/>
    <m/>
    <m/>
    <m/>
    <m/>
    <m/>
    <m/>
    <m/>
    <m/>
    <m/>
    <m/>
    <m/>
    <m/>
    <m/>
    <x v="0"/>
    <m/>
    <m/>
    <m/>
    <m/>
    <m/>
    <s v="GESTIONADO"/>
    <m/>
    <d v="2024-01-18T00:00:00"/>
    <m/>
    <m/>
    <x v="70"/>
    <x v="4"/>
    <x v="0"/>
    <x v="0"/>
    <x v="0"/>
    <n v="1"/>
    <n v="1"/>
    <n v="1"/>
    <n v="1"/>
    <x v="0"/>
    <n v="1"/>
    <s v="8.22463821"/>
    <x v="2"/>
    <d v="2024-01-18T00:00:00"/>
    <x v="3560"/>
    <d v="1899-12-30T00:00:00"/>
    <d v="2024-01-18T09:18:00"/>
    <s v="9:18"/>
    <d v="1899-12-30T04:22:45"/>
    <x v="1"/>
    <x v="1"/>
    <x v="10"/>
    <x v="1"/>
    <n v="8193"/>
  </r>
  <r>
    <n v="3589"/>
    <d v="2024-01-18T13:49:35"/>
    <d v="2024-01-18T13:49:48"/>
    <s v="45961452@ventasyservicios.com.co"/>
    <s v="Natalia Buenano Gonzalez"/>
    <m/>
    <d v="2024-01-17T00:00:00"/>
    <s v="17:54"/>
    <x v="0"/>
    <m/>
    <m/>
    <m/>
    <m/>
    <m/>
    <m/>
    <m/>
    <m/>
    <s v="dayana.julio@claro.com.co"/>
    <s v="Re: ASIGNACION APN PRIVADO P.O.C INVERSIONES Y CONSULTORES S.A.S. NIT 901178538"/>
    <s v="8.22503500"/>
    <s v="P.O.C INVERSIONES Y CONSU"/>
    <s v="NO DETERMINADO"/>
    <s v="CONSULTOR COMERCIAL"/>
    <x v="0"/>
    <m/>
    <s v="MÓVIL"/>
    <m/>
    <m/>
    <s v="SERVICIOS ADICIONALES"/>
    <m/>
    <m/>
    <m/>
    <m/>
    <m/>
    <m/>
    <m/>
    <m/>
    <m/>
    <m/>
    <m/>
    <m/>
    <m/>
    <m/>
    <m/>
    <m/>
    <m/>
    <m/>
    <m/>
    <m/>
    <m/>
    <m/>
    <m/>
    <m/>
    <m/>
    <m/>
    <m/>
    <m/>
    <m/>
    <m/>
    <m/>
    <m/>
    <m/>
    <m/>
    <m/>
    <m/>
    <m/>
    <m/>
    <m/>
    <m/>
    <m/>
    <m/>
    <m/>
    <m/>
    <m/>
    <m/>
    <m/>
    <m/>
    <m/>
    <m/>
    <m/>
    <m/>
    <s v="ACTIVACIÓN"/>
    <m/>
    <m/>
    <m/>
    <m/>
    <m/>
    <m/>
    <m/>
    <m/>
    <m/>
    <m/>
    <m/>
    <m/>
    <m/>
    <m/>
    <m/>
    <m/>
    <m/>
    <m/>
    <m/>
    <m/>
    <m/>
    <m/>
    <m/>
    <m/>
    <m/>
    <m/>
    <m/>
    <m/>
    <m/>
    <m/>
    <m/>
    <m/>
    <m/>
    <m/>
    <m/>
    <m/>
    <m/>
    <m/>
    <m/>
    <m/>
    <m/>
    <m/>
    <m/>
    <m/>
    <m/>
    <m/>
    <m/>
    <m/>
    <m/>
    <m/>
    <m/>
    <m/>
    <m/>
    <m/>
    <m/>
    <x v="0"/>
    <m/>
    <m/>
    <m/>
    <m/>
    <m/>
    <s v="GESTIONADO"/>
    <m/>
    <d v="2024-01-18T00:00:00"/>
    <s v="Reasignado vencido"/>
    <m/>
    <x v="30"/>
    <x v="0"/>
    <x v="0"/>
    <x v="0"/>
    <x v="0"/>
    <n v="1"/>
    <n v="1"/>
    <n v="1"/>
    <n v="1"/>
    <x v="0"/>
    <n v="1"/>
    <s v="8.22503500P.O.C INVERSIONES Y CONSU"/>
    <x v="0"/>
    <d v="2024-01-18T00:00:00"/>
    <x v="3561"/>
    <d v="1899-12-30T00:00:00"/>
    <d v="2024-01-17T17:54:00"/>
    <s v="17:54"/>
    <d v="1899-12-30T19:55:48"/>
    <x v="4"/>
    <x v="0"/>
    <x v="5"/>
    <x v="1"/>
    <n v="8193"/>
  </r>
  <r>
    <n v="3590"/>
    <d v="2024-01-18T13:42:29"/>
    <d v="2024-01-18T13:53:43"/>
    <s v="45981202@ventasyservicios.com.co"/>
    <s v="Candida Mayerli Moyano Casallas"/>
    <m/>
    <d v="2024-01-18T00:00:00"/>
    <s v="9:21 a. m."/>
    <x v="5"/>
    <m/>
    <m/>
    <m/>
    <m/>
    <m/>
    <m/>
    <m/>
    <m/>
    <m/>
    <m/>
    <s v="1.19866721"/>
    <s v="JR WORLD BUSINESS S A S -"/>
    <s v="MICRO"/>
    <s v="CLIENTE EXTERNO"/>
    <x v="0"/>
    <m/>
    <m/>
    <m/>
    <m/>
    <m/>
    <m/>
    <m/>
    <m/>
    <m/>
    <m/>
    <m/>
    <m/>
    <m/>
    <m/>
    <m/>
    <m/>
    <m/>
    <m/>
    <m/>
    <m/>
    <m/>
    <m/>
    <m/>
    <m/>
    <m/>
    <m/>
    <m/>
    <m/>
    <m/>
    <m/>
    <m/>
    <m/>
    <m/>
    <m/>
    <m/>
    <m/>
    <m/>
    <m/>
    <m/>
    <m/>
    <m/>
    <m/>
    <m/>
    <m/>
    <m/>
    <m/>
    <m/>
    <m/>
    <m/>
    <m/>
    <m/>
    <m/>
    <m/>
    <m/>
    <m/>
    <m/>
    <m/>
    <m/>
    <m/>
    <m/>
    <m/>
    <m/>
    <m/>
    <m/>
    <m/>
    <m/>
    <m/>
    <m/>
    <m/>
    <m/>
    <m/>
    <m/>
    <m/>
    <m/>
    <m/>
    <m/>
    <m/>
    <m/>
    <m/>
    <m/>
    <m/>
    <s v="Re: Cruce de saldo. CERTIFICACION BBVA"/>
    <s v="MÓVIL"/>
    <m/>
    <s v="PAGO YA APLICADO"/>
    <s v="BANCO BOGOTÁ"/>
    <s v="TRANSFERENCIA CON PAGO A LA REFERENCIA"/>
    <m/>
    <m/>
    <m/>
    <m/>
    <m/>
    <m/>
    <m/>
    <m/>
    <m/>
    <m/>
    <m/>
    <m/>
    <m/>
    <m/>
    <m/>
    <m/>
    <m/>
    <m/>
    <m/>
    <m/>
    <m/>
    <m/>
    <m/>
    <m/>
    <m/>
    <m/>
    <x v="0"/>
    <m/>
    <m/>
    <m/>
    <m/>
    <m/>
    <s v="GESTIONADO"/>
    <m/>
    <d v="2024-01-18T00:00:00"/>
    <m/>
    <m/>
    <x v="70"/>
    <x v="4"/>
    <x v="0"/>
    <x v="0"/>
    <x v="0"/>
    <n v="1"/>
    <n v="1"/>
    <n v="1"/>
    <n v="1"/>
    <x v="1"/>
    <n v="3"/>
    <s v="1.19866721"/>
    <x v="2"/>
    <d v="2024-01-18T00:00:00"/>
    <x v="3562"/>
    <d v="1899-12-30T00:00:00"/>
    <d v="2024-01-18T09:21:00"/>
    <s v="9:21"/>
    <d v="1899-12-30T04:32:43"/>
    <x v="1"/>
    <x v="1"/>
    <x v="10"/>
    <x v="1"/>
    <n v="8193"/>
  </r>
  <r>
    <n v="3591"/>
    <d v="2024-01-18T13:36:29"/>
    <d v="2024-01-18T13:54:50"/>
    <s v="45113897@ventasyservicios.com.co"/>
    <s v="Diana Carolina Zambrano Cruz"/>
    <m/>
    <d v="2024-01-17T00:00:00"/>
    <s v="12:10"/>
    <x v="4"/>
    <m/>
    <m/>
    <m/>
    <m/>
    <m/>
    <m/>
    <m/>
    <m/>
    <s v="calidad@gomezasociadosltda.com"/>
    <s v="SOLICITUD CERTIFICACIÓN CONECTIVIDAD. "/>
    <s v="4747424"/>
    <s v=" PQR INCONSISTENCIAS                       "/>
    <s v="MASIVO"/>
    <s v="CLIENTE EXTERNO"/>
    <x v="0"/>
    <m/>
    <s v="FIJO"/>
    <s v="HFC"/>
    <s v="CASO RECHAZADO"/>
    <m/>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18T00:00:00"/>
    <m/>
    <m/>
    <x v="3"/>
    <x v="0"/>
    <x v="0"/>
    <x v="0"/>
    <x v="0"/>
    <n v="1"/>
    <n v="1"/>
    <n v="1"/>
    <n v="1"/>
    <x v="1"/>
    <n v="5"/>
    <s v="4747424 PQR INCONSISTENCIAS                       "/>
    <x v="0"/>
    <d v="2024-01-18T00:00:00"/>
    <x v="3563"/>
    <d v="1899-12-30T00:00:00"/>
    <d v="2024-01-17T12:10:00"/>
    <s v="12:10"/>
    <d v="1899-12-31T01:44:50"/>
    <x v="0"/>
    <x v="0"/>
    <x v="30"/>
    <x v="0"/>
    <n v="8193"/>
  </r>
  <r>
    <n v="3592"/>
    <d v="2024-01-18T13:14:40"/>
    <d v="2024-01-18T13:55:10"/>
    <s v="45632550@ventasyservicios.com.co"/>
    <s v="Alejandra Rodriguez Cajamarca"/>
    <m/>
    <d v="2024-01-17T00:00:00"/>
    <s v=" 9:57 a. m."/>
    <x v="4"/>
    <m/>
    <m/>
    <m/>
    <m/>
    <m/>
    <m/>
    <m/>
    <m/>
    <s v="contabilidad@chemicalgroup.com.co"/>
    <s v="RE: RV: RESPUESTA RADICADO N. 20555148"/>
    <s v="1.32119379"/>
    <s v="GROW CHEMICAL GROUP S.A."/>
    <s v="PYME PEQUEÑA"/>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8T00:00:00"/>
    <m/>
    <m/>
    <x v="47"/>
    <x v="0"/>
    <x v="0"/>
    <x v="0"/>
    <x v="0"/>
    <n v="1"/>
    <n v="1"/>
    <n v="1"/>
    <n v="1"/>
    <x v="0"/>
    <n v="1"/>
    <s v="1.32119379GROW CHEMICAL GROUP S.A."/>
    <x v="0"/>
    <d v="2024-01-18T00:00:00"/>
    <x v="3564"/>
    <d v="1899-12-30T00:00:00"/>
    <d v="2024-01-17T09:57:00"/>
    <s v=" 9:57"/>
    <d v="1899-12-31T03:58:10"/>
    <x v="0"/>
    <x v="0"/>
    <x v="24"/>
    <x v="0"/>
    <n v="8193"/>
  </r>
  <r>
    <n v="3593"/>
    <d v="2024-01-18T13:56:37"/>
    <d v="2024-01-18T13:57:43"/>
    <s v="45077035@ventasyservicios.com.co"/>
    <s v="Diana Marcela Navia Fino"/>
    <m/>
    <d v="2024-01-18T00:00:00"/>
    <s v="08:51"/>
    <x v="3"/>
    <m/>
    <s v="15571750"/>
    <m/>
    <m/>
    <m/>
    <m/>
    <m/>
    <m/>
    <m/>
    <m/>
    <s v="8.21501759.00.00.100005"/>
    <s v="COMERCIALIZADORA DEL CAMPO Y LA CONSTRUC -"/>
    <s v="PYME MEDIANA"/>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18T00:00:00"/>
    <m/>
    <m/>
    <x v="31"/>
    <x v="3"/>
    <x v="0"/>
    <x v="0"/>
    <x v="0"/>
    <n v="1"/>
    <n v="1"/>
    <n v="1"/>
    <n v="1"/>
    <x v="0"/>
    <n v="1"/>
    <s v="8.21501759.00.00.100005COMERCIALIZADORA DEL CAMPO Y LA CONSTRUC -"/>
    <x v="2"/>
    <d v="2024-01-18T00:00:00"/>
    <x v="3565"/>
    <d v="1899-12-30T00:00:00"/>
    <d v="2024-01-18T08:51:00"/>
    <s v="08:51"/>
    <d v="1899-12-30T05:06:43"/>
    <x v="1"/>
    <x v="1"/>
    <x v="29"/>
    <x v="1"/>
    <n v="8193"/>
  </r>
  <r>
    <n v="3594"/>
    <d v="2024-01-18T13:57:24"/>
    <d v="2024-01-18T13:58:00"/>
    <s v="45961452@ventasyservicios.com.co"/>
    <s v="Natalia Buenano Gonzalez"/>
    <m/>
    <d v="2024-01-17T00:00:00"/>
    <s v="18:16"/>
    <x v="0"/>
    <m/>
    <m/>
    <m/>
    <m/>
    <m/>
    <m/>
    <m/>
    <m/>
    <s v="Mabel.GonzalezV@claro.com.co"/>
    <s v="Re: RE: SOLICITUD REPORTE CORPORATIVO // COMPAÑIA HOTELERA PLAZA 900842287-4"/>
    <s v="8.22402672"/>
    <s v="COMPAÑÍA HOTELERA PLAZA S"/>
    <s v="PYME MEDIANA"/>
    <s v="CONSULTOR COMERCIAL"/>
    <x v="0"/>
    <m/>
    <s v="MÓVIL"/>
    <m/>
    <m/>
    <s v="REPORTES"/>
    <m/>
    <m/>
    <m/>
    <m/>
    <m/>
    <m/>
    <m/>
    <m/>
    <m/>
    <m/>
    <m/>
    <m/>
    <m/>
    <m/>
    <m/>
    <m/>
    <m/>
    <m/>
    <m/>
    <m/>
    <m/>
    <m/>
    <m/>
    <m/>
    <m/>
    <m/>
    <m/>
    <m/>
    <m/>
    <m/>
    <m/>
    <m/>
    <m/>
    <m/>
    <m/>
    <m/>
    <m/>
    <m/>
    <m/>
    <m/>
    <m/>
    <m/>
    <m/>
    <m/>
    <m/>
    <m/>
    <s v="REPORTE CORPORATIVO"/>
    <m/>
    <m/>
    <m/>
    <m/>
    <m/>
    <m/>
    <m/>
    <m/>
    <m/>
    <m/>
    <m/>
    <m/>
    <m/>
    <m/>
    <m/>
    <m/>
    <m/>
    <m/>
    <m/>
    <m/>
    <m/>
    <m/>
    <m/>
    <m/>
    <m/>
    <m/>
    <m/>
    <m/>
    <m/>
    <m/>
    <m/>
    <m/>
    <m/>
    <m/>
    <m/>
    <m/>
    <m/>
    <m/>
    <m/>
    <m/>
    <m/>
    <m/>
    <m/>
    <m/>
    <m/>
    <m/>
    <m/>
    <m/>
    <m/>
    <m/>
    <m/>
    <m/>
    <m/>
    <m/>
    <m/>
    <m/>
    <m/>
    <m/>
    <m/>
    <m/>
    <m/>
    <x v="0"/>
    <m/>
    <m/>
    <m/>
    <m/>
    <m/>
    <s v="GESTIONADO"/>
    <m/>
    <d v="2024-01-18T00:00:00"/>
    <s v="Reasignado vencido"/>
    <m/>
    <x v="49"/>
    <x v="0"/>
    <x v="0"/>
    <x v="0"/>
    <x v="0"/>
    <n v="1"/>
    <n v="1"/>
    <n v="1"/>
    <n v="1"/>
    <x v="0"/>
    <n v="1"/>
    <s v="8.22402672COMPAÑÍA HOTELERA PLAZA S"/>
    <x v="0"/>
    <d v="2024-01-18T00:00:00"/>
    <x v="3566"/>
    <d v="1899-12-30T00:00:00"/>
    <d v="2024-01-17T18:16:00"/>
    <s v="18:16"/>
    <d v="1899-12-30T19:42:00"/>
    <x v="4"/>
    <x v="0"/>
    <x v="5"/>
    <x v="1"/>
    <n v="8193"/>
  </r>
  <r>
    <n v="3595"/>
    <d v="2024-01-18T13:56:48"/>
    <d v="2024-01-18T13:58:36"/>
    <s v="45981202@ventasyservicios.com.co"/>
    <s v="Candida Mayerli Moyano Casallas"/>
    <m/>
    <d v="2024-01-18T00:00:00"/>
    <s v="9:26 a. m"/>
    <x v="5"/>
    <m/>
    <m/>
    <m/>
    <m/>
    <m/>
    <m/>
    <m/>
    <m/>
    <m/>
    <m/>
    <s v="1.19866721"/>
    <s v="JR WORLD BUSINESS S A S"/>
    <s v="MICRO"/>
    <s v="CLIENTE EXTERNO"/>
    <x v="0"/>
    <m/>
    <m/>
    <m/>
    <m/>
    <m/>
    <m/>
    <m/>
    <m/>
    <m/>
    <m/>
    <m/>
    <m/>
    <m/>
    <m/>
    <m/>
    <m/>
    <m/>
    <m/>
    <m/>
    <m/>
    <m/>
    <m/>
    <m/>
    <m/>
    <m/>
    <m/>
    <m/>
    <m/>
    <m/>
    <m/>
    <m/>
    <m/>
    <m/>
    <m/>
    <m/>
    <m/>
    <m/>
    <m/>
    <m/>
    <m/>
    <m/>
    <m/>
    <m/>
    <m/>
    <m/>
    <m/>
    <m/>
    <m/>
    <m/>
    <m/>
    <m/>
    <m/>
    <m/>
    <m/>
    <m/>
    <m/>
    <m/>
    <m/>
    <m/>
    <m/>
    <m/>
    <m/>
    <m/>
    <m/>
    <m/>
    <m/>
    <m/>
    <m/>
    <m/>
    <m/>
    <m/>
    <m/>
    <m/>
    <m/>
    <m/>
    <m/>
    <m/>
    <m/>
    <m/>
    <m/>
    <m/>
    <s v="Re: Cruce de saldo. CERTIFICACION BBVA"/>
    <s v="MÓVIL"/>
    <m/>
    <s v="PAGO YA APLICADO"/>
    <s v="BANCO BBVA"/>
    <s v="TRANSFERENCIA CON PAGO A LA REFERENCIA"/>
    <m/>
    <m/>
    <m/>
    <m/>
    <m/>
    <m/>
    <m/>
    <m/>
    <m/>
    <m/>
    <m/>
    <m/>
    <m/>
    <m/>
    <m/>
    <m/>
    <m/>
    <m/>
    <m/>
    <m/>
    <m/>
    <m/>
    <m/>
    <m/>
    <m/>
    <m/>
    <x v="0"/>
    <m/>
    <m/>
    <m/>
    <m/>
    <m/>
    <s v="GESTIONADO"/>
    <m/>
    <d v="2024-01-18T00:00:00"/>
    <m/>
    <m/>
    <x v="70"/>
    <x v="4"/>
    <x v="0"/>
    <x v="0"/>
    <x v="0"/>
    <n v="1"/>
    <n v="1"/>
    <n v="1"/>
    <n v="1"/>
    <x v="2"/>
    <n v="3"/>
    <s v="1.19866721"/>
    <x v="2"/>
    <d v="2024-01-18T00:00:00"/>
    <x v="3567"/>
    <d v="1899-12-30T00:00:00"/>
    <d v="2024-01-18T09:26:00"/>
    <s v="9:26"/>
    <d v="1899-12-30T04:32:36"/>
    <x v="1"/>
    <x v="1"/>
    <x v="10"/>
    <x v="1"/>
    <n v="8193"/>
  </r>
  <r>
    <n v="3596"/>
    <d v="2024-01-18T13:57:54"/>
    <d v="2024-01-18T13:58:37"/>
    <s v="46046878@ventasyservicios.com.co"/>
    <s v="Laura Alejandra Romero Roa"/>
    <m/>
    <d v="2024-01-18T00:00:00"/>
    <s v="13:46"/>
    <x v="0"/>
    <m/>
    <m/>
    <m/>
    <m/>
    <m/>
    <m/>
    <m/>
    <m/>
    <s v="ruben.muriel@claro.com.co; "/>
    <s v="Re: CANCELACION - ACUEDUCTO Y ALCANTARILLADO DE YOPAL E.I.C.E-E.S.P  Nit 8440"/>
    <s v="844000755  "/>
    <s v="EMPRESA DE ACUEDUCTO Y AL"/>
    <s v="NO DETERMINADO"/>
    <s v="CLIENTE CLAR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8T00:00:00"/>
    <m/>
    <m/>
    <x v="0"/>
    <x v="0"/>
    <x v="0"/>
    <x v="20"/>
    <x v="1"/>
    <n v="1"/>
    <n v="1"/>
    <n v="1"/>
    <n v="1"/>
    <x v="0"/>
    <n v="1"/>
    <s v="844000755  EMPRESA DE ACUEDUCTO Y AL"/>
    <x v="2"/>
    <d v="2024-01-18T00:00:00"/>
    <x v="3568"/>
    <d v="1899-12-30T00:00:00"/>
    <d v="2024-01-18T13:46:00"/>
    <s v="13:46"/>
    <d v="1899-12-30T00:12:37"/>
    <x v="1"/>
    <x v="1"/>
    <x v="27"/>
    <x v="1"/>
    <n v="8193"/>
  </r>
  <r>
    <n v="3597"/>
    <d v="2024-01-18T13:55:01"/>
    <d v="2024-01-18T13:58:46"/>
    <s v="45113897@ventasyservicios.com.co"/>
    <s v="Diana Carolina Zambrano Cruz"/>
    <m/>
    <d v="2024-01-18T00:00:00"/>
    <s v="7:44"/>
    <x v="4"/>
    <m/>
    <m/>
    <m/>
    <m/>
    <m/>
    <m/>
    <m/>
    <m/>
    <s v="ivan.murcia@asiltda.co"/>
    <s v="CAMBIO DE RAZON SOCIAL"/>
    <s v="8.22498931"/>
    <s v="ATENCION EN SOSTENIBILIDAD INTEGRAL SAS"/>
    <s v="PYME PEQUEÑA"/>
    <s v="CLIENTE EXTERNO"/>
    <x v="0"/>
    <m/>
    <s v="MÓVIL"/>
    <m/>
    <m/>
    <s v="DATOS DEMOGRÁFICOS"/>
    <m/>
    <m/>
    <m/>
    <m/>
    <m/>
    <m/>
    <m/>
    <m/>
    <m/>
    <m/>
    <m/>
    <m/>
    <m/>
    <m/>
    <s v="ACTUALIZACIÓN GENERAL"/>
    <m/>
    <m/>
    <m/>
    <m/>
    <m/>
    <m/>
    <m/>
    <m/>
    <m/>
    <m/>
    <m/>
    <m/>
    <m/>
    <m/>
    <m/>
    <m/>
    <m/>
    <m/>
    <m/>
    <m/>
    <m/>
    <m/>
    <m/>
    <m/>
    <m/>
    <m/>
    <m/>
    <m/>
    <m/>
    <m/>
    <m/>
    <m/>
    <m/>
    <m/>
    <m/>
    <m/>
    <m/>
    <m/>
    <m/>
    <m/>
    <m/>
    <m/>
    <m/>
    <m/>
    <m/>
    <m/>
    <m/>
    <m/>
    <m/>
    <m/>
    <m/>
    <m/>
    <m/>
    <m/>
    <m/>
    <m/>
    <m/>
    <m/>
    <m/>
    <m/>
    <m/>
    <m/>
    <m/>
    <m/>
    <m/>
    <m/>
    <m/>
    <m/>
    <m/>
    <m/>
    <m/>
    <m/>
    <m/>
    <m/>
    <m/>
    <m/>
    <m/>
    <m/>
    <m/>
    <m/>
    <m/>
    <m/>
    <m/>
    <m/>
    <m/>
    <m/>
    <m/>
    <m/>
    <m/>
    <m/>
    <m/>
    <m/>
    <m/>
    <x v="0"/>
    <m/>
    <m/>
    <m/>
    <m/>
    <m/>
    <s v="GESTIONADO"/>
    <m/>
    <d v="2024-01-18T00:00:00"/>
    <m/>
    <m/>
    <x v="52"/>
    <x v="0"/>
    <x v="0"/>
    <x v="0"/>
    <x v="0"/>
    <n v="1"/>
    <n v="1"/>
    <n v="1"/>
    <n v="1"/>
    <x v="1"/>
    <n v="2"/>
    <s v="8.22498931ATENCION EN SOSTENIBILIDAD INTEGRAL SAS"/>
    <x v="0"/>
    <d v="2024-01-18T00:00:00"/>
    <x v="3569"/>
    <d v="1899-12-30T00:00:00"/>
    <d v="2024-01-18T07:44:00"/>
    <s v="7:44"/>
    <d v="1899-12-30T06:14:46"/>
    <x v="2"/>
    <x v="2"/>
    <x v="30"/>
    <x v="0"/>
    <n v="8193"/>
  </r>
  <r>
    <n v="3598"/>
    <d v="2024-01-18T13:55:13"/>
    <d v="2024-01-18T14:03:05"/>
    <s v="45632550@ventasyservicios.com.co"/>
    <s v="Alejandra Rodriguez Cajamarca"/>
    <m/>
    <d v="2024-01-18T00:00:00"/>
    <s v="8:54 a. m."/>
    <x v="4"/>
    <m/>
    <m/>
    <m/>
    <m/>
    <m/>
    <m/>
    <m/>
    <m/>
    <s v="lcardona@arcol.org"/>
    <s v="RE: Facturas Claro mes de enero FUNDACIÓN ANDES 2024"/>
    <s v="8.22489905"/>
    <s v="FUNDACION ANDES"/>
    <s v="MICRO"/>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8T00:00:00"/>
    <m/>
    <m/>
    <x v="47"/>
    <x v="0"/>
    <x v="0"/>
    <x v="0"/>
    <x v="0"/>
    <n v="1"/>
    <n v="1"/>
    <n v="1"/>
    <n v="1"/>
    <x v="0"/>
    <n v="1"/>
    <s v="8.22489905FUNDACION ANDES"/>
    <x v="2"/>
    <d v="2024-01-18T00:00:00"/>
    <x v="3570"/>
    <d v="1899-12-30T00:00:00"/>
    <d v="2024-01-18T08:54:00"/>
    <s v="8:54"/>
    <d v="1899-12-30T05:09:05"/>
    <x v="1"/>
    <x v="1"/>
    <x v="24"/>
    <x v="0"/>
    <n v="8193"/>
  </r>
  <r>
    <n v="3599"/>
    <d v="2024-01-18T13:38:03"/>
    <d v="2024-01-18T14:06:33"/>
    <s v="45577874@ventasyservicios.com.co"/>
    <s v="David Andres Pardo Torres"/>
    <m/>
    <d v="2024-01-17T00:00:00"/>
    <s v="15:28"/>
    <x v="4"/>
    <m/>
    <m/>
    <m/>
    <m/>
    <m/>
    <m/>
    <m/>
    <m/>
    <s v="alam@humanrights.dk"/>
    <s v="Solicitud cesión del contrato - Código de cliente 13376421"/>
    <s v="13376421"/>
    <s v="ALVARO FRANCISCO AMAYA VILLARREAL"/>
    <s v="SOHO"/>
    <s v="CLIENTE EXTERNO"/>
    <x v="0"/>
    <m/>
    <s v="FIJO"/>
    <s v="FO"/>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8T00:00:00"/>
    <s v="20679382"/>
    <m/>
    <x v="37"/>
    <x v="0"/>
    <x v="0"/>
    <x v="0"/>
    <x v="0"/>
    <n v="1"/>
    <n v="1"/>
    <n v="1"/>
    <n v="1"/>
    <x v="0"/>
    <n v="1"/>
    <s v="13376421ALVARO FRANCISCO AMAYA VILLARREAL"/>
    <x v="0"/>
    <d v="2024-01-18T00:00:00"/>
    <x v="3571"/>
    <d v="1899-12-30T00:00:00"/>
    <d v="2024-01-17T15:28:00"/>
    <s v="15:28"/>
    <d v="1899-12-30T22:38:33"/>
    <x v="4"/>
    <x v="0"/>
    <x v="14"/>
    <x v="0"/>
    <n v="8193"/>
  </r>
  <r>
    <n v="3600"/>
    <d v="2024-01-18T14:07:57"/>
    <d v="2024-01-18T14:08:06"/>
    <s v="45961543@ventasyservicios.com.co"/>
    <s v="Juan Jose Duque Aguirre"/>
    <m/>
    <d v="2024-01-17T00:00:00"/>
    <s v="4:22:54 "/>
    <x v="1"/>
    <m/>
    <m/>
    <s v="CVS SOUL YOPAL CC GRAN PL"/>
    <s v="900395436"/>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17T00:00:00"/>
    <m/>
    <m/>
    <x v="4"/>
    <x v="1"/>
    <x v="0"/>
    <x v="0"/>
    <x v="0"/>
    <n v="1"/>
    <n v="1"/>
    <n v="1"/>
    <n v="1"/>
    <x v="0"/>
    <n v="1"/>
    <s v="900395436"/>
    <x v="0"/>
    <d v="2024-01-18T00:00:00"/>
    <x v="3572"/>
    <d v="1899-12-30T00:00:00"/>
    <d v="2024-01-17T04:22:00"/>
    <s v="4:22"/>
    <d v="1899-12-31T09:46:06"/>
    <x v="0"/>
    <x v="2"/>
    <x v="6"/>
    <x v="1"/>
    <n v="8193"/>
  </r>
  <r>
    <n v="3601"/>
    <d v="2024-01-18T14:09:52"/>
    <d v="2024-01-18T14:10:06"/>
    <s v="45688293@ventasyservicios.com.co"/>
    <s v="Juan David Mendez"/>
    <m/>
    <d v="2024-01-17T00:00:00"/>
    <s v="10:22"/>
    <x v="0"/>
    <m/>
    <m/>
    <m/>
    <m/>
    <m/>
    <m/>
    <m/>
    <m/>
    <s v="cristian.rivasor@claro.com.co"/>
    <s v="RV: Cancelación de lineas"/>
    <s v="8.22484909"/>
    <s v="HACIENDA SAN JOSÉ S.A."/>
    <s v="PYME MEDIANA"/>
    <s v="CLIENTE CLARO"/>
    <x v="0"/>
    <m/>
    <s v="MÓVIL"/>
    <m/>
    <m/>
    <s v="CANCELACIÓN DE LÍNEA"/>
    <m/>
    <m/>
    <m/>
    <m/>
    <m/>
    <s v="COLOCACIÓN"/>
    <m/>
    <m/>
    <m/>
    <m/>
    <m/>
    <m/>
    <m/>
    <m/>
    <m/>
    <m/>
    <m/>
    <m/>
    <m/>
    <m/>
    <m/>
    <m/>
    <m/>
    <m/>
    <m/>
    <m/>
    <m/>
    <m/>
    <m/>
    <m/>
    <m/>
    <m/>
    <m/>
    <m/>
    <m/>
    <m/>
    <m/>
    <m/>
    <m/>
    <m/>
    <m/>
    <m/>
    <m/>
    <m/>
    <m/>
    <m/>
    <m/>
    <m/>
    <m/>
    <m/>
    <m/>
    <m/>
    <m/>
    <m/>
    <m/>
    <m/>
    <m/>
    <m/>
    <m/>
    <m/>
    <m/>
    <m/>
    <m/>
    <m/>
    <m/>
    <m/>
    <m/>
    <m/>
    <m/>
    <m/>
    <m/>
    <m/>
    <m/>
    <m/>
    <m/>
    <m/>
    <m/>
    <m/>
    <m/>
    <m/>
    <m/>
    <m/>
    <m/>
    <m/>
    <m/>
    <m/>
    <m/>
    <m/>
    <m/>
    <m/>
    <m/>
    <m/>
    <m/>
    <m/>
    <m/>
    <m/>
    <m/>
    <m/>
    <m/>
    <m/>
    <m/>
    <m/>
    <m/>
    <m/>
    <m/>
    <s v="NO USA EL SERVICIO"/>
    <m/>
    <m/>
    <x v="1"/>
    <m/>
    <m/>
    <s v="13"/>
    <m/>
    <m/>
    <s v="GESTIONADO"/>
    <m/>
    <d v="2024-01-18T00:00:00"/>
    <m/>
    <m/>
    <x v="25"/>
    <x v="0"/>
    <x v="0"/>
    <x v="0"/>
    <x v="0"/>
    <n v="1"/>
    <n v="1"/>
    <n v="1"/>
    <n v="1"/>
    <x v="0"/>
    <n v="1"/>
    <s v="8.22484909HACIENDA SAN JOSÉ S.A."/>
    <x v="0"/>
    <d v="2024-01-18T00:00:00"/>
    <x v="3573"/>
    <d v="1899-12-30T00:00:00"/>
    <d v="2024-01-17T10:22:00"/>
    <s v="10:22"/>
    <d v="1899-12-31T03:48:06"/>
    <x v="0"/>
    <x v="0"/>
    <x v="4"/>
    <x v="1"/>
    <n v="8193"/>
  </r>
  <r>
    <n v="3602"/>
    <d v="2024-01-18T13:53:57"/>
    <d v="2024-01-18T14:13:38"/>
    <s v="46049316@ventasyservicios.com.co"/>
    <s v="Evelin Gicela Diaz Garzon"/>
    <m/>
    <d v="2024-01-17T00:00:00"/>
    <s v="16:15"/>
    <x v="7"/>
    <m/>
    <m/>
    <m/>
    <m/>
    <m/>
    <m/>
    <s v="cesionesnegocios@claro.com.co"/>
    <s v="Re: CESION DE CONTRATO"/>
    <m/>
    <m/>
    <s v="3204530394"/>
    <s v="CONSTRUCTORA DIGAMMA S A S -"/>
    <s v="PYME MEDIAN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8T00:00:00"/>
    <m/>
    <m/>
    <x v="81"/>
    <x v="6"/>
    <x v="0"/>
    <x v="0"/>
    <x v="0"/>
    <n v="1"/>
    <n v="1"/>
    <n v="1"/>
    <n v="1"/>
    <x v="0"/>
    <n v="1"/>
    <s v="3204530394CONSTRUCTORA DIGAMMA S A S -"/>
    <x v="0"/>
    <d v="2024-01-18T00:00:00"/>
    <x v="3574"/>
    <d v="1899-12-30T00:00:00"/>
    <d v="2024-01-17T16:15:00"/>
    <s v="16:15"/>
    <d v="1899-12-30T21:58:38"/>
    <x v="4"/>
    <x v="0"/>
    <x v="22"/>
    <x v="1"/>
    <n v="8193"/>
  </r>
  <r>
    <n v="3603"/>
    <d v="2024-01-18T14:12:53"/>
    <d v="2024-01-18T14:13:43"/>
    <s v="45961452@ventasyservicios.com.co"/>
    <s v="Natalia Buenano Gonzalez"/>
    <m/>
    <d v="2024-01-17T00:00:00"/>
    <s v="18:16"/>
    <x v="0"/>
    <m/>
    <m/>
    <m/>
    <m/>
    <m/>
    <m/>
    <m/>
    <m/>
    <s v="juan.rodriguez@claro.com.co;"/>
    <s v="Re: RV: APLICACI??N DE CAMPA??A PARA ESTE CLIENTE PYME"/>
    <s v="72522101"/>
    <s v="LUZ NELLY ORTIZ MONSALVE "/>
    <s v="SOHO"/>
    <s v="CONSULTOR COMERCIAL"/>
    <x v="0"/>
    <m/>
    <s v="FIJO"/>
    <s v="HFC"/>
    <s v="CREACIÓN DE PQR"/>
    <m/>
    <m/>
    <m/>
    <m/>
    <m/>
    <m/>
    <m/>
    <m/>
    <m/>
    <m/>
    <m/>
    <m/>
    <m/>
    <m/>
    <s v="CAMPAÑA DE RETENCIÓN CAÍDA O NO APLICADA"/>
    <m/>
    <m/>
    <m/>
    <m/>
    <m/>
    <m/>
    <m/>
    <m/>
    <m/>
    <m/>
    <m/>
    <m/>
    <m/>
    <m/>
    <m/>
    <m/>
    <m/>
    <m/>
    <m/>
    <m/>
    <m/>
    <m/>
    <m/>
    <m/>
    <m/>
    <m/>
    <m/>
    <m/>
    <m/>
    <m/>
    <m/>
    <m/>
    <m/>
    <m/>
    <m/>
    <m/>
    <m/>
    <m/>
    <m/>
    <m/>
    <m/>
    <m/>
    <m/>
    <m/>
    <m/>
    <m/>
    <m/>
    <m/>
    <m/>
    <m/>
    <m/>
    <m/>
    <m/>
    <m/>
    <m/>
    <m/>
    <m/>
    <m/>
    <m/>
    <m/>
    <m/>
    <m/>
    <m/>
    <m/>
    <m/>
    <m/>
    <m/>
    <m/>
    <m/>
    <m/>
    <m/>
    <m/>
    <m/>
    <m/>
    <m/>
    <m/>
    <m/>
    <m/>
    <m/>
    <m/>
    <m/>
    <m/>
    <m/>
    <m/>
    <m/>
    <m/>
    <m/>
    <m/>
    <m/>
    <m/>
    <m/>
    <m/>
    <m/>
    <m/>
    <x v="0"/>
    <m/>
    <m/>
    <m/>
    <m/>
    <m/>
    <s v="GESTIONADO"/>
    <m/>
    <d v="2024-01-18T00:00:00"/>
    <s v="Reasignado vencido"/>
    <m/>
    <x v="183"/>
    <x v="0"/>
    <x v="0"/>
    <x v="0"/>
    <x v="0"/>
    <n v="1"/>
    <n v="1"/>
    <n v="1"/>
    <n v="1"/>
    <x v="0"/>
    <n v="1"/>
    <s v="72522101LUZ NELLY ORTIZ MONSALVE "/>
    <x v="0"/>
    <d v="2024-01-18T00:00:00"/>
    <x v="3575"/>
    <d v="1899-12-30T00:00:00"/>
    <d v="2024-01-17T18:16:00"/>
    <s v="18:16"/>
    <d v="1899-12-30T19:57:43"/>
    <x v="4"/>
    <x v="0"/>
    <x v="5"/>
    <x v="1"/>
    <n v="8193"/>
  </r>
  <r>
    <n v="3604"/>
    <d v="2024-01-18T14:13:14"/>
    <d v="2024-01-18T14:14:03"/>
    <s v="46044959@ventasyservicios.com.co"/>
    <s v="Brayan Enrique Cuida Castillo"/>
    <m/>
    <d v="2024-01-17T00:00:00"/>
    <s v="4:57 p. m."/>
    <x v="4"/>
    <m/>
    <m/>
    <m/>
    <m/>
    <m/>
    <m/>
    <m/>
    <m/>
    <s v="cpsgarzon@movilco.com.co"/>
    <s v="RE: AAA-SOLICITUD FIDELIZACION CLIENTE CASEGA SAS"/>
    <s v="3138689348"/>
    <s v="CASEGA S A S "/>
    <s v="MICRO"/>
    <s v="CLIENTE CLARO"/>
    <x v="0"/>
    <m/>
    <s v="MÓVIL"/>
    <m/>
    <m/>
    <s v="FIDELIZACIÓN - RETENCIÓN"/>
    <m/>
    <m/>
    <m/>
    <m/>
    <m/>
    <m/>
    <m/>
    <m/>
    <m/>
    <m/>
    <m/>
    <m/>
    <m/>
    <m/>
    <m/>
    <m/>
    <m/>
    <m/>
    <m/>
    <m/>
    <s v="ACEPTACIÓN PROPUESTA"/>
    <m/>
    <m/>
    <m/>
    <m/>
    <m/>
    <m/>
    <m/>
    <m/>
    <m/>
    <m/>
    <m/>
    <m/>
    <m/>
    <m/>
    <m/>
    <m/>
    <m/>
    <m/>
    <m/>
    <m/>
    <m/>
    <m/>
    <m/>
    <m/>
    <m/>
    <m/>
    <m/>
    <m/>
    <m/>
    <m/>
    <m/>
    <m/>
    <m/>
    <m/>
    <m/>
    <m/>
    <m/>
    <m/>
    <m/>
    <m/>
    <m/>
    <m/>
    <m/>
    <m/>
    <m/>
    <m/>
    <m/>
    <m/>
    <m/>
    <m/>
    <m/>
    <m/>
    <m/>
    <m/>
    <m/>
    <m/>
    <m/>
    <m/>
    <m/>
    <m/>
    <m/>
    <m/>
    <m/>
    <m/>
    <m/>
    <m/>
    <m/>
    <m/>
    <m/>
    <m/>
    <m/>
    <m/>
    <m/>
    <m/>
    <m/>
    <m/>
    <m/>
    <m/>
    <m/>
    <m/>
    <m/>
    <m/>
    <m/>
    <m/>
    <m/>
    <m/>
    <m/>
    <x v="0"/>
    <m/>
    <m/>
    <m/>
    <m/>
    <m/>
    <s v="GESTIONADO"/>
    <m/>
    <d v="2024-01-18T00:00:00"/>
    <s v="nn"/>
    <m/>
    <x v="113"/>
    <x v="0"/>
    <x v="0"/>
    <x v="0"/>
    <x v="0"/>
    <n v="1"/>
    <n v="1"/>
    <n v="1"/>
    <n v="1"/>
    <x v="0"/>
    <n v="1"/>
    <s v="3138689348CASEGA S A S "/>
    <x v="0"/>
    <d v="2024-01-18T00:00:00"/>
    <x v="3576"/>
    <d v="1899-12-30T00:00:00"/>
    <d v="2024-01-17T04:57:00"/>
    <s v="4:57"/>
    <d v="1899-12-31T09:17:03"/>
    <x v="0"/>
    <x v="0"/>
    <x v="7"/>
    <x v="0"/>
    <n v="8193"/>
  </r>
  <r>
    <n v="3605"/>
    <d v="2024-01-18T14:13:53"/>
    <d v="2024-01-18T14:14:44"/>
    <s v="46049316@ventasyservicios.com.co"/>
    <s v="Evelin Gicela Diaz Garzon"/>
    <m/>
    <d v="2024-01-17T00:00:00"/>
    <s v="16:24"/>
    <x v="7"/>
    <m/>
    <m/>
    <m/>
    <m/>
    <m/>
    <m/>
    <s v="jmuriel@tuneloriente.com; "/>
    <s v="Re: Cesión de líneas"/>
    <m/>
    <m/>
    <s v="317 5107894"/>
    <s v="concesión Túnel Aburra Or"/>
    <s v="PYME MEDIAN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8T00:00:00"/>
    <m/>
    <m/>
    <x v="81"/>
    <x v="6"/>
    <x v="0"/>
    <x v="0"/>
    <x v="0"/>
    <n v="1"/>
    <n v="1"/>
    <n v="1"/>
    <n v="1"/>
    <x v="0"/>
    <n v="1"/>
    <s v="317 5107894concesión Túnel Aburra Or"/>
    <x v="0"/>
    <d v="2024-01-18T00:00:00"/>
    <x v="3577"/>
    <d v="1899-12-30T00:00:00"/>
    <d v="2024-01-17T16:24:00"/>
    <s v="16:24"/>
    <d v="1899-12-30T21:50:44"/>
    <x v="4"/>
    <x v="0"/>
    <x v="22"/>
    <x v="1"/>
    <n v="8193"/>
  </r>
  <r>
    <n v="3606"/>
    <d v="2024-01-18T14:08:09"/>
    <d v="2024-01-18T14:15:15"/>
    <s v="45961543@ventasyservicios.com.co"/>
    <s v="Juan Jose Duque Aguirre"/>
    <m/>
    <d v="2024-01-18T00:00:00"/>
    <s v="8:13"/>
    <x v="0"/>
    <m/>
    <m/>
    <m/>
    <m/>
    <m/>
    <m/>
    <m/>
    <m/>
    <s v="ccialcorp1@celugroup.com"/>
    <s v="RV: RV: Fwd: Solicitud"/>
    <s v="2.321889750"/>
    <s v="IMC AIRPORT SHOPPES S.A.S"/>
    <s v="PYME MEDIANA"/>
    <s v="CLIENTE EXTERNO"/>
    <x v="0"/>
    <m/>
    <s v="MÓVIL"/>
    <m/>
    <m/>
    <s v="RECONEXIÓN - REINSTALACIÓN"/>
    <m/>
    <m/>
    <m/>
    <m/>
    <m/>
    <m/>
    <m/>
    <m/>
    <m/>
    <m/>
    <m/>
    <m/>
    <m/>
    <m/>
    <m/>
    <m/>
    <m/>
    <m/>
    <m/>
    <m/>
    <m/>
    <m/>
    <m/>
    <m/>
    <m/>
    <m/>
    <m/>
    <m/>
    <m/>
    <m/>
    <m/>
    <m/>
    <m/>
    <m/>
    <m/>
    <m/>
    <m/>
    <m/>
    <m/>
    <m/>
    <m/>
    <m/>
    <s v="RECONEXIÓN POR SUSPENSIÓN TEMPORAL"/>
    <m/>
    <m/>
    <m/>
    <m/>
    <m/>
    <m/>
    <m/>
    <m/>
    <m/>
    <m/>
    <m/>
    <m/>
    <m/>
    <m/>
    <m/>
    <m/>
    <m/>
    <m/>
    <m/>
    <m/>
    <m/>
    <m/>
    <m/>
    <m/>
    <m/>
    <m/>
    <m/>
    <m/>
    <m/>
    <m/>
    <m/>
    <m/>
    <m/>
    <m/>
    <m/>
    <m/>
    <m/>
    <m/>
    <m/>
    <m/>
    <m/>
    <m/>
    <m/>
    <m/>
    <m/>
    <m/>
    <m/>
    <m/>
    <m/>
    <m/>
    <m/>
    <m/>
    <m/>
    <m/>
    <m/>
    <m/>
    <m/>
    <m/>
    <m/>
    <m/>
    <m/>
    <m/>
    <m/>
    <m/>
    <m/>
    <x v="0"/>
    <m/>
    <m/>
    <m/>
    <m/>
    <m/>
    <s v="GESTIONADO"/>
    <m/>
    <d v="2024-01-18T00:00:00"/>
    <m/>
    <m/>
    <x v="143"/>
    <x v="0"/>
    <x v="0"/>
    <x v="0"/>
    <x v="0"/>
    <n v="1"/>
    <n v="1"/>
    <n v="1"/>
    <n v="1"/>
    <x v="0"/>
    <n v="1"/>
    <s v="2.321889750IMC AIRPORT SHOPPES S.A.S"/>
    <x v="0"/>
    <d v="2024-01-18T00:00:00"/>
    <x v="3578"/>
    <d v="1899-12-30T00:00:00"/>
    <d v="2024-01-18T08:13:00"/>
    <s v="8:13"/>
    <d v="1899-12-30T06:02:15"/>
    <x v="2"/>
    <x v="2"/>
    <x v="6"/>
    <x v="1"/>
    <n v="8193"/>
  </r>
  <r>
    <n v="3607"/>
    <d v="2024-01-18T14:15:14"/>
    <d v="2024-01-18T14:15:25"/>
    <s v="45077040@ventasyservicios.com.co"/>
    <s v="Kimberly Tatiana Sorza Moya"/>
    <m/>
    <d v="2024-01-18T00:00:00"/>
    <s v="7:41 a. m."/>
    <x v="0"/>
    <m/>
    <m/>
    <m/>
    <m/>
    <m/>
    <m/>
    <m/>
    <m/>
    <s v="yury.florido@claro.com.co"/>
    <s v="REPOSICION EQUIPO MOVIL// HEXAGON BPO SOLUTIONS COLOMBIA SAS"/>
    <s v="901596111"/>
    <s v=" HEXAGON BPO SOLUTIONS COLOMBIA SAS"/>
    <s v="MICRO"/>
    <s v="CLIENTE CLARO"/>
    <x v="0"/>
    <m/>
    <s v="MÓVIL"/>
    <m/>
    <m/>
    <s v="REPOSICIÓN DE EQUIPO"/>
    <m/>
    <m/>
    <m/>
    <m/>
    <m/>
    <m/>
    <m/>
    <m/>
    <m/>
    <m/>
    <m/>
    <m/>
    <m/>
    <m/>
    <m/>
    <m/>
    <m/>
    <m/>
    <m/>
    <m/>
    <m/>
    <m/>
    <m/>
    <m/>
    <m/>
    <m/>
    <m/>
    <m/>
    <m/>
    <m/>
    <m/>
    <m/>
    <m/>
    <m/>
    <m/>
    <m/>
    <m/>
    <m/>
    <m/>
    <m/>
    <m/>
    <m/>
    <m/>
    <m/>
    <s v="COTIZACIÓN"/>
    <m/>
    <m/>
    <m/>
    <m/>
    <m/>
    <m/>
    <m/>
    <m/>
    <m/>
    <m/>
    <m/>
    <m/>
    <m/>
    <m/>
    <m/>
    <m/>
    <m/>
    <m/>
    <m/>
    <m/>
    <m/>
    <m/>
    <m/>
    <m/>
    <m/>
    <m/>
    <m/>
    <m/>
    <m/>
    <m/>
    <m/>
    <m/>
    <m/>
    <m/>
    <m/>
    <m/>
    <m/>
    <m/>
    <m/>
    <m/>
    <m/>
    <m/>
    <m/>
    <m/>
    <m/>
    <m/>
    <m/>
    <m/>
    <m/>
    <m/>
    <m/>
    <m/>
    <m/>
    <m/>
    <m/>
    <m/>
    <m/>
    <m/>
    <m/>
    <m/>
    <m/>
    <m/>
    <m/>
    <x v="0"/>
    <m/>
    <m/>
    <m/>
    <m/>
    <m/>
    <s v="GESTIONADO"/>
    <m/>
    <d v="2024-01-18T00:00:00"/>
    <m/>
    <m/>
    <x v="38"/>
    <x v="0"/>
    <x v="0"/>
    <x v="0"/>
    <x v="0"/>
    <n v="1"/>
    <n v="1"/>
    <n v="1"/>
    <n v="1"/>
    <x v="0"/>
    <n v="1"/>
    <s v="901596111 HEXAGON BPO SOLUTIONS COLOMBIA SAS"/>
    <x v="0"/>
    <d v="2024-01-18T00:00:00"/>
    <x v="3579"/>
    <d v="1899-12-30T00:00:00"/>
    <d v="2024-01-18T07:41:00"/>
    <s v="7:41"/>
    <d v="1899-12-30T06:34:25"/>
    <x v="2"/>
    <x v="2"/>
    <x v="31"/>
    <x v="1"/>
    <n v="8193"/>
  </r>
  <r>
    <n v="3608"/>
    <d v="2024-01-18T14:14:04"/>
    <d v="2024-01-18T14:15:25"/>
    <s v="45077035@ventasyservicios.com.co"/>
    <s v="Diana Marcela Navia Fino"/>
    <m/>
    <d v="2024-01-18T00:00:00"/>
    <s v="09:16"/>
    <x v="3"/>
    <m/>
    <s v="15571772"/>
    <m/>
    <m/>
    <m/>
    <m/>
    <m/>
    <m/>
    <m/>
    <m/>
    <s v="8.22423839"/>
    <s v="COLOMICH SAS"/>
    <s v="MICRO"/>
    <s v="CLIENTE EXTERNO"/>
    <x v="0"/>
    <m/>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8T00:00:00"/>
    <m/>
    <m/>
    <x v="22"/>
    <x v="3"/>
    <x v="0"/>
    <x v="0"/>
    <x v="0"/>
    <n v="1"/>
    <n v="1"/>
    <n v="1"/>
    <n v="1"/>
    <x v="0"/>
    <n v="1"/>
    <s v="8.22423839COLOMICH SAS"/>
    <x v="2"/>
    <d v="2024-01-18T00:00:00"/>
    <x v="3579"/>
    <d v="1899-12-30T00:00:00"/>
    <d v="2024-01-18T09:16:00"/>
    <s v="09:16"/>
    <d v="1899-12-30T04:59:25"/>
    <x v="1"/>
    <x v="1"/>
    <x v="29"/>
    <x v="1"/>
    <n v="8193"/>
  </r>
  <r>
    <n v="3609"/>
    <d v="2024-01-18T14:16:44"/>
    <d v="2024-01-18T14:18:03"/>
    <s v="46049316@ventasyservicios.com.co"/>
    <s v="Evelin Gicela Diaz Garzon"/>
    <m/>
    <d v="2024-01-17T00:00:00"/>
    <s v="16:24"/>
    <x v="7"/>
    <m/>
    <m/>
    <m/>
    <m/>
    <m/>
    <m/>
    <s v="ingrid.hernandez@grupooet.com; "/>
    <s v="Re: Cesión línea 3143798784 - 457326"/>
    <m/>
    <m/>
    <s v="3143798784 "/>
    <s v="CENTRO LOGISTICO FARO SAS"/>
    <s v="PYME PEQUEÑ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8T00:00:00"/>
    <m/>
    <m/>
    <x v="78"/>
    <x v="6"/>
    <x v="0"/>
    <x v="0"/>
    <x v="0"/>
    <n v="1"/>
    <n v="1"/>
    <n v="1"/>
    <n v="1"/>
    <x v="0"/>
    <n v="1"/>
    <s v="3143798784 CENTRO LOGISTICO FARO SAS"/>
    <x v="0"/>
    <d v="2024-01-18T00:00:00"/>
    <x v="3580"/>
    <d v="1899-12-30T00:00:00"/>
    <d v="2024-01-17T16:24:00"/>
    <s v="16:24"/>
    <d v="1899-12-30T21:54:03"/>
    <x v="4"/>
    <x v="0"/>
    <x v="22"/>
    <x v="1"/>
    <n v="8193"/>
  </r>
  <r>
    <n v="3610"/>
    <d v="2024-01-18T14:18:32"/>
    <d v="2024-01-18T14:18:44"/>
    <s v="45113897@ventasyservicios.com.co"/>
    <s v="Diana Carolina Zambrano Cruz"/>
    <m/>
    <d v="2024-01-18T00:00:00"/>
    <s v="8:11"/>
    <x v="4"/>
    <m/>
    <m/>
    <m/>
    <m/>
    <m/>
    <m/>
    <m/>
    <m/>
    <s v="calidad@gomezasociadosltda.com"/>
    <s v="RE: SOLICITUD CERTIFICACIÓN CONECTIVIDAD."/>
    <s v="79654695"/>
    <s v="GOMEZ ASOCIADOS SALUD OCUPACIONAL SAS      "/>
    <s v="MICRO"/>
    <s v="CLIENTE EXTERNO"/>
    <x v="0"/>
    <m/>
    <s v="FIJO"/>
    <s v="HFC"/>
    <s v="CERTIFICACIONES"/>
    <m/>
    <m/>
    <m/>
    <m/>
    <m/>
    <m/>
    <m/>
    <m/>
    <m/>
    <m/>
    <s v="PRESTACIÓN DEL SERVICIO"/>
    <m/>
    <m/>
    <m/>
    <m/>
    <m/>
    <m/>
    <m/>
    <m/>
    <m/>
    <m/>
    <m/>
    <m/>
    <m/>
    <m/>
    <m/>
    <m/>
    <m/>
    <m/>
    <m/>
    <m/>
    <m/>
    <m/>
    <m/>
    <m/>
    <m/>
    <m/>
    <m/>
    <m/>
    <m/>
    <m/>
    <m/>
    <m/>
    <m/>
    <m/>
    <m/>
    <m/>
    <m/>
    <m/>
    <m/>
    <m/>
    <m/>
    <m/>
    <m/>
    <m/>
    <m/>
    <m/>
    <m/>
    <m/>
    <m/>
    <m/>
    <m/>
    <m/>
    <m/>
    <m/>
    <m/>
    <m/>
    <m/>
    <m/>
    <m/>
    <m/>
    <m/>
    <m/>
    <m/>
    <m/>
    <m/>
    <m/>
    <m/>
    <m/>
    <m/>
    <m/>
    <m/>
    <m/>
    <m/>
    <m/>
    <m/>
    <m/>
    <m/>
    <m/>
    <m/>
    <m/>
    <m/>
    <m/>
    <m/>
    <m/>
    <m/>
    <m/>
    <m/>
    <m/>
    <m/>
    <m/>
    <m/>
    <m/>
    <m/>
    <m/>
    <m/>
    <m/>
    <m/>
    <m/>
    <x v="0"/>
    <m/>
    <m/>
    <m/>
    <m/>
    <m/>
    <s v="GESTIONADO"/>
    <m/>
    <d v="2024-01-18T00:00:00"/>
    <m/>
    <m/>
    <x v="40"/>
    <x v="0"/>
    <x v="0"/>
    <x v="0"/>
    <x v="0"/>
    <n v="1"/>
    <n v="1"/>
    <n v="1"/>
    <n v="1"/>
    <x v="0"/>
    <n v="1"/>
    <s v="79654695GOMEZ ASOCIADOS SALUD OCUPACIONAL SAS      "/>
    <x v="0"/>
    <d v="2024-01-18T00:00:00"/>
    <x v="3581"/>
    <d v="1899-12-30T00:00:00"/>
    <d v="2024-01-18T08:11:00"/>
    <s v="8:11"/>
    <d v="1899-12-30T06:07:44"/>
    <x v="2"/>
    <x v="2"/>
    <x v="30"/>
    <x v="0"/>
    <n v="8193"/>
  </r>
  <r>
    <n v="3611"/>
    <d v="2024-01-18T14:13:46"/>
    <d v="2024-01-18T14:19:13"/>
    <s v="45961452@ventasyservicios.com.co"/>
    <s v="Natalia Buenano Gonzalez"/>
    <m/>
    <d v="2024-01-17T00:00:00"/>
    <s v="18:16"/>
    <x v="0"/>
    <m/>
    <m/>
    <m/>
    <m/>
    <m/>
    <m/>
    <m/>
    <m/>
    <s v="j.rojas@icell.com.co"/>
    <s v="Re: SOLICITUD DE E SIM // EMPRESA FUNDACION KARISMA"/>
    <s v="3104861920"/>
    <s v="FUNDACION KARISMA"/>
    <s v="MICRO"/>
    <s v="CONSULTOR COMERCIAL"/>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8T00:00:00"/>
    <s v="Reasignado vencido"/>
    <m/>
    <x v="21"/>
    <x v="0"/>
    <x v="0"/>
    <x v="12"/>
    <x v="1"/>
    <n v="1"/>
    <n v="1"/>
    <n v="1"/>
    <n v="1"/>
    <x v="0"/>
    <n v="1"/>
    <s v="3104861920FUNDACION KARISMA"/>
    <x v="0"/>
    <d v="2024-01-18T00:00:00"/>
    <x v="3582"/>
    <d v="1899-12-30T00:00:00"/>
    <d v="2024-01-17T18:16:00"/>
    <s v="18:16"/>
    <d v="1899-12-30T20:03:13"/>
    <x v="4"/>
    <x v="0"/>
    <x v="5"/>
    <x v="1"/>
    <n v="8193"/>
  </r>
  <r>
    <n v="3612"/>
    <d v="2024-01-18T14:15:39"/>
    <d v="2024-01-18T14:20:38"/>
    <s v="45961543@ventasyservicios.com.co"/>
    <s v="Juan Jose Duque Aguirre"/>
    <m/>
    <d v="2024-01-18T00:00:00"/>
    <s v="8:55"/>
    <x v="1"/>
    <m/>
    <m/>
    <s v="JCH MECANICA INDUSTRIAL S"/>
    <s v="901068867"/>
    <s v="HABILITACIÓN"/>
    <m/>
    <m/>
    <m/>
    <m/>
    <m/>
    <m/>
    <m/>
    <m/>
    <m/>
    <x v="2"/>
    <m/>
    <m/>
    <m/>
    <m/>
    <m/>
    <m/>
    <m/>
    <m/>
    <m/>
    <m/>
    <m/>
    <m/>
    <m/>
    <m/>
    <m/>
    <m/>
    <m/>
    <m/>
    <m/>
    <m/>
    <m/>
    <m/>
    <m/>
    <m/>
    <m/>
    <m/>
    <m/>
    <m/>
    <m/>
    <m/>
    <m/>
    <m/>
    <m/>
    <m/>
    <m/>
    <m/>
    <m/>
    <m/>
    <m/>
    <m/>
    <m/>
    <m/>
    <m/>
    <m/>
    <m/>
    <m/>
    <m/>
    <m/>
    <m/>
    <m/>
    <m/>
    <m/>
    <m/>
    <m/>
    <m/>
    <m/>
    <m/>
    <m/>
    <m/>
    <m/>
    <m/>
    <m/>
    <m/>
    <m/>
    <m/>
    <m/>
    <m/>
    <m/>
    <m/>
    <m/>
    <m/>
    <m/>
    <m/>
    <m/>
    <m/>
    <m/>
    <m/>
    <m/>
    <m/>
    <m/>
    <m/>
    <m/>
    <m/>
    <m/>
    <m/>
    <m/>
    <m/>
    <m/>
    <m/>
    <m/>
    <m/>
    <m/>
    <s v="HABILITACIÓN DE CORREO(S)"/>
    <m/>
    <s v="Jchmecanicaindustrial@outlook.com"/>
    <m/>
    <m/>
    <m/>
    <m/>
    <m/>
    <m/>
    <m/>
    <m/>
    <m/>
    <m/>
    <m/>
    <m/>
    <m/>
    <m/>
    <m/>
    <m/>
    <m/>
    <m/>
    <x v="0"/>
    <m/>
    <m/>
    <m/>
    <m/>
    <m/>
    <m/>
    <m/>
    <d v="2024-01-18T00:00:00"/>
    <m/>
    <m/>
    <x v="55"/>
    <x v="1"/>
    <x v="0"/>
    <x v="0"/>
    <x v="0"/>
    <n v="1"/>
    <n v="1"/>
    <n v="1"/>
    <n v="1"/>
    <x v="2"/>
    <n v="3"/>
    <s v="901068867"/>
    <x v="2"/>
    <d v="2024-01-18T00:00:00"/>
    <x v="3583"/>
    <d v="1899-12-30T00:00:00"/>
    <d v="2024-01-18T08:55:00"/>
    <s v="8:55"/>
    <d v="1899-12-30T05:25:38"/>
    <x v="1"/>
    <x v="1"/>
    <x v="6"/>
    <x v="1"/>
    <n v="8193"/>
  </r>
  <r>
    <n v="3613"/>
    <d v="2024-01-18T14:13:25"/>
    <d v="2024-01-18T14:20:42"/>
    <s v="45577874@ventasyservicios.com.co"/>
    <s v="David Andres Pardo Torres"/>
    <m/>
    <d v="2024-01-17T00:00:00"/>
    <s v="16:59"/>
    <x v="4"/>
    <m/>
    <m/>
    <m/>
    <m/>
    <m/>
    <m/>
    <m/>
    <m/>
    <s v="Nsimportaciones@hotmail.com"/>
    <s v="RE: CARTA DE TRASLADO"/>
    <s v="13110463"/>
    <s v="MONICA GARCIA MUÑOZ"/>
    <s v="SOHO"/>
    <s v="CLIENTE EXTERNO"/>
    <x v="0"/>
    <m/>
    <s v="FIJO"/>
    <s v="FO"/>
    <s v="TRASLADO SEDE"/>
    <m/>
    <m/>
    <m/>
    <m/>
    <m/>
    <m/>
    <m/>
    <m/>
    <m/>
    <m/>
    <m/>
    <m/>
    <m/>
    <m/>
    <m/>
    <m/>
    <m/>
    <m/>
    <m/>
    <m/>
    <m/>
    <m/>
    <m/>
    <m/>
    <m/>
    <m/>
    <m/>
    <m/>
    <m/>
    <m/>
    <m/>
    <m/>
    <m/>
    <m/>
    <m/>
    <m/>
    <m/>
    <m/>
    <m/>
    <m/>
    <m/>
    <m/>
    <m/>
    <m/>
    <m/>
    <m/>
    <m/>
    <m/>
    <m/>
    <m/>
    <m/>
    <m/>
    <m/>
    <m/>
    <m/>
    <m/>
    <m/>
    <m/>
    <m/>
    <s v="GESTIONADO"/>
    <m/>
    <m/>
    <m/>
    <m/>
    <m/>
    <m/>
    <m/>
    <m/>
    <m/>
    <m/>
    <m/>
    <m/>
    <m/>
    <m/>
    <m/>
    <m/>
    <m/>
    <m/>
    <m/>
    <m/>
    <m/>
    <m/>
    <m/>
    <m/>
    <m/>
    <m/>
    <m/>
    <m/>
    <m/>
    <m/>
    <m/>
    <m/>
    <m/>
    <m/>
    <m/>
    <m/>
    <m/>
    <m/>
    <m/>
    <m/>
    <m/>
    <m/>
    <m/>
    <m/>
    <m/>
    <m/>
    <m/>
    <m/>
    <m/>
    <x v="0"/>
    <m/>
    <m/>
    <m/>
    <m/>
    <m/>
    <s v="GESTIONADO"/>
    <m/>
    <d v="2024-01-18T00:00:00"/>
    <s v="20679544"/>
    <m/>
    <x v="138"/>
    <x v="0"/>
    <x v="0"/>
    <x v="0"/>
    <x v="0"/>
    <n v="1"/>
    <n v="1"/>
    <n v="1"/>
    <n v="1"/>
    <x v="0"/>
    <n v="1"/>
    <s v="13110463MONICA GARCIA MUÑOZ"/>
    <x v="0"/>
    <d v="2024-01-18T00:00:00"/>
    <x v="3584"/>
    <d v="1899-12-30T00:00:00"/>
    <d v="2024-01-17T16:59:00"/>
    <s v="16:59"/>
    <d v="1899-12-30T21:21:42"/>
    <x v="4"/>
    <x v="0"/>
    <x v="14"/>
    <x v="0"/>
    <n v="8193"/>
  </r>
  <r>
    <n v="3614"/>
    <d v="2024-01-18T14:20:05"/>
    <d v="2024-01-18T14:20:53"/>
    <s v="46044959@ventasyservicios.com.co"/>
    <s v="Brayan Enrique Cuida Castillo"/>
    <m/>
    <d v="2024-01-17T00:00:00"/>
    <s v="5:12 p. m."/>
    <x v="4"/>
    <m/>
    <m/>
    <m/>
    <m/>
    <m/>
    <m/>
    <m/>
    <m/>
    <s v="monbase@crcom.gov.co"/>
    <s v="monbase@crcom.gov.co"/>
    <s v="0"/>
    <s v="0"/>
    <s v="NO DETERMINADO"/>
    <s v="CLIENTE CLARO"/>
    <x v="0"/>
    <m/>
    <s v="FIJO"/>
    <s v="HFC"/>
    <s v="CERTIFICACIONES"/>
    <m/>
    <m/>
    <m/>
    <m/>
    <m/>
    <m/>
    <m/>
    <m/>
    <m/>
    <m/>
    <s v="DETALLE DEL SERVICIO"/>
    <m/>
    <m/>
    <m/>
    <m/>
    <m/>
    <m/>
    <m/>
    <m/>
    <m/>
    <m/>
    <m/>
    <m/>
    <m/>
    <m/>
    <m/>
    <m/>
    <m/>
    <m/>
    <m/>
    <m/>
    <m/>
    <m/>
    <m/>
    <m/>
    <m/>
    <m/>
    <m/>
    <m/>
    <m/>
    <m/>
    <m/>
    <m/>
    <m/>
    <m/>
    <m/>
    <m/>
    <m/>
    <m/>
    <m/>
    <m/>
    <m/>
    <m/>
    <m/>
    <m/>
    <m/>
    <m/>
    <m/>
    <m/>
    <m/>
    <m/>
    <m/>
    <m/>
    <m/>
    <m/>
    <m/>
    <m/>
    <m/>
    <m/>
    <m/>
    <m/>
    <m/>
    <m/>
    <m/>
    <m/>
    <m/>
    <m/>
    <m/>
    <m/>
    <m/>
    <m/>
    <m/>
    <m/>
    <m/>
    <m/>
    <m/>
    <m/>
    <m/>
    <m/>
    <m/>
    <m/>
    <m/>
    <m/>
    <m/>
    <m/>
    <m/>
    <m/>
    <m/>
    <m/>
    <m/>
    <m/>
    <m/>
    <m/>
    <m/>
    <m/>
    <m/>
    <m/>
    <m/>
    <m/>
    <x v="0"/>
    <m/>
    <m/>
    <m/>
    <m/>
    <m/>
    <s v="GESTIONADO"/>
    <m/>
    <d v="2024-01-18T00:00:00"/>
    <s v="nn"/>
    <m/>
    <x v="116"/>
    <x v="0"/>
    <x v="0"/>
    <x v="0"/>
    <x v="0"/>
    <n v="1"/>
    <n v="1"/>
    <n v="1"/>
    <n v="1"/>
    <x v="0"/>
    <n v="1"/>
    <s v="00"/>
    <x v="0"/>
    <d v="2024-01-18T00:00:00"/>
    <x v="3585"/>
    <d v="1899-12-30T00:00:00"/>
    <d v="2024-01-17T05:12:00"/>
    <s v="5:12"/>
    <d v="1899-12-31T09:08:53"/>
    <x v="0"/>
    <x v="0"/>
    <x v="7"/>
    <x v="0"/>
    <n v="8193"/>
  </r>
  <r>
    <n v="3615"/>
    <d v="2024-01-18T14:20:03"/>
    <d v="2024-01-18T14:20:58"/>
    <s v="45688293@ventasyservicios.com.co"/>
    <s v="Juan David Mendez"/>
    <m/>
    <d v="2024-01-17T00:00:00"/>
    <s v="11:26"/>
    <x v="0"/>
    <m/>
    <m/>
    <m/>
    <m/>
    <m/>
    <m/>
    <m/>
    <m/>
    <s v="yury.florido@claro.com.co"/>
    <s v="ACTIVACION NUMERO MOVIL - CARE COLOMBIA"/>
    <s v="3103877437"/>
    <s v="COOPERATIVE FOR ASSISTANCE AND RELIEF"/>
    <s v="MICRO"/>
    <s v="CLIENTE CLARO"/>
    <x v="0"/>
    <m/>
    <s v="MÓVIL"/>
    <m/>
    <m/>
    <s v="RECONEXIÓN - REINSTALACIÓN"/>
    <m/>
    <m/>
    <m/>
    <m/>
    <m/>
    <m/>
    <m/>
    <m/>
    <m/>
    <m/>
    <m/>
    <m/>
    <m/>
    <m/>
    <m/>
    <m/>
    <m/>
    <m/>
    <m/>
    <m/>
    <m/>
    <m/>
    <m/>
    <m/>
    <m/>
    <m/>
    <m/>
    <m/>
    <m/>
    <m/>
    <m/>
    <m/>
    <m/>
    <m/>
    <m/>
    <m/>
    <m/>
    <m/>
    <m/>
    <m/>
    <m/>
    <m/>
    <s v="RECONEXIÓN POR SUSPENSIÓN TEMPORAL"/>
    <m/>
    <m/>
    <m/>
    <m/>
    <m/>
    <m/>
    <m/>
    <m/>
    <m/>
    <m/>
    <m/>
    <m/>
    <m/>
    <m/>
    <m/>
    <m/>
    <m/>
    <m/>
    <m/>
    <m/>
    <m/>
    <m/>
    <m/>
    <m/>
    <m/>
    <m/>
    <m/>
    <m/>
    <m/>
    <m/>
    <m/>
    <m/>
    <m/>
    <m/>
    <m/>
    <m/>
    <m/>
    <m/>
    <m/>
    <m/>
    <m/>
    <m/>
    <m/>
    <m/>
    <m/>
    <m/>
    <m/>
    <m/>
    <m/>
    <m/>
    <m/>
    <m/>
    <m/>
    <m/>
    <m/>
    <m/>
    <m/>
    <m/>
    <m/>
    <m/>
    <m/>
    <m/>
    <m/>
    <m/>
    <m/>
    <x v="0"/>
    <m/>
    <m/>
    <m/>
    <m/>
    <m/>
    <s v="GESTIONADO"/>
    <m/>
    <d v="2024-01-18T00:00:00"/>
    <m/>
    <m/>
    <x v="143"/>
    <x v="0"/>
    <x v="0"/>
    <x v="0"/>
    <x v="0"/>
    <n v="1"/>
    <n v="1"/>
    <n v="1"/>
    <n v="1"/>
    <x v="0"/>
    <n v="1"/>
    <s v="3103877437COOPERATIVE FOR ASSISTANCE AND RELIEF"/>
    <x v="0"/>
    <d v="2024-01-18T00:00:00"/>
    <x v="3586"/>
    <d v="1899-12-30T00:00:00"/>
    <d v="2024-01-17T11:26:00"/>
    <s v="11:26"/>
    <d v="1899-12-31T02:54:58"/>
    <x v="0"/>
    <x v="0"/>
    <x v="4"/>
    <x v="1"/>
    <n v="8193"/>
  </r>
  <r>
    <n v="3616"/>
    <d v="2024-01-18T14:21:23"/>
    <d v="2024-01-18T14:22:04"/>
    <s v="46049316@ventasyservicios.com.co"/>
    <s v="Evelin Gicela Diaz Garzon"/>
    <m/>
    <d v="2024-01-17T00:00:00"/>
    <s v="16:32"/>
    <x v="7"/>
    <m/>
    <m/>
    <m/>
    <m/>
    <m/>
    <m/>
    <s v="pgonzalez@flormorado.com"/>
    <s v="RE: RV: RV: Solicitud cesion 3142995408 de CONSTRUCTORA FLORMORADO S A S Nit: 800018771 1 a AMELIA ELIZABETH CORDOBA ZAMBRANO 39999078"/>
    <m/>
    <m/>
    <s v="3142995408"/>
    <s v="CONSTRUCTORA FLORMORADO S"/>
    <s v="INTERMEDIAS"/>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8T00:00:00"/>
    <m/>
    <m/>
    <x v="79"/>
    <x v="6"/>
    <x v="0"/>
    <x v="0"/>
    <x v="0"/>
    <n v="1"/>
    <n v="1"/>
    <n v="1"/>
    <n v="1"/>
    <x v="2"/>
    <n v="2"/>
    <s v="3142995408CONSTRUCTORA FLORMORADO S"/>
    <x v="0"/>
    <d v="2024-01-18T00:00:00"/>
    <x v="3587"/>
    <d v="1899-12-30T00:00:00"/>
    <d v="2024-01-17T16:32:00"/>
    <s v="16:32"/>
    <d v="1899-12-30T21:50:04"/>
    <x v="4"/>
    <x v="0"/>
    <x v="22"/>
    <x v="1"/>
    <n v="8193"/>
  </r>
  <r>
    <n v="3617"/>
    <d v="2024-01-18T14:21:47"/>
    <d v="2024-01-18T14:22:47"/>
    <s v="45077035@ventasyservicios.com.co"/>
    <s v="Diana Marcela Navia Fino"/>
    <m/>
    <d v="2024-01-18T00:00:00"/>
    <s v="09:24"/>
    <x v="3"/>
    <m/>
    <s v="15571778"/>
    <m/>
    <m/>
    <m/>
    <m/>
    <m/>
    <m/>
    <m/>
    <m/>
    <s v="8.22430736.00.00.100004"/>
    <s v="ALFA AMBULANCIAS LIMITADA -"/>
    <s v="PYME MEDIANA"/>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8T00:00:00"/>
    <m/>
    <m/>
    <x v="19"/>
    <x v="3"/>
    <x v="0"/>
    <x v="0"/>
    <x v="0"/>
    <n v="1"/>
    <n v="1"/>
    <n v="1"/>
    <n v="1"/>
    <x v="0"/>
    <n v="1"/>
    <s v="8.22430736.00.00.100004ALFA AMBULANCIAS LIMITADA -"/>
    <x v="2"/>
    <d v="2024-01-18T00:00:00"/>
    <x v="3588"/>
    <d v="1899-12-30T00:00:00"/>
    <d v="2024-01-18T09:24:00"/>
    <s v="09:24"/>
    <d v="1899-12-30T04:58:47"/>
    <x v="1"/>
    <x v="1"/>
    <x v="29"/>
    <x v="1"/>
    <n v="8193"/>
  </r>
  <r>
    <n v="3618"/>
    <d v="2024-01-18T13:26:02"/>
    <d v="2024-01-18T14:23:00"/>
    <s v="45077024@ventasyservicios.com.co"/>
    <s v="Leidy Tatiana Pinzon Calderon"/>
    <m/>
    <d v="2024-01-18T00:00:00"/>
    <s v="01:24"/>
    <x v="7"/>
    <m/>
    <m/>
    <m/>
    <m/>
    <m/>
    <m/>
    <s v="leonardoMelendez11@hotmail.com"/>
    <s v="Re: Cesión de contrato"/>
    <m/>
    <m/>
    <s v="3103627065"/>
    <s v="ROIMER ORLANDO MEJIA DONADO"/>
    <s v="MICRO"/>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8T00:00:00"/>
    <m/>
    <m/>
    <x v="81"/>
    <x v="6"/>
    <x v="0"/>
    <x v="0"/>
    <x v="0"/>
    <n v="1"/>
    <n v="1"/>
    <n v="1"/>
    <n v="1"/>
    <x v="2"/>
    <n v="2"/>
    <s v="3103627065ROIMER ORLANDO MEJIA DONADO"/>
    <x v="0"/>
    <d v="2024-01-18T00:00:00"/>
    <x v="3589"/>
    <d v="1899-12-30T00:00:00"/>
    <d v="2024-01-18T01:24:00"/>
    <s v="01:24"/>
    <d v="1899-12-30T12:59:00"/>
    <x v="3"/>
    <x v="2"/>
    <x v="12"/>
    <x v="1"/>
    <n v="8193"/>
  </r>
  <r>
    <n v="3619"/>
    <d v="2024-01-18T14:21:00"/>
    <d v="2024-01-18T14:24:32"/>
    <s v="45981202@ventasyservicios.com.co"/>
    <s v="Candida Mayerli Moyano Casallas"/>
    <m/>
    <d v="2024-01-18T00:00:00"/>
    <s v="9:49 a. m."/>
    <x v="5"/>
    <m/>
    <m/>
    <m/>
    <m/>
    <m/>
    <m/>
    <m/>
    <m/>
    <m/>
    <m/>
    <s v="12236982"/>
    <s v="PRODUCTOS Y ESPECIALIDADES QUIMICAS SAS"/>
    <s v="PYME PEQUEÑA"/>
    <s v="CLIENTE EXTERNO"/>
    <x v="0"/>
    <m/>
    <m/>
    <m/>
    <m/>
    <m/>
    <m/>
    <m/>
    <m/>
    <m/>
    <m/>
    <m/>
    <m/>
    <m/>
    <m/>
    <m/>
    <m/>
    <m/>
    <m/>
    <m/>
    <m/>
    <m/>
    <m/>
    <m/>
    <m/>
    <m/>
    <m/>
    <m/>
    <m/>
    <m/>
    <m/>
    <m/>
    <m/>
    <m/>
    <m/>
    <m/>
    <m/>
    <m/>
    <m/>
    <m/>
    <m/>
    <m/>
    <m/>
    <m/>
    <m/>
    <m/>
    <m/>
    <m/>
    <m/>
    <m/>
    <m/>
    <m/>
    <m/>
    <m/>
    <m/>
    <m/>
    <m/>
    <m/>
    <m/>
    <m/>
    <m/>
    <m/>
    <m/>
    <m/>
    <m/>
    <m/>
    <m/>
    <m/>
    <m/>
    <m/>
    <m/>
    <m/>
    <m/>
    <m/>
    <m/>
    <m/>
    <m/>
    <m/>
    <m/>
    <m/>
    <m/>
    <m/>
    <s v="PAGOS REALIZADOS CON SALDO A FAVOR NIT 900007901-8"/>
    <s v="FIJA"/>
    <s v="FO"/>
    <s v="PAGO YA APLICADO"/>
    <s v="BANCO BOGOTÁ"/>
    <s v="TRANSFERENCIA CON PAGO A LA REFERENCIA"/>
    <m/>
    <m/>
    <m/>
    <m/>
    <m/>
    <m/>
    <m/>
    <m/>
    <m/>
    <m/>
    <m/>
    <m/>
    <m/>
    <m/>
    <m/>
    <m/>
    <m/>
    <m/>
    <m/>
    <m/>
    <m/>
    <m/>
    <m/>
    <m/>
    <m/>
    <m/>
    <x v="0"/>
    <m/>
    <m/>
    <m/>
    <m/>
    <m/>
    <s v="GESTIONADO"/>
    <m/>
    <d v="2024-01-18T00:00:00"/>
    <m/>
    <m/>
    <x v="70"/>
    <x v="4"/>
    <x v="0"/>
    <x v="0"/>
    <x v="0"/>
    <n v="1"/>
    <n v="1"/>
    <n v="1"/>
    <n v="1"/>
    <x v="0"/>
    <n v="1"/>
    <s v="12236982"/>
    <x v="2"/>
    <d v="2024-01-18T00:00:00"/>
    <x v="3590"/>
    <d v="1899-12-30T00:00:00"/>
    <d v="2024-01-18T09:49:00"/>
    <s v="9:49"/>
    <d v="1899-12-30T04:35:32"/>
    <x v="1"/>
    <x v="1"/>
    <x v="10"/>
    <x v="1"/>
    <n v="8193"/>
  </r>
  <r>
    <n v="3620"/>
    <d v="2024-01-18T14:23:42"/>
    <d v="2024-01-18T14:24:35"/>
    <s v="45961543@ventasyservicios.com.co"/>
    <s v="Juan Jose Duque Aguirre"/>
    <m/>
    <d v="2024-01-18T00:00:00"/>
    <s v="9:01"/>
    <x v="1"/>
    <m/>
    <m/>
    <s v="BUSINESS STRATEGY INTERNA"/>
    <s v="900396961"/>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18T00:00:00"/>
    <m/>
    <m/>
    <x v="4"/>
    <x v="1"/>
    <x v="0"/>
    <x v="0"/>
    <x v="0"/>
    <n v="1"/>
    <n v="1"/>
    <n v="1"/>
    <n v="1"/>
    <x v="1"/>
    <n v="2"/>
    <s v="900396961"/>
    <x v="2"/>
    <d v="2024-01-18T00:00:00"/>
    <x v="3591"/>
    <d v="1899-12-30T00:00:00"/>
    <d v="2024-01-18T09:01:00"/>
    <s v="9:01"/>
    <d v="1899-12-30T05:23:35"/>
    <x v="1"/>
    <x v="1"/>
    <x v="6"/>
    <x v="1"/>
    <n v="8193"/>
  </r>
  <r>
    <n v="3621"/>
    <d v="2024-01-18T14:26:09"/>
    <d v="2024-01-18T14:26:59"/>
    <s v="46049316@ventasyservicios.com.co"/>
    <s v="Evelin Gicela Diaz Garzon"/>
    <m/>
    <d v="2024-01-17T00:00:00"/>
    <s v="16:45"/>
    <x v="7"/>
    <m/>
    <m/>
    <m/>
    <m/>
    <m/>
    <m/>
    <s v="dir.administrativo@afterland.com.co; "/>
    <s v="Re: CESION DE CONTRATO PARA LINEAS AFT ENTRETENIMIENTO SAS"/>
    <m/>
    <m/>
    <s v="3144853493"/>
    <s v="AFT ENTRETENIMIENTO S A S"/>
    <s v="SOH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8T00:00:00"/>
    <m/>
    <m/>
    <x v="79"/>
    <x v="6"/>
    <x v="0"/>
    <x v="0"/>
    <x v="0"/>
    <n v="1"/>
    <n v="1"/>
    <n v="1"/>
    <n v="1"/>
    <x v="0"/>
    <n v="1"/>
    <s v="3144853493AFT ENTRETENIMIENTO S A S"/>
    <x v="0"/>
    <d v="2024-01-18T00:00:00"/>
    <x v="3592"/>
    <d v="1899-12-30T00:00:00"/>
    <d v="2024-01-17T16:45:00"/>
    <s v="16:45"/>
    <d v="1899-12-30T21:41:59"/>
    <x v="4"/>
    <x v="0"/>
    <x v="22"/>
    <x v="1"/>
    <n v="8193"/>
  </r>
  <r>
    <n v="3622"/>
    <d v="2024-01-18T14:25:35"/>
    <d v="2024-01-18T14:27:46"/>
    <s v="46046817@ventasyservicios.com.co"/>
    <s v="Nicolas Romero Parra"/>
    <m/>
    <d v="2024-01-18T00:00:00"/>
    <s v="7:41"/>
    <x v="4"/>
    <m/>
    <m/>
    <m/>
    <m/>
    <m/>
    <m/>
    <m/>
    <m/>
    <s v="sistemas@condrogas.com"/>
    <s v="Re: facturacion fernando jimenez"/>
    <s v="0"/>
    <s v="CONDROGAS"/>
    <s v="NO DETERMINADO"/>
    <s v="CONSULTOR COMERCIAL"/>
    <x v="0"/>
    <m/>
    <s v="MÓVIL"/>
    <m/>
    <m/>
    <s v="CASO RECHAZADO"/>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18T00:00:00"/>
    <s v="N/A"/>
    <s v="0"/>
    <x v="3"/>
    <x v="0"/>
    <x v="0"/>
    <x v="0"/>
    <x v="0"/>
    <n v="1"/>
    <n v="1"/>
    <n v="1"/>
    <n v="1"/>
    <x v="0"/>
    <n v="1"/>
    <s v="0CONDROGAS"/>
    <x v="0"/>
    <d v="2024-01-18T00:00:00"/>
    <x v="3593"/>
    <d v="1899-12-30T00:00:00"/>
    <d v="2024-01-18T07:41:00"/>
    <s v="7:41"/>
    <d v="1899-12-30T06:46:46"/>
    <x v="2"/>
    <x v="2"/>
    <x v="3"/>
    <x v="1"/>
    <n v="8193"/>
  </r>
  <r>
    <n v="3623"/>
    <d v="2024-01-18T14:27:00"/>
    <d v="2024-01-18T14:28:38"/>
    <s v="45077024@ventasyservicios.com.co"/>
    <s v="Leidy Tatiana Pinzon Calderon"/>
    <m/>
    <d v="2024-01-18T00:00:00"/>
    <s v="08:26"/>
    <x v="7"/>
    <m/>
    <m/>
    <m/>
    <m/>
    <m/>
    <m/>
    <s v="financiera@doneusebio.com"/>
    <s v="RE: RV:  Retiro linea del plan empresarial Nit 8000950681"/>
    <m/>
    <m/>
    <s v="3204275799"/>
    <s v="AGROINDUSTRIAL DON EUSEBIO S.A.S"/>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8T00:00:00"/>
    <m/>
    <m/>
    <x v="79"/>
    <x v="6"/>
    <x v="0"/>
    <x v="0"/>
    <x v="0"/>
    <n v="1"/>
    <n v="1"/>
    <n v="1"/>
    <n v="1"/>
    <x v="0"/>
    <n v="1"/>
    <s v="3204275799AGROINDUSTRIAL DON EUSEBIO S.A.S"/>
    <x v="0"/>
    <d v="2024-01-18T00:00:00"/>
    <x v="3594"/>
    <d v="1899-12-30T00:00:00"/>
    <d v="2024-01-18T08:26:00"/>
    <s v="08:26"/>
    <d v="1899-12-30T06:02:38"/>
    <x v="2"/>
    <x v="2"/>
    <x v="12"/>
    <x v="1"/>
    <n v="8193"/>
  </r>
  <r>
    <n v="3624"/>
    <d v="2024-01-18T14:27:52"/>
    <d v="2024-01-18T14:29:13"/>
    <s v="45077035@ventasyservicios.com.co"/>
    <s v="Diana Marcela Navia Fino"/>
    <m/>
    <d v="2024-01-18T00:00:00"/>
    <s v="09:24"/>
    <x v="3"/>
    <m/>
    <s v="15571779"/>
    <m/>
    <m/>
    <m/>
    <m/>
    <m/>
    <m/>
    <m/>
    <m/>
    <s v="1.17587515"/>
    <s v="THE PEOPLE COMPANY S.A.S. -"/>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8T00:00:00"/>
    <m/>
    <m/>
    <x v="21"/>
    <x v="3"/>
    <x v="0"/>
    <x v="0"/>
    <x v="0"/>
    <n v="1"/>
    <n v="1"/>
    <n v="1"/>
    <n v="1"/>
    <x v="0"/>
    <n v="1"/>
    <s v="1.17587515THE PEOPLE COMPANY S.A.S. -"/>
    <x v="2"/>
    <d v="2024-01-18T00:00:00"/>
    <x v="3595"/>
    <d v="1899-12-30T00:00:00"/>
    <d v="2024-01-18T09:24:00"/>
    <s v="09:24"/>
    <d v="1899-12-30T05:05:13"/>
    <x v="1"/>
    <x v="1"/>
    <x v="29"/>
    <x v="1"/>
    <n v="8193"/>
  </r>
  <r>
    <n v="3625"/>
    <d v="2024-01-18T14:29:46"/>
    <d v="2024-01-18T14:31:07"/>
    <s v="46044959@ventasyservicios.com.co"/>
    <s v="Brayan Enrique Cuida Castillo"/>
    <m/>
    <d v="2024-01-17T00:00:00"/>
    <s v="4:59 p. m."/>
    <x v="4"/>
    <m/>
    <m/>
    <m/>
    <m/>
    <m/>
    <m/>
    <m/>
    <m/>
    <s v="administracion@drimduit.com"/>
    <s v="No. Ticket 996323166- 20663310 *** RE: NUEVA FACTURACION *** RE: PETICION CANCELACION SERVICIO Y DOCUMENTOS REQUERIDOS *** RE: DRIM DUIT NIT.900481679-8 -CANCELACIÓN SERVICIOS"/>
    <s v="12363319"/>
    <s v="DRIM DUIT S.A.S"/>
    <s v="SOHO"/>
    <s v="CLIENTE CLARO"/>
    <x v="0"/>
    <m/>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8T00:00:00"/>
    <s v="nn"/>
    <m/>
    <x v="58"/>
    <x v="0"/>
    <x v="0"/>
    <x v="0"/>
    <x v="0"/>
    <n v="1"/>
    <n v="1"/>
    <n v="1"/>
    <n v="1"/>
    <x v="0"/>
    <n v="1"/>
    <s v="12363319DRIM DUIT S.A.S"/>
    <x v="0"/>
    <d v="2024-01-18T00:00:00"/>
    <x v="3596"/>
    <d v="1899-12-30T00:00:00"/>
    <d v="2024-01-17T04:59:00"/>
    <s v="4:59"/>
    <d v="1899-12-31T09:32:07"/>
    <x v="0"/>
    <x v="0"/>
    <x v="7"/>
    <x v="0"/>
    <n v="8193"/>
  </r>
  <r>
    <n v="3626"/>
    <d v="2024-01-18T14:30:51"/>
    <d v="2024-01-18T14:31:53"/>
    <s v="45688293@ventasyservicios.com.co"/>
    <s v="Juan David Mendez"/>
    <m/>
    <d v="2024-01-17T00:00:00"/>
    <s v="14:13"/>
    <x v="4"/>
    <m/>
    <m/>
    <m/>
    <m/>
    <m/>
    <m/>
    <m/>
    <m/>
    <s v="acatano@liquitech.co"/>
    <s v="Re: Activacion roaming internacional"/>
    <s v="3157545309"/>
    <s v="LIQUITECH S.A.S."/>
    <s v="PYME MEDIANA"/>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8T00:00:00"/>
    <m/>
    <m/>
    <x v="19"/>
    <x v="0"/>
    <x v="0"/>
    <x v="0"/>
    <x v="0"/>
    <n v="1"/>
    <n v="1"/>
    <n v="1"/>
    <n v="1"/>
    <x v="0"/>
    <n v="1"/>
    <s v="3157545309LIQUITECH S.A.S."/>
    <x v="0"/>
    <d v="2024-01-18T00:00:00"/>
    <x v="3597"/>
    <d v="1899-12-30T00:00:00"/>
    <d v="2024-01-17T14:13:00"/>
    <s v="14:13"/>
    <d v="1899-12-31T00:18:53"/>
    <x v="0"/>
    <x v="0"/>
    <x v="4"/>
    <x v="1"/>
    <n v="8193"/>
  </r>
  <r>
    <n v="3627"/>
    <d v="2024-01-18T14:24:41"/>
    <d v="2024-01-18T14:31:54"/>
    <s v="45961543@ventasyservicios.com.co"/>
    <s v="Juan Jose Duque Aguirre"/>
    <m/>
    <d v="2024-01-18T00:00:00"/>
    <s v="9:12"/>
    <x v="0"/>
    <m/>
    <m/>
    <m/>
    <m/>
    <m/>
    <m/>
    <m/>
    <m/>
    <s v="auxiliarcajas5@gmail.com"/>
    <s v="Fwd: DOBLE PAGO URGENTE"/>
    <s v="33805196"/>
    <s v="H &amp; S FRANQUICIAS SAS"/>
    <s v="PYME MEDIANA"/>
    <s v="CLIENTE EXTERN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8T00:00:00"/>
    <m/>
    <m/>
    <x v="47"/>
    <x v="0"/>
    <x v="0"/>
    <x v="0"/>
    <x v="0"/>
    <n v="1"/>
    <n v="1"/>
    <n v="1"/>
    <n v="1"/>
    <x v="0"/>
    <n v="1"/>
    <s v="33805196H &amp; S FRANQUICIAS SAS"/>
    <x v="2"/>
    <d v="2024-01-18T00:00:00"/>
    <x v="3598"/>
    <d v="1899-12-30T00:00:00"/>
    <d v="2024-01-18T09:12:00"/>
    <s v="9:12"/>
    <d v="1899-12-30T05:19:54"/>
    <x v="1"/>
    <x v="1"/>
    <x v="6"/>
    <x v="1"/>
    <n v="8193"/>
  </r>
  <r>
    <n v="3628"/>
    <d v="2024-01-18T14:31:10"/>
    <d v="2024-01-18T14:32:05"/>
    <s v="45077024@ventasyservicios.com.co"/>
    <s v="Leidy Tatiana Pinzon Calderon"/>
    <m/>
    <d v="2024-01-18T00:00:00"/>
    <s v="08:53"/>
    <x v="7"/>
    <m/>
    <m/>
    <m/>
    <m/>
    <m/>
    <m/>
    <s v="venturososa@yahoo.com"/>
    <s v="Re: Venturoso SAS - Sucesiòn de contrato"/>
    <m/>
    <m/>
    <s v="3103338287"/>
    <s v="VENTUROSO  S .A. S"/>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8T00:00:00"/>
    <m/>
    <m/>
    <x v="78"/>
    <x v="6"/>
    <x v="0"/>
    <x v="0"/>
    <x v="0"/>
    <n v="1"/>
    <n v="1"/>
    <n v="1"/>
    <n v="1"/>
    <x v="2"/>
    <n v="3"/>
    <s v="3103338287VENTUROSO  S .A. S"/>
    <x v="2"/>
    <d v="2024-01-18T00:00:00"/>
    <x v="3599"/>
    <d v="1899-12-30T00:00:00"/>
    <d v="2024-01-18T08:53:00"/>
    <s v="08:53"/>
    <d v="1899-12-30T05:39:05"/>
    <x v="1"/>
    <x v="1"/>
    <x v="12"/>
    <x v="1"/>
    <n v="8193"/>
  </r>
  <r>
    <n v="3629"/>
    <d v="2024-01-18T14:24:35"/>
    <d v="2024-01-18T14:32:46"/>
    <s v="45981202@ventasyservicios.com.co"/>
    <s v="Candida Mayerli Moyano Casallas"/>
    <m/>
    <d v="2024-01-18T00:00:00"/>
    <s v="9:55 a. m."/>
    <x v="5"/>
    <m/>
    <m/>
    <m/>
    <m/>
    <m/>
    <m/>
    <m/>
    <m/>
    <m/>
    <m/>
    <s v="1.15016630"/>
    <s v="COMERCIALIZADORA EL ESTE SOCIEDAD POR AC -"/>
    <s v="PYME MEDIANA"/>
    <s v="CLIENTE EXTERNO"/>
    <x v="0"/>
    <m/>
    <m/>
    <m/>
    <m/>
    <m/>
    <m/>
    <m/>
    <m/>
    <m/>
    <m/>
    <m/>
    <m/>
    <m/>
    <m/>
    <m/>
    <m/>
    <m/>
    <m/>
    <m/>
    <m/>
    <m/>
    <m/>
    <m/>
    <m/>
    <m/>
    <m/>
    <m/>
    <m/>
    <m/>
    <m/>
    <m/>
    <m/>
    <m/>
    <m/>
    <m/>
    <m/>
    <m/>
    <m/>
    <m/>
    <m/>
    <m/>
    <m/>
    <m/>
    <m/>
    <m/>
    <m/>
    <m/>
    <m/>
    <m/>
    <m/>
    <m/>
    <m/>
    <m/>
    <m/>
    <m/>
    <m/>
    <m/>
    <m/>
    <m/>
    <m/>
    <m/>
    <m/>
    <m/>
    <m/>
    <m/>
    <m/>
    <m/>
    <m/>
    <m/>
    <m/>
    <m/>
    <m/>
    <m/>
    <m/>
    <m/>
    <m/>
    <m/>
    <m/>
    <m/>
    <m/>
    <m/>
    <s v="Pago no abonado línea 3103905896 Comercializadora El Este N it 900788060"/>
    <s v="MÓVIL"/>
    <m/>
    <s v="PAGO NO ABONADO"/>
    <s v="BANCOLOMBIA"/>
    <s v="TRANSFERENCIA CON PAGO A LA REFERENCIA"/>
    <s v="REQ000004502002"/>
    <m/>
    <m/>
    <m/>
    <m/>
    <m/>
    <m/>
    <m/>
    <m/>
    <m/>
    <m/>
    <m/>
    <m/>
    <m/>
    <m/>
    <m/>
    <m/>
    <m/>
    <m/>
    <m/>
    <m/>
    <m/>
    <m/>
    <m/>
    <m/>
    <m/>
    <x v="0"/>
    <m/>
    <m/>
    <m/>
    <m/>
    <m/>
    <s v="ESCALADO"/>
    <s v="MYIT"/>
    <d v="2024-01-18T00:00:00"/>
    <m/>
    <m/>
    <x v="68"/>
    <x v="4"/>
    <x v="0"/>
    <x v="0"/>
    <x v="0"/>
    <s v=""/>
    <n v="0"/>
    <n v="0"/>
    <n v="0"/>
    <x v="1"/>
    <n v="3"/>
    <s v="1.15016630"/>
    <x v="2"/>
    <d v="2024-01-18T00:00:00"/>
    <x v="3600"/>
    <d v="1899-12-30T00:00:00"/>
    <d v="2024-01-18T09:55:00"/>
    <s v="9:55"/>
    <d v="1899-12-30T04:37:46"/>
    <x v="1"/>
    <x v="1"/>
    <x v="10"/>
    <x v="1"/>
    <n v="0"/>
  </r>
  <r>
    <n v="3630"/>
    <d v="2024-01-18T14:33:20"/>
    <d v="2024-01-18T14:33:56"/>
    <s v="46049316@ventasyservicios.com.co"/>
    <s v="Evelin Gicela Diaz Garzon"/>
    <m/>
    <d v="2024-01-17T00:00:00"/>
    <s v="16:46"/>
    <x v="7"/>
    <m/>
    <m/>
    <m/>
    <m/>
    <m/>
    <m/>
    <s v="recepcion.maurel@colombiamp.com; "/>
    <s v="Re: Cesión Líneas Móviles Maurel &amp; Prom Colombia Nit 900.255.472-2 &gt;Urgente"/>
    <m/>
    <m/>
    <s v="8.21837182"/>
    <s v="Maurel &amp; Prom Colombia B."/>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8T00:00:00"/>
    <m/>
    <m/>
    <x v="79"/>
    <x v="6"/>
    <x v="0"/>
    <x v="0"/>
    <x v="0"/>
    <n v="1"/>
    <n v="1"/>
    <n v="1"/>
    <n v="1"/>
    <x v="2"/>
    <n v="6"/>
    <s v="8.21837182Maurel &amp; Prom Colombia B."/>
    <x v="0"/>
    <d v="2024-01-18T00:00:00"/>
    <x v="3601"/>
    <d v="1899-12-30T00:00:00"/>
    <d v="2024-01-17T16:46:00"/>
    <s v="16:46"/>
    <d v="1899-12-30T21:47:56"/>
    <x v="4"/>
    <x v="0"/>
    <x v="22"/>
    <x v="1"/>
    <n v="8193"/>
  </r>
  <r>
    <n v="3631"/>
    <d v="2024-01-18T14:18:52"/>
    <d v="2024-01-18T14:34:36"/>
    <s v="45113897@ventasyservicios.com.co"/>
    <s v="Diana Carolina Zambrano Cruz"/>
    <m/>
    <d v="2024-01-18T00:00:00"/>
    <s v="8:39"/>
    <x v="4"/>
    <m/>
    <m/>
    <m/>
    <m/>
    <m/>
    <m/>
    <m/>
    <m/>
    <s v="gabriel.tellez@marvut.com"/>
    <s v="RE: Solicitud Traspaso Contrato 800153993;COMCEL S.A.;R1047984365;01;CLARO;HOGAR"/>
    <s v="90767076"/>
    <s v="MARVUT COLOMBIA SAS                        "/>
    <s v="MICRO"/>
    <s v="CLIENTE EXTERNO"/>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8T00:00:00"/>
    <m/>
    <m/>
    <x v="37"/>
    <x v="0"/>
    <x v="0"/>
    <x v="0"/>
    <x v="0"/>
    <n v="1"/>
    <n v="1"/>
    <n v="1"/>
    <n v="1"/>
    <x v="0"/>
    <n v="1"/>
    <s v="90767076MARVUT COLOMBIA SAS                        "/>
    <x v="2"/>
    <d v="2024-01-18T00:00:00"/>
    <x v="3602"/>
    <d v="1899-12-30T00:00:00"/>
    <d v="2024-01-18T08:39:00"/>
    <s v="8:39"/>
    <d v="1899-12-30T05:55:36"/>
    <x v="1"/>
    <x v="1"/>
    <x v="30"/>
    <x v="0"/>
    <n v="8193"/>
  </r>
  <r>
    <n v="3632"/>
    <d v="2024-01-18T14:15:30"/>
    <d v="2024-01-18T14:36:06"/>
    <s v="45077040@ventasyservicios.com.co"/>
    <s v="Kimberly Tatiana Sorza Moya"/>
    <m/>
    <d v="2024-01-18T00:00:00"/>
    <s v="8:42 a. m."/>
    <x v="0"/>
    <m/>
    <m/>
    <m/>
    <m/>
    <m/>
    <m/>
    <m/>
    <m/>
    <s v="eduwin.lopez@claro.com.co"/>
    <s v="RV: Reposición Celular Iphone "/>
    <s v="3158904516"/>
    <s v="HL INFRAESTRUCTURA SAS"/>
    <s v="SOHO"/>
    <s v="CLIENTE CLARO"/>
    <x v="0"/>
    <m/>
    <s v="MÓVIL"/>
    <m/>
    <m/>
    <s v="REPOSICIÓN DE EQUIPO"/>
    <m/>
    <m/>
    <m/>
    <m/>
    <m/>
    <m/>
    <m/>
    <m/>
    <m/>
    <m/>
    <m/>
    <m/>
    <m/>
    <m/>
    <m/>
    <m/>
    <m/>
    <m/>
    <m/>
    <m/>
    <m/>
    <m/>
    <m/>
    <m/>
    <m/>
    <m/>
    <m/>
    <m/>
    <m/>
    <m/>
    <m/>
    <m/>
    <m/>
    <m/>
    <m/>
    <m/>
    <m/>
    <m/>
    <m/>
    <m/>
    <m/>
    <m/>
    <m/>
    <m/>
    <s v="COTIZACIÓN"/>
    <m/>
    <m/>
    <m/>
    <m/>
    <m/>
    <m/>
    <m/>
    <m/>
    <m/>
    <m/>
    <m/>
    <m/>
    <m/>
    <m/>
    <m/>
    <m/>
    <m/>
    <m/>
    <m/>
    <m/>
    <m/>
    <m/>
    <m/>
    <m/>
    <m/>
    <m/>
    <m/>
    <m/>
    <m/>
    <m/>
    <m/>
    <m/>
    <m/>
    <m/>
    <m/>
    <m/>
    <m/>
    <m/>
    <m/>
    <m/>
    <m/>
    <m/>
    <m/>
    <m/>
    <m/>
    <m/>
    <m/>
    <m/>
    <m/>
    <m/>
    <m/>
    <m/>
    <m/>
    <m/>
    <m/>
    <m/>
    <m/>
    <m/>
    <m/>
    <m/>
    <m/>
    <m/>
    <m/>
    <x v="0"/>
    <m/>
    <m/>
    <m/>
    <m/>
    <m/>
    <s v="GESTIONADO"/>
    <m/>
    <d v="2024-01-18T00:00:00"/>
    <m/>
    <m/>
    <x v="38"/>
    <x v="0"/>
    <x v="0"/>
    <x v="0"/>
    <x v="0"/>
    <n v="1"/>
    <n v="1"/>
    <n v="1"/>
    <n v="1"/>
    <x v="0"/>
    <n v="1"/>
    <s v="3158904516HL INFRAESTRUCTURA SAS"/>
    <x v="2"/>
    <d v="2024-01-18T00:00:00"/>
    <x v="3603"/>
    <d v="1899-12-30T00:00:00"/>
    <d v="2024-01-18T08:42:00"/>
    <s v="8:42"/>
    <d v="1899-12-30T05:54:06"/>
    <x v="1"/>
    <x v="1"/>
    <x v="31"/>
    <x v="1"/>
    <n v="8193"/>
  </r>
  <r>
    <n v="3633"/>
    <d v="2024-01-18T14:35:35"/>
    <d v="2024-01-18T14:36:38"/>
    <s v="45077024@ventasyservicios.com.co"/>
    <s v="Leidy Tatiana Pinzon Calderon"/>
    <m/>
    <d v="2024-01-18T00:00:00"/>
    <s v="08:58"/>
    <x v="7"/>
    <m/>
    <m/>
    <m/>
    <m/>
    <m/>
    <m/>
    <s v="gestionambiental@rodamundi.com"/>
    <s v="Re: Portabilidad"/>
    <m/>
    <m/>
    <s v="3114409241"/>
    <s v="RODAMUNDI SAS"/>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8T00:00:00"/>
    <m/>
    <m/>
    <x v="79"/>
    <x v="6"/>
    <x v="0"/>
    <x v="0"/>
    <x v="0"/>
    <n v="1"/>
    <n v="1"/>
    <n v="1"/>
    <n v="1"/>
    <x v="2"/>
    <n v="4"/>
    <s v="3114409241RODAMUNDI SAS"/>
    <x v="2"/>
    <d v="2024-01-18T00:00:00"/>
    <x v="3604"/>
    <d v="1899-12-30T00:00:00"/>
    <d v="2024-01-18T08:58:00"/>
    <s v="08:58"/>
    <d v="1899-12-30T05:38:38"/>
    <x v="1"/>
    <x v="1"/>
    <x v="12"/>
    <x v="1"/>
    <n v="8193"/>
  </r>
  <r>
    <n v="3634"/>
    <d v="2024-01-18T14:36:42"/>
    <d v="2024-01-18T14:37:53"/>
    <s v="46044959@ventasyservicios.com.co"/>
    <s v="Brayan Enrique Cuida Castillo"/>
    <m/>
    <d v="2024-01-17T00:00:00"/>
    <s v="5:06 p. m."/>
    <x v="4"/>
    <m/>
    <m/>
    <m/>
    <m/>
    <m/>
    <m/>
    <m/>
    <m/>
    <s v="recepcioncma@serranomartinezcma.com"/>
    <s v="Asesoría para Correa Merino Agudelo S.A.S. Nit 900.470.971-9"/>
    <s v="12359850"/>
    <s v="CORREA MERINO &amp; CO. ABOGADOS S.A.S."/>
    <s v="SOHO"/>
    <s v="CLIENTE CLARO"/>
    <x v="0"/>
    <m/>
    <s v="FIJO"/>
    <s v="FO"/>
    <s v="DATOS DEMOGRÁFICOS"/>
    <m/>
    <m/>
    <m/>
    <m/>
    <m/>
    <m/>
    <m/>
    <m/>
    <m/>
    <m/>
    <m/>
    <m/>
    <m/>
    <m/>
    <m/>
    <s v="INFORMACIÓN - ACLARACIÓN"/>
    <m/>
    <m/>
    <m/>
    <m/>
    <m/>
    <m/>
    <m/>
    <m/>
    <m/>
    <m/>
    <m/>
    <m/>
    <m/>
    <m/>
    <m/>
    <m/>
    <m/>
    <m/>
    <m/>
    <m/>
    <m/>
    <m/>
    <m/>
    <m/>
    <m/>
    <m/>
    <m/>
    <m/>
    <m/>
    <m/>
    <m/>
    <m/>
    <m/>
    <m/>
    <m/>
    <m/>
    <m/>
    <m/>
    <m/>
    <m/>
    <m/>
    <m/>
    <m/>
    <m/>
    <m/>
    <m/>
    <m/>
    <m/>
    <m/>
    <m/>
    <m/>
    <m/>
    <m/>
    <m/>
    <m/>
    <m/>
    <m/>
    <m/>
    <m/>
    <m/>
    <m/>
    <m/>
    <m/>
    <m/>
    <m/>
    <m/>
    <m/>
    <m/>
    <m/>
    <m/>
    <m/>
    <m/>
    <m/>
    <m/>
    <m/>
    <m/>
    <m/>
    <m/>
    <m/>
    <m/>
    <m/>
    <m/>
    <m/>
    <m/>
    <m/>
    <m/>
    <m/>
    <m/>
    <m/>
    <m/>
    <m/>
    <m/>
    <m/>
    <x v="0"/>
    <m/>
    <m/>
    <m/>
    <m/>
    <m/>
    <s v="GESTIONADO"/>
    <m/>
    <d v="2024-01-18T00:00:00"/>
    <s v="nn"/>
    <m/>
    <x v="66"/>
    <x v="0"/>
    <x v="0"/>
    <x v="0"/>
    <x v="0"/>
    <n v="1"/>
    <n v="1"/>
    <n v="1"/>
    <n v="1"/>
    <x v="0"/>
    <n v="1"/>
    <s v="12359850CORREA MERINO &amp; CO. ABOGADOS S.A.S."/>
    <x v="0"/>
    <d v="2024-01-18T00:00:00"/>
    <x v="3605"/>
    <d v="1899-12-30T00:00:00"/>
    <d v="2024-01-17T05:06:00"/>
    <s v="5:06"/>
    <d v="1899-12-31T09:31:53"/>
    <x v="0"/>
    <x v="0"/>
    <x v="7"/>
    <x v="0"/>
    <n v="8193"/>
  </r>
  <r>
    <n v="3635"/>
    <d v="2024-01-18T14:38:29"/>
    <d v="2024-01-18T14:39:26"/>
    <s v="45688293@ventasyservicios.com.co"/>
    <s v="Juan David Mendez"/>
    <m/>
    <d v="2024-01-17T00:00:00"/>
    <s v="14:31"/>
    <x v="4"/>
    <m/>
    <m/>
    <m/>
    <m/>
    <m/>
    <m/>
    <m/>
    <m/>
    <s v="acatano@liquitech.co"/>
    <s v="Re: Activacion roaming internacional "/>
    <s v="8.22481389.00.00.100005"/>
    <s v="LIQUITECH S.A.S."/>
    <s v="PYME MEDIANA"/>
    <s v="CLIENTE EXTERNO"/>
    <x v="0"/>
    <m/>
    <s v="MÓVIL"/>
    <m/>
    <m/>
    <s v="ROAMING INTERNACIONAL"/>
    <m/>
    <m/>
    <m/>
    <m/>
    <m/>
    <m/>
    <m/>
    <m/>
    <m/>
    <m/>
    <m/>
    <m/>
    <m/>
    <m/>
    <m/>
    <m/>
    <m/>
    <m/>
    <m/>
    <m/>
    <m/>
    <m/>
    <m/>
    <m/>
    <m/>
    <m/>
    <m/>
    <m/>
    <m/>
    <m/>
    <m/>
    <m/>
    <m/>
    <m/>
    <m/>
    <m/>
    <m/>
    <m/>
    <m/>
    <m/>
    <m/>
    <m/>
    <m/>
    <m/>
    <m/>
    <m/>
    <m/>
    <s v="INFORMACIÓN ACLARACIÓN"/>
    <m/>
    <m/>
    <m/>
    <m/>
    <m/>
    <m/>
    <m/>
    <m/>
    <m/>
    <m/>
    <m/>
    <m/>
    <m/>
    <m/>
    <m/>
    <m/>
    <m/>
    <m/>
    <m/>
    <m/>
    <m/>
    <m/>
    <m/>
    <m/>
    <m/>
    <m/>
    <m/>
    <m/>
    <m/>
    <m/>
    <m/>
    <m/>
    <m/>
    <m/>
    <m/>
    <m/>
    <m/>
    <m/>
    <m/>
    <m/>
    <m/>
    <m/>
    <m/>
    <m/>
    <m/>
    <m/>
    <m/>
    <m/>
    <m/>
    <m/>
    <m/>
    <m/>
    <m/>
    <m/>
    <m/>
    <m/>
    <m/>
    <m/>
    <m/>
    <m/>
    <x v="0"/>
    <m/>
    <m/>
    <m/>
    <m/>
    <m/>
    <s v="GESTIONADO"/>
    <m/>
    <d v="2024-01-18T00:00:00"/>
    <m/>
    <m/>
    <x v="18"/>
    <x v="0"/>
    <x v="0"/>
    <x v="0"/>
    <x v="0"/>
    <n v="1"/>
    <n v="1"/>
    <n v="1"/>
    <n v="1"/>
    <x v="0"/>
    <n v="1"/>
    <s v="8.22481389.00.00.100005LIQUITECH S.A.S."/>
    <x v="0"/>
    <d v="2024-01-18T00:00:00"/>
    <x v="3606"/>
    <d v="1899-12-30T00:00:00"/>
    <d v="2024-01-17T14:31:00"/>
    <s v="14:31"/>
    <d v="1899-12-31T00:08:26"/>
    <x v="0"/>
    <x v="0"/>
    <x v="4"/>
    <x v="1"/>
    <n v="8193"/>
  </r>
  <r>
    <n v="3636"/>
    <d v="2024-01-18T14:39:37"/>
    <d v="2024-01-18T14:40:19"/>
    <s v="46049316@ventasyservicios.com.co"/>
    <s v="Evelin Gicela Diaz Garzon"/>
    <m/>
    <d v="2024-01-17T00:00:00"/>
    <s v="16:47"/>
    <x v="7"/>
    <m/>
    <m/>
    <m/>
    <m/>
    <m/>
    <m/>
    <s v="gerente@seguridadconvricor.com"/>
    <s v="SEGURIDAD CONVRICOR NIT 860056479 - 5  Ref. Cesión Líneas Corporativas  "/>
    <m/>
    <m/>
    <s v="3160254258"/>
    <s v="CONVRICOR LTDA"/>
    <s v="PYME PEQUEÑ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8T00:00:00"/>
    <m/>
    <m/>
    <x v="78"/>
    <x v="6"/>
    <x v="0"/>
    <x v="0"/>
    <x v="0"/>
    <n v="1"/>
    <n v="1"/>
    <n v="1"/>
    <n v="1"/>
    <x v="0"/>
    <n v="1"/>
    <s v="3160254258CONVRICOR LTDA"/>
    <x v="0"/>
    <d v="2024-01-18T00:00:00"/>
    <x v="3607"/>
    <d v="1899-12-30T00:00:00"/>
    <d v="2024-01-17T16:47:00"/>
    <s v="16:47"/>
    <d v="1899-12-30T21:53:19"/>
    <x v="4"/>
    <x v="0"/>
    <x v="22"/>
    <x v="1"/>
    <n v="8193"/>
  </r>
  <r>
    <n v="3637"/>
    <d v="2024-01-18T14:31:57"/>
    <d v="2024-01-18T14:43:32"/>
    <s v="45961543@ventasyservicios.com.co"/>
    <s v="Juan Jose Duque Aguirre"/>
    <m/>
    <d v="2024-01-18T00:00:00"/>
    <s v="9:13 "/>
    <x v="0"/>
    <m/>
    <m/>
    <m/>
    <m/>
    <m/>
    <m/>
    <m/>
    <m/>
    <s v="cparra@vcmedios.com.co"/>
    <s v="Fwd: Quitar mensaje de advertencia &quot;Claro te informa ..."/>
    <s v="98627565"/>
    <s v="VC MEDIOS COLOMBIA SA"/>
    <s v="NO DETERMINADO"/>
    <s v="CLIENTE EXTERNO"/>
    <x v="0"/>
    <m/>
    <s v="FIJO"/>
    <s v="HFC"/>
    <s v="PRODUCTO"/>
    <m/>
    <m/>
    <m/>
    <m/>
    <m/>
    <m/>
    <m/>
    <m/>
    <m/>
    <m/>
    <m/>
    <m/>
    <m/>
    <m/>
    <m/>
    <m/>
    <m/>
    <m/>
    <m/>
    <m/>
    <m/>
    <m/>
    <m/>
    <m/>
    <m/>
    <m/>
    <m/>
    <m/>
    <m/>
    <m/>
    <m/>
    <m/>
    <m/>
    <m/>
    <m/>
    <m/>
    <m/>
    <m/>
    <s v="OTROS PRODUCTOS (VENTAS)"/>
    <m/>
    <m/>
    <m/>
    <m/>
    <m/>
    <m/>
    <m/>
    <m/>
    <m/>
    <m/>
    <m/>
    <m/>
    <m/>
    <m/>
    <m/>
    <m/>
    <m/>
    <m/>
    <m/>
    <m/>
    <m/>
    <m/>
    <m/>
    <m/>
    <m/>
    <m/>
    <m/>
    <m/>
    <m/>
    <m/>
    <m/>
    <m/>
    <m/>
    <m/>
    <m/>
    <m/>
    <m/>
    <m/>
    <m/>
    <m/>
    <m/>
    <m/>
    <m/>
    <m/>
    <m/>
    <m/>
    <m/>
    <m/>
    <m/>
    <m/>
    <m/>
    <m/>
    <m/>
    <m/>
    <m/>
    <m/>
    <m/>
    <m/>
    <m/>
    <m/>
    <m/>
    <m/>
    <m/>
    <m/>
    <m/>
    <m/>
    <m/>
    <m/>
    <m/>
    <m/>
    <x v="0"/>
    <m/>
    <m/>
    <m/>
    <m/>
    <m/>
    <s v="GESTIONADO"/>
    <m/>
    <d v="2024-01-18T00:00:00"/>
    <m/>
    <m/>
    <x v="16"/>
    <x v="0"/>
    <x v="0"/>
    <x v="0"/>
    <x v="0"/>
    <n v="1"/>
    <n v="1"/>
    <n v="1"/>
    <n v="1"/>
    <x v="0"/>
    <n v="1"/>
    <s v="98627565VC MEDIOS COLOMBIA SA"/>
    <x v="2"/>
    <d v="2024-01-18T00:00:00"/>
    <x v="3608"/>
    <d v="1899-12-30T00:00:00"/>
    <d v="2024-01-18T09:13:00"/>
    <s v="9:13"/>
    <d v="1899-12-30T05:30:32"/>
    <x v="1"/>
    <x v="1"/>
    <x v="6"/>
    <x v="1"/>
    <n v="8193"/>
  </r>
  <r>
    <n v="3638"/>
    <d v="2024-01-18T14:26:36"/>
    <d v="2024-01-18T14:43:57"/>
    <s v="45577874@ventasyservicios.com.co"/>
    <s v="David Andres Pardo Torres"/>
    <m/>
    <d v="2024-01-17T00:00:00"/>
    <s v="16:30"/>
    <x v="7"/>
    <m/>
    <m/>
    <m/>
    <m/>
    <m/>
    <m/>
    <s v="davidcha250@gmail.com"/>
    <s v="Cesión plan de internet David a CH Elite Group"/>
    <m/>
    <m/>
    <s v="50467253"/>
    <s v="DAVID CHAVARRIA LUGO"/>
    <s v="SOHO"/>
    <s v="CLIENTE EXTERNO"/>
    <x v="0"/>
    <m/>
    <m/>
    <m/>
    <m/>
    <m/>
    <m/>
    <m/>
    <m/>
    <m/>
    <m/>
    <m/>
    <m/>
    <m/>
    <m/>
    <m/>
    <m/>
    <m/>
    <m/>
    <m/>
    <m/>
    <m/>
    <m/>
    <m/>
    <m/>
    <m/>
    <m/>
    <m/>
    <m/>
    <m/>
    <m/>
    <m/>
    <m/>
    <m/>
    <m/>
    <m/>
    <m/>
    <m/>
    <m/>
    <m/>
    <m/>
    <m/>
    <m/>
    <m/>
    <m/>
    <m/>
    <m/>
    <m/>
    <m/>
    <m/>
    <m/>
    <m/>
    <m/>
    <m/>
    <m/>
    <m/>
    <m/>
    <m/>
    <m/>
    <m/>
    <m/>
    <m/>
    <m/>
    <m/>
    <m/>
    <m/>
    <m/>
    <m/>
    <m/>
    <m/>
    <m/>
    <m/>
    <m/>
    <m/>
    <s v="FIJO"/>
    <s v="HFC"/>
    <m/>
    <s v="INFORMACIÓN"/>
    <s v="ESTADO DEL PROCESO"/>
    <m/>
    <m/>
    <m/>
    <m/>
    <m/>
    <m/>
    <m/>
    <m/>
    <m/>
    <m/>
    <m/>
    <m/>
    <m/>
    <m/>
    <m/>
    <m/>
    <m/>
    <m/>
    <m/>
    <m/>
    <m/>
    <m/>
    <m/>
    <m/>
    <m/>
    <m/>
    <m/>
    <m/>
    <m/>
    <m/>
    <m/>
    <m/>
    <m/>
    <m/>
    <m/>
    <x v="0"/>
    <m/>
    <m/>
    <m/>
    <m/>
    <m/>
    <s v="GESTIONADO"/>
    <m/>
    <d v="2024-01-18T00:00:00"/>
    <s v="996689662"/>
    <m/>
    <x v="137"/>
    <x v="6"/>
    <x v="0"/>
    <x v="0"/>
    <x v="0"/>
    <n v="1"/>
    <n v="1"/>
    <n v="1"/>
    <n v="1"/>
    <x v="0"/>
    <n v="1"/>
    <s v="50467253DAVID CHAVARRIA LUGO"/>
    <x v="0"/>
    <d v="2024-01-18T00:00:00"/>
    <x v="3609"/>
    <d v="1899-12-30T00:00:00"/>
    <d v="2024-01-17T16:30:00"/>
    <s v="16:30"/>
    <d v="1899-12-30T22:13:57"/>
    <x v="4"/>
    <x v="0"/>
    <x v="14"/>
    <x v="0"/>
    <n v="8193"/>
  </r>
  <r>
    <n v="3639"/>
    <d v="2024-01-18T14:40:17"/>
    <d v="2024-01-18T14:44:47"/>
    <s v="45981202@ventasyservicios.com.co"/>
    <s v="Candida Mayerli Moyano Casallas"/>
    <m/>
    <d v="2024-01-18T00:00:00"/>
    <s v="9:58 a. m."/>
    <x v="5"/>
    <m/>
    <m/>
    <m/>
    <m/>
    <m/>
    <m/>
    <m/>
    <m/>
    <m/>
    <m/>
    <s v="1.54531002"/>
    <s v="GRUPO INTEGRAL MORAIRA S.A.S"/>
    <s v="PYME PEQUEÑA"/>
    <s v="CLIENTE EXTERNO"/>
    <x v="0"/>
    <m/>
    <m/>
    <m/>
    <m/>
    <m/>
    <m/>
    <m/>
    <m/>
    <m/>
    <m/>
    <m/>
    <m/>
    <m/>
    <m/>
    <m/>
    <m/>
    <m/>
    <m/>
    <m/>
    <m/>
    <m/>
    <m/>
    <m/>
    <m/>
    <m/>
    <m/>
    <m/>
    <m/>
    <m/>
    <m/>
    <m/>
    <m/>
    <m/>
    <m/>
    <m/>
    <m/>
    <m/>
    <m/>
    <m/>
    <m/>
    <m/>
    <m/>
    <m/>
    <m/>
    <m/>
    <m/>
    <m/>
    <m/>
    <m/>
    <m/>
    <m/>
    <m/>
    <m/>
    <m/>
    <m/>
    <m/>
    <m/>
    <m/>
    <m/>
    <m/>
    <m/>
    <m/>
    <m/>
    <m/>
    <m/>
    <m/>
    <m/>
    <m/>
    <m/>
    <m/>
    <m/>
    <m/>
    <m/>
    <m/>
    <m/>
    <m/>
    <m/>
    <m/>
    <m/>
    <m/>
    <m/>
    <s v="SOPORTE PAGO - GRUPO INTEGRAL MORAIRA"/>
    <s v="MÓVIL"/>
    <m/>
    <s v="COMPROBANTE NO VALIDO"/>
    <m/>
    <m/>
    <m/>
    <m/>
    <m/>
    <m/>
    <m/>
    <m/>
    <m/>
    <m/>
    <m/>
    <m/>
    <m/>
    <m/>
    <m/>
    <m/>
    <m/>
    <m/>
    <m/>
    <m/>
    <m/>
    <m/>
    <m/>
    <m/>
    <m/>
    <m/>
    <m/>
    <m/>
    <x v="0"/>
    <m/>
    <m/>
    <m/>
    <m/>
    <m/>
    <s v="GESTIONADO"/>
    <m/>
    <d v="2024-01-18T00:00:00"/>
    <m/>
    <m/>
    <x v="71"/>
    <x v="4"/>
    <x v="0"/>
    <x v="0"/>
    <x v="0"/>
    <n v="1"/>
    <n v="1"/>
    <n v="1"/>
    <n v="1"/>
    <x v="0"/>
    <n v="1"/>
    <s v="1.54531002"/>
    <x v="2"/>
    <d v="2024-01-18T00:00:00"/>
    <x v="3610"/>
    <d v="1899-12-30T00:00:00"/>
    <d v="2024-01-18T09:58:00"/>
    <s v="9:58"/>
    <d v="1899-12-30T04:46:47"/>
    <x v="1"/>
    <x v="1"/>
    <x v="10"/>
    <x v="1"/>
    <n v="8193"/>
  </r>
  <r>
    <n v="3640"/>
    <d v="2024-01-18T14:35:31"/>
    <d v="2024-01-18T14:45:19"/>
    <s v="45113897@ventasyservicios.com.co"/>
    <s v="Diana Carolina Zambrano Cruz"/>
    <m/>
    <d v="2024-01-18T00:00:00"/>
    <s v="9:26"/>
    <x v="4"/>
    <m/>
    <m/>
    <m/>
    <m/>
    <m/>
    <m/>
    <m/>
    <m/>
    <s v="premiumcartera1@gmail.com"/>
    <s v="Fwd: Solicitud Traslado Servicio COMCEL S.A a nombre de Supermercados Ramirez Hermanos SAS"/>
    <s v="24209252"/>
    <s v="SUPERMERCA DO RAMIREZ HERMANOS SAS         "/>
    <s v="PYME MEDIANA"/>
    <s v="CLIENTE EXTERNO"/>
    <x v="0"/>
    <m/>
    <s v="FIJO"/>
    <s v="HFC"/>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8T00:00:00"/>
    <m/>
    <m/>
    <x v="80"/>
    <x v="0"/>
    <x v="0"/>
    <x v="0"/>
    <x v="0"/>
    <n v="1"/>
    <n v="1"/>
    <n v="1"/>
    <n v="1"/>
    <x v="0"/>
    <n v="1"/>
    <s v="24209252SUPERMERCA DO RAMIREZ HERMANOS SAS         "/>
    <x v="2"/>
    <d v="2024-01-18T00:00:00"/>
    <x v="3611"/>
    <d v="1899-12-30T00:00:00"/>
    <d v="2024-01-18T09:26:00"/>
    <s v="9:26"/>
    <d v="1899-12-30T05:19:19"/>
    <x v="1"/>
    <x v="1"/>
    <x v="30"/>
    <x v="0"/>
    <n v="8193"/>
  </r>
  <r>
    <n v="3641"/>
    <d v="2024-01-18T14:44:31"/>
    <d v="2024-01-18T14:45:32"/>
    <s v="46044959@ventasyservicios.com.co"/>
    <s v="Brayan Enrique Cuida Castillo"/>
    <m/>
    <d v="2024-01-17T00:00:00"/>
    <s v="4:53 p. m."/>
    <x v="4"/>
    <m/>
    <m/>
    <m/>
    <m/>
    <m/>
    <m/>
    <m/>
    <m/>
    <s v="guiotmontoya@hotmail.com"/>
    <s v="RE: RE: Fwd: SOLICITUD PARA MEJORAR EL INTERNET"/>
    <s v="49731231"/>
    <s v="GUIOT MONTOYA CIA LTDA"/>
    <s v="MICRO"/>
    <s v="CLIENTE CLARO"/>
    <x v="0"/>
    <m/>
    <s v="FIJO"/>
    <s v="HFC"/>
    <s v="PRODUCTO"/>
    <m/>
    <m/>
    <m/>
    <m/>
    <m/>
    <m/>
    <m/>
    <m/>
    <m/>
    <m/>
    <m/>
    <m/>
    <m/>
    <m/>
    <m/>
    <m/>
    <m/>
    <m/>
    <m/>
    <m/>
    <m/>
    <m/>
    <m/>
    <m/>
    <m/>
    <m/>
    <m/>
    <m/>
    <m/>
    <m/>
    <m/>
    <m/>
    <m/>
    <m/>
    <m/>
    <m/>
    <m/>
    <m/>
    <s v="OTROS PRODUCTOS (VENTAS)"/>
    <m/>
    <m/>
    <m/>
    <m/>
    <m/>
    <m/>
    <m/>
    <m/>
    <m/>
    <m/>
    <m/>
    <m/>
    <m/>
    <m/>
    <m/>
    <m/>
    <m/>
    <m/>
    <m/>
    <m/>
    <m/>
    <m/>
    <m/>
    <m/>
    <m/>
    <m/>
    <m/>
    <m/>
    <m/>
    <m/>
    <m/>
    <m/>
    <m/>
    <m/>
    <m/>
    <m/>
    <m/>
    <m/>
    <m/>
    <m/>
    <m/>
    <m/>
    <m/>
    <m/>
    <m/>
    <m/>
    <m/>
    <m/>
    <m/>
    <m/>
    <m/>
    <m/>
    <m/>
    <m/>
    <m/>
    <m/>
    <m/>
    <m/>
    <m/>
    <m/>
    <m/>
    <m/>
    <m/>
    <m/>
    <m/>
    <m/>
    <m/>
    <m/>
    <m/>
    <m/>
    <x v="0"/>
    <m/>
    <m/>
    <m/>
    <m/>
    <m/>
    <s v="GESTIONADO"/>
    <m/>
    <d v="2024-01-18T00:00:00"/>
    <s v="nn"/>
    <m/>
    <x v="16"/>
    <x v="0"/>
    <x v="0"/>
    <x v="0"/>
    <x v="0"/>
    <n v="1"/>
    <n v="1"/>
    <n v="1"/>
    <n v="1"/>
    <x v="0"/>
    <n v="1"/>
    <s v="49731231GUIOT MONTOYA CIA LTDA"/>
    <x v="0"/>
    <d v="2024-01-18T00:00:00"/>
    <x v="3612"/>
    <d v="1899-12-30T00:00:00"/>
    <d v="2024-01-17T04:53:00"/>
    <s v="4:53"/>
    <d v="1899-12-31T09:52:32"/>
    <x v="0"/>
    <x v="0"/>
    <x v="7"/>
    <x v="0"/>
    <n v="8193"/>
  </r>
  <r>
    <n v="3642"/>
    <d v="2024-01-18T14:45:46"/>
    <d v="2024-01-18T14:47:06"/>
    <s v="45077035@ventasyservicios.com.co"/>
    <s v="Diana Marcela Navia Fino"/>
    <m/>
    <d v="2024-01-18T00:00:00"/>
    <s v="09:35"/>
    <x v="3"/>
    <m/>
    <s v="15571785"/>
    <m/>
    <m/>
    <m/>
    <m/>
    <m/>
    <m/>
    <m/>
    <m/>
    <s v="8.22443281"/>
    <s v="AQUATRECE COLOMBIA SAS -"/>
    <s v="PYME MEDIANA"/>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8T00:00:00"/>
    <m/>
    <m/>
    <x v="0"/>
    <x v="3"/>
    <x v="0"/>
    <x v="0"/>
    <x v="0"/>
    <n v="1"/>
    <n v="1"/>
    <n v="1"/>
    <n v="1"/>
    <x v="1"/>
    <n v="2"/>
    <s v="8.22443281AQUATRECE COLOMBIA SAS -"/>
    <x v="2"/>
    <d v="2024-01-18T00:00:00"/>
    <x v="3613"/>
    <d v="1899-12-30T00:00:00"/>
    <d v="2024-01-18T09:35:00"/>
    <s v="09:35"/>
    <d v="1899-12-30T05:12:06"/>
    <x v="1"/>
    <x v="1"/>
    <x v="29"/>
    <x v="1"/>
    <n v="8193"/>
  </r>
  <r>
    <n v="3643"/>
    <d v="2024-01-18T14:49:16"/>
    <d v="2024-01-18T14:50:04"/>
    <s v="46049316@ventasyservicios.com.co"/>
    <s v="Evelin Gicela Diaz Garzon"/>
    <m/>
    <d v="2024-01-17T00:00:00"/>
    <s v="16:47"/>
    <x v="7"/>
    <m/>
    <m/>
    <m/>
    <m/>
    <m/>
    <m/>
    <s v="aprendiz.administrativo@proarca.com; "/>
    <s v="Re: Cesión de contrato, cambio titular"/>
    <m/>
    <m/>
    <s v="3232291758"/>
    <s v="PLATAFORMA U SAS -"/>
    <s v="MICRO"/>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8T00:00:00"/>
    <m/>
    <m/>
    <x v="81"/>
    <x v="6"/>
    <x v="0"/>
    <x v="0"/>
    <x v="0"/>
    <n v="1"/>
    <n v="1"/>
    <n v="1"/>
    <n v="1"/>
    <x v="2"/>
    <n v="2"/>
    <s v="3232291758PLATAFORMA U SAS -"/>
    <x v="0"/>
    <d v="2024-01-18T00:00:00"/>
    <x v="3614"/>
    <d v="1899-12-30T00:00:00"/>
    <d v="2024-01-17T16:47:00"/>
    <s v="16:47"/>
    <d v="1899-12-30T22:03:04"/>
    <x v="4"/>
    <x v="0"/>
    <x v="22"/>
    <x v="1"/>
    <n v="8193"/>
  </r>
  <r>
    <n v="3644"/>
    <d v="2024-01-18T14:29:36"/>
    <d v="2024-01-18T14:50:31"/>
    <s v="46046817@ventasyservicios.com.co"/>
    <s v="Nicolas Romero Parra"/>
    <m/>
    <d v="2024-01-17T00:00:00"/>
    <s v="17:40"/>
    <x v="4"/>
    <m/>
    <m/>
    <m/>
    <m/>
    <m/>
    <m/>
    <m/>
    <m/>
    <s v="diegocarranza042@gmail.com"/>
    <s v="Envío de audio completo de apertura de hogar N 42622296"/>
    <s v="42622296"/>
    <s v="DIEGO ALEJ CARRANZA CORTES"/>
    <s v="SOHO"/>
    <s v="CLIENTE CLARO"/>
    <x v="0"/>
    <m/>
    <s v="FIJO"/>
    <s v="HFC"/>
    <s v="PQR"/>
    <m/>
    <m/>
    <m/>
    <m/>
    <m/>
    <m/>
    <m/>
    <m/>
    <m/>
    <m/>
    <m/>
    <m/>
    <m/>
    <m/>
    <m/>
    <m/>
    <m/>
    <m/>
    <m/>
    <m/>
    <m/>
    <m/>
    <m/>
    <m/>
    <m/>
    <m/>
    <m/>
    <m/>
    <m/>
    <m/>
    <m/>
    <m/>
    <m/>
    <m/>
    <m/>
    <m/>
    <m/>
    <s v="NEGACIÓN DE CONTRATO"/>
    <m/>
    <m/>
    <m/>
    <m/>
    <m/>
    <m/>
    <m/>
    <m/>
    <m/>
    <m/>
    <m/>
    <m/>
    <m/>
    <m/>
    <m/>
    <m/>
    <m/>
    <m/>
    <m/>
    <m/>
    <m/>
    <m/>
    <m/>
    <m/>
    <m/>
    <m/>
    <m/>
    <m/>
    <m/>
    <m/>
    <m/>
    <m/>
    <m/>
    <m/>
    <m/>
    <m/>
    <m/>
    <m/>
    <m/>
    <m/>
    <m/>
    <m/>
    <m/>
    <m/>
    <m/>
    <m/>
    <m/>
    <m/>
    <m/>
    <m/>
    <m/>
    <m/>
    <m/>
    <m/>
    <m/>
    <m/>
    <m/>
    <m/>
    <m/>
    <m/>
    <m/>
    <m/>
    <m/>
    <m/>
    <m/>
    <m/>
    <m/>
    <m/>
    <m/>
    <m/>
    <m/>
    <x v="0"/>
    <m/>
    <m/>
    <m/>
    <m/>
    <m/>
    <s v="GESTIONADO"/>
    <m/>
    <d v="2024-01-17T00:00:00"/>
    <s v="N/A"/>
    <s v="996689976"/>
    <x v="110"/>
    <x v="0"/>
    <x v="0"/>
    <x v="0"/>
    <x v="0"/>
    <n v="1"/>
    <n v="1"/>
    <n v="1"/>
    <n v="1"/>
    <x v="0"/>
    <n v="1"/>
    <s v="42622296DIEGO ALEJ CARRANZA CORTES"/>
    <x v="1"/>
    <d v="2024-01-18T00:00:00"/>
    <x v="3615"/>
    <d v="1899-12-30T00:00:00"/>
    <d v="2024-01-17T17:40:00"/>
    <s v="17:40"/>
    <d v="1899-12-30T21:10:31"/>
    <x v="4"/>
    <x v="2"/>
    <x v="3"/>
    <x v="1"/>
    <n v="8193"/>
  </r>
  <r>
    <n v="3645"/>
    <d v="2024-01-18T14:48:30"/>
    <d v="2024-01-18T14:50:37"/>
    <s v="45961543@ventasyservicios.com.co"/>
    <s v="Juan Jose Duque Aguirre"/>
    <m/>
    <d v="2024-01-18T00:00:00"/>
    <s v="9:14"/>
    <x v="0"/>
    <m/>
    <m/>
    <m/>
    <m/>
    <m/>
    <m/>
    <m/>
    <m/>
    <s v="asistentegrupomotos@gmail.com"/>
    <s v="Fwd: PAZ Y SALVO RAZON SOCIAL MOTO CUBICO SAS"/>
    <s v="12072599"/>
    <s v="MOTO CUBICO S.A.S."/>
    <s v="PYME MEDIANA"/>
    <s v="CLIENTE EXTERNO"/>
    <x v="0"/>
    <m/>
    <s v="FIJO"/>
    <s v="FO"/>
    <s v="SALDO"/>
    <m/>
    <m/>
    <m/>
    <m/>
    <m/>
    <m/>
    <m/>
    <m/>
    <m/>
    <m/>
    <m/>
    <m/>
    <m/>
    <m/>
    <m/>
    <m/>
    <m/>
    <m/>
    <m/>
    <m/>
    <m/>
    <m/>
    <m/>
    <m/>
    <m/>
    <m/>
    <m/>
    <m/>
    <m/>
    <m/>
    <m/>
    <m/>
    <m/>
    <m/>
    <m/>
    <m/>
    <m/>
    <m/>
    <m/>
    <m/>
    <m/>
    <m/>
    <m/>
    <m/>
    <m/>
    <m/>
    <m/>
    <m/>
    <m/>
    <s v="INFORMACIÓN - ACLARACIÓN"/>
    <m/>
    <m/>
    <m/>
    <m/>
    <m/>
    <m/>
    <m/>
    <m/>
    <m/>
    <m/>
    <m/>
    <m/>
    <m/>
    <m/>
    <m/>
    <m/>
    <m/>
    <m/>
    <m/>
    <m/>
    <m/>
    <m/>
    <m/>
    <m/>
    <m/>
    <m/>
    <m/>
    <m/>
    <m/>
    <m/>
    <m/>
    <m/>
    <m/>
    <m/>
    <m/>
    <m/>
    <m/>
    <m/>
    <m/>
    <m/>
    <m/>
    <m/>
    <m/>
    <m/>
    <m/>
    <m/>
    <m/>
    <m/>
    <m/>
    <m/>
    <m/>
    <m/>
    <m/>
    <m/>
    <m/>
    <m/>
    <m/>
    <m/>
    <m/>
    <x v="0"/>
    <m/>
    <m/>
    <m/>
    <m/>
    <m/>
    <s v="GESTIONADO"/>
    <m/>
    <d v="2024-01-18T00:00:00"/>
    <m/>
    <m/>
    <x v="39"/>
    <x v="0"/>
    <x v="0"/>
    <x v="0"/>
    <x v="0"/>
    <n v="1"/>
    <n v="1"/>
    <n v="1"/>
    <n v="1"/>
    <x v="0"/>
    <n v="1"/>
    <s v="12072599MOTO CUBICO S.A.S."/>
    <x v="2"/>
    <d v="2024-01-18T00:00:00"/>
    <x v="3616"/>
    <d v="1899-12-30T00:00:00"/>
    <d v="2024-01-18T09:14:00"/>
    <s v="9:14"/>
    <d v="1899-12-30T05:36:37"/>
    <x v="1"/>
    <x v="1"/>
    <x v="6"/>
    <x v="1"/>
    <n v="8193"/>
  </r>
  <r>
    <n v="3646"/>
    <d v="2024-01-18T14:54:49"/>
    <d v="2024-01-18T14:55:40"/>
    <s v="46049316@ventasyservicios.com.co"/>
    <s v="Evelin Gicela Diaz Garzon"/>
    <m/>
    <d v="2024-01-17T00:00:00"/>
    <s v="17:15"/>
    <x v="7"/>
    <m/>
    <m/>
    <m/>
    <m/>
    <m/>
    <m/>
    <s v="gerenciafeccer@hotmail.com"/>
    <s v="CAMBIO DE CESION"/>
    <m/>
    <m/>
    <s v="3107073947"/>
    <s v="FONDO DE EMPLEADOS DE  CA"/>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8T00:00:00"/>
    <m/>
    <m/>
    <x v="79"/>
    <x v="6"/>
    <x v="0"/>
    <x v="0"/>
    <x v="0"/>
    <n v="1"/>
    <n v="1"/>
    <n v="1"/>
    <n v="1"/>
    <x v="0"/>
    <n v="1"/>
    <s v="3107073947FONDO DE EMPLEADOS DE  CA"/>
    <x v="0"/>
    <d v="2024-01-18T00:00:00"/>
    <x v="3617"/>
    <d v="1899-12-30T00:00:00"/>
    <d v="2024-01-17T17:15:00"/>
    <s v="17:15"/>
    <d v="1899-12-30T21:40:40"/>
    <x v="4"/>
    <x v="0"/>
    <x v="22"/>
    <x v="1"/>
    <n v="8193"/>
  </r>
  <r>
    <n v="3647"/>
    <d v="2024-01-18T14:52:45"/>
    <d v="2024-01-18T14:57:17"/>
    <s v="45961543@ventasyservicios.com.co"/>
    <s v="Juan Jose Duque Aguirre"/>
    <m/>
    <d v="2024-01-18T00:00:00"/>
    <s v="9:28"/>
    <x v="0"/>
    <m/>
    <m/>
    <m/>
    <m/>
    <m/>
    <m/>
    <m/>
    <m/>
    <s v="auxiliar@afecolombia.org"/>
    <s v="Fwd: Solicitud NIT 900.225.675-2"/>
    <s v="1.47540535"/>
    <s v="ASOCIACION DE FUNDACIONES"/>
    <s v="MICRO"/>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18T00:00:00"/>
    <m/>
    <m/>
    <x v="15"/>
    <x v="0"/>
    <x v="0"/>
    <x v="0"/>
    <x v="0"/>
    <n v="1"/>
    <n v="1"/>
    <n v="1"/>
    <n v="1"/>
    <x v="0"/>
    <n v="1"/>
    <s v="1.47540535ASOCIACION DE FUNDACIONES"/>
    <x v="2"/>
    <d v="2024-01-18T00:00:00"/>
    <x v="3618"/>
    <d v="1899-12-30T00:00:00"/>
    <d v="2024-01-18T09:28:00"/>
    <s v="9:28"/>
    <d v="1899-12-30T05:29:17"/>
    <x v="1"/>
    <x v="1"/>
    <x v="6"/>
    <x v="1"/>
    <n v="8193"/>
  </r>
  <r>
    <n v="3648"/>
    <d v="2024-01-18T14:57:33"/>
    <d v="2024-01-18T14:59:20"/>
    <s v="45077024@ventasyservicios.com.co"/>
    <s v="Leidy Tatiana Pinzon Calderon"/>
    <m/>
    <d v="2024-01-18T00:00:00"/>
    <s v="09:16"/>
    <x v="7"/>
    <m/>
    <m/>
    <m/>
    <m/>
    <m/>
    <m/>
    <s v="recepcion.maurel@colombiamp.com"/>
    <s v="Re: RV: Cesión Líneas Móviles Maurel &amp; Prom Colombia Nit 900.255.472-2 &gt;Urgente"/>
    <m/>
    <m/>
    <s v="3142407630"/>
    <s v="MAUREL Y PROM COLOMBIA BV"/>
    <s v="MICR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8T00:00:00"/>
    <m/>
    <m/>
    <x v="79"/>
    <x v="6"/>
    <x v="0"/>
    <x v="0"/>
    <x v="0"/>
    <n v="1"/>
    <n v="1"/>
    <n v="1"/>
    <n v="1"/>
    <x v="2"/>
    <n v="2"/>
    <s v="3142407630MAUREL Y PROM COLOMBIA BV"/>
    <x v="2"/>
    <d v="2024-01-18T00:00:00"/>
    <x v="3619"/>
    <d v="1899-12-30T00:00:00"/>
    <d v="2024-01-18T09:16:00"/>
    <s v="09:16"/>
    <d v="1899-12-30T05:43:20"/>
    <x v="1"/>
    <x v="1"/>
    <x v="12"/>
    <x v="1"/>
    <n v="8193"/>
  </r>
  <r>
    <n v="3649"/>
    <d v="2024-01-18T14:44:07"/>
    <d v="2024-01-18T14:59:46"/>
    <s v="45077016@ventasyservicios.com.co"/>
    <s v="Luis Guanuquiza Dominguez"/>
    <m/>
    <d v="2024-01-18T00:00:00"/>
    <s v="10:53"/>
    <x v="3"/>
    <m/>
    <s v="15571871"/>
    <m/>
    <m/>
    <m/>
    <m/>
    <m/>
    <m/>
    <m/>
    <m/>
    <s v="901094037"/>
    <s v="TRAUMACENTRO S.A.S"/>
    <s v="MICR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8T00:00:00"/>
    <m/>
    <m/>
    <x v="21"/>
    <x v="3"/>
    <x v="0"/>
    <x v="0"/>
    <x v="0"/>
    <n v="1"/>
    <n v="1"/>
    <n v="1"/>
    <n v="1"/>
    <x v="0"/>
    <n v="1"/>
    <s v="901094037TRAUMACENTRO S.A.S"/>
    <x v="2"/>
    <d v="2024-01-18T00:00:00"/>
    <x v="3620"/>
    <d v="1899-12-30T00:00:00"/>
    <d v="2024-01-18T10:53:00"/>
    <s v="10:53"/>
    <d v="1899-12-30T04:06:46"/>
    <x v="1"/>
    <x v="1"/>
    <x v="25"/>
    <x v="1"/>
    <n v="8193"/>
  </r>
  <r>
    <n v="3650"/>
    <d v="2024-01-18T14:59:04"/>
    <d v="2024-01-18T15:00:02"/>
    <s v="45077035@ventasyservicios.com.co"/>
    <s v="Diana Marcela Navia Fino"/>
    <m/>
    <d v="2024-01-18T00:00:00"/>
    <s v="09:41"/>
    <x v="3"/>
    <m/>
    <s v="15571787"/>
    <m/>
    <m/>
    <m/>
    <m/>
    <m/>
    <m/>
    <m/>
    <m/>
    <s v="8.22481462.00.00.100000"/>
    <s v="UN SOLO PROVEEDOR SA -"/>
    <s v="PYME MEDIANA"/>
    <s v="CLIENTE EXTERNO"/>
    <x v="0"/>
    <m/>
    <s v="MÓVIL"/>
    <m/>
    <m/>
    <s v="REPOSICIÓN DE EQUIPO"/>
    <m/>
    <m/>
    <m/>
    <m/>
    <m/>
    <m/>
    <m/>
    <m/>
    <m/>
    <m/>
    <m/>
    <m/>
    <m/>
    <m/>
    <m/>
    <m/>
    <m/>
    <m/>
    <m/>
    <m/>
    <m/>
    <m/>
    <m/>
    <m/>
    <m/>
    <m/>
    <m/>
    <m/>
    <m/>
    <m/>
    <m/>
    <m/>
    <m/>
    <m/>
    <m/>
    <m/>
    <m/>
    <m/>
    <m/>
    <m/>
    <m/>
    <m/>
    <m/>
    <m/>
    <s v="COTIZACIÓN"/>
    <m/>
    <m/>
    <m/>
    <m/>
    <m/>
    <m/>
    <m/>
    <m/>
    <m/>
    <m/>
    <m/>
    <m/>
    <m/>
    <m/>
    <m/>
    <m/>
    <m/>
    <m/>
    <m/>
    <m/>
    <m/>
    <m/>
    <m/>
    <m/>
    <m/>
    <m/>
    <m/>
    <m/>
    <m/>
    <m/>
    <m/>
    <m/>
    <m/>
    <m/>
    <m/>
    <m/>
    <m/>
    <m/>
    <m/>
    <m/>
    <m/>
    <m/>
    <m/>
    <m/>
    <m/>
    <m/>
    <m/>
    <m/>
    <m/>
    <m/>
    <m/>
    <m/>
    <m/>
    <m/>
    <m/>
    <m/>
    <m/>
    <m/>
    <m/>
    <m/>
    <m/>
    <m/>
    <m/>
    <x v="0"/>
    <m/>
    <m/>
    <m/>
    <m/>
    <m/>
    <s v="GESTIONADO"/>
    <m/>
    <d v="2024-01-18T00:00:00"/>
    <m/>
    <m/>
    <x v="38"/>
    <x v="3"/>
    <x v="0"/>
    <x v="0"/>
    <x v="0"/>
    <n v="1"/>
    <n v="1"/>
    <n v="1"/>
    <n v="1"/>
    <x v="0"/>
    <n v="1"/>
    <s v="8.22481462.00.00.100000UN SOLO PROVEEDOR SA -"/>
    <x v="2"/>
    <d v="2024-01-18T00:00:00"/>
    <x v="3621"/>
    <d v="1899-12-30T00:00:00"/>
    <d v="2024-01-18T09:41:00"/>
    <s v="09:41"/>
    <d v="1899-12-30T05:19:02"/>
    <x v="1"/>
    <x v="1"/>
    <x v="29"/>
    <x v="1"/>
    <n v="8193"/>
  </r>
  <r>
    <n v="3651"/>
    <d v="2024-01-18T14:49:33"/>
    <d v="2024-01-18T15:00:25"/>
    <s v="45113897@ventasyservicios.com.co"/>
    <s v="Diana Carolina Zambrano Cruz"/>
    <m/>
    <d v="2024-01-18T00:00:00"/>
    <s v="9:36"/>
    <x v="4"/>
    <m/>
    <m/>
    <m/>
    <m/>
    <m/>
    <m/>
    <m/>
    <m/>
    <s v="marisol.lugos@claro.com.co"/>
    <s v="ayuda con cliente que esta sin servicio de internet en cali"/>
    <s v="763196"/>
    <s v="KNO INGIENERIA SAS                         "/>
    <s v="PYME PEQUEÑA"/>
    <s v="CLIENTE EXTERNO"/>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8T00:00:00"/>
    <m/>
    <m/>
    <x v="57"/>
    <x v="0"/>
    <x v="0"/>
    <x v="0"/>
    <x v="0"/>
    <n v="1"/>
    <n v="1"/>
    <n v="1"/>
    <n v="1"/>
    <x v="0"/>
    <n v="1"/>
    <s v="763196KNO INGIENERIA SAS                         "/>
    <x v="2"/>
    <d v="2024-01-18T00:00:00"/>
    <x v="3622"/>
    <d v="1899-12-30T00:00:00"/>
    <d v="2024-01-18T09:36:00"/>
    <s v="9:36"/>
    <d v="1899-12-30T05:24:25"/>
    <x v="1"/>
    <x v="1"/>
    <x v="30"/>
    <x v="0"/>
    <n v="8193"/>
  </r>
  <r>
    <n v="3652"/>
    <d v="2024-01-18T15:01:03"/>
    <d v="2024-01-18T15:01:46"/>
    <s v="46049316@ventasyservicios.com.co"/>
    <s v="Evelin Gicela Diaz Garzon"/>
    <m/>
    <d v="2024-01-17T00:00:00"/>
    <s v="17:24"/>
    <x v="7"/>
    <m/>
    <m/>
    <m/>
    <m/>
    <m/>
    <m/>
    <s v="info@optymus.com.co; "/>
    <s v="Re: Solicitud Cesión de contrato"/>
    <m/>
    <m/>
    <s v="3152570502"/>
    <s v="OPTYMUS LIFE S.A.S. -"/>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8T00:00:00"/>
    <m/>
    <m/>
    <x v="78"/>
    <x v="6"/>
    <x v="0"/>
    <x v="0"/>
    <x v="0"/>
    <n v="1"/>
    <n v="1"/>
    <n v="1"/>
    <n v="1"/>
    <x v="0"/>
    <n v="1"/>
    <s v="3152570502OPTYMUS LIFE S.A.S. -"/>
    <x v="0"/>
    <d v="2024-01-18T00:00:00"/>
    <x v="3623"/>
    <d v="1899-12-30T00:00:00"/>
    <d v="2024-01-17T17:24:00"/>
    <s v="17:24"/>
    <d v="1899-12-30T21:37:46"/>
    <x v="4"/>
    <x v="0"/>
    <x v="22"/>
    <x v="1"/>
    <n v="8193"/>
  </r>
  <r>
    <n v="3653"/>
    <d v="2024-01-18T14:59:49"/>
    <d v="2024-01-18T15:03:22"/>
    <s v="45077016@ventasyservicios.com.co"/>
    <s v="Luis Guanuquiza Dominguez"/>
    <m/>
    <d v="2024-01-18T00:00:00"/>
    <s v="11:16"/>
    <x v="3"/>
    <m/>
    <s v="15571886"/>
    <m/>
    <m/>
    <m/>
    <m/>
    <m/>
    <m/>
    <m/>
    <m/>
    <s v="900690999"/>
    <s v="REDPLAS S.A.S."/>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8T00:00:00"/>
    <m/>
    <m/>
    <x v="21"/>
    <x v="3"/>
    <x v="0"/>
    <x v="0"/>
    <x v="0"/>
    <n v="1"/>
    <n v="1"/>
    <n v="1"/>
    <n v="1"/>
    <x v="0"/>
    <n v="1"/>
    <s v="900690999REDPLAS S.A.S."/>
    <x v="2"/>
    <d v="2024-01-18T00:00:00"/>
    <x v="3624"/>
    <d v="1899-12-30T00:00:00"/>
    <d v="2024-01-18T11:16:00"/>
    <s v="11:16"/>
    <d v="1899-12-30T03:47:22"/>
    <x v="1"/>
    <x v="1"/>
    <x v="25"/>
    <x v="1"/>
    <n v="8193"/>
  </r>
  <r>
    <n v="3654"/>
    <d v="2024-01-18T14:44:40"/>
    <d v="2024-01-18T15:03:54"/>
    <s v="45577874@ventasyservicios.com.co"/>
    <s v="David Andres Pardo Torres"/>
    <m/>
    <d v="2024-01-17T00:00:00"/>
    <s v="17:10"/>
    <x v="4"/>
    <m/>
    <m/>
    <m/>
    <m/>
    <m/>
    <m/>
    <m/>
    <m/>
    <s v="asistentegerencia@zonacaribe.co"/>
    <s v="Re: CESION SERVICIO INTERNET SRA FLOR CARREÑO A DISTRIBUCIONES ACOUPAR LTDA"/>
    <s v="13874953"/>
    <s v="FLOR MARIA CARREÑO MACIAS"/>
    <s v="SOHO"/>
    <s v="CLIENTE EXTERNO"/>
    <x v="0"/>
    <m/>
    <s v="FIJO"/>
    <s v="FO"/>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8T00:00:00"/>
    <s v="20680257"/>
    <m/>
    <x v="37"/>
    <x v="0"/>
    <x v="0"/>
    <x v="0"/>
    <x v="0"/>
    <n v="1"/>
    <n v="1"/>
    <n v="1"/>
    <n v="1"/>
    <x v="2"/>
    <n v="2"/>
    <s v="13874953FLOR MARIA CARREÑO MACIAS"/>
    <x v="0"/>
    <d v="2024-01-18T00:00:00"/>
    <x v="3625"/>
    <d v="1899-12-30T00:00:00"/>
    <d v="2024-01-17T17:10:00"/>
    <s v="17:10"/>
    <d v="1899-12-30T21:53:54"/>
    <x v="4"/>
    <x v="0"/>
    <x v="14"/>
    <x v="0"/>
    <n v="8193"/>
  </r>
  <r>
    <n v="3655"/>
    <d v="2024-01-18T15:04:05"/>
    <d v="2024-01-18T15:04:45"/>
    <s v="46049316@ventasyservicios.com.co"/>
    <s v="Evelin Gicela Diaz Garzon"/>
    <m/>
    <d v="2024-01-18T00:00:00"/>
    <s v="17:37"/>
    <x v="7"/>
    <m/>
    <m/>
    <m/>
    <m/>
    <m/>
    <m/>
    <s v="tecnologia@app.gov.co"/>
    <s v="Re: CLARO: Cesión de la línea 3002560654"/>
    <m/>
    <m/>
    <s v="3002560654"/>
    <s v="AGENCIA PARA LA GESTION D"/>
    <s v="INTERMEDIAS"/>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8T00:00:00"/>
    <m/>
    <m/>
    <x v="79"/>
    <x v="6"/>
    <x v="0"/>
    <x v="0"/>
    <x v="0"/>
    <n v="1"/>
    <n v="1"/>
    <n v="1"/>
    <n v="1"/>
    <x v="2"/>
    <n v="3"/>
    <s v="3002560654AGENCIA PARA LA GESTION D"/>
    <x v="0"/>
    <d v="2024-01-18T00:00:00"/>
    <x v="3626"/>
    <d v="1899-12-30T00:00:00"/>
    <d v="2024-01-18T17:37:00"/>
    <s v="17:37"/>
    <s v="Fecha del futuro."/>
    <x v="5"/>
    <x v="2"/>
    <x v="22"/>
    <x v="1"/>
    <n v="8193"/>
  </r>
  <r>
    <n v="3656"/>
    <d v="2024-01-18T14:36:13"/>
    <d v="2024-01-18T15:04:45"/>
    <s v="45077040@ventasyservicios.com.co"/>
    <s v="Kimberly Tatiana Sorza Moya"/>
    <m/>
    <d v="2024-01-18T00:00:00"/>
    <s v="8:44 a. m."/>
    <x v="0"/>
    <m/>
    <m/>
    <m/>
    <m/>
    <m/>
    <m/>
    <m/>
    <m/>
    <s v="natalia.pino@claro.com.co"/>
    <s v="Activar roaming internacional y pasaporte America // MAGNETO GLOBAL S.A.S// NIT 901645620"/>
    <s v="3116008016"/>
    <s v="MAGNETO GLOBAL S.A.S."/>
    <s v="SOHO"/>
    <s v="CLIENTE CLAR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8T00:00:00"/>
    <m/>
    <m/>
    <x v="19"/>
    <x v="0"/>
    <x v="0"/>
    <x v="0"/>
    <x v="0"/>
    <n v="1"/>
    <n v="1"/>
    <n v="1"/>
    <n v="1"/>
    <x v="0"/>
    <n v="1"/>
    <s v="3116008016MAGNETO GLOBAL S.A.S."/>
    <x v="0"/>
    <d v="2024-01-18T00:00:00"/>
    <x v="3626"/>
    <d v="1899-12-30T00:00:00"/>
    <d v="2024-01-18T08:44:00"/>
    <s v="8:44"/>
    <d v="1899-12-30T06:20:45"/>
    <x v="2"/>
    <x v="2"/>
    <x v="31"/>
    <x v="1"/>
    <n v="8193"/>
  </r>
  <r>
    <n v="3657"/>
    <d v="2024-01-18T15:05:14"/>
    <d v="2024-01-18T15:06:43"/>
    <s v="45077035@ventasyservicios.com.co"/>
    <s v="Diana Marcela Navia Fino"/>
    <m/>
    <d v="2024-01-18T00:00:00"/>
    <s v="09:41"/>
    <x v="3"/>
    <m/>
    <s v="15571789"/>
    <m/>
    <m/>
    <m/>
    <m/>
    <m/>
    <m/>
    <m/>
    <m/>
    <s v="1.32489110"/>
    <s v="HADEO LIMITADA -"/>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8T00:00:00"/>
    <m/>
    <m/>
    <x v="21"/>
    <x v="3"/>
    <x v="0"/>
    <x v="0"/>
    <x v="0"/>
    <n v="1"/>
    <n v="1"/>
    <n v="1"/>
    <n v="1"/>
    <x v="0"/>
    <n v="1"/>
    <s v="1.32489110HADEO LIMITADA -"/>
    <x v="2"/>
    <d v="2024-01-18T00:00:00"/>
    <x v="3627"/>
    <d v="1899-12-30T00:00:00"/>
    <d v="2024-01-18T09:41:00"/>
    <s v="09:41"/>
    <d v="1899-12-30T05:25:43"/>
    <x v="1"/>
    <x v="1"/>
    <x v="29"/>
    <x v="1"/>
    <n v="8193"/>
  </r>
  <r>
    <n v="3658"/>
    <d v="2024-01-18T14:57:21"/>
    <d v="2024-01-18T15:07:47"/>
    <s v="45961543@ventasyservicios.com.co"/>
    <s v="Juan Jose Duque Aguirre"/>
    <m/>
    <d v="2024-01-18T00:00:00"/>
    <s v="9:34 "/>
    <x v="0"/>
    <m/>
    <m/>
    <m/>
    <m/>
    <m/>
    <m/>
    <m/>
    <m/>
    <s v="jnmasvisual@gmail.com"/>
    <s v="Fwd: SOLICITUD CAMBIO DE PLAN CUENTA 34320701"/>
    <s v="34320701"/>
    <s v="ASOCIACION DE FUNDACIONES"/>
    <s v="SOHO"/>
    <s v="CLIENTE EXTERNO"/>
    <x v="0"/>
    <m/>
    <s v="FIJO"/>
    <s v="HFC"/>
    <s v="PRODUCTO"/>
    <m/>
    <m/>
    <m/>
    <m/>
    <m/>
    <m/>
    <m/>
    <m/>
    <m/>
    <m/>
    <m/>
    <m/>
    <m/>
    <m/>
    <m/>
    <m/>
    <m/>
    <m/>
    <m/>
    <m/>
    <m/>
    <m/>
    <m/>
    <m/>
    <m/>
    <m/>
    <m/>
    <m/>
    <m/>
    <m/>
    <m/>
    <m/>
    <m/>
    <m/>
    <m/>
    <m/>
    <m/>
    <m/>
    <s v="OTROS PRODUCTOS (VENTAS)"/>
    <m/>
    <m/>
    <m/>
    <m/>
    <m/>
    <m/>
    <m/>
    <m/>
    <m/>
    <m/>
    <m/>
    <m/>
    <m/>
    <m/>
    <m/>
    <m/>
    <m/>
    <m/>
    <m/>
    <m/>
    <m/>
    <m/>
    <m/>
    <m/>
    <m/>
    <m/>
    <m/>
    <m/>
    <m/>
    <m/>
    <m/>
    <m/>
    <m/>
    <m/>
    <m/>
    <m/>
    <m/>
    <m/>
    <m/>
    <m/>
    <m/>
    <m/>
    <m/>
    <m/>
    <m/>
    <m/>
    <m/>
    <m/>
    <m/>
    <m/>
    <m/>
    <m/>
    <m/>
    <m/>
    <m/>
    <m/>
    <m/>
    <m/>
    <m/>
    <m/>
    <m/>
    <m/>
    <m/>
    <m/>
    <m/>
    <m/>
    <m/>
    <m/>
    <m/>
    <m/>
    <x v="0"/>
    <m/>
    <m/>
    <m/>
    <m/>
    <m/>
    <s v="GESTIONADO"/>
    <m/>
    <d v="2024-01-18T00:00:00"/>
    <m/>
    <m/>
    <x v="16"/>
    <x v="0"/>
    <x v="0"/>
    <x v="0"/>
    <x v="0"/>
    <n v="1"/>
    <n v="1"/>
    <n v="1"/>
    <n v="1"/>
    <x v="0"/>
    <n v="1"/>
    <s v="34320701ASOCIACION DE FUNDACIONES"/>
    <x v="2"/>
    <d v="2024-01-18T00:00:00"/>
    <x v="3628"/>
    <d v="1899-12-30T00:00:00"/>
    <d v="2024-01-18T09:34:00"/>
    <s v="9:34"/>
    <d v="1899-12-30T05:33:47"/>
    <x v="1"/>
    <x v="1"/>
    <x v="6"/>
    <x v="1"/>
    <n v="8193"/>
  </r>
  <r>
    <n v="3659"/>
    <d v="2024-01-18T15:09:20"/>
    <d v="2024-01-18T15:10:00"/>
    <s v="46049316@ventasyservicios.com.co"/>
    <s v="Evelin Gicela Diaz Garzon"/>
    <m/>
    <d v="2024-01-17T00:00:00"/>
    <s v="17:55"/>
    <x v="7"/>
    <m/>
    <m/>
    <m/>
    <m/>
    <m/>
    <m/>
    <s v="jennymoreno9517@gmail.com; "/>
    <s v="Re: cesión de contrato"/>
    <m/>
    <m/>
    <s v="3057157715"/>
    <s v="LUZ MORENO PAEZ"/>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8T00:00:00"/>
    <m/>
    <m/>
    <x v="78"/>
    <x v="6"/>
    <x v="0"/>
    <x v="0"/>
    <x v="0"/>
    <n v="1"/>
    <n v="1"/>
    <n v="1"/>
    <n v="1"/>
    <x v="0"/>
    <n v="1"/>
    <s v="3057157715LUZ MORENO PAEZ"/>
    <x v="0"/>
    <d v="2024-01-18T00:00:00"/>
    <x v="3629"/>
    <d v="1899-12-30T00:00:00"/>
    <d v="2024-01-17T17:55:00"/>
    <s v="17:55"/>
    <d v="1899-12-30T21:15:00"/>
    <x v="4"/>
    <x v="0"/>
    <x v="22"/>
    <x v="1"/>
    <n v="8193"/>
  </r>
  <r>
    <n v="3660"/>
    <d v="2024-01-18T15:13:27"/>
    <d v="2024-01-18T15:15:00"/>
    <s v="45077035@ventasyservicios.com.co"/>
    <s v="Diana Marcela Navia Fino"/>
    <m/>
    <d v="2024-01-18T00:00:00"/>
    <s v="09:43"/>
    <x v="3"/>
    <m/>
    <s v="15571790"/>
    <m/>
    <m/>
    <m/>
    <m/>
    <m/>
    <m/>
    <m/>
    <m/>
    <s v="8.22401339.00.00.100026"/>
    <s v="ROEL S.A.S. -"/>
    <s v="PYME MEDIANA"/>
    <s v="CLIENTE EXTERNO"/>
    <x v="0"/>
    <m/>
    <s v="MÓVIL"/>
    <m/>
    <m/>
    <s v="LÍNEA NUEVA"/>
    <m/>
    <m/>
    <m/>
    <m/>
    <m/>
    <m/>
    <m/>
    <m/>
    <m/>
    <m/>
    <m/>
    <m/>
    <m/>
    <m/>
    <m/>
    <m/>
    <m/>
    <m/>
    <m/>
    <m/>
    <m/>
    <m/>
    <m/>
    <m/>
    <m/>
    <m/>
    <m/>
    <m/>
    <m/>
    <s v="REINSTALACIÓN"/>
    <m/>
    <m/>
    <m/>
    <m/>
    <m/>
    <m/>
    <m/>
    <m/>
    <m/>
    <m/>
    <m/>
    <m/>
    <m/>
    <m/>
    <m/>
    <m/>
    <m/>
    <m/>
    <m/>
    <m/>
    <m/>
    <m/>
    <m/>
    <m/>
    <m/>
    <m/>
    <m/>
    <m/>
    <m/>
    <m/>
    <m/>
    <m/>
    <m/>
    <m/>
    <m/>
    <m/>
    <m/>
    <m/>
    <m/>
    <m/>
    <m/>
    <m/>
    <m/>
    <m/>
    <m/>
    <m/>
    <m/>
    <m/>
    <m/>
    <m/>
    <m/>
    <m/>
    <m/>
    <m/>
    <m/>
    <m/>
    <m/>
    <m/>
    <m/>
    <m/>
    <m/>
    <m/>
    <m/>
    <m/>
    <m/>
    <m/>
    <m/>
    <m/>
    <m/>
    <m/>
    <m/>
    <m/>
    <m/>
    <m/>
    <m/>
    <m/>
    <m/>
    <m/>
    <x v="0"/>
    <m/>
    <m/>
    <m/>
    <m/>
    <m/>
    <s v="GESTIONADO"/>
    <m/>
    <d v="2024-01-18T00:00:00"/>
    <m/>
    <m/>
    <x v="202"/>
    <x v="3"/>
    <x v="0"/>
    <x v="0"/>
    <x v="0"/>
    <n v="1"/>
    <n v="1"/>
    <n v="1"/>
    <n v="1"/>
    <x v="0"/>
    <n v="1"/>
    <s v="8.22401339.00.00.100026ROEL S.A.S. -"/>
    <x v="2"/>
    <d v="2024-01-18T00:00:00"/>
    <x v="3630"/>
    <d v="1899-12-30T00:00:00"/>
    <d v="2024-01-18T09:43:00"/>
    <s v="09:43"/>
    <d v="1899-12-30T05:32:00"/>
    <x v="1"/>
    <x v="1"/>
    <x v="29"/>
    <x v="1"/>
    <n v="8193"/>
  </r>
  <r>
    <n v="3661"/>
    <d v="2024-01-18T15:17:13"/>
    <d v="2024-01-18T15:18:02"/>
    <s v="45077024@ventasyservicios.com.co"/>
    <s v="Leidy Tatiana Pinzon Calderon"/>
    <m/>
    <d v="2024-01-18T00:00:00"/>
    <s v="09:44"/>
    <x v="7"/>
    <m/>
    <m/>
    <m/>
    <m/>
    <m/>
    <m/>
    <s v="juan.villoria@claro.com.co"/>
    <s v="Re: CESION"/>
    <m/>
    <m/>
    <s v="3128893635"/>
    <s v="CORANTIOQUIA"/>
    <s v="SOHO"/>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8T00:00:00"/>
    <m/>
    <m/>
    <x v="81"/>
    <x v="6"/>
    <x v="0"/>
    <x v="0"/>
    <x v="0"/>
    <n v="1"/>
    <n v="1"/>
    <n v="1"/>
    <n v="1"/>
    <x v="0"/>
    <n v="1"/>
    <s v="3128893635CORANTIOQUIA"/>
    <x v="2"/>
    <d v="2024-01-18T00:00:00"/>
    <x v="3631"/>
    <d v="1899-12-30T00:00:00"/>
    <d v="2024-01-18T09:44:00"/>
    <s v="09:44"/>
    <d v="1899-12-30T05:34:02"/>
    <x v="1"/>
    <x v="1"/>
    <x v="12"/>
    <x v="1"/>
    <n v="8193"/>
  </r>
  <r>
    <n v="3662"/>
    <d v="2024-01-18T15:18:24"/>
    <d v="2024-01-18T15:19:12"/>
    <s v="46049316@ventasyservicios.com.co"/>
    <s v="Evelin Gicela Diaz Garzon"/>
    <m/>
    <d v="2024-01-18T00:00:00"/>
    <s v="09:26"/>
    <x v="7"/>
    <m/>
    <m/>
    <m/>
    <m/>
    <m/>
    <m/>
    <s v="ingrid.hernandez@grupooet.com"/>
    <s v="Paso de la línea 3105605520 a prepago"/>
    <m/>
    <m/>
    <s v="3105605520"/>
    <s v="NATALIA RODRIGUEZ GUERRER"/>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8T00:00:00"/>
    <m/>
    <m/>
    <x v="78"/>
    <x v="6"/>
    <x v="0"/>
    <x v="0"/>
    <x v="0"/>
    <n v="1"/>
    <n v="1"/>
    <n v="1"/>
    <n v="1"/>
    <x v="0"/>
    <n v="1"/>
    <s v="3105605520NATALIA RODRIGUEZ GUERRER"/>
    <x v="2"/>
    <d v="2024-01-18T00:00:00"/>
    <x v="3632"/>
    <d v="1899-12-30T00:00:00"/>
    <d v="2024-01-18T09:26:00"/>
    <s v="09:26"/>
    <d v="1899-12-30T05:53:12"/>
    <x v="1"/>
    <x v="1"/>
    <x v="22"/>
    <x v="1"/>
    <n v="8193"/>
  </r>
  <r>
    <n v="3663"/>
    <d v="2024-01-18T15:18:06"/>
    <d v="2024-01-18T15:19:41"/>
    <s v="45077024@ventasyservicios.com.co"/>
    <s v="Leidy Tatiana Pinzon Calderon"/>
    <m/>
    <d v="2024-01-18T00:00:00"/>
    <s v="09:45"/>
    <x v="7"/>
    <m/>
    <m/>
    <m/>
    <m/>
    <m/>
    <m/>
    <s v="martha_montoya@corantioquia.gov.co "/>
    <s v="Re: cesion de contrato"/>
    <m/>
    <m/>
    <s v="3105076303"/>
    <s v="Lina Maria Roldan Jaramillo"/>
    <s v="MICRO"/>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8T00:00:00"/>
    <m/>
    <m/>
    <x v="81"/>
    <x v="6"/>
    <x v="0"/>
    <x v="0"/>
    <x v="0"/>
    <n v="1"/>
    <n v="1"/>
    <n v="1"/>
    <n v="1"/>
    <x v="0"/>
    <n v="1"/>
    <s v="3105076303Lina Maria Roldan Jaramillo"/>
    <x v="2"/>
    <d v="2024-01-18T00:00:00"/>
    <x v="3633"/>
    <d v="1899-12-30T00:00:00"/>
    <d v="2024-01-18T09:45:00"/>
    <s v="09:45"/>
    <d v="1899-12-30T05:34:41"/>
    <x v="1"/>
    <x v="1"/>
    <x v="12"/>
    <x v="1"/>
    <n v="8193"/>
  </r>
  <r>
    <n v="3664"/>
    <d v="2024-01-18T15:19:30"/>
    <d v="2024-01-18T15:21:13"/>
    <s v="45077035@ventasyservicios.com.co"/>
    <s v="Diana Marcela Navia Fino"/>
    <m/>
    <d v="2024-01-18T00:00:00"/>
    <s v="09:46"/>
    <x v="3"/>
    <m/>
    <s v="15571796"/>
    <m/>
    <m/>
    <m/>
    <m/>
    <m/>
    <m/>
    <m/>
    <m/>
    <s v="8.22496296.00.00.100012"/>
    <s v="ASOCIACION"/>
    <s v="MICRO"/>
    <s v="CLIENTE EXTERN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18T00:00:00"/>
    <m/>
    <m/>
    <x v="73"/>
    <x v="3"/>
    <x v="0"/>
    <x v="0"/>
    <x v="0"/>
    <n v="1"/>
    <n v="1"/>
    <n v="1"/>
    <n v="1"/>
    <x v="0"/>
    <n v="1"/>
    <s v="8.22496296.00.00.100012ASOCIACION"/>
    <x v="2"/>
    <d v="2024-01-18T00:00:00"/>
    <x v="3634"/>
    <d v="1899-12-30T00:00:00"/>
    <d v="2024-01-18T09:46:00"/>
    <s v="09:46"/>
    <d v="1899-12-30T05:35:13"/>
    <x v="1"/>
    <x v="1"/>
    <x v="29"/>
    <x v="1"/>
    <n v="8193"/>
  </r>
  <r>
    <n v="3665"/>
    <d v="2024-01-18T15:22:27"/>
    <d v="2024-01-18T15:23:12"/>
    <s v="46044959@ventasyservicios.com.co"/>
    <s v="Brayan Enrique Cuida Castillo"/>
    <m/>
    <d v="2024-01-17T00:00:00"/>
    <s v="4:57 p. m."/>
    <x v="4"/>
    <m/>
    <m/>
    <m/>
    <m/>
    <m/>
    <m/>
    <m/>
    <m/>
    <s v="sistemas@edavchile.com"/>
    <s v="Edificio Avenida Chile PH"/>
    <s v="3114530582"/>
    <s v="EDIFICIO AVENIDA CHILE PROPIEDAD HORIZON"/>
    <s v="MICRO"/>
    <s v="CLIENTE CLARO"/>
    <x v="0"/>
    <m/>
    <s v="MÓVIL"/>
    <m/>
    <m/>
    <s v="ROAMING INTERNACIONAL"/>
    <m/>
    <m/>
    <m/>
    <m/>
    <m/>
    <m/>
    <m/>
    <m/>
    <m/>
    <m/>
    <m/>
    <m/>
    <m/>
    <m/>
    <m/>
    <m/>
    <m/>
    <m/>
    <m/>
    <m/>
    <m/>
    <m/>
    <m/>
    <m/>
    <m/>
    <m/>
    <m/>
    <m/>
    <m/>
    <m/>
    <m/>
    <m/>
    <m/>
    <m/>
    <m/>
    <m/>
    <m/>
    <m/>
    <m/>
    <m/>
    <m/>
    <m/>
    <m/>
    <m/>
    <m/>
    <m/>
    <m/>
    <s v="INFORMACIÓN ACLARACIÓN"/>
    <m/>
    <m/>
    <m/>
    <m/>
    <m/>
    <m/>
    <m/>
    <m/>
    <m/>
    <m/>
    <m/>
    <m/>
    <m/>
    <m/>
    <m/>
    <m/>
    <m/>
    <m/>
    <m/>
    <m/>
    <m/>
    <m/>
    <m/>
    <m/>
    <m/>
    <m/>
    <m/>
    <m/>
    <m/>
    <m/>
    <m/>
    <m/>
    <m/>
    <m/>
    <m/>
    <m/>
    <m/>
    <m/>
    <m/>
    <m/>
    <m/>
    <m/>
    <m/>
    <m/>
    <m/>
    <m/>
    <m/>
    <m/>
    <m/>
    <m/>
    <m/>
    <m/>
    <m/>
    <m/>
    <m/>
    <m/>
    <m/>
    <m/>
    <m/>
    <m/>
    <x v="0"/>
    <m/>
    <m/>
    <m/>
    <m/>
    <m/>
    <s v="GESTIONADO"/>
    <m/>
    <d v="2024-01-18T00:00:00"/>
    <s v="NN"/>
    <m/>
    <x v="18"/>
    <x v="0"/>
    <x v="0"/>
    <x v="0"/>
    <x v="0"/>
    <n v="1"/>
    <n v="1"/>
    <n v="1"/>
    <n v="1"/>
    <x v="0"/>
    <n v="1"/>
    <s v="3114530582EDIFICIO AVENIDA CHILE PROPIEDAD HORIZON"/>
    <x v="0"/>
    <d v="2024-01-18T00:00:00"/>
    <x v="3635"/>
    <d v="1899-12-30T00:00:00"/>
    <d v="2024-01-17T04:57:00"/>
    <s v="4:57"/>
    <d v="1899-12-31T10:26:12"/>
    <x v="0"/>
    <x v="0"/>
    <x v="7"/>
    <x v="0"/>
    <n v="8193"/>
  </r>
  <r>
    <n v="3666"/>
    <d v="2024-01-18T15:04:55"/>
    <d v="2024-01-18T15:23:59"/>
    <s v="46046817@ventasyservicios.com.co"/>
    <s v="Nicolas Romero Parra"/>
    <m/>
    <d v="2024-01-18T00:00:00"/>
    <s v="11:36"/>
    <x v="4"/>
    <m/>
    <m/>
    <m/>
    <m/>
    <m/>
    <m/>
    <m/>
    <m/>
    <s v="jcrunza@millenium.com.co"/>
    <s v="Re: CANCELACION SEGMENTO PYME  1424823"/>
    <s v="45781047"/>
    <s v="RICAURTE VALENCIA GOMEZ"/>
    <s v="PYME MEDIANA"/>
    <s v="CLIENTE CLARO"/>
    <x v="0"/>
    <m/>
    <s v="FIJO"/>
    <s v="HFC"/>
    <s v="CANCELACIÓN DE SERVICIO"/>
    <m/>
    <m/>
    <m/>
    <m/>
    <m/>
    <m/>
    <m/>
    <s v="COLOCACIÓN"/>
    <m/>
    <m/>
    <m/>
    <m/>
    <m/>
    <m/>
    <m/>
    <m/>
    <m/>
    <m/>
    <m/>
    <m/>
    <m/>
    <m/>
    <m/>
    <m/>
    <m/>
    <m/>
    <m/>
    <m/>
    <m/>
    <m/>
    <m/>
    <m/>
    <m/>
    <m/>
    <m/>
    <m/>
    <m/>
    <m/>
    <m/>
    <m/>
    <m/>
    <m/>
    <m/>
    <m/>
    <m/>
    <m/>
    <m/>
    <m/>
    <m/>
    <m/>
    <m/>
    <m/>
    <m/>
    <m/>
    <m/>
    <m/>
    <m/>
    <m/>
    <m/>
    <m/>
    <m/>
    <m/>
    <m/>
    <m/>
    <m/>
    <m/>
    <m/>
    <m/>
    <m/>
    <m/>
    <m/>
    <m/>
    <m/>
    <m/>
    <m/>
    <m/>
    <m/>
    <m/>
    <m/>
    <m/>
    <m/>
    <m/>
    <m/>
    <m/>
    <m/>
    <m/>
    <m/>
    <m/>
    <m/>
    <m/>
    <m/>
    <m/>
    <m/>
    <m/>
    <m/>
    <m/>
    <m/>
    <m/>
    <m/>
    <m/>
    <m/>
    <m/>
    <m/>
    <m/>
    <m/>
    <s v="TOTAL"/>
    <m/>
    <s v="NO USA EL SERVICIO"/>
    <m/>
    <x v="1"/>
    <m/>
    <m/>
    <s v="1"/>
    <m/>
    <m/>
    <s v="GESTIONADO"/>
    <m/>
    <d v="2024-01-18T00:00:00"/>
    <s v="N/A"/>
    <m/>
    <x v="74"/>
    <x v="0"/>
    <x v="0"/>
    <x v="0"/>
    <x v="0"/>
    <n v="1"/>
    <n v="1"/>
    <n v="1"/>
    <n v="1"/>
    <x v="0"/>
    <n v="1"/>
    <s v="45781047RICAURTE VALENCIA GOMEZ"/>
    <x v="2"/>
    <d v="2024-01-18T00:00:00"/>
    <x v="3636"/>
    <d v="1899-12-30T00:00:00"/>
    <d v="2024-01-18T11:36:00"/>
    <s v="11:36"/>
    <d v="1899-12-30T03:47:59"/>
    <x v="1"/>
    <x v="1"/>
    <x v="3"/>
    <x v="1"/>
    <n v="8193"/>
  </r>
  <r>
    <n v="3667"/>
    <d v="2024-01-18T15:23:46"/>
    <d v="2024-01-18T15:24:27"/>
    <s v="46049316@ventasyservicios.com.co"/>
    <s v="Evelin Gicela Diaz Garzon"/>
    <m/>
    <d v="2024-01-18T00:00:00"/>
    <s v="09:47"/>
    <x v="7"/>
    <m/>
    <m/>
    <m/>
    <m/>
    <m/>
    <m/>
    <s v="info@rodriguezespitia.net"/>
    <s v="CESION 5 LINEAS POSTPAGO"/>
    <m/>
    <m/>
    <s v="3115060790 "/>
    <s v="JUAN JOSE RODRIGUEZZ ESPI"/>
    <s v="NO DETERMINAD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8T00:00:00"/>
    <m/>
    <m/>
    <x v="78"/>
    <x v="6"/>
    <x v="0"/>
    <x v="28"/>
    <x v="1"/>
    <n v="1"/>
    <n v="1"/>
    <n v="1"/>
    <n v="1"/>
    <x v="0"/>
    <n v="1"/>
    <s v="3115060790 JUAN JOSE RODRIGUEZZ ESPI"/>
    <x v="2"/>
    <d v="2024-01-18T00:00:00"/>
    <x v="3637"/>
    <d v="1899-12-30T00:00:00"/>
    <d v="2024-01-18T09:47:00"/>
    <s v="09:47"/>
    <d v="1899-12-30T05:37:27"/>
    <x v="1"/>
    <x v="1"/>
    <x v="22"/>
    <x v="1"/>
    <n v="8193"/>
  </r>
  <r>
    <n v="3668"/>
    <d v="2024-01-18T15:22:49"/>
    <d v="2024-01-18T15:24:28"/>
    <s v="46044558@ventasyservicios.com.co"/>
    <s v="Dick Harry Rodriguez Rocha"/>
    <m/>
    <d v="2024-01-17T00:00:00"/>
    <s v="11:12"/>
    <x v="4"/>
    <m/>
    <m/>
    <m/>
    <m/>
    <m/>
    <m/>
    <m/>
    <m/>
    <s v="crivera@dragon.com.co"/>
    <s v="RE: Fwd: Contacto directo Claro"/>
    <s v="8.22441963"/>
    <s v="DRAGONS OIL SERVICES S.A."/>
    <s v="PYME PEQUEÑA"/>
    <s v="CLIENTE EXTERNO"/>
    <x v="0"/>
    <m/>
    <s v="MÓVIL"/>
    <m/>
    <m/>
    <s v="PRODUCTO"/>
    <m/>
    <m/>
    <m/>
    <m/>
    <m/>
    <m/>
    <m/>
    <m/>
    <m/>
    <m/>
    <m/>
    <m/>
    <m/>
    <m/>
    <m/>
    <m/>
    <m/>
    <m/>
    <m/>
    <m/>
    <m/>
    <m/>
    <m/>
    <m/>
    <m/>
    <m/>
    <m/>
    <m/>
    <m/>
    <m/>
    <m/>
    <m/>
    <m/>
    <m/>
    <m/>
    <m/>
    <m/>
    <m/>
    <s v="OTROS PRODUCTOS (VENTAS)"/>
    <m/>
    <m/>
    <m/>
    <m/>
    <m/>
    <m/>
    <m/>
    <m/>
    <m/>
    <m/>
    <m/>
    <m/>
    <m/>
    <m/>
    <m/>
    <m/>
    <m/>
    <m/>
    <m/>
    <m/>
    <m/>
    <m/>
    <m/>
    <m/>
    <m/>
    <m/>
    <m/>
    <m/>
    <m/>
    <m/>
    <m/>
    <m/>
    <m/>
    <m/>
    <m/>
    <m/>
    <m/>
    <m/>
    <m/>
    <m/>
    <m/>
    <m/>
    <m/>
    <m/>
    <m/>
    <m/>
    <m/>
    <m/>
    <m/>
    <m/>
    <m/>
    <m/>
    <m/>
    <m/>
    <m/>
    <m/>
    <m/>
    <m/>
    <m/>
    <m/>
    <m/>
    <m/>
    <m/>
    <m/>
    <m/>
    <m/>
    <m/>
    <m/>
    <m/>
    <x v="0"/>
    <m/>
    <m/>
    <m/>
    <m/>
    <m/>
    <s v="GESTIONADO"/>
    <m/>
    <d v="2024-01-18T00:00:00"/>
    <m/>
    <m/>
    <x v="16"/>
    <x v="0"/>
    <x v="0"/>
    <x v="0"/>
    <x v="0"/>
    <n v="1"/>
    <n v="1"/>
    <n v="1"/>
    <n v="1"/>
    <x v="0"/>
    <n v="1"/>
    <s v="8.22441963DRAGONS OIL SERVICES S.A."/>
    <x v="0"/>
    <d v="2024-01-18T00:00:00"/>
    <x v="3638"/>
    <d v="1899-12-30T00:00:00"/>
    <d v="2024-01-17T11:12:00"/>
    <s v="11:12"/>
    <d v="1899-12-31T04:12:28"/>
    <x v="0"/>
    <x v="0"/>
    <x v="20"/>
    <x v="1"/>
    <n v="8193"/>
  </r>
  <r>
    <n v="3669"/>
    <d v="2024-01-18T15:24:01"/>
    <d v="2024-01-18T15:26:28"/>
    <s v="46046817@ventasyservicios.com.co"/>
    <s v="Nicolas Romero Parra"/>
    <m/>
    <d v="2024-01-18T00:00:00"/>
    <s v="10:01"/>
    <x v="4"/>
    <m/>
    <m/>
    <m/>
    <m/>
    <m/>
    <m/>
    <m/>
    <m/>
    <s v="claropqrmovil-21@millenium.com.co; "/>
    <s v="Re: CANCELACION SEGMENTO PYME  1424599"/>
    <s v="66880317"/>
    <s v="DIEGO GRISALES GONZALES"/>
    <s v="PYME MEDIANA"/>
    <s v="CLIENTE CLARO"/>
    <x v="0"/>
    <m/>
    <s v="FIJO"/>
    <s v="HFC"/>
    <s v="CANCELACIÓN DE SERVICIO"/>
    <m/>
    <m/>
    <m/>
    <m/>
    <m/>
    <m/>
    <m/>
    <s v="PROPUESTA CONTENCIÓN"/>
    <m/>
    <m/>
    <m/>
    <m/>
    <m/>
    <m/>
    <m/>
    <m/>
    <m/>
    <m/>
    <m/>
    <m/>
    <m/>
    <m/>
    <m/>
    <m/>
    <m/>
    <m/>
    <m/>
    <m/>
    <m/>
    <m/>
    <m/>
    <m/>
    <m/>
    <m/>
    <m/>
    <m/>
    <m/>
    <m/>
    <m/>
    <m/>
    <m/>
    <m/>
    <m/>
    <m/>
    <m/>
    <m/>
    <m/>
    <m/>
    <m/>
    <m/>
    <m/>
    <m/>
    <m/>
    <m/>
    <m/>
    <m/>
    <m/>
    <m/>
    <m/>
    <m/>
    <m/>
    <m/>
    <m/>
    <m/>
    <m/>
    <m/>
    <m/>
    <m/>
    <m/>
    <m/>
    <m/>
    <m/>
    <m/>
    <m/>
    <m/>
    <m/>
    <m/>
    <m/>
    <m/>
    <m/>
    <m/>
    <m/>
    <m/>
    <m/>
    <m/>
    <m/>
    <m/>
    <m/>
    <m/>
    <m/>
    <m/>
    <m/>
    <m/>
    <m/>
    <m/>
    <m/>
    <m/>
    <m/>
    <m/>
    <m/>
    <m/>
    <m/>
    <m/>
    <m/>
    <m/>
    <s v="TOTAL"/>
    <m/>
    <s v="FALLAS TÉCNICAS"/>
    <m/>
    <x v="1"/>
    <m/>
    <m/>
    <s v="1"/>
    <s v="996699516"/>
    <s v="pueblo"/>
    <s v="GESTIONADO"/>
    <m/>
    <d v="2024-01-18T00:00:00"/>
    <s v="N/A"/>
    <s v="996699516"/>
    <x v="11"/>
    <x v="0"/>
    <x v="0"/>
    <x v="0"/>
    <x v="0"/>
    <n v="1"/>
    <n v="1"/>
    <n v="1"/>
    <n v="1"/>
    <x v="0"/>
    <n v="1"/>
    <s v="66880317DIEGO GRISALES GONZALES"/>
    <x v="2"/>
    <d v="2024-01-18T00:00:00"/>
    <x v="3639"/>
    <d v="1899-12-30T00:00:00"/>
    <d v="2024-01-18T10:01:00"/>
    <s v="10:01"/>
    <d v="1899-12-30T05:25:28"/>
    <x v="1"/>
    <x v="1"/>
    <x v="3"/>
    <x v="1"/>
    <n v="8193"/>
  </r>
  <r>
    <n v="3670"/>
    <d v="2024-01-18T15:26:45"/>
    <d v="2024-01-18T15:26:55"/>
    <s v="45077040@ventasyservicios.com.co"/>
    <s v="Kimberly Tatiana Sorza Moya"/>
    <m/>
    <d v="2024-01-18T00:00:00"/>
    <s v="9:35 a. m."/>
    <x v="0"/>
    <m/>
    <m/>
    <m/>
    <m/>
    <m/>
    <m/>
    <m/>
    <m/>
    <s v="angie.ortizv@claro.com.co"/>
    <s v="RV: Reclamacion FE E 5770588395 lineas moviles enero 2024"/>
    <s v="8.21456075"/>
    <s v="GRUPO CONTEMPO S.A.S."/>
    <s v="SOHO"/>
    <s v="CLIENTE CLAR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8T00:00:00"/>
    <m/>
    <m/>
    <x v="47"/>
    <x v="0"/>
    <x v="0"/>
    <x v="0"/>
    <x v="0"/>
    <n v="1"/>
    <n v="1"/>
    <n v="1"/>
    <n v="1"/>
    <x v="0"/>
    <n v="1"/>
    <s v="8.21456075GRUPO CONTEMPO S.A.S."/>
    <x v="2"/>
    <d v="2024-01-18T00:00:00"/>
    <x v="3640"/>
    <d v="1899-12-30T00:00:00"/>
    <d v="2024-01-18T09:35:00"/>
    <s v="9:35"/>
    <d v="1899-12-30T05:51:55"/>
    <x v="1"/>
    <x v="1"/>
    <x v="31"/>
    <x v="1"/>
    <n v="8193"/>
  </r>
  <r>
    <n v="3671"/>
    <d v="2024-01-18T15:25:52"/>
    <d v="2024-01-18T15:27:04"/>
    <s v="45077035@ventasyservicios.com.co"/>
    <s v="Diana Marcela Navia Fino"/>
    <m/>
    <d v="2024-01-18T00:00:00"/>
    <s v="09:46"/>
    <x v="3"/>
    <m/>
    <s v="15571797"/>
    <m/>
    <m/>
    <m/>
    <m/>
    <m/>
    <m/>
    <m/>
    <m/>
    <s v="8.22434925.00.00.100006"/>
    <s v="CORPORACION GESTION Y ACCION SOCIAL -"/>
    <s v="SOH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8T00:00:00"/>
    <m/>
    <m/>
    <x v="21"/>
    <x v="3"/>
    <x v="0"/>
    <x v="0"/>
    <x v="0"/>
    <n v="1"/>
    <n v="1"/>
    <n v="1"/>
    <n v="1"/>
    <x v="0"/>
    <n v="1"/>
    <s v="8.22434925.00.00.100006CORPORACION GESTION Y ACCION SOCIAL -"/>
    <x v="2"/>
    <d v="2024-01-18T00:00:00"/>
    <x v="3641"/>
    <d v="1899-12-30T00:00:00"/>
    <d v="2024-01-18T09:46:00"/>
    <s v="09:46"/>
    <d v="1899-12-30T05:41:04"/>
    <x v="1"/>
    <x v="1"/>
    <x v="29"/>
    <x v="1"/>
    <n v="8193"/>
  </r>
  <r>
    <n v="3672"/>
    <d v="2024-01-18T15:29:10"/>
    <d v="2024-01-18T15:29:18"/>
    <s v="45961543@ventasyservicios.com.co"/>
    <s v="Juan Jose Duque Aguirre"/>
    <m/>
    <d v="2024-01-18T00:00:00"/>
    <s v="9:41"/>
    <x v="0"/>
    <m/>
    <m/>
    <m/>
    <m/>
    <m/>
    <m/>
    <m/>
    <m/>
    <s v="a.henriquez@zoa.ngo"/>
    <s v="Fwd: Solicitud de descarga de contratos"/>
    <s v="0"/>
    <s v="0"/>
    <s v="NO DETERMINADO"/>
    <s v="CLIENTE EXTERNO"/>
    <x v="0"/>
    <m/>
    <s v="FIJO"/>
    <s v="HFC"/>
    <s v="CASO RECHAZADO"/>
    <m/>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18T00:00:00"/>
    <m/>
    <m/>
    <x v="3"/>
    <x v="0"/>
    <x v="0"/>
    <x v="0"/>
    <x v="0"/>
    <n v="1"/>
    <n v="1"/>
    <n v="1"/>
    <n v="1"/>
    <x v="0"/>
    <n v="1"/>
    <s v="00"/>
    <x v="2"/>
    <d v="2024-01-18T00:00:00"/>
    <x v="3642"/>
    <d v="1899-12-30T00:00:00"/>
    <d v="2024-01-18T09:41:00"/>
    <s v="9:41"/>
    <d v="1899-12-30T05:48:18"/>
    <x v="1"/>
    <x v="1"/>
    <x v="6"/>
    <x v="1"/>
    <n v="8193"/>
  </r>
  <r>
    <n v="3673"/>
    <d v="2024-01-18T15:32:01"/>
    <d v="2024-01-18T15:32:45"/>
    <s v="46044959@ventasyservicios.com.co"/>
    <s v="Brayan Enrique Cuida Castillo"/>
    <m/>
    <d v="2024-01-17T00:00:00"/>
    <s v="4:28 p. m."/>
    <x v="4"/>
    <m/>
    <m/>
    <m/>
    <m/>
    <m/>
    <m/>
    <m/>
    <m/>
    <s v="maria.devia@spxflow.com"/>
    <s v="RE: mensajes de no pago"/>
    <s v="12013306"/>
    <s v="SPX LATIN AMERICA CORPORATION COLMBIAN BRANCH"/>
    <s v="MICRO"/>
    <s v="CLIENTE CLAR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8T00:00:00"/>
    <s v="NN"/>
    <m/>
    <x v="9"/>
    <x v="0"/>
    <x v="0"/>
    <x v="0"/>
    <x v="0"/>
    <n v="1"/>
    <n v="1"/>
    <n v="1"/>
    <n v="1"/>
    <x v="0"/>
    <n v="1"/>
    <s v="12013306SPX LATIN AMERICA CORPORATION COLMBIAN BRANCH"/>
    <x v="0"/>
    <d v="2024-01-18T00:00:00"/>
    <x v="3643"/>
    <d v="1899-12-30T00:00:00"/>
    <d v="2024-01-17T04:28:00"/>
    <s v="4:28"/>
    <d v="1899-12-31T11:04:45"/>
    <x v="0"/>
    <x v="0"/>
    <x v="7"/>
    <x v="0"/>
    <n v="8193"/>
  </r>
  <r>
    <n v="3674"/>
    <d v="2024-01-18T15:34:59"/>
    <d v="2024-01-18T15:35:17"/>
    <s v="45688293@ventasyservicios.com.co"/>
    <s v="Juan David Mendez"/>
    <m/>
    <d v="2024-01-18T00:00:00"/>
    <s v="09:41"/>
    <x v="4"/>
    <m/>
    <m/>
    <m/>
    <m/>
    <m/>
    <m/>
    <m/>
    <m/>
    <s v="talentohumano@servirplus.com.co"/>
    <s v="RE: RV: Solicitud de información para la cancelación de planes"/>
    <s v="8.22478607"/>
    <s v="SERVIRPLUS S.A.S."/>
    <s v="MICRO"/>
    <s v="CLIENTE EXTERNO"/>
    <x v="0"/>
    <m/>
    <s v="MÓVIL"/>
    <m/>
    <m/>
    <s v="CAMBIO PLAN TARIFA"/>
    <m/>
    <m/>
    <m/>
    <m/>
    <s v="AJUSTE - RECLAMACIÓN"/>
    <m/>
    <m/>
    <m/>
    <m/>
    <m/>
    <m/>
    <m/>
    <m/>
    <m/>
    <m/>
    <m/>
    <m/>
    <m/>
    <m/>
    <m/>
    <m/>
    <m/>
    <m/>
    <m/>
    <m/>
    <m/>
    <m/>
    <m/>
    <m/>
    <m/>
    <m/>
    <m/>
    <m/>
    <m/>
    <m/>
    <m/>
    <m/>
    <m/>
    <m/>
    <m/>
    <m/>
    <m/>
    <m/>
    <m/>
    <m/>
    <m/>
    <m/>
    <m/>
    <m/>
    <m/>
    <m/>
    <m/>
    <m/>
    <m/>
    <m/>
    <m/>
    <m/>
    <m/>
    <m/>
    <m/>
    <m/>
    <m/>
    <m/>
    <m/>
    <m/>
    <m/>
    <m/>
    <m/>
    <m/>
    <m/>
    <m/>
    <m/>
    <m/>
    <m/>
    <m/>
    <m/>
    <m/>
    <m/>
    <m/>
    <m/>
    <m/>
    <m/>
    <m/>
    <m/>
    <m/>
    <m/>
    <m/>
    <m/>
    <m/>
    <m/>
    <m/>
    <m/>
    <m/>
    <m/>
    <m/>
    <m/>
    <m/>
    <m/>
    <m/>
    <m/>
    <m/>
    <m/>
    <m/>
    <m/>
    <m/>
    <m/>
    <m/>
    <m/>
    <x v="0"/>
    <m/>
    <m/>
    <m/>
    <m/>
    <m/>
    <s v="GESTIONADO"/>
    <m/>
    <d v="2024-01-18T00:00:00"/>
    <m/>
    <m/>
    <x v="48"/>
    <x v="0"/>
    <x v="0"/>
    <x v="0"/>
    <x v="0"/>
    <n v="1"/>
    <n v="1"/>
    <n v="1"/>
    <n v="1"/>
    <x v="0"/>
    <n v="1"/>
    <s v="8.22478607SERVIRPLUS S.A.S."/>
    <x v="2"/>
    <d v="2024-01-18T00:00:00"/>
    <x v="3644"/>
    <d v="1899-12-30T00:00:00"/>
    <d v="2024-01-18T09:41:00"/>
    <s v="09:41"/>
    <d v="1899-12-30T05:54:17"/>
    <x v="1"/>
    <x v="1"/>
    <x v="4"/>
    <x v="1"/>
    <n v="8193"/>
  </r>
  <r>
    <n v="3675"/>
    <d v="2024-01-18T15:21:29"/>
    <d v="2024-01-18T15:38:03"/>
    <s v="45577874@ventasyservicios.com.co"/>
    <s v="David Andres Pardo Torres"/>
    <m/>
    <d v="2024-01-18T00:00:00"/>
    <s v="17:08"/>
    <x v="7"/>
    <m/>
    <m/>
    <m/>
    <m/>
    <m/>
    <m/>
    <s v="davidcha250@gmail.com"/>
    <s v="Cesión plan de internet My Barber a CH Elite Group"/>
    <m/>
    <m/>
    <s v="01311428"/>
    <s v="MY BARBER AT HOME"/>
    <s v="MICRO"/>
    <s v="CLIENTE EXTERNO"/>
    <x v="0"/>
    <m/>
    <m/>
    <m/>
    <m/>
    <m/>
    <m/>
    <m/>
    <m/>
    <m/>
    <m/>
    <m/>
    <m/>
    <m/>
    <m/>
    <m/>
    <m/>
    <m/>
    <m/>
    <m/>
    <m/>
    <m/>
    <m/>
    <m/>
    <m/>
    <m/>
    <m/>
    <m/>
    <m/>
    <m/>
    <m/>
    <m/>
    <m/>
    <m/>
    <m/>
    <m/>
    <m/>
    <m/>
    <m/>
    <m/>
    <m/>
    <m/>
    <m/>
    <m/>
    <m/>
    <m/>
    <m/>
    <m/>
    <m/>
    <m/>
    <m/>
    <m/>
    <m/>
    <m/>
    <m/>
    <m/>
    <m/>
    <m/>
    <m/>
    <m/>
    <m/>
    <m/>
    <m/>
    <m/>
    <m/>
    <m/>
    <m/>
    <m/>
    <m/>
    <m/>
    <m/>
    <m/>
    <m/>
    <m/>
    <s v="FIJO"/>
    <s v="HFC"/>
    <m/>
    <s v="INFORMACIÓN"/>
    <s v="REQUISITOS"/>
    <m/>
    <m/>
    <m/>
    <m/>
    <m/>
    <m/>
    <m/>
    <m/>
    <m/>
    <m/>
    <m/>
    <m/>
    <m/>
    <m/>
    <m/>
    <m/>
    <m/>
    <m/>
    <m/>
    <m/>
    <m/>
    <m/>
    <m/>
    <m/>
    <m/>
    <m/>
    <m/>
    <m/>
    <m/>
    <m/>
    <m/>
    <m/>
    <m/>
    <m/>
    <m/>
    <x v="0"/>
    <m/>
    <m/>
    <m/>
    <m/>
    <m/>
    <s v="GESTIONADO"/>
    <m/>
    <d v="2024-01-17T00:00:00"/>
    <s v="996701191"/>
    <m/>
    <x v="137"/>
    <x v="6"/>
    <x v="0"/>
    <x v="0"/>
    <x v="0"/>
    <n v="1"/>
    <n v="1"/>
    <n v="1"/>
    <n v="1"/>
    <x v="0"/>
    <n v="1"/>
    <s v="01311428MY BARBER AT HOME"/>
    <x v="0"/>
    <d v="2024-01-18T00:00:00"/>
    <x v="3645"/>
    <d v="1899-12-30T00:00:00"/>
    <d v="2024-01-18T17:08:00"/>
    <s v="17:08"/>
    <s v="Fecha del futuro."/>
    <x v="5"/>
    <x v="2"/>
    <x v="14"/>
    <x v="0"/>
    <n v="8193"/>
  </r>
  <r>
    <n v="3676"/>
    <d v="2024-01-18T15:36:35"/>
    <d v="2024-01-18T15:38:14"/>
    <s v="45077035@ventasyservicios.com.co"/>
    <s v="Diana Marcela Navia Fino"/>
    <m/>
    <d v="2024-01-18T00:00:00"/>
    <s v="09:50"/>
    <x v="3"/>
    <m/>
    <s v="15571799"/>
    <m/>
    <m/>
    <m/>
    <m/>
    <m/>
    <m/>
    <m/>
    <m/>
    <s v="8.22502556.00.00.100000"/>
    <s v="LCQ INGENIERIA S.A.S -"/>
    <s v="PYME MEDIANA"/>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8T00:00:00"/>
    <m/>
    <m/>
    <x v="47"/>
    <x v="3"/>
    <x v="0"/>
    <x v="0"/>
    <x v="0"/>
    <n v="1"/>
    <n v="1"/>
    <n v="1"/>
    <n v="1"/>
    <x v="0"/>
    <n v="1"/>
    <s v="8.22502556.00.00.100000LCQ INGENIERIA S.A.S -"/>
    <x v="2"/>
    <d v="2024-01-18T00:00:00"/>
    <x v="3646"/>
    <d v="1899-12-30T00:00:00"/>
    <d v="2024-01-18T09:50:00"/>
    <s v="09:50"/>
    <d v="1899-12-30T05:48:14"/>
    <x v="1"/>
    <x v="1"/>
    <x v="29"/>
    <x v="1"/>
    <n v="8193"/>
  </r>
  <r>
    <n v="3677"/>
    <d v="2024-01-18T15:38:17"/>
    <d v="2024-01-18T15:39:57"/>
    <s v="46046817@ventasyservicios.com.co"/>
    <s v="Nicolas Romero Parra"/>
    <m/>
    <d v="2024-01-17T00:00:00"/>
    <s v="15:40"/>
    <x v="0"/>
    <m/>
    <m/>
    <m/>
    <m/>
    <m/>
    <m/>
    <m/>
    <m/>
    <s v="claropqrmovil-21@millenium.com.co; "/>
    <s v="Re: CANCELACION SEGMENTO PYME  1423753"/>
    <s v="50972229"/>
    <s v="DIEGO ALEJANDRO"/>
    <s v="SOHO"/>
    <s v="CLIENTE CLARO"/>
    <x v="0"/>
    <m/>
    <s v="FIJO"/>
    <s v="HFC"/>
    <s v="CANCELACIÓN DE SERVICIO"/>
    <m/>
    <m/>
    <m/>
    <m/>
    <m/>
    <m/>
    <m/>
    <s v="PROPUESTA CONTENCIÓN"/>
    <m/>
    <m/>
    <m/>
    <m/>
    <m/>
    <m/>
    <m/>
    <m/>
    <m/>
    <m/>
    <m/>
    <m/>
    <m/>
    <m/>
    <m/>
    <m/>
    <m/>
    <m/>
    <m/>
    <m/>
    <m/>
    <m/>
    <m/>
    <m/>
    <m/>
    <m/>
    <m/>
    <m/>
    <m/>
    <m/>
    <m/>
    <m/>
    <m/>
    <m/>
    <m/>
    <m/>
    <m/>
    <m/>
    <m/>
    <m/>
    <m/>
    <m/>
    <m/>
    <m/>
    <m/>
    <m/>
    <m/>
    <m/>
    <m/>
    <m/>
    <m/>
    <m/>
    <m/>
    <m/>
    <m/>
    <m/>
    <m/>
    <m/>
    <m/>
    <m/>
    <m/>
    <m/>
    <m/>
    <m/>
    <m/>
    <m/>
    <m/>
    <m/>
    <m/>
    <m/>
    <m/>
    <m/>
    <m/>
    <m/>
    <m/>
    <m/>
    <m/>
    <m/>
    <m/>
    <m/>
    <m/>
    <m/>
    <m/>
    <m/>
    <m/>
    <m/>
    <m/>
    <m/>
    <m/>
    <m/>
    <m/>
    <m/>
    <m/>
    <m/>
    <m/>
    <m/>
    <m/>
    <s v="TOTAL"/>
    <m/>
    <s v="NO INDICA MOTIVO"/>
    <m/>
    <x v="1"/>
    <m/>
    <m/>
    <s v="1"/>
    <m/>
    <m/>
    <s v="GESTIONADO"/>
    <m/>
    <d v="2024-01-18T00:00:00"/>
    <s v="N/A"/>
    <s v="996702064"/>
    <x v="11"/>
    <x v="0"/>
    <x v="0"/>
    <x v="0"/>
    <x v="0"/>
    <n v="1"/>
    <n v="1"/>
    <n v="1"/>
    <n v="1"/>
    <x v="0"/>
    <n v="1"/>
    <s v="50972229DIEGO ALEJANDRO"/>
    <x v="1"/>
    <d v="2024-01-18T00:00:00"/>
    <x v="3647"/>
    <d v="1899-12-30T00:00:00"/>
    <d v="2024-01-17T15:40:00"/>
    <s v="15:40"/>
    <d v="1899-12-30T23:59:57"/>
    <x v="4"/>
    <x v="0"/>
    <x v="3"/>
    <x v="1"/>
    <n v="8193"/>
  </r>
  <r>
    <n v="3678"/>
    <d v="2024-01-18T15:39:23"/>
    <d v="2024-01-18T15:40:30"/>
    <s v="45077024@ventasyservicios.com.co"/>
    <s v="Leidy Tatiana Pinzon Calderon"/>
    <m/>
    <d v="2024-01-18T00:00:00"/>
    <s v="09:54"/>
    <x v="7"/>
    <m/>
    <m/>
    <m/>
    <m/>
    <m/>
    <m/>
    <s v="aadministrativa@polymerscrop.co"/>
    <s v="Re: CESION CONTRATO PENDIENTE"/>
    <m/>
    <m/>
    <s v="3206924391"/>
    <s v="POLYMERS CROP S.A."/>
    <s v="PYME PEQUEÑ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8T00:00:00"/>
    <m/>
    <m/>
    <x v="79"/>
    <x v="6"/>
    <x v="0"/>
    <x v="0"/>
    <x v="0"/>
    <n v="1"/>
    <n v="1"/>
    <n v="1"/>
    <n v="1"/>
    <x v="0"/>
    <n v="1"/>
    <s v="3206924391POLYMERS CROP S.A."/>
    <x v="2"/>
    <d v="2024-01-18T00:00:00"/>
    <x v="3648"/>
    <d v="1899-12-30T00:00:00"/>
    <d v="2024-01-18T09:54:00"/>
    <s v="09:54"/>
    <d v="1899-12-30T05:46:30"/>
    <x v="1"/>
    <x v="1"/>
    <x v="12"/>
    <x v="1"/>
    <n v="8193"/>
  </r>
  <r>
    <n v="3679"/>
    <d v="2024-01-18T15:29:45"/>
    <d v="2024-01-18T15:42:03"/>
    <s v="45961543@ventasyservicios.com.co"/>
    <s v="Juan Jose Duque Aguirre"/>
    <m/>
    <d v="2024-01-18T00:00:00"/>
    <s v="9:45"/>
    <x v="1"/>
    <m/>
    <m/>
    <s v="CROIL SERVICIOS E INGENIE"/>
    <s v="900442548"/>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18T00:00:00"/>
    <m/>
    <m/>
    <x v="5"/>
    <x v="1"/>
    <x v="0"/>
    <x v="0"/>
    <x v="0"/>
    <n v="1"/>
    <n v="1"/>
    <n v="1"/>
    <n v="1"/>
    <x v="2"/>
    <n v="3"/>
    <s v="900442548"/>
    <x v="2"/>
    <d v="2024-01-18T00:00:00"/>
    <x v="3649"/>
    <d v="1899-12-30T00:00:00"/>
    <d v="2024-01-18T09:45:00"/>
    <s v="9:45"/>
    <d v="1899-12-30T05:57:03"/>
    <x v="1"/>
    <x v="1"/>
    <x v="6"/>
    <x v="1"/>
    <n v="8193"/>
  </r>
  <r>
    <n v="3680"/>
    <d v="2024-01-18T15:41:42"/>
    <d v="2024-01-18T15:43:05"/>
    <s v="45077016@ventasyservicios.com.co"/>
    <s v="Luis Guanuquiza Dominguez"/>
    <m/>
    <d v="2024-01-18T00:00:00"/>
    <s v="11:19"/>
    <x v="3"/>
    <m/>
    <s v="15571890"/>
    <m/>
    <m/>
    <m/>
    <m/>
    <m/>
    <m/>
    <m/>
    <m/>
    <s v="900684680"/>
    <s v="DISTRITECH COLOMBIA S.A.S"/>
    <s v="NO DETERMINAD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8T00:00:00"/>
    <m/>
    <m/>
    <x v="21"/>
    <x v="3"/>
    <x v="0"/>
    <x v="0"/>
    <x v="0"/>
    <n v="1"/>
    <n v="1"/>
    <n v="1"/>
    <n v="1"/>
    <x v="0"/>
    <n v="1"/>
    <s v="900684680DISTRITECH COLOMBIA S.A.S"/>
    <x v="2"/>
    <d v="2024-01-18T00:00:00"/>
    <x v="3650"/>
    <d v="1899-12-30T00:00:00"/>
    <d v="2024-01-18T11:19:00"/>
    <s v="11:19"/>
    <d v="1899-12-30T04:24:05"/>
    <x v="1"/>
    <x v="1"/>
    <x v="25"/>
    <x v="1"/>
    <n v="8193"/>
  </r>
  <r>
    <n v="3681"/>
    <d v="2024-01-18T15:44:50"/>
    <d v="2024-01-18T15:45:01"/>
    <s v="45113897@ventasyservicios.com.co"/>
    <s v="Diana Carolina Zambrano Cruz"/>
    <m/>
    <d v="2024-01-18T00:00:00"/>
    <s v="9:41"/>
    <x v="4"/>
    <m/>
    <m/>
    <m/>
    <m/>
    <m/>
    <m/>
    <m/>
    <m/>
    <s v="hypineda@misena.edu.co"/>
    <s v="Re: Traslado de l??nea"/>
    <s v="96425208"/>
    <s v="HEIDY YOLI PINEDA ESPITIA                  "/>
    <s v="SOHO"/>
    <s v="CLIENTE EXTERNO"/>
    <x v="0"/>
    <m/>
    <s v="FIJO"/>
    <s v="HFC"/>
    <s v="TRASLADO SEDE"/>
    <m/>
    <m/>
    <m/>
    <m/>
    <m/>
    <m/>
    <m/>
    <m/>
    <m/>
    <m/>
    <m/>
    <m/>
    <m/>
    <m/>
    <m/>
    <m/>
    <m/>
    <m/>
    <m/>
    <m/>
    <m/>
    <m/>
    <m/>
    <m/>
    <m/>
    <m/>
    <m/>
    <m/>
    <m/>
    <m/>
    <m/>
    <m/>
    <m/>
    <m/>
    <m/>
    <m/>
    <m/>
    <m/>
    <m/>
    <m/>
    <m/>
    <m/>
    <m/>
    <m/>
    <m/>
    <m/>
    <m/>
    <m/>
    <m/>
    <m/>
    <m/>
    <m/>
    <m/>
    <m/>
    <m/>
    <m/>
    <m/>
    <m/>
    <m/>
    <s v="GESTIONADO"/>
    <m/>
    <m/>
    <m/>
    <m/>
    <m/>
    <m/>
    <m/>
    <m/>
    <m/>
    <m/>
    <m/>
    <m/>
    <m/>
    <m/>
    <m/>
    <m/>
    <m/>
    <m/>
    <m/>
    <m/>
    <m/>
    <m/>
    <m/>
    <m/>
    <m/>
    <m/>
    <m/>
    <m/>
    <m/>
    <m/>
    <m/>
    <m/>
    <m/>
    <m/>
    <m/>
    <m/>
    <m/>
    <m/>
    <m/>
    <m/>
    <m/>
    <m/>
    <m/>
    <m/>
    <m/>
    <m/>
    <m/>
    <m/>
    <m/>
    <x v="0"/>
    <m/>
    <m/>
    <m/>
    <m/>
    <m/>
    <s v="GESTIONADO"/>
    <m/>
    <d v="2024-01-18T00:00:00"/>
    <m/>
    <m/>
    <x v="138"/>
    <x v="0"/>
    <x v="0"/>
    <x v="0"/>
    <x v="0"/>
    <n v="1"/>
    <n v="1"/>
    <n v="1"/>
    <n v="1"/>
    <x v="2"/>
    <n v="3"/>
    <s v="96425208HEIDY YOLI PINEDA ESPITIA                  "/>
    <x v="0"/>
    <d v="2024-01-18T00:00:00"/>
    <x v="3651"/>
    <d v="1899-12-30T00:00:00"/>
    <d v="2024-01-18T09:41:00"/>
    <s v="9:41"/>
    <d v="1899-12-30T06:04:01"/>
    <x v="2"/>
    <x v="2"/>
    <x v="30"/>
    <x v="0"/>
    <n v="8193"/>
  </r>
  <r>
    <n v="3682"/>
    <d v="2024-01-18T15:44:25"/>
    <d v="2024-01-18T15:45:30"/>
    <s v="45077024@ventasyservicios.com.co"/>
    <s v="Leidy Tatiana Pinzon Calderon"/>
    <m/>
    <d v="2024-01-18T00:00:00"/>
    <s v="10:15"/>
    <x v="7"/>
    <m/>
    <m/>
    <m/>
    <m/>
    <m/>
    <m/>
    <s v="soporteti@funerariasantacruz.co"/>
    <s v="Re: CESION LINEA TELEFONICA"/>
    <m/>
    <m/>
    <s v="3115216955"/>
    <s v="FUNERARIA SANTA CRUZ"/>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8T00:00:00"/>
    <m/>
    <m/>
    <x v="79"/>
    <x v="6"/>
    <x v="0"/>
    <x v="0"/>
    <x v="0"/>
    <n v="1"/>
    <n v="1"/>
    <n v="1"/>
    <n v="1"/>
    <x v="0"/>
    <n v="1"/>
    <s v="3115216955FUNERARIA SANTA CRUZ"/>
    <x v="2"/>
    <d v="2024-01-18T00:00:00"/>
    <x v="3652"/>
    <d v="1899-12-30T00:00:00"/>
    <d v="2024-01-18T10:15:00"/>
    <s v="10:15"/>
    <d v="1899-12-30T05:30:30"/>
    <x v="1"/>
    <x v="1"/>
    <x v="12"/>
    <x v="1"/>
    <n v="8193"/>
  </r>
  <r>
    <n v="3683"/>
    <d v="2024-01-18T15:44:37"/>
    <d v="2024-01-18T15:46:07"/>
    <s v="45077035@ventasyservicios.com.co"/>
    <s v="Diana Marcela Navia Fino"/>
    <m/>
    <d v="2024-01-18T00:00:00"/>
    <s v="10:04"/>
    <x v="3"/>
    <m/>
    <s v="15571810"/>
    <m/>
    <m/>
    <m/>
    <m/>
    <m/>
    <m/>
    <m/>
    <m/>
    <s v="8.22463142.00.00.100068"/>
    <s v="GRUPO EMPRESARIAL IMPORTACIONES DUQUE GI -"/>
    <s v="PYME MEDIANA"/>
    <s v="CLIENTE EXTERN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18T00:00:00"/>
    <m/>
    <m/>
    <x v="27"/>
    <x v="3"/>
    <x v="0"/>
    <x v="0"/>
    <x v="0"/>
    <n v="1"/>
    <n v="1"/>
    <n v="1"/>
    <n v="1"/>
    <x v="0"/>
    <n v="1"/>
    <s v="8.22463142.00.00.100068GRUPO EMPRESARIAL IMPORTACIONES DUQUE GI -"/>
    <x v="2"/>
    <d v="2024-01-18T00:00:00"/>
    <x v="3653"/>
    <d v="1899-12-30T00:00:00"/>
    <d v="2024-01-18T10:04:00"/>
    <s v="10:04"/>
    <d v="1899-12-30T05:42:07"/>
    <x v="1"/>
    <x v="1"/>
    <x v="29"/>
    <x v="1"/>
    <n v="8193"/>
  </r>
  <r>
    <n v="3684"/>
    <d v="2024-01-18T15:42:07"/>
    <d v="2024-01-18T15:46:48"/>
    <s v="45961543@ventasyservicios.com.co"/>
    <s v="Juan Jose Duque Aguirre"/>
    <m/>
    <d v="2024-01-18T00:00:00"/>
    <s v="10:04"/>
    <x v="1"/>
    <m/>
    <m/>
    <s v="CHEM FLUID SAS"/>
    <s v="901192599"/>
    <s v="HABILITACIÓN"/>
    <m/>
    <m/>
    <m/>
    <m/>
    <m/>
    <m/>
    <m/>
    <m/>
    <m/>
    <x v="2"/>
    <m/>
    <m/>
    <m/>
    <m/>
    <m/>
    <m/>
    <m/>
    <m/>
    <m/>
    <m/>
    <m/>
    <m/>
    <m/>
    <m/>
    <m/>
    <m/>
    <m/>
    <m/>
    <m/>
    <m/>
    <m/>
    <m/>
    <m/>
    <m/>
    <m/>
    <m/>
    <m/>
    <m/>
    <m/>
    <m/>
    <m/>
    <m/>
    <m/>
    <m/>
    <m/>
    <m/>
    <m/>
    <m/>
    <m/>
    <m/>
    <m/>
    <m/>
    <m/>
    <m/>
    <m/>
    <m/>
    <m/>
    <m/>
    <m/>
    <m/>
    <m/>
    <m/>
    <m/>
    <m/>
    <m/>
    <m/>
    <m/>
    <m/>
    <m/>
    <m/>
    <m/>
    <m/>
    <m/>
    <m/>
    <m/>
    <m/>
    <m/>
    <m/>
    <m/>
    <m/>
    <m/>
    <m/>
    <m/>
    <m/>
    <m/>
    <m/>
    <m/>
    <m/>
    <m/>
    <m/>
    <m/>
    <m/>
    <m/>
    <m/>
    <m/>
    <m/>
    <m/>
    <m/>
    <m/>
    <m/>
    <m/>
    <m/>
    <s v="HABILITACIÓN DE CORREO(S)"/>
    <m/>
    <s v="auxcontable@chemfluid.com.co"/>
    <m/>
    <m/>
    <m/>
    <m/>
    <m/>
    <m/>
    <m/>
    <m/>
    <m/>
    <m/>
    <m/>
    <m/>
    <m/>
    <m/>
    <m/>
    <m/>
    <m/>
    <m/>
    <x v="0"/>
    <m/>
    <m/>
    <m/>
    <m/>
    <m/>
    <m/>
    <m/>
    <d v="2024-01-18T00:00:00"/>
    <m/>
    <m/>
    <x v="55"/>
    <x v="1"/>
    <x v="0"/>
    <x v="0"/>
    <x v="0"/>
    <n v="1"/>
    <n v="1"/>
    <n v="1"/>
    <n v="1"/>
    <x v="2"/>
    <n v="2"/>
    <s v="901192599"/>
    <x v="2"/>
    <d v="2024-01-18T00:00:00"/>
    <x v="3654"/>
    <d v="1899-12-30T00:00:00"/>
    <d v="2024-01-18T10:04:00"/>
    <s v="10:04"/>
    <d v="1899-12-30T05:42:48"/>
    <x v="1"/>
    <x v="1"/>
    <x v="6"/>
    <x v="1"/>
    <n v="8193"/>
  </r>
  <r>
    <n v="3685"/>
    <d v="2024-01-18T15:46:11"/>
    <d v="2024-01-18T15:46:49"/>
    <s v="45981202@ventasyservicios.com.co"/>
    <s v="Candida Mayerli Moyano Casallas"/>
    <m/>
    <d v="2024-01-18T00:00:00"/>
    <s v="10:13 a. m."/>
    <x v="5"/>
    <m/>
    <m/>
    <m/>
    <m/>
    <m/>
    <m/>
    <m/>
    <m/>
    <m/>
    <m/>
    <s v="3203724696"/>
    <s v="JUAN PABLO ACEVEDO MANZANO"/>
    <s v="SOHO"/>
    <s v="CLIENTE EXTERNO"/>
    <x v="0"/>
    <m/>
    <m/>
    <m/>
    <m/>
    <m/>
    <m/>
    <m/>
    <m/>
    <m/>
    <m/>
    <m/>
    <m/>
    <m/>
    <m/>
    <m/>
    <m/>
    <m/>
    <m/>
    <m/>
    <m/>
    <m/>
    <m/>
    <m/>
    <m/>
    <m/>
    <m/>
    <m/>
    <m/>
    <m/>
    <m/>
    <m/>
    <m/>
    <m/>
    <m/>
    <m/>
    <m/>
    <m/>
    <m/>
    <m/>
    <m/>
    <m/>
    <m/>
    <m/>
    <m/>
    <m/>
    <m/>
    <m/>
    <m/>
    <m/>
    <m/>
    <m/>
    <m/>
    <m/>
    <m/>
    <m/>
    <m/>
    <m/>
    <m/>
    <m/>
    <m/>
    <m/>
    <m/>
    <m/>
    <m/>
    <m/>
    <m/>
    <m/>
    <m/>
    <m/>
    <m/>
    <m/>
    <m/>
    <m/>
    <m/>
    <m/>
    <m/>
    <m/>
    <m/>
    <m/>
    <m/>
    <m/>
    <s v="Pago celular"/>
    <s v="MÓVIL"/>
    <m/>
    <s v="COMPROBANTE NO VALIDO"/>
    <m/>
    <m/>
    <m/>
    <m/>
    <m/>
    <m/>
    <m/>
    <m/>
    <m/>
    <m/>
    <m/>
    <m/>
    <m/>
    <m/>
    <m/>
    <m/>
    <m/>
    <m/>
    <m/>
    <m/>
    <m/>
    <m/>
    <m/>
    <m/>
    <m/>
    <m/>
    <m/>
    <m/>
    <x v="0"/>
    <m/>
    <m/>
    <m/>
    <m/>
    <m/>
    <s v="GESTIONADO"/>
    <m/>
    <d v="2024-01-18T00:00:00"/>
    <m/>
    <m/>
    <x v="71"/>
    <x v="4"/>
    <x v="0"/>
    <x v="0"/>
    <x v="0"/>
    <n v="1"/>
    <n v="1"/>
    <n v="1"/>
    <n v="1"/>
    <x v="0"/>
    <n v="1"/>
    <s v="3203724696"/>
    <x v="2"/>
    <d v="2024-01-18T00:00:00"/>
    <x v="3655"/>
    <d v="1899-12-30T00:00:00"/>
    <d v="2024-01-18T10:13:00"/>
    <s v="10:13"/>
    <d v="1899-12-30T05:33:49"/>
    <x v="1"/>
    <x v="1"/>
    <x v="10"/>
    <x v="1"/>
    <n v="8193"/>
  </r>
  <r>
    <n v="3686"/>
    <d v="2024-01-18T15:44:50"/>
    <d v="2024-01-18T15:50:46"/>
    <s v="45577874@ventasyservicios.com.co"/>
    <s v="David Andres Pardo Torres"/>
    <m/>
    <d v="2024-01-17T00:00:00"/>
    <s v="17:22"/>
    <x v="4"/>
    <m/>
    <m/>
    <m/>
    <m/>
    <m/>
    <m/>
    <m/>
    <m/>
    <s v="mercadeo@tecshop.co"/>
    <s v="Fwd: CESION DE CONTRATO"/>
    <s v="1.47014517"/>
    <s v="TECSHOP COLOMBIA SAS"/>
    <s v="MICRO"/>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8T00:00:00"/>
    <s v="59"/>
    <m/>
    <x v="37"/>
    <x v="0"/>
    <x v="0"/>
    <x v="0"/>
    <x v="0"/>
    <n v="1"/>
    <n v="1"/>
    <n v="1"/>
    <n v="1"/>
    <x v="0"/>
    <n v="1"/>
    <s v="1.47014517TECSHOP COLOMBIA SAS"/>
    <x v="0"/>
    <d v="2024-01-18T00:00:00"/>
    <x v="3656"/>
    <d v="1899-12-30T00:00:00"/>
    <d v="2024-01-17T17:22:00"/>
    <s v="17:22"/>
    <d v="1899-12-30T22:28:46"/>
    <x v="4"/>
    <x v="0"/>
    <x v="14"/>
    <x v="0"/>
    <n v="8193"/>
  </r>
  <r>
    <n v="3687"/>
    <d v="2024-01-18T14:59:09"/>
    <d v="2024-01-18T15:51:28"/>
    <s v="46046813@ventasyservicios.com.co"/>
    <s v="Leidy Dayan Bautista Villamil"/>
    <m/>
    <d v="2024-01-17T00:00:00"/>
    <s v="10:40"/>
    <x v="0"/>
    <m/>
    <m/>
    <m/>
    <m/>
    <m/>
    <m/>
    <m/>
    <m/>
    <s v="jessica.mendez@claro.com.co"/>
    <s v="RV: COBROS-RECARGOS AGROMARK SA"/>
    <s v="8.22485433"/>
    <s v="Agromark S.A."/>
    <s v="PYME MEDIANA"/>
    <s v="CLIENTE CLAR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18T00:00:00"/>
    <m/>
    <m/>
    <x v="50"/>
    <x v="0"/>
    <x v="0"/>
    <x v="0"/>
    <x v="0"/>
    <n v="1"/>
    <n v="1"/>
    <n v="1"/>
    <n v="1"/>
    <x v="0"/>
    <n v="1"/>
    <s v="8.22485433Agromark S.A."/>
    <x v="0"/>
    <d v="2024-01-18T00:00:00"/>
    <x v="3657"/>
    <d v="1899-12-30T00:00:00"/>
    <d v="2024-01-17T10:40:00"/>
    <s v="10:40"/>
    <d v="1899-12-31T05:11:28"/>
    <x v="0"/>
    <x v="0"/>
    <x v="2"/>
    <x v="1"/>
    <n v="8193"/>
  </r>
  <r>
    <n v="3688"/>
    <d v="2024-01-18T15:46:51"/>
    <d v="2024-01-18T15:51:55"/>
    <s v="45961543@ventasyservicios.com.co"/>
    <s v="Juan Jose Duque Aguirre"/>
    <m/>
    <d v="2024-01-18T00:00:00"/>
    <s v="9:52"/>
    <x v="1"/>
    <m/>
    <m/>
    <s v="INNOVA INDUSTRIES T.S S.A"/>
    <s v="901013264"/>
    <s v="INFORMACIÓN"/>
    <m/>
    <m/>
    <m/>
    <m/>
    <m/>
    <m/>
    <m/>
    <m/>
    <m/>
    <x v="2"/>
    <m/>
    <m/>
    <m/>
    <m/>
    <m/>
    <m/>
    <m/>
    <m/>
    <m/>
    <m/>
    <m/>
    <m/>
    <m/>
    <m/>
    <m/>
    <m/>
    <m/>
    <m/>
    <m/>
    <m/>
    <m/>
    <m/>
    <m/>
    <m/>
    <m/>
    <m/>
    <m/>
    <m/>
    <m/>
    <m/>
    <m/>
    <m/>
    <m/>
    <m/>
    <m/>
    <m/>
    <m/>
    <m/>
    <m/>
    <m/>
    <m/>
    <m/>
    <m/>
    <m/>
    <m/>
    <m/>
    <m/>
    <m/>
    <m/>
    <m/>
    <m/>
    <m/>
    <m/>
    <m/>
    <m/>
    <m/>
    <m/>
    <m/>
    <m/>
    <m/>
    <m/>
    <m/>
    <m/>
    <m/>
    <m/>
    <m/>
    <m/>
    <m/>
    <m/>
    <m/>
    <m/>
    <m/>
    <m/>
    <m/>
    <m/>
    <m/>
    <m/>
    <m/>
    <m/>
    <m/>
    <m/>
    <m/>
    <m/>
    <m/>
    <m/>
    <m/>
    <m/>
    <m/>
    <s v="SOLICITUD CREACIÓN - CLIENTE EN GESTIÓN"/>
    <m/>
    <s v="USUARIO YA EXISTE"/>
    <m/>
    <m/>
    <m/>
    <m/>
    <m/>
    <m/>
    <m/>
    <m/>
    <m/>
    <m/>
    <m/>
    <m/>
    <m/>
    <m/>
    <m/>
    <m/>
    <m/>
    <m/>
    <m/>
    <m/>
    <m/>
    <m/>
    <x v="0"/>
    <m/>
    <m/>
    <m/>
    <m/>
    <m/>
    <s v="GESTIONADO"/>
    <m/>
    <d v="2024-01-18T00:00:00"/>
    <m/>
    <m/>
    <x v="7"/>
    <x v="1"/>
    <x v="0"/>
    <x v="0"/>
    <x v="0"/>
    <n v="1"/>
    <n v="1"/>
    <n v="1"/>
    <n v="1"/>
    <x v="0"/>
    <n v="1"/>
    <s v="901013264"/>
    <x v="2"/>
    <d v="2024-01-18T00:00:00"/>
    <x v="3658"/>
    <d v="1899-12-30T00:00:00"/>
    <d v="2024-01-18T09:52:00"/>
    <s v="9:52"/>
    <d v="1899-12-30T05:59:55"/>
    <x v="1"/>
    <x v="1"/>
    <x v="6"/>
    <x v="1"/>
    <n v="8193"/>
  </r>
  <r>
    <n v="3689"/>
    <d v="2024-01-18T15:51:19"/>
    <d v="2024-01-18T15:52:13"/>
    <s v="45077035@ventasyservicios.com.co"/>
    <s v="Diana Marcela Navia Fino"/>
    <m/>
    <d v="2024-01-18T00:00:00"/>
    <s v="10:05"/>
    <x v="3"/>
    <m/>
    <s v="15571812"/>
    <m/>
    <m/>
    <m/>
    <m/>
    <m/>
    <m/>
    <m/>
    <m/>
    <s v="8.22397298.00.00.100059"/>
    <s v="PROMOTORA NIVEL SAS -"/>
    <s v="MICR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8T00:00:00"/>
    <m/>
    <m/>
    <x v="21"/>
    <x v="3"/>
    <x v="0"/>
    <x v="0"/>
    <x v="0"/>
    <n v="1"/>
    <n v="1"/>
    <n v="1"/>
    <n v="1"/>
    <x v="0"/>
    <n v="1"/>
    <s v="8.22397298.00.00.100059PROMOTORA NIVEL SAS -"/>
    <x v="2"/>
    <d v="2024-01-18T00:00:00"/>
    <x v="3659"/>
    <d v="1899-12-30T00:00:00"/>
    <d v="2024-01-18T10:05:00"/>
    <s v="10:05"/>
    <d v="1899-12-30T05:47:13"/>
    <x v="1"/>
    <x v="1"/>
    <x v="29"/>
    <x v="1"/>
    <n v="8193"/>
  </r>
  <r>
    <n v="3690"/>
    <d v="2024-01-18T15:54:43"/>
    <d v="2024-01-18T15:56:25"/>
    <s v="46046817@ventasyservicios.com.co"/>
    <s v="Nicolas Romero Parra"/>
    <m/>
    <d v="2024-01-17T00:00:00"/>
    <s v="11:35"/>
    <x v="4"/>
    <m/>
    <m/>
    <m/>
    <m/>
    <m/>
    <m/>
    <m/>
    <m/>
    <s v="ympg.14@gmail.com"/>
    <s v="Re: CARTA CLARO SOLICITUD CANCELACI??N DEL SERVICIO"/>
    <s v="88783523"/>
    <s v="MICHELL AN MARTINEZ RINCON"/>
    <s v="SOHO"/>
    <s v="CLIENTE CLARO"/>
    <x v="0"/>
    <m/>
    <s v="FIJO"/>
    <s v="HFC"/>
    <s v="CREACIÓN DE PQR"/>
    <m/>
    <m/>
    <m/>
    <m/>
    <m/>
    <m/>
    <m/>
    <m/>
    <m/>
    <m/>
    <m/>
    <m/>
    <m/>
    <m/>
    <s v="INSATISFACCIÓN EN PROCESO DE CANCELACIÓN"/>
    <m/>
    <m/>
    <m/>
    <m/>
    <m/>
    <m/>
    <m/>
    <m/>
    <m/>
    <m/>
    <m/>
    <m/>
    <m/>
    <m/>
    <m/>
    <m/>
    <m/>
    <m/>
    <m/>
    <m/>
    <m/>
    <m/>
    <m/>
    <m/>
    <m/>
    <m/>
    <m/>
    <m/>
    <m/>
    <m/>
    <m/>
    <m/>
    <m/>
    <m/>
    <m/>
    <m/>
    <m/>
    <m/>
    <m/>
    <m/>
    <m/>
    <m/>
    <m/>
    <m/>
    <m/>
    <m/>
    <m/>
    <m/>
    <m/>
    <m/>
    <m/>
    <m/>
    <m/>
    <m/>
    <m/>
    <m/>
    <m/>
    <m/>
    <m/>
    <m/>
    <m/>
    <m/>
    <m/>
    <m/>
    <m/>
    <m/>
    <m/>
    <m/>
    <m/>
    <m/>
    <m/>
    <m/>
    <m/>
    <m/>
    <m/>
    <m/>
    <m/>
    <m/>
    <m/>
    <m/>
    <m/>
    <m/>
    <m/>
    <m/>
    <m/>
    <m/>
    <m/>
    <m/>
    <m/>
    <m/>
    <m/>
    <m/>
    <m/>
    <m/>
    <x v="0"/>
    <m/>
    <m/>
    <m/>
    <m/>
    <m/>
    <s v="GESTIONADO"/>
    <m/>
    <d v="2024-01-17T00:00:00"/>
    <s v="N/A"/>
    <s v="996705056"/>
    <x v="209"/>
    <x v="0"/>
    <x v="0"/>
    <x v="0"/>
    <x v="0"/>
    <n v="1"/>
    <n v="1"/>
    <n v="1"/>
    <n v="1"/>
    <x v="2"/>
    <n v="2"/>
    <s v="88783523MICHELL AN MARTINEZ RINCON"/>
    <x v="1"/>
    <d v="2024-01-18T00:00:00"/>
    <x v="3660"/>
    <d v="1899-12-30T00:00:00"/>
    <d v="2024-01-17T11:35:00"/>
    <s v="11:35"/>
    <d v="1899-12-31T04:21:25"/>
    <x v="0"/>
    <x v="2"/>
    <x v="3"/>
    <x v="1"/>
    <n v="8193"/>
  </r>
  <r>
    <n v="3691"/>
    <d v="2024-01-18T15:56:11"/>
    <d v="2024-01-18T15:57:03"/>
    <s v="46044959@ventasyservicios.com.co"/>
    <s v="Brayan Enrique Cuida Castillo"/>
    <m/>
    <d v="2024-01-17T00:00:00"/>
    <s v="4:01 p. m."/>
    <x v="4"/>
    <m/>
    <m/>
    <m/>
    <m/>
    <m/>
    <m/>
    <m/>
    <m/>
    <s v="soranyi.corrales@basa.com.co"/>
    <s v="RE: BASE Y ANCLAJES SAS NIT 800.229.937-2"/>
    <s v="8.10410144"/>
    <s v="BASE Y ANCLAJES S.A.S"/>
    <s v="SOHO"/>
    <s v="CLIENTE CLARO"/>
    <x v="0"/>
    <m/>
    <s v="MÓVIL"/>
    <m/>
    <m/>
    <s v="FIDELIZACIÓN - RETENCIÓN"/>
    <m/>
    <m/>
    <m/>
    <m/>
    <m/>
    <m/>
    <m/>
    <m/>
    <m/>
    <m/>
    <m/>
    <m/>
    <m/>
    <m/>
    <m/>
    <m/>
    <m/>
    <m/>
    <m/>
    <m/>
    <s v="ACEPTACIÓN PROPUESTA"/>
    <m/>
    <m/>
    <m/>
    <m/>
    <m/>
    <m/>
    <m/>
    <m/>
    <m/>
    <m/>
    <m/>
    <m/>
    <m/>
    <m/>
    <m/>
    <m/>
    <m/>
    <m/>
    <m/>
    <m/>
    <m/>
    <m/>
    <m/>
    <m/>
    <m/>
    <m/>
    <m/>
    <m/>
    <m/>
    <m/>
    <m/>
    <m/>
    <m/>
    <m/>
    <m/>
    <m/>
    <m/>
    <m/>
    <m/>
    <m/>
    <m/>
    <m/>
    <m/>
    <m/>
    <m/>
    <m/>
    <m/>
    <m/>
    <m/>
    <m/>
    <m/>
    <m/>
    <m/>
    <m/>
    <m/>
    <m/>
    <m/>
    <m/>
    <m/>
    <m/>
    <m/>
    <m/>
    <m/>
    <m/>
    <m/>
    <m/>
    <m/>
    <m/>
    <m/>
    <m/>
    <m/>
    <m/>
    <m/>
    <m/>
    <m/>
    <m/>
    <m/>
    <m/>
    <m/>
    <m/>
    <m/>
    <m/>
    <m/>
    <m/>
    <m/>
    <m/>
    <m/>
    <x v="0"/>
    <m/>
    <m/>
    <m/>
    <m/>
    <m/>
    <s v="GESTIONADO"/>
    <m/>
    <d v="2024-01-18T00:00:00"/>
    <s v="nn"/>
    <m/>
    <x v="113"/>
    <x v="0"/>
    <x v="0"/>
    <x v="0"/>
    <x v="0"/>
    <n v="1"/>
    <n v="1"/>
    <n v="1"/>
    <n v="1"/>
    <x v="0"/>
    <n v="1"/>
    <s v="8.10410144BASE Y ANCLAJES S.A.S"/>
    <x v="0"/>
    <d v="2024-01-18T00:00:00"/>
    <x v="3661"/>
    <d v="1899-12-30T00:00:00"/>
    <d v="2024-01-17T04:01:00"/>
    <s v="4:01"/>
    <d v="1899-12-31T11:56:03"/>
    <x v="0"/>
    <x v="0"/>
    <x v="7"/>
    <x v="0"/>
    <n v="8193"/>
  </r>
  <r>
    <n v="3692"/>
    <d v="2024-01-18T15:52:52"/>
    <d v="2024-01-18T15:57:14"/>
    <s v="45077035@ventasyservicios.com.co"/>
    <s v="Diana Marcela Navia Fino"/>
    <m/>
    <d v="2024-01-18T00:00:00"/>
    <s v="10:07"/>
    <x v="3"/>
    <m/>
    <s v="15571814"/>
    <m/>
    <m/>
    <m/>
    <m/>
    <m/>
    <m/>
    <m/>
    <m/>
    <s v="8.22463142.00.00.100058"/>
    <s v="GRUPO EMPRESARIAL IMPORTACIONES DUQUE GI -"/>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8T00:00:00"/>
    <m/>
    <m/>
    <x v="21"/>
    <x v="3"/>
    <x v="0"/>
    <x v="0"/>
    <x v="0"/>
    <n v="1"/>
    <n v="1"/>
    <n v="1"/>
    <n v="1"/>
    <x v="0"/>
    <n v="1"/>
    <s v="8.22463142.00.00.100058GRUPO EMPRESARIAL IMPORTACIONES DUQUE GI -"/>
    <x v="2"/>
    <d v="2024-01-18T00:00:00"/>
    <x v="3662"/>
    <d v="1899-12-30T00:00:00"/>
    <d v="2024-01-18T10:07:00"/>
    <s v="10:07"/>
    <d v="1899-12-30T05:50:14"/>
    <x v="1"/>
    <x v="1"/>
    <x v="29"/>
    <x v="1"/>
    <n v="8193"/>
  </r>
  <r>
    <n v="3693"/>
    <d v="2024-01-18T15:56:11"/>
    <d v="2024-01-18T16:01:28"/>
    <s v="45577874@ventasyservicios.com.co"/>
    <s v="David Andres Pardo Torres"/>
    <m/>
    <d v="2024-01-17T00:00:00"/>
    <s v="17:31"/>
    <x v="4"/>
    <m/>
    <m/>
    <m/>
    <m/>
    <m/>
    <m/>
    <m/>
    <m/>
    <s v="neofpediatriasas@gmail.com"/>
    <s v="Fwd: SOLICITUD CESION DE CONTRATO"/>
    <s v="51022487"/>
    <s v="MARIA DEL MARQUEZ FACIO LINCE"/>
    <s v="MASIVO"/>
    <s v="CLIENTE EXTERNO"/>
    <x v="0"/>
    <m/>
    <s v="FIJO"/>
    <s v="HFC"/>
    <s v="CESIÓN DE CONTRATO"/>
    <m/>
    <m/>
    <m/>
    <m/>
    <m/>
    <m/>
    <m/>
    <m/>
    <m/>
    <m/>
    <m/>
    <m/>
    <s v="NO APLICA"/>
    <m/>
    <m/>
    <m/>
    <m/>
    <m/>
    <m/>
    <m/>
    <m/>
    <m/>
    <m/>
    <m/>
    <m/>
    <m/>
    <m/>
    <m/>
    <m/>
    <m/>
    <m/>
    <m/>
    <m/>
    <m/>
    <m/>
    <m/>
    <m/>
    <m/>
    <m/>
    <m/>
    <m/>
    <m/>
    <m/>
    <m/>
    <m/>
    <m/>
    <m/>
    <m/>
    <m/>
    <m/>
    <m/>
    <m/>
    <m/>
    <m/>
    <m/>
    <m/>
    <m/>
    <m/>
    <m/>
    <m/>
    <m/>
    <m/>
    <m/>
    <m/>
    <m/>
    <m/>
    <m/>
    <m/>
    <m/>
    <m/>
    <m/>
    <m/>
    <m/>
    <m/>
    <m/>
    <m/>
    <m/>
    <m/>
    <m/>
    <m/>
    <m/>
    <m/>
    <m/>
    <m/>
    <m/>
    <m/>
    <m/>
    <m/>
    <m/>
    <m/>
    <m/>
    <m/>
    <m/>
    <m/>
    <m/>
    <m/>
    <m/>
    <m/>
    <m/>
    <m/>
    <m/>
    <m/>
    <m/>
    <m/>
    <m/>
    <m/>
    <m/>
    <m/>
    <m/>
    <x v="0"/>
    <m/>
    <m/>
    <m/>
    <m/>
    <m/>
    <s v="GESTIONADO"/>
    <m/>
    <d v="2024-01-18T00:00:00"/>
    <s v="996708005"/>
    <m/>
    <x v="164"/>
    <x v="0"/>
    <x v="0"/>
    <x v="0"/>
    <x v="0"/>
    <n v="1"/>
    <n v="1"/>
    <n v="1"/>
    <n v="1"/>
    <x v="0"/>
    <n v="1"/>
    <s v="51022487MARIA DEL MARQUEZ FACIO LINCE"/>
    <x v="0"/>
    <d v="2024-01-18T00:00:00"/>
    <x v="3663"/>
    <d v="1899-12-30T00:00:00"/>
    <d v="2024-01-17T17:31:00"/>
    <s v="17:31"/>
    <d v="1899-12-30T22:30:28"/>
    <x v="4"/>
    <x v="0"/>
    <x v="14"/>
    <x v="0"/>
    <n v="8193"/>
  </r>
  <r>
    <n v="3694"/>
    <d v="2024-01-18T15:59:51"/>
    <d v="2024-01-18T16:01:36"/>
    <s v="45077016@ventasyservicios.com.co"/>
    <s v="Luis Guanuquiza Dominguez"/>
    <m/>
    <d v="2024-01-18T00:00:00"/>
    <s v="15:43"/>
    <x v="3"/>
    <m/>
    <s v="15571893"/>
    <m/>
    <m/>
    <m/>
    <m/>
    <m/>
    <m/>
    <m/>
    <m/>
    <s v="900736663"/>
    <s v="LCQ INGENIERIA S.A.S"/>
    <s v="PYME MEDIANA"/>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8T00:00:00"/>
    <m/>
    <m/>
    <x v="37"/>
    <x v="3"/>
    <x v="0"/>
    <x v="0"/>
    <x v="0"/>
    <n v="1"/>
    <n v="1"/>
    <n v="1"/>
    <n v="1"/>
    <x v="0"/>
    <n v="1"/>
    <s v="900736663LCQ INGENIERIA S.A.S"/>
    <x v="2"/>
    <d v="2024-01-18T00:00:00"/>
    <x v="3664"/>
    <d v="1899-12-30T00:00:00"/>
    <d v="2024-01-18T15:43:00"/>
    <s v="15:43"/>
    <d v="1899-12-30T00:18:36"/>
    <x v="1"/>
    <x v="1"/>
    <x v="25"/>
    <x v="1"/>
    <n v="8193"/>
  </r>
  <r>
    <n v="3695"/>
    <d v="2024-01-18T16:01:13"/>
    <d v="2024-01-18T16:02:22"/>
    <s v="45961543@ventasyservicios.com.co"/>
    <s v="Juan Jose Duque Aguirre"/>
    <m/>
    <d v="2024-01-18T00:00:00"/>
    <s v="10:31"/>
    <x v="1"/>
    <m/>
    <m/>
    <s v="FASHION BRANDS GROUP S.A."/>
    <s v="901437355"/>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18T00:00:00"/>
    <m/>
    <m/>
    <x v="5"/>
    <x v="1"/>
    <x v="0"/>
    <x v="0"/>
    <x v="0"/>
    <n v="1"/>
    <n v="1"/>
    <n v="1"/>
    <n v="1"/>
    <x v="0"/>
    <n v="1"/>
    <s v="901437355"/>
    <x v="2"/>
    <d v="2024-01-18T00:00:00"/>
    <x v="3665"/>
    <d v="1899-12-30T00:00:00"/>
    <d v="2024-01-18T10:31:00"/>
    <s v="10:31"/>
    <d v="1899-12-30T05:31:22"/>
    <x v="1"/>
    <x v="1"/>
    <x v="6"/>
    <x v="1"/>
    <n v="8193"/>
  </r>
  <r>
    <n v="3696"/>
    <d v="2024-01-18T16:01:34"/>
    <d v="2024-01-18T16:02:50"/>
    <s v="45077035@ventasyservicios.com.co"/>
    <s v="Diana Marcela Navia Fino"/>
    <m/>
    <d v="2024-01-18T00:00:00"/>
    <s v="10:12"/>
    <x v="3"/>
    <m/>
    <s v="15571823"/>
    <m/>
    <m/>
    <m/>
    <m/>
    <m/>
    <m/>
    <m/>
    <m/>
    <s v="8.22238896.00.00.100020"/>
    <s v="ALIANZA FOLLOW UP S.A.S. -"/>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8T00:00:00"/>
    <m/>
    <m/>
    <x v="21"/>
    <x v="3"/>
    <x v="0"/>
    <x v="0"/>
    <x v="0"/>
    <n v="1"/>
    <n v="1"/>
    <n v="1"/>
    <n v="1"/>
    <x v="2"/>
    <n v="2"/>
    <s v="8.22238896.00.00.100020ALIANZA FOLLOW UP S.A.S. -"/>
    <x v="2"/>
    <d v="2024-01-18T00:00:00"/>
    <x v="3666"/>
    <d v="1899-12-30T00:00:00"/>
    <d v="2024-01-18T10:12:00"/>
    <s v="10:12"/>
    <d v="1899-12-30T05:50:50"/>
    <x v="1"/>
    <x v="1"/>
    <x v="29"/>
    <x v="1"/>
    <n v="8193"/>
  </r>
  <r>
    <n v="3697"/>
    <d v="2024-01-18T16:02:58"/>
    <d v="2024-01-18T16:03:47"/>
    <s v="46044959@ventasyservicios.com.co"/>
    <s v="Brayan Enrique Cuida Castillo"/>
    <m/>
    <d v="2024-01-17T00:00:00"/>
    <s v="4:12 p. m."/>
    <x v="4"/>
    <m/>
    <m/>
    <m/>
    <m/>
    <m/>
    <m/>
    <m/>
    <m/>
    <s v="luisegidio.naranjo@hotmail.com"/>
    <s v="Línea sin servicio  de internet"/>
    <s v="81513075"/>
    <s v="REMO INDUSTRIALES S A S"/>
    <s v="MICRO"/>
    <s v="CLIENTE CLARO"/>
    <x v="0"/>
    <m/>
    <s v="FIJO"/>
    <s v="HFC"/>
    <s v="PRODUCTO"/>
    <m/>
    <m/>
    <m/>
    <m/>
    <m/>
    <m/>
    <m/>
    <m/>
    <m/>
    <m/>
    <m/>
    <m/>
    <m/>
    <m/>
    <m/>
    <m/>
    <m/>
    <m/>
    <m/>
    <m/>
    <m/>
    <m/>
    <m/>
    <m/>
    <m/>
    <m/>
    <m/>
    <m/>
    <m/>
    <m/>
    <m/>
    <m/>
    <m/>
    <m/>
    <m/>
    <m/>
    <m/>
    <m/>
    <s v="OTROS PRODUCTOS (VENTAS)"/>
    <m/>
    <m/>
    <m/>
    <m/>
    <m/>
    <m/>
    <m/>
    <m/>
    <m/>
    <m/>
    <m/>
    <m/>
    <m/>
    <m/>
    <m/>
    <m/>
    <m/>
    <m/>
    <m/>
    <m/>
    <m/>
    <m/>
    <m/>
    <m/>
    <m/>
    <m/>
    <m/>
    <m/>
    <m/>
    <m/>
    <m/>
    <m/>
    <m/>
    <m/>
    <m/>
    <m/>
    <m/>
    <m/>
    <m/>
    <m/>
    <m/>
    <m/>
    <m/>
    <m/>
    <m/>
    <m/>
    <m/>
    <m/>
    <m/>
    <m/>
    <m/>
    <m/>
    <m/>
    <m/>
    <m/>
    <m/>
    <m/>
    <m/>
    <m/>
    <m/>
    <m/>
    <m/>
    <m/>
    <m/>
    <m/>
    <m/>
    <m/>
    <m/>
    <m/>
    <m/>
    <x v="0"/>
    <m/>
    <m/>
    <m/>
    <m/>
    <m/>
    <s v="GESTIONADO"/>
    <m/>
    <d v="2024-01-18T00:00:00"/>
    <s v="NN"/>
    <m/>
    <x v="16"/>
    <x v="0"/>
    <x v="0"/>
    <x v="0"/>
    <x v="0"/>
    <n v="1"/>
    <n v="1"/>
    <n v="1"/>
    <n v="1"/>
    <x v="0"/>
    <n v="1"/>
    <s v="81513075REMO INDUSTRIALES S A S"/>
    <x v="0"/>
    <d v="2024-01-18T00:00:00"/>
    <x v="3667"/>
    <d v="1899-12-30T00:00:00"/>
    <d v="2024-01-17T04:12:00"/>
    <s v="4:12"/>
    <d v="1899-12-31T11:51:47"/>
    <x v="0"/>
    <x v="0"/>
    <x v="7"/>
    <x v="0"/>
    <n v="8193"/>
  </r>
  <r>
    <n v="3698"/>
    <d v="2024-01-18T16:02:45"/>
    <d v="2024-01-18T16:04:03"/>
    <s v="46046817@ventasyservicios.com.co"/>
    <s v="Nicolas Romero Parra"/>
    <m/>
    <d v="2024-01-17T00:00:00"/>
    <s v="7:51"/>
    <x v="4"/>
    <m/>
    <m/>
    <m/>
    <m/>
    <m/>
    <m/>
    <m/>
    <m/>
    <s v="johana.bahamon@accioninterna.com"/>
    <s v="Código QR"/>
    <s v="3108686312"/>
    <s v="FUNDACION TEATRO INTERNO -"/>
    <s v="PYME PEQUEÑA"/>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7T00:00:00"/>
    <s v="N/A"/>
    <m/>
    <x v="21"/>
    <x v="0"/>
    <x v="0"/>
    <x v="0"/>
    <x v="0"/>
    <n v="1"/>
    <n v="1"/>
    <n v="1"/>
    <n v="1"/>
    <x v="0"/>
    <n v="1"/>
    <s v="3108686312FUNDACION TEATRO INTERNO -"/>
    <x v="0"/>
    <d v="2024-01-18T00:00:00"/>
    <x v="3668"/>
    <d v="1899-12-30T00:00:00"/>
    <d v="2024-01-17T07:51:00"/>
    <s v="7:51"/>
    <d v="1899-12-31T08:13:03"/>
    <x v="0"/>
    <x v="2"/>
    <x v="3"/>
    <x v="1"/>
    <n v="8193"/>
  </r>
  <r>
    <n v="3699"/>
    <d v="2024-01-18T16:02:23"/>
    <d v="2024-01-18T16:05:43"/>
    <s v="45981202@ventasyservicios.com.co"/>
    <s v="Candida Mayerli Moyano Casallas"/>
    <m/>
    <d v="2024-01-18T00:00:00"/>
    <s v="9:55 a. m"/>
    <x v="5"/>
    <m/>
    <m/>
    <m/>
    <m/>
    <m/>
    <m/>
    <m/>
    <m/>
    <m/>
    <m/>
    <s v="1.15016630"/>
    <s v="COMERCIALIZADORA EL ESTE SOCIEDAD POR AC"/>
    <s v="PYME MEDIANA"/>
    <s v="CLIENTE EXTERNO"/>
    <x v="0"/>
    <m/>
    <m/>
    <m/>
    <m/>
    <m/>
    <m/>
    <m/>
    <m/>
    <m/>
    <m/>
    <m/>
    <m/>
    <m/>
    <m/>
    <m/>
    <m/>
    <m/>
    <m/>
    <m/>
    <m/>
    <m/>
    <m/>
    <m/>
    <m/>
    <m/>
    <m/>
    <m/>
    <m/>
    <m/>
    <m/>
    <m/>
    <m/>
    <m/>
    <m/>
    <m/>
    <m/>
    <m/>
    <m/>
    <m/>
    <m/>
    <m/>
    <m/>
    <m/>
    <m/>
    <m/>
    <m/>
    <m/>
    <m/>
    <m/>
    <m/>
    <m/>
    <m/>
    <m/>
    <m/>
    <m/>
    <m/>
    <m/>
    <m/>
    <m/>
    <m/>
    <m/>
    <m/>
    <m/>
    <m/>
    <m/>
    <m/>
    <m/>
    <m/>
    <m/>
    <m/>
    <m/>
    <m/>
    <m/>
    <m/>
    <m/>
    <m/>
    <m/>
    <m/>
    <m/>
    <m/>
    <m/>
    <s v="Pago no abonado línea 3103905896 Comercializadora El Este N it 900788060"/>
    <s v="MÓVIL"/>
    <m/>
    <s v="PAGO NO ABONADO"/>
    <s v="BANCOLOMBIA"/>
    <s v="TRANSFERENCIA CON PAGO A LA REFERENCIA"/>
    <s v="REQ000004502002"/>
    <m/>
    <m/>
    <m/>
    <m/>
    <m/>
    <m/>
    <m/>
    <m/>
    <m/>
    <m/>
    <m/>
    <m/>
    <m/>
    <m/>
    <m/>
    <m/>
    <m/>
    <m/>
    <m/>
    <m/>
    <m/>
    <m/>
    <m/>
    <m/>
    <m/>
    <x v="0"/>
    <m/>
    <m/>
    <m/>
    <m/>
    <m/>
    <s v="SOLUCIONADO ESCALADO"/>
    <s v="MYIT"/>
    <d v="2024-01-18T00:00:00"/>
    <m/>
    <m/>
    <x v="68"/>
    <x v="4"/>
    <x v="4"/>
    <x v="0"/>
    <x v="0"/>
    <n v="1"/>
    <n v="1"/>
    <n v="1"/>
    <n v="1"/>
    <x v="2"/>
    <n v="3"/>
    <s v="1.15016630"/>
    <x v="1"/>
    <d v="2024-01-18T00:00:00"/>
    <x v="3669"/>
    <d v="1899-12-30T00:00:00"/>
    <d v="2024-01-18T09:55:00"/>
    <s v="9:55"/>
    <d v="1899-12-30T06:10:43"/>
    <x v="2"/>
    <x v="2"/>
    <x v="10"/>
    <x v="1"/>
    <n v="8193"/>
  </r>
  <r>
    <n v="3700"/>
    <d v="2024-01-18T16:02:28"/>
    <d v="2024-01-18T16:06:31"/>
    <s v="45961543@ventasyservicios.com.co"/>
    <s v="Juan Jose Duque Aguirre"/>
    <m/>
    <d v="2024-01-18T00:00:00"/>
    <s v="10:32"/>
    <x v="1"/>
    <m/>
    <m/>
    <s v="MATRIX CPM SOLUTIONS SAS"/>
    <s v="900366746"/>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18T00:00:00"/>
    <m/>
    <m/>
    <x v="5"/>
    <x v="1"/>
    <x v="0"/>
    <x v="0"/>
    <x v="0"/>
    <n v="1"/>
    <n v="1"/>
    <n v="1"/>
    <n v="1"/>
    <x v="0"/>
    <n v="1"/>
    <s v="900366746"/>
    <x v="2"/>
    <d v="2024-01-18T00:00:00"/>
    <x v="3670"/>
    <d v="1899-12-30T00:00:00"/>
    <d v="2024-01-18T10:32:00"/>
    <s v="10:32"/>
    <d v="1899-12-30T05:34:31"/>
    <x v="1"/>
    <x v="1"/>
    <x v="6"/>
    <x v="1"/>
    <n v="8193"/>
  </r>
  <r>
    <n v="3701"/>
    <d v="2024-01-18T16:06:54"/>
    <d v="2024-01-18T16:09:03"/>
    <s v="45961543@ventasyservicios.com.co"/>
    <s v="Juan Jose Duque Aguirre"/>
    <m/>
    <d v="2024-01-18T00:00:00"/>
    <s v="10:44 "/>
    <x v="1"/>
    <m/>
    <m/>
    <s v="0"/>
    <s v="0"/>
    <s v="INFORMACIÓN"/>
    <m/>
    <m/>
    <m/>
    <m/>
    <m/>
    <m/>
    <m/>
    <m/>
    <m/>
    <x v="2"/>
    <m/>
    <m/>
    <m/>
    <m/>
    <m/>
    <m/>
    <m/>
    <m/>
    <m/>
    <m/>
    <m/>
    <m/>
    <m/>
    <m/>
    <m/>
    <m/>
    <m/>
    <m/>
    <m/>
    <m/>
    <m/>
    <m/>
    <m/>
    <m/>
    <m/>
    <m/>
    <m/>
    <m/>
    <m/>
    <m/>
    <m/>
    <m/>
    <m/>
    <m/>
    <m/>
    <m/>
    <m/>
    <m/>
    <m/>
    <m/>
    <m/>
    <m/>
    <m/>
    <m/>
    <m/>
    <m/>
    <m/>
    <m/>
    <m/>
    <m/>
    <m/>
    <m/>
    <m/>
    <m/>
    <m/>
    <m/>
    <m/>
    <m/>
    <m/>
    <m/>
    <m/>
    <m/>
    <m/>
    <m/>
    <m/>
    <m/>
    <m/>
    <m/>
    <m/>
    <m/>
    <m/>
    <m/>
    <m/>
    <m/>
    <m/>
    <m/>
    <m/>
    <m/>
    <m/>
    <m/>
    <m/>
    <m/>
    <m/>
    <m/>
    <m/>
    <m/>
    <m/>
    <m/>
    <s v="OTROS TEMAS"/>
    <s v="OTROS TEMAS"/>
    <m/>
    <s v="falta de informacion"/>
    <m/>
    <m/>
    <m/>
    <m/>
    <m/>
    <m/>
    <m/>
    <m/>
    <m/>
    <m/>
    <m/>
    <m/>
    <m/>
    <m/>
    <m/>
    <m/>
    <m/>
    <m/>
    <m/>
    <m/>
    <m/>
    <x v="0"/>
    <m/>
    <m/>
    <m/>
    <m/>
    <m/>
    <s v="GESTIONADO"/>
    <m/>
    <d v="2024-01-18T00:00:00"/>
    <m/>
    <m/>
    <x v="56"/>
    <x v="1"/>
    <x v="0"/>
    <x v="0"/>
    <x v="0"/>
    <n v="1"/>
    <n v="1"/>
    <n v="1"/>
    <n v="1"/>
    <x v="0"/>
    <n v="1"/>
    <s v="0"/>
    <x v="2"/>
    <d v="2024-01-18T00:00:00"/>
    <x v="3671"/>
    <d v="1899-12-30T00:00:00"/>
    <d v="2024-01-18T10:44:00"/>
    <s v="10:44"/>
    <d v="1899-12-30T05:25:03"/>
    <x v="1"/>
    <x v="1"/>
    <x v="6"/>
    <x v="1"/>
    <n v="8193"/>
  </r>
  <r>
    <n v="3702"/>
    <d v="2024-01-18T16:07:18"/>
    <d v="2024-01-18T16:09:07"/>
    <s v="45077024@ventasyservicios.com.co"/>
    <s v="Leidy Tatiana Pinzon Calderon"/>
    <m/>
    <d v="2024-01-18T00:00:00"/>
    <s v="10:15"/>
    <x v="7"/>
    <m/>
    <m/>
    <m/>
    <m/>
    <m/>
    <m/>
    <s v="soporteti@funerariasantacruz.c"/>
    <s v="Re: CESION LINEA TELEFONICA"/>
    <m/>
    <m/>
    <s v="3115216955"/>
    <s v="FUNERARIA SANTA CRUZ  PLAN ORQUIDEA FUN"/>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8T00:00:00"/>
    <m/>
    <m/>
    <x v="79"/>
    <x v="6"/>
    <x v="0"/>
    <x v="0"/>
    <x v="0"/>
    <n v="1"/>
    <n v="1"/>
    <n v="1"/>
    <n v="1"/>
    <x v="0"/>
    <n v="1"/>
    <s v="3115216955FUNERARIA SANTA CRUZ  PLAN ORQUIDEA FUN"/>
    <x v="2"/>
    <d v="2024-01-18T00:00:00"/>
    <x v="3672"/>
    <d v="1899-12-30T00:00:00"/>
    <d v="2024-01-18T10:15:00"/>
    <s v="10:15"/>
    <d v="1899-12-30T05:54:07"/>
    <x v="1"/>
    <x v="1"/>
    <x v="12"/>
    <x v="1"/>
    <n v="8193"/>
  </r>
  <r>
    <n v="3703"/>
    <d v="2024-01-18T16:10:36"/>
    <d v="2024-01-18T16:11:29"/>
    <s v="45077035@ventasyservicios.com.co"/>
    <s v="Diana Marcela Navia Fino"/>
    <m/>
    <d v="2024-01-18T00:00:00"/>
    <s v="10:13"/>
    <x v="3"/>
    <m/>
    <s v="15571825"/>
    <m/>
    <m/>
    <m/>
    <m/>
    <m/>
    <m/>
    <m/>
    <m/>
    <s v="8.22451626"/>
    <s v="GPM PROYECTOS DE INGENIERIA S.A.S"/>
    <s v="MICRO"/>
    <s v="CLIENTE EXTERNO"/>
    <x v="0"/>
    <m/>
    <s v="MÓVIL"/>
    <m/>
    <m/>
    <s v="FIDELIZACIÓN - RETENCIÓN"/>
    <m/>
    <m/>
    <m/>
    <m/>
    <m/>
    <m/>
    <m/>
    <m/>
    <m/>
    <m/>
    <m/>
    <m/>
    <m/>
    <m/>
    <m/>
    <m/>
    <m/>
    <m/>
    <m/>
    <m/>
    <s v="ACEPTACIÓN PROPUESTA"/>
    <m/>
    <m/>
    <m/>
    <m/>
    <m/>
    <m/>
    <m/>
    <m/>
    <m/>
    <m/>
    <m/>
    <m/>
    <m/>
    <m/>
    <m/>
    <m/>
    <m/>
    <m/>
    <m/>
    <m/>
    <m/>
    <m/>
    <m/>
    <m/>
    <m/>
    <m/>
    <m/>
    <m/>
    <m/>
    <m/>
    <m/>
    <m/>
    <m/>
    <m/>
    <m/>
    <m/>
    <m/>
    <m/>
    <m/>
    <m/>
    <m/>
    <m/>
    <m/>
    <m/>
    <m/>
    <m/>
    <m/>
    <m/>
    <m/>
    <m/>
    <m/>
    <m/>
    <m/>
    <m/>
    <m/>
    <m/>
    <m/>
    <m/>
    <m/>
    <m/>
    <m/>
    <m/>
    <m/>
    <m/>
    <m/>
    <m/>
    <m/>
    <m/>
    <m/>
    <m/>
    <m/>
    <m/>
    <m/>
    <m/>
    <m/>
    <m/>
    <m/>
    <m/>
    <m/>
    <m/>
    <m/>
    <m/>
    <m/>
    <m/>
    <m/>
    <m/>
    <m/>
    <x v="0"/>
    <m/>
    <m/>
    <m/>
    <m/>
    <m/>
    <s v="GESTIONADO"/>
    <m/>
    <d v="2024-01-18T00:00:00"/>
    <m/>
    <m/>
    <x v="113"/>
    <x v="3"/>
    <x v="0"/>
    <x v="0"/>
    <x v="0"/>
    <n v="1"/>
    <n v="1"/>
    <n v="1"/>
    <n v="1"/>
    <x v="2"/>
    <n v="2"/>
    <s v="8.22451626GPM PROYECTOS DE INGENIERIA S.A.S"/>
    <x v="2"/>
    <d v="2024-01-18T00:00:00"/>
    <x v="3673"/>
    <d v="1899-12-30T00:00:00"/>
    <d v="2024-01-18T10:13:00"/>
    <s v="10:13"/>
    <d v="1899-12-30T05:58:29"/>
    <x v="1"/>
    <x v="1"/>
    <x v="29"/>
    <x v="1"/>
    <n v="8193"/>
  </r>
  <r>
    <n v="3704"/>
    <d v="2024-01-18T16:10:23"/>
    <d v="2024-01-18T16:11:47"/>
    <s v="45077024@ventasyservicios.com.co"/>
    <s v="Leidy Tatiana Pinzon Calderon"/>
    <m/>
    <d v="2024-01-18T00:00:00"/>
    <s v="10:22"/>
    <x v="7"/>
    <m/>
    <m/>
    <m/>
    <m/>
    <m/>
    <m/>
    <s v="administracion@inalsi.com.co"/>
    <s v="Re: Exclusión linea"/>
    <m/>
    <m/>
    <s v="3046062917"/>
    <s v="INVERSIONES ALVAREZ SIERRA S A S"/>
    <s v="PYME MEDIANA"/>
    <s v="CLIENTE EXTERNO"/>
    <x v="0"/>
    <m/>
    <m/>
    <m/>
    <m/>
    <m/>
    <m/>
    <m/>
    <m/>
    <m/>
    <m/>
    <m/>
    <m/>
    <m/>
    <m/>
    <m/>
    <m/>
    <m/>
    <m/>
    <m/>
    <m/>
    <m/>
    <m/>
    <m/>
    <m/>
    <m/>
    <m/>
    <m/>
    <m/>
    <m/>
    <m/>
    <m/>
    <m/>
    <m/>
    <m/>
    <m/>
    <m/>
    <m/>
    <m/>
    <m/>
    <m/>
    <m/>
    <m/>
    <m/>
    <m/>
    <m/>
    <m/>
    <m/>
    <m/>
    <m/>
    <m/>
    <m/>
    <m/>
    <m/>
    <m/>
    <m/>
    <m/>
    <m/>
    <m/>
    <m/>
    <m/>
    <m/>
    <m/>
    <m/>
    <m/>
    <m/>
    <m/>
    <m/>
    <m/>
    <m/>
    <m/>
    <m/>
    <m/>
    <m/>
    <s v="MÓVIL"/>
    <m/>
    <s v="CESIÓN RECHAZADA"/>
    <m/>
    <m/>
    <s v="INFORMACIÓN INCOMPLETA"/>
    <m/>
    <m/>
    <m/>
    <m/>
    <m/>
    <m/>
    <m/>
    <m/>
    <m/>
    <m/>
    <m/>
    <m/>
    <m/>
    <m/>
    <m/>
    <m/>
    <m/>
    <m/>
    <m/>
    <m/>
    <m/>
    <m/>
    <m/>
    <m/>
    <m/>
    <m/>
    <m/>
    <m/>
    <m/>
    <m/>
    <m/>
    <m/>
    <m/>
    <m/>
    <x v="0"/>
    <m/>
    <m/>
    <m/>
    <m/>
    <m/>
    <s v="GESTIONADO"/>
    <m/>
    <d v="2024-01-18T00:00:00"/>
    <m/>
    <m/>
    <x v="79"/>
    <x v="6"/>
    <x v="0"/>
    <x v="0"/>
    <x v="0"/>
    <n v="1"/>
    <n v="1"/>
    <n v="1"/>
    <n v="1"/>
    <x v="1"/>
    <n v="3"/>
    <s v="3046062917INVERSIONES ALVAREZ SIERRA S A S"/>
    <x v="2"/>
    <d v="2024-01-18T00:00:00"/>
    <x v="3674"/>
    <d v="1899-12-30T00:00:00"/>
    <d v="2024-01-18T10:22:00"/>
    <s v="10:22"/>
    <d v="1899-12-30T05:49:47"/>
    <x v="1"/>
    <x v="1"/>
    <x v="12"/>
    <x v="1"/>
    <n v="8193"/>
  </r>
  <r>
    <n v="3705"/>
    <d v="2024-01-18T16:12:04"/>
    <d v="2024-01-18T16:13:02"/>
    <s v="46044959@ventasyservicios.com.co"/>
    <s v="Brayan Enrique Cuida Castillo"/>
    <m/>
    <d v="2024-01-17T00:00:00"/>
    <s v="4:43 p. m."/>
    <x v="4"/>
    <m/>
    <m/>
    <m/>
    <m/>
    <m/>
    <m/>
    <m/>
    <m/>
    <s v="administracion@victoriacargo.com.co"/>
    <s v="DERECHO DE PETICION //SOLICITUD REVISION Y AJUSTE CUENTA POR COBRAR // VICTORIA CARGO TRANSPORTES SAS // 835000884"/>
    <s v="835000884"/>
    <s v="VICTORIA CARGO TRANSPORTES S A S"/>
    <s v="SOHO"/>
    <s v="CLIENTE CLARO"/>
    <x v="0"/>
    <m/>
    <s v="FIJO"/>
    <s v="HFC"/>
    <s v="PQR"/>
    <m/>
    <m/>
    <m/>
    <m/>
    <m/>
    <m/>
    <m/>
    <m/>
    <m/>
    <m/>
    <m/>
    <m/>
    <m/>
    <m/>
    <m/>
    <m/>
    <m/>
    <m/>
    <m/>
    <m/>
    <m/>
    <m/>
    <m/>
    <m/>
    <m/>
    <m/>
    <m/>
    <m/>
    <m/>
    <m/>
    <m/>
    <m/>
    <m/>
    <m/>
    <m/>
    <m/>
    <m/>
    <s v="INFORMACIÓN - ACLARACIÓN"/>
    <s v="OTROS PRODUCTOS (VENTAS)"/>
    <m/>
    <m/>
    <m/>
    <m/>
    <m/>
    <m/>
    <m/>
    <m/>
    <m/>
    <m/>
    <m/>
    <m/>
    <m/>
    <m/>
    <m/>
    <m/>
    <m/>
    <m/>
    <m/>
    <m/>
    <m/>
    <m/>
    <m/>
    <m/>
    <m/>
    <m/>
    <m/>
    <m/>
    <m/>
    <m/>
    <m/>
    <m/>
    <m/>
    <m/>
    <m/>
    <m/>
    <m/>
    <m/>
    <m/>
    <m/>
    <m/>
    <m/>
    <m/>
    <m/>
    <m/>
    <m/>
    <m/>
    <m/>
    <m/>
    <m/>
    <m/>
    <m/>
    <m/>
    <m/>
    <m/>
    <m/>
    <m/>
    <m/>
    <m/>
    <m/>
    <m/>
    <m/>
    <m/>
    <m/>
    <m/>
    <m/>
    <m/>
    <m/>
    <m/>
    <m/>
    <x v="0"/>
    <m/>
    <m/>
    <m/>
    <m/>
    <m/>
    <s v="GESTIONADO"/>
    <m/>
    <d v="2024-01-18T00:00:00"/>
    <s v="NN"/>
    <m/>
    <x v="60"/>
    <x v="0"/>
    <x v="0"/>
    <x v="0"/>
    <x v="0"/>
    <n v="1"/>
    <n v="1"/>
    <n v="1"/>
    <n v="1"/>
    <x v="0"/>
    <n v="1"/>
    <s v="835000884VICTORIA CARGO TRANSPORTES S A S"/>
    <x v="0"/>
    <d v="2024-01-18T00:00:00"/>
    <x v="3675"/>
    <d v="1899-12-30T00:00:00"/>
    <d v="2024-01-17T04:43:00"/>
    <s v="4:43"/>
    <d v="1899-12-31T11:30:02"/>
    <x v="0"/>
    <x v="0"/>
    <x v="7"/>
    <x v="0"/>
    <n v="8193"/>
  </r>
  <r>
    <n v="3706"/>
    <d v="2024-01-18T16:09:07"/>
    <d v="2024-01-18T16:16:38"/>
    <s v="45961543@ventasyservicios.com.co"/>
    <s v="Juan Jose Duque Aguirre"/>
    <m/>
    <d v="2024-01-18T00:00:00"/>
    <s v="10:45"/>
    <x v="1"/>
    <m/>
    <m/>
    <s v="AUDAS IMPORTACIONES SAS"/>
    <s v="901282592"/>
    <s v="INFORMACIÓN"/>
    <m/>
    <m/>
    <m/>
    <m/>
    <m/>
    <m/>
    <m/>
    <m/>
    <m/>
    <x v="2"/>
    <m/>
    <m/>
    <m/>
    <m/>
    <m/>
    <m/>
    <m/>
    <m/>
    <m/>
    <m/>
    <m/>
    <m/>
    <m/>
    <m/>
    <m/>
    <m/>
    <m/>
    <m/>
    <m/>
    <m/>
    <m/>
    <m/>
    <m/>
    <m/>
    <m/>
    <m/>
    <m/>
    <m/>
    <m/>
    <m/>
    <m/>
    <m/>
    <m/>
    <m/>
    <m/>
    <m/>
    <m/>
    <m/>
    <m/>
    <m/>
    <m/>
    <m/>
    <m/>
    <m/>
    <m/>
    <m/>
    <m/>
    <m/>
    <m/>
    <m/>
    <m/>
    <m/>
    <m/>
    <m/>
    <m/>
    <m/>
    <m/>
    <m/>
    <m/>
    <m/>
    <m/>
    <m/>
    <m/>
    <m/>
    <m/>
    <m/>
    <m/>
    <m/>
    <m/>
    <m/>
    <m/>
    <m/>
    <m/>
    <m/>
    <m/>
    <m/>
    <m/>
    <m/>
    <m/>
    <m/>
    <m/>
    <m/>
    <m/>
    <m/>
    <m/>
    <m/>
    <m/>
    <m/>
    <s v="OTROS TEMAS"/>
    <s v="OTROS TEMAS"/>
    <m/>
    <s v="informacion de cancelacion"/>
    <m/>
    <m/>
    <m/>
    <m/>
    <m/>
    <m/>
    <m/>
    <m/>
    <m/>
    <m/>
    <m/>
    <m/>
    <m/>
    <m/>
    <m/>
    <m/>
    <m/>
    <m/>
    <m/>
    <m/>
    <m/>
    <x v="0"/>
    <m/>
    <m/>
    <m/>
    <m/>
    <m/>
    <s v="GESTIONADO"/>
    <m/>
    <d v="2024-01-18T00:00:00"/>
    <m/>
    <m/>
    <x v="56"/>
    <x v="1"/>
    <x v="0"/>
    <x v="0"/>
    <x v="0"/>
    <n v="1"/>
    <n v="1"/>
    <n v="1"/>
    <n v="1"/>
    <x v="0"/>
    <n v="1"/>
    <s v="901282592"/>
    <x v="2"/>
    <d v="2024-01-18T00:00:00"/>
    <x v="3676"/>
    <d v="1899-12-30T00:00:00"/>
    <d v="2024-01-18T10:45:00"/>
    <s v="10:45"/>
    <d v="1899-12-30T05:31:38"/>
    <x v="1"/>
    <x v="1"/>
    <x v="6"/>
    <x v="1"/>
    <n v="8193"/>
  </r>
  <r>
    <n v="3707"/>
    <d v="2024-01-18T16:07:55"/>
    <d v="2024-01-18T16:17:21"/>
    <s v="46044558@ventasyservicios.com.co"/>
    <s v="Dick Harry Rodriguez Rocha"/>
    <m/>
    <d v="2024-01-18T00:00:00"/>
    <s v="13:01"/>
    <x v="4"/>
    <m/>
    <m/>
    <m/>
    <m/>
    <m/>
    <m/>
    <m/>
    <m/>
    <s v="auxadministrativo@ingeplant.com"/>
    <s v="ACTIVACION QR ESIM 3115169003"/>
    <s v="3115169003"/>
    <s v="INGEPLANT LIMITADA"/>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8T00:00:00"/>
    <m/>
    <m/>
    <x v="21"/>
    <x v="0"/>
    <x v="0"/>
    <x v="0"/>
    <x v="0"/>
    <n v="1"/>
    <n v="1"/>
    <n v="1"/>
    <n v="1"/>
    <x v="0"/>
    <n v="1"/>
    <s v="3115169003INGEPLANT LIMITADA"/>
    <x v="2"/>
    <d v="2024-01-18T00:00:00"/>
    <x v="3677"/>
    <d v="1899-12-30T00:00:00"/>
    <d v="2024-01-18T13:01:00"/>
    <s v="13:01"/>
    <d v="1899-12-30T03:16:21"/>
    <x v="1"/>
    <x v="1"/>
    <x v="20"/>
    <x v="1"/>
    <n v="8193"/>
  </r>
  <r>
    <n v="3708"/>
    <d v="2024-01-18T16:18:57"/>
    <d v="2024-01-18T16:19:10"/>
    <s v="46044971@ventasyservicios.com.co"/>
    <s v="Rowinson Pinilla Vega"/>
    <m/>
    <d v="2024-01-17T00:00:00"/>
    <s v="16:48 p. m."/>
    <x v="0"/>
    <m/>
    <m/>
    <m/>
    <m/>
    <m/>
    <m/>
    <m/>
    <m/>
    <s v="backpymesbogota@teamcomunicaciones.com"/>
    <s v="GARANTIA CUENTA: 75179743 DILLETE ROCIO QUINTERO MEJIA OT:394370146"/>
    <s v="1144025612"/>
    <s v="DILLETE ROCIO QUINTERO MEJIA "/>
    <s v="SOHO"/>
    <s v="CLIENTE EXTERNO"/>
    <x v="0"/>
    <m/>
    <s v="FIJO"/>
    <s v="HFC"/>
    <s v="PRODUCTO"/>
    <m/>
    <m/>
    <m/>
    <m/>
    <m/>
    <m/>
    <m/>
    <m/>
    <m/>
    <m/>
    <m/>
    <m/>
    <m/>
    <m/>
    <m/>
    <m/>
    <m/>
    <m/>
    <m/>
    <m/>
    <m/>
    <m/>
    <m/>
    <m/>
    <m/>
    <m/>
    <m/>
    <m/>
    <m/>
    <m/>
    <m/>
    <m/>
    <m/>
    <m/>
    <m/>
    <m/>
    <m/>
    <m/>
    <s v="OTROS PRODUCTOS (VENTAS)"/>
    <m/>
    <m/>
    <m/>
    <m/>
    <m/>
    <m/>
    <m/>
    <m/>
    <m/>
    <m/>
    <m/>
    <m/>
    <m/>
    <m/>
    <m/>
    <m/>
    <m/>
    <m/>
    <m/>
    <m/>
    <m/>
    <m/>
    <m/>
    <m/>
    <m/>
    <m/>
    <m/>
    <m/>
    <m/>
    <m/>
    <m/>
    <m/>
    <m/>
    <m/>
    <m/>
    <m/>
    <m/>
    <m/>
    <m/>
    <m/>
    <m/>
    <m/>
    <m/>
    <m/>
    <m/>
    <m/>
    <m/>
    <m/>
    <m/>
    <m/>
    <m/>
    <m/>
    <m/>
    <m/>
    <m/>
    <m/>
    <m/>
    <m/>
    <m/>
    <m/>
    <m/>
    <m/>
    <m/>
    <m/>
    <m/>
    <m/>
    <m/>
    <m/>
    <m/>
    <m/>
    <x v="0"/>
    <m/>
    <m/>
    <m/>
    <m/>
    <m/>
    <s v="GESTIONADO"/>
    <m/>
    <d v="2024-01-17T00:00:00"/>
    <s v="NA"/>
    <s v="NA"/>
    <x v="16"/>
    <x v="0"/>
    <x v="0"/>
    <x v="0"/>
    <x v="0"/>
    <n v="1"/>
    <n v="1"/>
    <n v="1"/>
    <n v="1"/>
    <x v="0"/>
    <n v="1"/>
    <s v="1144025612DILLETE ROCIO QUINTERO MEJIA "/>
    <x v="0"/>
    <d v="2024-01-18T00:00:00"/>
    <x v="3678"/>
    <d v="1899-12-30T00:00:00"/>
    <d v="2024-01-17T16:48:00"/>
    <s v="16:48"/>
    <d v="1899-12-30T23:31:10"/>
    <x v="4"/>
    <x v="2"/>
    <x v="19"/>
    <x v="1"/>
    <n v="8193"/>
  </r>
  <r>
    <n v="3709"/>
    <d v="2024-01-18T16:15:41"/>
    <d v="2024-01-18T16:20:29"/>
    <s v="45077040@ventasyservicios.com.co"/>
    <s v="Kimberly Tatiana Sorza Moya"/>
    <m/>
    <d v="2024-01-18T00:00:00"/>
    <s v="10:14 a. m."/>
    <x v="0"/>
    <m/>
    <m/>
    <m/>
    <m/>
    <m/>
    <m/>
    <m/>
    <m/>
    <s v="juanavg07@gmail.com"/>
    <s v="Re: Fwd: Re: Registro de celular IMEI"/>
    <s v="3103858903"/>
    <s v="NOVA ENTRETENIMIENTO S.A.S."/>
    <s v="SOHO"/>
    <s v="CLIENTE CLAR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18T00:00:00"/>
    <m/>
    <m/>
    <x v="73"/>
    <x v="0"/>
    <x v="0"/>
    <x v="0"/>
    <x v="0"/>
    <n v="1"/>
    <n v="1"/>
    <n v="1"/>
    <n v="1"/>
    <x v="2"/>
    <n v="2"/>
    <s v="3103858903NOVA ENTRETENIMIENTO S.A.S."/>
    <x v="0"/>
    <d v="2024-01-18T00:00:00"/>
    <x v="3679"/>
    <d v="1899-12-30T00:00:00"/>
    <d v="2024-01-18T10:14:00"/>
    <s v="10:14"/>
    <d v="1899-12-30T06:06:29"/>
    <x v="2"/>
    <x v="2"/>
    <x v="31"/>
    <x v="1"/>
    <n v="8193"/>
  </r>
  <r>
    <n v="3710"/>
    <d v="2024-01-18T16:19:12"/>
    <d v="2024-01-18T16:20:37"/>
    <s v="46044971@ventasyservicios.com.co"/>
    <s v="Rowinson Pinilla Vega"/>
    <m/>
    <d v="2024-01-16T00:00:00"/>
    <s v=" 13:26 p. m."/>
    <x v="4"/>
    <m/>
    <m/>
    <m/>
    <m/>
    <m/>
    <m/>
    <m/>
    <m/>
    <s v="eduwin.lopez@claro.com.co"/>
    <s v="Asunto: Activación plan contratado línea 3152636282, Instore Lab 901.371.260-8"/>
    <s v="3152636282"/>
    <s v="INSTORE LAB SAS "/>
    <s v="MICRO"/>
    <s v="CLIENTE CLARO"/>
    <x v="0"/>
    <m/>
    <s v="MÓVIL"/>
    <m/>
    <m/>
    <s v="CAMBIO PLAN TARIFA"/>
    <m/>
    <m/>
    <m/>
    <m/>
    <s v="UPGRADE - PARALELO"/>
    <m/>
    <m/>
    <m/>
    <m/>
    <m/>
    <m/>
    <m/>
    <m/>
    <m/>
    <m/>
    <m/>
    <m/>
    <m/>
    <m/>
    <m/>
    <m/>
    <m/>
    <m/>
    <m/>
    <m/>
    <m/>
    <m/>
    <m/>
    <m/>
    <m/>
    <m/>
    <m/>
    <m/>
    <m/>
    <m/>
    <m/>
    <m/>
    <m/>
    <m/>
    <m/>
    <m/>
    <m/>
    <m/>
    <m/>
    <m/>
    <m/>
    <m/>
    <m/>
    <m/>
    <m/>
    <m/>
    <m/>
    <m/>
    <m/>
    <m/>
    <m/>
    <m/>
    <m/>
    <m/>
    <m/>
    <m/>
    <m/>
    <m/>
    <m/>
    <m/>
    <m/>
    <m/>
    <m/>
    <m/>
    <m/>
    <m/>
    <m/>
    <m/>
    <m/>
    <m/>
    <m/>
    <m/>
    <m/>
    <m/>
    <m/>
    <m/>
    <m/>
    <m/>
    <m/>
    <m/>
    <m/>
    <m/>
    <m/>
    <m/>
    <m/>
    <m/>
    <m/>
    <m/>
    <m/>
    <m/>
    <m/>
    <m/>
    <m/>
    <m/>
    <m/>
    <m/>
    <m/>
    <m/>
    <m/>
    <m/>
    <m/>
    <m/>
    <m/>
    <x v="0"/>
    <m/>
    <m/>
    <m/>
    <m/>
    <m/>
    <s v="GESTIONADO"/>
    <m/>
    <d v="2024-01-16T00:00:00"/>
    <s v="NA"/>
    <s v="NA"/>
    <x v="62"/>
    <x v="0"/>
    <x v="0"/>
    <x v="0"/>
    <x v="0"/>
    <n v="1"/>
    <n v="1"/>
    <n v="1"/>
    <n v="1"/>
    <x v="0"/>
    <n v="1"/>
    <s v="3152636282INSTORE LAB SAS "/>
    <x v="0"/>
    <d v="2024-01-18T00:00:00"/>
    <x v="3680"/>
    <d v="1899-12-30T00:00:00"/>
    <d v="2024-01-16T13:26:00"/>
    <s v=" 13:26"/>
    <d v="1900-01-01T02:54:37"/>
    <x v="0"/>
    <x v="2"/>
    <x v="19"/>
    <x v="1"/>
    <n v="8193"/>
  </r>
  <r>
    <n v="3711"/>
    <d v="2024-01-18T16:06:53"/>
    <d v="2024-01-18T16:21:17"/>
    <s v="45577874@ventasyservicios.com.co"/>
    <s v="David Andres Pardo Torres"/>
    <m/>
    <d v="2024-01-17T00:00:00"/>
    <s v="17:33"/>
    <x v="4"/>
    <m/>
    <m/>
    <m/>
    <m/>
    <m/>
    <m/>
    <m/>
    <m/>
    <s v="premiumcartera1@gmail.com"/>
    <s v="Solicitud Traslado Servicio COMCEL S.A a nombre de Supermercados Ramirez Hermanos SAS"/>
    <s v="24209252"/>
    <s v="SUPERMERCA DO RAMIREZ HERMANOS SAS"/>
    <s v="PYME MEDIANA"/>
    <s v="CLIENTE EXTERNO"/>
    <x v="0"/>
    <m/>
    <s v="FIJO"/>
    <s v="HFC"/>
    <s v="TRASLADO SEDE"/>
    <m/>
    <m/>
    <m/>
    <m/>
    <m/>
    <m/>
    <m/>
    <m/>
    <m/>
    <m/>
    <m/>
    <m/>
    <m/>
    <m/>
    <m/>
    <m/>
    <m/>
    <m/>
    <m/>
    <m/>
    <m/>
    <m/>
    <m/>
    <m/>
    <m/>
    <m/>
    <m/>
    <m/>
    <m/>
    <m/>
    <m/>
    <m/>
    <m/>
    <m/>
    <m/>
    <m/>
    <m/>
    <m/>
    <m/>
    <m/>
    <m/>
    <m/>
    <m/>
    <m/>
    <m/>
    <m/>
    <m/>
    <m/>
    <m/>
    <m/>
    <m/>
    <m/>
    <m/>
    <m/>
    <m/>
    <m/>
    <m/>
    <m/>
    <m/>
    <s v="GESTIONADO"/>
    <m/>
    <m/>
    <m/>
    <m/>
    <m/>
    <m/>
    <m/>
    <m/>
    <m/>
    <m/>
    <m/>
    <m/>
    <m/>
    <m/>
    <m/>
    <m/>
    <m/>
    <m/>
    <m/>
    <m/>
    <m/>
    <m/>
    <m/>
    <m/>
    <m/>
    <m/>
    <m/>
    <m/>
    <m/>
    <m/>
    <m/>
    <m/>
    <m/>
    <m/>
    <m/>
    <m/>
    <m/>
    <m/>
    <m/>
    <m/>
    <m/>
    <m/>
    <m/>
    <m/>
    <m/>
    <m/>
    <m/>
    <m/>
    <m/>
    <x v="0"/>
    <m/>
    <m/>
    <m/>
    <m/>
    <m/>
    <s v="GESTIONADO"/>
    <m/>
    <d v="2024-01-18T00:00:00"/>
    <s v="996712302"/>
    <m/>
    <x v="138"/>
    <x v="0"/>
    <x v="0"/>
    <x v="0"/>
    <x v="0"/>
    <n v="1"/>
    <n v="1"/>
    <n v="1"/>
    <n v="1"/>
    <x v="0"/>
    <n v="1"/>
    <s v="24209252SUPERMERCA DO RAMIREZ HERMANOS SAS"/>
    <x v="0"/>
    <d v="2024-01-18T00:00:00"/>
    <x v="3681"/>
    <d v="1899-12-30T00:00:00"/>
    <d v="2024-01-17T17:33:00"/>
    <s v="17:33"/>
    <d v="1899-12-30T22:48:17"/>
    <x v="4"/>
    <x v="0"/>
    <x v="14"/>
    <x v="0"/>
    <n v="8193"/>
  </r>
  <r>
    <n v="3712"/>
    <d v="2024-01-18T16:18:17"/>
    <d v="2024-01-18T16:23:24"/>
    <s v="45961543@ventasyservicios.com.co"/>
    <s v="Juan Jose Duque Aguirre"/>
    <m/>
    <d v="2024-01-18T00:00:00"/>
    <s v="10:50"/>
    <x v="1"/>
    <m/>
    <m/>
    <s v="MARCA REGISTRADA, ABOGADO"/>
    <s v="900656563"/>
    <s v="HABILITACIÓN"/>
    <m/>
    <m/>
    <m/>
    <m/>
    <m/>
    <m/>
    <m/>
    <m/>
    <m/>
    <x v="2"/>
    <m/>
    <m/>
    <m/>
    <m/>
    <m/>
    <m/>
    <m/>
    <m/>
    <m/>
    <m/>
    <m/>
    <m/>
    <m/>
    <m/>
    <m/>
    <m/>
    <m/>
    <m/>
    <m/>
    <m/>
    <m/>
    <m/>
    <m/>
    <m/>
    <m/>
    <m/>
    <m/>
    <m/>
    <m/>
    <m/>
    <m/>
    <m/>
    <m/>
    <m/>
    <m/>
    <m/>
    <m/>
    <m/>
    <m/>
    <m/>
    <m/>
    <m/>
    <m/>
    <m/>
    <m/>
    <m/>
    <m/>
    <m/>
    <m/>
    <m/>
    <m/>
    <m/>
    <m/>
    <m/>
    <m/>
    <m/>
    <m/>
    <m/>
    <m/>
    <m/>
    <m/>
    <m/>
    <m/>
    <m/>
    <m/>
    <m/>
    <m/>
    <m/>
    <m/>
    <m/>
    <m/>
    <m/>
    <m/>
    <m/>
    <m/>
    <m/>
    <m/>
    <m/>
    <m/>
    <m/>
    <m/>
    <m/>
    <m/>
    <m/>
    <m/>
    <m/>
    <m/>
    <m/>
    <m/>
    <m/>
    <m/>
    <m/>
    <s v="HABILITACIÓN DE CORREO(S)"/>
    <m/>
    <s v="contact@selectinsurance.info"/>
    <m/>
    <m/>
    <m/>
    <m/>
    <m/>
    <m/>
    <m/>
    <m/>
    <m/>
    <m/>
    <m/>
    <m/>
    <m/>
    <m/>
    <m/>
    <m/>
    <m/>
    <m/>
    <x v="0"/>
    <m/>
    <m/>
    <m/>
    <m/>
    <m/>
    <m/>
    <m/>
    <d v="2024-01-18T00:00:00"/>
    <m/>
    <m/>
    <x v="55"/>
    <x v="1"/>
    <x v="0"/>
    <x v="0"/>
    <x v="0"/>
    <n v="1"/>
    <n v="1"/>
    <n v="1"/>
    <n v="1"/>
    <x v="2"/>
    <n v="2"/>
    <s v="900656563"/>
    <x v="2"/>
    <d v="2024-01-18T00:00:00"/>
    <x v="3682"/>
    <d v="1899-12-30T00:00:00"/>
    <d v="2024-01-18T10:50:00"/>
    <s v="10:50"/>
    <d v="1899-12-30T05:33:24"/>
    <x v="1"/>
    <x v="1"/>
    <x v="6"/>
    <x v="1"/>
    <n v="8193"/>
  </r>
  <r>
    <n v="3713"/>
    <d v="2024-01-18T16:22:31"/>
    <d v="2024-01-18T16:23:50"/>
    <s v="45077035@ventasyservicios.com.co"/>
    <s v="Diana Marcela Navia Fino"/>
    <m/>
    <d v="2024-01-18T00:00:00"/>
    <s v="10:17"/>
    <x v="3"/>
    <m/>
    <s v="15571828"/>
    <m/>
    <m/>
    <m/>
    <m/>
    <m/>
    <m/>
    <m/>
    <m/>
    <s v="8.22496296.00.00.100001"/>
    <s v="ASOCIACION GENERAL PARA ASESORAR PEQUEÑA -"/>
    <s v="MICRO"/>
    <s v="CLIENTE EXTERN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18T00:00:00"/>
    <m/>
    <m/>
    <x v="73"/>
    <x v="3"/>
    <x v="0"/>
    <x v="0"/>
    <x v="0"/>
    <n v="1"/>
    <n v="1"/>
    <n v="1"/>
    <n v="1"/>
    <x v="0"/>
    <n v="1"/>
    <s v="8.22496296.00.00.100001ASOCIACION GENERAL PARA ASESORAR PEQUEÑA -"/>
    <x v="0"/>
    <d v="2024-01-18T00:00:00"/>
    <x v="3683"/>
    <d v="1899-12-30T00:00:00"/>
    <d v="2024-01-18T10:17:00"/>
    <s v="10:17"/>
    <d v="1899-12-30T06:06:50"/>
    <x v="2"/>
    <x v="2"/>
    <x v="29"/>
    <x v="1"/>
    <n v="8193"/>
  </r>
  <r>
    <n v="3714"/>
    <d v="2024-01-18T16:24:18"/>
    <d v="2024-01-18T16:25:06"/>
    <s v="45077024@ventasyservicios.com.co"/>
    <s v="Leidy Tatiana Pinzon Calderon"/>
    <m/>
    <d v="2024-01-18T00:00:00"/>
    <s v="10:23"/>
    <x v="7"/>
    <m/>
    <m/>
    <m/>
    <m/>
    <m/>
    <m/>
    <s v="cpsgarzon@movilco.com.co"/>
    <s v="RE: SOLICITUD CESION DE CONTRATO EMPRESA OB CERAMICA SAS"/>
    <m/>
    <m/>
    <s v="3046062917"/>
    <s v="INVERSIONES ALVAREZ SIERRA S A S"/>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8T00:00:00"/>
    <m/>
    <m/>
    <x v="78"/>
    <x v="6"/>
    <x v="0"/>
    <x v="0"/>
    <x v="0"/>
    <n v="1"/>
    <n v="1"/>
    <n v="1"/>
    <n v="1"/>
    <x v="1"/>
    <n v="3"/>
    <s v="3046062917INVERSIONES ALVAREZ SIERRA S A S"/>
    <x v="0"/>
    <d v="2024-01-18T00:00:00"/>
    <x v="3684"/>
    <d v="1899-12-30T00:00:00"/>
    <d v="2024-01-18T10:23:00"/>
    <s v="10:23"/>
    <d v="1899-12-30T06:02:06"/>
    <x v="2"/>
    <x v="2"/>
    <x v="12"/>
    <x v="1"/>
    <n v="8193"/>
  </r>
  <r>
    <n v="3715"/>
    <d v="2024-01-18T16:24:30"/>
    <d v="2024-01-18T16:26:31"/>
    <s v="45077016@ventasyservicios.com.co"/>
    <s v="Luis Guanuquiza Dominguez"/>
    <m/>
    <d v="2024-01-18T00:00:00"/>
    <s v="11:36"/>
    <x v="3"/>
    <m/>
    <s v="15571911"/>
    <m/>
    <m/>
    <m/>
    <m/>
    <m/>
    <m/>
    <m/>
    <m/>
    <s v="900161726"/>
    <s v="LOGISTICA ESTRUCTURAL S.A"/>
    <s v="NO DETERMINADO"/>
    <s v="CLIENTE EXTERNO"/>
    <x v="0"/>
    <m/>
    <s v="MÓVIL"/>
    <m/>
    <m/>
    <s v="ROAMING INTERNACIONAL"/>
    <m/>
    <m/>
    <m/>
    <m/>
    <m/>
    <m/>
    <m/>
    <m/>
    <m/>
    <m/>
    <m/>
    <m/>
    <m/>
    <m/>
    <m/>
    <m/>
    <m/>
    <m/>
    <m/>
    <m/>
    <m/>
    <m/>
    <m/>
    <m/>
    <m/>
    <m/>
    <m/>
    <m/>
    <m/>
    <m/>
    <m/>
    <m/>
    <m/>
    <m/>
    <m/>
    <m/>
    <m/>
    <m/>
    <m/>
    <m/>
    <m/>
    <m/>
    <m/>
    <m/>
    <m/>
    <m/>
    <m/>
    <s v="INFORMACIÓN ACLARACIÓN"/>
    <m/>
    <m/>
    <m/>
    <m/>
    <m/>
    <m/>
    <m/>
    <m/>
    <m/>
    <m/>
    <m/>
    <m/>
    <m/>
    <m/>
    <m/>
    <m/>
    <m/>
    <m/>
    <m/>
    <m/>
    <m/>
    <m/>
    <m/>
    <m/>
    <m/>
    <m/>
    <m/>
    <m/>
    <m/>
    <m/>
    <m/>
    <m/>
    <m/>
    <m/>
    <m/>
    <m/>
    <m/>
    <m/>
    <m/>
    <m/>
    <m/>
    <m/>
    <m/>
    <m/>
    <m/>
    <m/>
    <m/>
    <m/>
    <m/>
    <m/>
    <m/>
    <m/>
    <m/>
    <m/>
    <m/>
    <m/>
    <m/>
    <m/>
    <m/>
    <m/>
    <x v="0"/>
    <m/>
    <m/>
    <m/>
    <m/>
    <m/>
    <s v="GESTIONADO"/>
    <m/>
    <d v="2024-01-18T00:00:00"/>
    <m/>
    <m/>
    <x v="18"/>
    <x v="3"/>
    <x v="0"/>
    <x v="0"/>
    <x v="0"/>
    <n v="1"/>
    <n v="1"/>
    <n v="1"/>
    <n v="1"/>
    <x v="0"/>
    <n v="1"/>
    <s v="900161726LOGISTICA ESTRUCTURAL S.A"/>
    <x v="2"/>
    <d v="2024-01-18T00:00:00"/>
    <x v="3685"/>
    <d v="1899-12-30T00:00:00"/>
    <d v="2024-01-18T11:36:00"/>
    <s v="11:36"/>
    <d v="1899-12-30T04:50:31"/>
    <x v="1"/>
    <x v="1"/>
    <x v="25"/>
    <x v="1"/>
    <n v="8193"/>
  </r>
  <r>
    <n v="3716"/>
    <d v="2024-01-18T16:29:32"/>
    <d v="2024-01-18T16:30:49"/>
    <s v="45077035@ventasyservicios.com.co"/>
    <s v="Diana Marcela Navia Fino"/>
    <m/>
    <d v="2024-01-18T00:00:00"/>
    <s v="10:32"/>
    <x v="3"/>
    <m/>
    <s v="15571843"/>
    <m/>
    <m/>
    <m/>
    <m/>
    <m/>
    <m/>
    <m/>
    <m/>
    <s v="2.303884018"/>
    <s v="XANDRA PATRICIA CAICEDO BASTIDAS"/>
    <s v="PYME MEDIANA"/>
    <s v="CLIENTE EXTERNO"/>
    <x v="0"/>
    <m/>
    <s v="MÓVIL"/>
    <m/>
    <m/>
    <s v="CAMBIO DE NÚMERO"/>
    <m/>
    <m/>
    <m/>
    <s v="CRUCE DE MINES"/>
    <m/>
    <m/>
    <m/>
    <m/>
    <m/>
    <m/>
    <m/>
    <m/>
    <m/>
    <m/>
    <m/>
    <m/>
    <m/>
    <m/>
    <m/>
    <m/>
    <m/>
    <m/>
    <m/>
    <m/>
    <m/>
    <m/>
    <m/>
    <m/>
    <m/>
    <m/>
    <m/>
    <m/>
    <m/>
    <m/>
    <m/>
    <m/>
    <m/>
    <m/>
    <m/>
    <m/>
    <m/>
    <m/>
    <m/>
    <m/>
    <m/>
    <m/>
    <m/>
    <m/>
    <m/>
    <m/>
    <m/>
    <m/>
    <m/>
    <m/>
    <m/>
    <m/>
    <m/>
    <m/>
    <m/>
    <m/>
    <m/>
    <m/>
    <m/>
    <m/>
    <m/>
    <m/>
    <m/>
    <m/>
    <m/>
    <m/>
    <m/>
    <m/>
    <m/>
    <m/>
    <m/>
    <m/>
    <m/>
    <m/>
    <m/>
    <m/>
    <m/>
    <m/>
    <m/>
    <m/>
    <m/>
    <m/>
    <m/>
    <m/>
    <m/>
    <m/>
    <m/>
    <m/>
    <m/>
    <m/>
    <m/>
    <m/>
    <m/>
    <m/>
    <m/>
    <m/>
    <m/>
    <m/>
    <m/>
    <m/>
    <m/>
    <m/>
    <m/>
    <m/>
    <x v="0"/>
    <m/>
    <m/>
    <m/>
    <m/>
    <m/>
    <s v="GESTIONADO"/>
    <m/>
    <d v="2024-01-18T00:00:00"/>
    <m/>
    <m/>
    <x v="182"/>
    <x v="3"/>
    <x v="0"/>
    <x v="0"/>
    <x v="0"/>
    <n v="1"/>
    <n v="1"/>
    <n v="1"/>
    <n v="1"/>
    <x v="0"/>
    <n v="1"/>
    <s v="2.303884018XANDRA PATRICIA CAICEDO BASTIDAS"/>
    <x v="2"/>
    <d v="2024-01-18T00:00:00"/>
    <x v="3686"/>
    <d v="1899-12-30T00:00:00"/>
    <d v="2024-01-18T10:32:00"/>
    <s v="10:32"/>
    <d v="1899-12-30T05:58:49"/>
    <x v="1"/>
    <x v="1"/>
    <x v="29"/>
    <x v="1"/>
    <n v="8193"/>
  </r>
  <r>
    <n v="3717"/>
    <d v="2024-01-18T16:22:11"/>
    <d v="2024-01-18T16:31:20"/>
    <s v="45688293@ventasyservicios.com.co"/>
    <s v="Juan David Mendez"/>
    <m/>
    <d v="2024-01-18T00:00:00"/>
    <s v="09:42"/>
    <x v="0"/>
    <m/>
    <m/>
    <m/>
    <m/>
    <m/>
    <m/>
    <m/>
    <m/>
    <s v="contactopyme.co@claro.com.co"/>
    <s v="Fwd: RE: Fwd: Re: SOLICITUD CAMBIO - PLAN PREFERENCIAL"/>
    <s v="8.22478607"/>
    <s v="MOTOR UNO S.A.S."/>
    <s v="PYME MEDIANA"/>
    <s v="CLIENTE EXTERNO"/>
    <x v="0"/>
    <m/>
    <s v="MÓVIL"/>
    <m/>
    <m/>
    <s v="FIDELIZACIÓN - RETENCIÓN"/>
    <m/>
    <m/>
    <m/>
    <m/>
    <m/>
    <m/>
    <m/>
    <m/>
    <m/>
    <m/>
    <m/>
    <m/>
    <m/>
    <m/>
    <m/>
    <m/>
    <m/>
    <m/>
    <m/>
    <m/>
    <s v="ACEPTACIÓN PROPUESTA"/>
    <m/>
    <m/>
    <m/>
    <m/>
    <m/>
    <m/>
    <m/>
    <m/>
    <m/>
    <m/>
    <m/>
    <m/>
    <m/>
    <m/>
    <m/>
    <m/>
    <m/>
    <m/>
    <m/>
    <m/>
    <m/>
    <m/>
    <m/>
    <m/>
    <m/>
    <m/>
    <m/>
    <m/>
    <m/>
    <m/>
    <m/>
    <m/>
    <m/>
    <m/>
    <m/>
    <m/>
    <m/>
    <m/>
    <m/>
    <m/>
    <m/>
    <m/>
    <m/>
    <m/>
    <m/>
    <m/>
    <m/>
    <m/>
    <m/>
    <m/>
    <m/>
    <m/>
    <m/>
    <m/>
    <m/>
    <m/>
    <m/>
    <m/>
    <m/>
    <m/>
    <m/>
    <m/>
    <m/>
    <m/>
    <m/>
    <m/>
    <m/>
    <m/>
    <m/>
    <m/>
    <m/>
    <m/>
    <m/>
    <m/>
    <m/>
    <m/>
    <m/>
    <m/>
    <m/>
    <m/>
    <m/>
    <m/>
    <m/>
    <m/>
    <m/>
    <m/>
    <m/>
    <x v="0"/>
    <m/>
    <m/>
    <m/>
    <m/>
    <m/>
    <s v="GESTIONADO"/>
    <m/>
    <d v="2024-01-18T00:00:00"/>
    <s v="ASIGNADO VENCIDO"/>
    <m/>
    <x v="113"/>
    <x v="0"/>
    <x v="0"/>
    <x v="0"/>
    <x v="0"/>
    <n v="1"/>
    <n v="1"/>
    <n v="1"/>
    <n v="1"/>
    <x v="0"/>
    <n v="1"/>
    <s v="8.22478607MOTOR UNO S.A.S."/>
    <x v="0"/>
    <d v="2024-01-18T00:00:00"/>
    <x v="3687"/>
    <d v="1899-12-30T00:00:00"/>
    <d v="2024-01-18T09:42:00"/>
    <s v="09:42"/>
    <d v="1899-12-30T06:49:20"/>
    <x v="2"/>
    <x v="0"/>
    <x v="4"/>
    <x v="1"/>
    <n v="8193"/>
  </r>
  <r>
    <n v="3718"/>
    <d v="2024-01-18T16:31:37"/>
    <d v="2024-01-18T16:31:42"/>
    <s v="45961543@ventasyservicios.com.co"/>
    <s v="Juan Jose Duque Aguirre"/>
    <m/>
    <d v="2024-01-18T00:00:00"/>
    <s v="10:53"/>
    <x v="1"/>
    <m/>
    <m/>
    <s v="CRISTIAN SEBASTIAN PRIETO"/>
    <s v="1093913447"/>
    <s v="INFORMACIÓN"/>
    <m/>
    <m/>
    <m/>
    <m/>
    <m/>
    <m/>
    <m/>
    <m/>
    <m/>
    <x v="2"/>
    <m/>
    <m/>
    <m/>
    <m/>
    <m/>
    <m/>
    <m/>
    <m/>
    <m/>
    <m/>
    <m/>
    <m/>
    <m/>
    <m/>
    <m/>
    <m/>
    <m/>
    <m/>
    <m/>
    <m/>
    <m/>
    <m/>
    <m/>
    <m/>
    <m/>
    <m/>
    <m/>
    <m/>
    <m/>
    <m/>
    <m/>
    <m/>
    <m/>
    <m/>
    <m/>
    <m/>
    <m/>
    <m/>
    <m/>
    <m/>
    <m/>
    <m/>
    <m/>
    <m/>
    <m/>
    <m/>
    <m/>
    <m/>
    <m/>
    <m/>
    <m/>
    <m/>
    <m/>
    <m/>
    <m/>
    <m/>
    <m/>
    <m/>
    <m/>
    <m/>
    <m/>
    <m/>
    <m/>
    <m/>
    <m/>
    <m/>
    <m/>
    <m/>
    <m/>
    <m/>
    <m/>
    <m/>
    <m/>
    <m/>
    <m/>
    <m/>
    <m/>
    <m/>
    <m/>
    <m/>
    <m/>
    <m/>
    <m/>
    <m/>
    <m/>
    <m/>
    <m/>
    <m/>
    <s v="OTROS TEMAS"/>
    <s v="REPORTE DE FALLAS APP - PORTAL"/>
    <m/>
    <m/>
    <m/>
    <m/>
    <m/>
    <m/>
    <m/>
    <m/>
    <m/>
    <m/>
    <m/>
    <m/>
    <m/>
    <m/>
    <m/>
    <m/>
    <m/>
    <m/>
    <m/>
    <m/>
    <m/>
    <m/>
    <m/>
    <x v="0"/>
    <m/>
    <m/>
    <m/>
    <m/>
    <m/>
    <s v="GESTIONADO"/>
    <m/>
    <d v="2024-01-18T00:00:00"/>
    <m/>
    <m/>
    <x v="85"/>
    <x v="1"/>
    <x v="0"/>
    <x v="0"/>
    <x v="0"/>
    <n v="1"/>
    <n v="1"/>
    <n v="1"/>
    <n v="1"/>
    <x v="2"/>
    <n v="2"/>
    <s v="1093913447"/>
    <x v="2"/>
    <d v="2024-01-18T00:00:00"/>
    <x v="3688"/>
    <d v="1899-12-30T00:00:00"/>
    <d v="2024-01-18T10:53:00"/>
    <s v="10:53"/>
    <d v="1899-12-30T05:38:42"/>
    <x v="1"/>
    <x v="1"/>
    <x v="6"/>
    <x v="1"/>
    <n v="8193"/>
  </r>
  <r>
    <n v="3719"/>
    <d v="2024-01-18T16:25:55"/>
    <d v="2024-01-18T16:32:25"/>
    <s v="45577874@ventasyservicios.com.co"/>
    <s v="David Andres Pardo Torres"/>
    <m/>
    <d v="2024-01-17T00:00:00"/>
    <s v="18:09"/>
    <x v="4"/>
    <m/>
    <m/>
    <m/>
    <m/>
    <m/>
    <m/>
    <m/>
    <m/>
    <s v="callejaslina@hotmail.com"/>
    <s v="Fwd: Activar el servicio"/>
    <s v="41556671"/>
    <s v="COPIAS LIMACA"/>
    <s v="SOHO"/>
    <s v="CLIENTE EXTERNO"/>
    <x v="0"/>
    <m/>
    <s v="FIJO"/>
    <s v="HFC"/>
    <s v="SUSPENSIÓN TEMPORAL"/>
    <m/>
    <m/>
    <m/>
    <m/>
    <m/>
    <m/>
    <m/>
    <m/>
    <m/>
    <m/>
    <m/>
    <m/>
    <m/>
    <m/>
    <m/>
    <m/>
    <m/>
    <m/>
    <m/>
    <m/>
    <m/>
    <m/>
    <m/>
    <m/>
    <m/>
    <m/>
    <m/>
    <m/>
    <m/>
    <m/>
    <m/>
    <m/>
    <m/>
    <m/>
    <m/>
    <m/>
    <m/>
    <m/>
    <m/>
    <m/>
    <m/>
    <m/>
    <m/>
    <m/>
    <m/>
    <m/>
    <m/>
    <m/>
    <m/>
    <m/>
    <m/>
    <m/>
    <m/>
    <m/>
    <m/>
    <m/>
    <m/>
    <m/>
    <s v="INFORMACIÓN - ACLARACIÓN"/>
    <m/>
    <m/>
    <m/>
    <m/>
    <m/>
    <m/>
    <m/>
    <m/>
    <m/>
    <m/>
    <m/>
    <m/>
    <m/>
    <m/>
    <m/>
    <m/>
    <m/>
    <m/>
    <m/>
    <m/>
    <m/>
    <m/>
    <m/>
    <m/>
    <m/>
    <m/>
    <m/>
    <m/>
    <m/>
    <m/>
    <m/>
    <m/>
    <m/>
    <m/>
    <m/>
    <m/>
    <m/>
    <m/>
    <m/>
    <m/>
    <m/>
    <m/>
    <m/>
    <m/>
    <m/>
    <m/>
    <m/>
    <m/>
    <m/>
    <m/>
    <x v="0"/>
    <m/>
    <m/>
    <m/>
    <m/>
    <m/>
    <s v="GESTIONADO"/>
    <m/>
    <d v="2024-01-18T00:00:00"/>
    <s v="996715153"/>
    <m/>
    <x v="88"/>
    <x v="0"/>
    <x v="0"/>
    <x v="0"/>
    <x v="0"/>
    <n v="1"/>
    <n v="1"/>
    <n v="1"/>
    <n v="1"/>
    <x v="0"/>
    <n v="1"/>
    <s v="41556671COPIAS LIMACA"/>
    <x v="0"/>
    <d v="2024-01-18T00:00:00"/>
    <x v="3689"/>
    <d v="1899-12-30T00:00:00"/>
    <d v="2024-01-17T18:09:00"/>
    <s v="18:09"/>
    <d v="1899-12-30T22:23:25"/>
    <x v="4"/>
    <x v="0"/>
    <x v="14"/>
    <x v="0"/>
    <n v="8193"/>
  </r>
  <r>
    <n v="3720"/>
    <d v="2024-01-18T16:32:26"/>
    <d v="2024-01-18T16:32:36"/>
    <s v="45077040@ventasyservicios.com.co"/>
    <s v="Kimberly Tatiana Sorza Moya"/>
    <m/>
    <d v="2024-01-18T00:00:00"/>
    <s v="10:27 a. m."/>
    <x v="0"/>
    <m/>
    <m/>
    <m/>
    <m/>
    <m/>
    <m/>
    <m/>
    <m/>
    <s v="Carlos.Garavito@sparxlogistics.com"/>
    <s v="Re: Fwd: Solicitud Registro Celular iPhone Línea SPARX LOGISTICS COLOMBIA SAS"/>
    <s v="3193740178"/>
    <s v="SPARX LOGISTICS COLOMBIA SAS"/>
    <s v="SOHO"/>
    <s v="CLIENTE CLAR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18T00:00:00"/>
    <m/>
    <m/>
    <x v="73"/>
    <x v="0"/>
    <x v="0"/>
    <x v="0"/>
    <x v="0"/>
    <n v="1"/>
    <n v="1"/>
    <n v="1"/>
    <n v="1"/>
    <x v="0"/>
    <n v="1"/>
    <s v="3193740178SPARX LOGISTICS COLOMBIA SAS"/>
    <x v="0"/>
    <d v="2024-01-18T00:00:00"/>
    <x v="3690"/>
    <d v="1899-12-30T00:00:00"/>
    <d v="2024-01-18T10:27:00"/>
    <s v="10:27"/>
    <d v="1899-12-30T06:05:36"/>
    <x v="2"/>
    <x v="2"/>
    <x v="31"/>
    <x v="1"/>
    <n v="8193"/>
  </r>
  <r>
    <n v="3721"/>
    <d v="2024-01-18T16:32:38"/>
    <d v="2024-01-18T16:33:22"/>
    <s v="45077016@ventasyservicios.com.co"/>
    <s v="Luis Guanuquiza Dominguez"/>
    <m/>
    <d v="2024-01-18T00:00:00"/>
    <s v="11:46"/>
    <x v="3"/>
    <m/>
    <s v="15571920"/>
    <m/>
    <m/>
    <m/>
    <m/>
    <m/>
    <m/>
    <m/>
    <m/>
    <s v="901132114"/>
    <s v="GRUPO MODAPLASS S.A.S."/>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8T00:00:00"/>
    <m/>
    <m/>
    <x v="21"/>
    <x v="3"/>
    <x v="0"/>
    <x v="0"/>
    <x v="0"/>
    <n v="1"/>
    <n v="1"/>
    <n v="1"/>
    <n v="1"/>
    <x v="0"/>
    <n v="1"/>
    <s v="901132114GRUPO MODAPLASS S.A.S."/>
    <x v="2"/>
    <d v="2024-01-18T00:00:00"/>
    <x v="3691"/>
    <d v="1899-12-30T00:00:00"/>
    <d v="2024-01-18T11:46:00"/>
    <s v="11:46"/>
    <d v="1899-12-30T04:47:22"/>
    <x v="1"/>
    <x v="1"/>
    <x v="25"/>
    <x v="1"/>
    <n v="8193"/>
  </r>
  <r>
    <n v="3722"/>
    <d v="2024-01-18T16:31:53"/>
    <d v="2024-01-18T16:37:03"/>
    <s v="45961543@ventasyservicios.com.co"/>
    <s v="Juan Jose Duque Aguirre"/>
    <m/>
    <d v="2024-01-18T00:00:00"/>
    <s v="11:05 "/>
    <x v="1"/>
    <m/>
    <m/>
    <s v="ENGICONTROL SAS"/>
    <s v="900613854"/>
    <s v="INFORMACIÓN"/>
    <m/>
    <m/>
    <m/>
    <m/>
    <m/>
    <m/>
    <m/>
    <m/>
    <m/>
    <x v="2"/>
    <m/>
    <m/>
    <m/>
    <m/>
    <m/>
    <m/>
    <m/>
    <m/>
    <m/>
    <m/>
    <m/>
    <m/>
    <m/>
    <m/>
    <m/>
    <m/>
    <m/>
    <m/>
    <m/>
    <m/>
    <m/>
    <m/>
    <m/>
    <m/>
    <m/>
    <m/>
    <m/>
    <m/>
    <m/>
    <m/>
    <m/>
    <m/>
    <m/>
    <m/>
    <m/>
    <m/>
    <m/>
    <m/>
    <m/>
    <m/>
    <m/>
    <m/>
    <m/>
    <m/>
    <m/>
    <m/>
    <m/>
    <m/>
    <m/>
    <m/>
    <m/>
    <m/>
    <m/>
    <m/>
    <m/>
    <m/>
    <m/>
    <m/>
    <m/>
    <m/>
    <m/>
    <m/>
    <m/>
    <m/>
    <m/>
    <m/>
    <m/>
    <m/>
    <m/>
    <m/>
    <m/>
    <m/>
    <m/>
    <m/>
    <m/>
    <m/>
    <m/>
    <m/>
    <m/>
    <m/>
    <m/>
    <m/>
    <m/>
    <m/>
    <m/>
    <m/>
    <m/>
    <m/>
    <s v="SOLICITUD CREACIÓN - CLIENTE EN GESTIÓN"/>
    <m/>
    <s v="USUARIO YA EXISTE"/>
    <m/>
    <m/>
    <m/>
    <m/>
    <m/>
    <m/>
    <m/>
    <m/>
    <m/>
    <m/>
    <m/>
    <m/>
    <m/>
    <m/>
    <m/>
    <m/>
    <m/>
    <m/>
    <m/>
    <m/>
    <m/>
    <m/>
    <x v="0"/>
    <m/>
    <m/>
    <m/>
    <m/>
    <m/>
    <s v="GESTIONADO"/>
    <m/>
    <d v="2024-01-18T00:00:00"/>
    <m/>
    <m/>
    <x v="7"/>
    <x v="1"/>
    <x v="0"/>
    <x v="0"/>
    <x v="0"/>
    <n v="1"/>
    <n v="1"/>
    <n v="1"/>
    <n v="1"/>
    <x v="0"/>
    <n v="1"/>
    <s v="900613854"/>
    <x v="2"/>
    <d v="2024-01-18T00:00:00"/>
    <x v="3692"/>
    <d v="1899-12-30T00:00:00"/>
    <d v="2024-01-18T11:05:00"/>
    <s v="11:05"/>
    <d v="1899-12-30T05:32:03"/>
    <x v="1"/>
    <x v="1"/>
    <x v="6"/>
    <x v="1"/>
    <n v="8193"/>
  </r>
  <r>
    <n v="3723"/>
    <d v="2024-01-18T16:37:58"/>
    <d v="2024-01-18T16:38:51"/>
    <s v="45077035@ventasyservicios.com.co"/>
    <s v="Diana Marcela Navia Fino"/>
    <m/>
    <d v="2024-01-18T00:00:00"/>
    <s v="10:39"/>
    <x v="3"/>
    <m/>
    <s v="15571857"/>
    <m/>
    <m/>
    <m/>
    <m/>
    <m/>
    <m/>
    <m/>
    <m/>
    <s v="8.21757362.00.00.100020"/>
    <s v="MERCEDES SALAZAR JOYERIA S.A.S"/>
    <s v="PYME PEQUEÑA"/>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8T00:00:00"/>
    <m/>
    <m/>
    <x v="61"/>
    <x v="3"/>
    <x v="0"/>
    <x v="0"/>
    <x v="0"/>
    <n v="1"/>
    <n v="1"/>
    <n v="1"/>
    <n v="1"/>
    <x v="0"/>
    <n v="1"/>
    <s v="8.21757362.00.00.100020MERCEDES SALAZAR JOYERIA S.A.S"/>
    <x v="2"/>
    <d v="2024-01-18T00:00:00"/>
    <x v="3693"/>
    <d v="1899-12-30T00:00:00"/>
    <d v="2024-01-18T10:39:00"/>
    <s v="10:39"/>
    <d v="1899-12-30T05:59:51"/>
    <x v="1"/>
    <x v="1"/>
    <x v="29"/>
    <x v="1"/>
    <n v="8193"/>
  </r>
  <r>
    <n v="3724"/>
    <d v="2024-01-18T16:38:33"/>
    <d v="2024-01-18T16:41:14"/>
    <s v="45077024@ventasyservicios.com.co"/>
    <s v="Leidy Tatiana Pinzon Calderon"/>
    <m/>
    <d v="2024-01-18T00:00:00"/>
    <s v="11:07"/>
    <x v="7"/>
    <m/>
    <m/>
    <m/>
    <m/>
    <m/>
    <m/>
    <s v="sally.peralta@paramopresenta.com"/>
    <s v="Re: Solicitud cesión Líneas telefónicas a Promo paramo"/>
    <m/>
    <m/>
    <s v="3102816384"/>
    <s v="ADRIANA LUCIA PINTO DAVILA"/>
    <s v="MICR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8T00:00:00"/>
    <m/>
    <m/>
    <x v="79"/>
    <x v="6"/>
    <x v="0"/>
    <x v="0"/>
    <x v="0"/>
    <n v="1"/>
    <n v="1"/>
    <n v="1"/>
    <n v="1"/>
    <x v="2"/>
    <n v="2"/>
    <s v="3102816384ADRIANA LUCIA PINTO DAVILA"/>
    <x v="2"/>
    <d v="2024-01-18T00:00:00"/>
    <x v="3694"/>
    <d v="1899-12-30T00:00:00"/>
    <d v="2024-01-18T11:07:00"/>
    <s v="11:07"/>
    <d v="1899-12-30T05:34:14"/>
    <x v="1"/>
    <x v="1"/>
    <x v="12"/>
    <x v="1"/>
    <n v="8193"/>
  </r>
  <r>
    <n v="3725"/>
    <d v="2024-01-18T16:41:07"/>
    <d v="2024-01-18T16:41:50"/>
    <s v="45077016@ventasyservicios.com.co"/>
    <s v="Luis Guanuquiza Dominguez"/>
    <m/>
    <d v="2024-01-18T00:00:00"/>
    <s v="11:51"/>
    <x v="3"/>
    <m/>
    <s v="15571922"/>
    <m/>
    <m/>
    <m/>
    <m/>
    <m/>
    <m/>
    <m/>
    <m/>
    <s v="900454322"/>
    <s v="MEMCO SAS"/>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8T00:00:00"/>
    <m/>
    <m/>
    <x v="21"/>
    <x v="3"/>
    <x v="0"/>
    <x v="0"/>
    <x v="0"/>
    <n v="1"/>
    <n v="1"/>
    <n v="1"/>
    <n v="1"/>
    <x v="1"/>
    <n v="6"/>
    <s v="900454322MEMCO SAS"/>
    <x v="2"/>
    <d v="2024-01-18T00:00:00"/>
    <x v="3695"/>
    <d v="1899-12-30T00:00:00"/>
    <d v="2024-01-18T11:51:00"/>
    <s v="11:51"/>
    <d v="1899-12-30T04:50:50"/>
    <x v="1"/>
    <x v="1"/>
    <x v="25"/>
    <x v="1"/>
    <n v="8193"/>
  </r>
  <r>
    <n v="3726"/>
    <d v="2024-01-18T16:32:40"/>
    <d v="2024-01-18T16:44:22"/>
    <s v="45577874@ventasyservicios.com.co"/>
    <s v="David Andres Pardo Torres"/>
    <m/>
    <d v="2024-01-17T00:00:00"/>
    <s v="18:25"/>
    <x v="4"/>
    <m/>
    <m/>
    <m/>
    <m/>
    <m/>
    <m/>
    <m/>
    <m/>
    <s v="farmacenterarpa@gmail.com"/>
    <s v="Continuación servicio CLARO - cesión de contrato, cambio de titularidad - envío documentos 11320620904"/>
    <s v="93515013"/>
    <s v="VIVIANA HOYOS ARCILA"/>
    <s v="SOHO"/>
    <s v="CLIENTE EXTERNO"/>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8T00:00:00"/>
    <s v="996717786"/>
    <m/>
    <x v="37"/>
    <x v="0"/>
    <x v="0"/>
    <x v="0"/>
    <x v="0"/>
    <n v="1"/>
    <n v="1"/>
    <n v="1"/>
    <n v="1"/>
    <x v="0"/>
    <n v="1"/>
    <s v="93515013VIVIANA HOYOS ARCILA"/>
    <x v="0"/>
    <d v="2024-01-18T00:00:00"/>
    <x v="3696"/>
    <d v="1899-12-30T00:00:00"/>
    <d v="2024-01-17T18:25:00"/>
    <s v="18:25"/>
    <d v="1899-12-30T22:19:22"/>
    <x v="4"/>
    <x v="0"/>
    <x v="14"/>
    <x v="0"/>
    <n v="8193"/>
  </r>
  <r>
    <n v="3727"/>
    <d v="2024-01-18T16:37:18"/>
    <d v="2024-01-18T16:44:56"/>
    <s v="45961543@ventasyservicios.com.co"/>
    <s v="Juan Jose Duque Aguirre"/>
    <m/>
    <d v="2024-01-18T00:00:00"/>
    <s v="11:08 "/>
    <x v="1"/>
    <m/>
    <m/>
    <s v="JOSE ALFRE RAMIREZ GOMEZ"/>
    <s v="1015418023"/>
    <s v="INFORMACIÓN"/>
    <m/>
    <m/>
    <m/>
    <m/>
    <m/>
    <m/>
    <m/>
    <m/>
    <m/>
    <x v="2"/>
    <m/>
    <m/>
    <m/>
    <m/>
    <m/>
    <m/>
    <m/>
    <m/>
    <m/>
    <m/>
    <m/>
    <m/>
    <m/>
    <m/>
    <m/>
    <m/>
    <m/>
    <m/>
    <m/>
    <m/>
    <m/>
    <m/>
    <m/>
    <m/>
    <m/>
    <m/>
    <m/>
    <m/>
    <m/>
    <m/>
    <m/>
    <m/>
    <m/>
    <m/>
    <m/>
    <m/>
    <m/>
    <m/>
    <m/>
    <m/>
    <m/>
    <m/>
    <m/>
    <m/>
    <m/>
    <m/>
    <m/>
    <m/>
    <m/>
    <m/>
    <m/>
    <m/>
    <m/>
    <m/>
    <m/>
    <m/>
    <m/>
    <m/>
    <m/>
    <m/>
    <m/>
    <m/>
    <m/>
    <m/>
    <m/>
    <m/>
    <m/>
    <m/>
    <m/>
    <m/>
    <m/>
    <m/>
    <m/>
    <m/>
    <m/>
    <m/>
    <m/>
    <m/>
    <m/>
    <m/>
    <m/>
    <m/>
    <m/>
    <m/>
    <m/>
    <m/>
    <m/>
    <m/>
    <s v="SOLICITUD CREACIÓN - CLIENTE EN GESTIÓN"/>
    <m/>
    <s v="USUARIO YA EXISTE"/>
    <m/>
    <m/>
    <m/>
    <m/>
    <m/>
    <m/>
    <m/>
    <m/>
    <m/>
    <m/>
    <m/>
    <m/>
    <m/>
    <m/>
    <m/>
    <m/>
    <m/>
    <m/>
    <m/>
    <m/>
    <m/>
    <m/>
    <x v="0"/>
    <m/>
    <m/>
    <m/>
    <m/>
    <m/>
    <s v="GESTIONADO"/>
    <m/>
    <d v="2024-01-18T00:00:00"/>
    <m/>
    <m/>
    <x v="7"/>
    <x v="1"/>
    <x v="0"/>
    <x v="0"/>
    <x v="0"/>
    <n v="1"/>
    <n v="1"/>
    <n v="1"/>
    <n v="1"/>
    <x v="0"/>
    <n v="1"/>
    <s v="1015418023"/>
    <x v="2"/>
    <d v="2024-01-18T00:00:00"/>
    <x v="3697"/>
    <d v="1899-12-30T00:00:00"/>
    <d v="2024-01-18T11:08:00"/>
    <s v="11:08"/>
    <d v="1899-12-30T05:36:56"/>
    <x v="1"/>
    <x v="1"/>
    <x v="6"/>
    <x v="1"/>
    <n v="8193"/>
  </r>
  <r>
    <n v="3728"/>
    <d v="2024-01-18T16:40:30"/>
    <d v="2024-01-18T16:46:03"/>
    <s v="45077040@ventasyservicios.com.co"/>
    <s v="Kimberly Tatiana Sorza Moya"/>
    <m/>
    <d v="2024-01-18T00:00:00"/>
    <s v="11:20 a. m."/>
    <x v="0"/>
    <m/>
    <m/>
    <m/>
    <m/>
    <m/>
    <m/>
    <m/>
    <m/>
    <s v="jair.garzons@claro.com.co"/>
    <s v="RV: Asignación descuento cliente con 5 líneas "/>
    <s v="93379427"/>
    <s v="JORGE HERNANDO BARRAGAN MERCHAN"/>
    <s v="SOHO"/>
    <s v="CLIENTE CLARO"/>
    <x v="0"/>
    <m/>
    <s v="MÓVIL"/>
    <m/>
    <m/>
    <s v="OFERTA NEGOCIADA CONTRATO"/>
    <m/>
    <m/>
    <m/>
    <m/>
    <m/>
    <m/>
    <m/>
    <m/>
    <m/>
    <m/>
    <m/>
    <m/>
    <m/>
    <m/>
    <m/>
    <m/>
    <m/>
    <m/>
    <m/>
    <m/>
    <m/>
    <m/>
    <m/>
    <m/>
    <m/>
    <m/>
    <m/>
    <m/>
    <m/>
    <m/>
    <m/>
    <s v="APLICACIÓN CAMPAÑA"/>
    <m/>
    <m/>
    <m/>
    <m/>
    <m/>
    <m/>
    <m/>
    <m/>
    <m/>
    <m/>
    <m/>
    <m/>
    <m/>
    <m/>
    <m/>
    <m/>
    <m/>
    <m/>
    <m/>
    <m/>
    <m/>
    <m/>
    <m/>
    <m/>
    <m/>
    <m/>
    <m/>
    <m/>
    <m/>
    <m/>
    <m/>
    <m/>
    <m/>
    <m/>
    <m/>
    <m/>
    <m/>
    <m/>
    <m/>
    <m/>
    <m/>
    <m/>
    <m/>
    <m/>
    <m/>
    <m/>
    <m/>
    <m/>
    <m/>
    <m/>
    <m/>
    <m/>
    <m/>
    <m/>
    <m/>
    <m/>
    <m/>
    <m/>
    <m/>
    <m/>
    <m/>
    <m/>
    <m/>
    <m/>
    <m/>
    <m/>
    <m/>
    <m/>
    <m/>
    <m/>
    <m/>
    <m/>
    <m/>
    <m/>
    <m/>
    <m/>
    <x v="0"/>
    <m/>
    <m/>
    <m/>
    <m/>
    <m/>
    <s v="GESTIONADO"/>
    <m/>
    <d v="2024-01-18T00:00:00"/>
    <m/>
    <m/>
    <x v="112"/>
    <x v="0"/>
    <x v="0"/>
    <x v="0"/>
    <x v="0"/>
    <n v="1"/>
    <n v="1"/>
    <n v="1"/>
    <n v="1"/>
    <x v="0"/>
    <n v="1"/>
    <s v="93379427JORGE HERNANDO BARRAGAN MERCHAN"/>
    <x v="2"/>
    <d v="2024-01-18T00:00:00"/>
    <x v="3698"/>
    <d v="1899-12-30T00:00:00"/>
    <d v="2024-01-18T11:20:00"/>
    <s v="11:20"/>
    <d v="1899-12-30T05:26:03"/>
    <x v="1"/>
    <x v="1"/>
    <x v="31"/>
    <x v="1"/>
    <n v="8193"/>
  </r>
  <r>
    <n v="3729"/>
    <d v="2024-01-18T16:45:26"/>
    <d v="2024-01-18T16:46:29"/>
    <s v="45077035@ventasyservicios.com.co"/>
    <s v="Diana Marcela Navia Fino"/>
    <m/>
    <d v="2024-01-18T00:00:00"/>
    <s v="10:46"/>
    <x v="3"/>
    <m/>
    <s v="15571865"/>
    <m/>
    <m/>
    <m/>
    <m/>
    <m/>
    <m/>
    <m/>
    <m/>
    <s v="8.22102361"/>
    <s v="Caficentro"/>
    <s v="PYME MEDIANA"/>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8T00:00:00"/>
    <m/>
    <m/>
    <x v="37"/>
    <x v="3"/>
    <x v="0"/>
    <x v="0"/>
    <x v="0"/>
    <n v="1"/>
    <n v="1"/>
    <n v="1"/>
    <n v="1"/>
    <x v="0"/>
    <n v="1"/>
    <s v="8.22102361Caficentro"/>
    <x v="0"/>
    <d v="2024-01-18T00:00:00"/>
    <x v="3699"/>
    <d v="1899-12-30T00:00:00"/>
    <d v="2024-01-18T10:46:00"/>
    <s v="10:46"/>
    <d v="1899-12-30T06:00:29"/>
    <x v="2"/>
    <x v="2"/>
    <x v="29"/>
    <x v="1"/>
    <n v="8193"/>
  </r>
  <r>
    <n v="3730"/>
    <d v="2024-01-18T16:47:16"/>
    <d v="2024-01-18T16:48:13"/>
    <s v="45077024@ventasyservicios.com.co"/>
    <s v="Leidy Tatiana Pinzon Calderon"/>
    <m/>
    <d v="2024-01-18T00:00:00"/>
    <s v="11.10"/>
    <x v="7"/>
    <m/>
    <m/>
    <m/>
    <m/>
    <m/>
    <m/>
    <s v="gycaduanas@hotmail.com"/>
    <s v="RE: SOLICITUD DE CESION DE CONTRATO Y/O TITULARIA LINEA MOVIL # 301 3422370"/>
    <m/>
    <m/>
    <s v="3013422370"/>
    <s v="G&amp;C LOGISTICA E IMPORTACIONES S.A.S."/>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8T00:00:00"/>
    <m/>
    <m/>
    <x v="78"/>
    <x v="6"/>
    <x v="0"/>
    <x v="0"/>
    <x v="0"/>
    <n v="1"/>
    <n v="1"/>
    <n v="1"/>
    <n v="1"/>
    <x v="0"/>
    <n v="1"/>
    <s v="3013422370G&amp;C LOGISTICA E IMPORTACIONES S.A.S."/>
    <x v="0"/>
    <d v="2024-01-18T00:00:00"/>
    <x v="3700"/>
    <d v="1899-12-30T00:00:00"/>
    <s v="ERROR"/>
    <s v="Hora mal diligenciada."/>
    <s v="Corregir hora de gestión."/>
    <x v="0"/>
    <x v="2"/>
    <x v="12"/>
    <x v="1"/>
    <n v="8193"/>
  </r>
  <r>
    <n v="3731"/>
    <d v="2024-01-18T16:35:50"/>
    <d v="2024-01-18T16:49:02"/>
    <s v="45926622@ventasyservicios.com.co"/>
    <s v="Yuli Caterine Tellez Amado"/>
    <m/>
    <d v="2024-01-17T00:00:00"/>
    <s v="12:22"/>
    <x v="4"/>
    <m/>
    <m/>
    <m/>
    <m/>
    <m/>
    <m/>
    <m/>
    <m/>
    <s v="silviapinilla8@hotmail.com; "/>
    <s v="Re: Fwd: SOLICITUD DE CANCELACIÓN SERVICIO INTERNET"/>
    <s v="79478569"/>
    <s v="ALLPETS SAS"/>
    <s v="MICRO"/>
    <s v="CLIENTE EXTERNO"/>
    <x v="0"/>
    <m/>
    <s v="FIJO"/>
    <s v="HFC"/>
    <s v="CANCELACIÓN DE SERVICIO"/>
    <m/>
    <m/>
    <m/>
    <m/>
    <m/>
    <m/>
    <m/>
    <s v="COLOCACIÓN"/>
    <m/>
    <m/>
    <m/>
    <m/>
    <m/>
    <m/>
    <m/>
    <m/>
    <m/>
    <m/>
    <m/>
    <m/>
    <m/>
    <m/>
    <m/>
    <m/>
    <m/>
    <m/>
    <m/>
    <m/>
    <m/>
    <m/>
    <m/>
    <m/>
    <m/>
    <m/>
    <m/>
    <m/>
    <m/>
    <m/>
    <m/>
    <m/>
    <m/>
    <m/>
    <m/>
    <m/>
    <m/>
    <m/>
    <m/>
    <m/>
    <m/>
    <m/>
    <m/>
    <m/>
    <m/>
    <m/>
    <m/>
    <m/>
    <m/>
    <m/>
    <m/>
    <m/>
    <m/>
    <m/>
    <m/>
    <m/>
    <m/>
    <m/>
    <m/>
    <m/>
    <m/>
    <m/>
    <m/>
    <m/>
    <m/>
    <m/>
    <m/>
    <m/>
    <m/>
    <m/>
    <m/>
    <m/>
    <m/>
    <m/>
    <m/>
    <m/>
    <m/>
    <m/>
    <m/>
    <m/>
    <m/>
    <m/>
    <m/>
    <m/>
    <m/>
    <m/>
    <m/>
    <m/>
    <m/>
    <m/>
    <m/>
    <m/>
    <m/>
    <m/>
    <m/>
    <m/>
    <m/>
    <s v="TOTAL"/>
    <m/>
    <s v="NO INDICA MOTIVO"/>
    <m/>
    <x v="1"/>
    <m/>
    <m/>
    <s v="1"/>
    <m/>
    <m/>
    <s v="GESTIONADO"/>
    <m/>
    <d v="2024-01-18T00:00:00"/>
    <s v="N/A"/>
    <s v="N/A"/>
    <x v="74"/>
    <x v="0"/>
    <x v="0"/>
    <x v="0"/>
    <x v="0"/>
    <n v="1"/>
    <n v="1"/>
    <n v="1"/>
    <n v="1"/>
    <x v="0"/>
    <n v="1"/>
    <s v="79478569ALLPETS SAS"/>
    <x v="0"/>
    <d v="2024-01-18T00:00:00"/>
    <x v="3701"/>
    <d v="1899-12-30T00:00:00"/>
    <d v="2024-01-17T12:22:00"/>
    <s v="12:22"/>
    <d v="1899-12-31T04:27:02"/>
    <x v="0"/>
    <x v="0"/>
    <x v="1"/>
    <x v="1"/>
    <n v="8193"/>
  </r>
  <r>
    <n v="3732"/>
    <d v="2024-01-18T16:45:03"/>
    <d v="2024-01-18T16:50:29"/>
    <s v="45961543@ventasyservicios.com.co"/>
    <s v="Juan Jose Duque Aguirre"/>
    <m/>
    <d v="2024-01-18T00:00:00"/>
    <s v="11:13 "/>
    <x v="1"/>
    <m/>
    <m/>
    <s v="MIGUEL ANG MUNAR MONTADA"/>
    <s v="996718739"/>
    <s v="INFORMACIÓN"/>
    <m/>
    <m/>
    <m/>
    <m/>
    <m/>
    <m/>
    <m/>
    <m/>
    <m/>
    <x v="2"/>
    <m/>
    <m/>
    <m/>
    <m/>
    <m/>
    <m/>
    <m/>
    <m/>
    <m/>
    <m/>
    <m/>
    <m/>
    <m/>
    <m/>
    <m/>
    <m/>
    <m/>
    <m/>
    <m/>
    <m/>
    <m/>
    <m/>
    <m/>
    <m/>
    <m/>
    <m/>
    <m/>
    <m/>
    <m/>
    <m/>
    <m/>
    <m/>
    <m/>
    <m/>
    <m/>
    <m/>
    <m/>
    <m/>
    <m/>
    <m/>
    <m/>
    <m/>
    <m/>
    <m/>
    <m/>
    <m/>
    <m/>
    <m/>
    <m/>
    <m/>
    <m/>
    <m/>
    <m/>
    <m/>
    <m/>
    <m/>
    <m/>
    <m/>
    <m/>
    <m/>
    <m/>
    <m/>
    <m/>
    <m/>
    <m/>
    <m/>
    <m/>
    <m/>
    <m/>
    <m/>
    <m/>
    <m/>
    <m/>
    <m/>
    <m/>
    <m/>
    <m/>
    <m/>
    <m/>
    <m/>
    <m/>
    <m/>
    <m/>
    <m/>
    <m/>
    <m/>
    <m/>
    <m/>
    <s v="SOLICITUD CREACIÓN - CLIENTE EN GESTIÓN"/>
    <m/>
    <s v="USUARIO YA EXISTE"/>
    <m/>
    <m/>
    <m/>
    <m/>
    <m/>
    <m/>
    <m/>
    <m/>
    <m/>
    <m/>
    <m/>
    <m/>
    <m/>
    <m/>
    <m/>
    <m/>
    <m/>
    <m/>
    <m/>
    <m/>
    <m/>
    <m/>
    <x v="0"/>
    <m/>
    <m/>
    <m/>
    <m/>
    <m/>
    <s v="GESTIONADO"/>
    <m/>
    <d v="2024-01-18T00:00:00"/>
    <m/>
    <m/>
    <x v="7"/>
    <x v="1"/>
    <x v="0"/>
    <x v="0"/>
    <x v="0"/>
    <n v="1"/>
    <n v="1"/>
    <n v="1"/>
    <n v="1"/>
    <x v="0"/>
    <n v="1"/>
    <s v="996718739"/>
    <x v="2"/>
    <d v="2024-01-18T00:00:00"/>
    <x v="3702"/>
    <d v="1899-12-30T00:00:00"/>
    <d v="2024-01-18T11:13:00"/>
    <s v="11:13"/>
    <d v="1899-12-30T05:37:29"/>
    <x v="1"/>
    <x v="1"/>
    <x v="6"/>
    <x v="1"/>
    <n v="8193"/>
  </r>
  <r>
    <n v="3733"/>
    <d v="2024-01-18T16:44:39"/>
    <d v="2024-01-18T16:51:34"/>
    <s v="45961588@ventasyservicios.com.co"/>
    <s v="Brian Fernando Camacho Hernandez"/>
    <m/>
    <d v="2024-01-18T00:00:00"/>
    <s v="1243"/>
    <x v="4"/>
    <m/>
    <m/>
    <m/>
    <m/>
    <m/>
    <m/>
    <m/>
    <m/>
    <s v="Marcela.Aparicio@sherwin.com"/>
    <s v="Re: Activacion Roamin"/>
    <s v="3144304944"/>
    <s v="SHERWIN WILLIAMS COLOMBIA"/>
    <s v="PYME MEDIANA"/>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8T00:00:00"/>
    <s v="na"/>
    <s v="na"/>
    <x v="19"/>
    <x v="0"/>
    <x v="0"/>
    <x v="0"/>
    <x v="0"/>
    <n v="1"/>
    <n v="1"/>
    <n v="1"/>
    <n v="1"/>
    <x v="0"/>
    <n v="1"/>
    <s v="3144304944SHERWIN WILLIAMS COLOMBIA"/>
    <x v="0"/>
    <d v="2024-01-18T00:00:00"/>
    <x v="3703"/>
    <d v="1899-12-30T00:00:00"/>
    <d v="2024-01-18T00:00:00"/>
    <s v="Hora mal diligenciada."/>
    <d v="1899-12-30T16:51:34"/>
    <x v="3"/>
    <x v="2"/>
    <x v="21"/>
    <x v="0"/>
    <n v="8193"/>
  </r>
  <r>
    <n v="3734"/>
    <d v="2024-01-18T16:52:14"/>
    <d v="2024-01-18T16:53:33"/>
    <s v="46044558@ventasyservicios.com.co"/>
    <s v="Dick Harry Rodriguez Rocha"/>
    <m/>
    <d v="2024-01-18T00:00:00"/>
    <s v="12:12"/>
    <x v="4"/>
    <m/>
    <m/>
    <m/>
    <m/>
    <m/>
    <m/>
    <m/>
    <m/>
    <s v="gerencia.ti@electrofisiatria.com"/>
    <s v="Re: Fwd: Re: Informaci??n t??cnica servicio SIP"/>
    <s v="12081478"/>
    <s v="ELECTROFISIATRIA S.A.S."/>
    <s v="PYME MEDIANA"/>
    <s v="CLIENTE EXTERNO"/>
    <x v="0"/>
    <m/>
    <s v="FIJO"/>
    <s v="FO"/>
    <s v="CLOUD"/>
    <m/>
    <m/>
    <m/>
    <m/>
    <m/>
    <m/>
    <m/>
    <m/>
    <m/>
    <m/>
    <m/>
    <m/>
    <m/>
    <s v="INFORMACIÓN PRODUCTO"/>
    <m/>
    <m/>
    <m/>
    <m/>
    <m/>
    <m/>
    <m/>
    <m/>
    <m/>
    <m/>
    <m/>
    <m/>
    <m/>
    <m/>
    <m/>
    <m/>
    <m/>
    <m/>
    <m/>
    <m/>
    <m/>
    <m/>
    <m/>
    <m/>
    <m/>
    <m/>
    <m/>
    <m/>
    <m/>
    <m/>
    <m/>
    <m/>
    <m/>
    <m/>
    <m/>
    <m/>
    <m/>
    <m/>
    <m/>
    <m/>
    <m/>
    <m/>
    <m/>
    <m/>
    <m/>
    <m/>
    <m/>
    <m/>
    <m/>
    <m/>
    <m/>
    <m/>
    <m/>
    <m/>
    <m/>
    <m/>
    <m/>
    <m/>
    <m/>
    <m/>
    <m/>
    <m/>
    <m/>
    <m/>
    <m/>
    <m/>
    <m/>
    <m/>
    <m/>
    <m/>
    <m/>
    <m/>
    <m/>
    <m/>
    <m/>
    <m/>
    <m/>
    <m/>
    <m/>
    <m/>
    <m/>
    <m/>
    <m/>
    <m/>
    <m/>
    <m/>
    <m/>
    <m/>
    <m/>
    <m/>
    <m/>
    <m/>
    <m/>
    <m/>
    <m/>
    <x v="0"/>
    <m/>
    <m/>
    <m/>
    <m/>
    <m/>
    <s v="GESTIONADO"/>
    <m/>
    <d v="2024-01-18T00:00:00"/>
    <m/>
    <m/>
    <x v="102"/>
    <x v="0"/>
    <x v="0"/>
    <x v="0"/>
    <x v="0"/>
    <n v="1"/>
    <n v="1"/>
    <n v="1"/>
    <n v="1"/>
    <x v="1"/>
    <n v="2"/>
    <s v="12081478ELECTROFISIATRIA S.A.S."/>
    <x v="2"/>
    <d v="2024-01-18T00:00:00"/>
    <x v="3704"/>
    <d v="1899-12-30T00:00:00"/>
    <d v="2024-01-18T12:12:00"/>
    <s v="12:12"/>
    <d v="1899-12-30T04:41:33"/>
    <x v="1"/>
    <x v="1"/>
    <x v="20"/>
    <x v="1"/>
    <n v="8193"/>
  </r>
  <r>
    <n v="3735"/>
    <d v="2024-01-18T16:52:22"/>
    <d v="2024-01-18T16:53:41"/>
    <s v="45077035@ventasyservicios.com.co"/>
    <s v="Diana Marcela Navia Fino"/>
    <m/>
    <d v="2024-01-18T00:00:00"/>
    <s v="10:46"/>
    <x v="3"/>
    <m/>
    <s v="15571866"/>
    <m/>
    <m/>
    <m/>
    <m/>
    <m/>
    <m/>
    <m/>
    <m/>
    <s v="8.22102361"/>
    <s v="CAFICENTRO -"/>
    <s v="PYME PEQUEÑA"/>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8T00:00:00"/>
    <m/>
    <m/>
    <x v="61"/>
    <x v="3"/>
    <x v="0"/>
    <x v="0"/>
    <x v="0"/>
    <n v="1"/>
    <n v="1"/>
    <n v="1"/>
    <n v="1"/>
    <x v="0"/>
    <n v="1"/>
    <s v="8.22102361CAFICENTRO -"/>
    <x v="0"/>
    <d v="2024-01-18T00:00:00"/>
    <x v="3705"/>
    <d v="1899-12-30T00:00:00"/>
    <d v="2024-01-18T10:46:00"/>
    <s v="10:46"/>
    <d v="1899-12-30T06:07:41"/>
    <x v="2"/>
    <x v="2"/>
    <x v="29"/>
    <x v="1"/>
    <n v="8193"/>
  </r>
  <r>
    <n v="3736"/>
    <d v="2024-01-18T16:53:27"/>
    <d v="2024-01-18T16:55:32"/>
    <s v="46046817@ventasyservicios.com.co"/>
    <s v="Nicolas Romero Parra"/>
    <m/>
    <d v="2024-01-16T00:00:00"/>
    <s v="15:08"/>
    <x v="4"/>
    <m/>
    <m/>
    <m/>
    <m/>
    <m/>
    <m/>
    <m/>
    <m/>
    <s v="contacto@isamoda.com.co"/>
    <s v="Suspicious URL:CANCELACION INTERNET Y CAMBIO DE PLAN CELULAR ISAMODA SAS NIT 805.016.303- 7"/>
    <s v="1.47438209"/>
    <s v="ISAMODA"/>
    <s v="PYME MEDIANA"/>
    <s v="CLARO TE AYUDA"/>
    <x v="0"/>
    <m/>
    <s v="MÓVIL"/>
    <m/>
    <m/>
    <s v="CANCELACIÓN DE LÍNEA"/>
    <m/>
    <m/>
    <m/>
    <m/>
    <m/>
    <s v="PROPUESTA CONTENCIÓN"/>
    <m/>
    <m/>
    <m/>
    <m/>
    <m/>
    <m/>
    <m/>
    <m/>
    <m/>
    <m/>
    <m/>
    <m/>
    <m/>
    <m/>
    <m/>
    <m/>
    <m/>
    <m/>
    <m/>
    <m/>
    <m/>
    <m/>
    <m/>
    <m/>
    <m/>
    <m/>
    <m/>
    <m/>
    <m/>
    <m/>
    <m/>
    <m/>
    <m/>
    <m/>
    <m/>
    <m/>
    <m/>
    <m/>
    <m/>
    <m/>
    <m/>
    <m/>
    <m/>
    <m/>
    <m/>
    <m/>
    <m/>
    <m/>
    <m/>
    <m/>
    <m/>
    <m/>
    <m/>
    <m/>
    <m/>
    <m/>
    <m/>
    <m/>
    <m/>
    <m/>
    <m/>
    <m/>
    <m/>
    <m/>
    <m/>
    <m/>
    <m/>
    <m/>
    <m/>
    <m/>
    <m/>
    <m/>
    <m/>
    <m/>
    <m/>
    <m/>
    <m/>
    <m/>
    <m/>
    <m/>
    <m/>
    <m/>
    <m/>
    <m/>
    <m/>
    <m/>
    <m/>
    <m/>
    <m/>
    <m/>
    <m/>
    <m/>
    <m/>
    <m/>
    <m/>
    <m/>
    <m/>
    <m/>
    <m/>
    <m/>
    <m/>
    <m/>
    <x v="0"/>
    <m/>
    <m/>
    <m/>
    <m/>
    <m/>
    <s v="GESTIONADO"/>
    <m/>
    <d v="2024-01-18T00:00:00"/>
    <s v="N/A"/>
    <s v="996720219"/>
    <x v="72"/>
    <x v="0"/>
    <x v="0"/>
    <x v="0"/>
    <x v="0"/>
    <n v="1"/>
    <n v="1"/>
    <n v="1"/>
    <n v="1"/>
    <x v="0"/>
    <n v="1"/>
    <s v="1.47438209ISAMODA"/>
    <x v="1"/>
    <d v="2024-01-18T00:00:00"/>
    <x v="3706"/>
    <d v="1899-12-30T00:00:00"/>
    <d v="2024-01-16T15:08:00"/>
    <s v="15:08"/>
    <d v="1900-01-01T01:47:32"/>
    <x v="0"/>
    <x v="0"/>
    <x v="3"/>
    <x v="1"/>
    <n v="8193"/>
  </r>
  <r>
    <n v="3737"/>
    <d v="2024-01-18T16:54:57"/>
    <d v="2024-01-18T16:56:08"/>
    <s v="45688293@ventasyservicios.com.co"/>
    <s v="Juan David Mendez"/>
    <m/>
    <d v="2024-01-17T00:00:00"/>
    <s v="19:06"/>
    <x v="4"/>
    <m/>
    <m/>
    <m/>
    <m/>
    <m/>
    <m/>
    <m/>
    <m/>
    <s v="caanzabe@gmail.com"/>
    <s v="Cambio a Sim Virtual"/>
    <s v="3132839529"/>
    <s v="CONSULTORES TRIBUTARIOS CA S.A.S."/>
    <s v="MICR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8T00:00:00"/>
    <m/>
    <m/>
    <x v="21"/>
    <x v="0"/>
    <x v="0"/>
    <x v="0"/>
    <x v="0"/>
    <n v="1"/>
    <n v="1"/>
    <n v="1"/>
    <n v="1"/>
    <x v="0"/>
    <n v="1"/>
    <s v="3132839529CONSULTORES TRIBUTARIOS CA S.A.S."/>
    <x v="0"/>
    <d v="2024-01-18T00:00:00"/>
    <x v="3707"/>
    <d v="1899-12-30T00:00:00"/>
    <d v="2024-01-17T19:06:00"/>
    <s v="19:06"/>
    <d v="1899-12-30T21:50:08"/>
    <x v="4"/>
    <x v="0"/>
    <x v="4"/>
    <x v="1"/>
    <n v="8193"/>
  </r>
  <r>
    <n v="3738"/>
    <d v="2024-01-18T16:46:06"/>
    <d v="2024-01-18T16:56:17"/>
    <s v="45077016@ventasyservicios.com.co"/>
    <s v="Luis Guanuquiza Dominguez"/>
    <m/>
    <d v="2024-01-18T00:00:00"/>
    <s v="11:54"/>
    <x v="3"/>
    <m/>
    <s v="15571926"/>
    <m/>
    <m/>
    <m/>
    <m/>
    <m/>
    <m/>
    <m/>
    <m/>
    <s v="900454322"/>
    <s v="MEMCO SAS"/>
    <s v="PYME MEDIANA"/>
    <s v="CLIENTE EXTERNO"/>
    <x v="0"/>
    <m/>
    <s v="MÓVIL"/>
    <m/>
    <m/>
    <s v="REPORTES"/>
    <m/>
    <m/>
    <m/>
    <m/>
    <m/>
    <m/>
    <m/>
    <m/>
    <m/>
    <m/>
    <m/>
    <m/>
    <m/>
    <m/>
    <m/>
    <m/>
    <m/>
    <m/>
    <m/>
    <m/>
    <m/>
    <m/>
    <m/>
    <m/>
    <m/>
    <m/>
    <m/>
    <m/>
    <m/>
    <m/>
    <m/>
    <m/>
    <m/>
    <m/>
    <m/>
    <m/>
    <m/>
    <m/>
    <m/>
    <m/>
    <m/>
    <m/>
    <m/>
    <m/>
    <m/>
    <m/>
    <s v="REPORTE CORPORATIVO"/>
    <m/>
    <m/>
    <m/>
    <m/>
    <m/>
    <m/>
    <m/>
    <m/>
    <m/>
    <m/>
    <m/>
    <m/>
    <m/>
    <m/>
    <m/>
    <m/>
    <m/>
    <m/>
    <m/>
    <m/>
    <m/>
    <m/>
    <m/>
    <m/>
    <m/>
    <m/>
    <m/>
    <m/>
    <m/>
    <m/>
    <m/>
    <m/>
    <m/>
    <m/>
    <m/>
    <m/>
    <m/>
    <m/>
    <m/>
    <m/>
    <m/>
    <m/>
    <m/>
    <m/>
    <m/>
    <m/>
    <m/>
    <m/>
    <m/>
    <m/>
    <m/>
    <m/>
    <m/>
    <m/>
    <m/>
    <m/>
    <m/>
    <m/>
    <m/>
    <m/>
    <m/>
    <x v="0"/>
    <m/>
    <m/>
    <m/>
    <m/>
    <m/>
    <s v="GESTIONADO"/>
    <m/>
    <d v="2024-01-18T00:00:00"/>
    <m/>
    <m/>
    <x v="49"/>
    <x v="3"/>
    <x v="0"/>
    <x v="0"/>
    <x v="0"/>
    <n v="1"/>
    <n v="1"/>
    <n v="1"/>
    <n v="1"/>
    <x v="1"/>
    <n v="6"/>
    <s v="900454322MEMCO SAS"/>
    <x v="2"/>
    <d v="2024-01-18T00:00:00"/>
    <x v="3708"/>
    <d v="1899-12-30T00:00:00"/>
    <d v="2024-01-18T11:54:00"/>
    <s v="11:54"/>
    <d v="1899-12-30T05:02:17"/>
    <x v="1"/>
    <x v="1"/>
    <x v="25"/>
    <x v="1"/>
    <n v="8193"/>
  </r>
  <r>
    <n v="3739"/>
    <d v="2024-01-18T16:55:29"/>
    <d v="2024-01-18T16:56:49"/>
    <s v="45077035@ventasyservicios.com.co"/>
    <s v="Diana Marcela Navia Fino"/>
    <m/>
    <d v="2024-01-18T00:00:00"/>
    <s v="10:46"/>
    <x v="3"/>
    <m/>
    <s v="15571866"/>
    <m/>
    <m/>
    <m/>
    <m/>
    <m/>
    <m/>
    <m/>
    <m/>
    <s v="8.22429523"/>
    <s v="AGNIS SAS -"/>
    <s v="PYME PEQUEÑA"/>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8T00:00:00"/>
    <m/>
    <m/>
    <x v="61"/>
    <x v="3"/>
    <x v="0"/>
    <x v="0"/>
    <x v="0"/>
    <n v="1"/>
    <n v="1"/>
    <n v="1"/>
    <n v="1"/>
    <x v="0"/>
    <n v="1"/>
    <s v="8.22429523AGNIS SAS -"/>
    <x v="0"/>
    <d v="2024-01-18T00:00:00"/>
    <x v="3709"/>
    <d v="1899-12-30T00:00:00"/>
    <d v="2024-01-18T10:46:00"/>
    <s v="10:46"/>
    <d v="1899-12-30T06:10:49"/>
    <x v="2"/>
    <x v="2"/>
    <x v="29"/>
    <x v="1"/>
    <n v="8193"/>
  </r>
  <r>
    <n v="3740"/>
    <d v="2024-01-18T16:55:05"/>
    <d v="2024-01-18T16:57:08"/>
    <s v="45077024@ventasyservicios.com.co"/>
    <s v="Leidy Tatiana Pinzon Calderon"/>
    <m/>
    <d v="2024-01-18T00:00:00"/>
    <s v="11:12"/>
    <x v="7"/>
    <m/>
    <m/>
    <m/>
    <m/>
    <m/>
    <m/>
    <s v="asistente@arbolnaranja.com"/>
    <s v="Re: CONTENIDO|CESION DE CONTRATO A UNICORNIO Y CIRCUITO"/>
    <m/>
    <m/>
    <s v="3103297640"/>
    <s v="CONTENIDO NARANJA S.A.S"/>
    <s v="PYME PEQUEÑ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8T00:00:00"/>
    <m/>
    <m/>
    <x v="78"/>
    <x v="6"/>
    <x v="0"/>
    <x v="0"/>
    <x v="0"/>
    <n v="1"/>
    <n v="1"/>
    <n v="1"/>
    <n v="1"/>
    <x v="1"/>
    <n v="2"/>
    <s v="3103297640CONTENIDO NARANJA S.A.S"/>
    <x v="2"/>
    <d v="2024-01-18T00:00:00"/>
    <x v="3710"/>
    <d v="1899-12-30T00:00:00"/>
    <d v="2024-01-18T11:12:00"/>
    <s v="11:12"/>
    <d v="1899-12-30T05:45:08"/>
    <x v="1"/>
    <x v="1"/>
    <x v="12"/>
    <x v="1"/>
    <n v="8193"/>
  </r>
  <r>
    <n v="3741"/>
    <d v="2024-01-18T16:50:33"/>
    <d v="2024-01-18T16:57:16"/>
    <s v="45961543@ventasyservicios.com.co"/>
    <s v="Juan Jose Duque Aguirre"/>
    <m/>
    <d v="2024-01-18T00:00:00"/>
    <s v="11:45 "/>
    <x v="1"/>
    <m/>
    <m/>
    <s v="COMERCIALIZADORA UB CUARE"/>
    <s v="900796026"/>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18T00:00:00"/>
    <m/>
    <m/>
    <x v="5"/>
    <x v="1"/>
    <x v="0"/>
    <x v="0"/>
    <x v="0"/>
    <n v="1"/>
    <n v="1"/>
    <n v="1"/>
    <n v="1"/>
    <x v="0"/>
    <n v="1"/>
    <s v="900796026"/>
    <x v="2"/>
    <d v="2024-01-18T00:00:00"/>
    <x v="3711"/>
    <d v="1899-12-30T00:00:00"/>
    <d v="2024-01-18T11:45:00"/>
    <s v="11:45"/>
    <d v="1899-12-30T05:12:16"/>
    <x v="1"/>
    <x v="1"/>
    <x v="6"/>
    <x v="1"/>
    <n v="8193"/>
  </r>
  <r>
    <n v="3742"/>
    <d v="2024-01-18T16:56:19"/>
    <d v="2024-01-18T16:57:29"/>
    <s v="45077016@ventasyservicios.com.co"/>
    <s v="Luis Guanuquiza Dominguez"/>
    <m/>
    <d v="2024-01-18T00:00:00"/>
    <s v="11:54"/>
    <x v="3"/>
    <m/>
    <s v="15571926"/>
    <m/>
    <m/>
    <m/>
    <m/>
    <m/>
    <m/>
    <m/>
    <m/>
    <s v="900454322"/>
    <s v="MEMCO SAS"/>
    <s v="MICRO"/>
    <s v="CLIENTE CLARO"/>
    <x v="0"/>
    <m/>
    <s v="MÓVIL"/>
    <m/>
    <m/>
    <s v="REPORTES"/>
    <m/>
    <m/>
    <m/>
    <m/>
    <m/>
    <m/>
    <m/>
    <m/>
    <m/>
    <m/>
    <m/>
    <m/>
    <m/>
    <m/>
    <m/>
    <m/>
    <m/>
    <m/>
    <m/>
    <m/>
    <m/>
    <m/>
    <m/>
    <m/>
    <m/>
    <m/>
    <m/>
    <m/>
    <m/>
    <m/>
    <m/>
    <m/>
    <m/>
    <m/>
    <m/>
    <m/>
    <m/>
    <m/>
    <m/>
    <m/>
    <m/>
    <m/>
    <m/>
    <m/>
    <m/>
    <m/>
    <s v="REPORTE DE CONSUMO"/>
    <m/>
    <m/>
    <m/>
    <m/>
    <m/>
    <m/>
    <m/>
    <m/>
    <m/>
    <m/>
    <m/>
    <m/>
    <m/>
    <m/>
    <m/>
    <m/>
    <m/>
    <m/>
    <m/>
    <m/>
    <m/>
    <m/>
    <m/>
    <m/>
    <m/>
    <m/>
    <m/>
    <m/>
    <m/>
    <m/>
    <m/>
    <m/>
    <m/>
    <m/>
    <m/>
    <m/>
    <m/>
    <m/>
    <m/>
    <m/>
    <m/>
    <m/>
    <m/>
    <m/>
    <m/>
    <m/>
    <m/>
    <m/>
    <m/>
    <m/>
    <m/>
    <m/>
    <m/>
    <m/>
    <m/>
    <m/>
    <m/>
    <m/>
    <m/>
    <m/>
    <m/>
    <x v="0"/>
    <m/>
    <m/>
    <m/>
    <m/>
    <m/>
    <s v="GESTIONADO"/>
    <m/>
    <d v="2024-01-18T00:00:00"/>
    <m/>
    <m/>
    <x v="153"/>
    <x v="3"/>
    <x v="0"/>
    <x v="0"/>
    <x v="0"/>
    <n v="1"/>
    <n v="1"/>
    <n v="1"/>
    <n v="1"/>
    <x v="1"/>
    <n v="6"/>
    <s v="900454322MEMCO SAS"/>
    <x v="2"/>
    <d v="2024-01-18T00:00:00"/>
    <x v="3712"/>
    <d v="1899-12-30T00:00:00"/>
    <d v="2024-01-18T11:54:00"/>
    <s v="11:54"/>
    <d v="1899-12-30T05:03:29"/>
    <x v="1"/>
    <x v="1"/>
    <x v="25"/>
    <x v="1"/>
    <n v="8193"/>
  </r>
  <r>
    <n v="3743"/>
    <d v="2024-01-18T16:56:42"/>
    <d v="2024-01-18T16:57:50"/>
    <s v="46044959@ventasyservicios.com.co"/>
    <s v="Brayan Enrique Cuida Castillo"/>
    <m/>
    <d v="2024-01-17T00:00:00"/>
    <s v="3:55 p. m."/>
    <x v="4"/>
    <m/>
    <m/>
    <m/>
    <m/>
    <m/>
    <m/>
    <m/>
    <m/>
    <s v="yansupe20@yahoo.es"/>
    <s v="Fw: Solicitud de cancelación del servicio y queja por factura"/>
    <s v="60854987"/>
    <s v=" YANLEDYS SUAREZ PEREZ"/>
    <s v="MICRO"/>
    <s v="CLIENTE CLARO"/>
    <x v="0"/>
    <m/>
    <s v="FIJO"/>
    <s v="HFC"/>
    <s v="CANCELACIÓN DE SERVICIO"/>
    <m/>
    <m/>
    <m/>
    <m/>
    <m/>
    <m/>
    <m/>
    <s v="COLOCACIÓN"/>
    <m/>
    <m/>
    <m/>
    <m/>
    <m/>
    <m/>
    <m/>
    <m/>
    <m/>
    <m/>
    <m/>
    <m/>
    <m/>
    <m/>
    <m/>
    <m/>
    <m/>
    <m/>
    <m/>
    <m/>
    <m/>
    <m/>
    <m/>
    <m/>
    <m/>
    <m/>
    <m/>
    <m/>
    <m/>
    <m/>
    <m/>
    <m/>
    <m/>
    <m/>
    <m/>
    <m/>
    <m/>
    <m/>
    <m/>
    <m/>
    <m/>
    <m/>
    <m/>
    <m/>
    <m/>
    <m/>
    <m/>
    <m/>
    <m/>
    <m/>
    <m/>
    <m/>
    <m/>
    <m/>
    <m/>
    <m/>
    <m/>
    <m/>
    <m/>
    <m/>
    <m/>
    <m/>
    <m/>
    <m/>
    <m/>
    <m/>
    <m/>
    <m/>
    <m/>
    <m/>
    <m/>
    <m/>
    <m/>
    <m/>
    <m/>
    <m/>
    <m/>
    <m/>
    <m/>
    <m/>
    <m/>
    <m/>
    <m/>
    <m/>
    <m/>
    <m/>
    <m/>
    <m/>
    <m/>
    <m/>
    <m/>
    <m/>
    <m/>
    <m/>
    <m/>
    <m/>
    <m/>
    <s v="TOTAL"/>
    <m/>
    <s v="NO INDICA MOTIVO"/>
    <m/>
    <x v="1"/>
    <m/>
    <m/>
    <s v="1"/>
    <m/>
    <m/>
    <s v="GESTIONADO"/>
    <m/>
    <d v="2024-01-18T00:00:00"/>
    <s v="nn"/>
    <m/>
    <x v="74"/>
    <x v="0"/>
    <x v="0"/>
    <x v="0"/>
    <x v="0"/>
    <n v="1"/>
    <n v="1"/>
    <n v="1"/>
    <n v="1"/>
    <x v="0"/>
    <n v="1"/>
    <s v="60854987 YANLEDYS SUAREZ PEREZ"/>
    <x v="0"/>
    <d v="2024-01-18T00:00:00"/>
    <x v="3713"/>
    <d v="1899-12-30T00:00:00"/>
    <d v="2024-01-17T03:55:00"/>
    <s v="3:55"/>
    <d v="1899-12-31T13:02:50"/>
    <x v="0"/>
    <x v="0"/>
    <x v="7"/>
    <x v="0"/>
    <n v="8193"/>
  </r>
  <r>
    <n v="3744"/>
    <d v="2024-01-18T17:00:01"/>
    <d v="2024-01-18T17:00:59"/>
    <s v="45077024@ventasyservicios.com.co"/>
    <s v="Leidy Tatiana Pinzon Calderon"/>
    <m/>
    <d v="2024-01-18T00:00:00"/>
    <s v="11:15"/>
    <x v="7"/>
    <m/>
    <m/>
    <m/>
    <m/>
    <m/>
    <m/>
    <s v="jhuribe@unal.edu.co"/>
    <s v="Re: Cesión"/>
    <m/>
    <m/>
    <s v="3128516309"/>
    <s v="IBX S.A.S"/>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8T00:00:00"/>
    <m/>
    <m/>
    <x v="78"/>
    <x v="6"/>
    <x v="0"/>
    <x v="0"/>
    <x v="0"/>
    <n v="1"/>
    <n v="1"/>
    <n v="1"/>
    <n v="1"/>
    <x v="1"/>
    <n v="2"/>
    <s v="3128516309IBX S.A.S"/>
    <x v="2"/>
    <d v="2024-01-18T00:00:00"/>
    <x v="3714"/>
    <d v="1899-12-30T00:00:00"/>
    <d v="2024-01-18T11:15:00"/>
    <s v="11:15"/>
    <d v="1899-12-30T05:45:59"/>
    <x v="1"/>
    <x v="1"/>
    <x v="12"/>
    <x v="1"/>
    <n v="8193"/>
  </r>
  <r>
    <n v="3745"/>
    <d v="2024-01-18T16:51:48"/>
    <d v="2024-01-18T17:04:27"/>
    <s v="45961588@ventasyservicios.com.co"/>
    <s v="Brian Fernando Camacho Hernandez"/>
    <m/>
    <d v="2024-01-18T00:00:00"/>
    <s v="1204"/>
    <x v="4"/>
    <m/>
    <m/>
    <m/>
    <m/>
    <m/>
    <m/>
    <m/>
    <m/>
    <s v="natalia.vargas@marquillas.com.co"/>
    <s v="Re: Marquillas S.A.S Solicitud de cancelación de línea"/>
    <s v="3218153447 "/>
    <s v="MARQUILLAS SAS "/>
    <s v="PYME PEQUEÑA"/>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8T00:00:00"/>
    <s v="na"/>
    <s v="na"/>
    <x v="61"/>
    <x v="0"/>
    <x v="0"/>
    <x v="0"/>
    <x v="0"/>
    <n v="1"/>
    <n v="1"/>
    <n v="1"/>
    <n v="1"/>
    <x v="0"/>
    <n v="1"/>
    <s v="3218153447 MARQUILLAS SAS "/>
    <x v="0"/>
    <d v="2024-01-18T00:00:00"/>
    <x v="3715"/>
    <d v="1899-12-30T00:00:00"/>
    <d v="2024-01-18T00:00:00"/>
    <s v="Hora mal diligenciada."/>
    <d v="1899-12-30T17:04:27"/>
    <x v="3"/>
    <x v="2"/>
    <x v="21"/>
    <x v="0"/>
    <n v="8193"/>
  </r>
  <r>
    <n v="3746"/>
    <d v="2024-01-18T16:57:23"/>
    <d v="2024-01-18T17:04:30"/>
    <s v="45961543@ventasyservicios.com.co"/>
    <s v="Juan Jose Duque Aguirre"/>
    <m/>
    <d v="2024-01-18T00:00:00"/>
    <s v="11:49 "/>
    <x v="1"/>
    <m/>
    <m/>
    <s v="IGLESIA ADVENTISTA DEL SE"/>
    <s v="900826341"/>
    <s v="INFORMACIÓN"/>
    <m/>
    <m/>
    <m/>
    <m/>
    <m/>
    <m/>
    <m/>
    <m/>
    <m/>
    <x v="2"/>
    <m/>
    <m/>
    <m/>
    <m/>
    <m/>
    <m/>
    <m/>
    <m/>
    <m/>
    <m/>
    <m/>
    <m/>
    <m/>
    <m/>
    <m/>
    <m/>
    <m/>
    <m/>
    <m/>
    <m/>
    <m/>
    <m/>
    <m/>
    <m/>
    <m/>
    <m/>
    <m/>
    <m/>
    <m/>
    <m/>
    <m/>
    <m/>
    <m/>
    <m/>
    <m/>
    <m/>
    <m/>
    <m/>
    <m/>
    <m/>
    <m/>
    <m/>
    <m/>
    <m/>
    <m/>
    <m/>
    <m/>
    <m/>
    <m/>
    <m/>
    <m/>
    <m/>
    <m/>
    <m/>
    <m/>
    <m/>
    <m/>
    <m/>
    <m/>
    <m/>
    <m/>
    <m/>
    <m/>
    <m/>
    <m/>
    <m/>
    <m/>
    <m/>
    <m/>
    <m/>
    <m/>
    <m/>
    <m/>
    <m/>
    <m/>
    <m/>
    <m/>
    <m/>
    <m/>
    <m/>
    <m/>
    <m/>
    <m/>
    <m/>
    <m/>
    <m/>
    <m/>
    <m/>
    <s v="OTROS TEMAS"/>
    <s v="OTROS TEMAS"/>
    <m/>
    <s v="envio de factura"/>
    <m/>
    <m/>
    <m/>
    <m/>
    <m/>
    <m/>
    <m/>
    <m/>
    <m/>
    <m/>
    <m/>
    <m/>
    <m/>
    <m/>
    <m/>
    <m/>
    <m/>
    <m/>
    <m/>
    <m/>
    <m/>
    <x v="0"/>
    <m/>
    <m/>
    <m/>
    <m/>
    <m/>
    <s v="GESTIONADO"/>
    <m/>
    <d v="2024-01-18T00:00:00"/>
    <m/>
    <m/>
    <x v="56"/>
    <x v="1"/>
    <x v="0"/>
    <x v="0"/>
    <x v="0"/>
    <n v="1"/>
    <n v="1"/>
    <n v="1"/>
    <n v="1"/>
    <x v="1"/>
    <n v="2"/>
    <s v="900826341"/>
    <x v="2"/>
    <d v="2024-01-18T00:00:00"/>
    <x v="3716"/>
    <d v="1899-12-30T00:00:00"/>
    <d v="2024-01-18T11:49:00"/>
    <s v="11:49"/>
    <d v="1899-12-30T05:15:30"/>
    <x v="1"/>
    <x v="1"/>
    <x v="6"/>
    <x v="1"/>
    <n v="8193"/>
  </r>
  <r>
    <n v="3747"/>
    <d v="2024-01-18T17:04:20"/>
    <d v="2024-01-18T17:05:24"/>
    <s v="45077016@ventasyservicios.com.co"/>
    <s v="Luis Guanuquiza Dominguez"/>
    <m/>
    <d v="2024-01-18T00:00:00"/>
    <s v="12:15"/>
    <x v="3"/>
    <m/>
    <s v="15571935"/>
    <m/>
    <m/>
    <m/>
    <m/>
    <m/>
    <m/>
    <m/>
    <m/>
    <s v="830090100"/>
    <s v="Assist Consultores de Sistemas"/>
    <s v="MICRO"/>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8T00:00:00"/>
    <m/>
    <m/>
    <x v="9"/>
    <x v="3"/>
    <x v="0"/>
    <x v="0"/>
    <x v="0"/>
    <n v="1"/>
    <n v="1"/>
    <n v="1"/>
    <n v="1"/>
    <x v="1"/>
    <n v="2"/>
    <s v="830090100Assist Consultores de Sistemas"/>
    <x v="2"/>
    <d v="2024-01-18T00:00:00"/>
    <x v="3717"/>
    <d v="1899-12-30T00:00:00"/>
    <d v="2024-01-18T12:15:00"/>
    <s v="12:15"/>
    <d v="1899-12-30T04:50:24"/>
    <x v="1"/>
    <x v="1"/>
    <x v="25"/>
    <x v="1"/>
    <n v="8193"/>
  </r>
  <r>
    <n v="3748"/>
    <d v="2024-01-18T17:03:53"/>
    <d v="2024-01-18T17:05:52"/>
    <s v="45077024@ventasyservicios.com.co"/>
    <s v="Leidy Tatiana Pinzon Calderon"/>
    <m/>
    <d v="2024-01-18T00:00:00"/>
    <s v="11:23"/>
    <x v="7"/>
    <m/>
    <m/>
    <m/>
    <m/>
    <m/>
    <m/>
    <s v="itagui.servi2017@hotmail.com"/>
    <s v="RE: petición"/>
    <m/>
    <m/>
    <s v="3122961609"/>
    <s v="SERVIPUNTO ITAGUI S.A.S."/>
    <s v="MICR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8T00:00:00"/>
    <m/>
    <m/>
    <x v="79"/>
    <x v="6"/>
    <x v="0"/>
    <x v="0"/>
    <x v="0"/>
    <n v="1"/>
    <n v="1"/>
    <n v="1"/>
    <n v="1"/>
    <x v="2"/>
    <n v="3"/>
    <s v="3122961609SERVIPUNTO ITAGUI S.A.S."/>
    <x v="2"/>
    <d v="2024-01-18T00:00:00"/>
    <x v="3718"/>
    <d v="1899-12-30T00:00:00"/>
    <d v="2024-01-18T11:23:00"/>
    <s v="11:23"/>
    <d v="1899-12-30T05:42:52"/>
    <x v="1"/>
    <x v="1"/>
    <x v="12"/>
    <x v="1"/>
    <n v="8193"/>
  </r>
  <r>
    <n v="3749"/>
    <d v="2024-01-18T17:04:33"/>
    <d v="2024-01-18T17:06:32"/>
    <s v="45077035@ventasyservicios.com.co"/>
    <s v="Diana Marcela Navia Fino"/>
    <m/>
    <d v="2024-01-18T00:00:00"/>
    <s v="10:44"/>
    <x v="3"/>
    <m/>
    <s v="15571864"/>
    <m/>
    <m/>
    <m/>
    <m/>
    <m/>
    <m/>
    <m/>
    <m/>
    <s v="8.22480688"/>
    <s v="FONDO DE GARANTIAS DEL CAFE S.A -"/>
    <s v="PYME PEQUEÑA"/>
    <s v="CLIENTE EXTERNO"/>
    <x v="0"/>
    <m/>
    <s v="MÓVIL"/>
    <m/>
    <m/>
    <s v="REPORTES"/>
    <m/>
    <m/>
    <m/>
    <m/>
    <m/>
    <m/>
    <m/>
    <m/>
    <m/>
    <m/>
    <m/>
    <m/>
    <m/>
    <m/>
    <m/>
    <m/>
    <m/>
    <m/>
    <m/>
    <m/>
    <m/>
    <m/>
    <m/>
    <m/>
    <m/>
    <m/>
    <m/>
    <m/>
    <m/>
    <m/>
    <m/>
    <m/>
    <m/>
    <m/>
    <m/>
    <m/>
    <m/>
    <m/>
    <m/>
    <m/>
    <m/>
    <m/>
    <m/>
    <m/>
    <m/>
    <m/>
    <s v="REPORTE CORPORATIVO"/>
    <m/>
    <m/>
    <m/>
    <m/>
    <m/>
    <m/>
    <m/>
    <m/>
    <m/>
    <m/>
    <m/>
    <m/>
    <m/>
    <m/>
    <m/>
    <m/>
    <m/>
    <m/>
    <m/>
    <m/>
    <m/>
    <m/>
    <m/>
    <m/>
    <m/>
    <m/>
    <m/>
    <m/>
    <m/>
    <m/>
    <m/>
    <m/>
    <m/>
    <m/>
    <m/>
    <m/>
    <m/>
    <m/>
    <m/>
    <m/>
    <m/>
    <m/>
    <m/>
    <m/>
    <m/>
    <m/>
    <m/>
    <m/>
    <m/>
    <m/>
    <m/>
    <m/>
    <m/>
    <m/>
    <m/>
    <m/>
    <m/>
    <m/>
    <m/>
    <m/>
    <m/>
    <x v="0"/>
    <m/>
    <m/>
    <m/>
    <m/>
    <m/>
    <s v="GESTIONADO"/>
    <m/>
    <d v="2024-01-18T00:00:00"/>
    <m/>
    <m/>
    <x v="49"/>
    <x v="3"/>
    <x v="0"/>
    <x v="0"/>
    <x v="0"/>
    <n v="1"/>
    <n v="1"/>
    <n v="1"/>
    <n v="1"/>
    <x v="0"/>
    <n v="1"/>
    <s v="8.22480688FONDO DE GARANTIAS DEL CAFE S.A -"/>
    <x v="0"/>
    <d v="2024-01-18T00:00:00"/>
    <x v="3719"/>
    <d v="1899-12-30T00:00:00"/>
    <d v="2024-01-18T10:44:00"/>
    <s v="10:44"/>
    <d v="1899-12-30T06:22:32"/>
    <x v="2"/>
    <x v="2"/>
    <x v="29"/>
    <x v="1"/>
    <n v="8193"/>
  </r>
  <r>
    <n v="3750"/>
    <d v="2024-01-18T17:06:47"/>
    <d v="2024-01-18T17:08:28"/>
    <s v="46046817@ventasyservicios.com.co"/>
    <s v="Nicolas Romero Parra"/>
    <m/>
    <d v="2024-01-16T00:00:00"/>
    <s v="15:14"/>
    <x v="4"/>
    <m/>
    <m/>
    <m/>
    <m/>
    <m/>
    <m/>
    <m/>
    <m/>
    <s v="myraperez@hotmail.com"/>
    <s v="RE: Fwd: MEJORAR PLANES  FIJO COMPAÑIA TRANSNAVAL S.A.S. -"/>
    <s v="12212368"/>
    <s v="COMPAÑIA TRANSNAVAL S.A.S."/>
    <s v="PYME MEDIANA"/>
    <s v="CLIENTE CLARO"/>
    <x v="0"/>
    <m/>
    <s v="FIJO"/>
    <s v="FO"/>
    <s v="CAMBIO PLAN TARIFA"/>
    <m/>
    <m/>
    <m/>
    <m/>
    <m/>
    <s v="DOWNGRADE"/>
    <m/>
    <m/>
    <m/>
    <m/>
    <m/>
    <m/>
    <m/>
    <m/>
    <m/>
    <m/>
    <m/>
    <m/>
    <m/>
    <m/>
    <m/>
    <m/>
    <m/>
    <m/>
    <m/>
    <m/>
    <m/>
    <m/>
    <m/>
    <m/>
    <m/>
    <m/>
    <m/>
    <m/>
    <m/>
    <m/>
    <m/>
    <m/>
    <m/>
    <m/>
    <m/>
    <m/>
    <m/>
    <m/>
    <m/>
    <m/>
    <m/>
    <m/>
    <m/>
    <m/>
    <m/>
    <m/>
    <m/>
    <m/>
    <m/>
    <m/>
    <m/>
    <m/>
    <m/>
    <m/>
    <m/>
    <m/>
    <m/>
    <m/>
    <m/>
    <m/>
    <m/>
    <m/>
    <m/>
    <m/>
    <m/>
    <m/>
    <m/>
    <m/>
    <m/>
    <m/>
    <m/>
    <m/>
    <m/>
    <m/>
    <m/>
    <m/>
    <m/>
    <m/>
    <m/>
    <m/>
    <m/>
    <m/>
    <m/>
    <m/>
    <m/>
    <m/>
    <m/>
    <m/>
    <m/>
    <m/>
    <m/>
    <m/>
    <m/>
    <m/>
    <m/>
    <m/>
    <m/>
    <m/>
    <m/>
    <m/>
    <m/>
    <m/>
    <m/>
    <x v="0"/>
    <m/>
    <m/>
    <m/>
    <m/>
    <m/>
    <s v="GESTIONADO"/>
    <m/>
    <d v="2024-01-17T00:00:00"/>
    <s v="N/A"/>
    <s v="20673291"/>
    <x v="35"/>
    <x v="0"/>
    <x v="0"/>
    <x v="0"/>
    <x v="0"/>
    <n v="1"/>
    <n v="1"/>
    <n v="1"/>
    <n v="1"/>
    <x v="2"/>
    <n v="2"/>
    <s v="12212368COMPAÑIA TRANSNAVAL S.A.S."/>
    <x v="1"/>
    <d v="2024-01-18T00:00:00"/>
    <x v="3720"/>
    <d v="1899-12-30T00:00:00"/>
    <d v="2024-01-16T15:14:00"/>
    <s v="15:14"/>
    <d v="1900-01-01T01:54:28"/>
    <x v="0"/>
    <x v="0"/>
    <x v="3"/>
    <x v="1"/>
    <n v="8193"/>
  </r>
  <r>
    <n v="3751"/>
    <d v="2024-01-18T17:07:49"/>
    <d v="2024-01-18T17:08:37"/>
    <s v="46044959@ventasyservicios.com.co"/>
    <s v="Brayan Enrique Cuida Castillo"/>
    <m/>
    <d v="2024-01-17T00:00:00"/>
    <s v="3:59 p. m."/>
    <x v="4"/>
    <m/>
    <m/>
    <m/>
    <m/>
    <m/>
    <m/>
    <m/>
    <m/>
    <s v="facturasccl@camlibro.com.co"/>
    <s v="RE: SOLICITUD FACTURAS CLIENTE CODIGO 11240734"/>
    <s v="11240734"/>
    <s v="CAMARA COLOMBIANA DEL LIB"/>
    <s v="MICRO"/>
    <s v="CLIENTE CLAR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8T00:00:00"/>
    <s v="nn"/>
    <m/>
    <x v="9"/>
    <x v="0"/>
    <x v="0"/>
    <x v="0"/>
    <x v="0"/>
    <n v="1"/>
    <n v="1"/>
    <n v="1"/>
    <n v="1"/>
    <x v="0"/>
    <n v="1"/>
    <s v="11240734CAMARA COLOMBIANA DEL LIB"/>
    <x v="0"/>
    <d v="2024-01-18T00:00:00"/>
    <x v="3721"/>
    <d v="1899-12-30T00:00:00"/>
    <d v="2024-01-17T03:59:00"/>
    <s v="3:59"/>
    <d v="1899-12-31T13:09:37"/>
    <x v="0"/>
    <x v="0"/>
    <x v="7"/>
    <x v="0"/>
    <n v="8193"/>
  </r>
  <r>
    <n v="3752"/>
    <d v="2024-01-18T17:08:17"/>
    <d v="2024-01-18T17:09:05"/>
    <s v="45688293@ventasyservicios.com.co"/>
    <s v="Juan David Mendez"/>
    <m/>
    <d v="2024-01-17T00:00:00"/>
    <s v="19:03"/>
    <x v="4"/>
    <m/>
    <m/>
    <m/>
    <m/>
    <m/>
    <m/>
    <m/>
    <m/>
    <s v="alcaice@yahoo.com"/>
    <s v="Re: &quot;Código de confirmación Sim Virtual&quot;"/>
    <s v="3153971274"/>
    <s v="LINNK PROYECTOS S.A.S."/>
    <s v="SOH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8T00:00:00"/>
    <m/>
    <m/>
    <x v="21"/>
    <x v="0"/>
    <x v="0"/>
    <x v="0"/>
    <x v="0"/>
    <n v="1"/>
    <n v="1"/>
    <n v="1"/>
    <n v="1"/>
    <x v="0"/>
    <n v="1"/>
    <s v="3153971274LINNK PROYECTOS S.A.S."/>
    <x v="0"/>
    <d v="2024-01-18T00:00:00"/>
    <x v="3722"/>
    <d v="1899-12-30T00:00:00"/>
    <d v="2024-01-17T19:03:00"/>
    <s v="19:03"/>
    <d v="1899-12-30T22:06:05"/>
    <x v="4"/>
    <x v="0"/>
    <x v="4"/>
    <x v="1"/>
    <n v="8193"/>
  </r>
  <r>
    <n v="3753"/>
    <d v="2024-01-18T17:01:57"/>
    <d v="2024-01-18T17:09:23"/>
    <s v="45577874@ventasyservicios.com.co"/>
    <s v="David Andres Pardo Torres"/>
    <m/>
    <d v="2024-01-17T00:00:00"/>
    <s v="19:04"/>
    <x v="4"/>
    <m/>
    <m/>
    <m/>
    <m/>
    <m/>
    <m/>
    <m/>
    <m/>
    <s v="jhonfcga@gmail.com"/>
    <s v="Cesión de contrato de persona natural a empresa."/>
    <s v="95703605"/>
    <s v="JHON FERNA CRUZ GALINDO"/>
    <s v="MASIVO"/>
    <s v="CLIENTE EXTERNO"/>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8T00:00:00"/>
    <s v="996722824_x000a_"/>
    <m/>
    <x v="37"/>
    <x v="0"/>
    <x v="0"/>
    <x v="0"/>
    <x v="0"/>
    <n v="1"/>
    <n v="1"/>
    <n v="1"/>
    <n v="1"/>
    <x v="0"/>
    <n v="1"/>
    <s v="95703605JHON FERNA CRUZ GALINDO"/>
    <x v="0"/>
    <d v="2024-01-18T00:00:00"/>
    <x v="3723"/>
    <d v="1899-12-30T00:00:00"/>
    <d v="2024-01-17T19:04:00"/>
    <s v="19:04"/>
    <d v="1899-12-30T22:05:23"/>
    <x v="4"/>
    <x v="0"/>
    <x v="14"/>
    <x v="0"/>
    <n v="8193"/>
  </r>
  <r>
    <n v="3754"/>
    <d v="2024-01-18T17:08:41"/>
    <d v="2024-01-18T17:09:46"/>
    <s v="45077016@ventasyservicios.com.co"/>
    <s v="Luis Guanuquiza Dominguez"/>
    <m/>
    <d v="2024-01-18T00:00:00"/>
    <s v="12:17"/>
    <x v="3"/>
    <m/>
    <s v="15571937"/>
    <m/>
    <m/>
    <m/>
    <m/>
    <m/>
    <m/>
    <m/>
    <m/>
    <s v="830090100"/>
    <s v="Assist Consultores de Sistemas"/>
    <s v="MICR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8T00:00:00"/>
    <m/>
    <m/>
    <x v="21"/>
    <x v="3"/>
    <x v="0"/>
    <x v="0"/>
    <x v="0"/>
    <n v="1"/>
    <n v="1"/>
    <n v="1"/>
    <n v="1"/>
    <x v="2"/>
    <n v="2"/>
    <s v="830090100Assist Consultores de Sistemas"/>
    <x v="2"/>
    <d v="2024-01-18T00:00:00"/>
    <x v="3724"/>
    <d v="1899-12-30T00:00:00"/>
    <d v="2024-01-18T12:17:00"/>
    <s v="12:17"/>
    <d v="1899-12-30T04:52:46"/>
    <x v="1"/>
    <x v="1"/>
    <x v="25"/>
    <x v="1"/>
    <n v="8193"/>
  </r>
  <r>
    <n v="3755"/>
    <d v="2024-01-18T17:08:47"/>
    <d v="2024-01-18T17:11:12"/>
    <s v="46044971@ventasyservicios.com.co"/>
    <s v="Rowinson Pinilla Vega"/>
    <m/>
    <d v="2024-01-17T00:00:00"/>
    <s v="17:54 p. m."/>
    <x v="4"/>
    <m/>
    <m/>
    <m/>
    <m/>
    <m/>
    <m/>
    <m/>
    <m/>
    <s v="lilianajc.9@gmail.com"/>
    <s v="cancelacion sierra nevada 122"/>
    <s v="14661949"/>
    <s v="GRUPO SIER NEVADA SAS "/>
    <s v="PYME PEQUEÑA"/>
    <s v="CLIENTE EXTERNO"/>
    <x v="0"/>
    <m/>
    <s v="FIJO"/>
    <s v="HFC"/>
    <s v="CANCELACIÓN DE SERVICIO"/>
    <m/>
    <m/>
    <m/>
    <m/>
    <m/>
    <m/>
    <m/>
    <s v="PROPUESTA CONTENCIÓN"/>
    <m/>
    <m/>
    <m/>
    <m/>
    <m/>
    <m/>
    <m/>
    <m/>
    <m/>
    <m/>
    <m/>
    <m/>
    <m/>
    <m/>
    <m/>
    <m/>
    <m/>
    <m/>
    <m/>
    <m/>
    <m/>
    <m/>
    <m/>
    <m/>
    <m/>
    <m/>
    <m/>
    <m/>
    <m/>
    <m/>
    <m/>
    <m/>
    <m/>
    <m/>
    <m/>
    <m/>
    <m/>
    <m/>
    <m/>
    <m/>
    <m/>
    <m/>
    <m/>
    <m/>
    <m/>
    <m/>
    <m/>
    <m/>
    <m/>
    <m/>
    <m/>
    <m/>
    <m/>
    <m/>
    <m/>
    <m/>
    <m/>
    <m/>
    <m/>
    <m/>
    <m/>
    <m/>
    <m/>
    <m/>
    <m/>
    <m/>
    <m/>
    <m/>
    <m/>
    <m/>
    <m/>
    <m/>
    <m/>
    <m/>
    <m/>
    <m/>
    <m/>
    <m/>
    <m/>
    <m/>
    <m/>
    <m/>
    <m/>
    <m/>
    <m/>
    <m/>
    <m/>
    <m/>
    <m/>
    <m/>
    <m/>
    <m/>
    <m/>
    <m/>
    <m/>
    <m/>
    <m/>
    <s v="TOTAL"/>
    <m/>
    <s v="NO USA EL SERVICIO"/>
    <m/>
    <x v="1"/>
    <m/>
    <m/>
    <s v="1"/>
    <m/>
    <m/>
    <s v="GESTIONADO"/>
    <m/>
    <d v="2024-01-17T00:00:00"/>
    <s v="NA"/>
    <s v="NA"/>
    <x v="11"/>
    <x v="0"/>
    <x v="0"/>
    <x v="0"/>
    <x v="0"/>
    <n v="1"/>
    <n v="1"/>
    <n v="1"/>
    <n v="1"/>
    <x v="0"/>
    <n v="1"/>
    <s v="14661949GRUPO SIER NEVADA SAS "/>
    <x v="0"/>
    <d v="2024-01-18T00:00:00"/>
    <x v="3725"/>
    <d v="1899-12-30T00:00:00"/>
    <d v="2024-01-17T17:54:00"/>
    <s v="17:54"/>
    <d v="1899-12-30T23:17:12"/>
    <x v="4"/>
    <x v="2"/>
    <x v="19"/>
    <x v="1"/>
    <n v="8193"/>
  </r>
  <r>
    <n v="3756"/>
    <d v="2024-01-18T17:09:31"/>
    <d v="2024-01-18T17:11:45"/>
    <s v="45961543@ventasyservicios.com.co"/>
    <s v="Juan Jose Duque Aguirre"/>
    <m/>
    <d v="2024-01-18T00:00:00"/>
    <s v="12:21"/>
    <x v="1"/>
    <m/>
    <m/>
    <s v="CITY LENDING COLOMBIA S.A"/>
    <s v="901345240"/>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18T00:00:00"/>
    <m/>
    <m/>
    <x v="4"/>
    <x v="1"/>
    <x v="0"/>
    <x v="0"/>
    <x v="0"/>
    <n v="1"/>
    <n v="1"/>
    <n v="1"/>
    <n v="1"/>
    <x v="0"/>
    <n v="1"/>
    <s v="901345240"/>
    <x v="2"/>
    <d v="2024-01-18T00:00:00"/>
    <x v="3726"/>
    <d v="1899-12-30T00:00:00"/>
    <d v="2024-01-18T12:21:00"/>
    <s v="12:21"/>
    <d v="1899-12-30T04:50:45"/>
    <x v="1"/>
    <x v="1"/>
    <x v="6"/>
    <x v="1"/>
    <n v="8193"/>
  </r>
  <r>
    <n v="3757"/>
    <d v="2024-01-18T17:10:42"/>
    <d v="2024-01-18T17:12:10"/>
    <s v="45077024@ventasyservicios.com.co"/>
    <s v="Leidy Tatiana Pinzon Calderon"/>
    <m/>
    <d v="2024-01-18T00:00:00"/>
    <s v="11:25"/>
    <x v="7"/>
    <m/>
    <m/>
    <m/>
    <m/>
    <m/>
    <m/>
    <s v="mejiaazcarateycia@hotmail.com"/>
    <s v="Re: Cesion de contrato"/>
    <m/>
    <m/>
    <s v="3174392364"/>
    <s v="ASCENETH GONZALEZ ARANGO"/>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8T00:00:00"/>
    <m/>
    <m/>
    <x v="79"/>
    <x v="6"/>
    <x v="0"/>
    <x v="0"/>
    <x v="0"/>
    <n v="1"/>
    <n v="1"/>
    <n v="1"/>
    <n v="1"/>
    <x v="0"/>
    <n v="1"/>
    <s v="3174392364ASCENETH GONZALEZ ARANGO"/>
    <x v="2"/>
    <d v="2024-01-18T00:00:00"/>
    <x v="3727"/>
    <d v="1899-12-30T00:00:00"/>
    <d v="2024-01-18T11:25:00"/>
    <s v="11:25"/>
    <d v="1899-12-30T05:47:10"/>
    <x v="1"/>
    <x v="1"/>
    <x v="12"/>
    <x v="1"/>
    <n v="8193"/>
  </r>
  <r>
    <n v="3758"/>
    <d v="2024-01-18T16:50:03"/>
    <d v="2024-01-18T17:13:37"/>
    <s v="45926622@ventasyservicios.com.co"/>
    <s v="Yuli Caterine Tellez Amado"/>
    <m/>
    <d v="2024-01-17T00:00:00"/>
    <s v="12:37"/>
    <x v="4"/>
    <m/>
    <m/>
    <m/>
    <m/>
    <m/>
    <m/>
    <m/>
    <m/>
    <s v="asistente@innovafood.co; "/>
    <s v="Re: SOLICITUD DE CANCELACIÓN DE CUENTA #18586269"/>
    <s v="18586269"/>
    <s v="ALITECSA SAS"/>
    <s v="PYME PEQUEÑA"/>
    <s v="CLIENTE EXTERNO"/>
    <x v="0"/>
    <m/>
    <s v="FIJO"/>
    <s v="HFC"/>
    <s v="CANCELACIÓN DE SERVICIO"/>
    <m/>
    <m/>
    <m/>
    <m/>
    <m/>
    <m/>
    <m/>
    <s v="CANCELACIÓN"/>
    <m/>
    <m/>
    <m/>
    <m/>
    <m/>
    <m/>
    <m/>
    <m/>
    <m/>
    <m/>
    <m/>
    <m/>
    <m/>
    <m/>
    <m/>
    <m/>
    <m/>
    <m/>
    <m/>
    <m/>
    <m/>
    <m/>
    <m/>
    <m/>
    <m/>
    <m/>
    <m/>
    <m/>
    <m/>
    <m/>
    <m/>
    <m/>
    <m/>
    <m/>
    <m/>
    <m/>
    <m/>
    <m/>
    <m/>
    <m/>
    <m/>
    <m/>
    <m/>
    <m/>
    <m/>
    <m/>
    <m/>
    <m/>
    <m/>
    <m/>
    <m/>
    <m/>
    <m/>
    <m/>
    <m/>
    <m/>
    <m/>
    <m/>
    <m/>
    <m/>
    <m/>
    <m/>
    <m/>
    <m/>
    <m/>
    <m/>
    <m/>
    <m/>
    <m/>
    <m/>
    <m/>
    <m/>
    <m/>
    <m/>
    <m/>
    <m/>
    <m/>
    <m/>
    <m/>
    <m/>
    <m/>
    <m/>
    <m/>
    <m/>
    <m/>
    <m/>
    <m/>
    <m/>
    <m/>
    <m/>
    <m/>
    <m/>
    <m/>
    <m/>
    <m/>
    <m/>
    <m/>
    <s v="TOTAL"/>
    <m/>
    <s v="FALLAS TÉCNICAS"/>
    <m/>
    <x v="2"/>
    <s v="3124350551"/>
    <s v="MANUELA BELTRAN"/>
    <s v="1"/>
    <s v="393809902"/>
    <s v="BOGOTA"/>
    <s v="GESTIONADO"/>
    <m/>
    <d v="2024-01-18T00:00:00"/>
    <s v="N/A"/>
    <s v="N/A"/>
    <x v="53"/>
    <x v="0"/>
    <x v="0"/>
    <x v="0"/>
    <x v="0"/>
    <n v="1"/>
    <n v="1"/>
    <n v="1"/>
    <n v="1"/>
    <x v="0"/>
    <n v="1"/>
    <s v="18586269ALITECSA SAS"/>
    <x v="0"/>
    <d v="2024-01-18T00:00:00"/>
    <x v="3728"/>
    <d v="1899-12-30T00:00:00"/>
    <d v="2024-01-17T12:37:00"/>
    <s v="12:37"/>
    <d v="1899-12-31T04:36:37"/>
    <x v="0"/>
    <x v="0"/>
    <x v="1"/>
    <x v="1"/>
    <n v="8193"/>
  </r>
  <r>
    <n v="3759"/>
    <d v="2024-01-18T17:13:09"/>
    <d v="2024-01-18T17:13:56"/>
    <s v="45688293@ventasyservicios.com.co"/>
    <s v="Juan David Mendez"/>
    <m/>
    <d v="2024-01-17T00:00:00"/>
    <s v="18:16"/>
    <x v="4"/>
    <m/>
    <m/>
    <m/>
    <m/>
    <m/>
    <m/>
    <m/>
    <m/>
    <s v="mercadeo@laboratoriosathos.com"/>
    <s v="SOLICITUD CAMBIO DE SIM"/>
    <s v="3137674582"/>
    <s v="LABORATORIOS ATHOS S.A.S."/>
    <s v="MICR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8T00:00:00"/>
    <m/>
    <m/>
    <x v="21"/>
    <x v="0"/>
    <x v="0"/>
    <x v="0"/>
    <x v="0"/>
    <n v="1"/>
    <n v="1"/>
    <n v="1"/>
    <n v="1"/>
    <x v="0"/>
    <n v="1"/>
    <s v="3137674582LABORATORIOS ATHOS S.A.S."/>
    <x v="0"/>
    <d v="2024-01-18T00:00:00"/>
    <x v="3729"/>
    <d v="1899-12-30T00:00:00"/>
    <d v="2024-01-17T18:16:00"/>
    <s v="18:16"/>
    <d v="1899-12-30T22:57:56"/>
    <x v="4"/>
    <x v="0"/>
    <x v="4"/>
    <x v="1"/>
    <n v="8193"/>
  </r>
  <r>
    <n v="3760"/>
    <d v="2024-01-18T17:12:57"/>
    <d v="2024-01-18T17:14:02"/>
    <s v="45077035@ventasyservicios.com.co"/>
    <s v="Diana Marcela Navia Fino"/>
    <m/>
    <d v="2024-01-18T00:00:00"/>
    <s v="10:27"/>
    <x v="3"/>
    <m/>
    <s v="15571838"/>
    <m/>
    <m/>
    <m/>
    <m/>
    <m/>
    <m/>
    <m/>
    <m/>
    <s v="8.22311149.00.00.100001"/>
    <s v="APOYO DIAGNOSTICO DE COLOMBIA S.A.S -"/>
    <s v="PYME MEDIANA"/>
    <s v="CLIENTE EXTERNO"/>
    <x v="0"/>
    <m/>
    <s v="MÓVIL"/>
    <m/>
    <m/>
    <s v="REPOSICIÓN DE EQUIPO"/>
    <m/>
    <m/>
    <m/>
    <m/>
    <m/>
    <m/>
    <m/>
    <m/>
    <m/>
    <m/>
    <m/>
    <m/>
    <m/>
    <m/>
    <m/>
    <m/>
    <m/>
    <m/>
    <m/>
    <m/>
    <m/>
    <m/>
    <m/>
    <m/>
    <m/>
    <m/>
    <m/>
    <m/>
    <m/>
    <m/>
    <m/>
    <m/>
    <m/>
    <m/>
    <m/>
    <m/>
    <m/>
    <m/>
    <m/>
    <m/>
    <m/>
    <m/>
    <m/>
    <m/>
    <s v="COTIZACIÓN"/>
    <m/>
    <m/>
    <m/>
    <m/>
    <m/>
    <m/>
    <m/>
    <m/>
    <m/>
    <m/>
    <m/>
    <m/>
    <m/>
    <m/>
    <m/>
    <m/>
    <m/>
    <m/>
    <m/>
    <m/>
    <m/>
    <m/>
    <m/>
    <m/>
    <m/>
    <m/>
    <m/>
    <m/>
    <m/>
    <m/>
    <m/>
    <m/>
    <m/>
    <m/>
    <m/>
    <m/>
    <m/>
    <m/>
    <m/>
    <m/>
    <m/>
    <m/>
    <m/>
    <m/>
    <m/>
    <m/>
    <m/>
    <m/>
    <m/>
    <m/>
    <m/>
    <m/>
    <m/>
    <m/>
    <m/>
    <m/>
    <m/>
    <m/>
    <m/>
    <m/>
    <m/>
    <m/>
    <m/>
    <x v="0"/>
    <m/>
    <m/>
    <m/>
    <m/>
    <m/>
    <s v="GESTIONADO"/>
    <m/>
    <d v="2024-01-18T00:00:00"/>
    <m/>
    <m/>
    <x v="38"/>
    <x v="3"/>
    <x v="0"/>
    <x v="0"/>
    <x v="0"/>
    <n v="1"/>
    <n v="1"/>
    <n v="1"/>
    <n v="1"/>
    <x v="0"/>
    <n v="1"/>
    <s v="8.22311149.00.00.100001APOYO DIAGNOSTICO DE COLOMBIA S.A.S -"/>
    <x v="0"/>
    <d v="2024-01-18T00:00:00"/>
    <x v="3730"/>
    <d v="1899-12-30T00:00:00"/>
    <d v="2024-01-18T10:27:00"/>
    <s v="10:27"/>
    <d v="1899-12-30T06:47:02"/>
    <x v="2"/>
    <x v="2"/>
    <x v="29"/>
    <x v="1"/>
    <n v="8193"/>
  </r>
  <r>
    <n v="3761"/>
    <d v="2024-01-18T17:13:39"/>
    <d v="2024-01-18T17:14:24"/>
    <s v="45961588@ventasyservicios.com.co"/>
    <s v="Brian Fernando Camacho Hernandez"/>
    <m/>
    <d v="2024-01-18T00:00:00"/>
    <s v="1157"/>
    <x v="4"/>
    <m/>
    <m/>
    <m/>
    <m/>
    <m/>
    <m/>
    <m/>
    <m/>
    <s v="andresgiraldo@almacenhangar.co"/>
    <s v="Re: Solicitud cancelación de línea"/>
    <s v="3135991712"/>
    <s v="INVERSIONES DECOHANGAR DI"/>
    <s v="PYME PEQUEÑA"/>
    <s v="CLIENTE EXTERNO"/>
    <x v="0"/>
    <m/>
    <s v="MÓVIL"/>
    <m/>
    <m/>
    <s v="CANCELACIÓN DE LÍNEA"/>
    <m/>
    <m/>
    <m/>
    <m/>
    <m/>
    <s v="PROPUESTA CONTENCIÓN"/>
    <m/>
    <m/>
    <m/>
    <m/>
    <m/>
    <m/>
    <m/>
    <m/>
    <m/>
    <m/>
    <m/>
    <m/>
    <m/>
    <m/>
    <m/>
    <m/>
    <m/>
    <m/>
    <m/>
    <m/>
    <m/>
    <m/>
    <m/>
    <m/>
    <m/>
    <m/>
    <m/>
    <m/>
    <m/>
    <m/>
    <m/>
    <m/>
    <m/>
    <m/>
    <m/>
    <m/>
    <m/>
    <m/>
    <m/>
    <m/>
    <m/>
    <m/>
    <m/>
    <m/>
    <m/>
    <m/>
    <m/>
    <m/>
    <m/>
    <m/>
    <m/>
    <m/>
    <m/>
    <m/>
    <m/>
    <m/>
    <m/>
    <m/>
    <m/>
    <m/>
    <m/>
    <m/>
    <m/>
    <m/>
    <m/>
    <m/>
    <m/>
    <m/>
    <m/>
    <m/>
    <m/>
    <m/>
    <m/>
    <m/>
    <m/>
    <m/>
    <m/>
    <m/>
    <m/>
    <m/>
    <m/>
    <m/>
    <m/>
    <m/>
    <m/>
    <m/>
    <m/>
    <m/>
    <m/>
    <m/>
    <m/>
    <m/>
    <m/>
    <m/>
    <m/>
    <m/>
    <m/>
    <m/>
    <m/>
    <m/>
    <m/>
    <m/>
    <x v="0"/>
    <m/>
    <m/>
    <m/>
    <m/>
    <m/>
    <s v="GESTIONADO"/>
    <m/>
    <d v="2024-01-18T00:00:00"/>
    <s v="NA"/>
    <s v="NA"/>
    <x v="72"/>
    <x v="0"/>
    <x v="0"/>
    <x v="0"/>
    <x v="0"/>
    <n v="1"/>
    <n v="1"/>
    <n v="1"/>
    <n v="1"/>
    <x v="0"/>
    <n v="1"/>
    <s v="3135991712INVERSIONES DECOHANGAR DI"/>
    <x v="0"/>
    <d v="2024-01-18T00:00:00"/>
    <x v="3731"/>
    <d v="1899-12-30T00:00:00"/>
    <d v="2024-01-18T00:00:00"/>
    <s v="Hora mal diligenciada."/>
    <d v="1899-12-30T17:14:24"/>
    <x v="3"/>
    <x v="2"/>
    <x v="21"/>
    <x v="0"/>
    <n v="8193"/>
  </r>
  <r>
    <n v="3762"/>
    <d v="2024-01-18T17:12:23"/>
    <d v="2024-01-18T17:14:35"/>
    <s v="45577874@ventasyservicios.com.co"/>
    <s v="David Andres Pardo Torres"/>
    <m/>
    <d v="2024-01-17T00:00:00"/>
    <s v="19:47"/>
    <x v="4"/>
    <m/>
    <m/>
    <m/>
    <m/>
    <m/>
    <m/>
    <m/>
    <m/>
    <s v="multibienesltda@yahoo.com"/>
    <s v="SOLICITUD NUEVA IP AL CONTRATO DE CUENTA # 08562148 POR SPAM"/>
    <s v="08562148"/>
    <s v="MULTIBIENE S LIMITADA"/>
    <s v="MICRO"/>
    <s v="CLIENTE EXTERNO"/>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SOLUCIONADO ESCALADO"/>
    <s v="OTRAS ÁREAS"/>
    <d v="2024-01-18T00:00:00"/>
    <s v="996724153"/>
    <m/>
    <x v="57"/>
    <x v="0"/>
    <x v="4"/>
    <x v="0"/>
    <x v="0"/>
    <n v="1"/>
    <n v="1"/>
    <n v="1"/>
    <n v="1"/>
    <x v="0"/>
    <n v="1"/>
    <s v="08562148MULTIBIENE S LIMITADA"/>
    <x v="1"/>
    <d v="2024-01-18T00:00:00"/>
    <x v="3732"/>
    <d v="1899-12-30T00:00:00"/>
    <d v="2024-01-17T19:47:00"/>
    <s v="19:47"/>
    <d v="1899-12-30T21:27:35"/>
    <x v="4"/>
    <x v="0"/>
    <x v="14"/>
    <x v="0"/>
    <n v="8193"/>
  </r>
  <r>
    <n v="3763"/>
    <d v="2024-01-18T17:14:59"/>
    <d v="2024-01-18T17:15:41"/>
    <s v="46044959@ventasyservicios.com.co"/>
    <s v="Brayan Enrique Cuida Castillo"/>
    <m/>
    <d v="2024-01-17T00:00:00"/>
    <s v="1:44 p. m."/>
    <x v="4"/>
    <m/>
    <m/>
    <m/>
    <m/>
    <m/>
    <m/>
    <m/>
    <m/>
    <s v="auxiliarghumana23@gmail.com"/>
    <s v="Asunto PQR, solicitud incluir líneas en la misma maestra, empresa / nit 901412091-7"/>
    <s v="1.58946662"/>
    <s v="LABORATORIO VERSER S.A.S"/>
    <s v="SOHO"/>
    <s v="CLIENTE CLARO"/>
    <x v="0"/>
    <m/>
    <s v="MÓVIL"/>
    <m/>
    <m/>
    <s v="INCLUSIONES - EXCLUSIONES"/>
    <m/>
    <m/>
    <m/>
    <m/>
    <m/>
    <m/>
    <m/>
    <m/>
    <m/>
    <m/>
    <m/>
    <m/>
    <m/>
    <m/>
    <m/>
    <m/>
    <m/>
    <m/>
    <m/>
    <m/>
    <m/>
    <m/>
    <m/>
    <m/>
    <s v="INFORMACIÓN - ACLARACIÓN"/>
    <m/>
    <m/>
    <m/>
    <m/>
    <m/>
    <m/>
    <m/>
    <m/>
    <m/>
    <m/>
    <m/>
    <m/>
    <m/>
    <m/>
    <m/>
    <m/>
    <m/>
    <m/>
    <m/>
    <m/>
    <m/>
    <m/>
    <m/>
    <m/>
    <m/>
    <m/>
    <m/>
    <m/>
    <m/>
    <m/>
    <m/>
    <m/>
    <m/>
    <m/>
    <m/>
    <m/>
    <m/>
    <m/>
    <m/>
    <m/>
    <m/>
    <m/>
    <m/>
    <m/>
    <m/>
    <m/>
    <m/>
    <m/>
    <m/>
    <m/>
    <m/>
    <m/>
    <m/>
    <m/>
    <m/>
    <m/>
    <m/>
    <m/>
    <m/>
    <m/>
    <m/>
    <m/>
    <m/>
    <m/>
    <m/>
    <m/>
    <m/>
    <m/>
    <m/>
    <m/>
    <m/>
    <m/>
    <m/>
    <m/>
    <m/>
    <m/>
    <m/>
    <m/>
    <m/>
    <m/>
    <m/>
    <m/>
    <m/>
    <x v="0"/>
    <m/>
    <m/>
    <m/>
    <m/>
    <m/>
    <s v="GESTIONADO"/>
    <m/>
    <d v="2024-01-18T00:00:00"/>
    <s v="nn"/>
    <m/>
    <x v="98"/>
    <x v="0"/>
    <x v="0"/>
    <x v="0"/>
    <x v="0"/>
    <n v="1"/>
    <n v="1"/>
    <n v="1"/>
    <n v="1"/>
    <x v="0"/>
    <n v="1"/>
    <s v="1.58946662LABORATORIO VERSER S.A.S"/>
    <x v="0"/>
    <d v="2024-01-18T00:00:00"/>
    <x v="3733"/>
    <d v="1899-12-30T00:00:00"/>
    <d v="2024-01-17T01:44:00"/>
    <s v="1:44"/>
    <d v="1899-12-31T15:31:41"/>
    <x v="0"/>
    <x v="0"/>
    <x v="7"/>
    <x v="0"/>
    <n v="8193"/>
  </r>
  <r>
    <n v="3764"/>
    <d v="2024-01-18T16:46:07"/>
    <d v="2024-01-18T17:17:41"/>
    <s v="45077040@ventasyservicios.com.co"/>
    <s v="Kimberly Tatiana Sorza Moya"/>
    <m/>
    <d v="2024-01-18T00:00:00"/>
    <s v="11:29 a. m."/>
    <x v="0"/>
    <m/>
    <m/>
    <m/>
    <m/>
    <m/>
    <m/>
    <m/>
    <m/>
    <s v="contabilidad@rodriguezcorreaabogados.com"/>
    <s v="Re: Fwd: SOLICITUD CAMBIO DE LÍNEAS A PREPAGO"/>
    <s v="3115150581"/>
    <s v="RODRIGUEZ Y CORREA ABOGADOS S.A.S -"/>
    <s v="SOHO"/>
    <s v="CLIENTE CLAR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8T00:00:00"/>
    <m/>
    <m/>
    <x v="61"/>
    <x v="0"/>
    <x v="0"/>
    <x v="0"/>
    <x v="0"/>
    <n v="1"/>
    <n v="1"/>
    <n v="1"/>
    <n v="1"/>
    <x v="0"/>
    <n v="1"/>
    <s v="3115150581RODRIGUEZ Y CORREA ABOGADOS S.A.S -"/>
    <x v="2"/>
    <d v="2024-01-18T00:00:00"/>
    <x v="3734"/>
    <d v="1899-12-30T00:00:00"/>
    <d v="2024-01-18T11:29:00"/>
    <s v="11:29"/>
    <d v="1899-12-30T05:48:41"/>
    <x v="1"/>
    <x v="1"/>
    <x v="31"/>
    <x v="1"/>
    <n v="8193"/>
  </r>
  <r>
    <n v="3765"/>
    <d v="2024-01-18T17:14:47"/>
    <d v="2024-01-18T17:18:10"/>
    <s v="45961543@ventasyservicios.com.co"/>
    <s v="Juan Jose Duque Aguirre"/>
    <m/>
    <d v="2024-01-18T00:00:00"/>
    <s v="12:26"/>
    <x v="1"/>
    <m/>
    <m/>
    <s v="PASO FIRME SAS"/>
    <s v="830092713"/>
    <s v="INFORMACIÓN"/>
    <m/>
    <m/>
    <m/>
    <m/>
    <m/>
    <m/>
    <m/>
    <m/>
    <m/>
    <x v="2"/>
    <m/>
    <m/>
    <m/>
    <m/>
    <m/>
    <m/>
    <m/>
    <m/>
    <m/>
    <m/>
    <m/>
    <m/>
    <m/>
    <m/>
    <m/>
    <m/>
    <m/>
    <m/>
    <m/>
    <m/>
    <m/>
    <m/>
    <m/>
    <m/>
    <m/>
    <m/>
    <m/>
    <m/>
    <m/>
    <m/>
    <m/>
    <m/>
    <m/>
    <m/>
    <m/>
    <m/>
    <m/>
    <m/>
    <m/>
    <m/>
    <m/>
    <m/>
    <m/>
    <m/>
    <m/>
    <m/>
    <m/>
    <m/>
    <m/>
    <m/>
    <m/>
    <m/>
    <m/>
    <m/>
    <m/>
    <m/>
    <m/>
    <m/>
    <m/>
    <m/>
    <m/>
    <m/>
    <m/>
    <m/>
    <m/>
    <m/>
    <m/>
    <m/>
    <m/>
    <m/>
    <m/>
    <m/>
    <m/>
    <m/>
    <m/>
    <m/>
    <m/>
    <m/>
    <m/>
    <m/>
    <m/>
    <m/>
    <m/>
    <m/>
    <m/>
    <m/>
    <m/>
    <m/>
    <s v="SOLICITUD CREACIÓN - CLIENTE EN GESTIÓN"/>
    <m/>
    <s v="USUARIO YA EXISTE"/>
    <m/>
    <m/>
    <m/>
    <m/>
    <m/>
    <m/>
    <m/>
    <m/>
    <m/>
    <m/>
    <m/>
    <m/>
    <m/>
    <m/>
    <m/>
    <m/>
    <m/>
    <m/>
    <m/>
    <m/>
    <m/>
    <m/>
    <x v="0"/>
    <m/>
    <m/>
    <m/>
    <m/>
    <m/>
    <s v="GESTIONADO"/>
    <m/>
    <d v="2024-01-18T00:00:00"/>
    <m/>
    <m/>
    <x v="7"/>
    <x v="1"/>
    <x v="0"/>
    <x v="0"/>
    <x v="0"/>
    <n v="1"/>
    <n v="1"/>
    <n v="1"/>
    <n v="1"/>
    <x v="2"/>
    <n v="2"/>
    <s v="830092713"/>
    <x v="2"/>
    <d v="2024-01-18T00:00:00"/>
    <x v="3735"/>
    <d v="1899-12-30T00:00:00"/>
    <d v="2024-01-18T12:26:00"/>
    <s v="12:26"/>
    <d v="1899-12-30T04:52:10"/>
    <x v="1"/>
    <x v="1"/>
    <x v="6"/>
    <x v="1"/>
    <n v="8193"/>
  </r>
  <r>
    <n v="3766"/>
    <d v="2024-01-18T17:16:20"/>
    <d v="2024-01-18T17:18:26"/>
    <s v="46046817@ventasyservicios.com.co"/>
    <s v="Nicolas Romero Parra"/>
    <m/>
    <d v="2024-01-17T00:00:00"/>
    <s v="15:59"/>
    <x v="0"/>
    <m/>
    <m/>
    <m/>
    <m/>
    <m/>
    <m/>
    <m/>
    <m/>
    <s v="claropqrmovil-21@millenium.com.co"/>
    <s v="CANCELACION SEGMENTO PYME  1424064"/>
    <s v="47111797"/>
    <s v="MERCADOS BLANCO TORRES LTDA"/>
    <s v="PYME PEQUEÑA"/>
    <s v="CLARO TE AYUDA"/>
    <x v="0"/>
    <m/>
    <s v="FIJO"/>
    <s v="HFC"/>
    <s v="CANCELACIÓN DE SERVICIO"/>
    <m/>
    <m/>
    <m/>
    <m/>
    <m/>
    <m/>
    <m/>
    <s v="PROPUESTA CONTENCIÓN"/>
    <m/>
    <m/>
    <m/>
    <m/>
    <m/>
    <m/>
    <m/>
    <m/>
    <m/>
    <m/>
    <m/>
    <m/>
    <m/>
    <m/>
    <m/>
    <m/>
    <m/>
    <m/>
    <m/>
    <m/>
    <m/>
    <m/>
    <m/>
    <m/>
    <m/>
    <m/>
    <m/>
    <m/>
    <m/>
    <m/>
    <m/>
    <m/>
    <m/>
    <m/>
    <m/>
    <m/>
    <m/>
    <m/>
    <m/>
    <m/>
    <m/>
    <m/>
    <m/>
    <m/>
    <m/>
    <m/>
    <m/>
    <m/>
    <m/>
    <m/>
    <m/>
    <m/>
    <m/>
    <m/>
    <m/>
    <m/>
    <m/>
    <m/>
    <m/>
    <m/>
    <m/>
    <m/>
    <m/>
    <m/>
    <m/>
    <m/>
    <m/>
    <m/>
    <m/>
    <m/>
    <m/>
    <m/>
    <m/>
    <m/>
    <m/>
    <m/>
    <m/>
    <m/>
    <m/>
    <m/>
    <m/>
    <m/>
    <m/>
    <m/>
    <m/>
    <m/>
    <m/>
    <m/>
    <m/>
    <m/>
    <m/>
    <m/>
    <m/>
    <m/>
    <m/>
    <m/>
    <m/>
    <s v="TOTAL"/>
    <m/>
    <s v="EMPRESA LIQUIDA"/>
    <m/>
    <x v="1"/>
    <m/>
    <m/>
    <s v="1"/>
    <m/>
    <m/>
    <s v="GESTIONADO"/>
    <m/>
    <d v="2024-01-17T00:00:00"/>
    <s v="N/A"/>
    <s v="996724917"/>
    <x v="11"/>
    <x v="0"/>
    <x v="0"/>
    <x v="0"/>
    <x v="0"/>
    <n v="1"/>
    <n v="1"/>
    <n v="1"/>
    <n v="1"/>
    <x v="1"/>
    <n v="2"/>
    <s v="47111797MERCADOS BLANCO TORRES LTDA"/>
    <x v="1"/>
    <d v="2024-01-18T00:00:00"/>
    <x v="3736"/>
    <d v="1899-12-30T00:00:00"/>
    <d v="2024-01-17T15:59:00"/>
    <s v="15:59"/>
    <d v="1899-12-31T01:19:26"/>
    <x v="0"/>
    <x v="2"/>
    <x v="3"/>
    <x v="1"/>
    <n v="8193"/>
  </r>
  <r>
    <n v="3767"/>
    <d v="2024-01-18T17:14:59"/>
    <d v="2024-01-18T17:18:46"/>
    <s v="46046813@ventasyservicios.com.co"/>
    <s v="Leidy Dayan Bautista Villamil"/>
    <m/>
    <d v="2024-01-18T00:00:00"/>
    <s v="16:00"/>
    <x v="0"/>
    <m/>
    <m/>
    <m/>
    <m/>
    <m/>
    <m/>
    <m/>
    <m/>
    <s v="mesa.soporte.negocios@claro.com.co"/>
    <s v="Falla servicios moviles  PAPELES Y CORRUGADOS ANDINA S A Nit 830000556"/>
    <s v="8.22501766"/>
    <s v="PAPELES Y CORRUGADOS ANDINA S A"/>
    <s v="PYME MEDIANA"/>
    <s v="SUPERVISORES Y/O COORDINADORES ALIADOS"/>
    <x v="0"/>
    <m/>
    <s v="MÓVIL"/>
    <m/>
    <m/>
    <s v="FALLAS TÉCNICAS"/>
    <m/>
    <m/>
    <m/>
    <m/>
    <m/>
    <m/>
    <m/>
    <m/>
    <m/>
    <m/>
    <m/>
    <m/>
    <m/>
    <m/>
    <m/>
    <m/>
    <m/>
    <m/>
    <m/>
    <s v="TRANSFERENCIA"/>
    <m/>
    <m/>
    <m/>
    <m/>
    <m/>
    <m/>
    <m/>
    <m/>
    <m/>
    <m/>
    <m/>
    <m/>
    <m/>
    <m/>
    <m/>
    <m/>
    <m/>
    <m/>
    <m/>
    <m/>
    <m/>
    <m/>
    <m/>
    <m/>
    <m/>
    <m/>
    <m/>
    <m/>
    <m/>
    <m/>
    <m/>
    <m/>
    <m/>
    <m/>
    <m/>
    <m/>
    <m/>
    <m/>
    <m/>
    <m/>
    <m/>
    <m/>
    <m/>
    <m/>
    <m/>
    <m/>
    <m/>
    <m/>
    <m/>
    <m/>
    <m/>
    <m/>
    <m/>
    <m/>
    <m/>
    <m/>
    <m/>
    <m/>
    <m/>
    <m/>
    <m/>
    <m/>
    <m/>
    <m/>
    <m/>
    <m/>
    <m/>
    <m/>
    <m/>
    <m/>
    <m/>
    <m/>
    <m/>
    <m/>
    <m/>
    <m/>
    <m/>
    <m/>
    <m/>
    <m/>
    <m/>
    <m/>
    <m/>
    <m/>
    <m/>
    <m/>
    <m/>
    <m/>
    <x v="2"/>
    <s v="6016383010.237"/>
    <s v="Nelson Ivan Gonzalez Huertas"/>
    <s v="53"/>
    <s v="34981759"/>
    <s v="Bogota"/>
    <s v="GESTIONADO"/>
    <m/>
    <d v="2024-01-18T00:00:00"/>
    <m/>
    <m/>
    <x v="133"/>
    <x v="0"/>
    <x v="0"/>
    <x v="11"/>
    <x v="1"/>
    <n v="1"/>
    <n v="1"/>
    <n v="1"/>
    <n v="1"/>
    <x v="0"/>
    <n v="1"/>
    <s v="8.22501766PAPELES Y CORRUGADOS ANDINA S A"/>
    <x v="2"/>
    <d v="2024-01-18T00:00:00"/>
    <x v="3737"/>
    <d v="1899-12-30T00:00:00"/>
    <d v="2024-01-18T16:00:00"/>
    <s v="16:00"/>
    <d v="1899-12-30T01:18:46"/>
    <x v="1"/>
    <x v="1"/>
    <x v="2"/>
    <x v="1"/>
    <n v="8193"/>
  </r>
  <r>
    <n v="3768"/>
    <d v="2024-01-18T17:21:56"/>
    <d v="2024-01-18T17:23:00"/>
    <s v="45077035@ventasyservicios.com.co"/>
    <s v="Diana Marcela Navia Fino"/>
    <m/>
    <d v="2024-01-18T00:00:00"/>
    <s v="10:21"/>
    <x v="3"/>
    <m/>
    <s v="15571833"/>
    <m/>
    <m/>
    <m/>
    <m/>
    <m/>
    <m/>
    <m/>
    <m/>
    <s v="8.22007408"/>
    <s v="MUNICIPIO DE YARUMAL -"/>
    <s v="PYME PEQUEÑA"/>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8T00:00:00"/>
    <m/>
    <m/>
    <x v="0"/>
    <x v="3"/>
    <x v="0"/>
    <x v="0"/>
    <x v="0"/>
    <n v="1"/>
    <n v="1"/>
    <n v="1"/>
    <n v="1"/>
    <x v="0"/>
    <n v="1"/>
    <s v="8.22007408MUNICIPIO DE YARUMAL -"/>
    <x v="0"/>
    <d v="2024-01-18T00:00:00"/>
    <x v="3738"/>
    <d v="1899-12-30T00:00:00"/>
    <d v="2024-01-18T10:21:00"/>
    <s v="10:21"/>
    <d v="1899-12-30T07:02:00"/>
    <x v="2"/>
    <x v="2"/>
    <x v="29"/>
    <x v="1"/>
    <n v="8193"/>
  </r>
  <r>
    <n v="3769"/>
    <d v="2024-01-18T17:20:36"/>
    <d v="2024-01-18T17:23:11"/>
    <s v="46046817@ventasyservicios.com.co"/>
    <s v="Nicolas Romero Parra"/>
    <m/>
    <d v="2024-01-17T00:00:00"/>
    <s v="15:52"/>
    <x v="0"/>
    <m/>
    <m/>
    <m/>
    <m/>
    <m/>
    <m/>
    <m/>
    <m/>
    <s v="contabilidad@supermercadoslonuestro.com                "/>
    <s v="CANCELACION SEGMENTO PYME  1423863 1423866"/>
    <s v="47111797"/>
    <s v="MERCADOS BLANCO TORRES LTDA"/>
    <s v="PYME PEQUEÑA"/>
    <s v="CONSULTOR COMERCIAL"/>
    <x v="0"/>
    <m/>
    <s v="FIJO"/>
    <s v="HFC"/>
    <s v="CANCELACIÓN DE SERVICIO"/>
    <m/>
    <m/>
    <m/>
    <m/>
    <m/>
    <m/>
    <m/>
    <s v="PROPUESTA CONTENCIÓN"/>
    <m/>
    <m/>
    <m/>
    <m/>
    <m/>
    <m/>
    <m/>
    <m/>
    <m/>
    <m/>
    <m/>
    <m/>
    <m/>
    <m/>
    <m/>
    <m/>
    <m/>
    <m/>
    <m/>
    <m/>
    <m/>
    <m/>
    <m/>
    <m/>
    <m/>
    <m/>
    <m/>
    <m/>
    <m/>
    <m/>
    <m/>
    <m/>
    <m/>
    <m/>
    <m/>
    <m/>
    <m/>
    <m/>
    <m/>
    <m/>
    <m/>
    <m/>
    <m/>
    <m/>
    <m/>
    <m/>
    <m/>
    <m/>
    <m/>
    <m/>
    <m/>
    <m/>
    <m/>
    <m/>
    <m/>
    <m/>
    <m/>
    <m/>
    <m/>
    <m/>
    <m/>
    <m/>
    <m/>
    <m/>
    <m/>
    <m/>
    <m/>
    <m/>
    <m/>
    <m/>
    <m/>
    <m/>
    <m/>
    <m/>
    <m/>
    <m/>
    <m/>
    <m/>
    <m/>
    <m/>
    <m/>
    <m/>
    <m/>
    <m/>
    <m/>
    <m/>
    <m/>
    <m/>
    <m/>
    <m/>
    <m/>
    <m/>
    <m/>
    <m/>
    <m/>
    <m/>
    <m/>
    <s v="TOTAL"/>
    <m/>
    <s v="EMPRESA LIQUIDA"/>
    <m/>
    <x v="1"/>
    <m/>
    <m/>
    <s v="1"/>
    <m/>
    <m/>
    <s v="GESTIONADO"/>
    <m/>
    <d v="2024-01-17T00:00:00"/>
    <s v="N/A"/>
    <s v="996725706"/>
    <x v="11"/>
    <x v="0"/>
    <x v="0"/>
    <x v="0"/>
    <x v="0"/>
    <n v="1"/>
    <n v="1"/>
    <n v="1"/>
    <n v="1"/>
    <x v="2"/>
    <n v="2"/>
    <s v="47111797MERCADOS BLANCO TORRES LTDA"/>
    <x v="1"/>
    <d v="2024-01-18T00:00:00"/>
    <x v="3739"/>
    <d v="1899-12-30T00:00:00"/>
    <d v="2024-01-17T15:52:00"/>
    <s v="15:52"/>
    <d v="1899-12-31T01:31:11"/>
    <x v="0"/>
    <x v="2"/>
    <x v="3"/>
    <x v="1"/>
    <n v="8193"/>
  </r>
  <r>
    <n v="3770"/>
    <d v="2024-01-18T17:23:22"/>
    <d v="2024-01-18T17:24:40"/>
    <s v="45077024@ventasyservicios.com.co"/>
    <s v="Leidy Tatiana Pinzon Calderon"/>
    <m/>
    <d v="2024-01-18T00:00:00"/>
    <s v="3183544302"/>
    <x v="7"/>
    <m/>
    <m/>
    <m/>
    <m/>
    <m/>
    <m/>
    <s v="nicolas.peralta@cinecolor.com.co"/>
    <s v="Re: SOLICITUD CESION LINEA ALBERTO ESCOBAR A CINECOLOR COLOMBIA"/>
    <m/>
    <m/>
    <s v="3183544302"/>
    <s v="ALBERTO ESCOBAR CALLE"/>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8T00:00:00"/>
    <m/>
    <m/>
    <x v="78"/>
    <x v="6"/>
    <x v="0"/>
    <x v="0"/>
    <x v="0"/>
    <n v="1"/>
    <n v="1"/>
    <n v="1"/>
    <n v="1"/>
    <x v="1"/>
    <n v="2"/>
    <s v="3183544302ALBERTO ESCOBAR CALLE"/>
    <x v="0"/>
    <d v="2024-01-18T00:00:00"/>
    <x v="3740"/>
    <d v="1899-12-30T00:00:00"/>
    <d v="2024-01-18T00:00:00"/>
    <s v="Hora mal diligenciada."/>
    <d v="1899-12-30T17:24:40"/>
    <x v="3"/>
    <x v="2"/>
    <x v="12"/>
    <x v="1"/>
    <n v="8193"/>
  </r>
  <r>
    <n v="3771"/>
    <d v="2024-01-18T17:18:14"/>
    <d v="2024-01-18T17:24:41"/>
    <s v="45961543@ventasyservicios.com.co"/>
    <s v="Juan Jose Duque Aguirre"/>
    <m/>
    <d v="2024-01-18T00:00:00"/>
    <s v="12:47"/>
    <x v="1"/>
    <m/>
    <m/>
    <s v="C.I. PRODEXPORT DE COLOMB"/>
    <s v="900992281"/>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18T00:00:00"/>
    <m/>
    <m/>
    <x v="4"/>
    <x v="1"/>
    <x v="0"/>
    <x v="0"/>
    <x v="0"/>
    <n v="1"/>
    <n v="1"/>
    <n v="1"/>
    <n v="1"/>
    <x v="0"/>
    <n v="1"/>
    <s v="900992281"/>
    <x v="2"/>
    <d v="2024-01-18T00:00:00"/>
    <x v="3741"/>
    <d v="1899-12-30T00:00:00"/>
    <d v="2024-01-18T12:47:00"/>
    <s v="12:47"/>
    <d v="1899-12-30T04:37:41"/>
    <x v="1"/>
    <x v="1"/>
    <x v="6"/>
    <x v="1"/>
    <n v="8193"/>
  </r>
  <r>
    <n v="3772"/>
    <d v="2024-01-18T17:23:30"/>
    <d v="2024-01-18T17:24:59"/>
    <s v="45077016@ventasyservicios.com.co"/>
    <s v="Luis Guanuquiza Dominguez"/>
    <m/>
    <d v="2024-01-18T00:00:00"/>
    <s v="12:18"/>
    <x v="3"/>
    <m/>
    <s v="15571938"/>
    <m/>
    <m/>
    <m/>
    <m/>
    <m/>
    <m/>
    <m/>
    <m/>
    <s v="1128395796"/>
    <s v="LEIDY JOHANNA   TABORDA LOPEZ"/>
    <s v="PYME MEDIANA"/>
    <s v="CLIENTE EXTERNO"/>
    <x v="0"/>
    <m/>
    <s v="MÓVIL"/>
    <m/>
    <m/>
    <s v="RECONEXIÓN - REINSTALACIÓN"/>
    <m/>
    <m/>
    <m/>
    <m/>
    <m/>
    <m/>
    <m/>
    <m/>
    <m/>
    <m/>
    <m/>
    <m/>
    <m/>
    <m/>
    <m/>
    <m/>
    <m/>
    <m/>
    <m/>
    <m/>
    <m/>
    <m/>
    <m/>
    <m/>
    <m/>
    <m/>
    <m/>
    <m/>
    <m/>
    <m/>
    <m/>
    <m/>
    <m/>
    <m/>
    <m/>
    <m/>
    <m/>
    <m/>
    <m/>
    <m/>
    <m/>
    <m/>
    <s v="RECONEXIÓN POR SUSPENSIÓN TEMPORAL"/>
    <m/>
    <m/>
    <m/>
    <m/>
    <m/>
    <m/>
    <m/>
    <m/>
    <m/>
    <m/>
    <m/>
    <m/>
    <m/>
    <m/>
    <m/>
    <m/>
    <m/>
    <m/>
    <m/>
    <m/>
    <m/>
    <m/>
    <m/>
    <m/>
    <m/>
    <m/>
    <m/>
    <m/>
    <m/>
    <m/>
    <m/>
    <m/>
    <m/>
    <m/>
    <m/>
    <m/>
    <m/>
    <m/>
    <m/>
    <m/>
    <m/>
    <m/>
    <m/>
    <m/>
    <m/>
    <m/>
    <m/>
    <m/>
    <m/>
    <m/>
    <m/>
    <m/>
    <m/>
    <m/>
    <m/>
    <m/>
    <m/>
    <m/>
    <m/>
    <m/>
    <m/>
    <m/>
    <m/>
    <m/>
    <m/>
    <x v="0"/>
    <m/>
    <m/>
    <m/>
    <m/>
    <m/>
    <s v="GESTIONADO"/>
    <m/>
    <d v="2024-01-18T00:00:00"/>
    <m/>
    <m/>
    <x v="143"/>
    <x v="3"/>
    <x v="0"/>
    <x v="0"/>
    <x v="0"/>
    <n v="1"/>
    <n v="1"/>
    <n v="1"/>
    <n v="1"/>
    <x v="0"/>
    <n v="1"/>
    <s v="1128395796LEIDY JOHANNA   TABORDA LOPEZ"/>
    <x v="2"/>
    <d v="2024-01-18T00:00:00"/>
    <x v="3742"/>
    <d v="1899-12-30T00:00:00"/>
    <d v="2024-01-18T12:18:00"/>
    <s v="12:18"/>
    <d v="1899-12-30T05:06:59"/>
    <x v="1"/>
    <x v="1"/>
    <x v="25"/>
    <x v="1"/>
    <n v="8193"/>
  </r>
  <r>
    <n v="3773"/>
    <d v="2024-01-18T17:26:55"/>
    <d v="2024-01-18T17:27:50"/>
    <s v="45113897@ventasyservicios.com.co"/>
    <s v="Diana Carolina Zambrano Cruz"/>
    <m/>
    <d v="2024-01-18T00:00:00"/>
    <s v="9:58"/>
    <x v="4"/>
    <m/>
    <m/>
    <m/>
    <m/>
    <m/>
    <m/>
    <m/>
    <m/>
    <s v="ajguzman@riguez.com"/>
    <s v="RV: Solcito reconexión del cableado externo "/>
    <s v="92182211"/>
    <s v="COMERCIALI ZADORA  RIGUEZZ Y CIA LTDA      "/>
    <s v="PYME PEQUEÑA"/>
    <s v="CLIENTE EXTERNO"/>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8T00:00:00"/>
    <m/>
    <m/>
    <x v="57"/>
    <x v="0"/>
    <x v="0"/>
    <x v="0"/>
    <x v="0"/>
    <n v="1"/>
    <n v="1"/>
    <n v="1"/>
    <n v="1"/>
    <x v="0"/>
    <n v="1"/>
    <s v="92182211COMERCIALI ZADORA  RIGUEZZ Y CIA LTDA      "/>
    <x v="0"/>
    <d v="2024-01-18T00:00:00"/>
    <x v="3743"/>
    <d v="1899-12-30T00:00:00"/>
    <d v="2024-01-18T09:58:00"/>
    <s v="9:58"/>
    <d v="1899-12-30T07:29:50"/>
    <x v="2"/>
    <x v="2"/>
    <x v="30"/>
    <x v="0"/>
    <n v="8193"/>
  </r>
  <r>
    <n v="3774"/>
    <d v="2024-01-18T17:31:02"/>
    <d v="2024-01-18T17:31:25"/>
    <s v="46044971@ventasyservicios.com.co"/>
    <s v="Rowinson Pinilla Vega"/>
    <m/>
    <d v="2024-01-17T00:00:00"/>
    <s v="17:06 p. m."/>
    <x v="4"/>
    <m/>
    <m/>
    <m/>
    <m/>
    <m/>
    <m/>
    <m/>
    <m/>
    <s v="intelcomcontabilidad@gmail.com,"/>
    <s v="Fwd: Re: Fwd: Re: Fwd: Re: Fwd: Re: DA?OS Y PERJUICIOS CUENTA 57753028"/>
    <s v="57753028"/>
    <s v="INTELCOM N EGOCIOS INTEGRA LES SAS "/>
    <s v="SOHO"/>
    <s v="CLIENTE EXTERNO"/>
    <x v="0"/>
    <m/>
    <s v="FIJO"/>
    <s v="HFC"/>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SOLUCIONADO ESCALADO"/>
    <s v="OTRAS ÁREAS"/>
    <d v="2024-01-17T00:00:00"/>
    <s v="NA"/>
    <s v="NA"/>
    <x v="0"/>
    <x v="0"/>
    <x v="4"/>
    <x v="0"/>
    <x v="0"/>
    <n v="1"/>
    <n v="1"/>
    <n v="1"/>
    <n v="1"/>
    <x v="0"/>
    <n v="1"/>
    <s v="57753028INTELCOM N EGOCIOS INTEGRA LES SAS "/>
    <x v="1"/>
    <d v="2024-01-18T00:00:00"/>
    <x v="3744"/>
    <d v="1899-12-30T00:00:00"/>
    <d v="2024-01-17T17:06:00"/>
    <s v="17:06"/>
    <d v="1899-12-31T00:25:25"/>
    <x v="0"/>
    <x v="2"/>
    <x v="19"/>
    <x v="1"/>
    <n v="8193"/>
  </r>
  <r>
    <n v="3775"/>
    <d v="2024-01-18T17:31:51"/>
    <d v="2024-01-18T17:31:56"/>
    <s v="45961543@ventasyservicios.com.co"/>
    <s v="Juan Jose Duque Aguirre"/>
    <m/>
    <d v="2024-01-18T00:00:00"/>
    <s v="12:47 "/>
    <x v="1"/>
    <m/>
    <m/>
    <s v="ENTORNO Y CONTEXTO SA -"/>
    <s v="900103568"/>
    <s v="INFORMACIÓN"/>
    <m/>
    <m/>
    <m/>
    <m/>
    <m/>
    <m/>
    <m/>
    <m/>
    <m/>
    <x v="2"/>
    <m/>
    <m/>
    <m/>
    <m/>
    <m/>
    <m/>
    <m/>
    <m/>
    <m/>
    <m/>
    <m/>
    <m/>
    <m/>
    <m/>
    <m/>
    <m/>
    <m/>
    <m/>
    <m/>
    <m/>
    <m/>
    <m/>
    <m/>
    <m/>
    <m/>
    <m/>
    <m/>
    <m/>
    <m/>
    <m/>
    <m/>
    <m/>
    <m/>
    <m/>
    <m/>
    <m/>
    <m/>
    <m/>
    <m/>
    <m/>
    <m/>
    <m/>
    <m/>
    <m/>
    <m/>
    <m/>
    <m/>
    <m/>
    <m/>
    <m/>
    <m/>
    <m/>
    <m/>
    <m/>
    <m/>
    <m/>
    <m/>
    <m/>
    <m/>
    <m/>
    <m/>
    <m/>
    <m/>
    <m/>
    <m/>
    <m/>
    <m/>
    <m/>
    <m/>
    <m/>
    <m/>
    <m/>
    <m/>
    <m/>
    <m/>
    <m/>
    <m/>
    <m/>
    <m/>
    <m/>
    <m/>
    <m/>
    <m/>
    <m/>
    <m/>
    <m/>
    <m/>
    <m/>
    <s v="SOLICITUD CREACIÓN - CLIENTE EN GESTIÓN"/>
    <m/>
    <s v="USUARIO YA EXISTE"/>
    <m/>
    <m/>
    <m/>
    <m/>
    <m/>
    <m/>
    <m/>
    <m/>
    <m/>
    <m/>
    <m/>
    <m/>
    <m/>
    <m/>
    <m/>
    <m/>
    <m/>
    <m/>
    <m/>
    <m/>
    <m/>
    <m/>
    <x v="0"/>
    <m/>
    <m/>
    <m/>
    <m/>
    <m/>
    <s v="GESTIONADO"/>
    <m/>
    <d v="2024-01-18T00:00:00"/>
    <m/>
    <m/>
    <x v="7"/>
    <x v="1"/>
    <x v="0"/>
    <x v="0"/>
    <x v="0"/>
    <n v="1"/>
    <n v="1"/>
    <n v="1"/>
    <n v="1"/>
    <x v="0"/>
    <n v="1"/>
    <s v="900103568"/>
    <x v="2"/>
    <d v="2024-01-18T00:00:00"/>
    <x v="3745"/>
    <d v="1899-12-30T00:00:00"/>
    <d v="2024-01-18T12:47:00"/>
    <s v="12:47"/>
    <d v="1899-12-30T04:44:56"/>
    <x v="1"/>
    <x v="1"/>
    <x v="6"/>
    <x v="1"/>
    <n v="8193"/>
  </r>
  <r>
    <n v="3776"/>
    <d v="2024-01-18T17:21:40"/>
    <d v="2024-01-18T17:32:06"/>
    <s v="45577874@ventasyservicios.com.co"/>
    <s v="David Andres Pardo Torres"/>
    <m/>
    <d v="2024-01-17T00:00:00"/>
    <s v="19:54"/>
    <x v="4"/>
    <m/>
    <m/>
    <m/>
    <m/>
    <m/>
    <m/>
    <m/>
    <m/>
    <s v="networkingeducativo@outlook.com"/>
    <s v="Solicitud de traslado internet fibra óptica y telefonía fija"/>
    <s v="12256526"/>
    <s v="NETWORKING EDUCATIVO S.A.S"/>
    <s v="MICRO"/>
    <s v="CLIENTE EXTERNO"/>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8T00:00:00"/>
    <s v="20681183"/>
    <m/>
    <x v="80"/>
    <x v="0"/>
    <x v="0"/>
    <x v="0"/>
    <x v="0"/>
    <n v="1"/>
    <n v="1"/>
    <n v="1"/>
    <n v="1"/>
    <x v="0"/>
    <n v="1"/>
    <s v="12256526NETWORKING EDUCATIVO S.A.S"/>
    <x v="0"/>
    <d v="2024-01-18T00:00:00"/>
    <x v="3746"/>
    <d v="1899-12-30T00:00:00"/>
    <d v="2024-01-17T19:54:00"/>
    <s v="19:54"/>
    <d v="1899-12-30T21:38:06"/>
    <x v="4"/>
    <x v="0"/>
    <x v="14"/>
    <x v="0"/>
    <n v="8193"/>
  </r>
  <r>
    <n v="3777"/>
    <d v="2024-01-18T17:30:09"/>
    <d v="2024-01-18T17:33:12"/>
    <s v="46044558@ventasyservicios.com.co"/>
    <s v="Dick Harry Rodriguez Rocha"/>
    <m/>
    <d v="2024-01-17T00:00:00"/>
    <s v="11:39"/>
    <x v="4"/>
    <m/>
    <m/>
    <m/>
    <m/>
    <m/>
    <m/>
    <m/>
    <m/>
    <s v="Administrativo@rpci.com.co"/>
    <s v="SOLICITUD DEL RUT DEL CLARO PARA PROYEXTOS CON INGENIERIA"/>
    <s v="8.22501558"/>
    <s v="PROYECTOS CON INGENIERIA "/>
    <s v="MICRO"/>
    <s v="CLIENTE EXTERNO"/>
    <x v="0"/>
    <m/>
    <s v="MÓVIL"/>
    <m/>
    <m/>
    <s v="PRODUCTO"/>
    <m/>
    <m/>
    <m/>
    <m/>
    <m/>
    <m/>
    <m/>
    <m/>
    <m/>
    <m/>
    <m/>
    <m/>
    <m/>
    <m/>
    <m/>
    <m/>
    <m/>
    <m/>
    <m/>
    <m/>
    <m/>
    <m/>
    <m/>
    <m/>
    <m/>
    <m/>
    <m/>
    <m/>
    <m/>
    <m/>
    <m/>
    <m/>
    <m/>
    <m/>
    <m/>
    <m/>
    <m/>
    <m/>
    <s v="OTROS PRODUCTOS (VENTAS)"/>
    <m/>
    <m/>
    <m/>
    <m/>
    <m/>
    <m/>
    <m/>
    <m/>
    <m/>
    <m/>
    <m/>
    <m/>
    <m/>
    <m/>
    <m/>
    <m/>
    <m/>
    <m/>
    <m/>
    <m/>
    <m/>
    <m/>
    <m/>
    <m/>
    <m/>
    <m/>
    <m/>
    <m/>
    <m/>
    <m/>
    <m/>
    <m/>
    <m/>
    <m/>
    <m/>
    <m/>
    <m/>
    <m/>
    <m/>
    <m/>
    <m/>
    <m/>
    <m/>
    <m/>
    <m/>
    <m/>
    <m/>
    <m/>
    <m/>
    <m/>
    <m/>
    <m/>
    <m/>
    <m/>
    <m/>
    <m/>
    <m/>
    <m/>
    <m/>
    <m/>
    <m/>
    <m/>
    <m/>
    <m/>
    <m/>
    <m/>
    <m/>
    <m/>
    <m/>
    <x v="0"/>
    <m/>
    <m/>
    <m/>
    <m/>
    <m/>
    <s v="GESTIONADO"/>
    <m/>
    <d v="2024-01-18T00:00:00"/>
    <m/>
    <m/>
    <x v="16"/>
    <x v="0"/>
    <x v="0"/>
    <x v="0"/>
    <x v="0"/>
    <n v="1"/>
    <n v="1"/>
    <n v="1"/>
    <n v="1"/>
    <x v="0"/>
    <n v="1"/>
    <s v="8.22501558PROYECTOS CON INGENIERIA "/>
    <x v="0"/>
    <d v="2024-01-18T00:00:00"/>
    <x v="3747"/>
    <d v="1899-12-30T00:00:00"/>
    <d v="2024-01-17T11:39:00"/>
    <s v="11:39"/>
    <d v="1899-12-31T05:54:12"/>
    <x v="0"/>
    <x v="0"/>
    <x v="20"/>
    <x v="1"/>
    <n v="8193"/>
  </r>
  <r>
    <n v="3778"/>
    <d v="2024-01-18T17:28:05"/>
    <d v="2024-01-18T17:34:51"/>
    <s v="45077024@ventasyservicios.com.co"/>
    <s v="Leidy Tatiana Pinzon Calderon"/>
    <m/>
    <d v="2024-01-18T00:00:00"/>
    <s v="11:35"/>
    <x v="7"/>
    <m/>
    <m/>
    <m/>
    <m/>
    <m/>
    <m/>
    <s v="gerencia@todocamperos.com"/>
    <s v="Re: CESION DE CONTRATO MOVIL"/>
    <m/>
    <m/>
    <s v="3202397886"/>
    <s v="TODO CAMPEROS LIMITADA"/>
    <s v="MICR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8T00:00:00"/>
    <m/>
    <m/>
    <x v="79"/>
    <x v="6"/>
    <x v="0"/>
    <x v="0"/>
    <x v="0"/>
    <n v="1"/>
    <n v="1"/>
    <n v="1"/>
    <n v="1"/>
    <x v="2"/>
    <n v="4"/>
    <s v="3202397886TODO CAMPEROS LIMITADA"/>
    <x v="2"/>
    <d v="2024-01-18T00:00:00"/>
    <x v="3748"/>
    <d v="1899-12-30T00:00:00"/>
    <d v="2024-01-18T11:35:00"/>
    <s v="11:35"/>
    <d v="1899-12-30T05:59:51"/>
    <x v="1"/>
    <x v="1"/>
    <x v="12"/>
    <x v="1"/>
    <n v="8193"/>
  </r>
  <r>
    <n v="3779"/>
    <d v="2024-01-18T17:34:20"/>
    <d v="2024-01-18T17:35:28"/>
    <s v="45961543@ventasyservicios.com.co"/>
    <s v="Juan Jose Duque Aguirre"/>
    <m/>
    <d v="2024-01-18T00:00:00"/>
    <s v="13:33"/>
    <x v="1"/>
    <m/>
    <m/>
    <s v="JAIME ALBERTO HERNANDEZ C"/>
    <s v="79341839"/>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18T00:00:00"/>
    <m/>
    <m/>
    <x v="4"/>
    <x v="1"/>
    <x v="0"/>
    <x v="0"/>
    <x v="0"/>
    <n v="1"/>
    <n v="1"/>
    <n v="1"/>
    <n v="1"/>
    <x v="0"/>
    <n v="1"/>
    <s v="79341839"/>
    <x v="2"/>
    <d v="2024-01-18T00:00:00"/>
    <x v="3749"/>
    <d v="1899-12-30T00:00:00"/>
    <d v="2024-01-18T13:33:00"/>
    <s v="13:33"/>
    <d v="1899-12-30T04:02:28"/>
    <x v="1"/>
    <x v="1"/>
    <x v="6"/>
    <x v="1"/>
    <n v="8193"/>
  </r>
  <r>
    <n v="3780"/>
    <d v="2024-01-18T17:33:33"/>
    <d v="2024-01-18T17:36:14"/>
    <s v="45926622@ventasyservicios.com.co"/>
    <s v="Yuli Caterine Tellez Amado"/>
    <m/>
    <d v="2024-01-17T00:00:00"/>
    <s v="14:45"/>
    <x v="4"/>
    <m/>
    <m/>
    <m/>
    <m/>
    <m/>
    <m/>
    <m/>
    <m/>
    <s v="administracion.lossaucosph@integralph.com; "/>
    <s v="Re: Terminación Plan Cuenta contrato 75550577"/>
    <s v="75550577"/>
    <s v="EDIFICIO LOS SAUCOS PH"/>
    <s v="SOHO"/>
    <s v="CLIENTE EXTERNO"/>
    <x v="0"/>
    <m/>
    <s v="FIJO"/>
    <s v="HFC"/>
    <s v="CANCELACIÓN DE SERVICIO"/>
    <m/>
    <m/>
    <m/>
    <m/>
    <m/>
    <m/>
    <m/>
    <s v="CANCELACIÓN"/>
    <m/>
    <m/>
    <m/>
    <m/>
    <m/>
    <m/>
    <m/>
    <m/>
    <m/>
    <m/>
    <m/>
    <m/>
    <m/>
    <m/>
    <m/>
    <m/>
    <m/>
    <m/>
    <m/>
    <m/>
    <m/>
    <m/>
    <m/>
    <m/>
    <m/>
    <m/>
    <m/>
    <m/>
    <m/>
    <m/>
    <m/>
    <m/>
    <m/>
    <m/>
    <m/>
    <m/>
    <m/>
    <m/>
    <m/>
    <m/>
    <m/>
    <m/>
    <m/>
    <m/>
    <m/>
    <m/>
    <m/>
    <m/>
    <m/>
    <m/>
    <m/>
    <m/>
    <m/>
    <m/>
    <m/>
    <m/>
    <m/>
    <m/>
    <m/>
    <m/>
    <m/>
    <m/>
    <m/>
    <m/>
    <m/>
    <m/>
    <m/>
    <m/>
    <m/>
    <m/>
    <m/>
    <m/>
    <m/>
    <m/>
    <m/>
    <m/>
    <m/>
    <m/>
    <m/>
    <m/>
    <m/>
    <m/>
    <m/>
    <m/>
    <m/>
    <m/>
    <m/>
    <m/>
    <m/>
    <m/>
    <m/>
    <m/>
    <m/>
    <m/>
    <m/>
    <m/>
    <m/>
    <s v="TOTAL"/>
    <m/>
    <s v="NO INDICA MOTIVO"/>
    <m/>
    <x v="1"/>
    <m/>
    <m/>
    <s v="1"/>
    <m/>
    <m/>
    <s v="GESTIONADO"/>
    <m/>
    <d v="2024-01-18T00:00:00"/>
    <s v="N/A"/>
    <s v="N/A"/>
    <x v="53"/>
    <x v="0"/>
    <x v="0"/>
    <x v="0"/>
    <x v="0"/>
    <n v="1"/>
    <n v="1"/>
    <n v="1"/>
    <n v="1"/>
    <x v="0"/>
    <n v="1"/>
    <s v="75550577EDIFICIO LOS SAUCOS PH"/>
    <x v="0"/>
    <d v="2024-01-18T00:00:00"/>
    <x v="3750"/>
    <d v="1899-12-30T00:00:00"/>
    <d v="2024-01-17T14:45:00"/>
    <s v="14:45"/>
    <d v="1899-12-31T02:51:14"/>
    <x v="0"/>
    <x v="0"/>
    <x v="1"/>
    <x v="1"/>
    <n v="8193"/>
  </r>
  <r>
    <n v="3781"/>
    <d v="2024-01-18T17:36:16"/>
    <d v="2024-01-18T17:37:20"/>
    <s v="45077024@ventasyservicios.com.co"/>
    <s v="Leidy Tatiana Pinzon Calderon"/>
    <m/>
    <d v="2024-01-18T00:00:00"/>
    <s v="11:35"/>
    <x v="7"/>
    <m/>
    <m/>
    <m/>
    <m/>
    <m/>
    <m/>
    <s v="breidycastro8@hotmail.com"/>
    <s v="RE: SOLICITUD CESIÓN CONTRATO LÍNEA CELULAR 3222310569"/>
    <m/>
    <m/>
    <s v="3222310569"/>
    <s v="BREIDY FERNANDO CASTRO CA"/>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8T00:00:00"/>
    <m/>
    <m/>
    <x v="78"/>
    <x v="6"/>
    <x v="0"/>
    <x v="0"/>
    <x v="0"/>
    <n v="1"/>
    <n v="1"/>
    <n v="1"/>
    <n v="1"/>
    <x v="2"/>
    <n v="2"/>
    <s v="3222310569BREIDY FERNANDO CASTRO CA"/>
    <x v="0"/>
    <d v="2024-01-18T00:00:00"/>
    <x v="3751"/>
    <d v="1899-12-30T00:00:00"/>
    <d v="2024-01-18T11:35:00"/>
    <s v="11:35"/>
    <d v="1899-12-30T06:02:20"/>
    <x v="2"/>
    <x v="2"/>
    <x v="12"/>
    <x v="1"/>
    <n v="8193"/>
  </r>
  <r>
    <n v="3782"/>
    <d v="2024-01-18T17:37:09"/>
    <d v="2024-01-18T17:38:03"/>
    <s v="45077016@ventasyservicios.com.co"/>
    <s v="Luis Guanuquiza Dominguez"/>
    <m/>
    <d v="2024-01-18T00:00:00"/>
    <s v="12:24"/>
    <x v="3"/>
    <m/>
    <s v="15571943"/>
    <m/>
    <m/>
    <m/>
    <m/>
    <m/>
    <m/>
    <m/>
    <m/>
    <s v="900306394"/>
    <s v="SARAXY S.A.S."/>
    <s v="MICRO"/>
    <s v="CLIENTE EXTERN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18T00:00:00"/>
    <m/>
    <m/>
    <x v="73"/>
    <x v="3"/>
    <x v="0"/>
    <x v="0"/>
    <x v="0"/>
    <n v="1"/>
    <n v="1"/>
    <n v="1"/>
    <n v="1"/>
    <x v="0"/>
    <n v="1"/>
    <s v="900306394SARAXY S.A.S."/>
    <x v="2"/>
    <d v="2024-01-18T00:00:00"/>
    <x v="3752"/>
    <d v="1899-12-30T00:00:00"/>
    <d v="2024-01-18T12:24:00"/>
    <s v="12:24"/>
    <d v="1899-12-30T05:14:03"/>
    <x v="1"/>
    <x v="1"/>
    <x v="25"/>
    <x v="1"/>
    <n v="8193"/>
  </r>
  <r>
    <n v="3783"/>
    <d v="2024-01-18T17:28:08"/>
    <d v="2024-01-18T17:38:25"/>
    <s v="45113897@ventasyservicios.com.co"/>
    <s v="Diana Carolina Zambrano Cruz"/>
    <m/>
    <d v="2024-01-18T00:00:00"/>
    <s v="12:16"/>
    <x v="4"/>
    <m/>
    <m/>
    <m/>
    <m/>
    <m/>
    <m/>
    <m/>
    <m/>
    <s v="juan.roldan@nuva.co"/>
    <s v="Requerimiento ticket 20673419"/>
    <s v="13371797"/>
    <s v="ZMN CREATIVA S.A.S."/>
    <s v="MICRO"/>
    <s v="CLIENTE EXTERNO"/>
    <x v="0"/>
    <m/>
    <s v="FIJO"/>
    <s v="FO"/>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8T00:00:00"/>
    <m/>
    <m/>
    <x v="37"/>
    <x v="0"/>
    <x v="0"/>
    <x v="0"/>
    <x v="0"/>
    <n v="1"/>
    <n v="1"/>
    <n v="1"/>
    <n v="1"/>
    <x v="2"/>
    <n v="3"/>
    <s v="13371797ZMN CREATIVA S.A.S."/>
    <x v="2"/>
    <d v="2024-01-18T00:00:00"/>
    <x v="3753"/>
    <d v="1899-12-30T00:00:00"/>
    <d v="2024-01-18T12:16:00"/>
    <s v="12:16"/>
    <d v="1899-12-30T05:22:25"/>
    <x v="1"/>
    <x v="1"/>
    <x v="30"/>
    <x v="0"/>
    <n v="8193"/>
  </r>
  <r>
    <n v="3784"/>
    <d v="2024-01-18T17:40:13"/>
    <d v="2024-01-18T17:40:22"/>
    <s v="45077040@ventasyservicios.com.co"/>
    <s v="Kimberly Tatiana Sorza Moya"/>
    <m/>
    <d v="2024-01-18T00:00:00"/>
    <s v="11:40 a. m."/>
    <x v="0"/>
    <m/>
    <m/>
    <m/>
    <m/>
    <m/>
    <m/>
    <m/>
    <m/>
    <s v="Angelica.Coy@claro.com.co"/>
    <s v="Re: Fwd: SOLICITUD CAMBIO A PREPAGO"/>
    <s v="3133858783"/>
    <s v="THERMIC S.A.S. -"/>
    <s v="SOHO"/>
    <s v="CLIENTE CLAR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8T00:00:00"/>
    <m/>
    <m/>
    <x v="61"/>
    <x v="0"/>
    <x v="0"/>
    <x v="0"/>
    <x v="0"/>
    <n v="1"/>
    <n v="1"/>
    <n v="1"/>
    <n v="1"/>
    <x v="0"/>
    <n v="1"/>
    <s v="3133858783THERMIC S.A.S. -"/>
    <x v="0"/>
    <d v="2024-01-18T00:00:00"/>
    <x v="3754"/>
    <d v="1899-12-30T00:00:00"/>
    <d v="2024-01-18T11:40:00"/>
    <s v="11:40"/>
    <d v="1899-12-30T06:00:22"/>
    <x v="2"/>
    <x v="2"/>
    <x v="31"/>
    <x v="1"/>
    <n v="8193"/>
  </r>
  <r>
    <n v="3785"/>
    <d v="2024-01-18T17:35:32"/>
    <d v="2024-01-18T17:41:45"/>
    <s v="45961543@ventasyservicios.com.co"/>
    <s v="Juan Jose Duque Aguirre"/>
    <m/>
    <d v="2024-01-18T00:00:00"/>
    <s v="13:56"/>
    <x v="1"/>
    <m/>
    <m/>
    <s v="SERVI EXCLUSIVO BARRANQUI"/>
    <s v="900172706"/>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18T00:00:00"/>
    <m/>
    <m/>
    <x v="4"/>
    <x v="1"/>
    <x v="0"/>
    <x v="0"/>
    <x v="0"/>
    <n v="1"/>
    <n v="1"/>
    <n v="1"/>
    <n v="1"/>
    <x v="0"/>
    <n v="1"/>
    <s v="900172706"/>
    <x v="2"/>
    <d v="2024-01-18T00:00:00"/>
    <x v="3755"/>
    <d v="1899-12-30T00:00:00"/>
    <d v="2024-01-18T13:56:00"/>
    <s v="13:56"/>
    <d v="1899-12-30T03:45:45"/>
    <x v="1"/>
    <x v="1"/>
    <x v="6"/>
    <x v="1"/>
    <n v="8193"/>
  </r>
  <r>
    <n v="3786"/>
    <d v="2024-01-18T17:40:02"/>
    <d v="2024-01-18T17:41:54"/>
    <s v="45077024@ventasyservicios.com.co"/>
    <s v="Leidy Tatiana Pinzon Calderon"/>
    <m/>
    <d v="2024-01-18T00:00:00"/>
    <s v="11:53"/>
    <x v="7"/>
    <m/>
    <m/>
    <m/>
    <m/>
    <m/>
    <m/>
    <s v="rcastaneda@westfaliafruit.com"/>
    <s v="Re: SOLICITUD CESION DE LINEA  - WESTFALIA"/>
    <m/>
    <m/>
    <s v="3122703497"/>
    <s v="WESTFALIA FRUIT COLOMBIA SAS"/>
    <s v="PYME PEQUEÑ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8T00:00:00"/>
    <m/>
    <m/>
    <x v="79"/>
    <x v="6"/>
    <x v="0"/>
    <x v="0"/>
    <x v="0"/>
    <n v="1"/>
    <n v="1"/>
    <n v="1"/>
    <n v="1"/>
    <x v="0"/>
    <n v="1"/>
    <s v="3122703497WESTFALIA FRUIT COLOMBIA SAS"/>
    <x v="2"/>
    <d v="2024-01-18T00:00:00"/>
    <x v="3756"/>
    <d v="1899-12-30T00:00:00"/>
    <d v="2024-01-18T11:53:00"/>
    <s v="11:53"/>
    <d v="1899-12-30T05:48:54"/>
    <x v="1"/>
    <x v="1"/>
    <x v="12"/>
    <x v="1"/>
    <n v="8193"/>
  </r>
  <r>
    <n v="3787"/>
    <d v="2024-01-18T17:43:03"/>
    <d v="2024-01-18T17:45:58"/>
    <s v="45577874@ventasyservicios.com.co"/>
    <s v="David Andres Pardo Torres"/>
    <m/>
    <d v="2024-01-17T00:00:00"/>
    <s v="20:13"/>
    <x v="7"/>
    <m/>
    <m/>
    <m/>
    <m/>
    <m/>
    <m/>
    <s v="andreslopeztramites@gmail.com"/>
    <s v="CESIÓN CONTRATO APTO 200"/>
    <m/>
    <m/>
    <s v="91951166"/>
    <s v="ANDRES FEL LOPEZ OSPINA"/>
    <s v="MASIVO"/>
    <s v="CLIENTE EXTERNO"/>
    <x v="0"/>
    <m/>
    <m/>
    <m/>
    <m/>
    <m/>
    <m/>
    <m/>
    <m/>
    <m/>
    <m/>
    <m/>
    <m/>
    <m/>
    <m/>
    <m/>
    <m/>
    <m/>
    <m/>
    <m/>
    <m/>
    <m/>
    <m/>
    <m/>
    <m/>
    <m/>
    <m/>
    <m/>
    <m/>
    <m/>
    <m/>
    <m/>
    <m/>
    <m/>
    <m/>
    <m/>
    <m/>
    <m/>
    <m/>
    <m/>
    <m/>
    <m/>
    <m/>
    <m/>
    <m/>
    <m/>
    <m/>
    <m/>
    <m/>
    <m/>
    <m/>
    <m/>
    <m/>
    <m/>
    <m/>
    <m/>
    <m/>
    <m/>
    <m/>
    <m/>
    <m/>
    <m/>
    <m/>
    <m/>
    <m/>
    <m/>
    <m/>
    <m/>
    <m/>
    <m/>
    <m/>
    <m/>
    <m/>
    <m/>
    <s v="FIJO"/>
    <s v="HFC"/>
    <m/>
    <s v="INFORMACIÓN"/>
    <s v="REQUISITOS"/>
    <m/>
    <m/>
    <m/>
    <m/>
    <m/>
    <m/>
    <m/>
    <m/>
    <m/>
    <m/>
    <m/>
    <m/>
    <m/>
    <m/>
    <m/>
    <m/>
    <m/>
    <m/>
    <m/>
    <m/>
    <m/>
    <m/>
    <m/>
    <m/>
    <m/>
    <m/>
    <m/>
    <m/>
    <m/>
    <m/>
    <m/>
    <m/>
    <m/>
    <m/>
    <m/>
    <x v="0"/>
    <m/>
    <m/>
    <m/>
    <m/>
    <m/>
    <s v="GESTIONADO"/>
    <m/>
    <d v="2024-01-18T00:00:00"/>
    <s v="996729853"/>
    <m/>
    <x v="137"/>
    <x v="6"/>
    <x v="0"/>
    <x v="0"/>
    <x v="0"/>
    <n v="1"/>
    <n v="1"/>
    <n v="1"/>
    <n v="1"/>
    <x v="0"/>
    <n v="1"/>
    <s v="91951166ANDRES FEL LOPEZ OSPINA"/>
    <x v="0"/>
    <d v="2024-01-18T00:00:00"/>
    <x v="3757"/>
    <d v="1899-12-30T00:00:00"/>
    <d v="2024-01-17T20:13:00"/>
    <s v="20:13"/>
    <d v="1899-12-30T21:32:58"/>
    <x v="4"/>
    <x v="0"/>
    <x v="14"/>
    <x v="0"/>
    <n v="8193"/>
  </r>
  <r>
    <n v="3788"/>
    <d v="2024-01-18T17:43:14"/>
    <d v="2024-01-18T17:47:00"/>
    <s v="45981202@ventasyservicios.com.co"/>
    <s v="Candida Mayerli Moyano Casallas"/>
    <m/>
    <d v="2024-01-18T00:00:00"/>
    <s v="10:57 a. m."/>
    <x v="5"/>
    <m/>
    <m/>
    <m/>
    <m/>
    <m/>
    <m/>
    <m/>
    <m/>
    <m/>
    <m/>
    <s v="8.22498524"/>
    <s v="TERMONORTE SAS ESP "/>
    <s v="PYME MEDIANA"/>
    <s v="CLIENTE EXTERNO"/>
    <x v="0"/>
    <m/>
    <m/>
    <m/>
    <m/>
    <m/>
    <m/>
    <m/>
    <m/>
    <m/>
    <m/>
    <m/>
    <m/>
    <m/>
    <m/>
    <m/>
    <m/>
    <m/>
    <m/>
    <m/>
    <m/>
    <m/>
    <m/>
    <m/>
    <m/>
    <m/>
    <m/>
    <m/>
    <m/>
    <m/>
    <m/>
    <m/>
    <m/>
    <m/>
    <m/>
    <m/>
    <m/>
    <m/>
    <m/>
    <m/>
    <m/>
    <m/>
    <m/>
    <m/>
    <m/>
    <m/>
    <m/>
    <m/>
    <m/>
    <m/>
    <m/>
    <m/>
    <m/>
    <m/>
    <m/>
    <m/>
    <m/>
    <m/>
    <m/>
    <m/>
    <m/>
    <m/>
    <m/>
    <m/>
    <m/>
    <m/>
    <m/>
    <m/>
    <m/>
    <m/>
    <m/>
    <m/>
    <m/>
    <m/>
    <m/>
    <m/>
    <m/>
    <m/>
    <m/>
    <m/>
    <m/>
    <m/>
    <s v="URGENTE INFORMACION COBRO FACTURA MES DE ENERO"/>
    <s v="MÓVIL"/>
    <m/>
    <s v="PAGO YA APLICADO"/>
    <s v="BANCOLOMBIA"/>
    <s v="TRANSFERENCIA CTA. DE CLARO"/>
    <m/>
    <m/>
    <m/>
    <m/>
    <m/>
    <m/>
    <m/>
    <m/>
    <m/>
    <m/>
    <m/>
    <m/>
    <m/>
    <m/>
    <m/>
    <m/>
    <m/>
    <m/>
    <m/>
    <m/>
    <m/>
    <m/>
    <m/>
    <m/>
    <m/>
    <m/>
    <x v="0"/>
    <m/>
    <m/>
    <m/>
    <m/>
    <m/>
    <s v="GESTIONADO"/>
    <m/>
    <d v="2024-01-18T00:00:00"/>
    <m/>
    <m/>
    <x v="70"/>
    <x v="4"/>
    <x v="0"/>
    <x v="0"/>
    <x v="0"/>
    <n v="1"/>
    <n v="1"/>
    <n v="1"/>
    <n v="1"/>
    <x v="2"/>
    <n v="2"/>
    <s v="8.22498524"/>
    <x v="0"/>
    <d v="2024-01-18T00:00:00"/>
    <x v="3758"/>
    <d v="1899-12-30T00:00:00"/>
    <d v="2024-01-18T10:57:00"/>
    <s v="10:57"/>
    <d v="1899-12-30T06:50:00"/>
    <x v="2"/>
    <x v="2"/>
    <x v="10"/>
    <x v="1"/>
    <n v="8193"/>
  </r>
  <r>
    <n v="3789"/>
    <d v="2024-01-18T17:43:57"/>
    <d v="2024-01-18T17:47:10"/>
    <s v="45961543@ventasyservicios.com.co"/>
    <s v="Juan Jose Duque Aguirre"/>
    <m/>
    <d v="2024-01-18T00:00:00"/>
    <s v="14:24"/>
    <x v="1"/>
    <m/>
    <m/>
    <s v="SYC IMPORT AND EXPORT SAS"/>
    <s v="901159328"/>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18T00:00:00"/>
    <m/>
    <m/>
    <x v="4"/>
    <x v="1"/>
    <x v="0"/>
    <x v="0"/>
    <x v="0"/>
    <n v="1"/>
    <n v="1"/>
    <n v="1"/>
    <n v="1"/>
    <x v="0"/>
    <n v="1"/>
    <s v="901159328"/>
    <x v="2"/>
    <d v="2024-01-18T00:00:00"/>
    <x v="3759"/>
    <d v="1899-12-30T00:00:00"/>
    <d v="2024-01-18T14:24:00"/>
    <s v="14:24"/>
    <d v="1899-12-30T03:23:10"/>
    <x v="1"/>
    <x v="1"/>
    <x v="6"/>
    <x v="1"/>
    <n v="8193"/>
  </r>
  <r>
    <n v="3790"/>
    <d v="2024-01-18T17:47:35"/>
    <d v="2024-01-18T17:49:05"/>
    <s v="46044558@ventasyservicios.com.co"/>
    <s v="Dick Harry Rodriguez Rocha"/>
    <m/>
    <d v="2024-01-17T00:00:00"/>
    <s v="11:10"/>
    <x v="4"/>
    <m/>
    <m/>
    <m/>
    <m/>
    <m/>
    <m/>
    <m/>
    <m/>
    <s v="contablemarvelingsas@gmail.com"/>
    <s v="SOLICITUD RECONEXION URGENTE"/>
    <s v="13309649"/>
    <s v="MARVEL ENGINEERING SAS"/>
    <s v="MICRO"/>
    <s v="CLIENTE EXTERNO"/>
    <x v="0"/>
    <m/>
    <s v="FIJO"/>
    <s v="FO"/>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8T00:00:00"/>
    <m/>
    <m/>
    <x v="47"/>
    <x v="0"/>
    <x v="0"/>
    <x v="0"/>
    <x v="0"/>
    <n v="1"/>
    <n v="1"/>
    <n v="1"/>
    <n v="1"/>
    <x v="2"/>
    <n v="2"/>
    <s v="13309649MARVEL ENGINEERING SAS"/>
    <x v="0"/>
    <d v="2024-01-18T00:00:00"/>
    <x v="3760"/>
    <d v="1899-12-30T00:00:00"/>
    <d v="2024-01-17T11:10:00"/>
    <s v="11:10"/>
    <d v="1899-12-31T06:39:05"/>
    <x v="0"/>
    <x v="0"/>
    <x v="20"/>
    <x v="1"/>
    <n v="8193"/>
  </r>
  <r>
    <n v="3791"/>
    <d v="2024-01-18T17:50:14"/>
    <d v="2024-01-18T17:51:49"/>
    <s v="45926622@ventasyservicios.com.co"/>
    <s v="Yuli Caterine Tellez Amado"/>
    <m/>
    <d v="2024-01-17T00:00:00"/>
    <s v="14:37"/>
    <x v="4"/>
    <m/>
    <m/>
    <m/>
    <m/>
    <m/>
    <m/>
    <m/>
    <m/>
    <s v="ednasdl@hotmail.com; "/>
    <s v="Re: Cancelación servicio 74160561"/>
    <s v="74160561"/>
    <s v="EDNA LUCIA CARRILLO PARRA"/>
    <s v="SOHO"/>
    <s v="CLIENTE EXTERNO"/>
    <x v="0"/>
    <m/>
    <s v="FIJO"/>
    <s v="HFC"/>
    <s v="CANCELACIÓN DE SERVICIO"/>
    <m/>
    <m/>
    <m/>
    <m/>
    <m/>
    <m/>
    <m/>
    <s v="COLOCACIÓN"/>
    <m/>
    <m/>
    <m/>
    <m/>
    <m/>
    <m/>
    <m/>
    <m/>
    <m/>
    <m/>
    <m/>
    <m/>
    <m/>
    <m/>
    <m/>
    <m/>
    <m/>
    <m/>
    <m/>
    <m/>
    <m/>
    <m/>
    <m/>
    <m/>
    <m/>
    <m/>
    <m/>
    <m/>
    <m/>
    <m/>
    <m/>
    <m/>
    <m/>
    <m/>
    <m/>
    <m/>
    <m/>
    <m/>
    <m/>
    <m/>
    <m/>
    <m/>
    <m/>
    <m/>
    <m/>
    <m/>
    <m/>
    <m/>
    <m/>
    <m/>
    <m/>
    <m/>
    <m/>
    <m/>
    <m/>
    <m/>
    <m/>
    <m/>
    <m/>
    <m/>
    <m/>
    <m/>
    <m/>
    <m/>
    <m/>
    <m/>
    <m/>
    <m/>
    <m/>
    <m/>
    <m/>
    <m/>
    <m/>
    <m/>
    <m/>
    <m/>
    <m/>
    <m/>
    <m/>
    <m/>
    <m/>
    <m/>
    <m/>
    <m/>
    <m/>
    <m/>
    <m/>
    <m/>
    <m/>
    <m/>
    <m/>
    <m/>
    <m/>
    <m/>
    <m/>
    <m/>
    <m/>
    <s v="TOTAL"/>
    <m/>
    <s v="CIERRE DE SEDE"/>
    <m/>
    <x v="1"/>
    <m/>
    <m/>
    <s v="1"/>
    <m/>
    <m/>
    <s v="GESTIONADO"/>
    <m/>
    <d v="2024-01-18T00:00:00"/>
    <s v="N/A"/>
    <s v="N/A"/>
    <x v="74"/>
    <x v="0"/>
    <x v="0"/>
    <x v="0"/>
    <x v="0"/>
    <n v="1"/>
    <n v="1"/>
    <n v="1"/>
    <n v="1"/>
    <x v="0"/>
    <n v="1"/>
    <s v="74160561EDNA LUCIA CARRILLO PARRA"/>
    <x v="0"/>
    <d v="2024-01-18T00:00:00"/>
    <x v="3761"/>
    <d v="1899-12-30T00:00:00"/>
    <d v="2024-01-17T14:37:00"/>
    <s v="14:37"/>
    <d v="1899-12-31T03:14:49"/>
    <x v="0"/>
    <x v="0"/>
    <x v="1"/>
    <x v="1"/>
    <n v="8193"/>
  </r>
  <r>
    <n v="3792"/>
    <d v="2024-01-18T17:51:11"/>
    <d v="2024-01-18T17:51:55"/>
    <s v="46044959@ventasyservicios.com.co"/>
    <s v="Brayan Enrique Cuida Castillo"/>
    <m/>
    <d v="2024-01-17T00:00:00"/>
    <s v="4:22 p. m."/>
    <x v="4"/>
    <m/>
    <m/>
    <m/>
    <m/>
    <m/>
    <m/>
    <m/>
    <m/>
    <s v="SoporteCVSQuirinal@condecom.co"/>
    <s v="FIDELIZACION - CONDECOM SAS"/>
    <s v="8.22478462"/>
    <s v="CONDECOM SAS"/>
    <s v="MICRO"/>
    <s v="CLIENTE CLAR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8T00:00:00"/>
    <s v="nn"/>
    <m/>
    <x v="0"/>
    <x v="0"/>
    <x v="0"/>
    <x v="0"/>
    <x v="0"/>
    <n v="1"/>
    <n v="1"/>
    <n v="1"/>
    <n v="1"/>
    <x v="0"/>
    <n v="1"/>
    <s v="8.22478462CONDECOM SAS"/>
    <x v="0"/>
    <d v="2024-01-18T00:00:00"/>
    <x v="3762"/>
    <d v="1899-12-30T00:00:00"/>
    <d v="2024-01-17T04:22:00"/>
    <s v="4:22"/>
    <d v="1899-12-31T13:29:55"/>
    <x v="0"/>
    <x v="0"/>
    <x v="7"/>
    <x v="0"/>
    <n v="8193"/>
  </r>
  <r>
    <n v="3793"/>
    <d v="2024-01-18T17:51:05"/>
    <d v="2024-01-18T17:51:56"/>
    <s v="45113897@ventasyservicios.com.co"/>
    <s v="Diana Carolina Zambrano Cruz"/>
    <m/>
    <d v="2024-01-18T00:00:00"/>
    <s v="12:24"/>
    <x v="4"/>
    <m/>
    <m/>
    <m/>
    <m/>
    <m/>
    <m/>
    <m/>
    <m/>
    <s v="heicas@hotmail.com"/>
    <s v="Actualizar mi direccion !"/>
    <s v="8.20465193"/>
    <s v="HEINNER CASTILLO CASTRO"/>
    <s v="SOHO"/>
    <s v="CLIENTE EXTERNO"/>
    <x v="0"/>
    <m/>
    <s v="MÓVIL"/>
    <m/>
    <m/>
    <s v="DATOS DEMOGRÁFICOS"/>
    <m/>
    <m/>
    <m/>
    <m/>
    <m/>
    <m/>
    <m/>
    <m/>
    <m/>
    <m/>
    <m/>
    <m/>
    <m/>
    <m/>
    <s v="ACTUALIZACIÓN GENERAL"/>
    <m/>
    <m/>
    <m/>
    <m/>
    <m/>
    <m/>
    <m/>
    <m/>
    <m/>
    <m/>
    <m/>
    <m/>
    <m/>
    <m/>
    <m/>
    <m/>
    <m/>
    <m/>
    <m/>
    <m/>
    <m/>
    <m/>
    <m/>
    <m/>
    <m/>
    <m/>
    <m/>
    <m/>
    <m/>
    <m/>
    <m/>
    <m/>
    <m/>
    <m/>
    <m/>
    <m/>
    <m/>
    <m/>
    <m/>
    <m/>
    <m/>
    <m/>
    <m/>
    <m/>
    <m/>
    <m/>
    <m/>
    <m/>
    <m/>
    <m/>
    <m/>
    <m/>
    <m/>
    <m/>
    <m/>
    <m/>
    <m/>
    <m/>
    <m/>
    <m/>
    <m/>
    <m/>
    <m/>
    <m/>
    <m/>
    <m/>
    <m/>
    <m/>
    <m/>
    <m/>
    <m/>
    <m/>
    <m/>
    <m/>
    <m/>
    <m/>
    <m/>
    <m/>
    <m/>
    <m/>
    <m/>
    <m/>
    <m/>
    <m/>
    <m/>
    <m/>
    <m/>
    <m/>
    <m/>
    <m/>
    <m/>
    <m/>
    <m/>
    <x v="0"/>
    <m/>
    <m/>
    <m/>
    <m/>
    <m/>
    <s v="GESTIONADO"/>
    <m/>
    <d v="2024-01-18T00:00:00"/>
    <m/>
    <m/>
    <x v="52"/>
    <x v="0"/>
    <x v="0"/>
    <x v="0"/>
    <x v="0"/>
    <n v="1"/>
    <n v="1"/>
    <n v="1"/>
    <n v="1"/>
    <x v="0"/>
    <n v="1"/>
    <s v="8.20465193HEINNER CASTILLO CASTRO"/>
    <x v="2"/>
    <d v="2024-01-18T00:00:00"/>
    <x v="3763"/>
    <d v="1899-12-30T00:00:00"/>
    <d v="2024-01-18T12:24:00"/>
    <s v="12:24"/>
    <d v="1899-12-30T05:27:56"/>
    <x v="1"/>
    <x v="1"/>
    <x v="30"/>
    <x v="0"/>
    <n v="8193"/>
  </r>
  <r>
    <n v="3794"/>
    <d v="2024-01-18T17:51:12"/>
    <d v="2024-01-18T17:52:21"/>
    <s v="45077035@ventasyservicios.com.co"/>
    <s v="Diana Marcela Navia Fino"/>
    <m/>
    <d v="2024-01-18T00:00:00"/>
    <s v="09:55"/>
    <x v="3"/>
    <m/>
    <s v="15571801"/>
    <m/>
    <m/>
    <m/>
    <m/>
    <m/>
    <m/>
    <m/>
    <m/>
    <s v="8.21440995"/>
    <s v="PARA PLASTICOS S.A"/>
    <s v="MICRO"/>
    <s v="CLIENTE EXTERNO"/>
    <x v="0"/>
    <m/>
    <s v="MÓVIL"/>
    <m/>
    <m/>
    <s v="CAMBIO PLAN TARIFA"/>
    <m/>
    <m/>
    <m/>
    <m/>
    <s v="UPGRADE - PARALELO"/>
    <m/>
    <m/>
    <m/>
    <m/>
    <m/>
    <m/>
    <m/>
    <m/>
    <m/>
    <m/>
    <m/>
    <m/>
    <m/>
    <m/>
    <m/>
    <m/>
    <m/>
    <m/>
    <m/>
    <m/>
    <m/>
    <m/>
    <m/>
    <m/>
    <m/>
    <m/>
    <m/>
    <m/>
    <m/>
    <m/>
    <m/>
    <m/>
    <m/>
    <m/>
    <m/>
    <m/>
    <m/>
    <m/>
    <m/>
    <m/>
    <m/>
    <m/>
    <m/>
    <m/>
    <m/>
    <m/>
    <m/>
    <m/>
    <m/>
    <m/>
    <m/>
    <m/>
    <m/>
    <m/>
    <m/>
    <m/>
    <m/>
    <m/>
    <m/>
    <m/>
    <m/>
    <m/>
    <m/>
    <m/>
    <m/>
    <m/>
    <m/>
    <m/>
    <m/>
    <m/>
    <m/>
    <m/>
    <m/>
    <m/>
    <m/>
    <m/>
    <m/>
    <m/>
    <m/>
    <m/>
    <m/>
    <m/>
    <m/>
    <m/>
    <m/>
    <m/>
    <m/>
    <m/>
    <m/>
    <m/>
    <m/>
    <m/>
    <m/>
    <m/>
    <m/>
    <m/>
    <m/>
    <m/>
    <m/>
    <m/>
    <m/>
    <m/>
    <m/>
    <x v="0"/>
    <m/>
    <m/>
    <m/>
    <m/>
    <m/>
    <s v="GESTIONADO"/>
    <m/>
    <d v="2024-01-18T00:00:00"/>
    <m/>
    <m/>
    <x v="62"/>
    <x v="3"/>
    <x v="0"/>
    <x v="45"/>
    <x v="1"/>
    <n v="1"/>
    <n v="1"/>
    <n v="1"/>
    <n v="1"/>
    <x v="0"/>
    <n v="1"/>
    <s v="8.21440995PARA PLASTICOS S.A"/>
    <x v="0"/>
    <d v="2024-01-18T00:00:00"/>
    <x v="3764"/>
    <d v="1899-12-30T00:00:00"/>
    <d v="2024-01-18T09:55:00"/>
    <s v="09:55"/>
    <d v="1899-12-30T07:57:21"/>
    <x v="2"/>
    <x v="2"/>
    <x v="29"/>
    <x v="1"/>
    <n v="8193"/>
  </r>
  <r>
    <n v="3795"/>
    <d v="2024-01-18T17:47:48"/>
    <d v="2024-01-18T17:53:59"/>
    <s v="45981202@ventasyservicios.com.co"/>
    <s v="Candida Mayerli Moyano Casallas"/>
    <m/>
    <d v="2024-01-18T00:00:00"/>
    <s v="12:28 p. m."/>
    <x v="5"/>
    <m/>
    <m/>
    <m/>
    <m/>
    <m/>
    <m/>
    <m/>
    <m/>
    <m/>
    <m/>
    <s v="12076898"/>
    <s v="TITA MEDIA SAS"/>
    <s v="PYME MEDIANA"/>
    <s v="CLIENTE EXTERNO"/>
    <x v="0"/>
    <m/>
    <m/>
    <m/>
    <m/>
    <m/>
    <m/>
    <m/>
    <m/>
    <m/>
    <m/>
    <m/>
    <m/>
    <m/>
    <m/>
    <m/>
    <m/>
    <m/>
    <m/>
    <m/>
    <m/>
    <m/>
    <m/>
    <m/>
    <m/>
    <m/>
    <m/>
    <m/>
    <m/>
    <m/>
    <m/>
    <m/>
    <m/>
    <m/>
    <m/>
    <m/>
    <m/>
    <m/>
    <m/>
    <m/>
    <m/>
    <m/>
    <m/>
    <m/>
    <m/>
    <m/>
    <m/>
    <m/>
    <m/>
    <m/>
    <m/>
    <m/>
    <m/>
    <m/>
    <m/>
    <m/>
    <m/>
    <m/>
    <m/>
    <m/>
    <m/>
    <m/>
    <m/>
    <m/>
    <m/>
    <m/>
    <m/>
    <m/>
    <m/>
    <m/>
    <m/>
    <m/>
    <m/>
    <m/>
    <m/>
    <m/>
    <m/>
    <m/>
    <m/>
    <m/>
    <m/>
    <m/>
    <s v="PAGO NO ABONADO No de referencia 532253400012076898"/>
    <s v="FIJA"/>
    <s v="FO"/>
    <s v="COMPROBANTE NO VALIDO"/>
    <m/>
    <m/>
    <m/>
    <m/>
    <m/>
    <m/>
    <m/>
    <m/>
    <m/>
    <m/>
    <m/>
    <m/>
    <m/>
    <m/>
    <m/>
    <m/>
    <m/>
    <m/>
    <m/>
    <m/>
    <m/>
    <m/>
    <m/>
    <m/>
    <m/>
    <m/>
    <m/>
    <m/>
    <x v="0"/>
    <m/>
    <m/>
    <m/>
    <m/>
    <m/>
    <s v="GESTIONADO"/>
    <m/>
    <d v="2024-01-18T00:00:00"/>
    <m/>
    <m/>
    <x v="71"/>
    <x v="4"/>
    <x v="0"/>
    <x v="0"/>
    <x v="0"/>
    <n v="1"/>
    <n v="1"/>
    <n v="1"/>
    <n v="1"/>
    <x v="0"/>
    <n v="1"/>
    <s v="12076898"/>
    <x v="2"/>
    <d v="2024-01-18T00:00:00"/>
    <x v="3765"/>
    <d v="1899-12-30T00:00:00"/>
    <d v="2024-01-18T12:28:00"/>
    <s v="12:28"/>
    <d v="1899-12-30T05:25:59"/>
    <x v="1"/>
    <x v="1"/>
    <x v="10"/>
    <x v="1"/>
    <n v="8193"/>
  </r>
  <r>
    <n v="3796"/>
    <d v="2024-01-18T17:53:24"/>
    <d v="2024-01-18T17:54:44"/>
    <s v="45577874@ventasyservicios.com.co"/>
    <s v="David Andres Pardo Torres"/>
    <m/>
    <d v="2024-01-17T00:00:00"/>
    <s v="20:14"/>
    <x v="7"/>
    <m/>
    <m/>
    <m/>
    <m/>
    <m/>
    <m/>
    <s v="andreslopeztramites@gmail.com"/>
    <s v="CESIÓN CONTRATO APTO 202"/>
    <m/>
    <m/>
    <s v="91820486"/>
    <s v="ANDRES FEL LOPEZ OSPINA"/>
    <s v="MASIVO"/>
    <s v="CLIENTE EXTERNO"/>
    <x v="0"/>
    <m/>
    <m/>
    <m/>
    <m/>
    <m/>
    <m/>
    <m/>
    <m/>
    <m/>
    <m/>
    <m/>
    <m/>
    <m/>
    <m/>
    <m/>
    <m/>
    <m/>
    <m/>
    <m/>
    <m/>
    <m/>
    <m/>
    <m/>
    <m/>
    <m/>
    <m/>
    <m/>
    <m/>
    <m/>
    <m/>
    <m/>
    <m/>
    <m/>
    <m/>
    <m/>
    <m/>
    <m/>
    <m/>
    <m/>
    <m/>
    <m/>
    <m/>
    <m/>
    <m/>
    <m/>
    <m/>
    <m/>
    <m/>
    <m/>
    <m/>
    <m/>
    <m/>
    <m/>
    <m/>
    <m/>
    <m/>
    <m/>
    <m/>
    <m/>
    <m/>
    <m/>
    <m/>
    <m/>
    <m/>
    <m/>
    <m/>
    <m/>
    <m/>
    <m/>
    <m/>
    <m/>
    <m/>
    <m/>
    <s v="FIJO"/>
    <s v="HFC"/>
    <m/>
    <s v="INFORMACIÓN"/>
    <s v="REQUISITOS"/>
    <m/>
    <m/>
    <m/>
    <m/>
    <m/>
    <m/>
    <m/>
    <m/>
    <m/>
    <m/>
    <m/>
    <m/>
    <m/>
    <m/>
    <m/>
    <m/>
    <m/>
    <m/>
    <m/>
    <m/>
    <m/>
    <m/>
    <m/>
    <m/>
    <m/>
    <m/>
    <m/>
    <m/>
    <m/>
    <m/>
    <m/>
    <m/>
    <m/>
    <m/>
    <m/>
    <x v="0"/>
    <m/>
    <m/>
    <m/>
    <m/>
    <m/>
    <s v="GESTIONADO"/>
    <m/>
    <d v="2024-01-18T00:00:00"/>
    <s v="996731107"/>
    <m/>
    <x v="137"/>
    <x v="6"/>
    <x v="0"/>
    <x v="0"/>
    <x v="0"/>
    <n v="1"/>
    <n v="1"/>
    <n v="1"/>
    <n v="1"/>
    <x v="0"/>
    <n v="1"/>
    <s v="91820486ANDRES FEL LOPEZ OSPINA"/>
    <x v="0"/>
    <d v="2024-01-18T00:00:00"/>
    <x v="3766"/>
    <d v="1899-12-30T00:00:00"/>
    <d v="2024-01-17T20:14:00"/>
    <s v="20:14"/>
    <d v="1899-12-30T21:40:44"/>
    <x v="4"/>
    <x v="0"/>
    <x v="14"/>
    <x v="0"/>
    <n v="8193"/>
  </r>
  <r>
    <n v="3797"/>
    <d v="2024-01-18T17:55:40"/>
    <d v="2024-01-18T17:58:02"/>
    <s v="46044558@ventasyservicios.com.co"/>
    <s v="Dick Harry Rodriguez Rocha"/>
    <m/>
    <d v="2024-01-17T00:00:00"/>
    <s v="11:26"/>
    <x v="4"/>
    <m/>
    <m/>
    <m/>
    <m/>
    <m/>
    <m/>
    <m/>
    <m/>
    <s v="crivera@dragon.com.co"/>
    <s v="RE: RE: RV: Router modo Brinch"/>
    <s v="11819179"/>
    <s v="DRAGON COLOMBIA SAS"/>
    <s v="PYME PEQUEÑA"/>
    <s v="CLIENTE EXTERNO"/>
    <x v="0"/>
    <m/>
    <s v="FIJO"/>
    <s v="FO"/>
    <s v="SOPORTE TÉCNICO"/>
    <m/>
    <m/>
    <m/>
    <m/>
    <m/>
    <m/>
    <m/>
    <m/>
    <m/>
    <m/>
    <m/>
    <m/>
    <m/>
    <m/>
    <m/>
    <m/>
    <m/>
    <m/>
    <m/>
    <m/>
    <m/>
    <m/>
    <m/>
    <m/>
    <m/>
    <m/>
    <m/>
    <m/>
    <m/>
    <m/>
    <m/>
    <m/>
    <m/>
    <m/>
    <m/>
    <m/>
    <m/>
    <m/>
    <m/>
    <m/>
    <m/>
    <m/>
    <m/>
    <m/>
    <m/>
    <m/>
    <m/>
    <m/>
    <m/>
    <m/>
    <m/>
    <m/>
    <m/>
    <m/>
    <m/>
    <s v="PROGRAMACIÓN O MANEJO DE EQUIPOS"/>
    <m/>
    <m/>
    <m/>
    <m/>
    <m/>
    <m/>
    <m/>
    <m/>
    <m/>
    <m/>
    <m/>
    <m/>
    <m/>
    <m/>
    <m/>
    <m/>
    <m/>
    <m/>
    <m/>
    <m/>
    <m/>
    <m/>
    <m/>
    <m/>
    <m/>
    <m/>
    <m/>
    <m/>
    <m/>
    <m/>
    <m/>
    <m/>
    <m/>
    <m/>
    <m/>
    <m/>
    <m/>
    <m/>
    <m/>
    <m/>
    <m/>
    <m/>
    <m/>
    <m/>
    <m/>
    <m/>
    <m/>
    <m/>
    <m/>
    <m/>
    <m/>
    <m/>
    <m/>
    <x v="1"/>
    <m/>
    <m/>
    <s v="1"/>
    <s v="0"/>
    <s v="0"/>
    <s v="GESTIONADO"/>
    <m/>
    <d v="2024-01-18T00:00:00"/>
    <m/>
    <m/>
    <x v="159"/>
    <x v="0"/>
    <x v="0"/>
    <x v="0"/>
    <x v="0"/>
    <n v="1"/>
    <n v="1"/>
    <n v="1"/>
    <n v="1"/>
    <x v="2"/>
    <n v="2"/>
    <s v="11819179DRAGON COLOMBIA SAS"/>
    <x v="0"/>
    <d v="2024-01-18T00:00:00"/>
    <x v="3767"/>
    <d v="1899-12-30T00:00:00"/>
    <d v="2024-01-17T11:26:00"/>
    <s v="11:26"/>
    <d v="1899-12-31T06:32:02"/>
    <x v="0"/>
    <x v="0"/>
    <x v="20"/>
    <x v="1"/>
    <n v="8193"/>
  </r>
  <r>
    <n v="3798"/>
    <d v="2024-01-18T17:55:42"/>
    <d v="2024-01-18T18:00:34"/>
    <s v="45077040@ventasyservicios.com.co"/>
    <s v="Kimberly Tatiana Sorza Moya"/>
    <m/>
    <d v="2024-01-18T00:00:00"/>
    <s v="11:41 a. m."/>
    <x v="0"/>
    <m/>
    <m/>
    <m/>
    <m/>
    <m/>
    <m/>
    <m/>
    <m/>
    <s v="aitormaeso@gmail.com"/>
    <s v="Re: Fwd: 827935 Activación Pin Simcard"/>
    <s v="0"/>
    <s v="0"/>
    <s v="NO DETERMINADO"/>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18T00:00:00"/>
    <m/>
    <m/>
    <x v="15"/>
    <x v="0"/>
    <x v="0"/>
    <x v="0"/>
    <x v="0"/>
    <n v="1"/>
    <n v="1"/>
    <n v="1"/>
    <n v="1"/>
    <x v="0"/>
    <n v="1"/>
    <s v="00"/>
    <x v="0"/>
    <d v="2024-01-18T00:00:00"/>
    <x v="3768"/>
    <d v="1899-12-30T00:00:00"/>
    <d v="2024-01-18T11:41:00"/>
    <s v="11:41"/>
    <d v="1899-12-30T06:19:34"/>
    <x v="2"/>
    <x v="2"/>
    <x v="31"/>
    <x v="1"/>
    <n v="8193"/>
  </r>
  <r>
    <n v="3799"/>
    <d v="2024-01-18T17:56:00"/>
    <d v="2024-01-18T18:00:58"/>
    <s v="45981202@ventasyservicios.com.co"/>
    <s v="Candida Mayerli Moyano Casallas"/>
    <m/>
    <d v="2024-01-18T00:00:00"/>
    <s v="12:18 p. m."/>
    <x v="5"/>
    <m/>
    <m/>
    <m/>
    <m/>
    <m/>
    <m/>
    <m/>
    <m/>
    <m/>
    <m/>
    <s v="12256963"/>
    <s v="SUCAFINA COLOMBIA SAS"/>
    <s v="EMPRESAS"/>
    <s v="CLIENTE EXTERNO"/>
    <x v="1"/>
    <s v="OMAR EFREN PORTILLA DUQUE"/>
    <m/>
    <m/>
    <m/>
    <m/>
    <m/>
    <m/>
    <m/>
    <m/>
    <m/>
    <m/>
    <m/>
    <m/>
    <m/>
    <m/>
    <m/>
    <m/>
    <m/>
    <m/>
    <m/>
    <m/>
    <m/>
    <m/>
    <m/>
    <m/>
    <m/>
    <m/>
    <m/>
    <m/>
    <m/>
    <m/>
    <m/>
    <m/>
    <m/>
    <m/>
    <m/>
    <m/>
    <m/>
    <m/>
    <m/>
    <m/>
    <m/>
    <m/>
    <m/>
    <m/>
    <m/>
    <m/>
    <m/>
    <m/>
    <m/>
    <m/>
    <m/>
    <m/>
    <m/>
    <m/>
    <m/>
    <m/>
    <m/>
    <m/>
    <m/>
    <m/>
    <m/>
    <m/>
    <m/>
    <m/>
    <m/>
    <m/>
    <m/>
    <m/>
    <m/>
    <m/>
    <m/>
    <m/>
    <m/>
    <m/>
    <m/>
    <m/>
    <m/>
    <m/>
    <m/>
    <m/>
    <s v="RV: Factura Servicio de Internet Sucafina Colombia SAS"/>
    <s v="FIJA"/>
    <s v="FO"/>
    <s v="PAGO NO ABONADO"/>
    <s v="APP MI CLARO"/>
    <s v="TRANSFERENCIA CON PAGO A LA REFERENCIA"/>
    <m/>
    <m/>
    <m/>
    <m/>
    <m/>
    <m/>
    <m/>
    <m/>
    <m/>
    <m/>
    <m/>
    <m/>
    <m/>
    <m/>
    <m/>
    <m/>
    <m/>
    <m/>
    <m/>
    <m/>
    <m/>
    <m/>
    <m/>
    <m/>
    <m/>
    <m/>
    <x v="0"/>
    <m/>
    <m/>
    <m/>
    <m/>
    <m/>
    <s v="GESTIONADO"/>
    <m/>
    <d v="2024-01-18T00:00:00"/>
    <m/>
    <m/>
    <x v="68"/>
    <x v="4"/>
    <x v="0"/>
    <x v="0"/>
    <x v="0"/>
    <n v="1"/>
    <n v="1"/>
    <n v="1"/>
    <n v="1"/>
    <x v="0"/>
    <n v="1"/>
    <s v="12256963"/>
    <x v="2"/>
    <d v="2024-01-18T00:00:00"/>
    <x v="3769"/>
    <d v="1899-12-30T00:00:00"/>
    <d v="2024-01-18T12:18:00"/>
    <s v="12:18"/>
    <d v="1899-12-30T05:42:58"/>
    <x v="1"/>
    <x v="1"/>
    <x v="10"/>
    <x v="1"/>
    <n v="8193"/>
  </r>
  <r>
    <n v="3800"/>
    <d v="2024-01-18T18:01:07"/>
    <d v="2024-01-18T18:03:32"/>
    <s v="45577874@ventasyservicios.com.co"/>
    <s v="David Andres Pardo Torres"/>
    <m/>
    <d v="2024-01-17T00:00:00"/>
    <s v="20:14"/>
    <x v="7"/>
    <m/>
    <m/>
    <m/>
    <m/>
    <m/>
    <m/>
    <s v="andreslopeztramites@gmail.com"/>
    <s v="CESIÓN CONTRATO APTO 301"/>
    <m/>
    <m/>
    <s v="91865499"/>
    <s v="LORENA CHAVARRIA ZULETA"/>
    <s v="MASIVO"/>
    <s v="CLIENTE EXTERNO"/>
    <x v="0"/>
    <m/>
    <m/>
    <m/>
    <m/>
    <m/>
    <m/>
    <m/>
    <m/>
    <m/>
    <m/>
    <m/>
    <m/>
    <m/>
    <m/>
    <m/>
    <m/>
    <m/>
    <m/>
    <m/>
    <m/>
    <m/>
    <m/>
    <m/>
    <m/>
    <m/>
    <m/>
    <m/>
    <m/>
    <m/>
    <m/>
    <m/>
    <m/>
    <m/>
    <m/>
    <m/>
    <m/>
    <m/>
    <m/>
    <m/>
    <m/>
    <m/>
    <m/>
    <m/>
    <m/>
    <m/>
    <m/>
    <m/>
    <m/>
    <m/>
    <m/>
    <m/>
    <m/>
    <m/>
    <m/>
    <m/>
    <m/>
    <m/>
    <m/>
    <m/>
    <m/>
    <m/>
    <m/>
    <m/>
    <m/>
    <m/>
    <m/>
    <m/>
    <m/>
    <m/>
    <m/>
    <m/>
    <m/>
    <m/>
    <s v="FIJO"/>
    <s v="HFC"/>
    <m/>
    <s v="INFORMACIÓN"/>
    <s v="REQUISITOS"/>
    <m/>
    <m/>
    <m/>
    <m/>
    <m/>
    <m/>
    <m/>
    <m/>
    <m/>
    <m/>
    <m/>
    <m/>
    <m/>
    <m/>
    <m/>
    <m/>
    <m/>
    <m/>
    <m/>
    <m/>
    <m/>
    <m/>
    <m/>
    <m/>
    <m/>
    <m/>
    <m/>
    <m/>
    <m/>
    <m/>
    <m/>
    <m/>
    <m/>
    <m/>
    <m/>
    <x v="0"/>
    <m/>
    <m/>
    <m/>
    <m/>
    <m/>
    <s v="GESTIONADO"/>
    <m/>
    <d v="2024-01-18T00:00:00"/>
    <s v="996732786"/>
    <m/>
    <x v="137"/>
    <x v="6"/>
    <x v="0"/>
    <x v="0"/>
    <x v="0"/>
    <n v="1"/>
    <n v="1"/>
    <n v="1"/>
    <n v="1"/>
    <x v="0"/>
    <n v="1"/>
    <s v="91865499LORENA CHAVARRIA ZULETA"/>
    <x v="0"/>
    <d v="2024-01-18T00:00:00"/>
    <x v="3770"/>
    <d v="1899-12-30T00:00:00"/>
    <d v="2024-01-17T20:14:00"/>
    <s v="20:14"/>
    <d v="1899-12-30T21:49:32"/>
    <x v="4"/>
    <x v="0"/>
    <x v="14"/>
    <x v="0"/>
    <n v="8193"/>
  </r>
  <r>
    <n v="3801"/>
    <d v="2024-01-18T17:56:39"/>
    <d v="2024-01-18T18:05:22"/>
    <s v="45077016@ventasyservicios.com.co"/>
    <s v="Luis Guanuquiza Dominguez"/>
    <m/>
    <d v="2024-01-18T00:00:00"/>
    <s v="12:25"/>
    <x v="3"/>
    <m/>
    <s v="15571945"/>
    <m/>
    <m/>
    <m/>
    <m/>
    <m/>
    <m/>
    <m/>
    <m/>
    <s v="800251087"/>
    <s v="B I SAS-"/>
    <s v="MASIV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8T00:00:00"/>
    <m/>
    <m/>
    <x v="21"/>
    <x v="3"/>
    <x v="0"/>
    <x v="0"/>
    <x v="0"/>
    <n v="1"/>
    <n v="1"/>
    <n v="1"/>
    <n v="1"/>
    <x v="0"/>
    <n v="1"/>
    <s v="800251087B I SAS-"/>
    <x v="2"/>
    <d v="2024-01-18T00:00:00"/>
    <x v="3771"/>
    <d v="1899-12-30T00:00:00"/>
    <d v="2024-01-18T12:25:00"/>
    <s v="12:25"/>
    <d v="1899-12-30T05:40:22"/>
    <x v="1"/>
    <x v="1"/>
    <x v="25"/>
    <x v="1"/>
    <n v="8193"/>
  </r>
  <r>
    <n v="3802"/>
    <d v="2024-01-18T18:04:28"/>
    <d v="2024-01-18T18:05:47"/>
    <s v="45077040@ventasyservicios.com.co"/>
    <s v="Kimberly Tatiana Sorza Moya"/>
    <m/>
    <d v="2024-01-18T00:00:00"/>
    <s v="11:56 a. m."/>
    <x v="0"/>
    <m/>
    <m/>
    <m/>
    <m/>
    <m/>
    <m/>
    <m/>
    <m/>
    <s v="malmecigac@gmail.com"/>
    <s v="Re: Fwd: Reposición linea vertical"/>
    <s v="9102349051"/>
    <s v="MANUEL ALFREDO ALMECIGA CAON"/>
    <s v="SOH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8T00:00:00"/>
    <m/>
    <m/>
    <x v="21"/>
    <x v="0"/>
    <x v="0"/>
    <x v="0"/>
    <x v="0"/>
    <n v="1"/>
    <n v="1"/>
    <n v="1"/>
    <n v="1"/>
    <x v="0"/>
    <n v="1"/>
    <s v="9102349051MANUEL ALFREDO ALMECIGA CAON"/>
    <x v="0"/>
    <d v="2024-01-18T00:00:00"/>
    <x v="3772"/>
    <d v="1899-12-30T00:00:00"/>
    <d v="2024-01-18T11:56:00"/>
    <s v="11:56"/>
    <d v="1899-12-30T06:09:47"/>
    <x v="2"/>
    <x v="2"/>
    <x v="31"/>
    <x v="1"/>
    <n v="8193"/>
  </r>
  <r>
    <n v="3803"/>
    <d v="2024-01-18T18:05:12"/>
    <d v="2024-01-18T18:06:00"/>
    <s v="46044959@ventasyservicios.com.co"/>
    <s v="Brayan Enrique Cuida Castillo"/>
    <m/>
    <d v="2024-01-17T00:00:00"/>
    <s v="3:09 p. m."/>
    <x v="4"/>
    <m/>
    <m/>
    <m/>
    <m/>
    <m/>
    <m/>
    <m/>
    <m/>
    <s v="babymielgonzalez@gmail.com"/>
    <s v="Auxilio cancele mi servicio 13492208 y todavía genera facturas"/>
    <s v="13492208"/>
    <s v="ANTONIO AL THOMAS HENAO"/>
    <s v="MICR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8T00:00:00"/>
    <s v="nn"/>
    <m/>
    <x v="58"/>
    <x v="0"/>
    <x v="0"/>
    <x v="0"/>
    <x v="0"/>
    <n v="1"/>
    <n v="1"/>
    <n v="1"/>
    <n v="1"/>
    <x v="0"/>
    <n v="1"/>
    <s v="13492208ANTONIO AL THOMAS HENAO"/>
    <x v="0"/>
    <d v="2024-01-18T00:00:00"/>
    <x v="3773"/>
    <d v="1899-12-30T00:00:00"/>
    <d v="2024-01-17T03:09:00"/>
    <s v="3:09"/>
    <d v="1899-12-31T14:57:00"/>
    <x v="0"/>
    <x v="0"/>
    <x v="7"/>
    <x v="0"/>
    <n v="8193"/>
  </r>
  <r>
    <n v="3804"/>
    <d v="2024-01-18T17:57:09"/>
    <d v="2024-01-18T18:08:55"/>
    <s v="45926622@ventasyservicios.com.co"/>
    <s v="Yuli Caterine Tellez Amado"/>
    <m/>
    <d v="2024-01-17T00:00:00"/>
    <s v="17:10"/>
    <x v="4"/>
    <m/>
    <m/>
    <m/>
    <m/>
    <m/>
    <m/>
    <m/>
    <m/>
    <s v="ClaroTeAyudaNegocios@claro.com.co"/>
    <s v="Re: Fwd: servicio de internet para la fuerza Aerea en Melgar Tolima [CLCOAT-00767562] -"/>
    <s v="*"/>
    <s v="*"/>
    <s v="NO DETERMINADO"/>
    <s v="CLARO TE AYUDA"/>
    <x v="0"/>
    <m/>
    <s v="FIJO"/>
    <s v="HFC"/>
    <s v="CASO RECHAZADO"/>
    <m/>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18T00:00:00"/>
    <s v="N/A"/>
    <s v="N/A"/>
    <x v="3"/>
    <x v="0"/>
    <x v="0"/>
    <x v="3"/>
    <x v="1"/>
    <n v="1"/>
    <n v="1"/>
    <n v="1"/>
    <n v="1"/>
    <x v="1"/>
    <n v="3718"/>
    <s v="**"/>
    <x v="0"/>
    <d v="2024-01-18T00:00:00"/>
    <x v="3774"/>
    <d v="1899-12-30T00:00:00"/>
    <d v="2024-01-17T17:10:00"/>
    <s v="17:10"/>
    <d v="1899-12-31T00:58:55"/>
    <x v="0"/>
    <x v="0"/>
    <x v="1"/>
    <x v="1"/>
    <n v="8193"/>
  </r>
  <r>
    <n v="3805"/>
    <d v="2024-01-18T17:53:18"/>
    <d v="2024-01-18T18:09:42"/>
    <s v="45113897@ventasyservicios.com.co"/>
    <s v="Diana Carolina Zambrano Cruz"/>
    <m/>
    <d v="2024-01-18T00:00:00"/>
    <s v="11:50"/>
    <x v="4"/>
    <m/>
    <m/>
    <m/>
    <m/>
    <m/>
    <m/>
    <m/>
    <m/>
    <s v="andreslopeztramites@gmail.com"/>
    <s v="SOLICITUD DE CESIÓN 301"/>
    <s v="91865499"/>
    <s v=" LORENA CHAVARRIA ZULETA                   "/>
    <s v="MASIVO"/>
    <s v="CLIENTE EXTERNO"/>
    <x v="0"/>
    <m/>
    <s v="FIJO"/>
    <s v="HFC"/>
    <s v="CESIÓN DE CONTRATO"/>
    <m/>
    <m/>
    <m/>
    <m/>
    <m/>
    <m/>
    <m/>
    <m/>
    <m/>
    <m/>
    <m/>
    <m/>
    <s v="NO APLICA"/>
    <m/>
    <m/>
    <m/>
    <m/>
    <m/>
    <m/>
    <m/>
    <m/>
    <m/>
    <m/>
    <m/>
    <m/>
    <m/>
    <m/>
    <m/>
    <m/>
    <m/>
    <m/>
    <m/>
    <m/>
    <m/>
    <m/>
    <m/>
    <m/>
    <m/>
    <m/>
    <m/>
    <m/>
    <m/>
    <m/>
    <m/>
    <m/>
    <m/>
    <m/>
    <m/>
    <m/>
    <m/>
    <m/>
    <m/>
    <m/>
    <m/>
    <m/>
    <m/>
    <m/>
    <m/>
    <m/>
    <m/>
    <m/>
    <m/>
    <m/>
    <m/>
    <m/>
    <m/>
    <m/>
    <m/>
    <m/>
    <m/>
    <m/>
    <m/>
    <m/>
    <m/>
    <m/>
    <m/>
    <m/>
    <m/>
    <m/>
    <m/>
    <m/>
    <m/>
    <m/>
    <m/>
    <m/>
    <m/>
    <m/>
    <m/>
    <m/>
    <m/>
    <m/>
    <m/>
    <m/>
    <m/>
    <m/>
    <m/>
    <m/>
    <m/>
    <m/>
    <m/>
    <m/>
    <m/>
    <m/>
    <m/>
    <m/>
    <m/>
    <m/>
    <m/>
    <m/>
    <x v="0"/>
    <m/>
    <m/>
    <m/>
    <m/>
    <m/>
    <s v="GESTIONADO"/>
    <m/>
    <d v="2024-01-18T00:00:00"/>
    <m/>
    <m/>
    <x v="164"/>
    <x v="0"/>
    <x v="0"/>
    <x v="0"/>
    <x v="0"/>
    <n v="1"/>
    <n v="1"/>
    <n v="1"/>
    <n v="1"/>
    <x v="0"/>
    <n v="1"/>
    <s v="91865499 LORENA CHAVARRIA ZULETA                   "/>
    <x v="0"/>
    <d v="2024-01-18T00:00:00"/>
    <x v="3775"/>
    <d v="1899-12-30T00:00:00"/>
    <d v="2024-01-18T11:50:00"/>
    <s v="11:50"/>
    <d v="1899-12-30T06:19:42"/>
    <x v="2"/>
    <x v="2"/>
    <x v="30"/>
    <x v="0"/>
    <n v="8193"/>
  </r>
  <r>
    <n v="3806"/>
    <d v="2024-01-18T18:07:34"/>
    <d v="2024-01-18T18:11:32"/>
    <s v="45577874@ventasyservicios.com.co"/>
    <s v="David Andres Pardo Torres"/>
    <m/>
    <d v="2024-01-17T00:00:00"/>
    <s v="20:19"/>
    <x v="7"/>
    <m/>
    <m/>
    <m/>
    <m/>
    <m/>
    <m/>
    <s v="andreslopeztramites@gmail.com"/>
    <s v="CESIÓN CONTRATO APTO 302"/>
    <m/>
    <m/>
    <s v="91867552"/>
    <s v="LORENA CHAVARRIA ZULETA"/>
    <s v="MASIVO"/>
    <s v="CLIENTE EXTERNO"/>
    <x v="0"/>
    <m/>
    <m/>
    <m/>
    <m/>
    <m/>
    <m/>
    <m/>
    <m/>
    <m/>
    <m/>
    <m/>
    <m/>
    <m/>
    <m/>
    <m/>
    <m/>
    <m/>
    <m/>
    <m/>
    <m/>
    <m/>
    <m/>
    <m/>
    <m/>
    <m/>
    <m/>
    <m/>
    <m/>
    <m/>
    <m/>
    <m/>
    <m/>
    <m/>
    <m/>
    <m/>
    <m/>
    <m/>
    <m/>
    <m/>
    <m/>
    <m/>
    <m/>
    <m/>
    <m/>
    <m/>
    <m/>
    <m/>
    <m/>
    <m/>
    <m/>
    <m/>
    <m/>
    <m/>
    <m/>
    <m/>
    <m/>
    <m/>
    <m/>
    <m/>
    <m/>
    <m/>
    <m/>
    <m/>
    <m/>
    <m/>
    <m/>
    <m/>
    <m/>
    <m/>
    <m/>
    <m/>
    <m/>
    <m/>
    <s v="FIJO"/>
    <s v="HFC"/>
    <m/>
    <s v="INFORMACIÓN"/>
    <s v="REQUISITOS"/>
    <m/>
    <m/>
    <m/>
    <m/>
    <m/>
    <m/>
    <m/>
    <m/>
    <m/>
    <m/>
    <m/>
    <m/>
    <m/>
    <m/>
    <m/>
    <m/>
    <m/>
    <m/>
    <m/>
    <m/>
    <m/>
    <m/>
    <m/>
    <m/>
    <m/>
    <m/>
    <m/>
    <m/>
    <m/>
    <m/>
    <m/>
    <m/>
    <m/>
    <m/>
    <m/>
    <x v="0"/>
    <m/>
    <m/>
    <m/>
    <m/>
    <m/>
    <s v="GESTIONADO"/>
    <m/>
    <d v="2024-01-18T00:00:00"/>
    <s v="996733963"/>
    <m/>
    <x v="137"/>
    <x v="6"/>
    <x v="0"/>
    <x v="0"/>
    <x v="0"/>
    <n v="1"/>
    <n v="1"/>
    <n v="1"/>
    <n v="1"/>
    <x v="0"/>
    <n v="1"/>
    <s v="91867552LORENA CHAVARRIA ZULETA"/>
    <x v="0"/>
    <d v="2024-01-18T00:00:00"/>
    <x v="3776"/>
    <d v="1899-12-30T00:00:00"/>
    <d v="2024-01-17T20:19:00"/>
    <s v="20:19"/>
    <d v="1899-12-30T21:52:32"/>
    <x v="4"/>
    <x v="0"/>
    <x v="14"/>
    <x v="0"/>
    <n v="8193"/>
  </r>
  <r>
    <n v="3807"/>
    <d v="2024-01-18T18:01:21"/>
    <d v="2024-01-18T18:11:34"/>
    <s v="45981202@ventasyservicios.com.co"/>
    <s v="Candida Mayerli Moyano Casallas"/>
    <m/>
    <d v="2024-01-18T00:00:00"/>
    <s v="12:30 p. m"/>
    <x v="5"/>
    <m/>
    <m/>
    <m/>
    <m/>
    <m/>
    <m/>
    <m/>
    <m/>
    <m/>
    <m/>
    <s v="3228444246"/>
    <s v="PERSONERIA MUNICIPAL DE APIA R"/>
    <s v="SOHO"/>
    <s v="CLIENTE EXTERNO"/>
    <x v="0"/>
    <m/>
    <m/>
    <m/>
    <m/>
    <m/>
    <m/>
    <m/>
    <m/>
    <m/>
    <m/>
    <m/>
    <m/>
    <m/>
    <m/>
    <m/>
    <m/>
    <m/>
    <m/>
    <m/>
    <m/>
    <m/>
    <m/>
    <m/>
    <m/>
    <m/>
    <m/>
    <m/>
    <m/>
    <m/>
    <m/>
    <m/>
    <m/>
    <m/>
    <m/>
    <m/>
    <m/>
    <m/>
    <m/>
    <m/>
    <m/>
    <m/>
    <m/>
    <m/>
    <m/>
    <m/>
    <m/>
    <m/>
    <m/>
    <m/>
    <m/>
    <m/>
    <m/>
    <m/>
    <m/>
    <m/>
    <m/>
    <m/>
    <m/>
    <m/>
    <m/>
    <m/>
    <m/>
    <m/>
    <m/>
    <m/>
    <m/>
    <m/>
    <m/>
    <m/>
    <m/>
    <m/>
    <m/>
    <m/>
    <m/>
    <m/>
    <m/>
    <m/>
    <m/>
    <m/>
    <m/>
    <m/>
    <s v="Comprobante de pago"/>
    <s v="MÓVIL"/>
    <m/>
    <s v="PAGO YA APLICADO"/>
    <s v="BANCO DAVIVIENDA"/>
    <s v="TRANSFERENCIA CON PAGO A LA REFERENCIA"/>
    <s v="REQ000004503506"/>
    <m/>
    <m/>
    <m/>
    <m/>
    <m/>
    <m/>
    <m/>
    <m/>
    <m/>
    <m/>
    <m/>
    <m/>
    <m/>
    <m/>
    <m/>
    <m/>
    <m/>
    <m/>
    <m/>
    <m/>
    <m/>
    <m/>
    <m/>
    <m/>
    <m/>
    <x v="0"/>
    <m/>
    <m/>
    <m/>
    <m/>
    <m/>
    <s v="SOLUCIONADO ESCALADO"/>
    <s v="MYIT"/>
    <d v="2024-01-18T00:00:00"/>
    <m/>
    <m/>
    <x v="70"/>
    <x v="4"/>
    <x v="4"/>
    <x v="0"/>
    <x v="0"/>
    <n v="1"/>
    <n v="1"/>
    <n v="1"/>
    <n v="1"/>
    <x v="0"/>
    <n v="1"/>
    <s v="3228444246"/>
    <x v="2"/>
    <d v="2024-01-18T00:00:00"/>
    <x v="3777"/>
    <d v="1899-12-30T00:00:00"/>
    <d v="2024-01-18T12:30:00"/>
    <s v="12:30"/>
    <d v="1899-12-30T05:41:34"/>
    <x v="1"/>
    <x v="1"/>
    <x v="10"/>
    <x v="1"/>
    <n v="8193"/>
  </r>
  <r>
    <n v="3808"/>
    <d v="2024-01-18T18:12:56"/>
    <d v="2024-01-18T18:14:11"/>
    <s v="45077016@ventasyservicios.com.co"/>
    <s v="Luis Guanuquiza Dominguez"/>
    <m/>
    <d v="2024-01-18T00:00:00"/>
    <s v="12:27"/>
    <x v="3"/>
    <m/>
    <s v="15571946"/>
    <m/>
    <m/>
    <m/>
    <m/>
    <m/>
    <m/>
    <m/>
    <m/>
    <s v="830001350"/>
    <s v="TECNICA DE CONEXIONES S.A.S"/>
    <s v="PYME MEDIANA"/>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8T00:00:00"/>
    <m/>
    <m/>
    <x v="9"/>
    <x v="3"/>
    <x v="0"/>
    <x v="0"/>
    <x v="0"/>
    <n v="1"/>
    <n v="1"/>
    <n v="1"/>
    <n v="1"/>
    <x v="0"/>
    <n v="1"/>
    <s v="830001350TECNICA DE CONEXIONES S.A.S"/>
    <x v="2"/>
    <d v="2024-01-18T00:00:00"/>
    <x v="3778"/>
    <d v="1899-12-30T00:00:00"/>
    <d v="2024-01-18T12:27:00"/>
    <s v="12:27"/>
    <d v="1899-12-30T05:47:11"/>
    <x v="1"/>
    <x v="1"/>
    <x v="25"/>
    <x v="1"/>
    <n v="8193"/>
  </r>
  <r>
    <n v="3809"/>
    <d v="2024-01-18T18:15:45"/>
    <d v="2024-01-18T18:16:36"/>
    <s v="46044959@ventasyservicios.com.co"/>
    <s v="Brayan Enrique Cuida Castillo"/>
    <m/>
    <d v="2024-01-17T00:00:00"/>
    <s v="2:18 p. m."/>
    <x v="4"/>
    <m/>
    <m/>
    <m/>
    <m/>
    <m/>
    <m/>
    <m/>
    <m/>
    <s v="NotificacionesClaro@claro.com.co"/>
    <s v="RV: DERECHO DE PETICION - MANTENIMIENTO REDES CONJUNTO RESIDENCIAL SENDEROS DEL PARQUE 1"/>
    <s v="0"/>
    <s v="0"/>
    <s v="NO DETERMINADO"/>
    <s v="CLIENTE CLARO"/>
    <x v="0"/>
    <m/>
    <s v="FIJO"/>
    <s v="HFC"/>
    <s v="REPORTES"/>
    <m/>
    <m/>
    <m/>
    <m/>
    <m/>
    <m/>
    <m/>
    <m/>
    <m/>
    <m/>
    <m/>
    <m/>
    <m/>
    <m/>
    <m/>
    <m/>
    <m/>
    <m/>
    <m/>
    <m/>
    <m/>
    <m/>
    <m/>
    <m/>
    <m/>
    <m/>
    <m/>
    <m/>
    <m/>
    <m/>
    <m/>
    <m/>
    <m/>
    <m/>
    <m/>
    <m/>
    <m/>
    <m/>
    <m/>
    <m/>
    <m/>
    <m/>
    <m/>
    <m/>
    <m/>
    <m/>
    <s v="DETALLE DE SERVICIOS"/>
    <m/>
    <m/>
    <m/>
    <m/>
    <m/>
    <m/>
    <m/>
    <m/>
    <m/>
    <m/>
    <m/>
    <m/>
    <m/>
    <m/>
    <m/>
    <m/>
    <m/>
    <m/>
    <m/>
    <m/>
    <m/>
    <m/>
    <m/>
    <m/>
    <m/>
    <m/>
    <m/>
    <m/>
    <m/>
    <m/>
    <m/>
    <m/>
    <m/>
    <m/>
    <m/>
    <m/>
    <m/>
    <m/>
    <m/>
    <m/>
    <m/>
    <m/>
    <m/>
    <m/>
    <m/>
    <m/>
    <m/>
    <m/>
    <m/>
    <m/>
    <m/>
    <m/>
    <m/>
    <m/>
    <m/>
    <m/>
    <m/>
    <m/>
    <m/>
    <m/>
    <m/>
    <m/>
    <x v="0"/>
    <m/>
    <m/>
    <m/>
    <m/>
    <m/>
    <s v="GESTIONADO"/>
    <m/>
    <d v="2024-01-18T00:00:00"/>
    <s v="nn"/>
    <m/>
    <x v="106"/>
    <x v="0"/>
    <x v="0"/>
    <x v="0"/>
    <x v="0"/>
    <n v="1"/>
    <n v="1"/>
    <n v="1"/>
    <n v="1"/>
    <x v="0"/>
    <n v="1"/>
    <s v="00"/>
    <x v="0"/>
    <d v="2024-01-18T00:00:00"/>
    <x v="3779"/>
    <d v="1899-12-30T00:00:00"/>
    <d v="2024-01-17T02:18:00"/>
    <s v="2:18"/>
    <d v="1899-12-31T15:58:36"/>
    <x v="0"/>
    <x v="0"/>
    <x v="7"/>
    <x v="0"/>
    <n v="8193"/>
  </r>
  <r>
    <n v="3810"/>
    <d v="2024-01-18T18:05:54"/>
    <d v="2024-01-18T18:17:52"/>
    <s v="45077040@ventasyservicios.com.co"/>
    <s v="Kimberly Tatiana Sorza Moya"/>
    <m/>
    <d v="2024-01-18T00:00:00"/>
    <s v="12:04 p. m."/>
    <x v="0"/>
    <m/>
    <m/>
    <m/>
    <m/>
    <m/>
    <m/>
    <m/>
    <m/>
    <s v="soporteadministrativo@safetywork.com.co"/>
    <s v="Re: Fwd: Solicitud activación E-SIM"/>
    <s v="3167413446"/>
    <s v="SAFETY WORK INDUSTRIA SAS"/>
    <s v="SOH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8T00:00:00"/>
    <m/>
    <m/>
    <x v="21"/>
    <x v="0"/>
    <x v="0"/>
    <x v="0"/>
    <x v="0"/>
    <n v="1"/>
    <n v="1"/>
    <n v="1"/>
    <n v="1"/>
    <x v="0"/>
    <n v="1"/>
    <s v="3167413446SAFETY WORK INDUSTRIA SAS"/>
    <x v="0"/>
    <d v="2024-01-18T00:00:00"/>
    <x v="3780"/>
    <d v="1899-12-30T00:00:00"/>
    <d v="2024-01-18T12:04:00"/>
    <s v="12:04"/>
    <d v="1899-12-30T06:13:52"/>
    <x v="2"/>
    <x v="2"/>
    <x v="31"/>
    <x v="1"/>
    <n v="8193"/>
  </r>
  <r>
    <n v="3811"/>
    <d v="2024-01-18T18:14:08"/>
    <d v="2024-01-18T18:17:59"/>
    <s v="45688293@ventasyservicios.com.co"/>
    <s v="Juan David Mendez"/>
    <m/>
    <d v="2024-01-17T00:00:00"/>
    <s v="12:27"/>
    <x v="0"/>
    <m/>
    <m/>
    <m/>
    <m/>
    <m/>
    <m/>
    <m/>
    <m/>
    <s v="lilianajc.9@gmail.com"/>
    <s v="Fwd: OFICIO 0106 CANCELACION LINEAS CORPORATIVAS"/>
    <s v="8.22437388"/>
    <s v="CONSORCIO EPSILON 4G"/>
    <s v="PYME PEQUEÑA"/>
    <s v="CONSULTOR COMERCIAL"/>
    <x v="0"/>
    <m/>
    <s v="MÓVIL"/>
    <m/>
    <m/>
    <s v="CANCELACIÓN DE LÍNEA"/>
    <m/>
    <m/>
    <m/>
    <m/>
    <m/>
    <s v="COLOCACIÓN"/>
    <m/>
    <m/>
    <m/>
    <m/>
    <m/>
    <m/>
    <m/>
    <m/>
    <m/>
    <m/>
    <m/>
    <m/>
    <m/>
    <m/>
    <m/>
    <m/>
    <m/>
    <m/>
    <m/>
    <m/>
    <m/>
    <m/>
    <m/>
    <m/>
    <m/>
    <m/>
    <m/>
    <m/>
    <m/>
    <m/>
    <m/>
    <m/>
    <m/>
    <m/>
    <m/>
    <m/>
    <m/>
    <m/>
    <m/>
    <m/>
    <m/>
    <m/>
    <m/>
    <m/>
    <m/>
    <m/>
    <m/>
    <m/>
    <m/>
    <m/>
    <m/>
    <m/>
    <m/>
    <m/>
    <m/>
    <m/>
    <m/>
    <m/>
    <m/>
    <m/>
    <m/>
    <m/>
    <m/>
    <m/>
    <m/>
    <m/>
    <m/>
    <m/>
    <m/>
    <m/>
    <m/>
    <m/>
    <m/>
    <m/>
    <m/>
    <m/>
    <m/>
    <m/>
    <m/>
    <m/>
    <m/>
    <m/>
    <m/>
    <m/>
    <m/>
    <m/>
    <m/>
    <m/>
    <m/>
    <m/>
    <m/>
    <m/>
    <m/>
    <m/>
    <m/>
    <m/>
    <m/>
    <m/>
    <m/>
    <s v="NO USA EL SERVICIO"/>
    <m/>
    <m/>
    <x v="2"/>
    <s v="3505498705"/>
    <s v="MAURICIO ESPINOZA"/>
    <s v="16"/>
    <m/>
    <m/>
    <s v="GESTIONADO"/>
    <m/>
    <d v="2024-01-18T00:00:00"/>
    <m/>
    <m/>
    <x v="25"/>
    <x v="0"/>
    <x v="0"/>
    <x v="0"/>
    <x v="0"/>
    <n v="1"/>
    <n v="1"/>
    <n v="1"/>
    <n v="1"/>
    <x v="2"/>
    <n v="2"/>
    <s v="8.22437388CONSORCIO EPSILON 4G"/>
    <x v="0"/>
    <d v="2024-01-18T00:00:00"/>
    <x v="3781"/>
    <d v="1899-12-30T00:00:00"/>
    <d v="2024-01-17T12:27:00"/>
    <s v="12:27"/>
    <d v="1899-12-31T05:50:59"/>
    <x v="0"/>
    <x v="0"/>
    <x v="4"/>
    <x v="1"/>
    <n v="8193"/>
  </r>
  <r>
    <n v="3812"/>
    <d v="2024-01-18T18:15:20"/>
    <d v="2024-01-18T18:18:18"/>
    <s v="45577874@ventasyservicios.com.co"/>
    <s v="David Andres Pardo Torres"/>
    <m/>
    <d v="2024-01-17T00:00:00"/>
    <s v="20:20"/>
    <x v="7"/>
    <m/>
    <m/>
    <m/>
    <m/>
    <m/>
    <m/>
    <s v="andreslopeztramites@gmail.com"/>
    <s v="CESIÓN CONTRATO"/>
    <m/>
    <m/>
    <s v="91904454"/>
    <s v="LORENA CHAVARRIA ZULETA"/>
    <s v="MASIVO"/>
    <s v="CLIENTE EXTERNO"/>
    <x v="0"/>
    <m/>
    <m/>
    <m/>
    <m/>
    <m/>
    <m/>
    <m/>
    <m/>
    <m/>
    <m/>
    <m/>
    <m/>
    <m/>
    <m/>
    <m/>
    <m/>
    <m/>
    <m/>
    <m/>
    <m/>
    <m/>
    <m/>
    <m/>
    <m/>
    <m/>
    <m/>
    <m/>
    <m/>
    <m/>
    <m/>
    <m/>
    <m/>
    <m/>
    <m/>
    <m/>
    <m/>
    <m/>
    <m/>
    <m/>
    <m/>
    <m/>
    <m/>
    <m/>
    <m/>
    <m/>
    <m/>
    <m/>
    <m/>
    <m/>
    <m/>
    <m/>
    <m/>
    <m/>
    <m/>
    <m/>
    <m/>
    <m/>
    <m/>
    <m/>
    <m/>
    <m/>
    <m/>
    <m/>
    <m/>
    <m/>
    <m/>
    <m/>
    <m/>
    <m/>
    <m/>
    <m/>
    <m/>
    <m/>
    <s v="FIJO"/>
    <s v="HFC"/>
    <m/>
    <s v="INFORMACIÓN"/>
    <s v="REQUISITOS"/>
    <m/>
    <m/>
    <m/>
    <m/>
    <m/>
    <m/>
    <m/>
    <m/>
    <m/>
    <m/>
    <m/>
    <m/>
    <m/>
    <m/>
    <m/>
    <m/>
    <m/>
    <m/>
    <m/>
    <m/>
    <m/>
    <m/>
    <m/>
    <m/>
    <m/>
    <m/>
    <m/>
    <m/>
    <m/>
    <m/>
    <m/>
    <m/>
    <m/>
    <m/>
    <m/>
    <x v="0"/>
    <m/>
    <m/>
    <m/>
    <m/>
    <m/>
    <s v="GESTIONADO"/>
    <m/>
    <d v="2024-01-18T00:00:00"/>
    <s v="996734990"/>
    <m/>
    <x v="137"/>
    <x v="6"/>
    <x v="0"/>
    <x v="0"/>
    <x v="0"/>
    <n v="1"/>
    <n v="1"/>
    <n v="1"/>
    <n v="1"/>
    <x v="0"/>
    <n v="1"/>
    <s v="91904454LORENA CHAVARRIA ZULETA"/>
    <x v="0"/>
    <d v="2024-01-18T00:00:00"/>
    <x v="3782"/>
    <d v="1899-12-30T00:00:00"/>
    <d v="2024-01-17T20:20:00"/>
    <s v="20:20"/>
    <d v="1899-12-30T21:58:18"/>
    <x v="4"/>
    <x v="0"/>
    <x v="14"/>
    <x v="0"/>
    <n v="8193"/>
  </r>
  <r>
    <n v="3813"/>
    <d v="2024-01-18T17:47:14"/>
    <d v="2024-01-18T18:18:57"/>
    <s v="45961543@ventasyservicios.com.co"/>
    <s v="Juan Jose Duque Aguirre"/>
    <m/>
    <d v="2024-01-18T00:00:00"/>
    <s v="8:06"/>
    <x v="0"/>
    <m/>
    <m/>
    <m/>
    <m/>
    <m/>
    <m/>
    <m/>
    <m/>
    <s v="eduwin.lopez@claro.com.co"/>
    <s v="RV: CONSULTA"/>
    <s v="47226283"/>
    <s v="SOLTEC TRACKERS COLOMB SAS"/>
    <s v="MICRO"/>
    <s v="CLIENTE CLARO"/>
    <x v="0"/>
    <m/>
    <s v="FIJO"/>
    <s v="HFC"/>
    <s v="PRODUCTO"/>
    <m/>
    <m/>
    <m/>
    <m/>
    <m/>
    <m/>
    <m/>
    <m/>
    <m/>
    <m/>
    <m/>
    <m/>
    <m/>
    <m/>
    <m/>
    <m/>
    <m/>
    <m/>
    <m/>
    <m/>
    <m/>
    <m/>
    <m/>
    <m/>
    <m/>
    <m/>
    <m/>
    <m/>
    <m/>
    <m/>
    <m/>
    <m/>
    <m/>
    <m/>
    <m/>
    <m/>
    <m/>
    <m/>
    <s v="OTROS PRODUCTOS (VENTAS)"/>
    <m/>
    <m/>
    <m/>
    <m/>
    <m/>
    <m/>
    <m/>
    <m/>
    <m/>
    <m/>
    <m/>
    <m/>
    <m/>
    <m/>
    <m/>
    <m/>
    <m/>
    <m/>
    <m/>
    <m/>
    <m/>
    <m/>
    <m/>
    <m/>
    <m/>
    <m/>
    <m/>
    <m/>
    <m/>
    <m/>
    <m/>
    <m/>
    <m/>
    <m/>
    <m/>
    <m/>
    <m/>
    <m/>
    <m/>
    <m/>
    <m/>
    <m/>
    <m/>
    <m/>
    <m/>
    <m/>
    <m/>
    <m/>
    <m/>
    <m/>
    <m/>
    <m/>
    <m/>
    <m/>
    <m/>
    <m/>
    <m/>
    <m/>
    <m/>
    <m/>
    <m/>
    <m/>
    <m/>
    <m/>
    <m/>
    <m/>
    <m/>
    <m/>
    <m/>
    <m/>
    <x v="0"/>
    <m/>
    <m/>
    <m/>
    <m/>
    <m/>
    <s v="GESTIONADO"/>
    <m/>
    <d v="2024-01-18T00:00:00"/>
    <m/>
    <m/>
    <x v="16"/>
    <x v="0"/>
    <x v="0"/>
    <x v="26"/>
    <x v="1"/>
    <n v="1"/>
    <n v="1"/>
    <n v="1"/>
    <n v="1"/>
    <x v="0"/>
    <n v="1"/>
    <s v="47226283SOLTEC TRACKERS COLOMB SAS"/>
    <x v="0"/>
    <d v="2024-01-18T00:00:00"/>
    <x v="3783"/>
    <d v="1899-12-30T00:00:00"/>
    <d v="2024-01-18T08:06:00"/>
    <s v="8:06"/>
    <d v="1899-12-30T10:12:57"/>
    <x v="2"/>
    <x v="2"/>
    <x v="6"/>
    <x v="1"/>
    <n v="8193"/>
  </r>
  <r>
    <n v="3814"/>
    <d v="2024-01-18T18:15:47"/>
    <d v="2024-01-18T18:19:20"/>
    <s v="45981202@ventasyservicios.com.co"/>
    <s v="Candida Mayerli Moyano Casallas"/>
    <m/>
    <d v="2024-01-18T00:00:00"/>
    <s v="1:37 p. m."/>
    <x v="5"/>
    <m/>
    <m/>
    <m/>
    <m/>
    <m/>
    <m/>
    <m/>
    <m/>
    <m/>
    <m/>
    <s v="0"/>
    <s v="LAURA HERNANDEZ"/>
    <s v="NO DETERMINADO"/>
    <s v="CLIENTE EXTERNO"/>
    <x v="0"/>
    <m/>
    <m/>
    <m/>
    <m/>
    <m/>
    <m/>
    <m/>
    <m/>
    <m/>
    <m/>
    <m/>
    <m/>
    <m/>
    <m/>
    <m/>
    <m/>
    <m/>
    <m/>
    <m/>
    <m/>
    <m/>
    <m/>
    <m/>
    <m/>
    <m/>
    <m/>
    <m/>
    <m/>
    <m/>
    <m/>
    <m/>
    <m/>
    <m/>
    <m/>
    <m/>
    <m/>
    <m/>
    <m/>
    <m/>
    <m/>
    <m/>
    <m/>
    <m/>
    <m/>
    <m/>
    <m/>
    <m/>
    <m/>
    <m/>
    <m/>
    <m/>
    <m/>
    <m/>
    <m/>
    <m/>
    <m/>
    <m/>
    <m/>
    <m/>
    <m/>
    <m/>
    <m/>
    <m/>
    <m/>
    <m/>
    <m/>
    <m/>
    <m/>
    <m/>
    <m/>
    <m/>
    <m/>
    <m/>
    <m/>
    <m/>
    <m/>
    <m/>
    <m/>
    <m/>
    <m/>
    <m/>
    <s v="Re: Petición y queja sobre saldo incorrecto en mi linea movil claro."/>
    <s v="MÓVIL"/>
    <m/>
    <s v="NO CORRESPONDE"/>
    <m/>
    <m/>
    <m/>
    <m/>
    <m/>
    <m/>
    <m/>
    <m/>
    <m/>
    <m/>
    <m/>
    <m/>
    <m/>
    <m/>
    <m/>
    <m/>
    <m/>
    <m/>
    <m/>
    <m/>
    <m/>
    <m/>
    <m/>
    <m/>
    <m/>
    <m/>
    <m/>
    <m/>
    <x v="0"/>
    <m/>
    <m/>
    <m/>
    <m/>
    <m/>
    <s v="GESTIONADO"/>
    <m/>
    <d v="2024-01-18T00:00:00"/>
    <m/>
    <m/>
    <x v="76"/>
    <x v="4"/>
    <x v="0"/>
    <x v="0"/>
    <x v="0"/>
    <n v="1"/>
    <n v="1"/>
    <n v="1"/>
    <n v="1"/>
    <x v="0"/>
    <n v="1"/>
    <s v="0"/>
    <x v="0"/>
    <d v="2024-01-18T00:00:00"/>
    <x v="3784"/>
    <d v="1899-12-30T00:00:00"/>
    <d v="2024-01-18T01:37:00"/>
    <s v="1:37"/>
    <d v="1899-12-30T16:42:20"/>
    <x v="3"/>
    <x v="2"/>
    <x v="10"/>
    <x v="1"/>
    <n v="8193"/>
  </r>
  <r>
    <n v="3815"/>
    <d v="2024-01-18T18:22:35"/>
    <d v="2024-01-18T18:25:31"/>
    <s v="45577874@ventasyservicios.com.co"/>
    <s v="David Andres Pardo Torres"/>
    <m/>
    <d v="2024-01-17T00:00:00"/>
    <s v="20:22"/>
    <x v="7"/>
    <m/>
    <m/>
    <m/>
    <m/>
    <m/>
    <m/>
    <s v="andreslopeztramites@gmail.com"/>
    <s v="CESIÓN CONTRATO APTO 702"/>
    <m/>
    <m/>
    <s v="91903324"/>
    <s v="ANDRES FEL LOPEZ OSPINA"/>
    <s v="MASIVO"/>
    <s v="CLIENTE EXTERNO"/>
    <x v="0"/>
    <m/>
    <m/>
    <m/>
    <m/>
    <m/>
    <m/>
    <m/>
    <m/>
    <m/>
    <m/>
    <m/>
    <m/>
    <m/>
    <m/>
    <m/>
    <m/>
    <m/>
    <m/>
    <m/>
    <m/>
    <m/>
    <m/>
    <m/>
    <m/>
    <m/>
    <m/>
    <m/>
    <m/>
    <m/>
    <m/>
    <m/>
    <m/>
    <m/>
    <m/>
    <m/>
    <m/>
    <m/>
    <m/>
    <m/>
    <m/>
    <m/>
    <m/>
    <m/>
    <m/>
    <m/>
    <m/>
    <m/>
    <m/>
    <m/>
    <m/>
    <m/>
    <m/>
    <m/>
    <m/>
    <m/>
    <m/>
    <m/>
    <m/>
    <m/>
    <m/>
    <m/>
    <m/>
    <m/>
    <m/>
    <m/>
    <m/>
    <m/>
    <m/>
    <m/>
    <m/>
    <m/>
    <m/>
    <m/>
    <s v="FIJO"/>
    <s v="HFC"/>
    <m/>
    <s v="INFORMACIÓN"/>
    <s v="REQUISITOS"/>
    <m/>
    <m/>
    <m/>
    <m/>
    <m/>
    <m/>
    <m/>
    <m/>
    <m/>
    <m/>
    <m/>
    <m/>
    <m/>
    <m/>
    <m/>
    <m/>
    <m/>
    <m/>
    <m/>
    <m/>
    <m/>
    <m/>
    <m/>
    <m/>
    <m/>
    <m/>
    <m/>
    <m/>
    <m/>
    <m/>
    <m/>
    <m/>
    <m/>
    <m/>
    <m/>
    <x v="0"/>
    <m/>
    <m/>
    <m/>
    <m/>
    <m/>
    <s v="GESTIONADO"/>
    <m/>
    <d v="2024-01-18T00:00:00"/>
    <s v="996735933"/>
    <m/>
    <x v="137"/>
    <x v="6"/>
    <x v="0"/>
    <x v="30"/>
    <x v="1"/>
    <n v="1"/>
    <n v="1"/>
    <n v="1"/>
    <n v="1"/>
    <x v="0"/>
    <n v="1"/>
    <s v="91903324ANDRES FEL LOPEZ OSPINA"/>
    <x v="0"/>
    <d v="2024-01-18T00:00:00"/>
    <x v="3785"/>
    <d v="1899-12-30T00:00:00"/>
    <d v="2024-01-17T20:22:00"/>
    <s v="20:22"/>
    <d v="1899-12-30T22:03:31"/>
    <x v="4"/>
    <x v="0"/>
    <x v="14"/>
    <x v="0"/>
    <n v="8193"/>
  </r>
  <r>
    <n v="3816"/>
    <d v="2024-01-18T17:28:12"/>
    <d v="2024-01-18T18:25:33"/>
    <s v="45632550@ventasyservicios.com.co"/>
    <s v="Alejandra Rodriguez Cajamarca"/>
    <m/>
    <d v="2024-01-17T00:00:00"/>
    <s v="11:43 a. m"/>
    <x v="4"/>
    <m/>
    <m/>
    <m/>
    <m/>
    <m/>
    <m/>
    <m/>
    <m/>
    <s v="secretaria@delasabana.com"/>
    <s v="RV: 800153993;COMCEL S.A.;E5770229547;01;CLARO;MOVIL"/>
    <s v="8.22454414"/>
    <s v="SIA DISTRIBUIDORA DE PESCADOS Y MARIS"/>
    <s v="SOHO"/>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8T00:00:00"/>
    <m/>
    <m/>
    <x v="47"/>
    <x v="0"/>
    <x v="0"/>
    <x v="0"/>
    <x v="0"/>
    <n v="1"/>
    <n v="1"/>
    <n v="1"/>
    <n v="1"/>
    <x v="0"/>
    <n v="1"/>
    <s v="8.22454414SIA DISTRIBUIDORA DE PESCADOS Y MARIS"/>
    <x v="0"/>
    <d v="2024-01-18T00:00:00"/>
    <x v="3786"/>
    <d v="1899-12-30T00:00:00"/>
    <d v="2024-01-17T11:43:00"/>
    <s v="11:43"/>
    <d v="1899-12-31T06:42:33"/>
    <x v="0"/>
    <x v="0"/>
    <x v="24"/>
    <x v="0"/>
    <n v="8193"/>
  </r>
  <r>
    <n v="3817"/>
    <d v="2024-01-18T18:20:41"/>
    <d v="2024-01-18T18:28:53"/>
    <s v="45981202@ventasyservicios.com.co"/>
    <s v="Candida Mayerli Moyano Casallas"/>
    <m/>
    <d v="2024-01-18T00:00:00"/>
    <s v="1:42 p. m."/>
    <x v="5"/>
    <m/>
    <m/>
    <m/>
    <m/>
    <m/>
    <m/>
    <m/>
    <m/>
    <m/>
    <m/>
    <s v="6224991362"/>
    <s v="ALONSO &amp;  ALONSO ASOCIADOS S.A.S"/>
    <s v="PYME PEQUEÑA"/>
    <s v="CLIENTE EXTERNO"/>
    <x v="0"/>
    <m/>
    <m/>
    <m/>
    <m/>
    <m/>
    <m/>
    <m/>
    <m/>
    <m/>
    <m/>
    <m/>
    <m/>
    <m/>
    <m/>
    <m/>
    <m/>
    <m/>
    <m/>
    <m/>
    <m/>
    <m/>
    <m/>
    <m/>
    <m/>
    <m/>
    <m/>
    <m/>
    <m/>
    <m/>
    <m/>
    <m/>
    <m/>
    <m/>
    <m/>
    <m/>
    <m/>
    <m/>
    <m/>
    <m/>
    <m/>
    <m/>
    <m/>
    <m/>
    <m/>
    <m/>
    <m/>
    <m/>
    <m/>
    <m/>
    <m/>
    <m/>
    <m/>
    <m/>
    <m/>
    <m/>
    <m/>
    <m/>
    <m/>
    <m/>
    <m/>
    <m/>
    <m/>
    <m/>
    <m/>
    <m/>
    <m/>
    <m/>
    <m/>
    <m/>
    <m/>
    <m/>
    <m/>
    <m/>
    <m/>
    <m/>
    <m/>
    <m/>
    <m/>
    <m/>
    <m/>
    <m/>
    <s v="SOLICITUD DE CANCELACIÓN SERVICIOS MÓVILES - ACLARACIÓN DE COBRO - SOLICITUD INFORMACIÓN"/>
    <s v="MÓVIL"/>
    <m/>
    <s v="NO CORRESPONDE"/>
    <m/>
    <m/>
    <m/>
    <m/>
    <m/>
    <m/>
    <m/>
    <m/>
    <m/>
    <m/>
    <m/>
    <m/>
    <m/>
    <m/>
    <m/>
    <m/>
    <m/>
    <m/>
    <m/>
    <m/>
    <m/>
    <m/>
    <m/>
    <m/>
    <m/>
    <m/>
    <m/>
    <m/>
    <x v="0"/>
    <m/>
    <m/>
    <m/>
    <m/>
    <m/>
    <s v="GESTIONADO"/>
    <m/>
    <d v="2024-01-18T00:00:00"/>
    <m/>
    <m/>
    <x v="76"/>
    <x v="4"/>
    <x v="0"/>
    <x v="0"/>
    <x v="0"/>
    <n v="1"/>
    <n v="1"/>
    <n v="1"/>
    <n v="1"/>
    <x v="0"/>
    <n v="1"/>
    <s v="6224991362"/>
    <x v="0"/>
    <d v="2024-01-18T00:00:00"/>
    <x v="3787"/>
    <d v="1899-12-30T00:00:00"/>
    <d v="2024-01-18T01:42:00"/>
    <s v="1:42"/>
    <d v="1899-12-30T16:46:53"/>
    <x v="3"/>
    <x v="2"/>
    <x v="10"/>
    <x v="1"/>
    <n v="8193"/>
  </r>
  <r>
    <n v="3818"/>
    <d v="2024-01-18T18:32:45"/>
    <d v="2024-01-18T18:32:55"/>
    <s v="46044971@ventasyservicios.com.co"/>
    <s v="Rowinson Pinilla Vega"/>
    <m/>
    <d v="2024-01-17T00:00:00"/>
    <s v="14:56 p. m."/>
    <x v="4"/>
    <m/>
    <m/>
    <m/>
    <m/>
    <m/>
    <m/>
    <m/>
    <m/>
    <s v="hilda.gomez@claro.com.co"/>
    <s v="LINEAS SIN  SEÑAL"/>
    <s v="3228847525 - 3228847526 - 3228847535"/>
    <s v="EFICIENCIA 21 S. EN C.S."/>
    <s v="NO DETERMINADO"/>
    <s v="CLIENTE CLARO"/>
    <x v="0"/>
    <m/>
    <s v="MÓVIL"/>
    <m/>
    <m/>
    <s v="FALLAS TÉCNICAS"/>
    <m/>
    <m/>
    <m/>
    <m/>
    <m/>
    <m/>
    <m/>
    <m/>
    <m/>
    <m/>
    <m/>
    <m/>
    <m/>
    <m/>
    <m/>
    <m/>
    <m/>
    <m/>
    <m/>
    <s v="CONCILIACIÓN DE LÍNEA(S)"/>
    <m/>
    <m/>
    <m/>
    <m/>
    <m/>
    <m/>
    <m/>
    <m/>
    <m/>
    <m/>
    <m/>
    <m/>
    <m/>
    <m/>
    <m/>
    <m/>
    <m/>
    <m/>
    <m/>
    <m/>
    <m/>
    <m/>
    <m/>
    <m/>
    <m/>
    <m/>
    <m/>
    <m/>
    <m/>
    <m/>
    <m/>
    <m/>
    <m/>
    <m/>
    <m/>
    <m/>
    <m/>
    <m/>
    <m/>
    <m/>
    <m/>
    <m/>
    <m/>
    <m/>
    <m/>
    <m/>
    <m/>
    <m/>
    <m/>
    <m/>
    <m/>
    <m/>
    <m/>
    <m/>
    <m/>
    <m/>
    <m/>
    <m/>
    <m/>
    <m/>
    <m/>
    <m/>
    <m/>
    <m/>
    <m/>
    <m/>
    <m/>
    <m/>
    <m/>
    <m/>
    <m/>
    <m/>
    <m/>
    <m/>
    <m/>
    <m/>
    <m/>
    <m/>
    <m/>
    <m/>
    <m/>
    <m/>
    <m/>
    <m/>
    <m/>
    <m/>
    <m/>
    <m/>
    <x v="0"/>
    <m/>
    <m/>
    <m/>
    <m/>
    <m/>
    <s v="GESTIONADO"/>
    <m/>
    <d v="2024-01-17T00:00:00"/>
    <s v="NA"/>
    <s v="NA"/>
    <x v="67"/>
    <x v="0"/>
    <x v="0"/>
    <x v="0"/>
    <x v="0"/>
    <n v="1"/>
    <n v="1"/>
    <n v="1"/>
    <n v="1"/>
    <x v="0"/>
    <n v="1"/>
    <s v="3228847525 - 3228847526 - 3228847535EFICIENCIA 21 S. EN C.S."/>
    <x v="0"/>
    <d v="2024-01-18T00:00:00"/>
    <x v="3788"/>
    <d v="1899-12-30T00:00:00"/>
    <d v="2024-01-17T14:56:00"/>
    <s v="14:56"/>
    <d v="1899-12-31T03:36:55"/>
    <x v="0"/>
    <x v="2"/>
    <x v="19"/>
    <x v="1"/>
    <n v="8193"/>
  </r>
  <r>
    <n v="3819"/>
    <d v="2024-01-18T18:35:37"/>
    <d v="2024-01-18T18:37:27"/>
    <s v="45688293@ventasyservicios.com.co"/>
    <s v="Juan David Mendez"/>
    <m/>
    <d v="2024-01-17T00:00:00"/>
    <s v="13:39"/>
    <x v="0"/>
    <m/>
    <m/>
    <m/>
    <m/>
    <m/>
    <m/>
    <m/>
    <m/>
    <s v="angie.ortizv@claro.com.co"/>
    <s v="RE: Fidelización líneas móviles"/>
    <s v="8.22116950"/>
    <s v="ZEBRA TECHNOLOGIES COLOMBIA S.A.S."/>
    <s v="PYME MEDIANA"/>
    <s v="CLIENTE CLARO"/>
    <x v="0"/>
    <m/>
    <s v="MÓVIL"/>
    <m/>
    <m/>
    <s v="CAMBIO PLAN TARIFA"/>
    <m/>
    <m/>
    <m/>
    <m/>
    <s v="DOWNGRADE"/>
    <m/>
    <m/>
    <m/>
    <m/>
    <m/>
    <m/>
    <m/>
    <m/>
    <m/>
    <m/>
    <m/>
    <m/>
    <m/>
    <m/>
    <m/>
    <m/>
    <m/>
    <m/>
    <m/>
    <m/>
    <m/>
    <m/>
    <m/>
    <m/>
    <m/>
    <m/>
    <m/>
    <m/>
    <m/>
    <m/>
    <m/>
    <m/>
    <m/>
    <m/>
    <m/>
    <m/>
    <m/>
    <m/>
    <m/>
    <m/>
    <m/>
    <m/>
    <m/>
    <m/>
    <m/>
    <m/>
    <m/>
    <m/>
    <m/>
    <m/>
    <m/>
    <m/>
    <m/>
    <m/>
    <m/>
    <m/>
    <m/>
    <m/>
    <m/>
    <m/>
    <m/>
    <m/>
    <m/>
    <m/>
    <m/>
    <m/>
    <m/>
    <m/>
    <m/>
    <m/>
    <m/>
    <m/>
    <m/>
    <m/>
    <m/>
    <m/>
    <m/>
    <m/>
    <m/>
    <m/>
    <m/>
    <m/>
    <m/>
    <m/>
    <m/>
    <m/>
    <m/>
    <m/>
    <m/>
    <m/>
    <m/>
    <m/>
    <m/>
    <m/>
    <m/>
    <m/>
    <m/>
    <m/>
    <m/>
    <m/>
    <m/>
    <m/>
    <m/>
    <x v="0"/>
    <m/>
    <m/>
    <m/>
    <m/>
    <m/>
    <s v="GESTIONADO"/>
    <m/>
    <d v="2024-01-18T00:00:00"/>
    <m/>
    <m/>
    <x v="35"/>
    <x v="0"/>
    <x v="0"/>
    <x v="0"/>
    <x v="0"/>
    <n v="1"/>
    <n v="1"/>
    <n v="1"/>
    <n v="1"/>
    <x v="2"/>
    <n v="3"/>
    <s v="8.22116950ZEBRA TECHNOLOGIES COLOMBIA S.A.S."/>
    <x v="0"/>
    <d v="2024-01-18T00:00:00"/>
    <x v="3789"/>
    <d v="1899-12-30T00:00:00"/>
    <d v="2024-01-17T13:39:00"/>
    <s v="13:39"/>
    <d v="1899-12-31T04:58:27"/>
    <x v="0"/>
    <x v="0"/>
    <x v="4"/>
    <x v="1"/>
    <n v="8193"/>
  </r>
  <r>
    <n v="3820"/>
    <d v="2024-01-18T18:35:51"/>
    <d v="2024-01-18T18:38:19"/>
    <s v="46044558@ventasyservicios.com.co"/>
    <s v="Dick Harry Rodriguez Rocha"/>
    <m/>
    <d v="2024-01-16T00:00:00"/>
    <s v="8:06"/>
    <x v="4"/>
    <m/>
    <m/>
    <m/>
    <m/>
    <m/>
    <m/>
    <m/>
    <m/>
    <s v="Mabel.GonzalezV@claro.com.co"/>
    <s v="RE: RV: REFERENCIA DE PAGO: 85565422- Mejorar la propuesta-Revision de los servicios"/>
    <s v="85565422"/>
    <s v="ELVIA ROSA GUZMAN PAREDES"/>
    <s v="MICRO"/>
    <s v="CLIENTE EXTERNO"/>
    <x v="0"/>
    <m/>
    <s v="FIJO"/>
    <s v="HFC"/>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8T00:00:00"/>
    <m/>
    <m/>
    <x v="0"/>
    <x v="0"/>
    <x v="0"/>
    <x v="0"/>
    <x v="0"/>
    <n v="1"/>
    <n v="1"/>
    <n v="1"/>
    <n v="1"/>
    <x v="0"/>
    <n v="1"/>
    <s v="85565422ELVIA ROSA GUZMAN PAREDES"/>
    <x v="0"/>
    <d v="2024-01-18T00:00:00"/>
    <x v="3790"/>
    <d v="1899-12-30T00:00:00"/>
    <d v="2024-01-16T08:06:00"/>
    <s v="8:06"/>
    <d v="1900-01-01T10:32:19"/>
    <x v="0"/>
    <x v="0"/>
    <x v="20"/>
    <x v="1"/>
    <n v="8193"/>
  </r>
  <r>
    <n v="3821"/>
    <d v="2024-01-18T18:35:13"/>
    <d v="2024-01-18T18:39:19"/>
    <s v="45981202@ventasyservicios.com.co"/>
    <s v="Candida Mayerli Moyano Casallas"/>
    <m/>
    <d v="2024-01-18T00:00:00"/>
    <s v="1:43 p. m."/>
    <x v="5"/>
    <m/>
    <m/>
    <m/>
    <m/>
    <m/>
    <m/>
    <m/>
    <m/>
    <m/>
    <m/>
    <s v="12508344"/>
    <s v="FERROCABLES S.A.S."/>
    <s v="PYME MEDIANA"/>
    <s v="CLIENTE EXTERNO"/>
    <x v="0"/>
    <m/>
    <m/>
    <m/>
    <m/>
    <m/>
    <m/>
    <m/>
    <m/>
    <m/>
    <m/>
    <m/>
    <m/>
    <m/>
    <m/>
    <m/>
    <m/>
    <m/>
    <m/>
    <m/>
    <m/>
    <m/>
    <m/>
    <m/>
    <m/>
    <m/>
    <m/>
    <m/>
    <m/>
    <m/>
    <m/>
    <m/>
    <m/>
    <m/>
    <m/>
    <m/>
    <m/>
    <m/>
    <m/>
    <m/>
    <m/>
    <m/>
    <m/>
    <m/>
    <m/>
    <m/>
    <m/>
    <m/>
    <m/>
    <m/>
    <m/>
    <m/>
    <m/>
    <m/>
    <m/>
    <m/>
    <m/>
    <m/>
    <m/>
    <m/>
    <m/>
    <m/>
    <m/>
    <m/>
    <m/>
    <m/>
    <m/>
    <m/>
    <m/>
    <m/>
    <m/>
    <m/>
    <m/>
    <m/>
    <m/>
    <m/>
    <m/>
    <m/>
    <m/>
    <m/>
    <m/>
    <m/>
    <s v="Re: COMPROBANTES DE PAGO"/>
    <s v="FIJA"/>
    <s v="FO"/>
    <s v="COMPROBANTE NO VALIDO"/>
    <m/>
    <m/>
    <m/>
    <m/>
    <m/>
    <m/>
    <m/>
    <m/>
    <m/>
    <m/>
    <m/>
    <m/>
    <m/>
    <m/>
    <m/>
    <m/>
    <m/>
    <m/>
    <m/>
    <m/>
    <m/>
    <m/>
    <m/>
    <m/>
    <m/>
    <m/>
    <m/>
    <m/>
    <x v="0"/>
    <m/>
    <m/>
    <m/>
    <m/>
    <m/>
    <s v="GESTIONADO"/>
    <m/>
    <d v="2024-01-18T00:00:00"/>
    <m/>
    <m/>
    <x v="71"/>
    <x v="4"/>
    <x v="0"/>
    <x v="0"/>
    <x v="0"/>
    <n v="1"/>
    <n v="1"/>
    <n v="1"/>
    <n v="1"/>
    <x v="2"/>
    <n v="2"/>
    <s v="12508344"/>
    <x v="0"/>
    <d v="2024-01-18T00:00:00"/>
    <x v="3791"/>
    <d v="1899-12-30T00:00:00"/>
    <d v="2024-01-18T01:43:00"/>
    <s v="1:43"/>
    <d v="1899-12-30T16:56:19"/>
    <x v="3"/>
    <x v="2"/>
    <x v="10"/>
    <x v="1"/>
    <n v="8193"/>
  </r>
  <r>
    <n v="3822"/>
    <d v="2024-01-18T18:38:59"/>
    <d v="2024-01-18T18:40:29"/>
    <s v="46046817@ventasyservicios.com.co"/>
    <s v="Nicolas Romero Parra"/>
    <m/>
    <d v="2024-01-17T00:00:00"/>
    <s v="11:29"/>
    <x v="4"/>
    <m/>
    <m/>
    <m/>
    <m/>
    <m/>
    <m/>
    <m/>
    <m/>
    <s v="cadministrativa@praecos.com"/>
    <s v="Re: Debajas de lineas - Editorial a la carta 901230483-9"/>
    <s v="8.22480034"/>
    <s v="INVERSIONE"/>
    <s v="PYME MEDIANA"/>
    <s v="CLIENTE CLARO"/>
    <x v="0"/>
    <m/>
    <s v="MÓVIL"/>
    <m/>
    <m/>
    <s v="CANCELACIÓN DE LÍNEA"/>
    <m/>
    <m/>
    <m/>
    <m/>
    <m/>
    <s v="COLOCACIÓN"/>
    <m/>
    <m/>
    <m/>
    <m/>
    <m/>
    <m/>
    <m/>
    <m/>
    <m/>
    <m/>
    <m/>
    <m/>
    <m/>
    <m/>
    <m/>
    <m/>
    <m/>
    <m/>
    <m/>
    <m/>
    <m/>
    <m/>
    <m/>
    <m/>
    <m/>
    <m/>
    <m/>
    <m/>
    <m/>
    <m/>
    <m/>
    <m/>
    <m/>
    <m/>
    <m/>
    <m/>
    <m/>
    <m/>
    <m/>
    <m/>
    <m/>
    <m/>
    <m/>
    <m/>
    <m/>
    <m/>
    <m/>
    <m/>
    <m/>
    <m/>
    <m/>
    <m/>
    <m/>
    <m/>
    <m/>
    <m/>
    <m/>
    <m/>
    <m/>
    <m/>
    <m/>
    <m/>
    <m/>
    <m/>
    <m/>
    <m/>
    <m/>
    <m/>
    <m/>
    <m/>
    <m/>
    <m/>
    <m/>
    <m/>
    <m/>
    <m/>
    <m/>
    <m/>
    <m/>
    <m/>
    <m/>
    <m/>
    <m/>
    <m/>
    <m/>
    <m/>
    <m/>
    <m/>
    <m/>
    <m/>
    <m/>
    <m/>
    <m/>
    <m/>
    <m/>
    <m/>
    <m/>
    <m/>
    <m/>
    <s v="NO INDICA MOTIVO"/>
    <m/>
    <m/>
    <x v="1"/>
    <m/>
    <m/>
    <s v="1"/>
    <m/>
    <m/>
    <s v="GESTIONADO"/>
    <m/>
    <d v="2024-01-17T00:00:00"/>
    <s v="N/A"/>
    <s v="0"/>
    <x v="25"/>
    <x v="0"/>
    <x v="0"/>
    <x v="0"/>
    <x v="0"/>
    <n v="1"/>
    <n v="1"/>
    <n v="1"/>
    <n v="1"/>
    <x v="0"/>
    <n v="1"/>
    <s v="8.22480034INVERSIONE"/>
    <x v="0"/>
    <d v="2024-01-18T00:00:00"/>
    <x v="3792"/>
    <d v="1899-12-30T00:00:00"/>
    <d v="2024-01-17T11:29:00"/>
    <s v="11:29"/>
    <d v="1899-12-31T07:11:29"/>
    <x v="0"/>
    <x v="2"/>
    <x v="3"/>
    <x v="1"/>
    <n v="8193"/>
  </r>
  <r>
    <n v="3823"/>
    <d v="2024-01-18T17:29:09"/>
    <d v="2024-01-18T18:45:06"/>
    <s v="45664102@ventasyservicios.com.co"/>
    <s v="Angie Tatiana Tique Cardozo"/>
    <m/>
    <d v="2024-01-18T00:00:00"/>
    <s v="8:49 a. m., "/>
    <x v="0"/>
    <m/>
    <m/>
    <m/>
    <m/>
    <m/>
    <m/>
    <m/>
    <m/>
    <s v="aux.admin@brandex.global; "/>
    <s v="Solicitud de asesor empresarial"/>
    <s v="0"/>
    <s v="0"/>
    <s v="MICRO"/>
    <s v="CLIENTE EXTERNO"/>
    <x v="0"/>
    <m/>
    <s v="FIJO"/>
    <s v="HFC"/>
    <s v="CASO RECHAZADO"/>
    <m/>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18T00:00:00"/>
    <s v="NO APLICA"/>
    <s v="NO APLICA"/>
    <x v="3"/>
    <x v="0"/>
    <x v="0"/>
    <x v="0"/>
    <x v="0"/>
    <n v="1"/>
    <n v="1"/>
    <n v="1"/>
    <n v="1"/>
    <x v="0"/>
    <n v="1"/>
    <s v="00"/>
    <x v="1"/>
    <d v="2024-01-18T00:00:00"/>
    <x v="3793"/>
    <d v="1899-12-30T00:00:00"/>
    <d v="2024-01-18T08:49:00"/>
    <s v="8:49"/>
    <d v="1899-12-30T09:56:06"/>
    <x v="2"/>
    <x v="2"/>
    <x v="16"/>
    <x v="1"/>
    <n v="8193"/>
  </r>
  <r>
    <n v="3824"/>
    <d v="2024-01-18T18:41:18"/>
    <d v="2024-01-18T18:45:27"/>
    <s v="46044971@ventasyservicios.com.co"/>
    <s v="Rowinson Pinilla Vega"/>
    <m/>
    <d v="2024-01-17T00:00:00"/>
    <s v="13:02 p. m."/>
    <x v="4"/>
    <m/>
    <m/>
    <m/>
    <m/>
    <m/>
    <m/>
    <m/>
    <m/>
    <s v="sistemas@colombiangreenenergy.com"/>
    <s v="Fwd: Reclamo por fallas en el servicio de internet fijo"/>
    <s v="41839883"/>
    <s v="COLOMBIAN GREEN ENERGY SAS"/>
    <s v="PYME PEQUEÑA"/>
    <s v="CLIENTE EXTERNO"/>
    <x v="0"/>
    <m/>
    <s v="FIJO"/>
    <s v="HFC"/>
    <s v="PRODUCTO"/>
    <m/>
    <m/>
    <m/>
    <m/>
    <m/>
    <m/>
    <m/>
    <m/>
    <m/>
    <m/>
    <m/>
    <m/>
    <m/>
    <m/>
    <m/>
    <m/>
    <m/>
    <m/>
    <m/>
    <m/>
    <m/>
    <m/>
    <m/>
    <m/>
    <m/>
    <m/>
    <m/>
    <m/>
    <m/>
    <m/>
    <m/>
    <m/>
    <m/>
    <m/>
    <m/>
    <m/>
    <m/>
    <m/>
    <s v="OTROS PRODUCTOS (VENTAS)"/>
    <m/>
    <m/>
    <m/>
    <m/>
    <m/>
    <m/>
    <m/>
    <m/>
    <m/>
    <m/>
    <m/>
    <m/>
    <m/>
    <m/>
    <m/>
    <m/>
    <m/>
    <m/>
    <m/>
    <m/>
    <m/>
    <m/>
    <m/>
    <m/>
    <m/>
    <m/>
    <m/>
    <m/>
    <m/>
    <m/>
    <m/>
    <m/>
    <m/>
    <m/>
    <m/>
    <m/>
    <m/>
    <m/>
    <m/>
    <m/>
    <m/>
    <m/>
    <m/>
    <m/>
    <m/>
    <m/>
    <m/>
    <m/>
    <m/>
    <m/>
    <m/>
    <m/>
    <m/>
    <m/>
    <m/>
    <m/>
    <m/>
    <m/>
    <m/>
    <m/>
    <m/>
    <m/>
    <m/>
    <m/>
    <m/>
    <m/>
    <m/>
    <m/>
    <m/>
    <m/>
    <x v="0"/>
    <m/>
    <m/>
    <m/>
    <m/>
    <m/>
    <s v="SOLUCIONADO ESCALADO"/>
    <s v="OTRAS ÁREAS"/>
    <d v="2024-01-17T00:00:00"/>
    <s v="NA"/>
    <s v="NA"/>
    <x v="16"/>
    <x v="0"/>
    <x v="4"/>
    <x v="0"/>
    <x v="0"/>
    <n v="1"/>
    <n v="1"/>
    <n v="1"/>
    <n v="1"/>
    <x v="0"/>
    <n v="1"/>
    <s v="41839883COLOMBIAN GREEN ENERGY SAS"/>
    <x v="1"/>
    <d v="2024-01-18T00:00:00"/>
    <x v="3794"/>
    <d v="1899-12-30T00:00:00"/>
    <d v="2024-01-17T13:02:00"/>
    <s v="13:02"/>
    <d v="1899-12-31T05:43:27"/>
    <x v="0"/>
    <x v="2"/>
    <x v="19"/>
    <x v="1"/>
    <n v="8193"/>
  </r>
  <r>
    <n v="3825"/>
    <d v="2024-01-18T18:47:59"/>
    <d v="2024-01-18T18:48:40"/>
    <s v="45961588@ventasyservicios.com.co"/>
    <s v="Brian Fernando Camacho Hernandez"/>
    <m/>
    <d v="2024-01-18T00:00:00"/>
    <s v="1140"/>
    <x v="4"/>
    <m/>
    <m/>
    <m/>
    <m/>
    <m/>
    <m/>
    <m/>
    <m/>
    <s v="HAROCHO01@HOTMAIL.COM"/>
    <s v="Re: RV: CANCELACIÓN LINEA CELULAR"/>
    <s v="3114776848"/>
    <s v="LINDA KAROLINA"/>
    <s v="MICRO"/>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8T00:00:00"/>
    <s v="na"/>
    <s v=" "/>
    <x v="61"/>
    <x v="0"/>
    <x v="0"/>
    <x v="0"/>
    <x v="0"/>
    <n v="1"/>
    <n v="1"/>
    <n v="1"/>
    <n v="1"/>
    <x v="0"/>
    <n v="1"/>
    <s v="3114776848LINDA KAROLINA"/>
    <x v="0"/>
    <d v="2024-01-18T00:00:00"/>
    <x v="3795"/>
    <d v="1899-12-30T00:00:00"/>
    <d v="2024-01-18T00:00:00"/>
    <s v="Hora mal diligenciada."/>
    <d v="1899-12-30T18:48:40"/>
    <x v="4"/>
    <x v="2"/>
    <x v="21"/>
    <x v="0"/>
    <n v="8193"/>
  </r>
  <r>
    <n v="3826"/>
    <d v="2024-01-18T18:24:19"/>
    <d v="2024-01-18T18:51:42"/>
    <s v="45077016@ventasyservicios.com.co"/>
    <s v="Luis Guanuquiza Dominguez"/>
    <m/>
    <d v="2024-01-18T00:00:00"/>
    <s v="12:47"/>
    <x v="3"/>
    <m/>
    <s v="15571957"/>
    <m/>
    <m/>
    <m/>
    <m/>
    <m/>
    <m/>
    <m/>
    <m/>
    <s v="901233642"/>
    <s v="SANYANG MOTOR COLOMBIA S.A.S."/>
    <s v="PYME MEDIANA"/>
    <s v="CLIENTE EXTERNO"/>
    <x v="0"/>
    <m/>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8T00:00:00"/>
    <m/>
    <m/>
    <x v="22"/>
    <x v="3"/>
    <x v="0"/>
    <x v="0"/>
    <x v="0"/>
    <n v="1"/>
    <n v="1"/>
    <n v="1"/>
    <n v="1"/>
    <x v="0"/>
    <n v="1"/>
    <s v="901233642SANYANG MOTOR COLOMBIA S.A.S."/>
    <x v="0"/>
    <d v="2024-01-18T00:00:00"/>
    <x v="3796"/>
    <d v="1899-12-30T00:00:00"/>
    <d v="2024-01-18T12:47:00"/>
    <s v="12:47"/>
    <d v="1899-12-30T06:04:42"/>
    <x v="2"/>
    <x v="2"/>
    <x v="25"/>
    <x v="1"/>
    <n v="8193"/>
  </r>
  <r>
    <n v="3827"/>
    <d v="2024-01-18T18:44:30"/>
    <d v="2024-01-18T18:52:36"/>
    <s v="45981202@ventasyservicios.com.co"/>
    <s v="Candida Mayerli Moyano Casallas"/>
    <m/>
    <d v="2024-01-18T00:00:00"/>
    <s v="1:59 p. m."/>
    <x v="5"/>
    <m/>
    <m/>
    <m/>
    <m/>
    <m/>
    <m/>
    <m/>
    <m/>
    <m/>
    <m/>
    <s v="1.40886467"/>
    <s v="JUAN CARLOS HERRERA SUAREZ"/>
    <s v="SOHO"/>
    <s v="CLIENTE EXTERNO"/>
    <x v="0"/>
    <m/>
    <m/>
    <m/>
    <m/>
    <m/>
    <m/>
    <m/>
    <m/>
    <m/>
    <m/>
    <m/>
    <m/>
    <m/>
    <m/>
    <m/>
    <m/>
    <m/>
    <m/>
    <m/>
    <m/>
    <m/>
    <m/>
    <m/>
    <m/>
    <m/>
    <m/>
    <m/>
    <m/>
    <m/>
    <m/>
    <m/>
    <m/>
    <m/>
    <m/>
    <m/>
    <m/>
    <m/>
    <m/>
    <m/>
    <m/>
    <m/>
    <m/>
    <m/>
    <m/>
    <m/>
    <m/>
    <m/>
    <m/>
    <m/>
    <m/>
    <m/>
    <m/>
    <m/>
    <m/>
    <m/>
    <m/>
    <m/>
    <m/>
    <m/>
    <m/>
    <m/>
    <m/>
    <m/>
    <m/>
    <m/>
    <m/>
    <m/>
    <m/>
    <m/>
    <m/>
    <m/>
    <m/>
    <m/>
    <m/>
    <m/>
    <m/>
    <m/>
    <m/>
    <m/>
    <m/>
    <m/>
    <s v="PAGO NO ABONADO"/>
    <s v="MÓVIL"/>
    <m/>
    <s v="PAGO NO ABONADO"/>
    <s v="BANCOLOMBIA"/>
    <s v="TRANSFERENCIA CON PAGO A LA REFERENCIA"/>
    <m/>
    <m/>
    <m/>
    <m/>
    <m/>
    <m/>
    <m/>
    <m/>
    <m/>
    <m/>
    <m/>
    <m/>
    <m/>
    <m/>
    <m/>
    <m/>
    <m/>
    <m/>
    <m/>
    <m/>
    <m/>
    <m/>
    <m/>
    <m/>
    <m/>
    <m/>
    <x v="0"/>
    <m/>
    <m/>
    <m/>
    <m/>
    <m/>
    <s v="GESTIONADO"/>
    <m/>
    <d v="2024-01-18T00:00:00"/>
    <m/>
    <m/>
    <x v="68"/>
    <x v="4"/>
    <x v="0"/>
    <x v="0"/>
    <x v="0"/>
    <n v="1"/>
    <n v="1"/>
    <n v="1"/>
    <n v="1"/>
    <x v="0"/>
    <n v="1"/>
    <s v="1.40886467"/>
    <x v="0"/>
    <d v="2024-01-18T00:00:00"/>
    <x v="3797"/>
    <d v="1899-12-30T00:00:00"/>
    <d v="2024-01-18T01:59:00"/>
    <s v="1:59"/>
    <d v="1899-12-30T16:53:36"/>
    <x v="3"/>
    <x v="2"/>
    <x v="10"/>
    <x v="1"/>
    <n v="8193"/>
  </r>
  <r>
    <n v="3828"/>
    <d v="2024-01-18T18:52:21"/>
    <d v="2024-01-18T18:53:14"/>
    <s v="45664102@ventasyservicios.com.co"/>
    <s v="Angie Tatiana Tique Cardozo"/>
    <m/>
    <d v="2024-01-18T00:00:00"/>
    <s v="10:29 a. m., "/>
    <x v="0"/>
    <m/>
    <m/>
    <m/>
    <m/>
    <m/>
    <m/>
    <m/>
    <m/>
    <s v="segundasoledad@supernotariado.gov.co; "/>
    <s v="SOLICITUD FACTURAS"/>
    <s v="12496329"/>
    <s v="SANDRO CESAR VERGARA HERNANDEZ"/>
    <s v="SOHO"/>
    <s v="CLIENTE EXTERN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8T00:00:00"/>
    <s v="NO APLICA"/>
    <s v="NO APLICA"/>
    <x v="9"/>
    <x v="0"/>
    <x v="0"/>
    <x v="0"/>
    <x v="0"/>
    <n v="1"/>
    <n v="1"/>
    <n v="1"/>
    <n v="1"/>
    <x v="0"/>
    <n v="1"/>
    <s v="12496329SANDRO CESAR VERGARA HERNANDEZ"/>
    <x v="1"/>
    <d v="2024-01-18T00:00:00"/>
    <x v="3798"/>
    <d v="1899-12-30T00:00:00"/>
    <d v="2024-01-18T10:29:00"/>
    <s v="10:29"/>
    <d v="1899-12-30T08:24:14"/>
    <x v="2"/>
    <x v="2"/>
    <x v="16"/>
    <x v="1"/>
    <n v="8193"/>
  </r>
  <r>
    <n v="3829"/>
    <d v="2024-01-18T18:54:26"/>
    <d v="2024-01-18T18:57:34"/>
    <s v="45664102@ventasyservicios.com.co"/>
    <s v="Angie Tatiana Tique Cardozo"/>
    <m/>
    <d v="2024-01-18T00:00:00"/>
    <s v=" 5:59 p. m."/>
    <x v="0"/>
    <m/>
    <m/>
    <m/>
    <m/>
    <m/>
    <m/>
    <m/>
    <m/>
    <s v="negociosmeltec@gmail.com"/>
    <s v="NIVEL 1 //MATECH TECHNOLOGY S.A.S.//SOLICITUD REPORTE CORPORATIVO// NIT 901571803-5"/>
    <s v="8.22496661"/>
    <s v="MATECH TECHNOLOGY SAS"/>
    <s v="SOHO"/>
    <s v="CLIENTE CLARO"/>
    <x v="0"/>
    <m/>
    <s v="MÓVIL"/>
    <m/>
    <m/>
    <s v="REPORTES"/>
    <m/>
    <m/>
    <m/>
    <m/>
    <m/>
    <m/>
    <m/>
    <m/>
    <m/>
    <m/>
    <m/>
    <m/>
    <m/>
    <m/>
    <m/>
    <m/>
    <m/>
    <m/>
    <m/>
    <m/>
    <m/>
    <m/>
    <m/>
    <m/>
    <m/>
    <m/>
    <m/>
    <m/>
    <m/>
    <m/>
    <m/>
    <m/>
    <m/>
    <m/>
    <m/>
    <m/>
    <m/>
    <m/>
    <m/>
    <m/>
    <m/>
    <m/>
    <m/>
    <m/>
    <m/>
    <m/>
    <s v="REPORTE CORPORATIVO"/>
    <m/>
    <m/>
    <m/>
    <m/>
    <m/>
    <m/>
    <m/>
    <m/>
    <m/>
    <m/>
    <m/>
    <m/>
    <m/>
    <m/>
    <m/>
    <m/>
    <m/>
    <m/>
    <m/>
    <m/>
    <m/>
    <m/>
    <m/>
    <m/>
    <m/>
    <m/>
    <m/>
    <m/>
    <m/>
    <m/>
    <m/>
    <m/>
    <m/>
    <m/>
    <m/>
    <m/>
    <m/>
    <m/>
    <m/>
    <m/>
    <m/>
    <m/>
    <m/>
    <m/>
    <m/>
    <m/>
    <m/>
    <m/>
    <m/>
    <m/>
    <m/>
    <m/>
    <m/>
    <m/>
    <m/>
    <m/>
    <m/>
    <m/>
    <m/>
    <m/>
    <m/>
    <x v="0"/>
    <m/>
    <m/>
    <m/>
    <m/>
    <m/>
    <s v="GESTIONADO"/>
    <m/>
    <d v="2024-01-18T00:00:00"/>
    <s v="NO APLICA"/>
    <s v="NO APLICA"/>
    <x v="49"/>
    <x v="0"/>
    <x v="0"/>
    <x v="0"/>
    <x v="0"/>
    <n v="1"/>
    <n v="1"/>
    <n v="1"/>
    <n v="1"/>
    <x v="0"/>
    <n v="1"/>
    <s v="8.22496661MATECH TECHNOLOGY SAS"/>
    <x v="1"/>
    <d v="2024-01-18T00:00:00"/>
    <x v="3799"/>
    <d v="1899-12-30T00:00:00"/>
    <d v="2024-01-18T05:59:00"/>
    <s v=" 5:59"/>
    <d v="1899-12-30T12:58:34"/>
    <x v="3"/>
    <x v="2"/>
    <x v="16"/>
    <x v="1"/>
    <n v="8193"/>
  </r>
  <r>
    <n v="3830"/>
    <d v="2024-01-18T18:59:08"/>
    <d v="2024-01-18T19:01:10"/>
    <s v="45113897@ventasyservicios.com.co"/>
    <s v="Diana Carolina Zambrano Cruz"/>
    <m/>
    <d v="2024-01-17T00:00:00"/>
    <s v="11:50"/>
    <x v="4"/>
    <m/>
    <m/>
    <m/>
    <m/>
    <m/>
    <m/>
    <m/>
    <m/>
    <s v="recepcion@serranomartinezcma.com"/>
    <s v="RE: SOLICITUD CESION DE CONTRATO"/>
    <s v="12499768"/>
    <s v="SERRANO MARTINEZ S A S"/>
    <s v="MICRO"/>
    <s v="CLIENTE EXTERNO"/>
    <x v="0"/>
    <m/>
    <s v="FIJO"/>
    <s v="FO"/>
    <s v="CESIÓN DE CONTRATO"/>
    <m/>
    <m/>
    <m/>
    <m/>
    <m/>
    <m/>
    <m/>
    <m/>
    <m/>
    <m/>
    <m/>
    <m/>
    <s v="ENTREGA DE DOCUMENTOS"/>
    <m/>
    <m/>
    <m/>
    <m/>
    <m/>
    <m/>
    <m/>
    <m/>
    <m/>
    <m/>
    <m/>
    <m/>
    <m/>
    <m/>
    <m/>
    <m/>
    <m/>
    <m/>
    <m/>
    <m/>
    <m/>
    <m/>
    <m/>
    <m/>
    <m/>
    <m/>
    <m/>
    <m/>
    <m/>
    <m/>
    <m/>
    <m/>
    <m/>
    <m/>
    <m/>
    <m/>
    <m/>
    <m/>
    <m/>
    <m/>
    <m/>
    <m/>
    <m/>
    <m/>
    <m/>
    <m/>
    <m/>
    <m/>
    <m/>
    <m/>
    <m/>
    <m/>
    <m/>
    <m/>
    <m/>
    <m/>
    <m/>
    <m/>
    <m/>
    <m/>
    <m/>
    <m/>
    <m/>
    <m/>
    <m/>
    <m/>
    <m/>
    <m/>
    <m/>
    <m/>
    <m/>
    <m/>
    <m/>
    <m/>
    <m/>
    <m/>
    <m/>
    <m/>
    <m/>
    <m/>
    <m/>
    <m/>
    <m/>
    <m/>
    <m/>
    <m/>
    <m/>
    <m/>
    <m/>
    <m/>
    <m/>
    <m/>
    <m/>
    <m/>
    <m/>
    <m/>
    <x v="0"/>
    <m/>
    <m/>
    <m/>
    <m/>
    <m/>
    <s v="GESTIONADO"/>
    <m/>
    <d v="2024-01-18T00:00:00"/>
    <m/>
    <m/>
    <x v="148"/>
    <x v="0"/>
    <x v="0"/>
    <x v="0"/>
    <x v="0"/>
    <n v="1"/>
    <n v="1"/>
    <n v="1"/>
    <n v="1"/>
    <x v="2"/>
    <n v="2"/>
    <s v="12499768SERRANO MARTINEZ S A S"/>
    <x v="0"/>
    <d v="2024-01-18T00:00:00"/>
    <x v="3800"/>
    <d v="1899-12-30T00:00:00"/>
    <d v="2024-01-17T11:50:00"/>
    <s v="11:50"/>
    <d v="1899-12-31T07:11:10"/>
    <x v="0"/>
    <x v="0"/>
    <x v="30"/>
    <x v="0"/>
    <n v="8193"/>
  </r>
  <r>
    <n v="3831"/>
    <d v="2024-01-18T18:59:02"/>
    <d v="2024-01-18T19:01:39"/>
    <s v="46046817@ventasyservicios.com.co"/>
    <s v="Nicolas Romero Parra"/>
    <m/>
    <d v="2024-01-17T00:00:00"/>
    <s v="11:28"/>
    <x v="4"/>
    <m/>
    <m/>
    <m/>
    <m/>
    <m/>
    <m/>
    <m/>
    <m/>
    <s v="fronteradelapilarica@gmail.com;"/>
    <s v="Re: solicitud de cancelación de servicio claro telefono fijo"/>
    <s v="91240028"/>
    <s v="EDIFICIO FRONTERAS DE LA PILARICA"/>
    <s v="PYME MEDIANA"/>
    <s v="CLIENTE CLARO"/>
    <x v="0"/>
    <m/>
    <s v="FIJO"/>
    <s v="HFC"/>
    <s v="CANCELACIÓN DE SERVICIO"/>
    <m/>
    <m/>
    <m/>
    <m/>
    <m/>
    <m/>
    <m/>
    <s v="PROPUESTA CONTENCIÓN"/>
    <m/>
    <m/>
    <m/>
    <m/>
    <m/>
    <m/>
    <m/>
    <m/>
    <m/>
    <m/>
    <m/>
    <m/>
    <m/>
    <m/>
    <m/>
    <m/>
    <m/>
    <m/>
    <m/>
    <m/>
    <m/>
    <m/>
    <m/>
    <m/>
    <m/>
    <m/>
    <m/>
    <m/>
    <m/>
    <m/>
    <m/>
    <m/>
    <m/>
    <m/>
    <m/>
    <m/>
    <m/>
    <m/>
    <m/>
    <m/>
    <m/>
    <m/>
    <m/>
    <m/>
    <m/>
    <m/>
    <m/>
    <m/>
    <m/>
    <m/>
    <m/>
    <m/>
    <m/>
    <m/>
    <m/>
    <m/>
    <m/>
    <m/>
    <m/>
    <m/>
    <m/>
    <m/>
    <m/>
    <m/>
    <m/>
    <m/>
    <m/>
    <m/>
    <m/>
    <m/>
    <m/>
    <m/>
    <m/>
    <m/>
    <m/>
    <m/>
    <m/>
    <m/>
    <m/>
    <m/>
    <m/>
    <m/>
    <m/>
    <m/>
    <m/>
    <m/>
    <m/>
    <m/>
    <m/>
    <m/>
    <m/>
    <m/>
    <m/>
    <m/>
    <m/>
    <m/>
    <m/>
    <s v="TOTAL"/>
    <m/>
    <s v="NO INDICA MOTIVO"/>
    <m/>
    <x v="1"/>
    <m/>
    <m/>
    <s v="1"/>
    <m/>
    <m/>
    <s v="GESTIONADO"/>
    <m/>
    <d v="2024-01-17T00:00:00"/>
    <s v="N/A"/>
    <s v="996740195"/>
    <x v="11"/>
    <x v="0"/>
    <x v="0"/>
    <x v="0"/>
    <x v="0"/>
    <n v="1"/>
    <n v="1"/>
    <n v="1"/>
    <n v="1"/>
    <x v="0"/>
    <n v="1"/>
    <s v="91240028EDIFICIO FRONTERAS DE LA PILARICA"/>
    <x v="1"/>
    <d v="2024-01-18T00:00:00"/>
    <x v="3801"/>
    <d v="1899-12-30T00:00:00"/>
    <d v="2024-01-17T11:28:00"/>
    <s v="11:28"/>
    <d v="1899-12-31T07:33:39"/>
    <x v="0"/>
    <x v="2"/>
    <x v="3"/>
    <x v="1"/>
    <n v="8193"/>
  </r>
  <r>
    <n v="3832"/>
    <d v="2024-01-18T19:02:26"/>
    <d v="2024-01-18T19:03:36"/>
    <s v="45961588@ventasyservicios.com.co"/>
    <s v="Brian Fernando Camacho Hernandez"/>
    <m/>
    <d v="2024-01-18T00:00:00"/>
    <s v="1137"/>
    <x v="4"/>
    <m/>
    <m/>
    <m/>
    <m/>
    <m/>
    <m/>
    <m/>
    <m/>
    <s v="AngelaL.OlaveP@claro.com.co"/>
    <s v="Re: BAJAR MEGAS Y CANCELAR TELEFONIA 18491817"/>
    <s v="18491817     "/>
    <s v="CDA RACING SAS           "/>
    <s v="MICRO"/>
    <s v="CLIENTE EXTERNO"/>
    <x v="0"/>
    <m/>
    <s v="FIJO"/>
    <s v="HFC"/>
    <s v="CANCELACIÓN DE SERVICIO"/>
    <m/>
    <m/>
    <m/>
    <m/>
    <m/>
    <m/>
    <m/>
    <s v="COLOCACIÓN"/>
    <m/>
    <m/>
    <m/>
    <m/>
    <m/>
    <m/>
    <m/>
    <m/>
    <m/>
    <m/>
    <m/>
    <m/>
    <m/>
    <m/>
    <m/>
    <m/>
    <m/>
    <m/>
    <m/>
    <m/>
    <m/>
    <m/>
    <m/>
    <m/>
    <m/>
    <m/>
    <m/>
    <m/>
    <m/>
    <m/>
    <m/>
    <m/>
    <m/>
    <m/>
    <m/>
    <m/>
    <m/>
    <m/>
    <m/>
    <m/>
    <m/>
    <m/>
    <m/>
    <m/>
    <m/>
    <m/>
    <m/>
    <m/>
    <m/>
    <m/>
    <m/>
    <m/>
    <m/>
    <m/>
    <m/>
    <m/>
    <m/>
    <m/>
    <m/>
    <m/>
    <m/>
    <m/>
    <m/>
    <m/>
    <m/>
    <m/>
    <m/>
    <m/>
    <m/>
    <m/>
    <m/>
    <m/>
    <m/>
    <m/>
    <m/>
    <m/>
    <m/>
    <m/>
    <m/>
    <m/>
    <m/>
    <m/>
    <m/>
    <m/>
    <m/>
    <m/>
    <m/>
    <m/>
    <m/>
    <m/>
    <m/>
    <m/>
    <m/>
    <m/>
    <m/>
    <m/>
    <m/>
    <s v="ADICIONALES"/>
    <m/>
    <s v="CIERRE DE SEDE"/>
    <m/>
    <x v="1"/>
    <m/>
    <m/>
    <s v="1"/>
    <m/>
    <m/>
    <s v="GESTIONADO"/>
    <m/>
    <d v="2024-01-18T00:00:00"/>
    <s v="na"/>
    <m/>
    <x v="74"/>
    <x v="0"/>
    <x v="0"/>
    <x v="0"/>
    <x v="0"/>
    <n v="1"/>
    <n v="1"/>
    <n v="1"/>
    <n v="1"/>
    <x v="0"/>
    <n v="1"/>
    <s v="18491817     CDA RACING SAS           "/>
    <x v="0"/>
    <d v="2024-01-18T00:00:00"/>
    <x v="3802"/>
    <d v="1899-12-30T00:00:00"/>
    <d v="2024-01-18T00:00:00"/>
    <s v="Hora mal diligenciada."/>
    <d v="1899-12-30T19:03:36"/>
    <x v="4"/>
    <x v="2"/>
    <x v="21"/>
    <x v="0"/>
    <n v="8193"/>
  </r>
  <r>
    <n v="3833"/>
    <d v="2024-01-18T19:05:31"/>
    <d v="2024-01-18T19:05:39"/>
    <s v="45077040@ventasyservicios.com.co"/>
    <s v="Kimberly Tatiana Sorza Moya"/>
    <m/>
    <d v="2024-01-18T00:00:00"/>
    <s v="12:51 p. m."/>
    <x v="0"/>
    <m/>
    <m/>
    <m/>
    <m/>
    <m/>
    <m/>
    <m/>
    <m/>
    <s v="aida.calvov@claro.com.co"/>
    <s v="RV: Activacion Roamin"/>
    <s v="3144304944"/>
    <s v="SHERWIN WILLIAMS COLOMBIA S A S -"/>
    <s v="SOHO"/>
    <s v="CLIENTE CLAR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8T00:00:00"/>
    <m/>
    <m/>
    <x v="19"/>
    <x v="0"/>
    <x v="0"/>
    <x v="8"/>
    <x v="1"/>
    <n v="1"/>
    <n v="1"/>
    <n v="1"/>
    <n v="1"/>
    <x v="0"/>
    <n v="1"/>
    <s v="3144304944SHERWIN WILLIAMS COLOMBIA S A S -"/>
    <x v="0"/>
    <d v="2024-01-18T00:00:00"/>
    <x v="3803"/>
    <d v="1899-12-30T00:00:00"/>
    <d v="2024-01-18T12:51:00"/>
    <s v="12:51"/>
    <d v="1899-12-30T06:14:39"/>
    <x v="2"/>
    <x v="2"/>
    <x v="31"/>
    <x v="1"/>
    <n v="8193"/>
  </r>
  <r>
    <n v="3834"/>
    <d v="2024-01-18T19:05:56"/>
    <d v="2024-01-18T19:06:55"/>
    <s v="45664102@ventasyservicios.com.co"/>
    <s v="Angie Tatiana Tique Cardozo"/>
    <m/>
    <d v="2024-01-18T00:00:00"/>
    <s v="12:23 p. m."/>
    <x v="0"/>
    <m/>
    <m/>
    <m/>
    <m/>
    <m/>
    <m/>
    <m/>
    <m/>
    <s v="servicioslogistica@comfaboy.com.co,"/>
    <s v="SOLICITUD REPOSICIÓN MÓDEM"/>
    <s v="3133110215"/>
    <s v=" COMPENSACION FAMILIAR DE BOYACA"/>
    <s v="PYME PEQUEÑA"/>
    <s v="CLIENTE EXTERNO"/>
    <x v="0"/>
    <m/>
    <s v="MÓVIL"/>
    <m/>
    <m/>
    <s v="PRODUCTO"/>
    <m/>
    <m/>
    <m/>
    <m/>
    <m/>
    <m/>
    <m/>
    <m/>
    <m/>
    <m/>
    <m/>
    <m/>
    <m/>
    <m/>
    <m/>
    <m/>
    <m/>
    <m/>
    <m/>
    <m/>
    <m/>
    <m/>
    <m/>
    <m/>
    <m/>
    <m/>
    <m/>
    <m/>
    <m/>
    <m/>
    <m/>
    <m/>
    <m/>
    <m/>
    <m/>
    <m/>
    <m/>
    <m/>
    <s v="INFORMACIÓN DE BENEFICIOS"/>
    <m/>
    <m/>
    <m/>
    <m/>
    <m/>
    <m/>
    <m/>
    <m/>
    <m/>
    <m/>
    <m/>
    <m/>
    <m/>
    <m/>
    <m/>
    <m/>
    <m/>
    <m/>
    <m/>
    <m/>
    <m/>
    <m/>
    <m/>
    <m/>
    <m/>
    <m/>
    <m/>
    <m/>
    <m/>
    <m/>
    <m/>
    <m/>
    <m/>
    <m/>
    <m/>
    <m/>
    <m/>
    <m/>
    <m/>
    <m/>
    <m/>
    <m/>
    <m/>
    <m/>
    <m/>
    <m/>
    <m/>
    <m/>
    <m/>
    <m/>
    <m/>
    <m/>
    <m/>
    <m/>
    <m/>
    <m/>
    <m/>
    <m/>
    <m/>
    <m/>
    <m/>
    <m/>
    <m/>
    <m/>
    <m/>
    <m/>
    <m/>
    <m/>
    <m/>
    <x v="0"/>
    <m/>
    <m/>
    <m/>
    <m/>
    <m/>
    <s v="GESTIONADO"/>
    <m/>
    <d v="2024-01-18T00:00:00"/>
    <s v="NO APLICA"/>
    <s v="NO APLICA"/>
    <x v="26"/>
    <x v="0"/>
    <x v="0"/>
    <x v="0"/>
    <x v="0"/>
    <n v="1"/>
    <n v="1"/>
    <n v="1"/>
    <n v="1"/>
    <x v="0"/>
    <n v="1"/>
    <s v="3133110215 COMPENSACION FAMILIAR DE BOYACA"/>
    <x v="1"/>
    <d v="2024-01-18T00:00:00"/>
    <x v="3804"/>
    <d v="1899-12-30T00:00:00"/>
    <d v="2024-01-18T12:23:00"/>
    <s v="12:23"/>
    <d v="1899-12-30T06:43:55"/>
    <x v="2"/>
    <x v="2"/>
    <x v="16"/>
    <x v="1"/>
    <n v="8193"/>
  </r>
  <r>
    <n v="3835"/>
    <d v="2024-01-18T19:05:56"/>
    <d v="2024-01-18T19:07:20"/>
    <s v="46044558@ventasyservicios.com.co"/>
    <s v="Dick Harry Rodriguez Rocha"/>
    <m/>
    <d v="2024-01-17T00:00:00"/>
    <s v="6:40"/>
    <x v="4"/>
    <m/>
    <m/>
    <m/>
    <m/>
    <m/>
    <m/>
    <m/>
    <m/>
    <s v="juan.rodriguez@claro.com.co"/>
    <s v="FIDELIZACION SERVICIOS FIJOS Y MOVILES"/>
    <s v="3156764286"/>
    <s v="ASILO SAN RAFAEL"/>
    <s v="SOHO"/>
    <s v="CLIENTE CLAR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8T00:00:00"/>
    <m/>
    <m/>
    <x v="0"/>
    <x v="0"/>
    <x v="0"/>
    <x v="0"/>
    <x v="0"/>
    <n v="1"/>
    <n v="1"/>
    <n v="1"/>
    <n v="1"/>
    <x v="0"/>
    <n v="1"/>
    <s v="3156764286ASILO SAN RAFAEL"/>
    <x v="0"/>
    <d v="2024-01-18T00:00:00"/>
    <x v="3805"/>
    <d v="1899-12-30T00:00:00"/>
    <d v="2024-01-17T06:40:00"/>
    <s v="6:40"/>
    <d v="1899-12-31T12:27:20"/>
    <x v="0"/>
    <x v="0"/>
    <x v="20"/>
    <x v="1"/>
    <n v="8193"/>
  </r>
  <r>
    <n v="3836"/>
    <d v="2024-01-18T18:51:44"/>
    <d v="2024-01-18T19:10:16"/>
    <s v="45077016@ventasyservicios.com.co"/>
    <s v="Luis Guanuquiza Dominguez"/>
    <m/>
    <d v="2024-01-18T00:00:00"/>
    <s v="13:05"/>
    <x v="3"/>
    <m/>
    <s v="15571965"/>
    <m/>
    <m/>
    <m/>
    <m/>
    <m/>
    <m/>
    <m/>
    <m/>
    <s v="900589262"/>
    <s v="Luxim Colombia S.A.S"/>
    <s v="PYME PEQUEÑA"/>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18T00:00:00"/>
    <m/>
    <m/>
    <x v="50"/>
    <x v="3"/>
    <x v="0"/>
    <x v="0"/>
    <x v="0"/>
    <n v="1"/>
    <n v="1"/>
    <n v="1"/>
    <n v="1"/>
    <x v="0"/>
    <n v="1"/>
    <s v="900589262Luxim Colombia S.A.S"/>
    <x v="0"/>
    <d v="2024-01-18T00:00:00"/>
    <x v="3806"/>
    <d v="1899-12-30T00:00:00"/>
    <d v="2024-01-18T13:05:00"/>
    <s v="13:05"/>
    <d v="1899-12-30T06:05:16"/>
    <x v="2"/>
    <x v="2"/>
    <x v="25"/>
    <x v="1"/>
    <n v="8193"/>
  </r>
  <r>
    <n v="3837"/>
    <d v="2024-01-18T19:13:02"/>
    <d v="2024-01-18T19:13:48"/>
    <s v="46044959@ventasyservicios.com.co"/>
    <s v="Brayan Enrique Cuida Castillo"/>
    <m/>
    <d v="2024-01-17T00:00:00"/>
    <s v="2:12 p. m."/>
    <x v="4"/>
    <m/>
    <m/>
    <m/>
    <m/>
    <m/>
    <m/>
    <m/>
    <m/>
    <s v="constructoramoralia@gmail.com"/>
    <s v="Fwd: Respuesta PQR 992895725"/>
    <s v="85774373"/>
    <s v="MORALIA CONSTRUCCIONES SAS"/>
    <s v="MICRO"/>
    <s v="CLIENTE CLARO"/>
    <x v="0"/>
    <m/>
    <s v="FIJO"/>
    <s v="HFC"/>
    <s v="REPORTES"/>
    <m/>
    <m/>
    <m/>
    <m/>
    <m/>
    <m/>
    <m/>
    <m/>
    <m/>
    <m/>
    <m/>
    <m/>
    <m/>
    <m/>
    <m/>
    <m/>
    <m/>
    <m/>
    <m/>
    <m/>
    <m/>
    <m/>
    <m/>
    <m/>
    <m/>
    <m/>
    <m/>
    <m/>
    <m/>
    <m/>
    <m/>
    <m/>
    <m/>
    <m/>
    <m/>
    <m/>
    <m/>
    <m/>
    <m/>
    <m/>
    <m/>
    <m/>
    <m/>
    <m/>
    <m/>
    <m/>
    <s v="DETALLE DE SERVICIOS"/>
    <m/>
    <m/>
    <m/>
    <m/>
    <m/>
    <m/>
    <m/>
    <m/>
    <m/>
    <m/>
    <m/>
    <m/>
    <m/>
    <m/>
    <m/>
    <m/>
    <m/>
    <m/>
    <m/>
    <m/>
    <m/>
    <m/>
    <m/>
    <m/>
    <m/>
    <m/>
    <m/>
    <m/>
    <m/>
    <m/>
    <m/>
    <m/>
    <m/>
    <m/>
    <m/>
    <m/>
    <m/>
    <m/>
    <m/>
    <m/>
    <m/>
    <m/>
    <m/>
    <m/>
    <m/>
    <m/>
    <m/>
    <m/>
    <m/>
    <m/>
    <m/>
    <m/>
    <m/>
    <m/>
    <m/>
    <m/>
    <m/>
    <m/>
    <m/>
    <m/>
    <m/>
    <m/>
    <x v="0"/>
    <m/>
    <m/>
    <m/>
    <m/>
    <m/>
    <s v="GESTIONADO"/>
    <m/>
    <d v="2024-01-18T00:00:00"/>
    <s v="nn"/>
    <m/>
    <x v="106"/>
    <x v="0"/>
    <x v="0"/>
    <x v="0"/>
    <x v="0"/>
    <n v="1"/>
    <n v="1"/>
    <n v="1"/>
    <n v="1"/>
    <x v="0"/>
    <n v="1"/>
    <s v="85774373MORALIA CONSTRUCCIONES SAS"/>
    <x v="0"/>
    <d v="2024-01-18T00:00:00"/>
    <x v="3807"/>
    <d v="1899-12-30T00:00:00"/>
    <d v="2024-01-17T02:12:00"/>
    <s v="2:12"/>
    <d v="1899-12-31T17:01:48"/>
    <x v="0"/>
    <x v="0"/>
    <x v="7"/>
    <x v="0"/>
    <n v="8193"/>
  </r>
  <r>
    <n v="3838"/>
    <d v="2024-01-18T19:12:41"/>
    <d v="2024-01-18T19:15:57"/>
    <s v="46046817@ventasyservicios.com.co"/>
    <s v="Nicolas Romero Parra"/>
    <m/>
    <d v="2024-01-17T00:00:00"/>
    <s v="10:50"/>
    <x v="4"/>
    <m/>
    <m/>
    <m/>
    <m/>
    <m/>
    <m/>
    <m/>
    <m/>
    <s v="papeleriavariedades.050@gmail.com"/>
    <s v="Re: documentos de retiro"/>
    <s v="23109321"/>
    <s v="ANDRES FEL GARCIA ARIAS"/>
    <s v="PYME MEDIANA"/>
    <s v="CLARO TE AYUDA"/>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7T00:00:00"/>
    <s v="N/A"/>
    <s v="996741509"/>
    <x v="58"/>
    <x v="0"/>
    <x v="0"/>
    <x v="0"/>
    <x v="0"/>
    <n v="1"/>
    <n v="1"/>
    <n v="1"/>
    <n v="1"/>
    <x v="0"/>
    <n v="1"/>
    <s v="23109321ANDRES FEL GARCIA ARIAS"/>
    <x v="1"/>
    <d v="2024-01-18T00:00:00"/>
    <x v="3808"/>
    <d v="1899-12-30T00:00:00"/>
    <d v="2024-01-17T10:50:00"/>
    <s v="10:50"/>
    <d v="1899-12-31T08:25:57"/>
    <x v="0"/>
    <x v="2"/>
    <x v="3"/>
    <x v="1"/>
    <n v="8193"/>
  </r>
  <r>
    <n v="3839"/>
    <d v="2024-01-18T19:15:15"/>
    <d v="2024-01-18T19:16:04"/>
    <s v="45664102@ventasyservicios.com.co"/>
    <s v="Angie Tatiana Tique Cardozo"/>
    <m/>
    <d v="2024-01-18T00:00:00"/>
    <s v="10:02 a. m"/>
    <x v="0"/>
    <m/>
    <m/>
    <m/>
    <m/>
    <m/>
    <m/>
    <m/>
    <m/>
    <s v="Yasamotos@hotmail.com"/>
    <s v="cancelar servicio"/>
    <s v="03268334  "/>
    <s v="ALEXSANDRA RONDON VASQUEZ   "/>
    <s v="MICR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8T00:00:00"/>
    <s v="NO APLICA"/>
    <s v="NO APLICA"/>
    <x v="58"/>
    <x v="0"/>
    <x v="0"/>
    <x v="0"/>
    <x v="0"/>
    <n v="1"/>
    <n v="1"/>
    <n v="1"/>
    <n v="1"/>
    <x v="0"/>
    <n v="1"/>
    <s v="03268334  ALEXSANDRA RONDON VASQUEZ   "/>
    <x v="1"/>
    <d v="2024-01-18T00:00:00"/>
    <x v="3809"/>
    <d v="1899-12-30T00:00:00"/>
    <d v="2024-01-18T10:02:00"/>
    <s v="10:02"/>
    <d v="1899-12-30T09:14:04"/>
    <x v="2"/>
    <x v="2"/>
    <x v="16"/>
    <x v="1"/>
    <n v="8193"/>
  </r>
  <r>
    <n v="3840"/>
    <d v="2024-01-18T19:18:36"/>
    <d v="2024-01-18T19:20:19"/>
    <s v="45961588@ventasyservicios.com.co"/>
    <s v="Brian Fernando Camacho Hernandez"/>
    <m/>
    <d v="2024-01-18T00:00:00"/>
    <s v="1124"/>
    <x v="4"/>
    <m/>
    <m/>
    <m/>
    <m/>
    <m/>
    <m/>
    <m/>
    <m/>
    <s v="daisy.meloa@claro.com.co"/>
    <s v="Re: cancelación cuenta pyme  87410722"/>
    <s v="87410722"/>
    <s v="JOSE ALEXA CORREALES DIAZ"/>
    <s v="SOH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8T00:00:00"/>
    <s v="na"/>
    <s v="na"/>
    <x v="58"/>
    <x v="0"/>
    <x v="0"/>
    <x v="0"/>
    <x v="0"/>
    <n v="1"/>
    <n v="1"/>
    <n v="1"/>
    <n v="1"/>
    <x v="0"/>
    <n v="1"/>
    <s v="87410722JOSE ALEXA CORREALES DIAZ"/>
    <x v="0"/>
    <d v="2024-01-18T00:00:00"/>
    <x v="3810"/>
    <d v="1899-12-30T00:00:00"/>
    <d v="2024-01-18T00:00:00"/>
    <s v="Hora mal diligenciada."/>
    <d v="1899-12-30T19:20:19"/>
    <x v="4"/>
    <x v="2"/>
    <x v="21"/>
    <x v="0"/>
    <n v="8193"/>
  </r>
  <r>
    <n v="3841"/>
    <d v="2024-01-18T19:21:49"/>
    <d v="2024-01-18T19:22:50"/>
    <s v="46044959@ventasyservicios.com.co"/>
    <s v="Brayan Enrique Cuida Castillo"/>
    <m/>
    <d v="2024-01-17T00:00:00"/>
    <s v="1:36 p. m."/>
    <x v="4"/>
    <m/>
    <m/>
    <m/>
    <m/>
    <m/>
    <m/>
    <m/>
    <m/>
    <s v="centrocomercialsant@hotmail.com"/>
    <s v="Solicitud desvinculacion de numero telefonico con referencias y cobros de un tercero desconocido"/>
    <s v="3137436779"/>
    <s v=" CENTRO COMERCIAL SANTIAGO PROPIEDAD HORI"/>
    <s v="SOHO"/>
    <s v="CLIENTE CLARO"/>
    <x v="0"/>
    <m/>
    <s v="MÓVIL"/>
    <m/>
    <m/>
    <s v="PQR"/>
    <m/>
    <m/>
    <m/>
    <m/>
    <m/>
    <m/>
    <m/>
    <m/>
    <m/>
    <m/>
    <m/>
    <m/>
    <m/>
    <m/>
    <m/>
    <m/>
    <m/>
    <m/>
    <m/>
    <m/>
    <m/>
    <m/>
    <m/>
    <m/>
    <m/>
    <m/>
    <m/>
    <m/>
    <m/>
    <m/>
    <m/>
    <m/>
    <m/>
    <m/>
    <m/>
    <m/>
    <s v="INFORMACIÓN - ACLARACIÓN"/>
    <s v="OTROS PRODUCTOS (VENTAS)"/>
    <m/>
    <m/>
    <m/>
    <m/>
    <m/>
    <m/>
    <m/>
    <m/>
    <m/>
    <m/>
    <m/>
    <m/>
    <m/>
    <m/>
    <m/>
    <m/>
    <m/>
    <m/>
    <m/>
    <m/>
    <m/>
    <m/>
    <m/>
    <m/>
    <m/>
    <m/>
    <m/>
    <m/>
    <m/>
    <m/>
    <m/>
    <m/>
    <m/>
    <m/>
    <m/>
    <m/>
    <m/>
    <m/>
    <m/>
    <m/>
    <m/>
    <m/>
    <m/>
    <m/>
    <m/>
    <m/>
    <m/>
    <m/>
    <m/>
    <m/>
    <m/>
    <m/>
    <m/>
    <m/>
    <m/>
    <m/>
    <m/>
    <m/>
    <m/>
    <m/>
    <m/>
    <m/>
    <m/>
    <m/>
    <m/>
    <m/>
    <m/>
    <m/>
    <m/>
    <m/>
    <x v="0"/>
    <m/>
    <m/>
    <m/>
    <m/>
    <m/>
    <s v="GESTIONADO"/>
    <m/>
    <d v="2024-01-18T00:00:00"/>
    <s v="NN"/>
    <m/>
    <x v="60"/>
    <x v="0"/>
    <x v="0"/>
    <x v="0"/>
    <x v="0"/>
    <n v="1"/>
    <n v="1"/>
    <n v="1"/>
    <n v="1"/>
    <x v="0"/>
    <n v="1"/>
    <s v="3137436779 CENTRO COMERCIAL SANTIAGO PROPIEDAD HORI"/>
    <x v="0"/>
    <d v="2024-01-18T00:00:00"/>
    <x v="3811"/>
    <d v="1899-12-30T00:00:00"/>
    <d v="2024-01-17T01:36:00"/>
    <s v="1:36"/>
    <d v="1899-12-31T17:46:50"/>
    <x v="0"/>
    <x v="0"/>
    <x v="7"/>
    <x v="0"/>
    <n v="8193"/>
  </r>
  <r>
    <n v="3842"/>
    <d v="2024-01-18T19:23:26"/>
    <d v="2024-01-18T19:25:31"/>
    <s v="45688293@ventasyservicios.com.co"/>
    <s v="Juan David Mendez"/>
    <m/>
    <d v="2024-01-17T00:00:00"/>
    <s v="13:43"/>
    <x v="0"/>
    <m/>
    <m/>
    <m/>
    <m/>
    <m/>
    <m/>
    <m/>
    <m/>
    <s v="contactopyme.co@claro.com.co"/>
    <s v="Fwd: RETENCION"/>
    <s v="8.21989272"/>
    <s v="CHEMICAL FINE S.A.S."/>
    <s v="PYME MEDIANA"/>
    <s v="CLIENTE CLAR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8T00:00:00"/>
    <m/>
    <m/>
    <x v="0"/>
    <x v="0"/>
    <x v="0"/>
    <x v="0"/>
    <x v="0"/>
    <n v="1"/>
    <n v="1"/>
    <n v="1"/>
    <n v="1"/>
    <x v="0"/>
    <n v="1"/>
    <s v="8.21989272CHEMICAL FINE S.A.S."/>
    <x v="0"/>
    <d v="2024-01-18T00:00:00"/>
    <x v="3812"/>
    <d v="1899-12-30T00:00:00"/>
    <d v="2024-01-17T13:43:00"/>
    <s v="13:43"/>
    <d v="1899-12-31T05:42:31"/>
    <x v="0"/>
    <x v="0"/>
    <x v="4"/>
    <x v="1"/>
    <n v="8193"/>
  </r>
  <r>
    <n v="3843"/>
    <d v="2024-01-18T19:24:33"/>
    <d v="2024-01-18T19:25:44"/>
    <s v="45113897@ventasyservicios.com.co"/>
    <s v="Diana Carolina Zambrano Cruz"/>
    <m/>
    <d v="2024-01-16T00:00:00"/>
    <s v="14:59"/>
    <x v="4"/>
    <m/>
    <m/>
    <m/>
    <m/>
    <m/>
    <m/>
    <m/>
    <m/>
    <s v="info@atomo.com.co"/>
    <s v="Re: Solicitud Traslado Fibra Óptica CI ATOMO DESIGN SAS CIUDAD: BOGOTA NIT: 900550300-9"/>
    <s v="12387931"/>
    <s v="CI ATOMO DESIGN SAS"/>
    <s v="SOHO"/>
    <s v="CLIENTE EXTERNO"/>
    <x v="0"/>
    <m/>
    <s v="FIJO"/>
    <s v="FO"/>
    <s v="CANCELACIÓN DE SERVICIO"/>
    <m/>
    <m/>
    <m/>
    <m/>
    <m/>
    <m/>
    <m/>
    <s v="COLOCACIÓN"/>
    <m/>
    <m/>
    <m/>
    <m/>
    <m/>
    <m/>
    <m/>
    <m/>
    <m/>
    <m/>
    <m/>
    <m/>
    <m/>
    <m/>
    <m/>
    <m/>
    <m/>
    <m/>
    <m/>
    <m/>
    <m/>
    <m/>
    <m/>
    <m/>
    <m/>
    <m/>
    <m/>
    <m/>
    <m/>
    <m/>
    <m/>
    <m/>
    <m/>
    <m/>
    <m/>
    <m/>
    <m/>
    <m/>
    <m/>
    <m/>
    <m/>
    <m/>
    <m/>
    <m/>
    <m/>
    <m/>
    <m/>
    <m/>
    <m/>
    <m/>
    <m/>
    <m/>
    <m/>
    <m/>
    <m/>
    <m/>
    <m/>
    <m/>
    <m/>
    <m/>
    <m/>
    <m/>
    <m/>
    <m/>
    <m/>
    <m/>
    <m/>
    <m/>
    <m/>
    <m/>
    <m/>
    <m/>
    <m/>
    <m/>
    <m/>
    <m/>
    <m/>
    <m/>
    <m/>
    <m/>
    <m/>
    <m/>
    <m/>
    <m/>
    <m/>
    <m/>
    <m/>
    <m/>
    <m/>
    <m/>
    <m/>
    <m/>
    <m/>
    <m/>
    <m/>
    <m/>
    <m/>
    <s v="TOTAL"/>
    <m/>
    <s v="TRASLADO NO FACTIBLE"/>
    <m/>
    <x v="1"/>
    <m/>
    <m/>
    <s v="1"/>
    <m/>
    <m/>
    <s v="GESTIONADO"/>
    <m/>
    <d v="2024-01-18T00:00:00"/>
    <s v="pasan caso sin informar, no corresponde a novedades, se reporta a supervisor"/>
    <m/>
    <x v="74"/>
    <x v="0"/>
    <x v="0"/>
    <x v="0"/>
    <x v="0"/>
    <n v="1"/>
    <n v="1"/>
    <n v="1"/>
    <n v="1"/>
    <x v="2"/>
    <n v="2"/>
    <s v="12387931CI ATOMO DESIGN SAS"/>
    <x v="0"/>
    <d v="2024-01-18T00:00:00"/>
    <x v="3813"/>
    <d v="1899-12-30T00:00:00"/>
    <d v="2024-01-16T14:59:00"/>
    <s v="14:59"/>
    <d v="1900-01-01T04:26:44"/>
    <x v="0"/>
    <x v="0"/>
    <x v="30"/>
    <x v="0"/>
    <n v="8193"/>
  </r>
  <r>
    <n v="3844"/>
    <d v="2024-01-18T19:03:44"/>
    <d v="2024-01-18T19:26:26"/>
    <s v="45981202@ventasyservicios.com.co"/>
    <s v="Candida Mayerli Moyano Casallas"/>
    <m/>
    <d v="2024-01-18T00:00:00"/>
    <s v="4:58 p. m"/>
    <x v="8"/>
    <m/>
    <m/>
    <m/>
    <m/>
    <m/>
    <s v="PROTECCION"/>
    <m/>
    <m/>
    <s v="-"/>
    <s v="inquietud pago factura plan celular"/>
    <s v="3218608407"/>
    <s v="PROTECCIÓN"/>
    <s v="SOHO"/>
    <s v="CLIENTE EXTERNO"/>
    <x v="1"/>
    <s v="Diana Judith Uribe Arango"/>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8T00:00:00"/>
    <m/>
    <m/>
    <x v="47"/>
    <x v="7"/>
    <x v="0"/>
    <x v="0"/>
    <x v="0"/>
    <n v="1"/>
    <n v="1"/>
    <n v="1"/>
    <n v="1"/>
    <x v="0"/>
    <n v="1"/>
    <s v="3218608407PROTECCIÓN"/>
    <x v="0"/>
    <d v="2024-01-18T00:00:00"/>
    <x v="3814"/>
    <d v="1899-12-30T00:00:00"/>
    <d v="2024-01-18T04:58:00"/>
    <s v="4:58"/>
    <d v="1899-12-30T14:28:26"/>
    <x v="3"/>
    <x v="2"/>
    <x v="10"/>
    <x v="1"/>
    <n v="8193"/>
  </r>
  <r>
    <n v="3845"/>
    <d v="2024-01-18T18:45:35"/>
    <d v="2024-01-18T19:28:14"/>
    <s v="45632550@ventasyservicios.com.co"/>
    <s v="Alejandra Rodriguez Cajamarca"/>
    <m/>
    <d v="2024-01-18T00:00:00"/>
    <s v="4:33 p. m."/>
    <x v="4"/>
    <m/>
    <m/>
    <m/>
    <m/>
    <m/>
    <m/>
    <m/>
    <m/>
    <s v="cborrero@fgconfe.com"/>
    <s v="RE: RV: Escalamiento Movil facturacion  y portal / FONDO REGIONAL DE GARANTIAS S A / NIT 805007342-6"/>
    <s v="8.21523510"/>
    <s v="FONDO DE GARANTIAS S.A CONFE "/>
    <s v="PYME MEDIANA"/>
    <s v="CLIENTE EXTERNO"/>
    <x v="0"/>
    <m/>
    <s v="MÓVIL"/>
    <m/>
    <m/>
    <s v="DATOS DEMOGRÁFICOS"/>
    <m/>
    <m/>
    <m/>
    <m/>
    <m/>
    <m/>
    <m/>
    <m/>
    <m/>
    <m/>
    <m/>
    <m/>
    <m/>
    <m/>
    <s v="ACTUALIZACIÓN GENERAL"/>
    <m/>
    <m/>
    <m/>
    <m/>
    <m/>
    <m/>
    <m/>
    <m/>
    <m/>
    <m/>
    <m/>
    <m/>
    <m/>
    <m/>
    <m/>
    <m/>
    <m/>
    <m/>
    <m/>
    <m/>
    <m/>
    <m/>
    <m/>
    <m/>
    <m/>
    <m/>
    <m/>
    <m/>
    <m/>
    <m/>
    <m/>
    <m/>
    <m/>
    <m/>
    <m/>
    <m/>
    <m/>
    <m/>
    <m/>
    <m/>
    <m/>
    <m/>
    <m/>
    <m/>
    <m/>
    <m/>
    <m/>
    <m/>
    <m/>
    <m/>
    <m/>
    <m/>
    <m/>
    <m/>
    <m/>
    <m/>
    <m/>
    <m/>
    <m/>
    <m/>
    <m/>
    <m/>
    <m/>
    <m/>
    <m/>
    <m/>
    <m/>
    <m/>
    <m/>
    <m/>
    <m/>
    <m/>
    <m/>
    <m/>
    <m/>
    <m/>
    <m/>
    <m/>
    <m/>
    <m/>
    <m/>
    <m/>
    <m/>
    <m/>
    <m/>
    <m/>
    <m/>
    <m/>
    <m/>
    <m/>
    <m/>
    <m/>
    <m/>
    <x v="0"/>
    <m/>
    <m/>
    <m/>
    <m/>
    <m/>
    <s v="GESTIONADO"/>
    <m/>
    <d v="2024-01-18T00:00:00"/>
    <m/>
    <m/>
    <x v="52"/>
    <x v="0"/>
    <x v="0"/>
    <x v="2"/>
    <x v="1"/>
    <n v="1"/>
    <n v="1"/>
    <n v="1"/>
    <n v="1"/>
    <x v="0"/>
    <n v="1"/>
    <s v="8.21523510FONDO DE GARANTIAS S.A CONFE "/>
    <x v="0"/>
    <d v="2024-01-18T00:00:00"/>
    <x v="3815"/>
    <d v="1899-12-30T00:00:00"/>
    <d v="2024-01-18T04:33:00"/>
    <s v="4:33"/>
    <d v="1899-12-30T14:55:14"/>
    <x v="3"/>
    <x v="2"/>
    <x v="24"/>
    <x v="0"/>
    <n v="8193"/>
  </r>
  <r>
    <n v="3846"/>
    <d v="2024-01-18T19:30:37"/>
    <d v="2024-01-18T19:31:21"/>
    <s v="46044959@ventasyservicios.com.co"/>
    <s v="Brayan Enrique Cuida Castillo"/>
    <m/>
    <d v="2024-01-17T00:00:00"/>
    <s v="1:37 p. m."/>
    <x v="4"/>
    <m/>
    <m/>
    <m/>
    <m/>
    <m/>
    <m/>
    <m/>
    <m/>
    <s v="dialexa_3@hotmail.com"/>
    <s v="SOLICITUD SERVICIO TÉCNICO "/>
    <s v="24871025"/>
    <s v="DIANA ALEX JUYO"/>
    <s v="MICRO"/>
    <s v="CLIENTE CLARO"/>
    <x v="0"/>
    <m/>
    <s v="FIJO"/>
    <s v="HFC"/>
    <s v="REPORTES"/>
    <m/>
    <m/>
    <m/>
    <m/>
    <m/>
    <m/>
    <m/>
    <m/>
    <m/>
    <m/>
    <m/>
    <m/>
    <m/>
    <m/>
    <m/>
    <m/>
    <m/>
    <m/>
    <m/>
    <m/>
    <m/>
    <m/>
    <m/>
    <m/>
    <m/>
    <m/>
    <m/>
    <m/>
    <m/>
    <m/>
    <m/>
    <m/>
    <m/>
    <m/>
    <m/>
    <m/>
    <m/>
    <m/>
    <m/>
    <m/>
    <m/>
    <m/>
    <m/>
    <m/>
    <m/>
    <m/>
    <s v="DETALLE DE SERVICIOS"/>
    <m/>
    <m/>
    <m/>
    <m/>
    <m/>
    <m/>
    <m/>
    <m/>
    <m/>
    <m/>
    <m/>
    <m/>
    <m/>
    <m/>
    <m/>
    <m/>
    <m/>
    <m/>
    <m/>
    <m/>
    <m/>
    <m/>
    <m/>
    <m/>
    <m/>
    <m/>
    <m/>
    <m/>
    <m/>
    <m/>
    <m/>
    <m/>
    <m/>
    <m/>
    <m/>
    <m/>
    <m/>
    <m/>
    <m/>
    <m/>
    <m/>
    <m/>
    <m/>
    <m/>
    <m/>
    <m/>
    <m/>
    <m/>
    <m/>
    <m/>
    <m/>
    <m/>
    <m/>
    <m/>
    <m/>
    <m/>
    <m/>
    <m/>
    <m/>
    <m/>
    <m/>
    <m/>
    <x v="0"/>
    <m/>
    <m/>
    <m/>
    <m/>
    <m/>
    <s v="GESTIONADO"/>
    <m/>
    <d v="2024-01-18T00:00:00"/>
    <s v="nn"/>
    <m/>
    <x v="106"/>
    <x v="0"/>
    <x v="0"/>
    <x v="0"/>
    <x v="0"/>
    <n v="1"/>
    <n v="1"/>
    <n v="1"/>
    <n v="1"/>
    <x v="0"/>
    <n v="1"/>
    <s v="24871025DIANA ALEX JUYO"/>
    <x v="0"/>
    <d v="2024-01-18T00:00:00"/>
    <x v="3816"/>
    <d v="1899-12-30T00:00:00"/>
    <d v="2024-01-17T01:37:00"/>
    <s v="1:37"/>
    <d v="1899-12-31T17:54:21"/>
    <x v="0"/>
    <x v="0"/>
    <x v="7"/>
    <x v="0"/>
    <n v="8193"/>
  </r>
  <r>
    <n v="3847"/>
    <d v="2024-01-18T19:31:04"/>
    <d v="2024-01-18T19:32:06"/>
    <s v="45664102@ventasyservicios.com.co"/>
    <s v="Angie Tatiana Tique Cardozo"/>
    <m/>
    <d v="2024-01-18T00:00:00"/>
    <s v="10:31 a. m., "/>
    <x v="0"/>
    <m/>
    <m/>
    <m/>
    <m/>
    <m/>
    <m/>
    <m/>
    <m/>
    <s v="pablo@strategoasesores.com;"/>
    <s v="CANCELACION SEGMENTO PYME 1424476"/>
    <s v="99208031 "/>
    <s v=" INSTACROPS SAS"/>
    <s v="NO DETERMINAD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8T00:00:00"/>
    <s v="NO APLICA"/>
    <s v="NO APLICA"/>
    <x v="58"/>
    <x v="0"/>
    <x v="0"/>
    <x v="0"/>
    <x v="0"/>
    <n v="1"/>
    <n v="1"/>
    <n v="1"/>
    <n v="1"/>
    <x v="0"/>
    <n v="1"/>
    <s v="99208031  INSTACROPS SAS"/>
    <x v="1"/>
    <d v="2024-01-18T00:00:00"/>
    <x v="3817"/>
    <d v="1899-12-30T00:00:00"/>
    <d v="2024-01-18T10:31:00"/>
    <s v="10:31"/>
    <d v="1899-12-30T09:01:06"/>
    <x v="2"/>
    <x v="2"/>
    <x v="16"/>
    <x v="1"/>
    <n v="8193"/>
  </r>
  <r>
    <n v="3848"/>
    <d v="2024-01-18T19:32:38"/>
    <d v="2024-01-18T19:33:33"/>
    <s v="45961588@ventasyservicios.com.co"/>
    <s v="Brian Fernando Camacho Hernandez"/>
    <m/>
    <d v="2024-01-18T00:00:00"/>
    <s v="722"/>
    <x v="4"/>
    <m/>
    <m/>
    <m/>
    <m/>
    <m/>
    <m/>
    <m/>
    <m/>
    <s v="laurahernandez91@hotmail.com"/>
    <s v="Re: Petición y queja sobre saldo incorrecto en mi linea movil claro."/>
    <s v="3017846993"/>
    <s v="LAURA CAROLINA HERNANDEZ "/>
    <s v="NO DETERMINADO"/>
    <s v="CLIENTE EXTERNO"/>
    <x v="0"/>
    <m/>
    <s v="MÓVIL"/>
    <m/>
    <m/>
    <s v="PRODUCTO"/>
    <m/>
    <m/>
    <m/>
    <m/>
    <m/>
    <m/>
    <m/>
    <m/>
    <m/>
    <m/>
    <m/>
    <m/>
    <m/>
    <m/>
    <m/>
    <m/>
    <m/>
    <m/>
    <m/>
    <m/>
    <m/>
    <m/>
    <m/>
    <m/>
    <m/>
    <m/>
    <m/>
    <m/>
    <m/>
    <m/>
    <m/>
    <m/>
    <m/>
    <m/>
    <m/>
    <m/>
    <m/>
    <m/>
    <s v="OTROS PRODUCTOS (VENTAS)"/>
    <m/>
    <m/>
    <m/>
    <m/>
    <m/>
    <m/>
    <m/>
    <m/>
    <m/>
    <m/>
    <m/>
    <m/>
    <m/>
    <m/>
    <m/>
    <m/>
    <m/>
    <m/>
    <m/>
    <m/>
    <m/>
    <m/>
    <m/>
    <m/>
    <m/>
    <m/>
    <m/>
    <m/>
    <m/>
    <m/>
    <m/>
    <m/>
    <m/>
    <m/>
    <m/>
    <m/>
    <m/>
    <m/>
    <m/>
    <m/>
    <m/>
    <m/>
    <m/>
    <m/>
    <m/>
    <m/>
    <m/>
    <m/>
    <m/>
    <m/>
    <m/>
    <m/>
    <m/>
    <m/>
    <m/>
    <m/>
    <m/>
    <m/>
    <m/>
    <m/>
    <m/>
    <m/>
    <m/>
    <m/>
    <m/>
    <m/>
    <m/>
    <m/>
    <m/>
    <x v="0"/>
    <m/>
    <m/>
    <m/>
    <m/>
    <m/>
    <s v="GESTIONADO"/>
    <m/>
    <d v="2024-01-18T00:00:00"/>
    <s v="NA"/>
    <s v="NA"/>
    <x v="16"/>
    <x v="0"/>
    <x v="0"/>
    <x v="0"/>
    <x v="0"/>
    <n v="1"/>
    <n v="1"/>
    <n v="1"/>
    <n v="1"/>
    <x v="0"/>
    <n v="1"/>
    <s v="3017846993LAURA CAROLINA HERNANDEZ "/>
    <x v="0"/>
    <d v="2024-01-18T00:00:00"/>
    <x v="3818"/>
    <d v="1899-12-30T00:00:00"/>
    <d v="2024-01-18T00:00:00"/>
    <s v="Hora mal diligenciada."/>
    <d v="1899-12-30T19:33:33"/>
    <x v="4"/>
    <x v="2"/>
    <x v="21"/>
    <x v="0"/>
    <n v="8193"/>
  </r>
  <r>
    <n v="3849"/>
    <d v="2024-01-18T19:35:42"/>
    <d v="2024-01-18T19:35:53"/>
    <s v="46044971@ventasyservicios.com.co"/>
    <s v="Rowinson Pinilla Vega"/>
    <m/>
    <d v="2024-01-17T00:00:00"/>
    <s v="17:52 p. m."/>
    <x v="4"/>
    <m/>
    <m/>
    <m/>
    <m/>
    <m/>
    <m/>
    <m/>
    <m/>
    <s v="aura.cruz@claro.com.co"/>
    <s v="RV: Información NIT "/>
    <s v="900276002 -  900396458  - 900929739  - 901000157"/>
    <s v="STANZIA SAS  -  STANZIA 93  -  STANZIA SANTA MARTA  -  STANZIA PUERTO GAITÁN"/>
    <s v="SOHO"/>
    <s v="CLIENTE CLARO"/>
    <x v="0"/>
    <m/>
    <s v="MÓVIL"/>
    <m/>
    <m/>
    <s v="PRODUCTO"/>
    <m/>
    <m/>
    <m/>
    <m/>
    <m/>
    <m/>
    <m/>
    <m/>
    <m/>
    <m/>
    <m/>
    <m/>
    <m/>
    <m/>
    <m/>
    <m/>
    <m/>
    <m/>
    <m/>
    <m/>
    <m/>
    <m/>
    <m/>
    <m/>
    <m/>
    <m/>
    <m/>
    <m/>
    <m/>
    <m/>
    <m/>
    <m/>
    <m/>
    <m/>
    <m/>
    <m/>
    <m/>
    <m/>
    <s v="OTROS PRODUCTOS (VENTAS)"/>
    <m/>
    <m/>
    <m/>
    <m/>
    <m/>
    <m/>
    <m/>
    <m/>
    <m/>
    <m/>
    <m/>
    <m/>
    <m/>
    <m/>
    <m/>
    <m/>
    <m/>
    <m/>
    <m/>
    <m/>
    <m/>
    <m/>
    <m/>
    <m/>
    <m/>
    <m/>
    <m/>
    <m/>
    <m/>
    <m/>
    <m/>
    <m/>
    <m/>
    <m/>
    <m/>
    <m/>
    <m/>
    <m/>
    <m/>
    <m/>
    <m/>
    <m/>
    <m/>
    <m/>
    <m/>
    <m/>
    <m/>
    <m/>
    <m/>
    <m/>
    <m/>
    <m/>
    <m/>
    <m/>
    <m/>
    <m/>
    <m/>
    <m/>
    <m/>
    <m/>
    <m/>
    <m/>
    <m/>
    <m/>
    <m/>
    <m/>
    <m/>
    <m/>
    <m/>
    <x v="0"/>
    <m/>
    <m/>
    <m/>
    <m/>
    <m/>
    <s v="GESTIONADO"/>
    <m/>
    <d v="2024-01-17T00:00:00"/>
    <s v="SE GESTIONAN VARIOS NIT POR ENDE SE DURA EN LA GESTION APROXIMADAMENTE 1 HORA Y 45 MINUTOS"/>
    <s v="NA"/>
    <x v="16"/>
    <x v="0"/>
    <x v="0"/>
    <x v="10"/>
    <x v="1"/>
    <n v="1"/>
    <n v="1"/>
    <n v="1"/>
    <n v="1"/>
    <x v="0"/>
    <n v="1"/>
    <s v="900276002 -  900396458  - 900929739  - 901000157STANZIA SAS  -  STANZIA 93  -  STANZIA SANTA MARTA  -  STANZIA PUERTO GAITÁN"/>
    <x v="0"/>
    <d v="2024-01-18T00:00:00"/>
    <x v="3819"/>
    <d v="1899-12-30T00:00:00"/>
    <d v="2024-01-17T17:52:00"/>
    <s v="17:52"/>
    <d v="1899-12-31T01:43:53"/>
    <x v="0"/>
    <x v="2"/>
    <x v="19"/>
    <x v="1"/>
    <n v="8193"/>
  </r>
  <r>
    <n v="3850"/>
    <d v="2024-01-18T19:36:38"/>
    <d v="2024-01-18T19:38:23"/>
    <s v="46044558@ventasyservicios.com.co"/>
    <s v="Dick Harry Rodriguez Rocha"/>
    <m/>
    <d v="2024-01-17T00:00:00"/>
    <s v="10:54"/>
    <x v="4"/>
    <m/>
    <m/>
    <m/>
    <m/>
    <m/>
    <m/>
    <m/>
    <m/>
    <s v="Asistente.PLC@colliers.com"/>
    <s v="PQR: ACLARAR INCONSISTENCIAS EN LA FACTURA DE TELEFONÍA ENERO 2024. "/>
    <s v="8.22499602"/>
    <s v="PARQUE LOGISTICO CALIFORN"/>
    <s v="MICRO"/>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8T00:00:00"/>
    <m/>
    <m/>
    <x v="47"/>
    <x v="0"/>
    <x v="0"/>
    <x v="0"/>
    <x v="0"/>
    <n v="1"/>
    <n v="1"/>
    <n v="1"/>
    <n v="1"/>
    <x v="0"/>
    <n v="1"/>
    <s v="8.22499602PARQUE LOGISTICO CALIFORN"/>
    <x v="0"/>
    <d v="2024-01-18T00:00:00"/>
    <x v="3820"/>
    <d v="1899-12-30T00:00:00"/>
    <d v="2024-01-17T10:54:00"/>
    <s v="10:54"/>
    <d v="1899-12-31T08:44:23"/>
    <x v="0"/>
    <x v="0"/>
    <x v="20"/>
    <x v="1"/>
    <n v="8193"/>
  </r>
  <r>
    <n v="3851"/>
    <d v="2024-01-18T19:37:55"/>
    <d v="2024-01-18T19:38:51"/>
    <s v="45664102@ventasyservicios.com.co"/>
    <s v="Angie Tatiana Tique Cardozo"/>
    <m/>
    <d v="2024-01-18T00:00:00"/>
    <s v="7:40 a. m."/>
    <x v="0"/>
    <m/>
    <m/>
    <m/>
    <m/>
    <m/>
    <m/>
    <m/>
    <m/>
    <s v="gpoveda@pibox.app"/>
    <s v="SOLICITUD FACTURA OCTUBRE REREFENCIA 98654862"/>
    <s v="98654862"/>
    <s v="DIGITAL PL COLOMBIA SAS   "/>
    <s v="MICRO"/>
    <s v="CLIENTE EXTERNO"/>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8T00:00:00"/>
    <s v="NO APLICA"/>
    <s v="NO APLICA"/>
    <x v="9"/>
    <x v="0"/>
    <x v="0"/>
    <x v="0"/>
    <x v="0"/>
    <n v="1"/>
    <n v="1"/>
    <n v="1"/>
    <n v="1"/>
    <x v="0"/>
    <n v="1"/>
    <s v="98654862DIGITAL PL COLOMBIA SAS   "/>
    <x v="1"/>
    <d v="2024-01-18T00:00:00"/>
    <x v="3821"/>
    <d v="1899-12-30T00:00:00"/>
    <d v="2024-01-18T07:40:00"/>
    <s v="7:40"/>
    <d v="1899-12-30T11:58:51"/>
    <x v="2"/>
    <x v="2"/>
    <x v="16"/>
    <x v="1"/>
    <n v="8193"/>
  </r>
  <r>
    <n v="3852"/>
    <d v="2024-01-18T19:41:20"/>
    <d v="2024-01-18T19:42:09"/>
    <s v="45981202@ventasyservicios.com.co"/>
    <s v="Candida Mayerli Moyano Casallas"/>
    <m/>
    <d v="2024-01-18T00:00:00"/>
    <s v=" 1:54 p. m."/>
    <x v="8"/>
    <m/>
    <m/>
    <m/>
    <m/>
    <m/>
    <s v="FEC BANCOLOMBIA"/>
    <m/>
    <m/>
    <s v="-"/>
    <s v="RE: Retiro de línea convenio CLARO "/>
    <s v="3113720039"/>
    <s v="FEC BANCOLOMBIA"/>
    <s v="SOHO"/>
    <s v="CLIENTE EXTERNO"/>
    <x v="1"/>
    <s v="DANIEL STYVEN BUSTAMANTE ARBOLEDA"/>
    <s v="MÓVIL"/>
    <m/>
    <m/>
    <s v="INCLUSIONES - EXCLUSIONES"/>
    <m/>
    <m/>
    <m/>
    <m/>
    <m/>
    <m/>
    <m/>
    <m/>
    <m/>
    <m/>
    <m/>
    <m/>
    <m/>
    <m/>
    <m/>
    <m/>
    <m/>
    <m/>
    <m/>
    <m/>
    <m/>
    <m/>
    <m/>
    <m/>
    <s v="INFORMACIÓN - ACLARACIÓN"/>
    <m/>
    <m/>
    <m/>
    <m/>
    <m/>
    <m/>
    <m/>
    <m/>
    <m/>
    <m/>
    <m/>
    <m/>
    <m/>
    <m/>
    <m/>
    <m/>
    <m/>
    <m/>
    <m/>
    <m/>
    <m/>
    <m/>
    <m/>
    <m/>
    <m/>
    <m/>
    <m/>
    <m/>
    <m/>
    <m/>
    <m/>
    <m/>
    <m/>
    <m/>
    <m/>
    <m/>
    <m/>
    <m/>
    <m/>
    <m/>
    <m/>
    <m/>
    <m/>
    <m/>
    <m/>
    <m/>
    <m/>
    <m/>
    <m/>
    <m/>
    <m/>
    <m/>
    <m/>
    <m/>
    <m/>
    <m/>
    <m/>
    <m/>
    <m/>
    <m/>
    <m/>
    <m/>
    <m/>
    <m/>
    <m/>
    <m/>
    <m/>
    <m/>
    <m/>
    <m/>
    <m/>
    <m/>
    <m/>
    <m/>
    <m/>
    <m/>
    <m/>
    <m/>
    <m/>
    <m/>
    <m/>
    <m/>
    <m/>
    <x v="0"/>
    <m/>
    <m/>
    <m/>
    <m/>
    <m/>
    <s v="GESTIONADO"/>
    <m/>
    <d v="2024-01-18T00:00:00"/>
    <m/>
    <m/>
    <x v="98"/>
    <x v="7"/>
    <x v="0"/>
    <x v="0"/>
    <x v="0"/>
    <n v="1"/>
    <n v="1"/>
    <n v="1"/>
    <n v="1"/>
    <x v="0"/>
    <n v="1"/>
    <s v="3113720039FEC BANCOLOMBIA"/>
    <x v="0"/>
    <d v="2024-01-18T00:00:00"/>
    <x v="3822"/>
    <d v="1899-12-30T00:00:00"/>
    <d v="2024-01-18T01:54:00"/>
    <s v=" 1:54"/>
    <d v="1899-12-30T17:48:09"/>
    <x v="3"/>
    <x v="2"/>
    <x v="10"/>
    <x v="1"/>
    <n v="8193"/>
  </r>
  <r>
    <n v="3853"/>
    <d v="2024-01-18T19:41:18"/>
    <d v="2024-01-18T19:42:11"/>
    <s v="45961588@ventasyservicios.com.co"/>
    <s v="Brian Fernando Camacho Hernandez"/>
    <m/>
    <d v="2024-01-17T00:00:00"/>
    <s v="1447"/>
    <x v="4"/>
    <m/>
    <m/>
    <m/>
    <m/>
    <m/>
    <m/>
    <m/>
    <m/>
    <s v="coordinador.tic@clinicacolombiaes.com"/>
    <s v="Re: Cancelacion de servicio hfc de la empresa fabilu"/>
    <s v="35629156"/>
    <s v="FABILU LTDA    "/>
    <s v="SOH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8T00:00:00"/>
    <s v="NA"/>
    <s v="NA"/>
    <x v="58"/>
    <x v="0"/>
    <x v="0"/>
    <x v="0"/>
    <x v="0"/>
    <n v="1"/>
    <n v="1"/>
    <n v="1"/>
    <n v="1"/>
    <x v="0"/>
    <n v="1"/>
    <s v="35629156FABILU LTDA    "/>
    <x v="0"/>
    <d v="2024-01-18T00:00:00"/>
    <x v="3823"/>
    <d v="1899-12-30T00:00:00"/>
    <d v="2024-01-17T00:00:00"/>
    <s v="Hora mal diligenciada."/>
    <d v="1899-12-31T19:42:11"/>
    <x v="0"/>
    <x v="0"/>
    <x v="21"/>
    <x v="0"/>
    <n v="8193"/>
  </r>
  <r>
    <n v="3854"/>
    <d v="2024-01-18T19:42:12"/>
    <d v="2024-01-18T19:43:11"/>
    <s v="45113897@ventasyservicios.com.co"/>
    <s v="Diana Carolina Zambrano Cruz"/>
    <m/>
    <d v="2024-01-17T00:00:00"/>
    <s v="11:51"/>
    <x v="4"/>
    <m/>
    <m/>
    <m/>
    <m/>
    <m/>
    <m/>
    <m/>
    <m/>
    <s v="MicrosoftExchange329e71ec88ae4615bbc36ab6ce41109e@claro.com.co"/>
    <s v="SOLICITUD DE CESIÓN 200"/>
    <s v="91951166"/>
    <s v=" ANDRES FEL LOPEZ OSPINA                   "/>
    <s v="MASIVO"/>
    <s v="CLIENTE EXTERNO"/>
    <x v="0"/>
    <m/>
    <s v="FIJO"/>
    <s v="HFC"/>
    <s v="CESIÓN DE CONTRATO"/>
    <m/>
    <m/>
    <m/>
    <m/>
    <m/>
    <m/>
    <m/>
    <m/>
    <m/>
    <m/>
    <m/>
    <m/>
    <s v="NO APLICA"/>
    <m/>
    <m/>
    <m/>
    <m/>
    <m/>
    <m/>
    <m/>
    <m/>
    <m/>
    <m/>
    <m/>
    <m/>
    <m/>
    <m/>
    <m/>
    <m/>
    <m/>
    <m/>
    <m/>
    <m/>
    <m/>
    <m/>
    <m/>
    <m/>
    <m/>
    <m/>
    <m/>
    <m/>
    <m/>
    <m/>
    <m/>
    <m/>
    <m/>
    <m/>
    <m/>
    <m/>
    <m/>
    <m/>
    <m/>
    <m/>
    <m/>
    <m/>
    <m/>
    <m/>
    <m/>
    <m/>
    <m/>
    <m/>
    <m/>
    <m/>
    <m/>
    <m/>
    <m/>
    <m/>
    <m/>
    <m/>
    <m/>
    <m/>
    <m/>
    <m/>
    <m/>
    <m/>
    <m/>
    <m/>
    <m/>
    <m/>
    <m/>
    <m/>
    <m/>
    <m/>
    <m/>
    <m/>
    <m/>
    <m/>
    <m/>
    <m/>
    <m/>
    <m/>
    <m/>
    <m/>
    <m/>
    <m/>
    <m/>
    <m/>
    <m/>
    <m/>
    <m/>
    <m/>
    <m/>
    <m/>
    <m/>
    <m/>
    <m/>
    <m/>
    <m/>
    <m/>
    <x v="0"/>
    <m/>
    <m/>
    <m/>
    <m/>
    <m/>
    <s v="GESTIONADO"/>
    <m/>
    <d v="2024-01-18T00:00:00"/>
    <m/>
    <m/>
    <x v="164"/>
    <x v="0"/>
    <x v="0"/>
    <x v="0"/>
    <x v="0"/>
    <n v="1"/>
    <n v="1"/>
    <n v="1"/>
    <n v="1"/>
    <x v="0"/>
    <n v="1"/>
    <s v="91951166 ANDRES FEL LOPEZ OSPINA                   "/>
    <x v="0"/>
    <d v="2024-01-18T00:00:00"/>
    <x v="3824"/>
    <d v="1899-12-30T00:00:00"/>
    <d v="2024-01-17T11:51:00"/>
    <s v="11:51"/>
    <d v="1899-12-31T07:52:11"/>
    <x v="0"/>
    <x v="0"/>
    <x v="30"/>
    <x v="0"/>
    <n v="8193"/>
  </r>
  <r>
    <n v="3855"/>
    <d v="2024-01-18T19:42:45"/>
    <d v="2024-01-18T19:43:41"/>
    <s v="45664102@ventasyservicios.com.co"/>
    <s v="Angie Tatiana Tique Cardozo"/>
    <m/>
    <d v="2024-01-18T00:00:00"/>
    <s v="8:31 a. m."/>
    <x v="0"/>
    <m/>
    <m/>
    <m/>
    <m/>
    <m/>
    <m/>
    <m/>
    <m/>
    <s v="contabilidad6@monttcolombia.com.co"/>
    <s v="FACTURAS ENERO 2024// TECNIGEN COLOMBIA MEDICINA CIENCIA Y TECNOLOGIA"/>
    <s v="901322851"/>
    <s v="TECNIGEN COLOMBIA MEDICINA CIENCIA"/>
    <s v="MICRO"/>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8T00:00:00"/>
    <s v="NO APLICA"/>
    <s v="NO APLICA"/>
    <x v="9"/>
    <x v="0"/>
    <x v="0"/>
    <x v="0"/>
    <x v="0"/>
    <n v="1"/>
    <n v="1"/>
    <n v="1"/>
    <n v="1"/>
    <x v="0"/>
    <n v="1"/>
    <s v="901322851TECNIGEN COLOMBIA MEDICINA CIENCIA"/>
    <x v="1"/>
    <d v="2024-01-18T00:00:00"/>
    <x v="3825"/>
    <d v="1899-12-30T00:00:00"/>
    <d v="2024-01-18T08:31:00"/>
    <s v="8:31"/>
    <d v="1899-12-30T11:12:41"/>
    <x v="2"/>
    <x v="2"/>
    <x v="16"/>
    <x v="1"/>
    <n v="8193"/>
  </r>
  <r>
    <n v="3856"/>
    <d v="2024-01-18T19:43:17"/>
    <d v="2024-01-18T19:44:13"/>
    <s v="45077024@ventasyservicios.com.co"/>
    <s v="Leidy Tatiana Pinzon Calderon"/>
    <m/>
    <d v="2024-01-18T00:00:00"/>
    <s v="12:33"/>
    <x v="7"/>
    <m/>
    <m/>
    <m/>
    <m/>
    <m/>
    <m/>
    <s v="angela.ruiz@colfuturo.org"/>
    <s v="Re: sesión de la línea de COLFUTURO No. 3103070435"/>
    <m/>
    <m/>
    <s v="3103070435"/>
    <s v="FUNDACION PARA EL FUTURO DE COLOMBIA COL"/>
    <s v="SOH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8T00:00:00"/>
    <m/>
    <m/>
    <x v="79"/>
    <x v="6"/>
    <x v="0"/>
    <x v="0"/>
    <x v="0"/>
    <n v="1"/>
    <n v="1"/>
    <n v="1"/>
    <n v="1"/>
    <x v="2"/>
    <n v="2"/>
    <s v="3103070435FUNDACION PARA EL FUTURO DE COLOMBIA COL"/>
    <x v="0"/>
    <d v="2024-01-18T00:00:00"/>
    <x v="3826"/>
    <d v="1899-12-30T00:00:00"/>
    <d v="2024-01-18T12:33:00"/>
    <s v="12:33"/>
    <d v="1899-12-30T07:11:13"/>
    <x v="2"/>
    <x v="2"/>
    <x v="12"/>
    <x v="1"/>
    <n v="8193"/>
  </r>
  <r>
    <n v="3857"/>
    <d v="2024-01-18T19:46:07"/>
    <d v="2024-01-18T19:46:54"/>
    <s v="45113897@ventasyservicios.com.co"/>
    <s v="Diana Carolina Zambrano Cruz"/>
    <m/>
    <d v="2024-01-17T00:00:00"/>
    <s v="11:51"/>
    <x v="4"/>
    <m/>
    <m/>
    <m/>
    <m/>
    <m/>
    <m/>
    <m/>
    <m/>
    <s v="MicrosoftExchange329e71ec88ae4615bbc36ab6ce41109e@claro.com.co"/>
    <s v="No se puede entregar: Fwd: SOLICITUD DE CESIÓN 702"/>
    <s v="91903324"/>
    <s v=" ANDRES FEL LOPEZ OSPINA                   "/>
    <s v="MASIVO"/>
    <s v="CLIENTE EXTERNO"/>
    <x v="0"/>
    <m/>
    <s v="FIJO"/>
    <s v="HFC"/>
    <s v="CESIÓN DE CONTRATO"/>
    <m/>
    <m/>
    <m/>
    <m/>
    <m/>
    <m/>
    <m/>
    <m/>
    <m/>
    <m/>
    <m/>
    <m/>
    <s v="NO APLICA"/>
    <m/>
    <m/>
    <m/>
    <m/>
    <m/>
    <m/>
    <m/>
    <m/>
    <m/>
    <m/>
    <m/>
    <m/>
    <m/>
    <m/>
    <m/>
    <m/>
    <m/>
    <m/>
    <m/>
    <m/>
    <m/>
    <m/>
    <m/>
    <m/>
    <m/>
    <m/>
    <m/>
    <m/>
    <m/>
    <m/>
    <m/>
    <m/>
    <m/>
    <m/>
    <m/>
    <m/>
    <m/>
    <m/>
    <m/>
    <m/>
    <m/>
    <m/>
    <m/>
    <m/>
    <m/>
    <m/>
    <m/>
    <m/>
    <m/>
    <m/>
    <m/>
    <m/>
    <m/>
    <m/>
    <m/>
    <m/>
    <m/>
    <m/>
    <m/>
    <m/>
    <m/>
    <m/>
    <m/>
    <m/>
    <m/>
    <m/>
    <m/>
    <m/>
    <m/>
    <m/>
    <m/>
    <m/>
    <m/>
    <m/>
    <m/>
    <m/>
    <m/>
    <m/>
    <m/>
    <m/>
    <m/>
    <m/>
    <m/>
    <m/>
    <m/>
    <m/>
    <m/>
    <m/>
    <m/>
    <m/>
    <m/>
    <m/>
    <m/>
    <m/>
    <m/>
    <m/>
    <x v="0"/>
    <m/>
    <m/>
    <m/>
    <m/>
    <m/>
    <s v="GESTIONADO"/>
    <m/>
    <d v="2024-01-18T00:00:00"/>
    <m/>
    <m/>
    <x v="164"/>
    <x v="0"/>
    <x v="0"/>
    <x v="0"/>
    <x v="0"/>
    <n v="1"/>
    <n v="1"/>
    <n v="1"/>
    <n v="1"/>
    <x v="0"/>
    <n v="1"/>
    <s v="91903324 ANDRES FEL LOPEZ OSPINA                   "/>
    <x v="0"/>
    <d v="2024-01-18T00:00:00"/>
    <x v="3827"/>
    <d v="1899-12-30T00:00:00"/>
    <d v="2024-01-17T11:51:00"/>
    <s v="11:51"/>
    <d v="1899-12-31T07:55:54"/>
    <x v="0"/>
    <x v="0"/>
    <x v="30"/>
    <x v="0"/>
    <n v="8193"/>
  </r>
  <r>
    <n v="3858"/>
    <d v="2024-01-18T19:34:24"/>
    <d v="2024-01-18T19:49:09"/>
    <s v="45077016@ventasyservicios.com.co"/>
    <s v="Luis Guanuquiza Dominguez"/>
    <m/>
    <d v="2024-01-18T00:00:00"/>
    <s v="13:12"/>
    <x v="3"/>
    <m/>
    <s v="15571971"/>
    <m/>
    <m/>
    <m/>
    <m/>
    <m/>
    <m/>
    <m/>
    <m/>
    <s v="900503695"/>
    <s v="TONER DEPOT SAS-"/>
    <s v="PYME PEQUEÑA"/>
    <s v="CLIENTE EXTERNO"/>
    <x v="0"/>
    <m/>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8T00:00:00"/>
    <m/>
    <m/>
    <x v="22"/>
    <x v="3"/>
    <x v="0"/>
    <x v="0"/>
    <x v="0"/>
    <n v="1"/>
    <n v="1"/>
    <n v="1"/>
    <n v="1"/>
    <x v="0"/>
    <n v="1"/>
    <s v="900503695TONER DEPOT SAS-"/>
    <x v="0"/>
    <d v="2024-01-18T00:00:00"/>
    <x v="3828"/>
    <d v="1899-12-30T00:00:00"/>
    <d v="2024-01-18T13:12:00"/>
    <s v="13:12"/>
    <d v="1899-12-30T06:37:09"/>
    <x v="2"/>
    <x v="2"/>
    <x v="25"/>
    <x v="1"/>
    <n v="8193"/>
  </r>
  <r>
    <n v="3859"/>
    <d v="2024-01-18T19:44:11"/>
    <d v="2024-01-18T19:50:21"/>
    <s v="45981202@ventasyservicios.com.co"/>
    <s v="Candida Mayerli Moyano Casallas"/>
    <m/>
    <d v="2024-01-18T00:00:00"/>
    <s v="2:18 p. m"/>
    <x v="8"/>
    <m/>
    <m/>
    <m/>
    <m/>
    <m/>
    <s v="FEC BANCOLOMBIA"/>
    <m/>
    <m/>
    <s v="-"/>
    <s v="RE: Planes de Celular Vigentes FEC"/>
    <s v="3002795337"/>
    <s v="FEC BANCOLOMBIA"/>
    <s v="SOHO"/>
    <s v="CLIENTE EXTERNO"/>
    <x v="1"/>
    <s v="DANIEL STYVEN BUSTAMANTE ARBOLEDA"/>
    <s v="MÓVIL"/>
    <m/>
    <m/>
    <s v="CAMBIO PLAN TARIFA"/>
    <m/>
    <m/>
    <m/>
    <m/>
    <s v="DOWNGRADE"/>
    <m/>
    <m/>
    <m/>
    <m/>
    <m/>
    <m/>
    <m/>
    <m/>
    <m/>
    <m/>
    <m/>
    <m/>
    <m/>
    <m/>
    <m/>
    <m/>
    <m/>
    <m/>
    <m/>
    <m/>
    <m/>
    <m/>
    <m/>
    <m/>
    <m/>
    <m/>
    <m/>
    <m/>
    <m/>
    <m/>
    <m/>
    <m/>
    <m/>
    <m/>
    <m/>
    <m/>
    <m/>
    <m/>
    <m/>
    <m/>
    <m/>
    <m/>
    <m/>
    <m/>
    <m/>
    <m/>
    <m/>
    <m/>
    <m/>
    <m/>
    <m/>
    <m/>
    <m/>
    <m/>
    <m/>
    <m/>
    <m/>
    <m/>
    <m/>
    <m/>
    <m/>
    <m/>
    <m/>
    <m/>
    <m/>
    <m/>
    <m/>
    <m/>
    <m/>
    <m/>
    <m/>
    <m/>
    <m/>
    <m/>
    <m/>
    <m/>
    <m/>
    <m/>
    <m/>
    <m/>
    <m/>
    <m/>
    <m/>
    <m/>
    <m/>
    <m/>
    <m/>
    <m/>
    <m/>
    <m/>
    <m/>
    <m/>
    <m/>
    <m/>
    <m/>
    <m/>
    <m/>
    <m/>
    <m/>
    <m/>
    <m/>
    <m/>
    <m/>
    <x v="0"/>
    <m/>
    <m/>
    <m/>
    <m/>
    <m/>
    <s v="GESTIONADO"/>
    <m/>
    <d v="2024-01-18T00:00:00"/>
    <m/>
    <m/>
    <x v="35"/>
    <x v="7"/>
    <x v="0"/>
    <x v="0"/>
    <x v="0"/>
    <n v="1"/>
    <n v="1"/>
    <n v="1"/>
    <n v="1"/>
    <x v="2"/>
    <n v="3"/>
    <s v="3002795337FEC BANCOLOMBIA"/>
    <x v="0"/>
    <d v="2024-01-18T00:00:00"/>
    <x v="3829"/>
    <d v="1899-12-30T00:00:00"/>
    <d v="2024-01-18T02:18:00"/>
    <s v="2:18"/>
    <d v="1899-12-30T17:32:21"/>
    <x v="3"/>
    <x v="2"/>
    <x v="10"/>
    <x v="1"/>
    <n v="8193"/>
  </r>
  <r>
    <n v="3860"/>
    <d v="2024-01-18T19:49:56"/>
    <d v="2024-01-18T19:50:45"/>
    <s v="45688293@ventasyservicios.com.co"/>
    <s v="Juan David Mendez"/>
    <m/>
    <d v="2024-01-17T00:00:00"/>
    <s v="15:13"/>
    <x v="4"/>
    <m/>
    <m/>
    <m/>
    <m/>
    <m/>
    <m/>
    <m/>
    <m/>
    <s v="camilo.zorro@iberchem.com"/>
    <s v="RV: SOLICITUD BANCO SIMCARD CLIENTE IBERCHEM COLOMBIA S.A.S // NIT 830075789-5 // BANCO SIMCARD"/>
    <s v="3132964957"/>
    <s v="IBERCHEM COLOMBIA S.A.S."/>
    <s v="PYME PEQUEÑA"/>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18T00:00:00"/>
    <m/>
    <m/>
    <x v="31"/>
    <x v="0"/>
    <x v="0"/>
    <x v="0"/>
    <x v="0"/>
    <n v="1"/>
    <n v="1"/>
    <n v="1"/>
    <n v="1"/>
    <x v="0"/>
    <n v="1"/>
    <s v="3132964957IBERCHEM COLOMBIA S.A.S."/>
    <x v="0"/>
    <d v="2024-01-18T00:00:00"/>
    <x v="3830"/>
    <d v="1899-12-30T00:00:00"/>
    <d v="2024-01-17T15:13:00"/>
    <s v="15:13"/>
    <d v="1899-12-31T04:37:45"/>
    <x v="0"/>
    <x v="0"/>
    <x v="4"/>
    <x v="1"/>
    <n v="8193"/>
  </r>
  <r>
    <n v="3861"/>
    <d v="2024-01-18T19:50:52"/>
    <d v="2024-01-18T19:51:32"/>
    <s v="45113897@ventasyservicios.com.co"/>
    <s v="Diana Carolina Zambrano Cruz"/>
    <m/>
    <d v="2024-01-17T00:00:00"/>
    <s v="11:53"/>
    <x v="4"/>
    <m/>
    <m/>
    <m/>
    <m/>
    <m/>
    <m/>
    <m/>
    <m/>
    <s v="contabilidad@prevenciongreco.com.co"/>
    <s v="Cesión de contrato"/>
    <s v="91818316"/>
    <s v=" ANDRES FEL LOPEZ OSPINA                   "/>
    <s v="MASIVO"/>
    <s v="CLIENTE EXTERNO"/>
    <x v="0"/>
    <m/>
    <s v="FIJO"/>
    <s v="HFC"/>
    <s v="CESIÓN DE CONTRATO"/>
    <m/>
    <m/>
    <m/>
    <m/>
    <m/>
    <m/>
    <m/>
    <m/>
    <m/>
    <m/>
    <m/>
    <m/>
    <s v="NO APLICA"/>
    <m/>
    <m/>
    <m/>
    <m/>
    <m/>
    <m/>
    <m/>
    <m/>
    <m/>
    <m/>
    <m/>
    <m/>
    <m/>
    <m/>
    <m/>
    <m/>
    <m/>
    <m/>
    <m/>
    <m/>
    <m/>
    <m/>
    <m/>
    <m/>
    <m/>
    <m/>
    <m/>
    <m/>
    <m/>
    <m/>
    <m/>
    <m/>
    <m/>
    <m/>
    <m/>
    <m/>
    <m/>
    <m/>
    <m/>
    <m/>
    <m/>
    <m/>
    <m/>
    <m/>
    <m/>
    <m/>
    <m/>
    <m/>
    <m/>
    <m/>
    <m/>
    <m/>
    <m/>
    <m/>
    <m/>
    <m/>
    <m/>
    <m/>
    <m/>
    <m/>
    <m/>
    <m/>
    <m/>
    <m/>
    <m/>
    <m/>
    <m/>
    <m/>
    <m/>
    <m/>
    <m/>
    <m/>
    <m/>
    <m/>
    <m/>
    <m/>
    <m/>
    <m/>
    <m/>
    <m/>
    <m/>
    <m/>
    <m/>
    <m/>
    <m/>
    <m/>
    <m/>
    <m/>
    <m/>
    <m/>
    <m/>
    <m/>
    <m/>
    <m/>
    <m/>
    <m/>
    <x v="0"/>
    <m/>
    <m/>
    <m/>
    <m/>
    <m/>
    <s v="GESTIONADO"/>
    <m/>
    <d v="2024-01-18T00:00:00"/>
    <m/>
    <m/>
    <x v="164"/>
    <x v="0"/>
    <x v="0"/>
    <x v="0"/>
    <x v="0"/>
    <n v="1"/>
    <n v="1"/>
    <n v="1"/>
    <n v="1"/>
    <x v="0"/>
    <n v="1"/>
    <s v="91818316 ANDRES FEL LOPEZ OSPINA                   "/>
    <x v="0"/>
    <d v="2024-01-18T00:00:00"/>
    <x v="3831"/>
    <d v="1899-12-30T00:00:00"/>
    <d v="2024-01-17T11:53:00"/>
    <s v="11:53"/>
    <d v="1899-12-31T07:58:32"/>
    <x v="0"/>
    <x v="0"/>
    <x v="30"/>
    <x v="0"/>
    <n v="8193"/>
  </r>
  <r>
    <n v="3862"/>
    <d v="2024-01-18T19:45:21"/>
    <d v="2024-01-18T19:53:50"/>
    <s v="45077024@ventasyservicios.com.co"/>
    <s v="Leidy Tatiana Pinzon Calderon"/>
    <m/>
    <d v="2024-01-18T00:00:00"/>
    <s v="12:38"/>
    <x v="7"/>
    <m/>
    <m/>
    <m/>
    <m/>
    <m/>
    <m/>
    <s v="intermarmolm@gmail.com"/>
    <s v="Re: CESION DE CONTRATO"/>
    <m/>
    <m/>
    <s v="3117332405"/>
    <s v="INTERCONTINENTAL DE MARMOLES Y GRANITOS"/>
    <s v="MICR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8T00:00:00"/>
    <m/>
    <m/>
    <x v="79"/>
    <x v="6"/>
    <x v="0"/>
    <x v="0"/>
    <x v="0"/>
    <n v="1"/>
    <n v="1"/>
    <n v="1"/>
    <n v="1"/>
    <x v="2"/>
    <n v="2"/>
    <s v="3117332405INTERCONTINENTAL DE MARMOLES Y GRANITOS"/>
    <x v="0"/>
    <d v="2024-01-18T00:00:00"/>
    <x v="3832"/>
    <d v="1899-12-30T00:00:00"/>
    <d v="2024-01-18T12:38:00"/>
    <s v="12:38"/>
    <d v="1899-12-30T07:15:50"/>
    <x v="2"/>
    <x v="2"/>
    <x v="12"/>
    <x v="1"/>
    <n v="8193"/>
  </r>
  <r>
    <n v="3863"/>
    <d v="2024-01-18T19:51:07"/>
    <d v="2024-01-18T19:57:37"/>
    <s v="45981202@ventasyservicios.com.co"/>
    <s v="Candida Mayerli Moyano Casallas"/>
    <m/>
    <d v="2024-01-18T00:00:00"/>
    <s v="05:09 p. m."/>
    <x v="8"/>
    <m/>
    <m/>
    <m/>
    <m/>
    <m/>
    <s v="ARGOS"/>
    <m/>
    <m/>
    <s v="-"/>
    <s v="RE: El caso SCTASK0689656 está a la espera de solución."/>
    <s v="3127570033"/>
    <s v="ARGOS"/>
    <s v="SOHO"/>
    <s v="CLIENTE EXTERNO"/>
    <x v="1"/>
    <s v="Paula Marcela Molina Jaramillo"/>
    <s v="MÓVIL"/>
    <m/>
    <m/>
    <s v="REPOSICIÓN DE EQUIPO"/>
    <m/>
    <m/>
    <m/>
    <m/>
    <m/>
    <m/>
    <m/>
    <m/>
    <m/>
    <m/>
    <m/>
    <m/>
    <m/>
    <m/>
    <m/>
    <m/>
    <m/>
    <m/>
    <m/>
    <m/>
    <m/>
    <m/>
    <m/>
    <m/>
    <m/>
    <m/>
    <m/>
    <m/>
    <m/>
    <m/>
    <m/>
    <m/>
    <m/>
    <m/>
    <m/>
    <m/>
    <m/>
    <m/>
    <m/>
    <m/>
    <m/>
    <m/>
    <m/>
    <m/>
    <s v="REPOSICIÓN DE EQUIPO - RESERVA"/>
    <m/>
    <m/>
    <m/>
    <m/>
    <m/>
    <m/>
    <m/>
    <m/>
    <m/>
    <m/>
    <m/>
    <m/>
    <m/>
    <m/>
    <m/>
    <m/>
    <m/>
    <m/>
    <m/>
    <m/>
    <m/>
    <m/>
    <m/>
    <m/>
    <m/>
    <m/>
    <m/>
    <m/>
    <m/>
    <m/>
    <m/>
    <m/>
    <m/>
    <m/>
    <m/>
    <m/>
    <m/>
    <m/>
    <m/>
    <m/>
    <m/>
    <m/>
    <m/>
    <m/>
    <m/>
    <m/>
    <m/>
    <m/>
    <m/>
    <m/>
    <m/>
    <m/>
    <m/>
    <m/>
    <m/>
    <m/>
    <m/>
    <m/>
    <m/>
    <m/>
    <m/>
    <m/>
    <m/>
    <x v="0"/>
    <m/>
    <m/>
    <m/>
    <m/>
    <m/>
    <s v="GESTIONADO"/>
    <m/>
    <d v="2024-01-18T00:00:00"/>
    <m/>
    <m/>
    <x v="45"/>
    <x v="7"/>
    <x v="0"/>
    <x v="0"/>
    <x v="0"/>
    <n v="1"/>
    <n v="1"/>
    <n v="1"/>
    <n v="1"/>
    <x v="0"/>
    <n v="1"/>
    <s v="3127570033ARGOS"/>
    <x v="0"/>
    <d v="2024-01-18T00:00:00"/>
    <x v="3833"/>
    <d v="1899-12-30T00:00:00"/>
    <d v="2024-01-18T05:09:00"/>
    <s v="05:09"/>
    <d v="1899-12-30T14:48:37"/>
    <x v="3"/>
    <x v="2"/>
    <x v="10"/>
    <x v="1"/>
    <n v="8193"/>
  </r>
  <r>
    <n v="3864"/>
    <d v="2024-01-18T20:00:11"/>
    <d v="2024-01-18T20:01:44"/>
    <s v="45077024@ventasyservicios.com.co"/>
    <s v="Leidy Tatiana Pinzon Calderon"/>
    <m/>
    <d v="2024-01-18T00:00:00"/>
    <s v="12:40"/>
    <x v="7"/>
    <m/>
    <m/>
    <m/>
    <m/>
    <m/>
    <m/>
    <s v="contabilidad@prevenciongreco.com.co"/>
    <s v="Re: Cesión de contrato"/>
    <m/>
    <m/>
    <s v="3104296406"/>
    <s v="PREVENCIONGRECO SAS"/>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8T00:00:00"/>
    <m/>
    <m/>
    <x v="78"/>
    <x v="6"/>
    <x v="0"/>
    <x v="0"/>
    <x v="0"/>
    <n v="1"/>
    <n v="1"/>
    <n v="1"/>
    <n v="1"/>
    <x v="2"/>
    <n v="2"/>
    <s v="3104296406PREVENCIONGRECO SAS"/>
    <x v="0"/>
    <d v="2024-01-18T00:00:00"/>
    <x v="3834"/>
    <d v="1899-12-30T00:00:00"/>
    <d v="2024-01-18T12:40:00"/>
    <s v="12:40"/>
    <d v="1899-12-30T07:21:44"/>
    <x v="2"/>
    <x v="2"/>
    <x v="12"/>
    <x v="1"/>
    <n v="8193"/>
  </r>
  <r>
    <n v="3865"/>
    <d v="2024-01-18T20:03:19"/>
    <d v="2024-01-18T20:04:07"/>
    <s v="45664102@ventasyservicios.com.co"/>
    <s v="Angie Tatiana Tique Cardozo"/>
    <m/>
    <d v="2024-01-18T00:00:00"/>
    <s v=" 9:15 a. m."/>
    <x v="0"/>
    <m/>
    <m/>
    <m/>
    <m/>
    <m/>
    <m/>
    <m/>
    <m/>
    <s v="catalina.sepulved.ext@claro.com.co"/>
    <s v="FACTURA C.I NUTREO ID 12094500"/>
    <s v="12094500"/>
    <s v="C.I NUTREO S.A.S"/>
    <s v="PYME MEDIANA"/>
    <s v="CLIENTE EXTERNO"/>
    <x v="0"/>
    <m/>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8T00:00:00"/>
    <s v="NO APLICA"/>
    <s v="NO APLICA"/>
    <x v="58"/>
    <x v="0"/>
    <x v="0"/>
    <x v="0"/>
    <x v="0"/>
    <n v="1"/>
    <n v="1"/>
    <n v="1"/>
    <n v="1"/>
    <x v="0"/>
    <n v="1"/>
    <s v="12094500C.I NUTREO S.A.S"/>
    <x v="1"/>
    <d v="2024-01-18T00:00:00"/>
    <x v="3835"/>
    <d v="1899-12-30T00:00:00"/>
    <d v="2024-01-18T09:15:00"/>
    <s v=" 9:15"/>
    <d v="1899-12-30T10:49:07"/>
    <x v="2"/>
    <x v="2"/>
    <x v="16"/>
    <x v="1"/>
    <n v="8193"/>
  </r>
  <r>
    <n v="3866"/>
    <d v="2024-01-18T20:03:50"/>
    <d v="2024-01-18T20:04:49"/>
    <s v="45077016@ventasyservicios.com.co"/>
    <s v="Luis Guanuquiza Dominguez"/>
    <m/>
    <d v="2024-01-18T00:00:00"/>
    <s v="13:57"/>
    <x v="3"/>
    <m/>
    <s v="15571994"/>
    <m/>
    <m/>
    <m/>
    <m/>
    <m/>
    <m/>
    <m/>
    <m/>
    <s v="900454322"/>
    <s v="MEMCO SAS"/>
    <s v="NO DETERMINAD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8T00:00:00"/>
    <m/>
    <m/>
    <x v="21"/>
    <x v="3"/>
    <x v="0"/>
    <x v="0"/>
    <x v="0"/>
    <n v="1"/>
    <n v="1"/>
    <n v="1"/>
    <n v="1"/>
    <x v="1"/>
    <n v="6"/>
    <s v="900454322MEMCO SAS"/>
    <x v="0"/>
    <d v="2024-01-18T00:00:00"/>
    <x v="3836"/>
    <d v="1899-12-30T00:00:00"/>
    <d v="2024-01-18T13:57:00"/>
    <s v="13:57"/>
    <d v="1899-12-30T06:07:49"/>
    <x v="2"/>
    <x v="2"/>
    <x v="25"/>
    <x v="1"/>
    <n v="8193"/>
  </r>
  <r>
    <n v="3867"/>
    <d v="2024-01-18T19:58:54"/>
    <d v="2024-01-18T20:04:59"/>
    <s v="45981202@ventasyservicios.com.co"/>
    <s v="Candida Mayerli Moyano Casallas"/>
    <m/>
    <d v="2024-01-18T00:00:00"/>
    <s v="18/01/2024 2:04 p. m."/>
    <x v="8"/>
    <m/>
    <m/>
    <m/>
    <m/>
    <m/>
    <s v="BANCOLOMBIA"/>
    <m/>
    <m/>
    <s v="-"/>
    <s v="RE: Solicitud de línea de portabilidad URGENTE"/>
    <s v="0"/>
    <s v="BANCOLOMBIA"/>
    <s v="SOHO"/>
    <s v="CLIENTE EXTERNO"/>
    <x v="0"/>
    <m/>
    <s v="MÓVIL"/>
    <m/>
    <m/>
    <s v="INCLUSIONES - EXCLUSIONES"/>
    <m/>
    <m/>
    <m/>
    <m/>
    <m/>
    <m/>
    <m/>
    <m/>
    <m/>
    <m/>
    <m/>
    <m/>
    <m/>
    <m/>
    <m/>
    <m/>
    <m/>
    <m/>
    <m/>
    <m/>
    <m/>
    <m/>
    <m/>
    <m/>
    <s v="INFORMACIÓN - ACLARACIÓN"/>
    <m/>
    <m/>
    <m/>
    <m/>
    <m/>
    <m/>
    <m/>
    <m/>
    <m/>
    <m/>
    <m/>
    <m/>
    <m/>
    <m/>
    <m/>
    <m/>
    <m/>
    <m/>
    <m/>
    <m/>
    <m/>
    <m/>
    <m/>
    <m/>
    <m/>
    <m/>
    <m/>
    <m/>
    <m/>
    <m/>
    <m/>
    <m/>
    <m/>
    <m/>
    <m/>
    <m/>
    <m/>
    <m/>
    <m/>
    <m/>
    <m/>
    <m/>
    <m/>
    <m/>
    <m/>
    <m/>
    <m/>
    <m/>
    <m/>
    <m/>
    <m/>
    <m/>
    <m/>
    <m/>
    <m/>
    <m/>
    <m/>
    <m/>
    <m/>
    <m/>
    <m/>
    <m/>
    <m/>
    <m/>
    <m/>
    <m/>
    <m/>
    <m/>
    <m/>
    <m/>
    <m/>
    <m/>
    <m/>
    <m/>
    <m/>
    <m/>
    <m/>
    <m/>
    <m/>
    <m/>
    <m/>
    <m/>
    <m/>
    <x v="0"/>
    <m/>
    <m/>
    <m/>
    <m/>
    <m/>
    <s v="GESTIONADO"/>
    <m/>
    <d v="2024-01-18T00:00:00"/>
    <m/>
    <m/>
    <x v="98"/>
    <x v="7"/>
    <x v="0"/>
    <x v="0"/>
    <x v="0"/>
    <n v="1"/>
    <n v="1"/>
    <n v="1"/>
    <n v="1"/>
    <x v="1"/>
    <n v="2"/>
    <s v="0BANCOLOMBIA"/>
    <x v="0"/>
    <d v="2024-01-18T00:00:00"/>
    <x v="3837"/>
    <d v="1899-12-30T00:00:00"/>
    <d v="2024-01-18T02:04:00"/>
    <s v="18/01/2024 2:04"/>
    <d v="1899-12-30T18:00:59"/>
    <x v="4"/>
    <x v="2"/>
    <x v="10"/>
    <x v="1"/>
    <n v="8193"/>
  </r>
  <r>
    <n v="3868"/>
    <d v="2024-01-18T20:03:26"/>
    <d v="2024-01-18T20:05:47"/>
    <s v="46044558@ventasyservicios.com.co"/>
    <s v="Dick Harry Rodriguez Rocha"/>
    <m/>
    <d v="2024-01-17T00:00:00"/>
    <s v="11:02"/>
    <x v="4"/>
    <m/>
    <m/>
    <m/>
    <m/>
    <m/>
    <m/>
    <m/>
    <m/>
    <s v="lgarcia@limonar.co"/>
    <s v=" Cancelación servicio telefonía LIMONAR CONSTRUCTORA SAS 900.697.980"/>
    <s v="57456634"/>
    <s v="LIMONAR CONSTRUCTORA S.A."/>
    <s v="SOHO"/>
    <s v="CLIENTE EXTERN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8T00:00:00"/>
    <s v="no se dejo marcacion por error en en rr"/>
    <m/>
    <x v="47"/>
    <x v="0"/>
    <x v="0"/>
    <x v="0"/>
    <x v="0"/>
    <n v="1"/>
    <n v="1"/>
    <n v="1"/>
    <n v="1"/>
    <x v="0"/>
    <n v="1"/>
    <s v="57456634LIMONAR CONSTRUCTORA S.A."/>
    <x v="0"/>
    <d v="2024-01-18T00:00:00"/>
    <x v="3838"/>
    <d v="1899-12-30T00:00:00"/>
    <d v="2024-01-17T11:02:00"/>
    <s v="11:02"/>
    <d v="1899-12-31T09:03:47"/>
    <x v="0"/>
    <x v="0"/>
    <x v="20"/>
    <x v="1"/>
    <n v="8193"/>
  </r>
  <r>
    <n v="3869"/>
    <d v="2024-01-18T20:05:25"/>
    <d v="2024-01-18T20:06:29"/>
    <s v="45688293@ventasyservicios.com.co"/>
    <s v="Juan David Mendez"/>
    <m/>
    <d v="2024-01-17T00:00:00"/>
    <s v="13:54"/>
    <x v="4"/>
    <m/>
    <m/>
    <m/>
    <m/>
    <m/>
    <m/>
    <m/>
    <m/>
    <s v="johnjairo@fotienterprise.com"/>
    <s v="Fwd: 800153993;COMCEL S.A.;E5770234308;01;CLARO;MOVIL"/>
    <s v="8.22476723 "/>
    <s v="FOTI ENTERPRISE S.A.S."/>
    <s v="NO DETERMINADO"/>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8T00:00:00"/>
    <m/>
    <m/>
    <x v="47"/>
    <x v="0"/>
    <x v="0"/>
    <x v="0"/>
    <x v="0"/>
    <n v="1"/>
    <n v="1"/>
    <n v="1"/>
    <n v="1"/>
    <x v="0"/>
    <n v="1"/>
    <s v="8.22476723 FOTI ENTERPRISE S.A.S."/>
    <x v="0"/>
    <d v="2024-01-18T00:00:00"/>
    <x v="3839"/>
    <d v="1899-12-30T00:00:00"/>
    <d v="2024-01-17T13:54:00"/>
    <s v="13:54"/>
    <d v="1899-12-31T06:12:29"/>
    <x v="0"/>
    <x v="0"/>
    <x v="4"/>
    <x v="1"/>
    <n v="8193"/>
  </r>
  <r>
    <n v="3870"/>
    <d v="2024-01-18T20:07:44"/>
    <d v="2024-01-18T20:10:12"/>
    <s v="45077024@ventasyservicios.com.co"/>
    <s v="Leidy Tatiana Pinzon Calderon"/>
    <m/>
    <d v="2024-01-18T00:00:00"/>
    <s v="12:50"/>
    <x v="7"/>
    <m/>
    <m/>
    <m/>
    <m/>
    <m/>
    <m/>
    <s v="auxcontable@travel-center.co"/>
    <s v="Re: Solicitud Cesion Lineas Claro"/>
    <m/>
    <m/>
    <s v="3116054014"/>
    <s v="TRAVEL CENTER S A"/>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8T00:00:00"/>
    <m/>
    <m/>
    <x v="78"/>
    <x v="6"/>
    <x v="0"/>
    <x v="0"/>
    <x v="0"/>
    <n v="1"/>
    <n v="1"/>
    <n v="1"/>
    <n v="1"/>
    <x v="0"/>
    <n v="1"/>
    <s v="3116054014TRAVEL CENTER S A"/>
    <x v="0"/>
    <d v="2024-01-18T00:00:00"/>
    <x v="3840"/>
    <d v="1899-12-30T00:00:00"/>
    <d v="2024-01-18T12:50:00"/>
    <s v="12:50"/>
    <d v="1899-12-30T07:20:12"/>
    <x v="2"/>
    <x v="2"/>
    <x v="12"/>
    <x v="1"/>
    <n v="8193"/>
  </r>
  <r>
    <n v="3871"/>
    <d v="2024-01-18T20:09:43"/>
    <d v="2024-01-18T20:10:32"/>
    <s v="45664102@ventasyservicios.com.co"/>
    <s v="Angie Tatiana Tique Cardozo"/>
    <m/>
    <d v="2024-01-18T00:00:00"/>
    <s v="8:52 a. m."/>
    <x v="0"/>
    <m/>
    <m/>
    <m/>
    <m/>
    <m/>
    <m/>
    <m/>
    <m/>
    <s v="ndelgado@conavet.com.co"/>
    <s v="SOLICITUD DE FACTURA ELECTRONICA SERVICIOS"/>
    <s v="8.22502464"/>
    <s v="COMERCIALIZADORA NACIONAL AGROVETERINARI"/>
    <s v="PYME PEQUEÑA"/>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8T00:00:00"/>
    <s v="NO APLICA"/>
    <s v="NO APLICA"/>
    <x v="9"/>
    <x v="0"/>
    <x v="0"/>
    <x v="0"/>
    <x v="0"/>
    <n v="1"/>
    <n v="1"/>
    <n v="1"/>
    <n v="1"/>
    <x v="0"/>
    <n v="1"/>
    <s v="8.22502464COMERCIALIZADORA NACIONAL AGROVETERINARI"/>
    <x v="1"/>
    <d v="2024-01-18T00:00:00"/>
    <x v="3841"/>
    <d v="1899-12-30T00:00:00"/>
    <d v="2024-01-18T08:52:00"/>
    <s v="8:52"/>
    <d v="1899-12-30T11:18:32"/>
    <x v="2"/>
    <x v="2"/>
    <x v="16"/>
    <x v="1"/>
    <n v="8193"/>
  </r>
  <r>
    <n v="3872"/>
    <d v="2024-01-18T20:09:59"/>
    <d v="2024-01-18T20:10:42"/>
    <s v="45077016@ventasyservicios.com.co"/>
    <s v="Luis Guanuquiza Dominguez"/>
    <m/>
    <d v="2024-01-18T00:00:00"/>
    <s v="14:08"/>
    <x v="3"/>
    <m/>
    <s v="15572000"/>
    <m/>
    <m/>
    <m/>
    <m/>
    <m/>
    <m/>
    <m/>
    <m/>
    <s v="900454322"/>
    <s v="MEMCO SAS"/>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8T00:00:00"/>
    <m/>
    <m/>
    <x v="21"/>
    <x v="3"/>
    <x v="0"/>
    <x v="0"/>
    <x v="0"/>
    <n v="1"/>
    <n v="1"/>
    <n v="1"/>
    <n v="1"/>
    <x v="1"/>
    <n v="6"/>
    <s v="900454322MEMCO SAS"/>
    <x v="0"/>
    <d v="2024-01-18T00:00:00"/>
    <x v="3842"/>
    <d v="1899-12-30T00:00:00"/>
    <d v="2024-01-18T14:08:00"/>
    <s v="14:08"/>
    <d v="1899-12-30T06:02:42"/>
    <x v="2"/>
    <x v="2"/>
    <x v="25"/>
    <x v="1"/>
    <n v="8193"/>
  </r>
  <r>
    <n v="3873"/>
    <d v="2024-01-18T20:06:56"/>
    <d v="2024-01-18T20:15:36"/>
    <s v="45981202@ventasyservicios.com.co"/>
    <s v="Candida Mayerli Moyano Casallas"/>
    <m/>
    <d v="2024-01-18T00:00:00"/>
    <s v="2:41 p. m."/>
    <x v="8"/>
    <m/>
    <m/>
    <m/>
    <m/>
    <m/>
    <s v="BANCOLOMBIA"/>
    <m/>
    <m/>
    <s v="-"/>
    <s v="RE: Plan de Celular Corporativo"/>
    <s v="3227630275"/>
    <s v="BANCOLOMBIA"/>
    <s v="SOHO"/>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8T00:00:00"/>
    <m/>
    <m/>
    <x v="47"/>
    <x v="7"/>
    <x v="0"/>
    <x v="0"/>
    <x v="0"/>
    <n v="1"/>
    <n v="1"/>
    <n v="1"/>
    <n v="1"/>
    <x v="1"/>
    <n v="2"/>
    <s v="3227630275BANCOLOMBIA"/>
    <x v="0"/>
    <d v="2024-01-18T00:00:00"/>
    <x v="3843"/>
    <d v="1899-12-30T00:00:00"/>
    <d v="2024-01-18T02:41:00"/>
    <s v="2:41"/>
    <d v="1899-12-30T17:34:36"/>
    <x v="3"/>
    <x v="2"/>
    <x v="10"/>
    <x v="1"/>
    <n v="8193"/>
  </r>
  <r>
    <n v="3874"/>
    <d v="2024-01-18T20:15:49"/>
    <d v="2024-01-18T20:15:57"/>
    <s v="45113897@ventasyservicios.com.co"/>
    <s v="Diana Carolina Zambrano Cruz"/>
    <m/>
    <d v="2024-01-17T00:00:00"/>
    <s v="11:59"/>
    <x v="4"/>
    <m/>
    <m/>
    <m/>
    <m/>
    <m/>
    <m/>
    <m/>
    <m/>
    <s v="contabilidad@prevenciongreco.com.co"/>
    <s v="Cesión de contrato"/>
    <s v="28948883"/>
    <s v="BEATRIZ HE PALACINO GARCIA                 "/>
    <s v="SOHO"/>
    <s v="CLIENTE CLARO"/>
    <x v="0"/>
    <m/>
    <s v="FIJO"/>
    <s v="HFC"/>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18T00:00:00"/>
    <m/>
    <m/>
    <x v="111"/>
    <x v="0"/>
    <x v="0"/>
    <x v="0"/>
    <x v="0"/>
    <n v="1"/>
    <n v="1"/>
    <n v="1"/>
    <n v="1"/>
    <x v="0"/>
    <n v="1"/>
    <s v="28948883BEATRIZ HE PALACINO GARCIA                 "/>
    <x v="0"/>
    <d v="2024-01-18T00:00:00"/>
    <x v="3844"/>
    <d v="1899-12-30T00:00:00"/>
    <d v="2024-01-17T11:59:00"/>
    <s v="11:59"/>
    <d v="1899-12-31T08:16:57"/>
    <x v="0"/>
    <x v="0"/>
    <x v="30"/>
    <x v="0"/>
    <n v="8193"/>
  </r>
  <r>
    <n v="3875"/>
    <d v="2024-01-18T20:15:39"/>
    <d v="2024-01-18T20:17:17"/>
    <s v="45981202@ventasyservicios.com.co"/>
    <s v="Candida Mayerli Moyano Casallas"/>
    <m/>
    <d v="2024-01-18T00:00:00"/>
    <s v="2:56 p. m."/>
    <x v="8"/>
    <m/>
    <m/>
    <m/>
    <m/>
    <m/>
    <s v="BANCOLOMBIA"/>
    <m/>
    <m/>
    <s v="-"/>
    <s v="RV: Plan de Celular Corporativo"/>
    <s v="3227630275"/>
    <s v="BANCOLOMBIA"/>
    <s v="SOHO"/>
    <s v="CLIENTE EXTERNO"/>
    <x v="1"/>
    <s v="DANIEL STYVEN BUSTAMANTE ARBOLEDA"/>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8T00:00:00"/>
    <m/>
    <m/>
    <x v="47"/>
    <x v="7"/>
    <x v="0"/>
    <x v="0"/>
    <x v="0"/>
    <n v="1"/>
    <n v="1"/>
    <n v="1"/>
    <n v="1"/>
    <x v="2"/>
    <n v="2"/>
    <s v="3227630275BANCOLOMBIA"/>
    <x v="0"/>
    <d v="2024-01-18T00:00:00"/>
    <x v="3845"/>
    <d v="1899-12-30T00:00:00"/>
    <d v="2024-01-18T02:56:00"/>
    <s v="2:56"/>
    <d v="1899-12-30T17:21:17"/>
    <x v="3"/>
    <x v="2"/>
    <x v="10"/>
    <x v="1"/>
    <n v="8193"/>
  </r>
  <r>
    <n v="3876"/>
    <d v="2024-01-18T20:19:08"/>
    <d v="2024-01-18T20:20:14"/>
    <s v="45688293@ventasyservicios.com.co"/>
    <s v="Juan David Mendez"/>
    <m/>
    <d v="2024-01-17T00:00:00"/>
    <s v="15:30"/>
    <x v="0"/>
    <m/>
    <m/>
    <m/>
    <m/>
    <m/>
    <m/>
    <m/>
    <m/>
    <s v="gloria.munoz@claro.com.co"/>
    <s v="RV: Pendientes por Portabilidad servicio Bellavista"/>
    <s v="8.22495764"/>
    <s v="BELLAVISTA S.A.S."/>
    <s v="NO DETERMINADO"/>
    <s v="CLIENTE CLARO"/>
    <x v="0"/>
    <m/>
    <s v="MÓVIL"/>
    <m/>
    <m/>
    <s v="INCLUSIONES - EXCLUSIONES"/>
    <m/>
    <m/>
    <m/>
    <m/>
    <m/>
    <m/>
    <m/>
    <m/>
    <m/>
    <m/>
    <m/>
    <m/>
    <m/>
    <m/>
    <m/>
    <m/>
    <m/>
    <m/>
    <m/>
    <m/>
    <m/>
    <m/>
    <m/>
    <m/>
    <s v="INFORMACIÓN - ACLARACIÓN"/>
    <m/>
    <m/>
    <m/>
    <m/>
    <m/>
    <m/>
    <m/>
    <m/>
    <m/>
    <m/>
    <m/>
    <m/>
    <m/>
    <m/>
    <m/>
    <m/>
    <m/>
    <m/>
    <m/>
    <m/>
    <m/>
    <m/>
    <m/>
    <m/>
    <m/>
    <m/>
    <m/>
    <m/>
    <m/>
    <m/>
    <m/>
    <m/>
    <m/>
    <m/>
    <m/>
    <m/>
    <m/>
    <m/>
    <m/>
    <m/>
    <m/>
    <m/>
    <m/>
    <m/>
    <m/>
    <m/>
    <m/>
    <m/>
    <m/>
    <m/>
    <m/>
    <m/>
    <m/>
    <m/>
    <m/>
    <m/>
    <m/>
    <m/>
    <m/>
    <m/>
    <m/>
    <m/>
    <m/>
    <m/>
    <m/>
    <m/>
    <m/>
    <m/>
    <m/>
    <m/>
    <m/>
    <m/>
    <m/>
    <m/>
    <m/>
    <m/>
    <m/>
    <m/>
    <m/>
    <m/>
    <m/>
    <m/>
    <m/>
    <x v="0"/>
    <m/>
    <m/>
    <m/>
    <m/>
    <m/>
    <s v="GESTIONADO"/>
    <m/>
    <d v="2024-01-18T00:00:00"/>
    <m/>
    <m/>
    <x v="98"/>
    <x v="0"/>
    <x v="0"/>
    <x v="0"/>
    <x v="0"/>
    <n v="1"/>
    <n v="1"/>
    <n v="1"/>
    <n v="1"/>
    <x v="0"/>
    <n v="1"/>
    <s v="8.22495764BELLAVISTA S.A.S."/>
    <x v="0"/>
    <d v="2024-01-18T00:00:00"/>
    <x v="3846"/>
    <d v="1899-12-30T00:00:00"/>
    <d v="2024-01-17T15:30:00"/>
    <s v="15:30"/>
    <d v="1899-12-31T04:50:14"/>
    <x v="0"/>
    <x v="0"/>
    <x v="4"/>
    <x v="1"/>
    <n v="8193"/>
  </r>
  <r>
    <n v="3877"/>
    <d v="2024-01-18T20:20:54"/>
    <d v="2024-01-18T20:21:39"/>
    <s v="45981202@ventasyservicios.com.co"/>
    <s v="Candida Mayerli Moyano Casallas"/>
    <m/>
    <d v="2024-01-18T00:00:00"/>
    <s v="3:33 p. m."/>
    <x v="8"/>
    <m/>
    <m/>
    <m/>
    <m/>
    <m/>
    <s v="BANCOLOMBIA"/>
    <m/>
    <m/>
    <s v="-"/>
    <s v="RE:  Solicitud de cancelación plan postpago linea 3206561197  Claro "/>
    <s v="3206561197  "/>
    <s v="BANCOLOMBIA"/>
    <s v="MASIVO"/>
    <s v="CLIENTE EXTERNO"/>
    <x v="0"/>
    <m/>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8T00:00:00"/>
    <m/>
    <m/>
    <x v="22"/>
    <x v="7"/>
    <x v="0"/>
    <x v="0"/>
    <x v="0"/>
    <n v="1"/>
    <n v="1"/>
    <n v="1"/>
    <n v="1"/>
    <x v="0"/>
    <n v="1"/>
    <s v="3206561197  BANCOLOMBIA"/>
    <x v="0"/>
    <d v="2024-01-18T00:00:00"/>
    <x v="3847"/>
    <d v="1899-12-30T00:00:00"/>
    <d v="2024-01-18T03:33:00"/>
    <s v="3:33"/>
    <d v="1899-12-30T16:48:39"/>
    <x v="3"/>
    <x v="2"/>
    <x v="10"/>
    <x v="1"/>
    <n v="8193"/>
  </r>
  <r>
    <n v="3878"/>
    <d v="2024-01-18T20:20:48"/>
    <d v="2024-01-18T20:21:42"/>
    <s v="45664102@ventasyservicios.com.co"/>
    <s v="Angie Tatiana Tique Cardozo"/>
    <m/>
    <d v="2024-01-18T00:00:00"/>
    <s v="7:54 a. m"/>
    <x v="0"/>
    <m/>
    <m/>
    <m/>
    <m/>
    <m/>
    <m/>
    <m/>
    <m/>
    <s v="auxiliarcontable@coomotorflorencia.com; "/>
    <s v="SOLICITUD DE FACTURAS"/>
    <s v="8.22244860"/>
    <s v="COOPERATIVA DE MOTORISTAS DE FLORENCIA L"/>
    <s v="PYME MEDIANA"/>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8T00:00:00"/>
    <s v="NO APLICA"/>
    <s v="NO APLICA"/>
    <x v="9"/>
    <x v="0"/>
    <x v="0"/>
    <x v="0"/>
    <x v="0"/>
    <n v="1"/>
    <n v="1"/>
    <n v="1"/>
    <n v="1"/>
    <x v="0"/>
    <n v="1"/>
    <s v="8.22244860COOPERATIVA DE MOTORISTAS DE FLORENCIA L"/>
    <x v="1"/>
    <d v="2024-01-18T00:00:00"/>
    <x v="3848"/>
    <d v="1899-12-30T00:00:00"/>
    <d v="2024-01-18T07:54:00"/>
    <s v="7:54"/>
    <d v="1899-12-30T12:27:42"/>
    <x v="3"/>
    <x v="2"/>
    <x v="16"/>
    <x v="1"/>
    <n v="8193"/>
  </r>
  <r>
    <n v="3879"/>
    <d v="2024-01-18T20:20:44"/>
    <d v="2024-01-18T20:23:29"/>
    <s v="45113897@ventasyservicios.com.co"/>
    <s v="Diana Carolina Zambrano Cruz"/>
    <m/>
    <d v="2024-01-17T00:00:00"/>
    <s v="12:15"/>
    <x v="4"/>
    <m/>
    <m/>
    <m/>
    <m/>
    <m/>
    <m/>
    <m/>
    <m/>
    <s v="cbbuenaventura01@gmail.com"/>
    <s v="solicitud de facturacion"/>
    <s v="11258518"/>
    <s v="INTERNACIONAL DE ZAPATOS S.A.S."/>
    <s v="PYME PEQUEÑA"/>
    <s v="CLIENTE EXTERNO"/>
    <x v="0"/>
    <m/>
    <s v="FIJO"/>
    <s v="FO"/>
    <s v="FACTURA"/>
    <m/>
    <m/>
    <m/>
    <m/>
    <m/>
    <m/>
    <m/>
    <m/>
    <m/>
    <m/>
    <m/>
    <m/>
    <m/>
    <m/>
    <m/>
    <m/>
    <m/>
    <m/>
    <s v="FRACCIONAR FACTURA POR SERVICIOS"/>
    <m/>
    <m/>
    <m/>
    <m/>
    <m/>
    <m/>
    <m/>
    <m/>
    <m/>
    <m/>
    <m/>
    <m/>
    <m/>
    <m/>
    <m/>
    <m/>
    <m/>
    <m/>
    <m/>
    <m/>
    <m/>
    <m/>
    <m/>
    <m/>
    <m/>
    <m/>
    <m/>
    <m/>
    <m/>
    <m/>
    <m/>
    <m/>
    <m/>
    <m/>
    <m/>
    <m/>
    <m/>
    <m/>
    <m/>
    <m/>
    <m/>
    <m/>
    <m/>
    <m/>
    <m/>
    <m/>
    <m/>
    <m/>
    <m/>
    <m/>
    <m/>
    <m/>
    <m/>
    <m/>
    <m/>
    <m/>
    <m/>
    <m/>
    <m/>
    <m/>
    <m/>
    <m/>
    <m/>
    <m/>
    <m/>
    <m/>
    <m/>
    <m/>
    <m/>
    <m/>
    <m/>
    <m/>
    <m/>
    <m/>
    <m/>
    <m/>
    <m/>
    <m/>
    <m/>
    <m/>
    <m/>
    <m/>
    <m/>
    <m/>
    <m/>
    <m/>
    <m/>
    <m/>
    <m/>
    <m/>
    <x v="0"/>
    <m/>
    <m/>
    <m/>
    <m/>
    <m/>
    <s v="GESTIONADO"/>
    <m/>
    <d v="2024-01-18T00:00:00"/>
    <m/>
    <m/>
    <x v="172"/>
    <x v="0"/>
    <x v="0"/>
    <x v="0"/>
    <x v="0"/>
    <n v="1"/>
    <n v="1"/>
    <n v="1"/>
    <n v="1"/>
    <x v="0"/>
    <n v="1"/>
    <s v="11258518INTERNACIONAL DE ZAPATOS S.A.S."/>
    <x v="0"/>
    <d v="2024-01-18T00:00:00"/>
    <x v="3849"/>
    <d v="1899-12-30T00:00:00"/>
    <d v="2024-01-17T12:15:00"/>
    <s v="12:15"/>
    <d v="1899-12-31T08:08:29"/>
    <x v="0"/>
    <x v="0"/>
    <x v="30"/>
    <x v="0"/>
    <n v="8193"/>
  </r>
  <r>
    <n v="3880"/>
    <d v="2024-01-18T20:24:25"/>
    <d v="2024-01-18T20:25:51"/>
    <s v="46044959@ventasyservicios.com.co"/>
    <s v="Brayan Enrique Cuida Castillo"/>
    <m/>
    <d v="2024-01-17T00:00:00"/>
    <s v="2:21 p. m."/>
    <x v="4"/>
    <m/>
    <m/>
    <m/>
    <m/>
    <m/>
    <m/>
    <m/>
    <m/>
    <s v="camilomunozgo@gmail.com"/>
    <s v="Re: Fwd: Pago no abonado, servicio FO."/>
    <s v="12503476"/>
    <s v="CAMILO HERNESTO MUÑOZ MARTINEZ"/>
    <s v="MICRO"/>
    <s v="CLIENTE CLARO"/>
    <x v="0"/>
    <m/>
    <s v="FIJO"/>
    <s v="FO"/>
    <s v="PAGO NO ABONADO"/>
    <m/>
    <m/>
    <m/>
    <m/>
    <m/>
    <m/>
    <m/>
    <m/>
    <m/>
    <m/>
    <m/>
    <m/>
    <m/>
    <m/>
    <m/>
    <m/>
    <m/>
    <m/>
    <m/>
    <m/>
    <m/>
    <m/>
    <m/>
    <m/>
    <m/>
    <m/>
    <m/>
    <m/>
    <m/>
    <m/>
    <m/>
    <m/>
    <m/>
    <s v="INFORMACIÓN - ACLARACIÓN"/>
    <m/>
    <m/>
    <m/>
    <m/>
    <m/>
    <m/>
    <m/>
    <m/>
    <m/>
    <m/>
    <m/>
    <m/>
    <m/>
    <m/>
    <m/>
    <m/>
    <m/>
    <m/>
    <m/>
    <m/>
    <m/>
    <m/>
    <m/>
    <m/>
    <m/>
    <m/>
    <m/>
    <m/>
    <m/>
    <m/>
    <m/>
    <m/>
    <m/>
    <m/>
    <m/>
    <m/>
    <m/>
    <m/>
    <m/>
    <m/>
    <m/>
    <m/>
    <m/>
    <m/>
    <m/>
    <m/>
    <m/>
    <m/>
    <m/>
    <m/>
    <m/>
    <m/>
    <m/>
    <m/>
    <m/>
    <m/>
    <m/>
    <m/>
    <m/>
    <m/>
    <m/>
    <m/>
    <m/>
    <m/>
    <m/>
    <m/>
    <m/>
    <m/>
    <m/>
    <m/>
    <m/>
    <m/>
    <m/>
    <m/>
    <m/>
    <x v="0"/>
    <m/>
    <m/>
    <m/>
    <m/>
    <m/>
    <s v="GESTIONADO"/>
    <m/>
    <d v="2024-01-17T00:00:00"/>
    <s v="nn"/>
    <m/>
    <x v="28"/>
    <x v="0"/>
    <x v="0"/>
    <x v="0"/>
    <x v="0"/>
    <n v="1"/>
    <n v="1"/>
    <n v="1"/>
    <n v="1"/>
    <x v="0"/>
    <n v="1"/>
    <s v="12503476CAMILO HERNESTO MUÑOZ MARTINEZ"/>
    <x v="0"/>
    <d v="2024-01-18T00:00:00"/>
    <x v="3850"/>
    <d v="1899-12-30T00:00:00"/>
    <d v="2024-01-17T02:21:00"/>
    <s v="2:21"/>
    <d v="1899-12-31T18:04:51"/>
    <x v="0"/>
    <x v="2"/>
    <x v="7"/>
    <x v="0"/>
    <n v="8193"/>
  </r>
  <r>
    <n v="3881"/>
    <d v="2024-01-18T20:25:44"/>
    <d v="2024-01-18T20:27:01"/>
    <s v="45077016@ventasyservicios.com.co"/>
    <s v="Luis Guanuquiza Dominguez"/>
    <m/>
    <d v="2024-01-18T00:00:00"/>
    <s v="15:09"/>
    <x v="3"/>
    <m/>
    <s v="15572051"/>
    <m/>
    <m/>
    <m/>
    <m/>
    <m/>
    <m/>
    <m/>
    <m/>
    <s v="900454322"/>
    <s v="MEMCO SAS"/>
    <s v="MASIV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8T00:00:00"/>
    <m/>
    <m/>
    <x v="21"/>
    <x v="3"/>
    <x v="0"/>
    <x v="0"/>
    <x v="0"/>
    <n v="1"/>
    <n v="1"/>
    <n v="1"/>
    <n v="1"/>
    <x v="2"/>
    <n v="6"/>
    <s v="900454322MEMCO SAS"/>
    <x v="2"/>
    <d v="2024-01-18T00:00:00"/>
    <x v="3851"/>
    <d v="1899-12-30T00:00:00"/>
    <d v="2024-01-18T15:09:00"/>
    <s v="15:09"/>
    <d v="1899-12-30T05:18:01"/>
    <x v="1"/>
    <x v="1"/>
    <x v="25"/>
    <x v="1"/>
    <n v="8193"/>
  </r>
  <r>
    <n v="3882"/>
    <d v="2024-01-18T20:26:26"/>
    <d v="2024-01-18T20:27:06"/>
    <s v="45113897@ventasyservicios.com.co"/>
    <s v="Diana Carolina Zambrano Cruz"/>
    <m/>
    <d v="2024-01-17T00:00:00"/>
    <s v="12:29"/>
    <x v="4"/>
    <m/>
    <m/>
    <m/>
    <m/>
    <m/>
    <m/>
    <m/>
    <m/>
    <s v="inv.agroganadera.xion@gmail.com"/>
    <s v="Re: Solicito factura de agosto/2023"/>
    <s v="8.22456268"/>
    <s v="INVERSIONES AGROGANADERAS XION S.A.S."/>
    <s v="MICRO"/>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8T00:00:00"/>
    <m/>
    <m/>
    <x v="9"/>
    <x v="0"/>
    <x v="0"/>
    <x v="0"/>
    <x v="0"/>
    <n v="1"/>
    <n v="1"/>
    <n v="1"/>
    <n v="1"/>
    <x v="0"/>
    <n v="1"/>
    <s v="8.22456268INVERSIONES AGROGANADERAS XION S.A.S."/>
    <x v="0"/>
    <d v="2024-01-18T00:00:00"/>
    <x v="3852"/>
    <d v="1899-12-30T00:00:00"/>
    <d v="2024-01-17T12:29:00"/>
    <s v="12:29"/>
    <d v="1899-12-31T07:58:06"/>
    <x v="0"/>
    <x v="0"/>
    <x v="30"/>
    <x v="0"/>
    <n v="8193"/>
  </r>
  <r>
    <n v="3883"/>
    <d v="2024-01-18T20:21:42"/>
    <d v="2024-01-18T20:27:26"/>
    <s v="45981202@ventasyservicios.com.co"/>
    <s v="Candida Mayerli Moyano Casallas"/>
    <m/>
    <d v="2024-01-18T00:00:00"/>
    <s v="4:51 p. m."/>
    <x v="8"/>
    <m/>
    <m/>
    <m/>
    <m/>
    <m/>
    <s v="BANCOLOMBIA"/>
    <m/>
    <m/>
    <s v="-"/>
    <s v="CANCELACION LINEA CELULAR"/>
    <s v="3108571152 "/>
    <s v="BANCOLOMBIA"/>
    <s v="SOHO"/>
    <s v="CLIENTE EXTERNO"/>
    <x v="1"/>
    <s v="DANIEL STYVEN BUSTAMANTE ARBOLEDA"/>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8T00:00:00"/>
    <m/>
    <m/>
    <x v="61"/>
    <x v="7"/>
    <x v="0"/>
    <x v="0"/>
    <x v="0"/>
    <n v="1"/>
    <n v="1"/>
    <n v="1"/>
    <n v="1"/>
    <x v="0"/>
    <n v="1"/>
    <s v="3108571152 BANCOLOMBIA"/>
    <x v="0"/>
    <d v="2024-01-18T00:00:00"/>
    <x v="3853"/>
    <d v="1899-12-30T00:00:00"/>
    <d v="2024-01-18T04:51:00"/>
    <s v="4:51"/>
    <d v="1899-12-30T15:36:26"/>
    <x v="3"/>
    <x v="2"/>
    <x v="10"/>
    <x v="1"/>
    <n v="8193"/>
  </r>
  <r>
    <n v="3884"/>
    <d v="2024-01-18T20:27:31"/>
    <d v="2024-01-18T20:28:35"/>
    <s v="45664102@ventasyservicios.com.co"/>
    <s v="Angie Tatiana Tique Cardozo"/>
    <m/>
    <d v="2024-01-18T00:00:00"/>
    <s v="8:38 a. m."/>
    <x v="0"/>
    <m/>
    <m/>
    <m/>
    <m/>
    <m/>
    <m/>
    <m/>
    <m/>
    <s v="distribuidorarazusas@gmail.com"/>
    <s v="solicitud facturas de diciembre 2023"/>
    <s v="62049123"/>
    <s v="DISTRIBUID ORA RAZU S.A.S"/>
    <s v="PYME PEQUEÑA"/>
    <s v="CLIENTE CLARO"/>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8T00:00:00"/>
    <s v="NO APLICA"/>
    <s v="NO APLICA"/>
    <x v="9"/>
    <x v="0"/>
    <x v="0"/>
    <x v="0"/>
    <x v="0"/>
    <n v="1"/>
    <n v="1"/>
    <n v="1"/>
    <n v="1"/>
    <x v="0"/>
    <n v="1"/>
    <s v="62049123DISTRIBUID ORA RAZU S.A.S"/>
    <x v="1"/>
    <d v="2024-01-18T00:00:00"/>
    <x v="3854"/>
    <d v="1899-12-30T00:00:00"/>
    <d v="2024-01-18T08:38:00"/>
    <s v="8:38"/>
    <d v="1899-12-30T11:50:35"/>
    <x v="2"/>
    <x v="2"/>
    <x v="16"/>
    <x v="1"/>
    <n v="8193"/>
  </r>
  <r>
    <n v="3885"/>
    <d v="2024-01-18T20:31:13"/>
    <d v="2024-01-18T20:32:08"/>
    <s v="45077024@ventasyservicios.com.co"/>
    <s v="Leidy Tatiana Pinzon Calderon"/>
    <m/>
    <d v="2024-01-18T00:00:00"/>
    <s v="12:54"/>
    <x v="7"/>
    <m/>
    <m/>
    <m/>
    <m/>
    <m/>
    <m/>
    <s v="equiposymaderas@gmail.com"/>
    <s v="Re: MODIFICACION DE PLAN EMPRESARIAL"/>
    <m/>
    <m/>
    <s v="3188602657"/>
    <s v="EQUIPOS Y MADERAS DE ORIENTE SAS"/>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8T00:00:00"/>
    <m/>
    <m/>
    <x v="78"/>
    <x v="6"/>
    <x v="0"/>
    <x v="0"/>
    <x v="0"/>
    <n v="1"/>
    <n v="1"/>
    <n v="1"/>
    <n v="1"/>
    <x v="0"/>
    <n v="1"/>
    <s v="3188602657EQUIPOS Y MADERAS DE ORIENTE SAS"/>
    <x v="0"/>
    <d v="2024-01-18T00:00:00"/>
    <x v="3855"/>
    <d v="1899-12-30T00:00:00"/>
    <d v="2024-01-18T12:54:00"/>
    <s v="12:54"/>
    <d v="1899-12-30T07:38:08"/>
    <x v="2"/>
    <x v="2"/>
    <x v="12"/>
    <x v="1"/>
    <n v="8193"/>
  </r>
  <r>
    <n v="3886"/>
    <d v="2024-01-18T20:30:17"/>
    <d v="2024-01-18T20:33:42"/>
    <s v="45981202@ventasyservicios.com.co"/>
    <s v="Candida Mayerli Moyano Casallas"/>
    <m/>
    <d v="2024-01-18T00:00:00"/>
    <s v="5:16 p. m"/>
    <x v="8"/>
    <m/>
    <m/>
    <m/>
    <m/>
    <m/>
    <s v="BANCOLOMBIA"/>
    <m/>
    <m/>
    <s v="-"/>
    <s v="RE: Duda Facturación Convenio Empleados Bancolombia"/>
    <s v="0"/>
    <s v="BANCOLOMBIA"/>
    <s v="NO DETERMINADO"/>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8T00:00:00"/>
    <m/>
    <m/>
    <x v="47"/>
    <x v="7"/>
    <x v="0"/>
    <x v="0"/>
    <x v="0"/>
    <n v="1"/>
    <n v="1"/>
    <n v="1"/>
    <n v="1"/>
    <x v="1"/>
    <n v="2"/>
    <s v="0BANCOLOMBIA"/>
    <x v="0"/>
    <d v="2024-01-18T00:00:00"/>
    <x v="3856"/>
    <d v="1899-12-30T00:00:00"/>
    <d v="2024-01-18T05:16:00"/>
    <s v="5:16"/>
    <d v="1899-12-30T15:17:42"/>
    <x v="3"/>
    <x v="2"/>
    <x v="10"/>
    <x v="1"/>
    <n v="8193"/>
  </r>
  <r>
    <n v="3887"/>
    <d v="2024-01-18T20:36:55"/>
    <d v="2024-01-18T20:37:49"/>
    <s v="46044959@ventasyservicios.com.co"/>
    <s v="Brayan Enrique Cuida Castillo"/>
    <m/>
    <d v="2024-01-17T00:00:00"/>
    <s v="2:54 p. m."/>
    <x v="4"/>
    <m/>
    <m/>
    <m/>
    <m/>
    <m/>
    <m/>
    <m/>
    <m/>
    <s v="esteban.espitia@crusardi.net"/>
    <s v="Re: Cancelar servicio fijo - Kare Medellin"/>
    <s v="12080928"/>
    <s v="REDFRED SOCIEDAD POR ACCIONES SIMPLIFICADA"/>
    <s v="MICRO"/>
    <s v="CLIENTE CLARO"/>
    <x v="0"/>
    <m/>
    <s v="FIJO"/>
    <s v="FO"/>
    <s v="CANCELACIÓN DE SERVICIO"/>
    <m/>
    <m/>
    <m/>
    <m/>
    <m/>
    <m/>
    <m/>
    <s v="PROPUESTA CONTENCIÓN"/>
    <m/>
    <m/>
    <m/>
    <m/>
    <m/>
    <m/>
    <m/>
    <m/>
    <m/>
    <m/>
    <m/>
    <m/>
    <m/>
    <m/>
    <m/>
    <m/>
    <m/>
    <m/>
    <m/>
    <m/>
    <m/>
    <m/>
    <m/>
    <m/>
    <m/>
    <m/>
    <m/>
    <m/>
    <m/>
    <m/>
    <m/>
    <m/>
    <m/>
    <m/>
    <m/>
    <m/>
    <m/>
    <m/>
    <m/>
    <m/>
    <m/>
    <m/>
    <m/>
    <m/>
    <m/>
    <m/>
    <m/>
    <m/>
    <m/>
    <m/>
    <m/>
    <m/>
    <m/>
    <m/>
    <m/>
    <m/>
    <m/>
    <m/>
    <m/>
    <m/>
    <m/>
    <m/>
    <m/>
    <m/>
    <m/>
    <m/>
    <m/>
    <m/>
    <m/>
    <m/>
    <m/>
    <m/>
    <m/>
    <m/>
    <m/>
    <m/>
    <m/>
    <m/>
    <m/>
    <m/>
    <m/>
    <m/>
    <m/>
    <m/>
    <m/>
    <m/>
    <m/>
    <m/>
    <m/>
    <m/>
    <m/>
    <m/>
    <m/>
    <m/>
    <m/>
    <m/>
    <m/>
    <s v="TOTAL"/>
    <m/>
    <s v="NO INDICA MOTIVO"/>
    <m/>
    <x v="1"/>
    <m/>
    <m/>
    <s v="1"/>
    <m/>
    <m/>
    <s v="GESTIONADO"/>
    <m/>
    <d v="2024-01-17T00:00:00"/>
    <s v="nn"/>
    <m/>
    <x v="11"/>
    <x v="0"/>
    <x v="0"/>
    <x v="0"/>
    <x v="0"/>
    <n v="1"/>
    <n v="1"/>
    <n v="1"/>
    <n v="1"/>
    <x v="0"/>
    <n v="1"/>
    <s v="12080928REDFRED SOCIEDAD POR ACCIONES SIMPLIFICADA"/>
    <x v="0"/>
    <d v="2024-01-18T00:00:00"/>
    <x v="3857"/>
    <d v="1899-12-30T00:00:00"/>
    <d v="2024-01-17T02:54:00"/>
    <s v="2:54"/>
    <d v="1899-12-31T17:43:49"/>
    <x v="0"/>
    <x v="2"/>
    <x v="7"/>
    <x v="0"/>
    <n v="8193"/>
  </r>
  <r>
    <n v="3888"/>
    <d v="2024-01-18T20:37:32"/>
    <d v="2024-01-18T20:38:32"/>
    <s v="45077016@ventasyservicios.com.co"/>
    <s v="Luis Guanuquiza Dominguez"/>
    <m/>
    <d v="2024-01-18T00:00:00"/>
    <s v="15:47"/>
    <x v="3"/>
    <m/>
    <s v="15572085"/>
    <m/>
    <m/>
    <m/>
    <m/>
    <m/>
    <m/>
    <m/>
    <m/>
    <s v="811015951"/>
    <s v="COOPETARIVA DE TÉCNICOS Y PROFESIONALES DE URABÁ N"/>
    <s v="PYME MEDIANA"/>
    <s v="CLIENTE EXTERN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18T00:00:00"/>
    <m/>
    <m/>
    <x v="27"/>
    <x v="3"/>
    <x v="0"/>
    <x v="0"/>
    <x v="0"/>
    <n v="1"/>
    <n v="1"/>
    <n v="1"/>
    <n v="1"/>
    <x v="0"/>
    <n v="1"/>
    <s v="811015951COOPETARIVA DE TÉCNICOS Y PROFESIONALES DE URABÁ N"/>
    <x v="2"/>
    <d v="2024-01-18T00:00:00"/>
    <x v="3858"/>
    <d v="1899-12-30T00:00:00"/>
    <d v="2024-01-18T15:47:00"/>
    <s v="15:47"/>
    <d v="1899-12-30T04:51:32"/>
    <x v="1"/>
    <x v="1"/>
    <x v="25"/>
    <x v="1"/>
    <n v="8193"/>
  </r>
  <r>
    <n v="3889"/>
    <d v="2024-01-18T19:16:01"/>
    <d v="2024-01-18T20:39:23"/>
    <s v="46046817@ventasyservicios.com.co"/>
    <s v="Nicolas Romero Parra"/>
    <m/>
    <d v="2024-01-17T00:00:00"/>
    <s v="8:58"/>
    <x v="4"/>
    <m/>
    <m/>
    <m/>
    <m/>
    <m/>
    <m/>
    <m/>
    <m/>
    <s v="aux.logistica@predador.co"/>
    <s v="Re: Desactivacion de Lineas Verticales"/>
    <s v="3207672781"/>
    <s v="PREDADOR MOVIL SECURITY L"/>
    <s v="PYME MEDIANA"/>
    <s v="CLIENTE CLARO"/>
    <x v="0"/>
    <m/>
    <s v="MÓVIL"/>
    <m/>
    <m/>
    <s v="CANCELACIÓN DE LÍNEA"/>
    <m/>
    <m/>
    <m/>
    <m/>
    <m/>
    <s v="COLOCACIÓN"/>
    <m/>
    <m/>
    <m/>
    <m/>
    <m/>
    <m/>
    <m/>
    <m/>
    <m/>
    <m/>
    <m/>
    <m/>
    <m/>
    <m/>
    <m/>
    <m/>
    <m/>
    <m/>
    <m/>
    <m/>
    <m/>
    <m/>
    <m/>
    <m/>
    <m/>
    <m/>
    <m/>
    <m/>
    <m/>
    <m/>
    <m/>
    <m/>
    <m/>
    <m/>
    <m/>
    <m/>
    <m/>
    <m/>
    <m/>
    <m/>
    <m/>
    <m/>
    <m/>
    <m/>
    <m/>
    <m/>
    <m/>
    <m/>
    <m/>
    <m/>
    <m/>
    <m/>
    <m/>
    <m/>
    <m/>
    <m/>
    <m/>
    <m/>
    <m/>
    <m/>
    <m/>
    <m/>
    <m/>
    <m/>
    <m/>
    <m/>
    <m/>
    <m/>
    <m/>
    <m/>
    <m/>
    <m/>
    <m/>
    <m/>
    <m/>
    <m/>
    <m/>
    <m/>
    <m/>
    <m/>
    <m/>
    <m/>
    <m/>
    <m/>
    <m/>
    <m/>
    <m/>
    <m/>
    <m/>
    <m/>
    <m/>
    <m/>
    <m/>
    <m/>
    <m/>
    <m/>
    <m/>
    <m/>
    <m/>
    <s v="NO USA EL SERVICIO"/>
    <m/>
    <m/>
    <x v="1"/>
    <m/>
    <m/>
    <s v="1"/>
    <m/>
    <m/>
    <s v="GESTIONADO"/>
    <m/>
    <d v="2024-01-17T00:00:00"/>
    <s v="N/A"/>
    <s v="0"/>
    <x v="25"/>
    <x v="0"/>
    <x v="0"/>
    <x v="0"/>
    <x v="0"/>
    <n v="1"/>
    <n v="1"/>
    <n v="1"/>
    <n v="1"/>
    <x v="0"/>
    <n v="1"/>
    <s v="3207672781PREDADOR MOVIL SECURITY L"/>
    <x v="0"/>
    <d v="2024-01-18T00:00:00"/>
    <x v="3859"/>
    <d v="1899-12-30T00:00:00"/>
    <d v="2024-01-17T08:58:00"/>
    <s v="8:58"/>
    <d v="1899-12-31T11:41:23"/>
    <x v="0"/>
    <x v="2"/>
    <x v="3"/>
    <x v="1"/>
    <n v="8193"/>
  </r>
  <r>
    <n v="3890"/>
    <d v="2024-01-18T20:38:51"/>
    <d v="2024-01-18T20:39:38"/>
    <s v="45664102@ventasyservicios.com.co"/>
    <s v="Angie Tatiana Tique Cardozo"/>
    <m/>
    <d v="2024-01-18T00:00:00"/>
    <s v="9:23 a. m."/>
    <x v="0"/>
    <m/>
    <m/>
    <m/>
    <m/>
    <m/>
    <m/>
    <m/>
    <m/>
    <s v="YLema@nordex-online.com"/>
    <s v=": Baja Linea 3114619154 - 3112046079  Nordex Energy"/>
    <s v="3114619154"/>
    <s v="NORDEX ENERGY COLOMB A SAS"/>
    <s v="MICRO"/>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8T00:00:00"/>
    <s v="NO APLICA"/>
    <s v="NO APLICA"/>
    <x v="61"/>
    <x v="0"/>
    <x v="0"/>
    <x v="0"/>
    <x v="0"/>
    <n v="1"/>
    <n v="1"/>
    <n v="1"/>
    <n v="1"/>
    <x v="0"/>
    <n v="1"/>
    <s v="3114619154NORDEX ENERGY COLOMB A SAS"/>
    <x v="1"/>
    <d v="2024-01-18T00:00:00"/>
    <x v="3860"/>
    <d v="1899-12-30T00:00:00"/>
    <d v="2024-01-18T09:23:00"/>
    <s v="9:23"/>
    <d v="1899-12-30T11:16:38"/>
    <x v="2"/>
    <x v="2"/>
    <x v="16"/>
    <x v="1"/>
    <n v="8193"/>
  </r>
  <r>
    <n v="3891"/>
    <d v="2024-01-18T20:38:51"/>
    <d v="2024-01-18T20:39:39"/>
    <s v="45077024@ventasyservicios.com.co"/>
    <s v="Leidy Tatiana Pinzon Calderon"/>
    <m/>
    <d v="2024-01-18T00:00:00"/>
    <s v="13:03"/>
    <x v="7"/>
    <m/>
    <m/>
    <m/>
    <m/>
    <m/>
    <m/>
    <s v="ique56@hotmail.com"/>
    <s v="RE: CESION DE CONTRATO"/>
    <m/>
    <m/>
    <s v="3126255302"/>
    <s v="JOSE ENRIQUE ARMENTA GUEVARA"/>
    <s v="MASIV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8T00:00:00"/>
    <m/>
    <m/>
    <x v="78"/>
    <x v="6"/>
    <x v="0"/>
    <x v="0"/>
    <x v="0"/>
    <n v="1"/>
    <n v="1"/>
    <n v="1"/>
    <n v="1"/>
    <x v="0"/>
    <n v="1"/>
    <s v="3126255302JOSE ENRIQUE ARMENTA GUEVARA"/>
    <x v="0"/>
    <d v="2024-01-18T00:00:00"/>
    <x v="3861"/>
    <d v="1899-12-30T00:00:00"/>
    <d v="2024-01-18T13:03:00"/>
    <s v="13:03"/>
    <d v="1899-12-30T07:36:39"/>
    <x v="2"/>
    <x v="2"/>
    <x v="12"/>
    <x v="1"/>
    <n v="8193"/>
  </r>
  <r>
    <n v="3892"/>
    <d v="2024-01-18T20:39:33"/>
    <d v="2024-01-18T20:40:21"/>
    <s v="45961588@ventasyservicios.com.co"/>
    <s v="Brian Fernando Camacho Hernandez"/>
    <m/>
    <d v="2024-01-18T00:00:00"/>
    <s v="1627"/>
    <x v="4"/>
    <m/>
    <m/>
    <m/>
    <m/>
    <m/>
    <m/>
    <m/>
    <m/>
    <s v="asistenteadministrativa@viva.org.co"/>
    <s v="Re: cancelacion linea movil 3183473371"/>
    <s v="3183473371"/>
    <s v="CORPORACION VIVA LA CIUDA"/>
    <s v="SOHO"/>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8T00:00:00"/>
    <s v="NA"/>
    <s v="NA"/>
    <x v="61"/>
    <x v="0"/>
    <x v="0"/>
    <x v="0"/>
    <x v="0"/>
    <n v="1"/>
    <n v="1"/>
    <n v="1"/>
    <n v="1"/>
    <x v="0"/>
    <n v="1"/>
    <s v="3183473371CORPORACION VIVA LA CIUDA"/>
    <x v="0"/>
    <d v="2024-01-18T00:00:00"/>
    <x v="3862"/>
    <d v="1899-12-30T00:00:00"/>
    <d v="2024-01-18T00:00:00"/>
    <s v="Hora mal diligenciada."/>
    <d v="1899-12-30T20:40:21"/>
    <x v="4"/>
    <x v="2"/>
    <x v="21"/>
    <x v="0"/>
    <n v="8193"/>
  </r>
  <r>
    <n v="3893"/>
    <d v="2024-01-18T20:39:33"/>
    <d v="2024-01-18T20:40:29"/>
    <s v="45688293@ventasyservicios.com.co"/>
    <s v="Juan David Mendez"/>
    <m/>
    <d v="2024-01-17T00:00:00"/>
    <s v="18:13"/>
    <x v="4"/>
    <m/>
    <m/>
    <m/>
    <m/>
    <m/>
    <m/>
    <m/>
    <m/>
    <s v="noelnieto1984@gmail.com"/>
    <s v="Pague está factura y me llegó en pantalla del celular que está bloqueado"/>
    <s v="4151792722"/>
    <s v="NOEL ROMERO NIETO"/>
    <s v="SOHO"/>
    <s v="CLIENTE EXTERNO"/>
    <x v="0"/>
    <m/>
    <s v="MÓVIL"/>
    <m/>
    <m/>
    <s v="ASCARD"/>
    <s v="INFORMACIÓN - ACLARACIÓN"/>
    <m/>
    <m/>
    <m/>
    <m/>
    <m/>
    <m/>
    <m/>
    <m/>
    <m/>
    <m/>
    <m/>
    <m/>
    <m/>
    <m/>
    <m/>
    <m/>
    <m/>
    <m/>
    <m/>
    <m/>
    <m/>
    <m/>
    <m/>
    <m/>
    <m/>
    <m/>
    <m/>
    <m/>
    <m/>
    <m/>
    <m/>
    <m/>
    <m/>
    <m/>
    <m/>
    <m/>
    <m/>
    <m/>
    <m/>
    <m/>
    <m/>
    <m/>
    <m/>
    <m/>
    <m/>
    <m/>
    <m/>
    <m/>
    <m/>
    <m/>
    <m/>
    <m/>
    <m/>
    <m/>
    <m/>
    <m/>
    <m/>
    <m/>
    <m/>
    <m/>
    <m/>
    <m/>
    <m/>
    <m/>
    <m/>
    <m/>
    <m/>
    <m/>
    <m/>
    <m/>
    <m/>
    <m/>
    <m/>
    <m/>
    <m/>
    <m/>
    <m/>
    <m/>
    <m/>
    <m/>
    <m/>
    <m/>
    <m/>
    <m/>
    <m/>
    <m/>
    <m/>
    <m/>
    <m/>
    <m/>
    <m/>
    <m/>
    <m/>
    <m/>
    <m/>
    <m/>
    <m/>
    <m/>
    <m/>
    <m/>
    <m/>
    <m/>
    <m/>
    <m/>
    <m/>
    <m/>
    <m/>
    <x v="0"/>
    <m/>
    <m/>
    <m/>
    <m/>
    <m/>
    <s v="GESTIONADO"/>
    <m/>
    <d v="2024-01-18T00:00:00"/>
    <m/>
    <m/>
    <x v="208"/>
    <x v="0"/>
    <x v="0"/>
    <x v="0"/>
    <x v="0"/>
    <n v="1"/>
    <n v="1"/>
    <n v="1"/>
    <n v="1"/>
    <x v="0"/>
    <n v="1"/>
    <s v="4151792722NOEL ROMERO NIETO"/>
    <x v="0"/>
    <d v="2024-01-18T00:00:00"/>
    <x v="3863"/>
    <d v="1899-12-30T00:00:00"/>
    <d v="2024-01-17T18:13:00"/>
    <s v="18:13"/>
    <d v="1899-12-31T02:27:29"/>
    <x v="0"/>
    <x v="0"/>
    <x v="4"/>
    <x v="1"/>
    <n v="8193"/>
  </r>
  <r>
    <n v="3894"/>
    <d v="2024-01-18T20:30:37"/>
    <d v="2024-01-18T20:43:12"/>
    <s v="45113897@ventasyservicios.com.co"/>
    <s v="Diana Carolina Zambrano Cruz"/>
    <m/>
    <d v="2024-01-18T00:00:00"/>
    <s v="7:16"/>
    <x v="4"/>
    <m/>
    <m/>
    <m/>
    <m/>
    <m/>
    <m/>
    <m/>
    <m/>
    <s v="akizuna@hotmail.com"/>
    <s v="Favtura"/>
    <s v="13334206"/>
    <s v="ANGELICA POSADA SOTO"/>
    <s v="SOHO"/>
    <s v="CLIENTE EXTERN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8T00:00:00"/>
    <m/>
    <m/>
    <x v="9"/>
    <x v="0"/>
    <x v="0"/>
    <x v="0"/>
    <x v="0"/>
    <n v="1"/>
    <n v="1"/>
    <n v="1"/>
    <n v="1"/>
    <x v="0"/>
    <n v="1"/>
    <s v="13334206ANGELICA POSADA SOTO"/>
    <x v="0"/>
    <d v="2024-01-18T00:00:00"/>
    <x v="3864"/>
    <d v="1899-12-30T00:00:00"/>
    <d v="2024-01-18T07:16:00"/>
    <s v="7:16"/>
    <d v="1899-12-30T13:27:12"/>
    <x v="3"/>
    <x v="2"/>
    <x v="30"/>
    <x v="0"/>
    <n v="8193"/>
  </r>
  <r>
    <n v="3895"/>
    <d v="2024-01-18T20:41:17"/>
    <d v="2024-01-18T20:44:47"/>
    <s v="46044558@ventasyservicios.com.co"/>
    <s v="Dick Harry Rodriguez Rocha"/>
    <m/>
    <d v="2024-01-16T00:00:00"/>
    <s v="20:53"/>
    <x v="4"/>
    <m/>
    <m/>
    <m/>
    <m/>
    <m/>
    <m/>
    <m/>
    <m/>
    <s v="gerente@springcityhostal.com"/>
    <s v="RE: REVISION DE CONTRATO"/>
    <s v="01854622"/>
    <s v="FREDY LOPEZ LEMA BERNARDO"/>
    <s v="SOHO"/>
    <s v="CLIENTE EXTERNO"/>
    <x v="0"/>
    <m/>
    <s v="FIJO"/>
    <s v="HFC"/>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8T00:00:00"/>
    <s v="no se deja marcacion por error en rr"/>
    <m/>
    <x v="0"/>
    <x v="0"/>
    <x v="0"/>
    <x v="0"/>
    <x v="0"/>
    <n v="1"/>
    <n v="1"/>
    <n v="1"/>
    <n v="1"/>
    <x v="2"/>
    <n v="2"/>
    <s v="01854622FREDY LOPEZ LEMA BERNARDO"/>
    <x v="0"/>
    <d v="2024-01-18T00:00:00"/>
    <x v="3865"/>
    <d v="1899-12-30T00:00:00"/>
    <d v="2024-01-16T20:53:00"/>
    <s v="20:53"/>
    <d v="1899-12-31T23:51:47"/>
    <x v="0"/>
    <x v="0"/>
    <x v="20"/>
    <x v="1"/>
    <n v="8193"/>
  </r>
  <r>
    <n v="3896"/>
    <d v="2024-01-18T20:38:42"/>
    <d v="2024-01-18T20:45:43"/>
    <s v="45077016@ventasyservicios.com.co"/>
    <s v="Luis Guanuquiza Dominguez"/>
    <m/>
    <d v="2024-01-18T00:00:00"/>
    <s v="15:59"/>
    <x v="3"/>
    <m/>
    <s v="15572087"/>
    <m/>
    <m/>
    <m/>
    <m/>
    <m/>
    <m/>
    <m/>
    <m/>
    <s v="900151289"/>
    <s v="VHZ INGENIERIA SAS SOCIEDAD POR ACCIONES"/>
    <s v="PYME MEDIANA"/>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18T00:00:00"/>
    <m/>
    <m/>
    <x v="31"/>
    <x v="3"/>
    <x v="0"/>
    <x v="0"/>
    <x v="0"/>
    <n v="1"/>
    <n v="1"/>
    <n v="1"/>
    <n v="1"/>
    <x v="0"/>
    <n v="1"/>
    <s v="900151289VHZ INGENIERIA SAS SOCIEDAD POR ACCIONES"/>
    <x v="2"/>
    <d v="2024-01-18T00:00:00"/>
    <x v="3866"/>
    <d v="1899-12-30T00:00:00"/>
    <d v="2024-01-18T15:59:00"/>
    <s v="15:59"/>
    <d v="1899-12-30T04:46:43"/>
    <x v="1"/>
    <x v="1"/>
    <x v="25"/>
    <x v="1"/>
    <n v="8193"/>
  </r>
  <r>
    <n v="3897"/>
    <d v="2024-01-18T20:42:15"/>
    <d v="2024-01-18T20:47:04"/>
    <s v="45981202@ventasyservicios.com.co"/>
    <s v="Candida Mayerli Moyano Casallas"/>
    <m/>
    <d v="2024-01-18T00:00:00"/>
    <s v="11:08 a. m."/>
    <x v="5"/>
    <m/>
    <m/>
    <m/>
    <m/>
    <m/>
    <m/>
    <m/>
    <m/>
    <m/>
    <m/>
    <s v="8.22468759"/>
    <s v="DISTRIAGRO DEL SUR S.A.S"/>
    <s v="SOHO"/>
    <s v="CLIENTE EXTERNO"/>
    <x v="0"/>
    <m/>
    <m/>
    <m/>
    <m/>
    <m/>
    <m/>
    <m/>
    <m/>
    <m/>
    <m/>
    <m/>
    <m/>
    <m/>
    <m/>
    <m/>
    <m/>
    <m/>
    <m/>
    <m/>
    <m/>
    <m/>
    <m/>
    <m/>
    <m/>
    <m/>
    <m/>
    <m/>
    <m/>
    <m/>
    <m/>
    <m/>
    <m/>
    <m/>
    <m/>
    <m/>
    <m/>
    <m/>
    <m/>
    <m/>
    <m/>
    <m/>
    <m/>
    <m/>
    <m/>
    <m/>
    <m/>
    <m/>
    <m/>
    <m/>
    <m/>
    <m/>
    <m/>
    <m/>
    <m/>
    <m/>
    <m/>
    <m/>
    <m/>
    <m/>
    <m/>
    <m/>
    <m/>
    <m/>
    <m/>
    <m/>
    <m/>
    <m/>
    <m/>
    <m/>
    <m/>
    <m/>
    <m/>
    <m/>
    <m/>
    <m/>
    <m/>
    <m/>
    <m/>
    <m/>
    <m/>
    <m/>
    <s v="SOLICITUD APLICACION DE SALDOS A FAVOR"/>
    <s v="MÓVIL"/>
    <m/>
    <s v="NO CORRESPONDE"/>
    <m/>
    <m/>
    <m/>
    <m/>
    <m/>
    <m/>
    <m/>
    <m/>
    <m/>
    <m/>
    <m/>
    <m/>
    <m/>
    <m/>
    <m/>
    <m/>
    <m/>
    <m/>
    <m/>
    <m/>
    <m/>
    <m/>
    <m/>
    <m/>
    <m/>
    <m/>
    <m/>
    <m/>
    <x v="0"/>
    <m/>
    <m/>
    <m/>
    <m/>
    <m/>
    <s v="GESTIONADO"/>
    <m/>
    <d v="2024-01-18T00:00:00"/>
    <m/>
    <m/>
    <x v="76"/>
    <x v="4"/>
    <x v="0"/>
    <x v="0"/>
    <x v="0"/>
    <n v="1"/>
    <n v="1"/>
    <n v="1"/>
    <n v="1"/>
    <x v="0"/>
    <n v="1"/>
    <s v="8.22468759"/>
    <x v="0"/>
    <d v="2024-01-18T00:00:00"/>
    <x v="3867"/>
    <d v="1899-12-30T00:00:00"/>
    <d v="2024-01-18T11:08:00"/>
    <s v="11:08"/>
    <d v="1899-12-30T09:39:04"/>
    <x v="2"/>
    <x v="2"/>
    <x v="10"/>
    <x v="1"/>
    <n v="8193"/>
  </r>
  <r>
    <n v="3898"/>
    <d v="2024-01-18T20:50:08"/>
    <d v="2024-01-18T20:51:01"/>
    <s v="45688293@ventasyservicios.com.co"/>
    <s v="Juan David Mendez"/>
    <m/>
    <d v="2024-01-17T00:00:00"/>
    <s v="18:41"/>
    <x v="4"/>
    <m/>
    <m/>
    <m/>
    <m/>
    <m/>
    <m/>
    <m/>
    <m/>
    <s v="j.onate@grupoamir.com"/>
    <s v="Detalle de Factura - E 5770242638"/>
    <s v="8.22426701"/>
    <s v="AMIR COLOMBIA S.A.S."/>
    <s v="PYME MEDIANA"/>
    <s v="CLIENTE EXTERNO"/>
    <x v="0"/>
    <m/>
    <s v="MÓVIL"/>
    <m/>
    <m/>
    <s v="FACTURA"/>
    <m/>
    <m/>
    <m/>
    <m/>
    <m/>
    <m/>
    <m/>
    <m/>
    <m/>
    <m/>
    <m/>
    <m/>
    <m/>
    <m/>
    <m/>
    <m/>
    <m/>
    <m/>
    <s v="ACTIVACIÓN DE FACTURA ELECTRÓNICA"/>
    <m/>
    <m/>
    <m/>
    <m/>
    <m/>
    <m/>
    <m/>
    <m/>
    <m/>
    <m/>
    <m/>
    <m/>
    <m/>
    <m/>
    <m/>
    <m/>
    <m/>
    <m/>
    <m/>
    <m/>
    <m/>
    <m/>
    <m/>
    <m/>
    <m/>
    <m/>
    <m/>
    <m/>
    <m/>
    <m/>
    <m/>
    <m/>
    <m/>
    <m/>
    <m/>
    <m/>
    <m/>
    <m/>
    <m/>
    <m/>
    <m/>
    <m/>
    <m/>
    <m/>
    <m/>
    <m/>
    <m/>
    <m/>
    <m/>
    <m/>
    <m/>
    <m/>
    <m/>
    <m/>
    <m/>
    <m/>
    <m/>
    <m/>
    <m/>
    <m/>
    <m/>
    <m/>
    <m/>
    <m/>
    <m/>
    <m/>
    <m/>
    <m/>
    <m/>
    <m/>
    <m/>
    <m/>
    <m/>
    <m/>
    <m/>
    <m/>
    <m/>
    <m/>
    <m/>
    <m/>
    <m/>
    <m/>
    <m/>
    <m/>
    <m/>
    <m/>
    <m/>
    <m/>
    <m/>
    <x v="0"/>
    <m/>
    <m/>
    <m/>
    <m/>
    <m/>
    <s v="GESTIONADO"/>
    <m/>
    <d v="2024-01-18T00:00:00"/>
    <m/>
    <m/>
    <x v="87"/>
    <x v="0"/>
    <x v="0"/>
    <x v="0"/>
    <x v="0"/>
    <n v="1"/>
    <n v="1"/>
    <n v="1"/>
    <n v="1"/>
    <x v="0"/>
    <n v="1"/>
    <s v="8.22426701AMIR COLOMBIA S.A.S."/>
    <x v="0"/>
    <d v="2024-01-18T00:00:00"/>
    <x v="3868"/>
    <d v="1899-12-30T00:00:00"/>
    <d v="2024-01-17T18:41:00"/>
    <s v="18:41"/>
    <d v="1899-12-31T02:10:01"/>
    <x v="0"/>
    <x v="0"/>
    <x v="4"/>
    <x v="1"/>
    <n v="8193"/>
  </r>
  <r>
    <n v="3899"/>
    <d v="2024-01-18T20:50:17"/>
    <d v="2024-01-18T20:51:17"/>
    <s v="45077016@ventasyservicios.com.co"/>
    <s v="Luis Guanuquiza Dominguez"/>
    <m/>
    <d v="2024-01-18T00:00:00"/>
    <s v="16:40"/>
    <x v="3"/>
    <m/>
    <s v="15572151"/>
    <m/>
    <m/>
    <m/>
    <m/>
    <m/>
    <m/>
    <m/>
    <m/>
    <s v="901329186"/>
    <s v="BOUTIQUE DE BAÑO SAS"/>
    <s v="PYME MEDIANA"/>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18T00:00:00"/>
    <m/>
    <m/>
    <x v="31"/>
    <x v="3"/>
    <x v="0"/>
    <x v="0"/>
    <x v="0"/>
    <n v="1"/>
    <n v="1"/>
    <n v="1"/>
    <n v="1"/>
    <x v="0"/>
    <n v="1"/>
    <s v="901329186BOUTIQUE DE BAÑO SAS"/>
    <x v="2"/>
    <d v="2024-01-18T00:00:00"/>
    <x v="3869"/>
    <d v="1899-12-30T00:00:00"/>
    <d v="2024-01-18T16:40:00"/>
    <s v="16:40"/>
    <d v="1899-12-30T04:11:17"/>
    <x v="1"/>
    <x v="1"/>
    <x v="25"/>
    <x v="1"/>
    <n v="8193"/>
  </r>
  <r>
    <n v="3900"/>
    <d v="2024-01-18T20:50:25"/>
    <d v="2024-01-18T20:51:41"/>
    <s v="45961588@ventasyservicios.com.co"/>
    <s v="Brian Fernando Camacho Hernandez"/>
    <m/>
    <d v="2024-01-18T00:00:00"/>
    <s v="1433"/>
    <x v="4"/>
    <m/>
    <m/>
    <m/>
    <m/>
    <m/>
    <m/>
    <m/>
    <m/>
    <s v="edith.diazl@claro.com.co"/>
    <s v="Re: Solicitud cancelacion cuenta PYME 72694201"/>
    <s v="72694201 "/>
    <s v="BERNARDO LOPEZ SOLORZANO "/>
    <s v="SOHO"/>
    <s v="CLIENTE EXTERNO"/>
    <x v="0"/>
    <m/>
    <s v="FIJO"/>
    <s v="HFC"/>
    <s v="CANCELACIÓN DE SERVICIO"/>
    <m/>
    <m/>
    <m/>
    <m/>
    <m/>
    <m/>
    <m/>
    <s v="CANCELACIÓN"/>
    <m/>
    <m/>
    <m/>
    <m/>
    <m/>
    <m/>
    <m/>
    <m/>
    <m/>
    <m/>
    <m/>
    <m/>
    <m/>
    <m/>
    <m/>
    <m/>
    <m/>
    <m/>
    <m/>
    <m/>
    <m/>
    <m/>
    <m/>
    <m/>
    <m/>
    <m/>
    <m/>
    <m/>
    <m/>
    <m/>
    <m/>
    <m/>
    <m/>
    <m/>
    <m/>
    <m/>
    <m/>
    <m/>
    <m/>
    <m/>
    <m/>
    <m/>
    <m/>
    <m/>
    <m/>
    <m/>
    <m/>
    <m/>
    <m/>
    <m/>
    <m/>
    <m/>
    <m/>
    <m/>
    <m/>
    <m/>
    <m/>
    <m/>
    <m/>
    <m/>
    <m/>
    <m/>
    <m/>
    <m/>
    <m/>
    <m/>
    <m/>
    <m/>
    <m/>
    <m/>
    <m/>
    <m/>
    <m/>
    <m/>
    <m/>
    <m/>
    <m/>
    <m/>
    <m/>
    <m/>
    <m/>
    <m/>
    <m/>
    <m/>
    <m/>
    <m/>
    <m/>
    <m/>
    <m/>
    <m/>
    <m/>
    <m/>
    <m/>
    <m/>
    <m/>
    <m/>
    <m/>
    <s v="PARCIAL"/>
    <m/>
    <s v="CALIDAD DE SERVICIO"/>
    <m/>
    <x v="1"/>
    <m/>
    <m/>
    <s v="1"/>
    <m/>
    <m/>
    <s v="GESTIONADO"/>
    <m/>
    <d v="2024-01-18T00:00:00"/>
    <s v="na"/>
    <s v="na"/>
    <x v="53"/>
    <x v="0"/>
    <x v="0"/>
    <x v="0"/>
    <x v="0"/>
    <n v="1"/>
    <n v="1"/>
    <n v="1"/>
    <n v="1"/>
    <x v="0"/>
    <n v="1"/>
    <s v="72694201 BERNARDO LOPEZ SOLORZANO "/>
    <x v="0"/>
    <d v="2024-01-18T00:00:00"/>
    <x v="3870"/>
    <d v="1899-12-30T00:00:00"/>
    <d v="2024-01-18T00:00:00"/>
    <s v="Hora mal diligenciada."/>
    <d v="1899-12-30T20:51:41"/>
    <x v="4"/>
    <x v="2"/>
    <x v="21"/>
    <x v="0"/>
    <n v="8193"/>
  </r>
  <r>
    <n v="3901"/>
    <d v="2024-01-18T20:52:11"/>
    <d v="2024-01-18T20:53:17"/>
    <s v="46046817@ventasyservicios.com.co"/>
    <s v="Nicolas Romero Parra"/>
    <m/>
    <d v="2024-01-17T00:00:00"/>
    <s v="8:24"/>
    <x v="4"/>
    <m/>
    <m/>
    <m/>
    <m/>
    <m/>
    <m/>
    <m/>
    <m/>
    <s v="inarqco.ltda@hotmail.com"/>
    <s v="Re: CANCELACION DE PLANES - PASAR A PREGAGO"/>
    <s v="8.22390529"/>
    <s v="INARQ CO CONSTRUCTORA SALGADO LTDA"/>
    <s v="PYME MEDIANA"/>
    <s v="CLIENTE CLARO"/>
    <x v="0"/>
    <m/>
    <s v="MÓVIL"/>
    <m/>
    <m/>
    <s v="CANCELACIÓN DE LÍNEA"/>
    <m/>
    <m/>
    <m/>
    <m/>
    <m/>
    <s v="PROPUESTA CONTENCIÓN"/>
    <m/>
    <m/>
    <m/>
    <m/>
    <m/>
    <m/>
    <m/>
    <m/>
    <m/>
    <m/>
    <m/>
    <m/>
    <m/>
    <m/>
    <m/>
    <m/>
    <m/>
    <m/>
    <m/>
    <m/>
    <m/>
    <m/>
    <m/>
    <m/>
    <m/>
    <m/>
    <m/>
    <m/>
    <m/>
    <m/>
    <m/>
    <m/>
    <m/>
    <m/>
    <m/>
    <m/>
    <m/>
    <m/>
    <m/>
    <m/>
    <m/>
    <m/>
    <m/>
    <m/>
    <m/>
    <m/>
    <m/>
    <m/>
    <m/>
    <m/>
    <m/>
    <m/>
    <m/>
    <m/>
    <m/>
    <m/>
    <m/>
    <m/>
    <m/>
    <m/>
    <m/>
    <m/>
    <m/>
    <m/>
    <m/>
    <m/>
    <m/>
    <m/>
    <m/>
    <m/>
    <m/>
    <m/>
    <m/>
    <m/>
    <m/>
    <m/>
    <m/>
    <m/>
    <m/>
    <m/>
    <m/>
    <m/>
    <m/>
    <m/>
    <m/>
    <m/>
    <m/>
    <m/>
    <m/>
    <m/>
    <m/>
    <m/>
    <m/>
    <m/>
    <m/>
    <m/>
    <m/>
    <m/>
    <m/>
    <m/>
    <m/>
    <m/>
    <x v="0"/>
    <m/>
    <m/>
    <m/>
    <m/>
    <m/>
    <s v="GESTIONADO"/>
    <m/>
    <d v="2024-01-17T00:00:00"/>
    <s v="N/A"/>
    <s v="0"/>
    <x v="72"/>
    <x v="0"/>
    <x v="0"/>
    <x v="0"/>
    <x v="0"/>
    <n v="1"/>
    <n v="1"/>
    <n v="1"/>
    <n v="1"/>
    <x v="0"/>
    <n v="1"/>
    <s v="8.22390529INARQ CO CONSTRUCTORA SALGADO LTDA"/>
    <x v="0"/>
    <d v="2024-01-18T00:00:00"/>
    <x v="3871"/>
    <d v="1899-12-30T00:00:00"/>
    <d v="2024-01-17T08:24:00"/>
    <s v="8:24"/>
    <d v="1899-12-31T12:29:17"/>
    <x v="0"/>
    <x v="2"/>
    <x v="3"/>
    <x v="1"/>
    <n v="8193"/>
  </r>
  <r>
    <n v="3902"/>
    <d v="2024-01-18T20:52:10"/>
    <d v="2024-01-18T20:54:51"/>
    <s v="45077024@ventasyservicios.com.co"/>
    <s v="Leidy Tatiana Pinzon Calderon"/>
    <m/>
    <d v="2024-01-18T00:00:00"/>
    <s v="13:21"/>
    <x v="7"/>
    <m/>
    <m/>
    <m/>
    <m/>
    <m/>
    <m/>
    <s v="admin@athenas.com.co"/>
    <s v="Re: CESION LINEA TELEFONICA MOVIL 3118950017"/>
    <m/>
    <m/>
    <s v="3118950017"/>
    <s v="ATHENAS SERVICIOS S A S"/>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8T00:00:00"/>
    <m/>
    <m/>
    <x v="79"/>
    <x v="6"/>
    <x v="0"/>
    <x v="0"/>
    <x v="0"/>
    <n v="1"/>
    <n v="1"/>
    <n v="1"/>
    <n v="1"/>
    <x v="2"/>
    <n v="5"/>
    <s v="3118950017ATHENAS SERVICIOS S A S"/>
    <x v="0"/>
    <d v="2024-01-18T00:00:00"/>
    <x v="3872"/>
    <d v="1899-12-30T00:00:00"/>
    <d v="2024-01-18T13:21:00"/>
    <s v="13:21"/>
    <d v="1899-12-30T07:33:51"/>
    <x v="2"/>
    <x v="2"/>
    <x v="12"/>
    <x v="1"/>
    <n v="8193"/>
  </r>
  <r>
    <n v="3903"/>
    <d v="2024-01-18T20:43:16"/>
    <d v="2024-01-18T20:56:12"/>
    <s v="45113897@ventasyservicios.com.co"/>
    <s v="Diana Carolina Zambrano Cruz"/>
    <m/>
    <d v="2024-01-17T00:00:00"/>
    <s v="17:06"/>
    <x v="4"/>
    <m/>
    <m/>
    <m/>
    <m/>
    <m/>
    <m/>
    <m/>
    <m/>
    <s v="backoffdit@ditcomsas.com"/>
    <s v="SOLICITUD: GARANTIA DE SERVICIO / PEREIRA"/>
    <s v="75154241"/>
    <s v="YULI ANDRE RAMIREZ ARISTIZABAL "/>
    <s v="SOHO"/>
    <s v="CLIENTE CLARO"/>
    <x v="0"/>
    <m/>
    <s v="FIJO"/>
    <s v="HFC"/>
    <s v="SOPORTE TÉCNICO"/>
    <m/>
    <m/>
    <m/>
    <m/>
    <m/>
    <m/>
    <m/>
    <m/>
    <m/>
    <m/>
    <m/>
    <m/>
    <m/>
    <m/>
    <m/>
    <m/>
    <m/>
    <m/>
    <m/>
    <m/>
    <m/>
    <m/>
    <m/>
    <m/>
    <m/>
    <m/>
    <m/>
    <m/>
    <m/>
    <m/>
    <m/>
    <m/>
    <m/>
    <m/>
    <m/>
    <m/>
    <m/>
    <m/>
    <m/>
    <m/>
    <m/>
    <m/>
    <m/>
    <m/>
    <m/>
    <m/>
    <m/>
    <m/>
    <m/>
    <m/>
    <m/>
    <m/>
    <m/>
    <m/>
    <m/>
    <s v="SOLUCIÓN EN PRIMER NIVEL"/>
    <m/>
    <m/>
    <m/>
    <m/>
    <m/>
    <m/>
    <m/>
    <m/>
    <m/>
    <m/>
    <m/>
    <m/>
    <m/>
    <m/>
    <m/>
    <m/>
    <m/>
    <m/>
    <m/>
    <m/>
    <m/>
    <m/>
    <m/>
    <m/>
    <m/>
    <m/>
    <m/>
    <m/>
    <m/>
    <m/>
    <m/>
    <m/>
    <m/>
    <m/>
    <m/>
    <m/>
    <m/>
    <m/>
    <m/>
    <m/>
    <m/>
    <m/>
    <m/>
    <m/>
    <m/>
    <m/>
    <m/>
    <m/>
    <m/>
    <m/>
    <m/>
    <m/>
    <m/>
    <x v="1"/>
    <m/>
    <m/>
    <s v="1"/>
    <s v="996749382"/>
    <s v="pereira"/>
    <s v="GESTIONADO"/>
    <m/>
    <d v="2024-01-18T00:00:00"/>
    <m/>
    <m/>
    <x v="154"/>
    <x v="0"/>
    <x v="0"/>
    <x v="0"/>
    <x v="0"/>
    <n v="1"/>
    <n v="1"/>
    <n v="1"/>
    <n v="1"/>
    <x v="0"/>
    <n v="1"/>
    <s v="75154241YULI ANDRE RAMIREZ ARISTIZABAL "/>
    <x v="0"/>
    <d v="2024-01-18T00:00:00"/>
    <x v="3873"/>
    <d v="1899-12-30T00:00:00"/>
    <d v="2024-01-17T17:06:00"/>
    <s v="17:06"/>
    <d v="1899-12-31T03:50:12"/>
    <x v="0"/>
    <x v="0"/>
    <x v="30"/>
    <x v="0"/>
    <n v="8193"/>
  </r>
  <r>
    <n v="3904"/>
    <d v="2024-01-18T20:56:00"/>
    <d v="2024-01-18T20:56:46"/>
    <s v="46044959@ventasyservicios.com.co"/>
    <s v="Brayan Enrique Cuida Castillo"/>
    <m/>
    <d v="2024-01-17T00:00:00"/>
    <s v="3:58 p. m."/>
    <x v="4"/>
    <m/>
    <m/>
    <m/>
    <m/>
    <m/>
    <m/>
    <m/>
    <m/>
    <s v="samalejo12@hotmail.com"/>
    <s v="Re: Reclamación facturación Fibra optica"/>
    <s v="13877741"/>
    <s v="GLORIA CRISTINA LOPEZ GIR"/>
    <s v="SOHO"/>
    <s v="CLIENTE CLARO"/>
    <x v="0"/>
    <m/>
    <s v="FIJO"/>
    <s v="FO"/>
    <s v="LÍNEA NUEVA"/>
    <m/>
    <m/>
    <m/>
    <m/>
    <m/>
    <m/>
    <m/>
    <m/>
    <m/>
    <m/>
    <m/>
    <m/>
    <m/>
    <m/>
    <m/>
    <m/>
    <m/>
    <m/>
    <m/>
    <m/>
    <m/>
    <m/>
    <m/>
    <m/>
    <m/>
    <m/>
    <m/>
    <m/>
    <m/>
    <s v="INFORMACIÓN - ACLARACIÓN"/>
    <m/>
    <m/>
    <m/>
    <m/>
    <m/>
    <m/>
    <m/>
    <m/>
    <m/>
    <m/>
    <m/>
    <m/>
    <m/>
    <m/>
    <m/>
    <m/>
    <m/>
    <m/>
    <m/>
    <m/>
    <m/>
    <m/>
    <m/>
    <m/>
    <m/>
    <m/>
    <m/>
    <m/>
    <m/>
    <m/>
    <m/>
    <m/>
    <m/>
    <m/>
    <m/>
    <m/>
    <m/>
    <m/>
    <m/>
    <m/>
    <m/>
    <m/>
    <m/>
    <m/>
    <m/>
    <m/>
    <m/>
    <m/>
    <m/>
    <m/>
    <m/>
    <m/>
    <m/>
    <m/>
    <m/>
    <m/>
    <m/>
    <m/>
    <m/>
    <m/>
    <m/>
    <m/>
    <m/>
    <m/>
    <m/>
    <m/>
    <m/>
    <m/>
    <m/>
    <m/>
    <m/>
    <m/>
    <m/>
    <m/>
    <m/>
    <m/>
    <m/>
    <m/>
    <m/>
    <x v="0"/>
    <m/>
    <m/>
    <m/>
    <m/>
    <m/>
    <s v="GESTIONADO"/>
    <m/>
    <d v="2024-01-17T00:00:00"/>
    <s v="nn"/>
    <m/>
    <x v="15"/>
    <x v="0"/>
    <x v="0"/>
    <x v="0"/>
    <x v="0"/>
    <n v="1"/>
    <n v="1"/>
    <n v="1"/>
    <n v="1"/>
    <x v="2"/>
    <n v="4"/>
    <s v="13877741GLORIA CRISTINA LOPEZ GIR"/>
    <x v="0"/>
    <d v="2024-01-18T00:00:00"/>
    <x v="3874"/>
    <d v="1899-12-30T00:00:00"/>
    <d v="2024-01-17T03:58:00"/>
    <s v="3:58"/>
    <d v="1899-12-31T16:58:46"/>
    <x v="0"/>
    <x v="2"/>
    <x v="7"/>
    <x v="0"/>
    <n v="8193"/>
  </r>
  <r>
    <n v="3905"/>
    <d v="2024-01-18T20:47:28"/>
    <d v="2024-01-18T20:57:35"/>
    <s v="45981202@ventasyservicios.com.co"/>
    <s v="Candida Mayerli Moyano Casallas"/>
    <m/>
    <d v="2024-01-18T00:00:00"/>
    <s v="3:17 p. m"/>
    <x v="5"/>
    <m/>
    <m/>
    <m/>
    <m/>
    <m/>
    <m/>
    <m/>
    <m/>
    <m/>
    <m/>
    <s v="3202123612"/>
    <s v="XIOMARA ALEJANDRA ROMERO ALVAREZ"/>
    <s v="SOHO"/>
    <s v="CLIENTE EXTERNO"/>
    <x v="0"/>
    <m/>
    <m/>
    <m/>
    <m/>
    <m/>
    <m/>
    <m/>
    <m/>
    <m/>
    <m/>
    <m/>
    <m/>
    <m/>
    <m/>
    <m/>
    <m/>
    <m/>
    <m/>
    <m/>
    <m/>
    <m/>
    <m/>
    <m/>
    <m/>
    <m/>
    <m/>
    <m/>
    <m/>
    <m/>
    <m/>
    <m/>
    <m/>
    <m/>
    <m/>
    <m/>
    <m/>
    <m/>
    <m/>
    <m/>
    <m/>
    <m/>
    <m/>
    <m/>
    <m/>
    <m/>
    <m/>
    <m/>
    <m/>
    <m/>
    <m/>
    <m/>
    <m/>
    <m/>
    <m/>
    <m/>
    <m/>
    <m/>
    <m/>
    <m/>
    <m/>
    <m/>
    <m/>
    <m/>
    <m/>
    <m/>
    <m/>
    <m/>
    <m/>
    <m/>
    <m/>
    <m/>
    <m/>
    <m/>
    <m/>
    <m/>
    <m/>
    <m/>
    <m/>
    <m/>
    <m/>
    <m/>
    <s v="Re: Validar pago"/>
    <s v="MÓVIL"/>
    <m/>
    <s v="PAGO MAL APLICADO"/>
    <s v="NEQUI"/>
    <s v="TRANSFERENCIA CON PAGO A LA REFERENCIA"/>
    <m/>
    <m/>
    <m/>
    <m/>
    <m/>
    <m/>
    <m/>
    <m/>
    <m/>
    <m/>
    <m/>
    <m/>
    <m/>
    <m/>
    <m/>
    <m/>
    <m/>
    <m/>
    <m/>
    <m/>
    <m/>
    <m/>
    <m/>
    <m/>
    <m/>
    <m/>
    <x v="0"/>
    <m/>
    <m/>
    <m/>
    <m/>
    <m/>
    <s v="GESTIONADO"/>
    <m/>
    <d v="2024-01-18T00:00:00"/>
    <m/>
    <m/>
    <x v="117"/>
    <x v="4"/>
    <x v="0"/>
    <x v="0"/>
    <x v="0"/>
    <n v="1"/>
    <n v="1"/>
    <n v="1"/>
    <n v="1"/>
    <x v="2"/>
    <n v="2"/>
    <s v="3202123612"/>
    <x v="0"/>
    <d v="2024-01-18T00:00:00"/>
    <x v="3875"/>
    <d v="1899-12-30T00:00:00"/>
    <d v="2024-01-18T03:17:00"/>
    <s v="3:17"/>
    <d v="1899-12-30T17:40:35"/>
    <x v="3"/>
    <x v="2"/>
    <x v="10"/>
    <x v="1"/>
    <n v="8193"/>
  </r>
  <r>
    <n v="3906"/>
    <d v="2024-01-18T20:56:38"/>
    <d v="2024-01-18T20:57:44"/>
    <s v="45664102@ventasyservicios.com.co"/>
    <s v="Angie Tatiana Tique Cardozo"/>
    <m/>
    <d v="2024-01-18T00:00:00"/>
    <s v="10:11 a. m"/>
    <x v="0"/>
    <m/>
    <m/>
    <m/>
    <m/>
    <m/>
    <m/>
    <m/>
    <m/>
    <s v="adrianavt07@outlook.es"/>
    <s v=" Solicitud de paz y salvo"/>
    <s v="1.11334415"/>
    <s v="ADRIANA LUCIA VILLAMIZAR TARAZONA"/>
    <s v="SOHO"/>
    <s v="CLIENTE EXTERNO"/>
    <x v="0"/>
    <m/>
    <s v="MÓVIL"/>
    <m/>
    <m/>
    <s v="SALDO"/>
    <m/>
    <m/>
    <m/>
    <m/>
    <m/>
    <m/>
    <m/>
    <m/>
    <m/>
    <m/>
    <m/>
    <m/>
    <m/>
    <m/>
    <m/>
    <m/>
    <m/>
    <m/>
    <m/>
    <m/>
    <m/>
    <m/>
    <m/>
    <m/>
    <m/>
    <m/>
    <m/>
    <m/>
    <m/>
    <m/>
    <m/>
    <m/>
    <m/>
    <m/>
    <m/>
    <m/>
    <m/>
    <m/>
    <m/>
    <m/>
    <m/>
    <m/>
    <m/>
    <m/>
    <m/>
    <m/>
    <m/>
    <m/>
    <s v="INFORMACIÓN - ACLARACIÓN"/>
    <m/>
    <m/>
    <m/>
    <m/>
    <m/>
    <m/>
    <m/>
    <m/>
    <m/>
    <m/>
    <m/>
    <m/>
    <m/>
    <m/>
    <m/>
    <m/>
    <m/>
    <m/>
    <m/>
    <m/>
    <m/>
    <m/>
    <m/>
    <m/>
    <m/>
    <m/>
    <m/>
    <m/>
    <m/>
    <m/>
    <m/>
    <m/>
    <m/>
    <m/>
    <m/>
    <m/>
    <m/>
    <m/>
    <m/>
    <m/>
    <m/>
    <m/>
    <m/>
    <m/>
    <m/>
    <m/>
    <m/>
    <m/>
    <m/>
    <m/>
    <m/>
    <m/>
    <m/>
    <m/>
    <m/>
    <m/>
    <m/>
    <m/>
    <m/>
    <x v="0"/>
    <m/>
    <m/>
    <m/>
    <m/>
    <m/>
    <s v="GESTIONADO"/>
    <m/>
    <d v="2024-01-18T00:00:00"/>
    <s v="NO APLICA"/>
    <s v="NO APLICA"/>
    <x v="39"/>
    <x v="0"/>
    <x v="0"/>
    <x v="0"/>
    <x v="0"/>
    <n v="1"/>
    <n v="1"/>
    <n v="1"/>
    <n v="1"/>
    <x v="0"/>
    <n v="1"/>
    <s v="1.11334415ADRIANA LUCIA VILLAMIZAR TARAZONA"/>
    <x v="1"/>
    <d v="2024-01-18T00:00:00"/>
    <x v="3876"/>
    <d v="1899-12-30T00:00:00"/>
    <d v="2024-01-18T10:11:00"/>
    <s v="10:11"/>
    <d v="1899-12-30T10:46:44"/>
    <x v="2"/>
    <x v="2"/>
    <x v="16"/>
    <x v="1"/>
    <n v="8193"/>
  </r>
  <r>
    <n v="3907"/>
    <d v="2024-01-18T20:57:38"/>
    <d v="2024-01-18T20:59:33"/>
    <s v="46044558@ventasyservicios.com.co"/>
    <s v="Dick Harry Rodriguez Rocha"/>
    <m/>
    <d v="2024-01-17T00:00:00"/>
    <s v="11:30"/>
    <x v="4"/>
    <m/>
    <m/>
    <m/>
    <m/>
    <m/>
    <m/>
    <m/>
    <m/>
    <s v="sistemas@gruponorth.com"/>
    <s v="MAL SERVICIO FIBRA OPTICA PQRS"/>
    <s v="30248"/>
    <s v="COMPAÑIA COLOMBIANA DE ES"/>
    <s v="PYME MEDIANA"/>
    <s v="CLIENTE EXTERNO"/>
    <x v="0"/>
    <m/>
    <s v="FIJO"/>
    <s v="FO"/>
    <s v="SOPORTE TÉCNICO"/>
    <m/>
    <m/>
    <m/>
    <m/>
    <m/>
    <m/>
    <m/>
    <m/>
    <m/>
    <m/>
    <m/>
    <m/>
    <m/>
    <m/>
    <m/>
    <m/>
    <m/>
    <m/>
    <m/>
    <m/>
    <m/>
    <m/>
    <m/>
    <m/>
    <m/>
    <m/>
    <m/>
    <m/>
    <m/>
    <m/>
    <m/>
    <m/>
    <m/>
    <m/>
    <m/>
    <m/>
    <m/>
    <m/>
    <m/>
    <m/>
    <m/>
    <m/>
    <m/>
    <m/>
    <m/>
    <m/>
    <m/>
    <m/>
    <m/>
    <m/>
    <m/>
    <m/>
    <m/>
    <m/>
    <m/>
    <s v="REINCIDENCIA"/>
    <m/>
    <m/>
    <m/>
    <m/>
    <m/>
    <m/>
    <m/>
    <m/>
    <m/>
    <m/>
    <m/>
    <m/>
    <m/>
    <m/>
    <m/>
    <m/>
    <m/>
    <m/>
    <m/>
    <m/>
    <m/>
    <m/>
    <m/>
    <m/>
    <m/>
    <m/>
    <m/>
    <m/>
    <m/>
    <m/>
    <m/>
    <m/>
    <m/>
    <m/>
    <m/>
    <m/>
    <m/>
    <m/>
    <m/>
    <m/>
    <m/>
    <m/>
    <m/>
    <m/>
    <m/>
    <m/>
    <m/>
    <m/>
    <m/>
    <m/>
    <m/>
    <m/>
    <m/>
    <x v="1"/>
    <m/>
    <m/>
    <s v="1"/>
    <s v="0"/>
    <s v="0"/>
    <s v="GESTIONADO"/>
    <m/>
    <d v="2024-01-18T00:00:00"/>
    <m/>
    <m/>
    <x v="103"/>
    <x v="0"/>
    <x v="0"/>
    <x v="0"/>
    <x v="0"/>
    <n v="1"/>
    <n v="1"/>
    <n v="1"/>
    <n v="1"/>
    <x v="0"/>
    <n v="1"/>
    <s v="30248COMPAÑIA COLOMBIANA DE ES"/>
    <x v="0"/>
    <d v="2024-01-18T00:00:00"/>
    <x v="3877"/>
    <d v="1899-12-30T00:00:00"/>
    <d v="2024-01-17T11:30:00"/>
    <s v="11:30"/>
    <d v="1899-12-31T09:29:33"/>
    <x v="0"/>
    <x v="0"/>
    <x v="20"/>
    <x v="1"/>
    <n v="8193"/>
  </r>
  <r>
    <n v="3908"/>
    <d v="2024-01-18T20:58:08"/>
    <d v="2024-01-18T21:00:15"/>
    <s v="45688293@ventasyservicios.com.co"/>
    <s v="Juan David Mendez"/>
    <m/>
    <d v="2024-01-17T00:00:00"/>
    <s v="17:56"/>
    <x v="4"/>
    <m/>
    <m/>
    <m/>
    <m/>
    <m/>
    <m/>
    <m/>
    <m/>
    <s v="contabilidad2.ecovias@gmail.com"/>
    <s v="Re: Solicitud de cancelación de dos líneas de claro que se encuentran vinculadas al Consorcio Intercauca Nit 901.234.416-3"/>
    <s v="41308902"/>
    <s v="901234416"/>
    <s v="SOHO"/>
    <s v="CLIENTE EXTERNO"/>
    <x v="0"/>
    <m/>
    <s v="FIJO"/>
    <s v="HFC"/>
    <s v="CANCELACIÓN DE SERVICIO"/>
    <m/>
    <m/>
    <m/>
    <m/>
    <m/>
    <m/>
    <m/>
    <s v="CANCELACIÓN"/>
    <m/>
    <m/>
    <m/>
    <m/>
    <m/>
    <m/>
    <m/>
    <m/>
    <m/>
    <m/>
    <m/>
    <m/>
    <m/>
    <m/>
    <m/>
    <m/>
    <m/>
    <m/>
    <m/>
    <m/>
    <m/>
    <m/>
    <m/>
    <m/>
    <m/>
    <m/>
    <m/>
    <m/>
    <m/>
    <m/>
    <m/>
    <m/>
    <m/>
    <m/>
    <m/>
    <m/>
    <m/>
    <m/>
    <m/>
    <m/>
    <m/>
    <m/>
    <m/>
    <m/>
    <m/>
    <m/>
    <m/>
    <m/>
    <m/>
    <m/>
    <m/>
    <m/>
    <m/>
    <m/>
    <m/>
    <m/>
    <m/>
    <m/>
    <m/>
    <m/>
    <m/>
    <m/>
    <m/>
    <m/>
    <m/>
    <m/>
    <m/>
    <m/>
    <m/>
    <m/>
    <m/>
    <m/>
    <m/>
    <m/>
    <m/>
    <m/>
    <m/>
    <m/>
    <m/>
    <m/>
    <m/>
    <m/>
    <m/>
    <m/>
    <m/>
    <m/>
    <m/>
    <m/>
    <m/>
    <m/>
    <m/>
    <m/>
    <m/>
    <m/>
    <m/>
    <m/>
    <m/>
    <s v="TOTAL"/>
    <m/>
    <s v="NO USA EL SERVICIO"/>
    <m/>
    <x v="1"/>
    <m/>
    <m/>
    <s v="1"/>
    <m/>
    <m/>
    <s v="GESTIONADO"/>
    <m/>
    <d v="2024-01-18T00:00:00"/>
    <m/>
    <m/>
    <x v="53"/>
    <x v="0"/>
    <x v="0"/>
    <x v="0"/>
    <x v="0"/>
    <n v="1"/>
    <n v="1"/>
    <n v="1"/>
    <n v="1"/>
    <x v="0"/>
    <n v="1"/>
    <s v="41308902901234416"/>
    <x v="0"/>
    <d v="2024-01-18T00:00:00"/>
    <x v="3878"/>
    <d v="1899-12-30T00:00:00"/>
    <d v="2024-01-17T17:56:00"/>
    <s v="17:56"/>
    <d v="1899-12-31T03:04:15"/>
    <x v="0"/>
    <x v="0"/>
    <x v="4"/>
    <x v="1"/>
    <n v="8193"/>
  </r>
  <r>
    <n v="3909"/>
    <d v="2024-01-18T20:57:39"/>
    <d v="2024-01-18T21:00:36"/>
    <s v="45981202@ventasyservicios.com.co"/>
    <s v="Candida Mayerli Moyano Casallas"/>
    <m/>
    <d v="2024-01-17T00:00:00"/>
    <s v="10:31 a. m."/>
    <x v="5"/>
    <m/>
    <m/>
    <m/>
    <m/>
    <m/>
    <m/>
    <m/>
    <m/>
    <m/>
    <m/>
    <s v="1.03919786"/>
    <s v="XIOMARA ALEJANDRA ROMERO ALVAREZ"/>
    <s v="SOHO"/>
    <s v="CLIENTE EXTERNO"/>
    <x v="0"/>
    <m/>
    <m/>
    <m/>
    <m/>
    <m/>
    <m/>
    <m/>
    <m/>
    <m/>
    <m/>
    <m/>
    <m/>
    <m/>
    <m/>
    <m/>
    <m/>
    <m/>
    <m/>
    <m/>
    <m/>
    <m/>
    <m/>
    <m/>
    <m/>
    <m/>
    <m/>
    <m/>
    <m/>
    <m/>
    <m/>
    <m/>
    <m/>
    <m/>
    <m/>
    <m/>
    <m/>
    <m/>
    <m/>
    <m/>
    <m/>
    <m/>
    <m/>
    <m/>
    <m/>
    <m/>
    <m/>
    <m/>
    <m/>
    <m/>
    <m/>
    <m/>
    <m/>
    <m/>
    <m/>
    <m/>
    <m/>
    <m/>
    <m/>
    <m/>
    <m/>
    <m/>
    <m/>
    <m/>
    <m/>
    <m/>
    <m/>
    <m/>
    <m/>
    <m/>
    <m/>
    <m/>
    <m/>
    <m/>
    <m/>
    <m/>
    <m/>
    <m/>
    <m/>
    <m/>
    <m/>
    <m/>
    <s v="Validacion pago"/>
    <s v="MÓVIL"/>
    <m/>
    <s v="PAGO MAL APLICADO"/>
    <s v="NEQUI"/>
    <s v="TRANSFERENCIA CON PAGO A LA REFERENCIA"/>
    <s v="REQ000004499118"/>
    <m/>
    <m/>
    <m/>
    <m/>
    <m/>
    <m/>
    <m/>
    <m/>
    <m/>
    <m/>
    <m/>
    <m/>
    <m/>
    <m/>
    <m/>
    <m/>
    <m/>
    <m/>
    <m/>
    <m/>
    <m/>
    <m/>
    <m/>
    <m/>
    <m/>
    <x v="0"/>
    <m/>
    <m/>
    <m/>
    <m/>
    <m/>
    <s v="GESTIONADO"/>
    <m/>
    <d v="2024-01-17T00:00:00"/>
    <m/>
    <m/>
    <x v="117"/>
    <x v="4"/>
    <x v="0"/>
    <x v="0"/>
    <x v="0"/>
    <n v="1"/>
    <n v="1"/>
    <n v="1"/>
    <n v="1"/>
    <x v="2"/>
    <n v="3"/>
    <s v="1.03919786"/>
    <x v="0"/>
    <d v="2024-01-18T00:00:00"/>
    <x v="3879"/>
    <d v="1899-12-30T00:00:00"/>
    <d v="2024-01-17T10:31:00"/>
    <s v="10:31"/>
    <d v="1899-12-31T10:29:36"/>
    <x v="0"/>
    <x v="2"/>
    <x v="10"/>
    <x v="1"/>
    <n v="8193"/>
  </r>
  <r>
    <n v="3910"/>
    <d v="2024-01-18T21:00:57"/>
    <d v="2024-01-18T21:01:44"/>
    <s v="45961588@ventasyservicios.com.co"/>
    <s v="Brian Fernando Camacho Hernandez"/>
    <m/>
    <d v="2024-01-18T00:00:00"/>
    <s v="1429"/>
    <x v="4"/>
    <m/>
    <m/>
    <m/>
    <m/>
    <m/>
    <m/>
    <m/>
    <m/>
    <s v="alejogrodriguez@gmail.com"/>
    <s v="Re: Cancelación servicio internet hogar"/>
    <s v="35623038 "/>
    <s v="LUIS ALEJA GRANADOS RODRI"/>
    <s v="SOH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8T00:00:00"/>
    <s v="NA"/>
    <s v="NA"/>
    <x v="58"/>
    <x v="0"/>
    <x v="0"/>
    <x v="0"/>
    <x v="0"/>
    <n v="1"/>
    <n v="1"/>
    <n v="1"/>
    <n v="1"/>
    <x v="0"/>
    <n v="1"/>
    <s v="35623038 LUIS ALEJA GRANADOS RODRI"/>
    <x v="0"/>
    <d v="2024-01-18T00:00:00"/>
    <x v="3880"/>
    <d v="1899-12-30T00:00:00"/>
    <d v="2024-01-18T00:00:00"/>
    <s v="Hora mal diligenciada."/>
    <d v="1899-12-30T21:01:44"/>
    <x v="4"/>
    <x v="2"/>
    <x v="21"/>
    <x v="0"/>
    <n v="8193"/>
  </r>
  <r>
    <n v="3911"/>
    <d v="2024-01-18T21:02:10"/>
    <d v="2024-01-18T21:02:55"/>
    <s v="45113897@ventasyservicios.com.co"/>
    <s v="Diana Carolina Zambrano Cruz"/>
    <m/>
    <d v="2024-01-17T00:00:00"/>
    <s v="19:01"/>
    <x v="4"/>
    <m/>
    <m/>
    <m/>
    <m/>
    <m/>
    <m/>
    <m/>
    <m/>
    <s v="karenmatiasgon2001@gmail.com"/>
    <s v="Cambio de internet a otro local"/>
    <s v="14248104"/>
    <s v="NA NA BUITRON                              "/>
    <s v="SOHO"/>
    <s v="CLIENTE EXTERNO"/>
    <x v="0"/>
    <m/>
    <s v="FIJO"/>
    <s v="HFC"/>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8T00:00:00"/>
    <m/>
    <m/>
    <x v="80"/>
    <x v="0"/>
    <x v="0"/>
    <x v="0"/>
    <x v="0"/>
    <n v="1"/>
    <n v="1"/>
    <n v="1"/>
    <n v="1"/>
    <x v="0"/>
    <n v="1"/>
    <s v="14248104NA NA BUITRON                              "/>
    <x v="0"/>
    <d v="2024-01-18T00:00:00"/>
    <x v="3881"/>
    <d v="1899-12-30T00:00:00"/>
    <d v="2024-01-17T19:01:00"/>
    <s v="19:01"/>
    <d v="1899-12-31T02:01:55"/>
    <x v="0"/>
    <x v="0"/>
    <x v="30"/>
    <x v="0"/>
    <n v="8193"/>
  </r>
  <r>
    <n v="3912"/>
    <d v="2024-01-18T21:00:40"/>
    <d v="2024-01-18T21:04:20"/>
    <s v="45077024@ventasyservicios.com.co"/>
    <s v="Leidy Tatiana Pinzon Calderon"/>
    <m/>
    <d v="2024-01-18T00:00:00"/>
    <s v="13:30"/>
    <x v="7"/>
    <m/>
    <m/>
    <m/>
    <m/>
    <m/>
    <m/>
    <s v="oscarhoyz@gmail.com"/>
    <s v="Re: Sesion Contrato."/>
    <m/>
    <m/>
    <s v="3007876737"/>
    <s v="CORTINEROS LIDER SAS"/>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8T00:00:00"/>
    <m/>
    <m/>
    <x v="78"/>
    <x v="6"/>
    <x v="0"/>
    <x v="0"/>
    <x v="0"/>
    <n v="1"/>
    <n v="1"/>
    <n v="1"/>
    <n v="1"/>
    <x v="1"/>
    <n v="3"/>
    <s v="3007876737CORTINEROS LIDER SAS"/>
    <x v="0"/>
    <d v="2024-01-18T00:00:00"/>
    <x v="3882"/>
    <d v="1899-12-30T00:00:00"/>
    <d v="2024-01-18T13:30:00"/>
    <s v="13:30"/>
    <d v="1899-12-30T07:34:20"/>
    <x v="2"/>
    <x v="2"/>
    <x v="12"/>
    <x v="1"/>
    <n v="8193"/>
  </r>
  <r>
    <n v="3913"/>
    <d v="2024-01-18T21:04:54"/>
    <d v="2024-01-18T21:06:13"/>
    <s v="45077016@ventasyservicios.com.co"/>
    <s v="Luis Guanuquiza Dominguez"/>
    <m/>
    <d v="2024-01-18T00:00:00"/>
    <s v="13:22"/>
    <x v="3"/>
    <m/>
    <s v="15571973"/>
    <m/>
    <m/>
    <m/>
    <m/>
    <m/>
    <m/>
    <m/>
    <m/>
    <s v="830071604"/>
    <s v="SYGLA COLOMBIA LTDA -"/>
    <s v="MICRO"/>
    <s v="CLIENTE EXTERNO"/>
    <x v="0"/>
    <m/>
    <s v="MÓVIL"/>
    <m/>
    <m/>
    <s v="FALLAS TÉCNICAS"/>
    <m/>
    <m/>
    <m/>
    <m/>
    <m/>
    <m/>
    <m/>
    <m/>
    <m/>
    <m/>
    <m/>
    <m/>
    <m/>
    <m/>
    <m/>
    <m/>
    <m/>
    <m/>
    <m/>
    <s v="CONCILIACIÓN DE LÍNEA(S)"/>
    <m/>
    <m/>
    <m/>
    <m/>
    <m/>
    <m/>
    <m/>
    <m/>
    <m/>
    <m/>
    <m/>
    <m/>
    <m/>
    <m/>
    <m/>
    <m/>
    <m/>
    <m/>
    <m/>
    <m/>
    <m/>
    <m/>
    <m/>
    <m/>
    <m/>
    <m/>
    <m/>
    <m/>
    <m/>
    <m/>
    <m/>
    <m/>
    <m/>
    <m/>
    <m/>
    <m/>
    <m/>
    <m/>
    <m/>
    <m/>
    <m/>
    <m/>
    <m/>
    <m/>
    <m/>
    <m/>
    <m/>
    <m/>
    <m/>
    <m/>
    <m/>
    <m/>
    <m/>
    <m/>
    <m/>
    <m/>
    <m/>
    <m/>
    <m/>
    <m/>
    <m/>
    <m/>
    <m/>
    <m/>
    <m/>
    <m/>
    <m/>
    <m/>
    <m/>
    <m/>
    <m/>
    <m/>
    <m/>
    <m/>
    <m/>
    <m/>
    <m/>
    <m/>
    <m/>
    <m/>
    <m/>
    <m/>
    <m/>
    <m/>
    <m/>
    <m/>
    <m/>
    <m/>
    <x v="0"/>
    <m/>
    <m/>
    <m/>
    <m/>
    <m/>
    <s v="GESTIONADO"/>
    <m/>
    <d v="2024-01-18T00:00:00"/>
    <m/>
    <m/>
    <x v="67"/>
    <x v="3"/>
    <x v="0"/>
    <x v="0"/>
    <x v="0"/>
    <n v="1"/>
    <n v="1"/>
    <n v="1"/>
    <n v="1"/>
    <x v="0"/>
    <n v="1"/>
    <s v="830071604SYGLA COLOMBIA LTDA -"/>
    <x v="0"/>
    <d v="2024-01-18T00:00:00"/>
    <x v="3883"/>
    <d v="1899-12-30T00:00:00"/>
    <d v="2024-01-18T13:22:00"/>
    <s v="13:22"/>
    <d v="1899-12-30T07:44:13"/>
    <x v="2"/>
    <x v="2"/>
    <x v="25"/>
    <x v="1"/>
    <n v="8193"/>
  </r>
  <r>
    <n v="3914"/>
    <d v="2024-01-18T21:06:59"/>
    <d v="2024-01-18T21:07:45"/>
    <s v="46044959@ventasyservicios.com.co"/>
    <s v="Brayan Enrique Cuida Castillo"/>
    <m/>
    <d v="2024-01-15T00:00:00"/>
    <s v="11:44 a. m."/>
    <x v="4"/>
    <m/>
    <m/>
    <m/>
    <m/>
    <m/>
    <m/>
    <m/>
    <m/>
    <s v="cmeneses@aldiavirtual.com"/>
    <s v="Re: Solicitud SIM de reposicion por perdida"/>
    <s v="8.22463154"/>
    <s v="AL DIA SUPERMAYORISTA S.A.S"/>
    <s v="SOHO"/>
    <s v="CLIENTE CLAR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18T00:00:00"/>
    <s v="nn"/>
    <m/>
    <x v="31"/>
    <x v="0"/>
    <x v="0"/>
    <x v="46"/>
    <x v="1"/>
    <n v="1"/>
    <n v="1"/>
    <n v="1"/>
    <n v="1"/>
    <x v="0"/>
    <n v="1"/>
    <s v="8.22463154AL DIA SUPERMAYORISTA S.A.S"/>
    <x v="0"/>
    <d v="2024-01-18T00:00:00"/>
    <x v="3884"/>
    <d v="1899-12-30T00:00:00"/>
    <d v="2024-01-15T11:44:00"/>
    <s v="11:44"/>
    <d v="1900-01-02T09:23:45"/>
    <x v="0"/>
    <x v="0"/>
    <x v="7"/>
    <x v="0"/>
    <n v="8193"/>
  </r>
  <r>
    <n v="3915"/>
    <d v="2024-01-18T21:09:24"/>
    <d v="2024-01-18T21:10:46"/>
    <s v="46044558@ventasyservicios.com.co"/>
    <s v="Dick Harry Rodriguez Rocha"/>
    <m/>
    <d v="2024-01-16T00:00:00"/>
    <s v="21:15"/>
    <x v="4"/>
    <m/>
    <m/>
    <m/>
    <m/>
    <m/>
    <m/>
    <m/>
    <m/>
    <s v="yoligen@gmail.com"/>
    <s v="PAZ Y SALVO"/>
    <s v="12416364"/>
    <s v="INVERSIONES SANRIN SAS"/>
    <s v="SOHO"/>
    <s v="CLIENTE EXTERNO"/>
    <x v="0"/>
    <m/>
    <s v="FIJO"/>
    <s v="FO"/>
    <s v="PRODUCTO"/>
    <m/>
    <m/>
    <m/>
    <m/>
    <m/>
    <m/>
    <m/>
    <m/>
    <m/>
    <m/>
    <m/>
    <m/>
    <m/>
    <m/>
    <m/>
    <m/>
    <m/>
    <m/>
    <m/>
    <m/>
    <m/>
    <m/>
    <m/>
    <m/>
    <m/>
    <m/>
    <m/>
    <m/>
    <m/>
    <m/>
    <m/>
    <m/>
    <m/>
    <m/>
    <m/>
    <m/>
    <m/>
    <m/>
    <s v="INFORMACIÓN DE BENEFICIOS"/>
    <m/>
    <m/>
    <m/>
    <m/>
    <m/>
    <m/>
    <m/>
    <m/>
    <m/>
    <m/>
    <m/>
    <m/>
    <m/>
    <m/>
    <m/>
    <m/>
    <m/>
    <m/>
    <m/>
    <m/>
    <m/>
    <m/>
    <m/>
    <m/>
    <m/>
    <m/>
    <m/>
    <m/>
    <m/>
    <m/>
    <m/>
    <m/>
    <m/>
    <m/>
    <m/>
    <m/>
    <m/>
    <m/>
    <m/>
    <m/>
    <m/>
    <m/>
    <m/>
    <m/>
    <m/>
    <m/>
    <m/>
    <m/>
    <m/>
    <m/>
    <m/>
    <m/>
    <m/>
    <m/>
    <m/>
    <m/>
    <m/>
    <m/>
    <m/>
    <m/>
    <m/>
    <m/>
    <m/>
    <m/>
    <m/>
    <m/>
    <m/>
    <m/>
    <m/>
    <m/>
    <x v="0"/>
    <m/>
    <m/>
    <m/>
    <m/>
    <m/>
    <s v="GESTIONADO"/>
    <m/>
    <d v="2024-01-18T00:00:00"/>
    <m/>
    <m/>
    <x v="26"/>
    <x v="0"/>
    <x v="0"/>
    <x v="0"/>
    <x v="0"/>
    <n v="1"/>
    <n v="1"/>
    <n v="1"/>
    <n v="1"/>
    <x v="0"/>
    <n v="1"/>
    <s v="12416364INVERSIONES SANRIN SAS"/>
    <x v="0"/>
    <d v="2024-01-18T00:00:00"/>
    <x v="3885"/>
    <d v="1899-12-30T00:00:00"/>
    <d v="2024-01-16T21:15:00"/>
    <s v="21:15"/>
    <d v="1899-12-31T23:55:46"/>
    <x v="0"/>
    <x v="0"/>
    <x v="20"/>
    <x v="1"/>
    <n v="8193"/>
  </r>
  <r>
    <n v="3916"/>
    <d v="2024-01-18T21:09:28"/>
    <d v="2024-01-18T21:11:23"/>
    <s v="45981202@ventasyservicios.com.co"/>
    <s v="Candida Mayerli Moyano Casallas"/>
    <m/>
    <d v="2024-01-18T00:00:00"/>
    <s v="3:17 p. m"/>
    <x v="5"/>
    <m/>
    <m/>
    <m/>
    <m/>
    <m/>
    <m/>
    <m/>
    <m/>
    <m/>
    <m/>
    <s v="0"/>
    <s v="GRUPO INTEGRAL MORAIRA S.A.S"/>
    <s v="NO DETERMINADO"/>
    <s v="CLIENTE EXTERNO"/>
    <x v="0"/>
    <m/>
    <m/>
    <m/>
    <m/>
    <m/>
    <m/>
    <m/>
    <m/>
    <m/>
    <m/>
    <m/>
    <m/>
    <m/>
    <m/>
    <m/>
    <m/>
    <m/>
    <m/>
    <m/>
    <m/>
    <m/>
    <m/>
    <m/>
    <m/>
    <m/>
    <m/>
    <m/>
    <m/>
    <m/>
    <m/>
    <m/>
    <m/>
    <m/>
    <m/>
    <m/>
    <m/>
    <m/>
    <m/>
    <m/>
    <m/>
    <m/>
    <m/>
    <m/>
    <m/>
    <m/>
    <m/>
    <m/>
    <m/>
    <m/>
    <m/>
    <m/>
    <m/>
    <m/>
    <m/>
    <m/>
    <m/>
    <m/>
    <m/>
    <m/>
    <m/>
    <m/>
    <m/>
    <m/>
    <m/>
    <m/>
    <m/>
    <m/>
    <m/>
    <m/>
    <m/>
    <m/>
    <m/>
    <m/>
    <m/>
    <m/>
    <m/>
    <m/>
    <m/>
    <m/>
    <m/>
    <m/>
    <s v="RV: Compra Exitosa"/>
    <s v="MÓVIL"/>
    <m/>
    <s v="COMPROBANTE NO VALIDO"/>
    <m/>
    <m/>
    <m/>
    <m/>
    <m/>
    <m/>
    <m/>
    <m/>
    <m/>
    <m/>
    <m/>
    <m/>
    <m/>
    <m/>
    <m/>
    <m/>
    <m/>
    <m/>
    <m/>
    <m/>
    <m/>
    <m/>
    <m/>
    <m/>
    <m/>
    <m/>
    <m/>
    <m/>
    <x v="0"/>
    <m/>
    <m/>
    <m/>
    <m/>
    <m/>
    <s v="GESTIONADO"/>
    <m/>
    <d v="2024-01-18T00:00:00"/>
    <m/>
    <m/>
    <x v="71"/>
    <x v="4"/>
    <x v="0"/>
    <x v="0"/>
    <x v="0"/>
    <n v="1"/>
    <n v="1"/>
    <n v="1"/>
    <n v="1"/>
    <x v="0"/>
    <n v="1"/>
    <s v="0"/>
    <x v="0"/>
    <d v="2024-01-18T00:00:00"/>
    <x v="3886"/>
    <d v="1899-12-30T00:00:00"/>
    <d v="2024-01-18T03:17:00"/>
    <s v="3:17"/>
    <d v="1899-12-30T17:54:23"/>
    <x v="3"/>
    <x v="2"/>
    <x v="10"/>
    <x v="1"/>
    <n v="8193"/>
  </r>
  <r>
    <n v="3917"/>
    <d v="2024-01-18T21:10:45"/>
    <d v="2024-01-18T21:11:34"/>
    <s v="45664102@ventasyservicios.com.co"/>
    <s v="Angie Tatiana Tique Cardozo"/>
    <m/>
    <d v="2024-01-18T00:00:00"/>
    <s v=" 10:30 a. m."/>
    <x v="0"/>
    <m/>
    <m/>
    <m/>
    <m/>
    <m/>
    <m/>
    <m/>
    <m/>
    <s v="backofficepyme@teamcomunicaciones.com"/>
    <s v="Garantia de Servicio, Cuenta 78647886 // JHON ALEXANDER MARTINEZ ALVAREZ"/>
    <s v="78647886 "/>
    <s v="JHON ALEXA MARTINEZ ALVAREZ "/>
    <s v="SOHO"/>
    <s v="CLIENTE CLARO"/>
    <x v="0"/>
    <m/>
    <s v="FIJO"/>
    <s v="HFC"/>
    <s v="PRODUCTO"/>
    <m/>
    <m/>
    <m/>
    <m/>
    <m/>
    <m/>
    <m/>
    <m/>
    <m/>
    <m/>
    <m/>
    <m/>
    <m/>
    <m/>
    <m/>
    <m/>
    <m/>
    <m/>
    <m/>
    <m/>
    <m/>
    <m/>
    <m/>
    <m/>
    <m/>
    <m/>
    <m/>
    <m/>
    <m/>
    <m/>
    <m/>
    <m/>
    <m/>
    <m/>
    <m/>
    <m/>
    <m/>
    <m/>
    <s v="INFORMACIÓN DE BENEFICIOS"/>
    <m/>
    <m/>
    <m/>
    <m/>
    <m/>
    <m/>
    <m/>
    <m/>
    <m/>
    <m/>
    <m/>
    <m/>
    <m/>
    <m/>
    <m/>
    <m/>
    <m/>
    <m/>
    <m/>
    <m/>
    <m/>
    <m/>
    <m/>
    <m/>
    <m/>
    <m/>
    <m/>
    <m/>
    <m/>
    <m/>
    <m/>
    <m/>
    <m/>
    <m/>
    <m/>
    <m/>
    <m/>
    <m/>
    <m/>
    <m/>
    <m/>
    <m/>
    <m/>
    <m/>
    <m/>
    <m/>
    <m/>
    <m/>
    <m/>
    <m/>
    <m/>
    <m/>
    <m/>
    <m/>
    <m/>
    <m/>
    <m/>
    <m/>
    <m/>
    <m/>
    <m/>
    <m/>
    <m/>
    <m/>
    <m/>
    <m/>
    <m/>
    <m/>
    <m/>
    <m/>
    <x v="0"/>
    <m/>
    <m/>
    <m/>
    <m/>
    <m/>
    <s v="GESTIONADO"/>
    <m/>
    <d v="2024-01-18T00:00:00"/>
    <s v="NO APLICA"/>
    <s v="NO APLICA"/>
    <x v="26"/>
    <x v="0"/>
    <x v="0"/>
    <x v="0"/>
    <x v="0"/>
    <n v="1"/>
    <n v="1"/>
    <n v="1"/>
    <n v="1"/>
    <x v="0"/>
    <n v="1"/>
    <s v="78647886 JHON ALEXA MARTINEZ ALVAREZ "/>
    <x v="1"/>
    <d v="2024-01-18T00:00:00"/>
    <x v="3887"/>
    <d v="1899-12-30T00:00:00"/>
    <d v="2024-01-18T10:30:00"/>
    <s v=" 10:30"/>
    <d v="1899-12-30T10:41:34"/>
    <x v="2"/>
    <x v="2"/>
    <x v="16"/>
    <x v="1"/>
    <n v="8193"/>
  </r>
  <r>
    <n v="3918"/>
    <d v="2024-01-18T21:12:55"/>
    <d v="2024-01-18T21:13:37"/>
    <s v="45077016@ventasyservicios.com.co"/>
    <s v="Luis Guanuquiza Dominguez"/>
    <m/>
    <d v="2024-01-18T00:00:00"/>
    <s v="13:35"/>
    <x v="3"/>
    <m/>
    <s v="15571979"/>
    <m/>
    <m/>
    <m/>
    <m/>
    <m/>
    <m/>
    <m/>
    <m/>
    <s v="807005753"/>
    <s v="CORPORACION CULTURAL BIBILIOTECA PUBLICA"/>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8T00:00:00"/>
    <m/>
    <m/>
    <x v="21"/>
    <x v="3"/>
    <x v="0"/>
    <x v="0"/>
    <x v="0"/>
    <n v="1"/>
    <n v="1"/>
    <n v="1"/>
    <n v="1"/>
    <x v="0"/>
    <n v="1"/>
    <s v="807005753CORPORACION CULTURAL BIBILIOTECA PUBLICA"/>
    <x v="0"/>
    <d v="2024-01-18T00:00:00"/>
    <x v="3888"/>
    <d v="1899-12-30T00:00:00"/>
    <d v="2024-01-18T13:35:00"/>
    <s v="13:35"/>
    <d v="1899-12-30T07:38:37"/>
    <x v="2"/>
    <x v="2"/>
    <x v="25"/>
    <x v="1"/>
    <n v="8193"/>
  </r>
  <r>
    <n v="3919"/>
    <d v="2024-01-18T21:12:44"/>
    <d v="2024-01-18T21:13:43"/>
    <s v="45077024@ventasyservicios.com.co"/>
    <s v="Leidy Tatiana Pinzon Calderon"/>
    <m/>
    <d v="2024-01-18T00:00:00"/>
    <s v="13:30"/>
    <x v="7"/>
    <m/>
    <m/>
    <m/>
    <m/>
    <m/>
    <m/>
    <s v="andreah0321@hotmail.com"/>
    <s v="Re: Cesión de Contrato Linea Movil"/>
    <m/>
    <m/>
    <s v="3113246456"/>
    <s v="ANDREA CAROLINA BARRERA VERA"/>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8T00:00:00"/>
    <m/>
    <m/>
    <x v="78"/>
    <x v="6"/>
    <x v="0"/>
    <x v="0"/>
    <x v="0"/>
    <n v="1"/>
    <n v="1"/>
    <n v="1"/>
    <n v="1"/>
    <x v="0"/>
    <n v="1"/>
    <s v="3113246456ANDREA CAROLINA BARRERA VERA"/>
    <x v="0"/>
    <d v="2024-01-18T00:00:00"/>
    <x v="3889"/>
    <d v="1899-12-30T00:00:00"/>
    <d v="2024-01-18T13:30:00"/>
    <s v="13:30"/>
    <d v="1899-12-30T07:43:43"/>
    <x v="2"/>
    <x v="2"/>
    <x v="12"/>
    <x v="1"/>
    <n v="8193"/>
  </r>
  <r>
    <n v="3920"/>
    <d v="2024-01-18T21:17:01"/>
    <d v="2024-01-18T21:17:49"/>
    <s v="45664102@ventasyservicios.com.co"/>
    <s v="Angie Tatiana Tique Cardozo"/>
    <m/>
    <d v="2024-01-18T00:00:00"/>
    <s v="10:30 a. m."/>
    <x v="0"/>
    <m/>
    <m/>
    <m/>
    <m/>
    <m/>
    <m/>
    <m/>
    <m/>
    <s v="backofficepyme@teamcomunicaciones.com"/>
    <s v="Garantia de Servicio, Cuenta 78647886 // JHON ALEXANDER MARTINEZ ALVAREZ"/>
    <s v="78647886"/>
    <s v="JHON ALEXA MARTINEZ ALVAREZ  "/>
    <s v="SOHO"/>
    <s v="CLIENTE CLARO"/>
    <x v="0"/>
    <m/>
    <s v="FIJO"/>
    <s v="HFC"/>
    <s v="PRODUCTO"/>
    <m/>
    <m/>
    <m/>
    <m/>
    <m/>
    <m/>
    <m/>
    <m/>
    <m/>
    <m/>
    <m/>
    <m/>
    <m/>
    <m/>
    <m/>
    <m/>
    <m/>
    <m/>
    <m/>
    <m/>
    <m/>
    <m/>
    <m/>
    <m/>
    <m/>
    <m/>
    <m/>
    <m/>
    <m/>
    <m/>
    <m/>
    <m/>
    <m/>
    <m/>
    <m/>
    <m/>
    <m/>
    <m/>
    <s v="INFORMACIÓN DE BENEFICIOS"/>
    <m/>
    <m/>
    <m/>
    <m/>
    <m/>
    <m/>
    <m/>
    <m/>
    <m/>
    <m/>
    <m/>
    <m/>
    <m/>
    <m/>
    <m/>
    <m/>
    <m/>
    <m/>
    <m/>
    <m/>
    <m/>
    <m/>
    <m/>
    <m/>
    <m/>
    <m/>
    <m/>
    <m/>
    <m/>
    <m/>
    <m/>
    <m/>
    <m/>
    <m/>
    <m/>
    <m/>
    <m/>
    <m/>
    <m/>
    <m/>
    <m/>
    <m/>
    <m/>
    <m/>
    <m/>
    <m/>
    <m/>
    <m/>
    <m/>
    <m/>
    <m/>
    <m/>
    <m/>
    <m/>
    <m/>
    <m/>
    <m/>
    <m/>
    <m/>
    <m/>
    <m/>
    <m/>
    <m/>
    <m/>
    <m/>
    <m/>
    <m/>
    <m/>
    <m/>
    <m/>
    <x v="0"/>
    <m/>
    <m/>
    <m/>
    <m/>
    <m/>
    <s v="GESTIONADO"/>
    <m/>
    <d v="2024-01-18T00:00:00"/>
    <s v="NO APLICA"/>
    <s v="NO APLICA"/>
    <x v="26"/>
    <x v="0"/>
    <x v="0"/>
    <x v="0"/>
    <x v="0"/>
    <n v="1"/>
    <n v="1"/>
    <n v="1"/>
    <n v="1"/>
    <x v="0"/>
    <n v="1"/>
    <s v="78647886JHON ALEXA MARTINEZ ALVAREZ  "/>
    <x v="1"/>
    <d v="2024-01-18T00:00:00"/>
    <x v="3890"/>
    <d v="1899-12-30T00:00:00"/>
    <d v="2024-01-18T10:30:00"/>
    <s v="10:30"/>
    <d v="1899-12-30T10:47:49"/>
    <x v="2"/>
    <x v="2"/>
    <x v="16"/>
    <x v="1"/>
    <n v="8193"/>
  </r>
  <r>
    <n v="3921"/>
    <d v="2024-01-18T21:18:01"/>
    <d v="2024-01-18T21:18:48"/>
    <s v="45981202@ventasyservicios.com.co"/>
    <s v="Candida Mayerli Moyano Casallas"/>
    <m/>
    <d v="2024-01-18T00:00:00"/>
    <s v="3:51:00 p."/>
    <x v="5"/>
    <m/>
    <m/>
    <m/>
    <m/>
    <m/>
    <m/>
    <m/>
    <m/>
    <m/>
    <m/>
    <s v="1513976790"/>
    <s v="HOOVER CUERO CORREA"/>
    <s v="NO DETERMINADO"/>
    <s v="CLIENTE EXTERNO"/>
    <x v="0"/>
    <m/>
    <m/>
    <m/>
    <m/>
    <m/>
    <m/>
    <m/>
    <m/>
    <m/>
    <m/>
    <m/>
    <m/>
    <m/>
    <m/>
    <m/>
    <m/>
    <m/>
    <m/>
    <m/>
    <m/>
    <m/>
    <m/>
    <m/>
    <m/>
    <m/>
    <m/>
    <m/>
    <m/>
    <m/>
    <m/>
    <m/>
    <m/>
    <m/>
    <m/>
    <m/>
    <m/>
    <m/>
    <m/>
    <m/>
    <m/>
    <m/>
    <m/>
    <m/>
    <m/>
    <m/>
    <m/>
    <m/>
    <m/>
    <m/>
    <m/>
    <m/>
    <m/>
    <m/>
    <m/>
    <m/>
    <m/>
    <m/>
    <m/>
    <m/>
    <m/>
    <m/>
    <m/>
    <m/>
    <m/>
    <m/>
    <m/>
    <m/>
    <m/>
    <m/>
    <m/>
    <m/>
    <m/>
    <m/>
    <m/>
    <m/>
    <m/>
    <m/>
    <m/>
    <m/>
    <m/>
    <m/>
    <s v="Abono y reconexión de línea ( pago no reflejado)"/>
    <s v="MÓVIL"/>
    <m/>
    <s v="PAGO YA APLICADO"/>
    <s v="CAV CLARO"/>
    <s v="PAGO EN CAJA DIRECTA DEL BANCO"/>
    <m/>
    <m/>
    <m/>
    <m/>
    <m/>
    <m/>
    <m/>
    <m/>
    <m/>
    <m/>
    <m/>
    <m/>
    <m/>
    <m/>
    <m/>
    <m/>
    <m/>
    <m/>
    <m/>
    <m/>
    <m/>
    <m/>
    <m/>
    <m/>
    <m/>
    <m/>
    <x v="0"/>
    <m/>
    <m/>
    <m/>
    <m/>
    <m/>
    <s v="GESTIONADO"/>
    <m/>
    <d v="2024-01-18T00:00:00"/>
    <m/>
    <m/>
    <x v="70"/>
    <x v="4"/>
    <x v="0"/>
    <x v="0"/>
    <x v="0"/>
    <n v="1"/>
    <n v="1"/>
    <n v="1"/>
    <n v="1"/>
    <x v="0"/>
    <n v="1"/>
    <s v="1513976790"/>
    <x v="0"/>
    <d v="2024-01-18T00:00:00"/>
    <x v="3891"/>
    <d v="1899-12-30T00:00:00"/>
    <d v="2024-01-18T03:51:00"/>
    <s v="3:51"/>
    <d v="1899-12-30T17:27:48"/>
    <x v="3"/>
    <x v="2"/>
    <x v="10"/>
    <x v="1"/>
    <n v="8193"/>
  </r>
  <r>
    <n v="3922"/>
    <d v="2024-01-18T21:10:15"/>
    <d v="2024-01-18T21:19:36"/>
    <s v="46046817@ventasyservicios.com.co"/>
    <s v="Nicolas Romero Parra"/>
    <m/>
    <d v="2024-01-17T00:00:00"/>
    <s v="8:37"/>
    <x v="4"/>
    <m/>
    <m/>
    <m/>
    <m/>
    <m/>
    <m/>
    <m/>
    <m/>
    <s v="Daniel.Lopez@elementoselectricos.com.co"/>
    <s v="RE: Fwd: RE: Fwd: RE: Fwd: RV: SOLICITUD DE PAZ Y SALVO"/>
    <s v="30719"/>
    <s v="ELEMENTOS ELECTRICOS S.A"/>
    <s v="PYME MEDIANA"/>
    <s v="CLIENTE CLARO"/>
    <x v="0"/>
    <m/>
    <s v="FIJO"/>
    <s v="FO"/>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7T00:00:00"/>
    <s v="N/A"/>
    <s v="20683654"/>
    <x v="47"/>
    <x v="0"/>
    <x v="0"/>
    <x v="0"/>
    <x v="0"/>
    <n v="1"/>
    <n v="1"/>
    <n v="1"/>
    <n v="1"/>
    <x v="2"/>
    <n v="3"/>
    <s v="30719ELEMENTOS ELECTRICOS S.A"/>
    <x v="1"/>
    <d v="2024-01-18T00:00:00"/>
    <x v="3892"/>
    <d v="1899-12-30T00:00:00"/>
    <d v="2024-01-17T08:37:00"/>
    <s v="8:37"/>
    <d v="1899-12-31T12:42:36"/>
    <x v="0"/>
    <x v="2"/>
    <x v="3"/>
    <x v="1"/>
    <n v="8193"/>
  </r>
  <r>
    <n v="3923"/>
    <d v="2024-01-18T21:19:56"/>
    <d v="2024-01-18T21:20:45"/>
    <s v="45961588@ventasyservicios.com.co"/>
    <s v="Brian Fernando Camacho Hernandez"/>
    <m/>
    <d v="2024-01-17T00:00:00"/>
    <s v="1146"/>
    <x v="4"/>
    <m/>
    <m/>
    <m/>
    <m/>
    <m/>
    <m/>
    <m/>
    <m/>
    <s v="lina.ceballos@claro.com.co"/>
    <s v="Re: SOLICITUD PROPUESTA DE FIDELIZACION MÓVIL- EMPRESA EDS GALVIS Y JAIMES SAS - NIT 804001550-0"/>
    <s v="8.22499709"/>
    <s v="E.D.S. GALVIS Y JAIMES S."/>
    <s v="SOHO"/>
    <s v="CLIENTE CLAR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8T00:00:00"/>
    <s v="NA"/>
    <s v="NA"/>
    <x v="0"/>
    <x v="0"/>
    <x v="0"/>
    <x v="0"/>
    <x v="0"/>
    <n v="1"/>
    <n v="1"/>
    <n v="1"/>
    <n v="1"/>
    <x v="0"/>
    <n v="1"/>
    <s v="8.22499709E.D.S. GALVIS Y JAIMES S."/>
    <x v="0"/>
    <d v="2024-01-18T00:00:00"/>
    <x v="3893"/>
    <d v="1899-12-30T00:00:00"/>
    <d v="2024-01-17T00:00:00"/>
    <s v="Hora mal diligenciada."/>
    <d v="1899-12-31T21:20:45"/>
    <x v="0"/>
    <x v="0"/>
    <x v="21"/>
    <x v="0"/>
    <n v="8193"/>
  </r>
  <r>
    <n v="3924"/>
    <d v="2024-01-18T21:22:15"/>
    <d v="2024-01-18T21:22:23"/>
    <s v="45113897@ventasyservicios.com.co"/>
    <s v="Diana Carolina Zambrano Cruz"/>
    <m/>
    <d v="2024-01-18T00:00:00"/>
    <s v="11:32"/>
    <x v="4"/>
    <m/>
    <m/>
    <m/>
    <m/>
    <m/>
    <m/>
    <m/>
    <m/>
    <s v="liderbogota@tractocentrocolombia.com"/>
    <s v="TRASLADO DE UBICACION - SERVICIO CLARO EMPRESA"/>
    <s v="12067376"/>
    <s v="TRACTOCENTRO COLOMBIA S.A.S."/>
    <s v="MICRO"/>
    <s v="CLIENTE EXTERNO"/>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8T00:00:00"/>
    <m/>
    <m/>
    <x v="80"/>
    <x v="0"/>
    <x v="0"/>
    <x v="0"/>
    <x v="0"/>
    <n v="1"/>
    <n v="1"/>
    <n v="1"/>
    <n v="1"/>
    <x v="0"/>
    <n v="1"/>
    <s v="12067376TRACTOCENTRO COLOMBIA S.A.S."/>
    <x v="0"/>
    <d v="2024-01-18T00:00:00"/>
    <x v="3894"/>
    <d v="1899-12-30T00:00:00"/>
    <d v="2024-01-18T11:32:00"/>
    <s v="11:32"/>
    <d v="1899-12-30T09:50:23"/>
    <x v="2"/>
    <x v="2"/>
    <x v="30"/>
    <x v="0"/>
    <n v="8193"/>
  </r>
  <r>
    <n v="3925"/>
    <d v="2024-01-18T21:24:46"/>
    <d v="2024-01-18T21:25:49"/>
    <s v="45664102@ventasyservicios.com.co"/>
    <s v="Angie Tatiana Tique Cardozo"/>
    <m/>
    <d v="2024-01-18T00:00:00"/>
    <s v="10:31 a. m."/>
    <x v="0"/>
    <m/>
    <m/>
    <m/>
    <m/>
    <m/>
    <m/>
    <m/>
    <m/>
    <s v="gerencia@volmot.com"/>
    <s v="SOLICITUD NOTA CREDITO"/>
    <s v="13046459"/>
    <s v="TRANSPORTES VOLMOT S.A.S."/>
    <s v="MICRO"/>
    <s v="CLIENTE EXTERNO"/>
    <x v="0"/>
    <m/>
    <s v="FIJO"/>
    <s v="FO"/>
    <s v="PQR"/>
    <m/>
    <m/>
    <m/>
    <m/>
    <m/>
    <m/>
    <m/>
    <m/>
    <m/>
    <m/>
    <m/>
    <m/>
    <m/>
    <m/>
    <m/>
    <m/>
    <m/>
    <m/>
    <m/>
    <m/>
    <m/>
    <m/>
    <m/>
    <m/>
    <m/>
    <m/>
    <m/>
    <m/>
    <m/>
    <m/>
    <m/>
    <m/>
    <m/>
    <m/>
    <m/>
    <m/>
    <m/>
    <s v="INFORMACIÓN - ACLARACIÓN"/>
    <s v="INFORMACIÓN DE BENEFICIOS"/>
    <m/>
    <m/>
    <m/>
    <m/>
    <m/>
    <m/>
    <m/>
    <m/>
    <m/>
    <m/>
    <m/>
    <m/>
    <m/>
    <m/>
    <m/>
    <m/>
    <m/>
    <m/>
    <m/>
    <m/>
    <m/>
    <m/>
    <m/>
    <m/>
    <m/>
    <m/>
    <m/>
    <m/>
    <m/>
    <m/>
    <m/>
    <m/>
    <m/>
    <m/>
    <m/>
    <m/>
    <m/>
    <m/>
    <m/>
    <m/>
    <m/>
    <m/>
    <m/>
    <m/>
    <m/>
    <m/>
    <m/>
    <m/>
    <m/>
    <m/>
    <m/>
    <m/>
    <m/>
    <m/>
    <m/>
    <m/>
    <m/>
    <m/>
    <m/>
    <m/>
    <m/>
    <m/>
    <m/>
    <m/>
    <m/>
    <m/>
    <m/>
    <m/>
    <m/>
    <m/>
    <x v="0"/>
    <m/>
    <m/>
    <m/>
    <m/>
    <m/>
    <s v="GESTIONADO"/>
    <m/>
    <d v="2024-01-18T00:00:00"/>
    <s v="NO APLICA"/>
    <s v="NO APLICA"/>
    <x v="97"/>
    <x v="0"/>
    <x v="0"/>
    <x v="0"/>
    <x v="0"/>
    <n v="1"/>
    <n v="1"/>
    <n v="1"/>
    <n v="1"/>
    <x v="0"/>
    <n v="1"/>
    <s v="13046459TRANSPORTES VOLMOT S.A.S."/>
    <x v="1"/>
    <d v="2024-01-18T00:00:00"/>
    <x v="3895"/>
    <d v="1899-12-30T00:00:00"/>
    <d v="2024-01-18T10:31:00"/>
    <s v="10:31"/>
    <d v="1899-12-30T10:54:49"/>
    <x v="2"/>
    <x v="2"/>
    <x v="16"/>
    <x v="1"/>
    <n v="8193"/>
  </r>
  <r>
    <n v="3926"/>
    <d v="2024-01-18T21:20:47"/>
    <d v="2024-01-18T21:26:02"/>
    <s v="45981202@ventasyservicios.com.co"/>
    <s v="Candida Mayerli Moyano Casallas"/>
    <m/>
    <d v="2024-01-18T00:00:00"/>
    <s v="3:52 p. m."/>
    <x v="5"/>
    <m/>
    <m/>
    <m/>
    <m/>
    <m/>
    <m/>
    <m/>
    <m/>
    <m/>
    <m/>
    <s v="13380963"/>
    <s v="LUZ YANETH VILLAREAL DE LA HOZ"/>
    <s v="SOHO"/>
    <s v="CLIENTE EXTERNO"/>
    <x v="0"/>
    <m/>
    <m/>
    <m/>
    <m/>
    <m/>
    <m/>
    <m/>
    <m/>
    <m/>
    <m/>
    <m/>
    <m/>
    <m/>
    <m/>
    <m/>
    <m/>
    <m/>
    <m/>
    <m/>
    <m/>
    <m/>
    <m/>
    <m/>
    <m/>
    <m/>
    <m/>
    <m/>
    <m/>
    <m/>
    <m/>
    <m/>
    <m/>
    <m/>
    <m/>
    <m/>
    <m/>
    <m/>
    <m/>
    <m/>
    <m/>
    <m/>
    <m/>
    <m/>
    <m/>
    <m/>
    <m/>
    <m/>
    <m/>
    <m/>
    <m/>
    <m/>
    <m/>
    <m/>
    <m/>
    <m/>
    <m/>
    <m/>
    <m/>
    <m/>
    <m/>
    <m/>
    <m/>
    <m/>
    <m/>
    <m/>
    <m/>
    <m/>
    <m/>
    <m/>
    <m/>
    <m/>
    <m/>
    <m/>
    <m/>
    <m/>
    <m/>
    <m/>
    <m/>
    <m/>
    <m/>
    <m/>
    <s v="PAGO NO ABONADO"/>
    <s v="FIJA"/>
    <s v="FO"/>
    <s v="PAGO YA APLICADO"/>
    <s v="APP MI CLARO"/>
    <s v="TRANSFERENCIA CON PAGO A LA REFERENCIA"/>
    <m/>
    <m/>
    <m/>
    <m/>
    <m/>
    <m/>
    <m/>
    <m/>
    <m/>
    <m/>
    <m/>
    <m/>
    <m/>
    <m/>
    <m/>
    <m/>
    <m/>
    <m/>
    <m/>
    <m/>
    <m/>
    <m/>
    <m/>
    <m/>
    <m/>
    <m/>
    <x v="0"/>
    <m/>
    <m/>
    <m/>
    <m/>
    <m/>
    <s v="GESTIONADO"/>
    <m/>
    <d v="2024-01-18T00:00:00"/>
    <m/>
    <m/>
    <x v="70"/>
    <x v="4"/>
    <x v="0"/>
    <x v="0"/>
    <x v="0"/>
    <n v="1"/>
    <n v="1"/>
    <n v="1"/>
    <n v="1"/>
    <x v="0"/>
    <n v="1"/>
    <s v="13380963"/>
    <x v="0"/>
    <d v="2024-01-18T00:00:00"/>
    <x v="3896"/>
    <d v="1899-12-30T00:00:00"/>
    <d v="2024-01-18T03:52:00"/>
    <s v="3:52"/>
    <d v="1899-12-30T17:34:02"/>
    <x v="3"/>
    <x v="2"/>
    <x v="10"/>
    <x v="1"/>
    <n v="8193"/>
  </r>
  <r>
    <n v="3927"/>
    <d v="2024-01-18T21:24:56"/>
    <d v="2024-01-18T21:26:11"/>
    <s v="46044558@ventasyservicios.com.co"/>
    <s v="Dick Harry Rodriguez Rocha"/>
    <m/>
    <d v="2024-01-17T00:00:00"/>
    <s v="11:04"/>
    <x v="4"/>
    <m/>
    <m/>
    <m/>
    <m/>
    <m/>
    <m/>
    <m/>
    <m/>
    <s v="cmejia@asomedios.com"/>
    <s v="Actualización y cambio de cliente perfilado"/>
    <s v="860065763"/>
    <s v="ASOCIACION NACIONAL DE ME"/>
    <s v="PYME MEDIANA"/>
    <s v="CLIENTE EXTERNO"/>
    <x v="0"/>
    <m/>
    <s v="MÓVIL"/>
    <m/>
    <m/>
    <s v="PERFILAMIENTO ESPECIAL"/>
    <m/>
    <m/>
    <m/>
    <m/>
    <m/>
    <m/>
    <m/>
    <m/>
    <m/>
    <m/>
    <m/>
    <m/>
    <m/>
    <m/>
    <m/>
    <m/>
    <m/>
    <m/>
    <m/>
    <m/>
    <m/>
    <m/>
    <m/>
    <m/>
    <m/>
    <m/>
    <m/>
    <m/>
    <m/>
    <m/>
    <m/>
    <m/>
    <m/>
    <m/>
    <s v="INFORMACIÓN - ACLARACIÓN"/>
    <m/>
    <m/>
    <m/>
    <m/>
    <m/>
    <m/>
    <m/>
    <m/>
    <m/>
    <m/>
    <m/>
    <m/>
    <m/>
    <m/>
    <m/>
    <m/>
    <m/>
    <m/>
    <m/>
    <m/>
    <m/>
    <m/>
    <m/>
    <m/>
    <m/>
    <m/>
    <m/>
    <m/>
    <m/>
    <m/>
    <m/>
    <m/>
    <m/>
    <m/>
    <m/>
    <m/>
    <m/>
    <m/>
    <m/>
    <m/>
    <m/>
    <m/>
    <m/>
    <m/>
    <m/>
    <m/>
    <m/>
    <m/>
    <m/>
    <m/>
    <m/>
    <m/>
    <m/>
    <m/>
    <m/>
    <m/>
    <m/>
    <m/>
    <m/>
    <m/>
    <m/>
    <m/>
    <m/>
    <m/>
    <m/>
    <m/>
    <m/>
    <m/>
    <m/>
    <m/>
    <m/>
    <m/>
    <m/>
    <x v="0"/>
    <m/>
    <m/>
    <m/>
    <m/>
    <m/>
    <s v="GESTIONADO"/>
    <m/>
    <d v="2024-01-18T00:00:00"/>
    <m/>
    <m/>
    <x v="150"/>
    <x v="0"/>
    <x v="0"/>
    <x v="0"/>
    <x v="0"/>
    <n v="1"/>
    <n v="1"/>
    <n v="1"/>
    <n v="1"/>
    <x v="0"/>
    <n v="1"/>
    <s v="860065763ASOCIACION NACIONAL DE ME"/>
    <x v="0"/>
    <d v="2024-01-18T00:00:00"/>
    <x v="3897"/>
    <d v="1899-12-30T00:00:00"/>
    <d v="2024-01-17T11:04:00"/>
    <s v="11:04"/>
    <d v="1899-12-31T10:22:11"/>
    <x v="0"/>
    <x v="0"/>
    <x v="20"/>
    <x v="1"/>
    <n v="8193"/>
  </r>
  <r>
    <n v="3928"/>
    <d v="2024-01-18T21:26:01"/>
    <d v="2024-01-18T21:26:48"/>
    <s v="45077016@ventasyservicios.com.co"/>
    <s v="Luis Guanuquiza Dominguez"/>
    <m/>
    <d v="2024-01-18T00:00:00"/>
    <s v="14:33"/>
    <x v="3"/>
    <m/>
    <s v="15572025"/>
    <m/>
    <m/>
    <m/>
    <m/>
    <m/>
    <m/>
    <m/>
    <m/>
    <s v="901159328"/>
    <s v="S&amp;C IMPORT AND EXPORT SAS"/>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8T00:00:00"/>
    <m/>
    <m/>
    <x v="21"/>
    <x v="3"/>
    <x v="0"/>
    <x v="0"/>
    <x v="0"/>
    <n v="1"/>
    <n v="1"/>
    <n v="1"/>
    <n v="1"/>
    <x v="0"/>
    <n v="1"/>
    <s v="901159328S&amp;C IMPORT AND EXPORT SAS"/>
    <x v="0"/>
    <d v="2024-01-18T00:00:00"/>
    <x v="3898"/>
    <d v="1899-12-30T00:00:00"/>
    <d v="2024-01-18T14:33:00"/>
    <s v="14:33"/>
    <d v="1899-12-30T06:53:48"/>
    <x v="2"/>
    <x v="2"/>
    <x v="25"/>
    <x v="1"/>
    <n v="8193"/>
  </r>
  <r>
    <n v="3929"/>
    <d v="2024-01-18T21:27:15"/>
    <d v="2024-01-18T21:28:45"/>
    <s v="46046817@ventasyservicios.com.co"/>
    <s v="Nicolas Romero Parra"/>
    <m/>
    <d v="2024-01-17T00:00:00"/>
    <s v="8:01"/>
    <x v="4"/>
    <m/>
    <m/>
    <m/>
    <m/>
    <m/>
    <m/>
    <m/>
    <m/>
    <s v="serviciospublicosdromedicas@gmail.com; "/>
    <s v="Re: Fwd: Fwd: RETIRO URGENTE DROMEDICAS DEL ORIENTE S.A.S"/>
    <s v="12509714"/>
    <s v="JHON JAIRO DURAN GOMEZ"/>
    <s v="PYME MEDIANA"/>
    <s v="CLIENTE CLARO"/>
    <x v="1"/>
    <s v="CARLOS ANDRES GARCIA CARRILLO"/>
    <s v="FIJO"/>
    <s v="FO"/>
    <s v="CASO A OTRAS ÁREAS"/>
    <m/>
    <m/>
    <m/>
    <m/>
    <m/>
    <m/>
    <m/>
    <m/>
    <s v="CSM"/>
    <m/>
    <m/>
    <m/>
    <m/>
    <m/>
    <m/>
    <m/>
    <m/>
    <m/>
    <m/>
    <m/>
    <m/>
    <m/>
    <m/>
    <m/>
    <m/>
    <m/>
    <m/>
    <m/>
    <m/>
    <m/>
    <m/>
    <m/>
    <m/>
    <m/>
    <m/>
    <m/>
    <m/>
    <m/>
    <m/>
    <m/>
    <m/>
    <m/>
    <m/>
    <m/>
    <m/>
    <m/>
    <m/>
    <m/>
    <m/>
    <m/>
    <m/>
    <m/>
    <m/>
    <m/>
    <m/>
    <m/>
    <m/>
    <m/>
    <m/>
    <m/>
    <m/>
    <m/>
    <m/>
    <m/>
    <m/>
    <m/>
    <m/>
    <m/>
    <m/>
    <m/>
    <m/>
    <m/>
    <m/>
    <m/>
    <m/>
    <m/>
    <m/>
    <m/>
    <m/>
    <m/>
    <m/>
    <m/>
    <m/>
    <m/>
    <m/>
    <m/>
    <m/>
    <m/>
    <m/>
    <m/>
    <m/>
    <m/>
    <m/>
    <m/>
    <m/>
    <m/>
    <m/>
    <m/>
    <m/>
    <m/>
    <m/>
    <m/>
    <m/>
    <m/>
    <m/>
    <m/>
    <m/>
    <m/>
    <m/>
    <x v="0"/>
    <m/>
    <m/>
    <m/>
    <m/>
    <m/>
    <s v="GESTIONADO"/>
    <m/>
    <d v="2024-01-17T00:00:00"/>
    <s v="N/A"/>
    <s v="0"/>
    <x v="2"/>
    <x v="0"/>
    <x v="0"/>
    <x v="12"/>
    <x v="1"/>
    <n v="1"/>
    <n v="1"/>
    <n v="1"/>
    <n v="1"/>
    <x v="1"/>
    <n v="2"/>
    <s v="12509714JHON JAIRO DURAN GOMEZ"/>
    <x v="0"/>
    <d v="2024-01-18T00:00:00"/>
    <x v="3899"/>
    <d v="1899-12-30T00:00:00"/>
    <d v="2024-01-17T08:01:00"/>
    <s v="8:01"/>
    <d v="1899-12-31T13:27:45"/>
    <x v="0"/>
    <x v="2"/>
    <x v="3"/>
    <x v="1"/>
    <n v="8193"/>
  </r>
  <r>
    <n v="3930"/>
    <d v="2024-01-18T21:28:04"/>
    <d v="2024-01-18T21:29:02"/>
    <s v="45077024@ventasyservicios.com.co"/>
    <s v="Leidy Tatiana Pinzon Calderon"/>
    <m/>
    <d v="2024-01-18T00:00:00"/>
    <s v="13:53"/>
    <x v="7"/>
    <m/>
    <m/>
    <m/>
    <m/>
    <m/>
    <m/>
    <s v="vgalleg95@gmail.com"/>
    <s v="Re: Cesion de contrato"/>
    <m/>
    <m/>
    <s v="3103765004"/>
    <s v="SYTECH COMPANY S A S "/>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8T00:00:00"/>
    <m/>
    <m/>
    <x v="78"/>
    <x v="6"/>
    <x v="0"/>
    <x v="0"/>
    <x v="0"/>
    <n v="1"/>
    <n v="1"/>
    <n v="1"/>
    <n v="1"/>
    <x v="0"/>
    <n v="1"/>
    <s v="3103765004SYTECH COMPANY S A S "/>
    <x v="0"/>
    <d v="2024-01-18T00:00:00"/>
    <x v="3900"/>
    <d v="1899-12-30T00:00:00"/>
    <d v="2024-01-18T13:53:00"/>
    <s v="13:53"/>
    <d v="1899-12-30T07:36:02"/>
    <x v="2"/>
    <x v="2"/>
    <x v="12"/>
    <x v="1"/>
    <n v="8193"/>
  </r>
  <r>
    <n v="3931"/>
    <d v="2024-01-18T21:30:01"/>
    <d v="2024-01-18T21:30:50"/>
    <s v="45961588@ventasyservicios.com.co"/>
    <s v="Brian Fernando Camacho Hernandez"/>
    <m/>
    <d v="2024-01-17T00:00:00"/>
    <s v="1216"/>
    <x v="4"/>
    <m/>
    <m/>
    <m/>
    <m/>
    <m/>
    <m/>
    <m/>
    <m/>
    <s v="pyme@cell-people.com"/>
    <s v="Re: SOLICITUD DE RETENCION EMPRESA GERMAN BUITRAGO/10256336"/>
    <s v="8.22438549"/>
    <s v="GERMAN BUITRAGO ARANGO"/>
    <s v="SOHO"/>
    <s v="CLIENTE CLARO"/>
    <x v="0"/>
    <m/>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8T00:00:00"/>
    <s v="NA"/>
    <s v="NA"/>
    <x v="22"/>
    <x v="0"/>
    <x v="0"/>
    <x v="21"/>
    <x v="1"/>
    <n v="1"/>
    <n v="1"/>
    <n v="1"/>
    <n v="1"/>
    <x v="0"/>
    <n v="1"/>
    <s v="8.22438549GERMAN BUITRAGO ARANGO"/>
    <x v="0"/>
    <d v="2024-01-18T00:00:00"/>
    <x v="3901"/>
    <d v="1899-12-30T00:00:00"/>
    <d v="2024-01-17T00:00:00"/>
    <s v="Hora mal diligenciada."/>
    <d v="1899-12-31T21:30:50"/>
    <x v="0"/>
    <x v="0"/>
    <x v="21"/>
    <x v="0"/>
    <n v="8193"/>
  </r>
  <r>
    <n v="3932"/>
    <d v="2024-01-18T21:30:43"/>
    <d v="2024-01-18T21:32:27"/>
    <s v="45688293@ventasyservicios.com.co"/>
    <s v="Juan David Mendez"/>
    <m/>
    <d v="2024-01-17T00:00:00"/>
    <s v="19:34"/>
    <x v="0"/>
    <m/>
    <m/>
    <m/>
    <m/>
    <m/>
    <m/>
    <m/>
    <m/>
    <s v="andres.agudeloj@claro.com.co"/>
    <s v="RV: Verificación de linea y solicitud de fidelización"/>
    <s v="8.22457562"/>
    <s v="ALLTEX S.A.S. "/>
    <s v="PYME PEQUEÑA"/>
    <s v="CLIENTE CLAR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8T00:00:00"/>
    <m/>
    <m/>
    <x v="0"/>
    <x v="0"/>
    <x v="0"/>
    <x v="0"/>
    <x v="0"/>
    <n v="1"/>
    <n v="1"/>
    <n v="1"/>
    <n v="1"/>
    <x v="0"/>
    <n v="1"/>
    <s v="8.22457562ALLTEX S.A.S. "/>
    <x v="0"/>
    <d v="2024-01-18T00:00:00"/>
    <x v="3902"/>
    <d v="1899-12-30T00:00:00"/>
    <d v="2024-01-17T19:34:00"/>
    <s v="19:34"/>
    <d v="1899-12-31T01:58:27"/>
    <x v="0"/>
    <x v="0"/>
    <x v="4"/>
    <x v="1"/>
    <n v="8193"/>
  </r>
  <r>
    <n v="3933"/>
    <d v="2024-01-18T21:31:12"/>
    <d v="2024-01-18T21:32:48"/>
    <s v="45981202@ventasyservicios.com.co"/>
    <s v="Candida Mayerli Moyano Casallas"/>
    <m/>
    <d v="2024-01-18T00:00:00"/>
    <s v="4:00 p. m."/>
    <x v="5"/>
    <m/>
    <m/>
    <m/>
    <m/>
    <m/>
    <m/>
    <m/>
    <m/>
    <m/>
    <m/>
    <s v="4145373954 "/>
    <s v="PEREGRINO PADILLA ARDILA"/>
    <s v="SOHO"/>
    <s v="CLIENTE EXTERNO"/>
    <x v="0"/>
    <m/>
    <m/>
    <m/>
    <m/>
    <m/>
    <m/>
    <m/>
    <m/>
    <m/>
    <m/>
    <m/>
    <m/>
    <m/>
    <m/>
    <m/>
    <m/>
    <m/>
    <m/>
    <m/>
    <m/>
    <m/>
    <m/>
    <m/>
    <m/>
    <m/>
    <m/>
    <m/>
    <m/>
    <m/>
    <m/>
    <m/>
    <m/>
    <m/>
    <m/>
    <m/>
    <m/>
    <m/>
    <m/>
    <m/>
    <m/>
    <m/>
    <m/>
    <m/>
    <m/>
    <m/>
    <m/>
    <m/>
    <m/>
    <m/>
    <m/>
    <m/>
    <m/>
    <m/>
    <m/>
    <m/>
    <m/>
    <m/>
    <m/>
    <m/>
    <m/>
    <m/>
    <m/>
    <m/>
    <m/>
    <m/>
    <m/>
    <m/>
    <m/>
    <m/>
    <m/>
    <m/>
    <m/>
    <m/>
    <m/>
    <m/>
    <m/>
    <m/>
    <m/>
    <m/>
    <m/>
    <m/>
    <s v="Desbloqueo de mi equipo financiado"/>
    <s v="MÓVIL"/>
    <m/>
    <s v="PAGO YA APLICADO"/>
    <s v="BALOTO"/>
    <s v="PAGO EN CAJA DIRECTA DEL BANCO"/>
    <m/>
    <m/>
    <m/>
    <m/>
    <m/>
    <m/>
    <m/>
    <m/>
    <m/>
    <m/>
    <m/>
    <m/>
    <m/>
    <m/>
    <m/>
    <m/>
    <m/>
    <m/>
    <m/>
    <m/>
    <m/>
    <m/>
    <m/>
    <m/>
    <m/>
    <m/>
    <x v="0"/>
    <m/>
    <m/>
    <m/>
    <m/>
    <m/>
    <s v="GESTIONADO"/>
    <m/>
    <d v="2024-01-18T00:00:00"/>
    <m/>
    <m/>
    <x v="70"/>
    <x v="4"/>
    <x v="0"/>
    <x v="0"/>
    <x v="0"/>
    <n v="1"/>
    <n v="1"/>
    <n v="1"/>
    <n v="1"/>
    <x v="0"/>
    <n v="1"/>
    <s v="4145373954 "/>
    <x v="0"/>
    <d v="2024-01-18T00:00:00"/>
    <x v="3903"/>
    <d v="1899-12-30T00:00:00"/>
    <d v="2024-01-18T04:00:00"/>
    <s v="4:00"/>
    <d v="1899-12-30T17:32:48"/>
    <x v="3"/>
    <x v="2"/>
    <x v="10"/>
    <x v="1"/>
    <n v="8193"/>
  </r>
  <r>
    <n v="3934"/>
    <d v="2024-01-18T21:23:40"/>
    <d v="2024-01-18T21:33:14"/>
    <s v="45113897@ventasyservicios.com.co"/>
    <s v="Diana Carolina Zambrano Cruz"/>
    <m/>
    <d v="2024-01-18T00:00:00"/>
    <s v="10:06"/>
    <x v="4"/>
    <m/>
    <m/>
    <m/>
    <m/>
    <m/>
    <m/>
    <m/>
    <m/>
    <s v="contabilidad02@unihilo.com.co"/>
    <s v="Re: SECION CONTRATO"/>
    <s v="2381891"/>
    <s v="MATIAS DAV OHLGISSER GURFIMKEL             "/>
    <s v="SOHO"/>
    <s v="CLIENTE EXTERNO"/>
    <x v="0"/>
    <m/>
    <s v="FIJO"/>
    <s v="HFC"/>
    <s v="CESIÓN DE CONTRATO"/>
    <m/>
    <m/>
    <m/>
    <m/>
    <m/>
    <m/>
    <m/>
    <m/>
    <m/>
    <m/>
    <m/>
    <m/>
    <s v="ENTREGA DE DOCUMENTOS"/>
    <m/>
    <m/>
    <m/>
    <m/>
    <m/>
    <m/>
    <m/>
    <m/>
    <m/>
    <m/>
    <m/>
    <m/>
    <m/>
    <m/>
    <m/>
    <m/>
    <m/>
    <m/>
    <m/>
    <m/>
    <m/>
    <m/>
    <m/>
    <m/>
    <m/>
    <m/>
    <m/>
    <m/>
    <m/>
    <m/>
    <m/>
    <m/>
    <m/>
    <m/>
    <m/>
    <m/>
    <m/>
    <m/>
    <m/>
    <m/>
    <m/>
    <m/>
    <m/>
    <m/>
    <m/>
    <m/>
    <m/>
    <m/>
    <m/>
    <m/>
    <m/>
    <m/>
    <m/>
    <m/>
    <m/>
    <m/>
    <m/>
    <m/>
    <m/>
    <m/>
    <m/>
    <m/>
    <m/>
    <m/>
    <m/>
    <m/>
    <m/>
    <m/>
    <m/>
    <m/>
    <m/>
    <m/>
    <m/>
    <m/>
    <m/>
    <m/>
    <m/>
    <m/>
    <m/>
    <m/>
    <m/>
    <m/>
    <m/>
    <m/>
    <m/>
    <m/>
    <m/>
    <m/>
    <m/>
    <m/>
    <m/>
    <m/>
    <m/>
    <m/>
    <m/>
    <m/>
    <x v="0"/>
    <m/>
    <m/>
    <m/>
    <m/>
    <m/>
    <s v="GESTIONADO"/>
    <m/>
    <d v="2024-01-11T00:00:00"/>
    <m/>
    <m/>
    <x v="148"/>
    <x v="0"/>
    <x v="0"/>
    <x v="0"/>
    <x v="0"/>
    <n v="1"/>
    <n v="1"/>
    <n v="1"/>
    <n v="1"/>
    <x v="0"/>
    <n v="1"/>
    <s v="2381891MATIAS DAV OHLGISSER GURFIMKEL             "/>
    <x v="0"/>
    <d v="2024-01-18T00:00:00"/>
    <x v="3904"/>
    <d v="1899-12-30T00:00:00"/>
    <d v="2024-01-18T10:06:00"/>
    <s v="10:06"/>
    <d v="1899-12-30T11:27:14"/>
    <x v="2"/>
    <x v="2"/>
    <x v="30"/>
    <x v="0"/>
    <n v="8193"/>
  </r>
  <r>
    <n v="3935"/>
    <d v="2024-01-18T21:35:48"/>
    <d v="2024-01-18T21:37:24"/>
    <s v="46044558@ventasyservicios.com.co"/>
    <s v="Dick Harry Rodriguez Rocha"/>
    <m/>
    <d v="2024-01-17T00:00:00"/>
    <s v="11:21"/>
    <x v="4"/>
    <m/>
    <m/>
    <m/>
    <m/>
    <m/>
    <m/>
    <m/>
    <m/>
    <s v="compras@carguemos.com"/>
    <s v="Re: RV: Re: RV: OFERTA DE MEJORAMIENTO// CARGUEMOS SAS // LINEAS MOVILES // CLARO!"/>
    <s v="0"/>
    <s v="CARGUEMOS SAS"/>
    <s v="NO DETERMINADO"/>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8T00:00:00"/>
    <m/>
    <m/>
    <x v="47"/>
    <x v="0"/>
    <x v="0"/>
    <x v="0"/>
    <x v="0"/>
    <n v="1"/>
    <n v="1"/>
    <n v="1"/>
    <n v="1"/>
    <x v="0"/>
    <n v="1"/>
    <s v="0CARGUEMOS SAS"/>
    <x v="0"/>
    <d v="2024-01-18T00:00:00"/>
    <x v="3905"/>
    <d v="1899-12-30T00:00:00"/>
    <d v="2024-01-17T11:21:00"/>
    <s v="11:21"/>
    <d v="1899-12-31T10:16:24"/>
    <x v="0"/>
    <x v="0"/>
    <x v="20"/>
    <x v="1"/>
    <n v="8193"/>
  </r>
  <r>
    <n v="3936"/>
    <d v="2024-01-18T21:37:14"/>
    <d v="2024-01-18T21:38:08"/>
    <s v="45664102@ventasyservicios.com.co"/>
    <s v="Angie Tatiana Tique Cardozo"/>
    <m/>
    <d v="2024-01-18T00:00:00"/>
    <s v="10:33 a. m."/>
    <x v="0"/>
    <m/>
    <m/>
    <m/>
    <m/>
    <m/>
    <m/>
    <m/>
    <m/>
    <s v="frdg882026@gmail.com"/>
    <s v=" Solicitud de desactivación de cuenta 24638716"/>
    <s v="24638716"/>
    <s v="24638716"/>
    <s v="PYME PEQUEÑA"/>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8T00:00:00"/>
    <s v="NO APLICA"/>
    <s v="NO APLICA"/>
    <x v="58"/>
    <x v="0"/>
    <x v="0"/>
    <x v="0"/>
    <x v="0"/>
    <n v="1"/>
    <n v="1"/>
    <n v="1"/>
    <n v="1"/>
    <x v="0"/>
    <n v="1"/>
    <s v="2463871624638716"/>
    <x v="1"/>
    <d v="2024-01-18T00:00:00"/>
    <x v="3906"/>
    <d v="1899-12-30T00:00:00"/>
    <d v="2024-01-18T10:33:00"/>
    <s v="10:33"/>
    <d v="1899-12-30T11:05:08"/>
    <x v="2"/>
    <x v="2"/>
    <x v="16"/>
    <x v="1"/>
    <n v="8193"/>
  </r>
  <r>
    <n v="3937"/>
    <d v="2024-01-18T21:34:10"/>
    <d v="2024-01-18T21:39:16"/>
    <s v="45981202@ventasyservicios.com.co"/>
    <s v="Candida Mayerli Moyano Casallas"/>
    <m/>
    <d v="2024-01-18T00:00:00"/>
    <s v="4:01 p. m"/>
    <x v="5"/>
    <m/>
    <m/>
    <m/>
    <m/>
    <m/>
    <m/>
    <m/>
    <m/>
    <m/>
    <m/>
    <s v="5425882136 "/>
    <s v="GLORIA ESTEFANY ANGULO ALEGRIA"/>
    <s v="SOHO"/>
    <s v="CLIENTE EXTERNO"/>
    <x v="0"/>
    <m/>
    <m/>
    <m/>
    <m/>
    <m/>
    <m/>
    <m/>
    <m/>
    <m/>
    <m/>
    <m/>
    <m/>
    <m/>
    <m/>
    <m/>
    <m/>
    <m/>
    <m/>
    <m/>
    <m/>
    <m/>
    <m/>
    <m/>
    <m/>
    <m/>
    <m/>
    <m/>
    <m/>
    <m/>
    <m/>
    <m/>
    <m/>
    <m/>
    <m/>
    <m/>
    <m/>
    <m/>
    <m/>
    <m/>
    <m/>
    <m/>
    <m/>
    <m/>
    <m/>
    <m/>
    <m/>
    <m/>
    <m/>
    <m/>
    <m/>
    <m/>
    <m/>
    <m/>
    <m/>
    <m/>
    <m/>
    <m/>
    <m/>
    <m/>
    <m/>
    <m/>
    <m/>
    <m/>
    <m/>
    <m/>
    <m/>
    <m/>
    <m/>
    <m/>
    <m/>
    <m/>
    <m/>
    <m/>
    <m/>
    <m/>
    <m/>
    <m/>
    <m/>
    <m/>
    <m/>
    <m/>
    <s v="Reclamo"/>
    <s v="MÓVIL"/>
    <m/>
    <s v="NO CORRESPONDE"/>
    <m/>
    <m/>
    <m/>
    <m/>
    <m/>
    <m/>
    <m/>
    <m/>
    <m/>
    <m/>
    <m/>
    <m/>
    <m/>
    <m/>
    <m/>
    <m/>
    <m/>
    <m/>
    <m/>
    <m/>
    <m/>
    <m/>
    <m/>
    <m/>
    <m/>
    <m/>
    <m/>
    <m/>
    <x v="0"/>
    <m/>
    <m/>
    <m/>
    <m/>
    <m/>
    <s v="GESTIONADO"/>
    <m/>
    <d v="2024-01-18T00:00:00"/>
    <m/>
    <m/>
    <x v="76"/>
    <x v="4"/>
    <x v="0"/>
    <x v="0"/>
    <x v="0"/>
    <n v="1"/>
    <n v="1"/>
    <n v="1"/>
    <n v="1"/>
    <x v="0"/>
    <n v="1"/>
    <s v="5425882136 "/>
    <x v="0"/>
    <d v="2024-01-18T00:00:00"/>
    <x v="3907"/>
    <d v="1899-12-30T00:00:00"/>
    <d v="2024-01-18T04:01:00"/>
    <s v="4:01"/>
    <d v="1899-12-30T17:38:16"/>
    <x v="3"/>
    <x v="2"/>
    <x v="10"/>
    <x v="1"/>
    <n v="8193"/>
  </r>
  <r>
    <n v="3938"/>
    <d v="2024-01-18T21:39:17"/>
    <d v="2024-01-18T21:40:31"/>
    <s v="45981202@ventasyservicios.com.co"/>
    <s v="Candida Mayerli Moyano Casallas"/>
    <m/>
    <d v="2024-01-18T00:00:00"/>
    <s v="4:04 p. m."/>
    <x v="5"/>
    <m/>
    <m/>
    <m/>
    <m/>
    <m/>
    <m/>
    <m/>
    <m/>
    <m/>
    <m/>
    <s v="4152394959"/>
    <s v="GLORIA ESTEFANY ANGULO ALEGRIA"/>
    <s v="SOHO"/>
    <s v="CLIENTE EXTERNO"/>
    <x v="0"/>
    <m/>
    <m/>
    <m/>
    <m/>
    <m/>
    <m/>
    <m/>
    <m/>
    <m/>
    <m/>
    <m/>
    <m/>
    <m/>
    <m/>
    <m/>
    <m/>
    <m/>
    <m/>
    <m/>
    <m/>
    <m/>
    <m/>
    <m/>
    <m/>
    <m/>
    <m/>
    <m/>
    <m/>
    <m/>
    <m/>
    <m/>
    <m/>
    <m/>
    <m/>
    <m/>
    <m/>
    <m/>
    <m/>
    <m/>
    <m/>
    <m/>
    <m/>
    <m/>
    <m/>
    <m/>
    <m/>
    <m/>
    <m/>
    <m/>
    <m/>
    <m/>
    <m/>
    <m/>
    <m/>
    <m/>
    <m/>
    <m/>
    <m/>
    <m/>
    <m/>
    <m/>
    <m/>
    <m/>
    <m/>
    <m/>
    <m/>
    <m/>
    <m/>
    <m/>
    <m/>
    <m/>
    <m/>
    <m/>
    <m/>
    <m/>
    <m/>
    <m/>
    <m/>
    <m/>
    <m/>
    <m/>
    <s v="Re: Reclamo"/>
    <s v="MÓVIL"/>
    <m/>
    <s v="NO CORRESPONDE"/>
    <m/>
    <m/>
    <m/>
    <m/>
    <m/>
    <m/>
    <m/>
    <m/>
    <m/>
    <m/>
    <m/>
    <m/>
    <m/>
    <m/>
    <m/>
    <m/>
    <m/>
    <m/>
    <m/>
    <m/>
    <m/>
    <m/>
    <m/>
    <m/>
    <m/>
    <m/>
    <m/>
    <m/>
    <x v="0"/>
    <m/>
    <m/>
    <m/>
    <m/>
    <m/>
    <s v="GESTIONADO"/>
    <m/>
    <d v="2024-01-18T00:00:00"/>
    <m/>
    <m/>
    <x v="76"/>
    <x v="4"/>
    <x v="0"/>
    <x v="0"/>
    <x v="0"/>
    <n v="1"/>
    <n v="1"/>
    <n v="1"/>
    <n v="1"/>
    <x v="0"/>
    <n v="1"/>
    <s v="4152394959"/>
    <x v="0"/>
    <d v="2024-01-18T00:00:00"/>
    <x v="3908"/>
    <d v="1899-12-30T00:00:00"/>
    <d v="2024-01-18T04:04:00"/>
    <s v="4:04"/>
    <d v="1899-12-30T17:36:31"/>
    <x v="3"/>
    <x v="2"/>
    <x v="10"/>
    <x v="1"/>
    <n v="8193"/>
  </r>
  <r>
    <n v="3939"/>
    <d v="2024-01-18T21:33:28"/>
    <d v="2024-01-18T21:41:46"/>
    <s v="45113897@ventasyservicios.com.co"/>
    <s v="Diana Carolina Zambrano Cruz"/>
    <m/>
    <d v="2024-01-18T00:00:00"/>
    <s v="10:19"/>
    <x v="4"/>
    <m/>
    <m/>
    <m/>
    <m/>
    <m/>
    <m/>
    <m/>
    <m/>
    <s v="contabilidadcoccoalle@gmail.com"/>
    <s v="SUCESION DE CONTRATO LOGISTICA EN MODA SAS A DISEÑO Y LOGISTICA SAS"/>
    <s v="19717068"/>
    <s v="COCCO ALLE DESINGS SAS                     "/>
    <s v="MICRO"/>
    <s v="CLIENTE EXTERNO"/>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8T00:00:00"/>
    <m/>
    <m/>
    <x v="37"/>
    <x v="0"/>
    <x v="0"/>
    <x v="0"/>
    <x v="0"/>
    <n v="1"/>
    <n v="1"/>
    <n v="1"/>
    <n v="1"/>
    <x v="0"/>
    <n v="1"/>
    <s v="19717068COCCO ALLE DESINGS SAS                     "/>
    <x v="0"/>
    <d v="2024-01-18T00:00:00"/>
    <x v="3909"/>
    <d v="1899-12-30T00:00:00"/>
    <d v="2024-01-18T10:19:00"/>
    <s v="10:19"/>
    <d v="1899-12-30T11:22:46"/>
    <x v="2"/>
    <x v="2"/>
    <x v="30"/>
    <x v="0"/>
    <n v="8193"/>
  </r>
  <r>
    <n v="3940"/>
    <d v="2024-01-18T21:42:04"/>
    <d v="2024-01-18T21:43:14"/>
    <s v="45077024@ventasyservicios.com.co"/>
    <s v="Leidy Tatiana Pinzon Calderon"/>
    <m/>
    <d v="2024-01-18T00:00:00"/>
    <s v="14:59"/>
    <x v="7"/>
    <m/>
    <m/>
    <m/>
    <m/>
    <m/>
    <m/>
    <s v="DINfacturacion2022@hotmail.com"/>
    <s v="RE: REF SOLICITUD DE CAMBIO DE RAZÓN SOCIAL EN FACTURACIÓN"/>
    <m/>
    <m/>
    <s v="3143107621"/>
    <s v="DIN DESARROLLOS INMOVILIARIOS"/>
    <s v="PYME PEQUEÑ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8T00:00:00"/>
    <m/>
    <m/>
    <x v="79"/>
    <x v="6"/>
    <x v="0"/>
    <x v="0"/>
    <x v="0"/>
    <n v="1"/>
    <n v="1"/>
    <n v="1"/>
    <n v="1"/>
    <x v="0"/>
    <n v="1"/>
    <s v="3143107621DIN DESARROLLOS INMOVILIARIOS"/>
    <x v="0"/>
    <d v="2024-01-18T00:00:00"/>
    <x v="3910"/>
    <d v="1899-12-30T00:00:00"/>
    <d v="2024-01-18T14:59:00"/>
    <s v="14:59"/>
    <d v="1899-12-30T06:44:14"/>
    <x v="2"/>
    <x v="2"/>
    <x v="12"/>
    <x v="1"/>
    <n v="8193"/>
  </r>
  <r>
    <n v="3941"/>
    <d v="2024-01-18T21:44:06"/>
    <d v="2024-01-18T21:45:08"/>
    <s v="45077016@ventasyservicios.com.co"/>
    <s v="Luis Guanuquiza Dominguez"/>
    <m/>
    <d v="2024-01-18T00:00:00"/>
    <s v="13:45"/>
    <x v="3"/>
    <m/>
    <s v="15571988"/>
    <m/>
    <m/>
    <m/>
    <m/>
    <m/>
    <m/>
    <m/>
    <m/>
    <s v="900984614"/>
    <s v="Empresa de Seguridad del Oriente &quot;ESO&quot;. "/>
    <s v="PYME PEQUEÑA"/>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8T00:00:00"/>
    <m/>
    <m/>
    <x v="47"/>
    <x v="3"/>
    <x v="0"/>
    <x v="0"/>
    <x v="0"/>
    <n v="1"/>
    <n v="1"/>
    <n v="1"/>
    <n v="1"/>
    <x v="0"/>
    <n v="1"/>
    <s v="900984614Empresa de Seguridad del Oriente &quot;ESO&quot;. "/>
    <x v="0"/>
    <d v="2024-01-18T00:00:00"/>
    <x v="3911"/>
    <d v="1899-12-30T00:00:00"/>
    <d v="2024-01-18T13:45:00"/>
    <s v="13:45"/>
    <d v="1899-12-30T08:00:08"/>
    <x v="2"/>
    <x v="2"/>
    <x v="25"/>
    <x v="1"/>
    <n v="8193"/>
  </r>
  <r>
    <n v="3942"/>
    <d v="2024-01-18T21:41:34"/>
    <d v="2024-01-18T21:45:33"/>
    <s v="45981202@ventasyservicios.com.co"/>
    <s v="Candida Mayerli Moyano Casallas"/>
    <m/>
    <d v="2024-01-18T00:00:00"/>
    <s v="4:20 p. m. "/>
    <x v="5"/>
    <m/>
    <m/>
    <m/>
    <m/>
    <m/>
    <m/>
    <m/>
    <m/>
    <m/>
    <m/>
    <s v="0"/>
    <s v="ALEJANDRA FORERO"/>
    <s v="NO DETERMINADO"/>
    <s v="CLIENTE EXTERNO"/>
    <x v="0"/>
    <m/>
    <m/>
    <m/>
    <m/>
    <m/>
    <m/>
    <m/>
    <m/>
    <m/>
    <m/>
    <m/>
    <m/>
    <m/>
    <m/>
    <m/>
    <m/>
    <m/>
    <m/>
    <m/>
    <m/>
    <m/>
    <m/>
    <m/>
    <m/>
    <m/>
    <m/>
    <m/>
    <m/>
    <m/>
    <m/>
    <m/>
    <m/>
    <m/>
    <m/>
    <m/>
    <m/>
    <m/>
    <m/>
    <m/>
    <m/>
    <m/>
    <m/>
    <m/>
    <m/>
    <m/>
    <m/>
    <m/>
    <m/>
    <m/>
    <m/>
    <m/>
    <m/>
    <m/>
    <m/>
    <m/>
    <m/>
    <m/>
    <m/>
    <m/>
    <m/>
    <m/>
    <m/>
    <m/>
    <m/>
    <m/>
    <m/>
    <m/>
    <m/>
    <m/>
    <m/>
    <m/>
    <m/>
    <m/>
    <m/>
    <m/>
    <m/>
    <m/>
    <m/>
    <m/>
    <m/>
    <m/>
    <s v="Pago no abonado"/>
    <s v="MÓVIL"/>
    <m/>
    <s v="COMPROBANTE NO VALIDO"/>
    <m/>
    <m/>
    <m/>
    <m/>
    <m/>
    <m/>
    <m/>
    <m/>
    <m/>
    <m/>
    <m/>
    <m/>
    <m/>
    <m/>
    <m/>
    <m/>
    <m/>
    <m/>
    <m/>
    <m/>
    <m/>
    <m/>
    <m/>
    <m/>
    <m/>
    <m/>
    <m/>
    <m/>
    <x v="0"/>
    <m/>
    <m/>
    <m/>
    <m/>
    <m/>
    <s v="GESTIONADO"/>
    <m/>
    <d v="2024-01-18T00:00:00"/>
    <m/>
    <m/>
    <x v="71"/>
    <x v="4"/>
    <x v="0"/>
    <x v="47"/>
    <x v="1"/>
    <n v="1"/>
    <n v="1"/>
    <n v="1"/>
    <n v="1"/>
    <x v="0"/>
    <n v="1"/>
    <s v="0"/>
    <x v="0"/>
    <d v="2024-01-18T00:00:00"/>
    <x v="3912"/>
    <d v="1899-12-30T00:00:00"/>
    <d v="2024-01-18T04:20:00"/>
    <s v="4:20"/>
    <d v="1899-12-30T17:25:33"/>
    <x v="3"/>
    <x v="2"/>
    <x v="10"/>
    <x v="1"/>
    <n v="8193"/>
  </r>
  <r>
    <n v="3943"/>
    <d v="2024-01-18T21:47:27"/>
    <d v="2024-01-18T21:49:35"/>
    <s v="45077024@ventasyservicios.com.co"/>
    <s v="Leidy Tatiana Pinzon Calderon"/>
    <m/>
    <d v="2024-01-18T00:00:00"/>
    <s v="17:18"/>
    <x v="7"/>
    <m/>
    <m/>
    <m/>
    <m/>
    <m/>
    <m/>
    <s v="auxiliar@cosmotextilsas.com"/>
    <s v="Re: CESION DE LINEAS ENTRE PERSONAS JURIDICAS"/>
    <m/>
    <m/>
    <s v="3102873984"/>
    <s v="COSMOTEXTIL S A S -"/>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8T00:00:00"/>
    <m/>
    <m/>
    <x v="78"/>
    <x v="6"/>
    <x v="0"/>
    <x v="0"/>
    <x v="0"/>
    <n v="1"/>
    <n v="1"/>
    <n v="1"/>
    <n v="1"/>
    <x v="0"/>
    <n v="1"/>
    <s v="3102873984COSMOTEXTIL S A S -"/>
    <x v="2"/>
    <d v="2024-01-18T00:00:00"/>
    <x v="3913"/>
    <d v="1899-12-30T00:00:00"/>
    <d v="2024-01-18T17:18:00"/>
    <s v="17:18"/>
    <d v="1899-12-30T04:31:35"/>
    <x v="1"/>
    <x v="1"/>
    <x v="12"/>
    <x v="1"/>
    <n v="8193"/>
  </r>
  <r>
    <n v="3944"/>
    <d v="2024-01-18T21:50:30"/>
    <d v="2024-01-18T21:51:13"/>
    <s v="45113897@ventasyservicios.com.co"/>
    <s v="Diana Carolina Zambrano Cruz"/>
    <m/>
    <d v="2024-01-18T00:00:00"/>
    <s v="10:23"/>
    <x v="4"/>
    <m/>
    <m/>
    <m/>
    <m/>
    <m/>
    <m/>
    <m/>
    <m/>
    <s v="asistenteadmonmsnaturals@gmail.com"/>
    <s v="Cesión de contrato 28830665"/>
    <s v="42447964"/>
    <s v="LUIS FERNA ARANGO VELASQUEZ                "/>
    <s v="SOHO"/>
    <s v="CLIENTE CLARO"/>
    <x v="0"/>
    <m/>
    <s v="FIJO"/>
    <s v="HFC"/>
    <s v="CESIÓN DE CONTRATO"/>
    <m/>
    <m/>
    <m/>
    <m/>
    <m/>
    <m/>
    <m/>
    <m/>
    <m/>
    <m/>
    <m/>
    <m/>
    <s v="ENTREGA DE DOCUMENTOS"/>
    <m/>
    <m/>
    <m/>
    <m/>
    <m/>
    <m/>
    <m/>
    <m/>
    <m/>
    <m/>
    <m/>
    <m/>
    <m/>
    <m/>
    <m/>
    <m/>
    <m/>
    <m/>
    <m/>
    <m/>
    <m/>
    <m/>
    <m/>
    <m/>
    <m/>
    <m/>
    <m/>
    <m/>
    <m/>
    <m/>
    <m/>
    <m/>
    <m/>
    <m/>
    <m/>
    <m/>
    <m/>
    <m/>
    <m/>
    <m/>
    <m/>
    <m/>
    <m/>
    <m/>
    <m/>
    <m/>
    <m/>
    <m/>
    <m/>
    <m/>
    <m/>
    <m/>
    <m/>
    <m/>
    <m/>
    <m/>
    <m/>
    <m/>
    <m/>
    <m/>
    <m/>
    <m/>
    <m/>
    <m/>
    <m/>
    <m/>
    <m/>
    <m/>
    <m/>
    <m/>
    <m/>
    <m/>
    <m/>
    <m/>
    <m/>
    <m/>
    <m/>
    <m/>
    <m/>
    <m/>
    <m/>
    <m/>
    <m/>
    <m/>
    <m/>
    <m/>
    <m/>
    <m/>
    <m/>
    <m/>
    <m/>
    <m/>
    <m/>
    <m/>
    <m/>
    <m/>
    <x v="0"/>
    <m/>
    <m/>
    <m/>
    <m/>
    <m/>
    <s v="GESTIONADO"/>
    <m/>
    <d v="2024-01-18T00:00:00"/>
    <m/>
    <m/>
    <x v="148"/>
    <x v="0"/>
    <x v="0"/>
    <x v="0"/>
    <x v="0"/>
    <n v="1"/>
    <n v="1"/>
    <n v="1"/>
    <n v="1"/>
    <x v="0"/>
    <n v="1"/>
    <s v="42447964LUIS FERNA ARANGO VELASQUEZ                "/>
    <x v="0"/>
    <d v="2024-01-18T00:00:00"/>
    <x v="3914"/>
    <d v="1899-12-30T00:00:00"/>
    <d v="2024-01-18T10:23:00"/>
    <s v="10:23"/>
    <d v="1899-12-30T11:28:13"/>
    <x v="2"/>
    <x v="2"/>
    <x v="30"/>
    <x v="0"/>
    <n v="8193"/>
  </r>
  <r>
    <n v="3945"/>
    <d v="2024-01-18T21:53:25"/>
    <d v="2024-01-18T21:54:32"/>
    <s v="45664102@ventasyservicios.com.co"/>
    <s v="Angie Tatiana Tique Cardozo"/>
    <m/>
    <d v="2024-01-18T00:00:00"/>
    <s v=" 11:28 a. m."/>
    <x v="0"/>
    <m/>
    <m/>
    <m/>
    <m/>
    <m/>
    <m/>
    <m/>
    <m/>
    <s v="claropqrmovil-38@millenium.com.co"/>
    <s v="RE: CANCELACION SEGMENTO PYME 1424562"/>
    <s v="07539873"/>
    <s v="ASECOVIG DEL VALLE S.A.S."/>
    <s v="PYME PEQUEÑA"/>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8T00:00:00"/>
    <s v="NO APLICA"/>
    <s v="NO APLICA"/>
    <x v="58"/>
    <x v="0"/>
    <x v="0"/>
    <x v="0"/>
    <x v="0"/>
    <n v="1"/>
    <n v="1"/>
    <n v="1"/>
    <n v="1"/>
    <x v="0"/>
    <n v="1"/>
    <s v="07539873ASECOVIG DEL VALLE S.A.S."/>
    <x v="1"/>
    <d v="2024-01-18T00:00:00"/>
    <x v="3915"/>
    <d v="1899-12-30T00:00:00"/>
    <d v="2024-01-18T11:28:00"/>
    <s v=" 11:28"/>
    <d v="1899-12-30T10:26:32"/>
    <x v="2"/>
    <x v="2"/>
    <x v="16"/>
    <x v="1"/>
    <n v="8193"/>
  </r>
  <r>
    <n v="3946"/>
    <d v="2024-01-18T21:54:23"/>
    <d v="2024-01-18T21:54:38"/>
    <s v="46044558@ventasyservicios.com.co"/>
    <s v="Dick Harry Rodriguez Rocha"/>
    <m/>
    <d v="2024-01-18T00:00:00"/>
    <s v="11:15"/>
    <x v="4"/>
    <m/>
    <m/>
    <m/>
    <m/>
    <m/>
    <m/>
    <m/>
    <m/>
    <s v="contabilidad@iurd.com.co"/>
    <s v="ACLARACION DE CUENTA 11296752 IGLESIA UNIVERSAL DEL REINO DE DIOS"/>
    <s v="800117192"/>
    <s v="IGLESIA UNIVERSAL EL REIN"/>
    <s v="NO DETERMINADO"/>
    <s v="CLIENTE EXTERNO"/>
    <x v="1"/>
    <s v="JANID YURANI MONSALVE ALVAREZ"/>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8T00:00:00"/>
    <m/>
    <m/>
    <x v="47"/>
    <x v="0"/>
    <x v="0"/>
    <x v="5"/>
    <x v="1"/>
    <n v="1"/>
    <n v="1"/>
    <n v="1"/>
    <n v="1"/>
    <x v="0"/>
    <n v="1"/>
    <s v="800117192IGLESIA UNIVERSAL EL REIN"/>
    <x v="0"/>
    <d v="2024-01-18T00:00:00"/>
    <x v="3916"/>
    <d v="1899-12-30T00:00:00"/>
    <d v="2024-01-18T11:15:00"/>
    <s v="11:15"/>
    <d v="1899-12-30T10:39:38"/>
    <x v="2"/>
    <x v="2"/>
    <x v="20"/>
    <x v="1"/>
    <n v="8193"/>
  </r>
  <r>
    <n v="3947"/>
    <d v="2024-01-18T21:54:33"/>
    <d v="2024-01-18T21:55:34"/>
    <s v="45077016@ventasyservicios.com.co"/>
    <s v="Luis Guanuquiza Dominguez"/>
    <m/>
    <d v="2024-01-18T00:00:00"/>
    <s v="13:53"/>
    <x v="3"/>
    <m/>
    <s v="15571992"/>
    <m/>
    <m/>
    <m/>
    <m/>
    <m/>
    <m/>
    <m/>
    <m/>
    <s v="900163925"/>
    <s v="ASOCIACION DE PRODUCTORES DE AGUACATE DE"/>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8T00:00:00"/>
    <m/>
    <m/>
    <x v="21"/>
    <x v="3"/>
    <x v="0"/>
    <x v="0"/>
    <x v="0"/>
    <n v="1"/>
    <n v="1"/>
    <n v="1"/>
    <n v="1"/>
    <x v="0"/>
    <n v="1"/>
    <s v="900163925ASOCIACION DE PRODUCTORES DE AGUACATE DE"/>
    <x v="0"/>
    <d v="2024-01-18T00:00:00"/>
    <x v="3917"/>
    <d v="1899-12-30T00:00:00"/>
    <d v="2024-01-18T13:53:00"/>
    <s v="13:53"/>
    <d v="1899-12-30T08:02:34"/>
    <x v="2"/>
    <x v="2"/>
    <x v="25"/>
    <x v="1"/>
    <n v="8193"/>
  </r>
  <r>
    <n v="3948"/>
    <d v="2024-01-18T21:57:46"/>
    <d v="2024-01-18T21:58:37"/>
    <s v="45113897@ventasyservicios.com.co"/>
    <s v="Diana Carolina Zambrano Cruz"/>
    <m/>
    <d v="2024-01-18T00:00:00"/>
    <s v="11:06"/>
    <x v="4"/>
    <m/>
    <m/>
    <m/>
    <m/>
    <m/>
    <m/>
    <m/>
    <m/>
    <s v="asistenteadmonmsnaturals@gmail.com"/>
    <s v="|Cesión de contrato 28830665"/>
    <s v="28830665"/>
    <s v="FRANCISCO VELASQUEZ RIOS "/>
    <s v="MASIVO"/>
    <s v="CLIENTE EXTERNO"/>
    <x v="0"/>
    <m/>
    <s v="FIJO"/>
    <s v="HFC"/>
    <s v="CESIÓN DE CONTRATO"/>
    <m/>
    <m/>
    <m/>
    <m/>
    <m/>
    <m/>
    <m/>
    <m/>
    <m/>
    <m/>
    <m/>
    <m/>
    <s v="ENTREGA DE DOCUMENTOS"/>
    <m/>
    <m/>
    <m/>
    <m/>
    <m/>
    <m/>
    <m/>
    <m/>
    <m/>
    <m/>
    <m/>
    <m/>
    <m/>
    <m/>
    <m/>
    <m/>
    <m/>
    <m/>
    <m/>
    <m/>
    <m/>
    <m/>
    <m/>
    <m/>
    <m/>
    <m/>
    <m/>
    <m/>
    <m/>
    <m/>
    <m/>
    <m/>
    <m/>
    <m/>
    <m/>
    <m/>
    <m/>
    <m/>
    <m/>
    <m/>
    <m/>
    <m/>
    <m/>
    <m/>
    <m/>
    <m/>
    <m/>
    <m/>
    <m/>
    <m/>
    <m/>
    <m/>
    <m/>
    <m/>
    <m/>
    <m/>
    <m/>
    <m/>
    <m/>
    <m/>
    <m/>
    <m/>
    <m/>
    <m/>
    <m/>
    <m/>
    <m/>
    <m/>
    <m/>
    <m/>
    <m/>
    <m/>
    <m/>
    <m/>
    <m/>
    <m/>
    <m/>
    <m/>
    <m/>
    <m/>
    <m/>
    <m/>
    <m/>
    <m/>
    <m/>
    <m/>
    <m/>
    <m/>
    <m/>
    <m/>
    <m/>
    <m/>
    <m/>
    <m/>
    <m/>
    <m/>
    <x v="0"/>
    <m/>
    <m/>
    <m/>
    <m/>
    <m/>
    <s v="SOLUCIONADO ESCALADO"/>
    <s v="SUPERVISOR NEGOCIOS"/>
    <d v="2024-01-18T00:00:00"/>
    <m/>
    <m/>
    <x v="148"/>
    <x v="0"/>
    <x v="4"/>
    <x v="0"/>
    <x v="0"/>
    <n v="1"/>
    <n v="1"/>
    <n v="1"/>
    <n v="1"/>
    <x v="0"/>
    <n v="1"/>
    <s v="28830665FRANCISCO VELASQUEZ RIOS "/>
    <x v="1"/>
    <d v="2024-01-18T00:00:00"/>
    <x v="3918"/>
    <d v="1899-12-30T00:00:00"/>
    <d v="2024-01-18T11:06:00"/>
    <s v="11:06"/>
    <d v="1899-12-30T10:52:37"/>
    <x v="2"/>
    <x v="2"/>
    <x v="30"/>
    <x v="0"/>
    <n v="8193"/>
  </r>
  <r>
    <n v="3949"/>
    <d v="2024-01-18T22:00:08"/>
    <d v="2024-01-18T22:01:02"/>
    <s v="45688293@ventasyservicios.com.co"/>
    <s v="Juan David Mendez"/>
    <m/>
    <d v="2024-01-17T00:00:00"/>
    <s v="20:14"/>
    <x v="0"/>
    <m/>
    <m/>
    <m/>
    <m/>
    <m/>
    <m/>
    <m/>
    <m/>
    <s v="yury.florido@claro.com.co"/>
    <s v="RV: SOLICITUD PARA INACTIVAR LINEAS"/>
    <s v="8.22429247"/>
    <s v="EMPRESA DE SERVICIOS INTEGRALES EMINSER "/>
    <s v="PYME MEDIANA"/>
    <s v="CLIENTE CLARO"/>
    <x v="0"/>
    <m/>
    <s v="MÓVIL"/>
    <m/>
    <m/>
    <s v="CANCELACIÓN DE LÍNEA"/>
    <m/>
    <m/>
    <m/>
    <m/>
    <m/>
    <s v="PROPUESTA CONTENCIÓN"/>
    <m/>
    <m/>
    <m/>
    <m/>
    <m/>
    <m/>
    <m/>
    <m/>
    <m/>
    <m/>
    <m/>
    <m/>
    <m/>
    <m/>
    <m/>
    <m/>
    <m/>
    <m/>
    <m/>
    <m/>
    <m/>
    <m/>
    <m/>
    <m/>
    <m/>
    <m/>
    <m/>
    <m/>
    <m/>
    <m/>
    <m/>
    <m/>
    <m/>
    <m/>
    <m/>
    <m/>
    <m/>
    <m/>
    <m/>
    <m/>
    <m/>
    <m/>
    <m/>
    <m/>
    <m/>
    <m/>
    <m/>
    <m/>
    <m/>
    <m/>
    <m/>
    <m/>
    <m/>
    <m/>
    <m/>
    <m/>
    <m/>
    <m/>
    <m/>
    <m/>
    <m/>
    <m/>
    <m/>
    <m/>
    <m/>
    <m/>
    <m/>
    <m/>
    <m/>
    <m/>
    <m/>
    <m/>
    <m/>
    <m/>
    <m/>
    <m/>
    <m/>
    <m/>
    <m/>
    <m/>
    <m/>
    <m/>
    <m/>
    <m/>
    <m/>
    <m/>
    <m/>
    <m/>
    <m/>
    <m/>
    <m/>
    <m/>
    <m/>
    <m/>
    <m/>
    <m/>
    <m/>
    <m/>
    <m/>
    <m/>
    <m/>
    <m/>
    <x v="0"/>
    <m/>
    <m/>
    <m/>
    <m/>
    <m/>
    <s v="GESTIONADO"/>
    <m/>
    <d v="2024-01-18T00:00:00"/>
    <m/>
    <m/>
    <x v="72"/>
    <x v="0"/>
    <x v="0"/>
    <x v="30"/>
    <x v="1"/>
    <n v="1"/>
    <n v="1"/>
    <n v="1"/>
    <n v="1"/>
    <x v="0"/>
    <n v="1"/>
    <s v="8.22429247EMPRESA DE SERVICIOS INTEGRALES EMINSER "/>
    <x v="0"/>
    <d v="2024-01-18T00:00:00"/>
    <x v="3919"/>
    <d v="1899-12-30T00:00:00"/>
    <d v="2024-01-17T20:14:00"/>
    <s v="20:14"/>
    <d v="1899-12-31T01:47:02"/>
    <x v="0"/>
    <x v="0"/>
    <x v="4"/>
    <x v="1"/>
    <n v="8193"/>
  </r>
  <r>
    <n v="3950"/>
    <d v="2024-01-18T21:55:53"/>
    <d v="2024-01-18T22:04:06"/>
    <s v="45077024@ventasyservicios.com.co"/>
    <s v="Leidy Tatiana Pinzon Calderon"/>
    <m/>
    <d v="2024-01-18T00:00:00"/>
    <s v="18:09"/>
    <x v="7"/>
    <m/>
    <m/>
    <m/>
    <m/>
    <m/>
    <m/>
    <s v="flor_sierra@yahoo.com"/>
    <s v="Re:cambio de titularidad"/>
    <m/>
    <m/>
    <s v="3227843147"/>
    <s v="EDILBERTO SIERRA"/>
    <s v="MASIV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8T00:00:00"/>
    <m/>
    <m/>
    <x v="78"/>
    <x v="6"/>
    <x v="0"/>
    <x v="18"/>
    <x v="1"/>
    <n v="1"/>
    <n v="1"/>
    <n v="1"/>
    <n v="1"/>
    <x v="0"/>
    <n v="1"/>
    <s v="3227843147EDILBERTO SIERRA"/>
    <x v="2"/>
    <d v="2024-01-18T00:00:00"/>
    <x v="3920"/>
    <d v="1899-12-30T00:00:00"/>
    <d v="2024-01-18T18:09:00"/>
    <s v="18:09"/>
    <d v="1899-12-30T03:55:06"/>
    <x v="1"/>
    <x v="1"/>
    <x v="12"/>
    <x v="1"/>
    <n v="8193"/>
  </r>
  <r>
    <n v="3951"/>
    <d v="2024-01-18T22:12:28"/>
    <d v="2024-01-18T22:13:12"/>
    <s v="45113897@ventasyservicios.com.co"/>
    <s v="Diana Carolina Zambrano Cruz"/>
    <m/>
    <d v="2024-01-18T00:00:00"/>
    <s v="11:08"/>
    <x v="4"/>
    <m/>
    <m/>
    <m/>
    <m/>
    <m/>
    <m/>
    <m/>
    <m/>
    <s v="asistenteadmonmsnaturals@gmail.com"/>
    <s v="Cesión de contrato 33222684 y 56299403"/>
    <s v="56299403"/>
    <s v="ELVIA NORE AGUIRRE PALACIO                 "/>
    <s v="MICRO"/>
    <s v="CLIENTE EXTERNO"/>
    <x v="0"/>
    <m/>
    <s v="FIJO"/>
    <s v="HFC"/>
    <s v="CESIÓN DE CONTRATO"/>
    <m/>
    <m/>
    <m/>
    <m/>
    <m/>
    <m/>
    <m/>
    <m/>
    <m/>
    <m/>
    <m/>
    <m/>
    <s v="ENTREGA DE DOCUMENTOS"/>
    <m/>
    <m/>
    <m/>
    <m/>
    <m/>
    <m/>
    <m/>
    <m/>
    <m/>
    <m/>
    <m/>
    <m/>
    <m/>
    <m/>
    <m/>
    <m/>
    <m/>
    <m/>
    <m/>
    <m/>
    <m/>
    <m/>
    <m/>
    <m/>
    <m/>
    <m/>
    <m/>
    <m/>
    <m/>
    <m/>
    <m/>
    <m/>
    <m/>
    <m/>
    <m/>
    <m/>
    <m/>
    <m/>
    <m/>
    <m/>
    <m/>
    <m/>
    <m/>
    <m/>
    <m/>
    <m/>
    <m/>
    <m/>
    <m/>
    <m/>
    <m/>
    <m/>
    <m/>
    <m/>
    <m/>
    <m/>
    <m/>
    <m/>
    <m/>
    <m/>
    <m/>
    <m/>
    <m/>
    <m/>
    <m/>
    <m/>
    <m/>
    <m/>
    <m/>
    <m/>
    <m/>
    <m/>
    <m/>
    <m/>
    <m/>
    <m/>
    <m/>
    <m/>
    <m/>
    <m/>
    <m/>
    <m/>
    <m/>
    <m/>
    <m/>
    <m/>
    <m/>
    <m/>
    <m/>
    <m/>
    <m/>
    <m/>
    <m/>
    <m/>
    <m/>
    <m/>
    <x v="0"/>
    <m/>
    <m/>
    <m/>
    <m/>
    <m/>
    <s v="GESTIONADO"/>
    <m/>
    <d v="2024-01-18T00:00:00"/>
    <m/>
    <m/>
    <x v="148"/>
    <x v="0"/>
    <x v="0"/>
    <x v="0"/>
    <x v="0"/>
    <n v="1"/>
    <n v="1"/>
    <n v="1"/>
    <n v="1"/>
    <x v="0"/>
    <n v="1"/>
    <s v="56299403ELVIA NORE AGUIRRE PALACIO                 "/>
    <x v="0"/>
    <d v="2024-01-18T00:00:00"/>
    <x v="3921"/>
    <d v="1899-12-30T00:00:00"/>
    <d v="2024-01-18T11:08:00"/>
    <s v="11:08"/>
    <d v="1899-12-30T11:05:12"/>
    <x v="2"/>
    <x v="2"/>
    <x v="30"/>
    <x v="0"/>
    <n v="8193"/>
  </r>
  <r>
    <n v="3952"/>
    <d v="2024-01-18T22:18:21"/>
    <d v="2024-01-18T22:19:41"/>
    <s v="45077016@ventasyservicios.com.co"/>
    <s v="Luis Guanuquiza Dominguez"/>
    <m/>
    <d v="2024-01-18T00:00:00"/>
    <s v="14:12"/>
    <x v="3"/>
    <m/>
    <s v="15572002"/>
    <m/>
    <m/>
    <m/>
    <m/>
    <m/>
    <m/>
    <m/>
    <m/>
    <s v="900265868"/>
    <s v="RODRIGUEZ Y CORREA ABOGADOS S.A.S"/>
    <s v="PYME MEDIANA"/>
    <s v="CLIENTE EXTERNO"/>
    <x v="0"/>
    <m/>
    <s v="MÓVIL"/>
    <m/>
    <m/>
    <s v="FACTURA"/>
    <m/>
    <m/>
    <m/>
    <m/>
    <m/>
    <m/>
    <m/>
    <m/>
    <m/>
    <m/>
    <m/>
    <m/>
    <m/>
    <m/>
    <m/>
    <m/>
    <m/>
    <m/>
    <s v="ACLARACIÓN COBRO DE RECONEXIÓN"/>
    <m/>
    <m/>
    <m/>
    <m/>
    <m/>
    <m/>
    <m/>
    <m/>
    <m/>
    <m/>
    <m/>
    <m/>
    <m/>
    <m/>
    <m/>
    <m/>
    <m/>
    <m/>
    <m/>
    <m/>
    <m/>
    <m/>
    <m/>
    <m/>
    <m/>
    <m/>
    <m/>
    <m/>
    <m/>
    <m/>
    <m/>
    <m/>
    <m/>
    <m/>
    <m/>
    <m/>
    <m/>
    <m/>
    <m/>
    <m/>
    <m/>
    <m/>
    <m/>
    <m/>
    <m/>
    <m/>
    <m/>
    <m/>
    <m/>
    <m/>
    <m/>
    <m/>
    <m/>
    <m/>
    <m/>
    <m/>
    <m/>
    <m/>
    <m/>
    <m/>
    <m/>
    <m/>
    <m/>
    <m/>
    <m/>
    <m/>
    <m/>
    <m/>
    <m/>
    <m/>
    <m/>
    <m/>
    <m/>
    <m/>
    <m/>
    <m/>
    <m/>
    <m/>
    <m/>
    <m/>
    <m/>
    <m/>
    <m/>
    <m/>
    <m/>
    <m/>
    <m/>
    <m/>
    <m/>
    <x v="0"/>
    <m/>
    <m/>
    <m/>
    <m/>
    <m/>
    <s v="GESTIONADO"/>
    <m/>
    <d v="2024-01-18T00:00:00"/>
    <m/>
    <m/>
    <x v="188"/>
    <x v="3"/>
    <x v="0"/>
    <x v="0"/>
    <x v="0"/>
    <n v="1"/>
    <n v="1"/>
    <n v="1"/>
    <n v="1"/>
    <x v="0"/>
    <n v="1"/>
    <s v="900265868RODRIGUEZ Y CORREA ABOGADOS S.A.S"/>
    <x v="0"/>
    <d v="2024-01-18T00:00:00"/>
    <x v="3922"/>
    <d v="1899-12-30T00:00:00"/>
    <d v="2024-01-18T14:12:00"/>
    <s v="14:12"/>
    <d v="1899-12-30T08:07:41"/>
    <x v="2"/>
    <x v="2"/>
    <x v="25"/>
    <x v="1"/>
    <n v="8193"/>
  </r>
  <r>
    <n v="3953"/>
    <d v="2024-01-18T22:32:47"/>
    <d v="2024-01-18T22:34:06"/>
    <s v="45077016@ventasyservicios.com.co"/>
    <s v="Luis Guanuquiza Dominguez"/>
    <m/>
    <d v="2024-01-18T00:00:00"/>
    <s v="14:16"/>
    <x v="3"/>
    <m/>
    <s v="15572004"/>
    <m/>
    <m/>
    <m/>
    <m/>
    <m/>
    <m/>
    <m/>
    <m/>
    <s v="900920878"/>
    <s v="CONSORCIO GERENCIA TUNEL DEL TOYO"/>
    <s v="PYME PEQUEÑA"/>
    <s v="CLIENTE EXTERNO"/>
    <x v="0"/>
    <m/>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8T00:00:00"/>
    <m/>
    <m/>
    <x v="22"/>
    <x v="3"/>
    <x v="0"/>
    <x v="30"/>
    <x v="1"/>
    <n v="1"/>
    <n v="1"/>
    <n v="1"/>
    <n v="1"/>
    <x v="0"/>
    <n v="1"/>
    <s v="900920878CONSORCIO GERENCIA TUNEL DEL TOYO"/>
    <x v="0"/>
    <d v="2024-01-18T00:00:00"/>
    <x v="3923"/>
    <d v="1899-12-30T00:00:00"/>
    <d v="2024-01-18T14:16:00"/>
    <s v="14:16"/>
    <d v="1899-12-30T08:18:06"/>
    <x v="2"/>
    <x v="2"/>
    <x v="25"/>
    <x v="1"/>
    <n v="8193"/>
  </r>
  <r>
    <n v="3954"/>
    <d v="2024-01-18T22:47:30"/>
    <d v="2024-01-18T22:48:19"/>
    <s v="45113897@ventasyservicios.com.co"/>
    <s v="Diana Carolina Zambrano Cruz"/>
    <m/>
    <d v="2024-01-18T00:00:00"/>
    <s v="15:21"/>
    <x v="4"/>
    <m/>
    <m/>
    <m/>
    <m/>
    <m/>
    <m/>
    <m/>
    <m/>
    <s v="maritto18@gmail.com"/>
    <s v="Suspensión Contrato de Servicio Internet Hogar Cto # 63548198"/>
    <s v="63548198"/>
    <s v="MARIA CACERES CACERES                      "/>
    <s v="SOH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8T00:00:00"/>
    <m/>
    <m/>
    <x v="58"/>
    <x v="0"/>
    <x v="0"/>
    <x v="0"/>
    <x v="0"/>
    <n v="1"/>
    <n v="1"/>
    <n v="1"/>
    <n v="1"/>
    <x v="0"/>
    <n v="1"/>
    <s v="63548198MARIA CACERES CACERES                      "/>
    <x v="0"/>
    <d v="2024-01-18T00:00:00"/>
    <x v="3924"/>
    <d v="1899-12-30T00:00:00"/>
    <d v="2024-01-18T15:21:00"/>
    <s v="15:21"/>
    <d v="1899-12-30T07:27:19"/>
    <x v="2"/>
    <x v="2"/>
    <x v="30"/>
    <x v="0"/>
    <n v="8193"/>
  </r>
  <r>
    <n v="3955"/>
    <d v="2024-01-18T22:48:22"/>
    <d v="2024-01-18T22:49:10"/>
    <s v="45113897@ventasyservicios.com.co"/>
    <s v="Diana Carolina Zambrano Cruz"/>
    <m/>
    <d v="2024-01-18T00:00:00"/>
    <s v="12:12"/>
    <x v="4"/>
    <m/>
    <m/>
    <m/>
    <m/>
    <m/>
    <m/>
    <m/>
    <m/>
    <s v="cerrajeriayaccesorios@yahoo.es"/>
    <s v="Re: INFORMACIÓN CESIÓN DE CONTRATO"/>
    <s v="82719366"/>
    <s v="CERRAJERIA &amp; ACCESORIOS CAC SAS            "/>
    <s v="MICRO"/>
    <s v="CLIENTE EXTERNO"/>
    <x v="0"/>
    <m/>
    <s v="FIJO"/>
    <s v="HFC"/>
    <s v="CANCELACIÓN DE SERVICIO"/>
    <m/>
    <m/>
    <m/>
    <m/>
    <m/>
    <m/>
    <m/>
    <s v="RETENCIÓN - ACEPTACIÓN PROPUESTA"/>
    <m/>
    <m/>
    <m/>
    <m/>
    <m/>
    <m/>
    <m/>
    <m/>
    <m/>
    <m/>
    <m/>
    <m/>
    <m/>
    <m/>
    <m/>
    <m/>
    <m/>
    <m/>
    <m/>
    <m/>
    <m/>
    <m/>
    <m/>
    <m/>
    <m/>
    <m/>
    <m/>
    <m/>
    <m/>
    <m/>
    <m/>
    <m/>
    <m/>
    <m/>
    <m/>
    <m/>
    <m/>
    <m/>
    <m/>
    <m/>
    <m/>
    <m/>
    <m/>
    <m/>
    <m/>
    <m/>
    <m/>
    <m/>
    <m/>
    <m/>
    <m/>
    <m/>
    <m/>
    <m/>
    <m/>
    <m/>
    <m/>
    <m/>
    <m/>
    <m/>
    <m/>
    <m/>
    <m/>
    <m/>
    <m/>
    <m/>
    <m/>
    <m/>
    <m/>
    <m/>
    <m/>
    <m/>
    <m/>
    <m/>
    <m/>
    <m/>
    <m/>
    <m/>
    <m/>
    <m/>
    <m/>
    <m/>
    <m/>
    <m/>
    <m/>
    <m/>
    <m/>
    <m/>
    <m/>
    <m/>
    <m/>
    <m/>
    <m/>
    <m/>
    <m/>
    <m/>
    <m/>
    <m/>
    <m/>
    <m/>
    <m/>
    <x v="0"/>
    <m/>
    <m/>
    <m/>
    <m/>
    <m/>
    <s v="GESTIONADO"/>
    <m/>
    <d v="2024-01-18T00:00:00"/>
    <m/>
    <m/>
    <x v="210"/>
    <x v="0"/>
    <x v="0"/>
    <x v="13"/>
    <x v="1"/>
    <n v="1"/>
    <n v="1"/>
    <n v="1"/>
    <n v="1"/>
    <x v="0"/>
    <n v="1"/>
    <s v="82719366CERRAJERIA &amp; ACCESORIOS CAC SAS            "/>
    <x v="0"/>
    <d v="2024-01-18T00:00:00"/>
    <x v="3925"/>
    <d v="1899-12-30T00:00:00"/>
    <d v="2024-01-18T12:12:00"/>
    <s v="12:12"/>
    <d v="1899-12-30T10:37:10"/>
    <x v="2"/>
    <x v="2"/>
    <x v="30"/>
    <x v="0"/>
    <n v="8193"/>
  </r>
  <r>
    <n v="3956"/>
    <d v="2024-01-18T22:49:10"/>
    <d v="2024-01-18T22:50:10"/>
    <s v="45664102@ventasyservicios.com.co"/>
    <s v="Angie Tatiana Tique Cardozo"/>
    <m/>
    <d v="2024-01-18T00:00:00"/>
    <s v="1:50 p. m."/>
    <x v="0"/>
    <m/>
    <m/>
    <m/>
    <m/>
    <m/>
    <m/>
    <m/>
    <m/>
    <s v="aljesra.48@gmail.com"/>
    <s v="Fwd: CARTA DE SOLICITUD MOIFICAR SERVICIO"/>
    <s v="44509605"/>
    <s v=" ASOCIACION COLOMBIANA DE AGENTES EN RETI   "/>
    <s v="PYME PEQUEÑA"/>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8T00:00:00"/>
    <s v="NO APLICA"/>
    <s v="NO APLICA"/>
    <x v="58"/>
    <x v="0"/>
    <x v="0"/>
    <x v="0"/>
    <x v="0"/>
    <n v="1"/>
    <n v="1"/>
    <n v="1"/>
    <n v="1"/>
    <x v="0"/>
    <n v="1"/>
    <s v="44509605 ASOCIACION COLOMBIANA DE AGENTES EN RETI   "/>
    <x v="1"/>
    <d v="2024-01-18T00:00:00"/>
    <x v="3926"/>
    <d v="1899-12-30T00:00:00"/>
    <d v="2024-01-18T01:50:00"/>
    <s v="1:50"/>
    <d v="1899-12-30T21:00:10"/>
    <x v="4"/>
    <x v="2"/>
    <x v="16"/>
    <x v="1"/>
    <n v="8193"/>
  </r>
  <r>
    <n v="3957"/>
    <d v="2024-01-18T23:09:57"/>
    <d v="2024-01-18T23:10:47"/>
    <s v="45664102@ventasyservicios.com.co"/>
    <s v="Angie Tatiana Tique Cardozo"/>
    <m/>
    <d v="2024-01-18T00:00:00"/>
    <s v="3:45 p. m"/>
    <x v="0"/>
    <m/>
    <m/>
    <m/>
    <m/>
    <m/>
    <m/>
    <m/>
    <m/>
    <s v="lilianajc.9@gmail.com"/>
    <s v="Factura nit901.760.112-5"/>
    <s v="56745637"/>
    <s v="CONSORCIO DIQUE BOLIVAR"/>
    <s v="PYME PEQUEÑA"/>
    <s v="CLIENTE CLARO"/>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8T00:00:00"/>
    <s v="NO APLICA"/>
    <s v="NO APLICA"/>
    <x v="9"/>
    <x v="0"/>
    <x v="0"/>
    <x v="0"/>
    <x v="0"/>
    <n v="1"/>
    <n v="1"/>
    <n v="1"/>
    <n v="1"/>
    <x v="0"/>
    <n v="1"/>
    <s v="56745637CONSORCIO DIQUE BOLIVAR"/>
    <x v="1"/>
    <d v="2024-01-18T00:00:00"/>
    <x v="3927"/>
    <d v="1899-12-30T00:00:00"/>
    <d v="2024-01-18T03:45:00"/>
    <s v="3:45"/>
    <d v="1899-12-30T19:25:47"/>
    <x v="4"/>
    <x v="2"/>
    <x v="16"/>
    <x v="1"/>
    <n v="8193"/>
  </r>
  <r>
    <n v="3958"/>
    <d v="2024-01-18T23:21:27"/>
    <d v="2024-01-18T23:22:16"/>
    <s v="45664102@ventasyservicios.com.co"/>
    <s v="Angie Tatiana Tique Cardozo"/>
    <m/>
    <d v="2024-01-18T00:00:00"/>
    <s v="4:10 p. m."/>
    <x v="0"/>
    <m/>
    <m/>
    <m/>
    <m/>
    <m/>
    <m/>
    <m/>
    <m/>
    <s v="claropqrmovil-21@millenium.com.co"/>
    <s v="CANCELACION SEGMENTO PYME  1424052"/>
    <s v="70378035"/>
    <s v="DANIEL FEL ESPINOSA PARRA  "/>
    <s v="SOH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8T00:00:00"/>
    <s v="NO APLICA"/>
    <s v="NO APLICA"/>
    <x v="58"/>
    <x v="0"/>
    <x v="0"/>
    <x v="0"/>
    <x v="0"/>
    <n v="1"/>
    <n v="1"/>
    <n v="1"/>
    <n v="1"/>
    <x v="0"/>
    <n v="1"/>
    <s v="70378035DANIEL FEL ESPINOSA PARRA  "/>
    <x v="1"/>
    <d v="2024-01-18T00:00:00"/>
    <x v="3928"/>
    <d v="1899-12-30T00:00:00"/>
    <d v="2024-01-18T04:10:00"/>
    <s v="4:10"/>
    <d v="1899-12-30T19:12:16"/>
    <x v="4"/>
    <x v="2"/>
    <x v="16"/>
    <x v="1"/>
    <n v="8193"/>
  </r>
  <r>
    <n v="3959"/>
    <d v="2024-01-18T23:27:18"/>
    <d v="2024-01-18T23:28:37"/>
    <s v="45664102@ventasyservicios.com.co"/>
    <s v="Angie Tatiana Tique Cardozo"/>
    <m/>
    <d v="2024-01-18T00:00:00"/>
    <s v="2:10 p. m."/>
    <x v="0"/>
    <m/>
    <m/>
    <m/>
    <m/>
    <m/>
    <m/>
    <m/>
    <m/>
    <s v="mmessier@regrafco.com"/>
    <s v="Solicitud factura empresa Regrafco SAS Nit. 860.352.456-5"/>
    <s v="48702209"/>
    <s v="REGRAFCO SAS   "/>
    <s v="NO DETERMINADO"/>
    <s v="CLIENTE EXTERNO"/>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8T00:00:00"/>
    <s v="NO APLICA"/>
    <s v="NO APLICA"/>
    <x v="9"/>
    <x v="0"/>
    <x v="0"/>
    <x v="0"/>
    <x v="0"/>
    <n v="1"/>
    <n v="1"/>
    <n v="1"/>
    <n v="1"/>
    <x v="0"/>
    <n v="1"/>
    <s v="48702209REGRAFCO SAS   "/>
    <x v="1"/>
    <d v="2024-01-18T00:00:00"/>
    <x v="3929"/>
    <d v="1899-12-30T00:00:00"/>
    <d v="2024-01-18T02:10:00"/>
    <s v="2:10"/>
    <d v="1899-12-30T21:18:37"/>
    <x v="4"/>
    <x v="2"/>
    <x v="16"/>
    <x v="1"/>
    <n v="8193"/>
  </r>
  <r>
    <n v="3960"/>
    <d v="2024-01-18T23:34:39"/>
    <d v="2024-01-18T23:35:37"/>
    <s v="45664102@ventasyservicios.com.co"/>
    <s v="Angie Tatiana Tique Cardozo"/>
    <m/>
    <d v="2024-01-18T00:00:00"/>
    <s v="11:43 a. m."/>
    <x v="0"/>
    <m/>
    <m/>
    <m/>
    <m/>
    <m/>
    <m/>
    <m/>
    <m/>
    <s v="FILTROWEBPQR-2@millenium.com.co"/>
    <s v="CANCELACION SEGMENTO PYME ID 1424847"/>
    <s v="03860869"/>
    <s v="EDWIN CASTRILLON  "/>
    <s v="SOH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8T00:00:00"/>
    <s v="NO APLICA"/>
    <s v="NO APLICA"/>
    <x v="58"/>
    <x v="0"/>
    <x v="0"/>
    <x v="22"/>
    <x v="1"/>
    <n v="1"/>
    <n v="1"/>
    <n v="1"/>
    <n v="1"/>
    <x v="0"/>
    <n v="1"/>
    <s v="03860869EDWIN CASTRILLON  "/>
    <x v="1"/>
    <d v="2024-01-18T00:00:00"/>
    <x v="3930"/>
    <d v="1899-12-30T00:00:00"/>
    <d v="2024-01-18T11:43:00"/>
    <s v="11:43"/>
    <d v="1899-12-30T11:52:37"/>
    <x v="2"/>
    <x v="2"/>
    <x v="16"/>
    <x v="1"/>
    <n v="8193"/>
  </r>
  <r>
    <n v="3961"/>
    <d v="2024-01-19T05:56:23"/>
    <d v="2024-01-19T06:22:29"/>
    <s v="45077035@ventasyservicios.com.co"/>
    <s v="Diana Marcela Navia Fino"/>
    <m/>
    <d v="2024-01-18T00:00:00"/>
    <s v="14:22"/>
    <x v="3"/>
    <m/>
    <s v="15572012"/>
    <m/>
    <m/>
    <m/>
    <m/>
    <m/>
    <m/>
    <m/>
    <m/>
    <s v="8.22404708.00.00.100000"/>
    <s v="ART HOME TEXTIL S A S"/>
    <s v="PYME MEDIANA"/>
    <s v="CLIENTE EXTERNO"/>
    <x v="0"/>
    <m/>
    <s v="MÓVIL"/>
    <m/>
    <m/>
    <s v="REPOSICIÓN DE EQUIPO"/>
    <m/>
    <m/>
    <m/>
    <m/>
    <m/>
    <m/>
    <m/>
    <m/>
    <m/>
    <m/>
    <m/>
    <m/>
    <m/>
    <m/>
    <m/>
    <m/>
    <m/>
    <m/>
    <m/>
    <m/>
    <m/>
    <m/>
    <m/>
    <m/>
    <m/>
    <m/>
    <m/>
    <m/>
    <m/>
    <m/>
    <m/>
    <m/>
    <m/>
    <m/>
    <m/>
    <m/>
    <m/>
    <m/>
    <m/>
    <m/>
    <m/>
    <m/>
    <m/>
    <m/>
    <s v="COTIZACIÓN"/>
    <m/>
    <m/>
    <m/>
    <m/>
    <m/>
    <m/>
    <m/>
    <m/>
    <m/>
    <m/>
    <m/>
    <m/>
    <m/>
    <m/>
    <m/>
    <m/>
    <m/>
    <m/>
    <m/>
    <m/>
    <m/>
    <m/>
    <m/>
    <m/>
    <m/>
    <m/>
    <m/>
    <m/>
    <m/>
    <m/>
    <m/>
    <m/>
    <m/>
    <m/>
    <m/>
    <m/>
    <m/>
    <m/>
    <m/>
    <m/>
    <m/>
    <m/>
    <m/>
    <m/>
    <m/>
    <m/>
    <m/>
    <m/>
    <m/>
    <m/>
    <m/>
    <m/>
    <m/>
    <m/>
    <m/>
    <m/>
    <m/>
    <m/>
    <m/>
    <m/>
    <m/>
    <m/>
    <m/>
    <x v="0"/>
    <m/>
    <m/>
    <m/>
    <m/>
    <m/>
    <s v="GESTIONADO"/>
    <m/>
    <d v="2024-01-19T00:00:00"/>
    <m/>
    <m/>
    <x v="38"/>
    <x v="3"/>
    <x v="0"/>
    <x v="0"/>
    <x v="0"/>
    <n v="1"/>
    <n v="1"/>
    <n v="1"/>
    <n v="1"/>
    <x v="0"/>
    <n v="1"/>
    <s v="8.22404708.00.00.100000ART HOME TEXTIL S A S"/>
    <x v="0"/>
    <d v="2024-01-19T00:00:00"/>
    <x v="3931"/>
    <d v="1899-12-30T00:00:00"/>
    <d v="2024-01-18T14:22:00"/>
    <s v="14:22"/>
    <d v="1899-12-30T16:00:29"/>
    <x v="3"/>
    <x v="0"/>
    <x v="29"/>
    <x v="1"/>
    <n v="8193"/>
  </r>
  <r>
    <n v="3962"/>
    <d v="2024-01-19T06:29:36"/>
    <d v="2024-01-19T06:30:35"/>
    <s v="45077035@ventasyservicios.com.co"/>
    <s v="Diana Marcela Navia Fino"/>
    <m/>
    <d v="2024-01-18T00:00:00"/>
    <s v="14:30"/>
    <x v="3"/>
    <m/>
    <s v="15572023"/>
    <m/>
    <m/>
    <m/>
    <m/>
    <m/>
    <m/>
    <m/>
    <m/>
    <s v="8.22497218"/>
    <s v="ZONA FRANCA PERMANENTE CONJUNTO INDUSTRI"/>
    <s v="PYME MEDIANA"/>
    <s v="CLIENTE EXTERNO"/>
    <x v="0"/>
    <m/>
    <s v="MÓVIL"/>
    <m/>
    <m/>
    <s v="FACTURA"/>
    <m/>
    <m/>
    <m/>
    <m/>
    <m/>
    <m/>
    <m/>
    <m/>
    <m/>
    <m/>
    <m/>
    <m/>
    <m/>
    <m/>
    <m/>
    <m/>
    <m/>
    <m/>
    <s v="RECLAMO COBRO SERVICIOS ADICIONALES"/>
    <m/>
    <m/>
    <m/>
    <m/>
    <m/>
    <m/>
    <m/>
    <m/>
    <m/>
    <m/>
    <m/>
    <m/>
    <m/>
    <m/>
    <m/>
    <m/>
    <m/>
    <m/>
    <m/>
    <m/>
    <m/>
    <m/>
    <m/>
    <m/>
    <m/>
    <m/>
    <m/>
    <m/>
    <m/>
    <m/>
    <m/>
    <m/>
    <m/>
    <m/>
    <m/>
    <m/>
    <m/>
    <m/>
    <m/>
    <m/>
    <m/>
    <m/>
    <m/>
    <m/>
    <m/>
    <m/>
    <m/>
    <m/>
    <m/>
    <m/>
    <m/>
    <m/>
    <m/>
    <m/>
    <m/>
    <m/>
    <m/>
    <m/>
    <m/>
    <m/>
    <m/>
    <m/>
    <m/>
    <m/>
    <m/>
    <m/>
    <m/>
    <m/>
    <m/>
    <m/>
    <m/>
    <m/>
    <m/>
    <m/>
    <m/>
    <m/>
    <m/>
    <m/>
    <m/>
    <m/>
    <m/>
    <m/>
    <m/>
    <m/>
    <m/>
    <m/>
    <m/>
    <m/>
    <m/>
    <x v="0"/>
    <m/>
    <m/>
    <m/>
    <m/>
    <m/>
    <s v="GESTIONADO"/>
    <m/>
    <d v="2024-01-19T00:00:00"/>
    <m/>
    <m/>
    <x v="173"/>
    <x v="3"/>
    <x v="0"/>
    <x v="0"/>
    <x v="0"/>
    <n v="1"/>
    <n v="1"/>
    <n v="1"/>
    <n v="1"/>
    <x v="0"/>
    <n v="1"/>
    <s v="8.22497218ZONA FRANCA PERMANENTE CONJUNTO INDUSTRI"/>
    <x v="0"/>
    <d v="2024-01-19T00:00:00"/>
    <x v="3932"/>
    <d v="1899-12-30T00:00:00"/>
    <d v="2024-01-18T14:30:00"/>
    <s v="14:30"/>
    <d v="1899-12-30T16:00:35"/>
    <x v="3"/>
    <x v="0"/>
    <x v="29"/>
    <x v="1"/>
    <n v="8193"/>
  </r>
  <r>
    <n v="3963"/>
    <d v="2024-01-19T06:35:08"/>
    <d v="2024-01-19T06:36:35"/>
    <s v="45077035@ventasyservicios.com.co"/>
    <s v="Diana Marcela Navia Fino"/>
    <m/>
    <d v="2024-01-18T00:00:00"/>
    <s v="14:34"/>
    <x v="3"/>
    <m/>
    <s v="15572026"/>
    <m/>
    <m/>
    <m/>
    <m/>
    <m/>
    <m/>
    <m/>
    <m/>
    <s v="8.22495685"/>
    <s v="GLOBAL HOTEL SUPPLY S.A.S"/>
    <s v="MICRO"/>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19T00:00:00"/>
    <m/>
    <m/>
    <x v="15"/>
    <x v="3"/>
    <x v="0"/>
    <x v="0"/>
    <x v="0"/>
    <n v="1"/>
    <n v="1"/>
    <n v="1"/>
    <n v="1"/>
    <x v="0"/>
    <n v="1"/>
    <s v="8.22495685GLOBAL HOTEL SUPPLY S.A.S"/>
    <x v="0"/>
    <d v="2024-01-19T00:00:00"/>
    <x v="3933"/>
    <d v="1899-12-30T00:00:00"/>
    <d v="2024-01-18T14:34:00"/>
    <s v="14:34"/>
    <d v="1899-12-30T16:02:35"/>
    <x v="3"/>
    <x v="0"/>
    <x v="29"/>
    <x v="1"/>
    <n v="8193"/>
  </r>
  <r>
    <n v="3964"/>
    <d v="2024-01-19T06:42:47"/>
    <d v="2024-01-19T06:44:01"/>
    <s v="45077035@ventasyservicios.com.co"/>
    <s v="Diana Marcela Navia Fino"/>
    <m/>
    <d v="2024-01-18T00:00:00"/>
    <s v="14:29"/>
    <x v="3"/>
    <m/>
    <s v="15572033"/>
    <m/>
    <m/>
    <m/>
    <m/>
    <m/>
    <m/>
    <m/>
    <m/>
    <s v="8.21534496.00.00.100157"/>
    <s v="PLANTACIONES UNIPALMA DE LOS LLANOS S A "/>
    <s v="PYME MEDIANA"/>
    <s v="CLIENTE EXTERN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19T00:00:00"/>
    <m/>
    <m/>
    <x v="27"/>
    <x v="3"/>
    <x v="0"/>
    <x v="0"/>
    <x v="0"/>
    <n v="1"/>
    <n v="1"/>
    <n v="1"/>
    <n v="1"/>
    <x v="0"/>
    <n v="1"/>
    <s v="8.21534496.00.00.100157PLANTACIONES UNIPALMA DE LOS LLANOS S A "/>
    <x v="0"/>
    <d v="2024-01-19T00:00:00"/>
    <x v="3934"/>
    <d v="1899-12-30T00:00:00"/>
    <d v="2024-01-18T14:29:00"/>
    <s v="14:29"/>
    <d v="1899-12-30T16:15:01"/>
    <x v="3"/>
    <x v="0"/>
    <x v="29"/>
    <x v="1"/>
    <n v="8193"/>
  </r>
  <r>
    <n v="3965"/>
    <d v="2024-01-19T06:46:58"/>
    <d v="2024-01-19T06:47:51"/>
    <s v="45077035@ventasyservicios.com.co"/>
    <s v="Diana Marcela Navia Fino"/>
    <m/>
    <d v="2024-01-18T00:00:00"/>
    <s v="15:09"/>
    <x v="3"/>
    <m/>
    <s v="15572052"/>
    <m/>
    <m/>
    <m/>
    <m/>
    <m/>
    <m/>
    <m/>
    <m/>
    <s v="8.21566885"/>
    <s v="MUNICIPIO DE AMALFI -"/>
    <s v="PYME PEQUEÑA"/>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9T00:00:00"/>
    <m/>
    <m/>
    <x v="61"/>
    <x v="3"/>
    <x v="0"/>
    <x v="0"/>
    <x v="0"/>
    <n v="1"/>
    <n v="1"/>
    <n v="1"/>
    <n v="1"/>
    <x v="0"/>
    <n v="1"/>
    <s v="8.21566885MUNICIPIO DE AMALFI -"/>
    <x v="0"/>
    <d v="2024-01-19T00:00:00"/>
    <x v="3935"/>
    <d v="1899-12-30T00:00:00"/>
    <d v="2024-01-18T15:09:00"/>
    <s v="15:09"/>
    <d v="1899-12-30T15:38:51"/>
    <x v="3"/>
    <x v="0"/>
    <x v="29"/>
    <x v="1"/>
    <n v="8193"/>
  </r>
  <r>
    <n v="3966"/>
    <d v="2024-01-19T06:51:35"/>
    <d v="2024-01-19T06:52:40"/>
    <s v="45077035@ventasyservicios.com.co"/>
    <s v="Diana Marcela Navia Fino"/>
    <m/>
    <d v="2024-01-18T00:00:00"/>
    <s v="15:11"/>
    <x v="3"/>
    <m/>
    <s v="15572055"/>
    <m/>
    <m/>
    <m/>
    <m/>
    <m/>
    <m/>
    <m/>
    <m/>
    <s v="8.21405585"/>
    <s v="HELMERICH Y PAINE COLOMBIA -"/>
    <s v="INTERMEDIAS"/>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19T00:00:00"/>
    <m/>
    <m/>
    <x v="15"/>
    <x v="3"/>
    <x v="0"/>
    <x v="0"/>
    <x v="0"/>
    <n v="1"/>
    <n v="1"/>
    <n v="1"/>
    <n v="1"/>
    <x v="0"/>
    <n v="1"/>
    <s v="8.21405585HELMERICH Y PAINE COLOMBIA -"/>
    <x v="0"/>
    <d v="2024-01-19T00:00:00"/>
    <x v="3936"/>
    <d v="1899-12-30T00:00:00"/>
    <d v="2024-01-18T15:11:00"/>
    <s v="15:11"/>
    <d v="1899-12-30T15:41:40"/>
    <x v="3"/>
    <x v="0"/>
    <x v="29"/>
    <x v="1"/>
    <n v="8193"/>
  </r>
  <r>
    <n v="3967"/>
    <d v="2024-01-19T06:58:39"/>
    <d v="2024-01-19T06:59:33"/>
    <s v="45077035@ventasyservicios.com.co"/>
    <s v="Diana Marcela Navia Fino"/>
    <m/>
    <d v="2024-01-18T00:00:00"/>
    <s v="15:14"/>
    <x v="3"/>
    <m/>
    <s v="15572060"/>
    <m/>
    <m/>
    <m/>
    <m/>
    <m/>
    <m/>
    <m/>
    <m/>
    <s v="1.61286261"/>
    <s v="FONDO DE EMPLEADOS FEISA"/>
    <s v="PYME MEDIANA"/>
    <s v="CLIENTE EXTERNO"/>
    <x v="0"/>
    <m/>
    <s v="MÓVIL"/>
    <m/>
    <m/>
    <s v="INCLUSIONES - EXCLUSIONES"/>
    <m/>
    <m/>
    <m/>
    <m/>
    <m/>
    <m/>
    <m/>
    <m/>
    <m/>
    <m/>
    <m/>
    <m/>
    <m/>
    <m/>
    <m/>
    <m/>
    <m/>
    <m/>
    <m/>
    <m/>
    <m/>
    <m/>
    <m/>
    <m/>
    <s v="EXCLUSIÓN"/>
    <m/>
    <m/>
    <m/>
    <m/>
    <m/>
    <m/>
    <m/>
    <m/>
    <m/>
    <m/>
    <m/>
    <m/>
    <m/>
    <m/>
    <m/>
    <m/>
    <m/>
    <m/>
    <m/>
    <m/>
    <m/>
    <m/>
    <m/>
    <m/>
    <m/>
    <m/>
    <m/>
    <m/>
    <m/>
    <m/>
    <m/>
    <m/>
    <m/>
    <m/>
    <m/>
    <m/>
    <m/>
    <m/>
    <m/>
    <m/>
    <m/>
    <m/>
    <m/>
    <m/>
    <m/>
    <m/>
    <m/>
    <m/>
    <m/>
    <m/>
    <m/>
    <m/>
    <m/>
    <m/>
    <m/>
    <m/>
    <m/>
    <m/>
    <m/>
    <m/>
    <m/>
    <m/>
    <m/>
    <m/>
    <m/>
    <m/>
    <m/>
    <m/>
    <m/>
    <m/>
    <m/>
    <m/>
    <m/>
    <m/>
    <m/>
    <m/>
    <m/>
    <m/>
    <m/>
    <m/>
    <m/>
    <m/>
    <m/>
    <x v="0"/>
    <m/>
    <m/>
    <m/>
    <m/>
    <m/>
    <s v="GESTIONADO"/>
    <m/>
    <d v="2024-01-19T00:00:00"/>
    <m/>
    <m/>
    <x v="126"/>
    <x v="3"/>
    <x v="0"/>
    <x v="0"/>
    <x v="0"/>
    <n v="1"/>
    <n v="1"/>
    <n v="1"/>
    <n v="1"/>
    <x v="0"/>
    <n v="1"/>
    <s v="1.61286261FONDO DE EMPLEADOS FEISA"/>
    <x v="0"/>
    <d v="2024-01-19T00:00:00"/>
    <x v="3937"/>
    <d v="1899-12-30T00:00:00"/>
    <d v="2024-01-18T15:14:00"/>
    <s v="15:14"/>
    <d v="1899-12-30T15:45:33"/>
    <x v="3"/>
    <x v="0"/>
    <x v="29"/>
    <x v="1"/>
    <n v="8193"/>
  </r>
  <r>
    <n v="3968"/>
    <d v="2024-01-19T07:03:44"/>
    <d v="2024-01-19T07:05:09"/>
    <s v="45077035@ventasyservicios.com.co"/>
    <s v="Diana Marcela Navia Fino"/>
    <m/>
    <d v="2024-01-18T00:00:00"/>
    <s v="15:21"/>
    <x v="3"/>
    <m/>
    <s v="15572066"/>
    <m/>
    <m/>
    <m/>
    <m/>
    <m/>
    <m/>
    <m/>
    <m/>
    <s v="8.22483382.00.00.100005"/>
    <s v="GUAMITO S.A.S. -"/>
    <s v="PYME MEDIANA"/>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9T00:00:00"/>
    <m/>
    <m/>
    <x v="61"/>
    <x v="3"/>
    <x v="0"/>
    <x v="0"/>
    <x v="0"/>
    <n v="1"/>
    <n v="1"/>
    <n v="1"/>
    <n v="1"/>
    <x v="0"/>
    <n v="1"/>
    <s v="8.22483382.00.00.100005GUAMITO S.A.S. -"/>
    <x v="0"/>
    <d v="2024-01-19T00:00:00"/>
    <x v="3938"/>
    <d v="1899-12-30T00:00:00"/>
    <d v="2024-01-18T15:21:00"/>
    <s v="15:21"/>
    <d v="1899-12-30T15:44:09"/>
    <x v="3"/>
    <x v="0"/>
    <x v="29"/>
    <x v="1"/>
    <n v="8193"/>
  </r>
  <r>
    <n v="3969"/>
    <d v="2024-01-19T07:13:04"/>
    <d v="2024-01-19T07:14:01"/>
    <s v="45077035@ventasyservicios.com.co"/>
    <s v="Diana Marcela Navia Fino"/>
    <m/>
    <d v="2024-01-18T00:00:00"/>
    <s v="15:25"/>
    <x v="3"/>
    <m/>
    <s v="15572069"/>
    <m/>
    <m/>
    <m/>
    <m/>
    <m/>
    <m/>
    <m/>
    <m/>
    <s v="8.22448611.00.00.100000"/>
    <s v="KAYROS OUTSORCING CREATIVO SAS -"/>
    <s v="PYME PEQUEÑA"/>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9T00:00:00"/>
    <m/>
    <m/>
    <x v="61"/>
    <x v="3"/>
    <x v="0"/>
    <x v="0"/>
    <x v="0"/>
    <n v="1"/>
    <n v="1"/>
    <n v="1"/>
    <n v="1"/>
    <x v="0"/>
    <n v="1"/>
    <s v="8.22448611.00.00.100000KAYROS OUTSORCING CREATIVO SAS -"/>
    <x v="0"/>
    <d v="2024-01-19T00:00:00"/>
    <x v="3939"/>
    <d v="1899-12-30T00:00:00"/>
    <d v="2024-01-18T15:25:00"/>
    <s v="15:25"/>
    <d v="1899-12-30T15:49:01"/>
    <x v="3"/>
    <x v="0"/>
    <x v="29"/>
    <x v="1"/>
    <n v="8193"/>
  </r>
  <r>
    <n v="3970"/>
    <d v="2024-01-19T07:18:31"/>
    <d v="2024-01-19T07:19:50"/>
    <s v="45077035@ventasyservicios.com.co"/>
    <s v="Diana Marcela Navia Fino"/>
    <m/>
    <d v="2024-01-18T00:00:00"/>
    <s v="15:18"/>
    <x v="3"/>
    <m/>
    <s v="15572070"/>
    <m/>
    <m/>
    <m/>
    <m/>
    <m/>
    <m/>
    <m/>
    <m/>
    <s v="8.22460432.00.00.100000"/>
    <s v="GUAMITO S.A.S."/>
    <s v="PYME MEDIANA"/>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9T00:00:00"/>
    <m/>
    <m/>
    <x v="61"/>
    <x v="3"/>
    <x v="0"/>
    <x v="0"/>
    <x v="0"/>
    <n v="1"/>
    <n v="1"/>
    <n v="1"/>
    <n v="1"/>
    <x v="0"/>
    <n v="1"/>
    <s v="8.22460432.00.00.100000GUAMITO S.A.S."/>
    <x v="0"/>
    <d v="2024-01-19T00:00:00"/>
    <x v="3940"/>
    <d v="1899-12-30T00:00:00"/>
    <d v="2024-01-18T15:18:00"/>
    <s v="15:18"/>
    <d v="1899-12-30T16:01:50"/>
    <x v="3"/>
    <x v="0"/>
    <x v="29"/>
    <x v="1"/>
    <n v="8193"/>
  </r>
  <r>
    <n v="3971"/>
    <d v="2024-01-19T07:23:03"/>
    <d v="2024-01-19T07:24:14"/>
    <s v="45077035@ventasyservicios.com.co"/>
    <s v="Diana Marcela Navia Fino"/>
    <m/>
    <d v="2024-01-18T00:00:00"/>
    <s v="15:34"/>
    <x v="3"/>
    <m/>
    <s v="15572072"/>
    <m/>
    <m/>
    <m/>
    <m/>
    <m/>
    <m/>
    <m/>
    <m/>
    <s v="8.22448611"/>
    <s v="KAYROS OUTSORCING CREATIVO SAS -"/>
    <s v="PYME PEQUEÑA"/>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19T00:00:00"/>
    <m/>
    <m/>
    <x v="15"/>
    <x v="3"/>
    <x v="0"/>
    <x v="0"/>
    <x v="0"/>
    <n v="1"/>
    <n v="1"/>
    <n v="1"/>
    <n v="1"/>
    <x v="0"/>
    <n v="1"/>
    <s v="8.22448611KAYROS OUTSORCING CREATIVO SAS -"/>
    <x v="0"/>
    <d v="2024-01-19T00:00:00"/>
    <x v="3941"/>
    <d v="1899-12-30T00:00:00"/>
    <d v="2024-01-18T15:34:00"/>
    <s v="15:34"/>
    <d v="1899-12-30T15:50:14"/>
    <x v="3"/>
    <x v="0"/>
    <x v="29"/>
    <x v="1"/>
    <n v="8193"/>
  </r>
  <r>
    <n v="3972"/>
    <d v="2024-01-19T07:40:00"/>
    <d v="2024-01-19T07:41:04"/>
    <s v="45077035@ventasyservicios.com.co"/>
    <s v="Diana Marcela Navia Fino"/>
    <m/>
    <d v="2024-01-18T00:00:00"/>
    <s v="15:57"/>
    <x v="3"/>
    <m/>
    <s v="15572097"/>
    <m/>
    <m/>
    <m/>
    <m/>
    <m/>
    <m/>
    <m/>
    <m/>
    <s v="8.22479408.00.00.100003"/>
    <s v="SISTER SISTER S A S -"/>
    <s v="MICRO"/>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9T00:00:00"/>
    <m/>
    <m/>
    <x v="19"/>
    <x v="3"/>
    <x v="0"/>
    <x v="0"/>
    <x v="0"/>
    <n v="1"/>
    <n v="1"/>
    <n v="1"/>
    <n v="1"/>
    <x v="0"/>
    <n v="1"/>
    <s v="8.22479408.00.00.100003SISTER SISTER S A S -"/>
    <x v="0"/>
    <d v="2024-01-19T00:00:00"/>
    <x v="3942"/>
    <d v="1899-12-30T00:00:00"/>
    <d v="2024-01-18T15:57:00"/>
    <s v="15:57"/>
    <d v="1899-12-30T15:44:04"/>
    <x v="3"/>
    <x v="0"/>
    <x v="29"/>
    <x v="1"/>
    <n v="8193"/>
  </r>
  <r>
    <n v="3973"/>
    <d v="2024-01-19T07:45:48"/>
    <d v="2024-01-19T07:46:46"/>
    <s v="45077035@ventasyservicios.com.co"/>
    <s v="Diana Marcela Navia Fino"/>
    <m/>
    <d v="2024-01-18T00:00:00"/>
    <s v="15:58"/>
    <x v="3"/>
    <m/>
    <s v="15572099"/>
    <m/>
    <m/>
    <m/>
    <m/>
    <m/>
    <m/>
    <m/>
    <m/>
    <s v="8.22069206"/>
    <s v="C. I. TROPICALES DE COLOMBIA LTDA."/>
    <s v="PYME PEQUEÑA"/>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9T00:00:00"/>
    <m/>
    <m/>
    <x v="37"/>
    <x v="3"/>
    <x v="0"/>
    <x v="0"/>
    <x v="0"/>
    <n v="1"/>
    <n v="1"/>
    <n v="1"/>
    <n v="1"/>
    <x v="0"/>
    <n v="1"/>
    <s v="8.22069206C. I. TROPICALES DE COLOMBIA LTDA."/>
    <x v="0"/>
    <d v="2024-01-19T00:00:00"/>
    <x v="3943"/>
    <d v="1899-12-30T00:00:00"/>
    <d v="2024-01-18T15:58:00"/>
    <s v="15:58"/>
    <d v="1899-12-30T15:48:46"/>
    <x v="3"/>
    <x v="0"/>
    <x v="29"/>
    <x v="1"/>
    <n v="8193"/>
  </r>
  <r>
    <n v="3974"/>
    <d v="2024-01-19T07:53:25"/>
    <d v="2024-01-19T07:54:33"/>
    <s v="45077035@ventasyservicios.com.co"/>
    <s v="Diana Marcela Navia Fino"/>
    <m/>
    <d v="2024-01-18T00:00:00"/>
    <s v="16:01"/>
    <x v="3"/>
    <m/>
    <s v="15572102"/>
    <m/>
    <m/>
    <m/>
    <m/>
    <m/>
    <m/>
    <m/>
    <m/>
    <s v="8.22415032.00.00.100011"/>
    <s v="FLUIDSIGNAL GROUP S.A. -"/>
    <s v="PYME PEQUEÑA"/>
    <s v="CLIENTE EXTERN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19T00:00:00"/>
    <m/>
    <m/>
    <x v="73"/>
    <x v="3"/>
    <x v="0"/>
    <x v="0"/>
    <x v="0"/>
    <n v="1"/>
    <n v="1"/>
    <n v="1"/>
    <n v="1"/>
    <x v="2"/>
    <n v="2"/>
    <s v="8.22415032.00.00.100011FLUIDSIGNAL GROUP S.A. -"/>
    <x v="0"/>
    <d v="2024-01-19T00:00:00"/>
    <x v="3944"/>
    <d v="1899-12-30T00:00:00"/>
    <d v="2024-01-18T16:01:00"/>
    <s v="16:01"/>
    <d v="1899-12-30T15:53:33"/>
    <x v="3"/>
    <x v="0"/>
    <x v="29"/>
    <x v="1"/>
    <n v="8193"/>
  </r>
  <r>
    <n v="3975"/>
    <d v="2024-01-19T07:15:06"/>
    <d v="2024-01-19T08:05:23"/>
    <s v="45577874@ventasyservicios.com.co"/>
    <s v="David Andres Pardo Torres"/>
    <m/>
    <d v="2024-01-17T00:00:00"/>
    <s v="12:04"/>
    <x v="4"/>
    <m/>
    <m/>
    <m/>
    <m/>
    <m/>
    <m/>
    <m/>
    <m/>
    <s v="valentinagomez@ecovidaintegral.com"/>
    <s v="Re: RV: SOLICITUD TRASLADO INTERNET NEIVA"/>
    <s v="13068545"/>
    <s v="RECISERVICIOS LA COSTA S.A.S."/>
    <s v="PYME MEDIANA"/>
    <s v="CLIENTE EXTERNO"/>
    <x v="0"/>
    <m/>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9T00:00:00"/>
    <s v="20686612"/>
    <m/>
    <x v="58"/>
    <x v="0"/>
    <x v="0"/>
    <x v="0"/>
    <x v="0"/>
    <n v="1"/>
    <n v="1"/>
    <n v="1"/>
    <n v="1"/>
    <x v="0"/>
    <n v="1"/>
    <s v="13068545RECISERVICIOS LA COSTA S.A.S."/>
    <x v="0"/>
    <d v="2024-01-19T00:00:00"/>
    <x v="3945"/>
    <d v="1899-12-30T00:00:00"/>
    <d v="2024-01-17T12:04:00"/>
    <s v="12:04"/>
    <d v="1899-12-31T20:01:23"/>
    <x v="0"/>
    <x v="0"/>
    <x v="14"/>
    <x v="0"/>
    <n v="8193"/>
  </r>
  <r>
    <n v="3976"/>
    <d v="2024-01-19T08:06:11"/>
    <d v="2024-01-19T08:07:47"/>
    <s v="45077035@ventasyservicios.com.co"/>
    <s v="Diana Marcela Navia Fino"/>
    <m/>
    <d v="2024-01-18T00:00:00"/>
    <s v="16:01"/>
    <x v="3"/>
    <m/>
    <s v="15572103"/>
    <m/>
    <m/>
    <m/>
    <m/>
    <m/>
    <m/>
    <m/>
    <m/>
    <s v="8.22123981"/>
    <s v="AGROINDUSTRIA FELEDA S A -"/>
    <s v="PYME PEQUEÑA"/>
    <s v="CLIENTE EXTERNO"/>
    <x v="0"/>
    <m/>
    <s v="MÓVIL"/>
    <m/>
    <m/>
    <s v="FALLAS TÉCNICAS"/>
    <m/>
    <m/>
    <m/>
    <m/>
    <m/>
    <m/>
    <m/>
    <m/>
    <m/>
    <m/>
    <m/>
    <m/>
    <m/>
    <m/>
    <m/>
    <m/>
    <m/>
    <m/>
    <m/>
    <s v="CONCILIACIÓN DE LÍNEA(S)"/>
    <m/>
    <m/>
    <m/>
    <m/>
    <m/>
    <m/>
    <m/>
    <m/>
    <m/>
    <m/>
    <m/>
    <m/>
    <m/>
    <m/>
    <m/>
    <m/>
    <m/>
    <m/>
    <m/>
    <m/>
    <m/>
    <m/>
    <m/>
    <m/>
    <m/>
    <m/>
    <m/>
    <m/>
    <m/>
    <m/>
    <m/>
    <m/>
    <m/>
    <m/>
    <m/>
    <m/>
    <m/>
    <m/>
    <m/>
    <m/>
    <m/>
    <m/>
    <m/>
    <m/>
    <m/>
    <m/>
    <m/>
    <m/>
    <m/>
    <m/>
    <m/>
    <m/>
    <m/>
    <m/>
    <m/>
    <m/>
    <m/>
    <m/>
    <m/>
    <m/>
    <m/>
    <m/>
    <m/>
    <m/>
    <m/>
    <m/>
    <m/>
    <m/>
    <m/>
    <m/>
    <m/>
    <m/>
    <m/>
    <m/>
    <m/>
    <m/>
    <m/>
    <m/>
    <m/>
    <m/>
    <m/>
    <m/>
    <m/>
    <m/>
    <m/>
    <m/>
    <m/>
    <m/>
    <x v="0"/>
    <m/>
    <m/>
    <m/>
    <m/>
    <m/>
    <s v="GESTIONADO"/>
    <m/>
    <d v="2024-01-19T00:00:00"/>
    <m/>
    <m/>
    <x v="67"/>
    <x v="3"/>
    <x v="0"/>
    <x v="0"/>
    <x v="0"/>
    <n v="1"/>
    <n v="1"/>
    <n v="1"/>
    <n v="1"/>
    <x v="0"/>
    <n v="1"/>
    <s v="8.22123981AGROINDUSTRIA FELEDA S A -"/>
    <x v="0"/>
    <d v="2024-01-19T00:00:00"/>
    <x v="3946"/>
    <d v="1899-12-30T00:00:00"/>
    <d v="2024-01-18T16:01:00"/>
    <s v="16:01"/>
    <d v="1899-12-30T16:06:47"/>
    <x v="3"/>
    <x v="0"/>
    <x v="29"/>
    <x v="1"/>
    <n v="8193"/>
  </r>
  <r>
    <n v="3977"/>
    <d v="2024-01-19T08:16:51"/>
    <d v="2024-01-19T08:18:13"/>
    <s v="45077035@ventasyservicios.com.co"/>
    <s v="Diana Marcela Navia Fino"/>
    <m/>
    <d v="2024-01-18T00:00:00"/>
    <s v="16:04"/>
    <x v="3"/>
    <m/>
    <s v="15572111"/>
    <m/>
    <m/>
    <m/>
    <m/>
    <m/>
    <m/>
    <m/>
    <m/>
    <s v="8.21655930.00.00.100065"/>
    <s v="DEL ALBA S.A. -"/>
    <s v="PYME MEDIANA"/>
    <s v="CLIENTE EXTERNO"/>
    <x v="0"/>
    <m/>
    <s v="MÓVIL"/>
    <m/>
    <m/>
    <s v="REPOSICIÓN DE EQUIPO"/>
    <m/>
    <m/>
    <m/>
    <m/>
    <m/>
    <m/>
    <m/>
    <m/>
    <m/>
    <m/>
    <m/>
    <m/>
    <m/>
    <m/>
    <m/>
    <m/>
    <m/>
    <m/>
    <m/>
    <m/>
    <m/>
    <m/>
    <m/>
    <m/>
    <m/>
    <m/>
    <m/>
    <m/>
    <m/>
    <m/>
    <m/>
    <m/>
    <m/>
    <m/>
    <m/>
    <m/>
    <m/>
    <m/>
    <m/>
    <m/>
    <m/>
    <m/>
    <m/>
    <m/>
    <s v="COTIZACIÓN"/>
    <m/>
    <m/>
    <m/>
    <m/>
    <m/>
    <m/>
    <m/>
    <m/>
    <m/>
    <m/>
    <m/>
    <m/>
    <m/>
    <m/>
    <m/>
    <m/>
    <m/>
    <m/>
    <m/>
    <m/>
    <m/>
    <m/>
    <m/>
    <m/>
    <m/>
    <m/>
    <m/>
    <m/>
    <m/>
    <m/>
    <m/>
    <m/>
    <m/>
    <m/>
    <m/>
    <m/>
    <m/>
    <m/>
    <m/>
    <m/>
    <m/>
    <m/>
    <m/>
    <m/>
    <m/>
    <m/>
    <m/>
    <m/>
    <m/>
    <m/>
    <m/>
    <m/>
    <m/>
    <m/>
    <m/>
    <m/>
    <m/>
    <m/>
    <m/>
    <m/>
    <m/>
    <m/>
    <m/>
    <x v="0"/>
    <m/>
    <m/>
    <m/>
    <m/>
    <m/>
    <s v="GESTIONADO"/>
    <m/>
    <d v="2024-01-19T00:00:00"/>
    <m/>
    <m/>
    <x v="38"/>
    <x v="3"/>
    <x v="0"/>
    <x v="0"/>
    <x v="0"/>
    <n v="1"/>
    <n v="1"/>
    <n v="1"/>
    <n v="1"/>
    <x v="0"/>
    <n v="1"/>
    <s v="8.21655930.00.00.100065DEL ALBA S.A. -"/>
    <x v="0"/>
    <d v="2024-01-19T00:00:00"/>
    <x v="3947"/>
    <d v="1899-12-30T00:00:00"/>
    <d v="2024-01-18T16:04:00"/>
    <s v="16:04"/>
    <d v="1899-12-30T16:14:13"/>
    <x v="3"/>
    <x v="0"/>
    <x v="29"/>
    <x v="1"/>
    <n v="8193"/>
  </r>
  <r>
    <n v="3978"/>
    <d v="2024-01-19T07:46:11"/>
    <d v="2024-01-19T08:29:15"/>
    <s v="46046878@ventasyservicios.com.co"/>
    <s v="Laura Alejandra Romero Roa"/>
    <m/>
    <d v="2024-01-19T00:00:00"/>
    <s v="08:25"/>
    <x v="0"/>
    <m/>
    <m/>
    <m/>
    <m/>
    <m/>
    <m/>
    <m/>
    <m/>
    <s v="gerencia@dotacaribe.com.co; "/>
    <s v="Re: FIDELIZACION//RV: PLAN DE INTERNET Y LINEAS CELUARES"/>
    <s v="900311375"/>
    <s v="DOTACARIB S.A.S."/>
    <s v="NO DETERMINADO"/>
    <s v="CLIENTE EXTERNO"/>
    <x v="0"/>
    <m/>
    <s v="FIJO"/>
    <s v="FO"/>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9T00:00:00"/>
    <m/>
    <m/>
    <x v="0"/>
    <x v="0"/>
    <x v="0"/>
    <x v="0"/>
    <x v="0"/>
    <n v="1"/>
    <n v="1"/>
    <n v="1"/>
    <n v="1"/>
    <x v="0"/>
    <n v="1"/>
    <s v="900311375DOTACARIB S.A.S."/>
    <x v="2"/>
    <d v="2024-01-19T00:00:00"/>
    <x v="3948"/>
    <d v="1899-12-30T00:00:00"/>
    <d v="2024-01-19T08:25:00"/>
    <s v="08:25"/>
    <d v="1899-12-30T00:04:15"/>
    <x v="1"/>
    <x v="1"/>
    <x v="27"/>
    <x v="1"/>
    <n v="8193"/>
  </r>
  <r>
    <n v="3979"/>
    <d v="2024-01-19T08:26:15"/>
    <d v="2024-01-19T08:30:51"/>
    <s v="45577874@ventasyservicios.com.co"/>
    <s v="David Andres Pardo Torres"/>
    <m/>
    <d v="2024-01-17T00:00:00"/>
    <s v="20:24"/>
    <x v="7"/>
    <m/>
    <m/>
    <m/>
    <m/>
    <m/>
    <m/>
    <s v="andreslopeztramites@gmail.com"/>
    <s v="CESIÓN CONTRATO APTO 801"/>
    <m/>
    <m/>
    <s v="91921755"/>
    <s v="LORENA CHAVARRIA ZULETA"/>
    <s v="MASIVO"/>
    <s v="CLIENTE EXTERNO"/>
    <x v="0"/>
    <m/>
    <m/>
    <m/>
    <m/>
    <m/>
    <m/>
    <m/>
    <m/>
    <m/>
    <m/>
    <m/>
    <m/>
    <m/>
    <m/>
    <m/>
    <m/>
    <m/>
    <m/>
    <m/>
    <m/>
    <m/>
    <m/>
    <m/>
    <m/>
    <m/>
    <m/>
    <m/>
    <m/>
    <m/>
    <m/>
    <m/>
    <m/>
    <m/>
    <m/>
    <m/>
    <m/>
    <m/>
    <m/>
    <m/>
    <m/>
    <m/>
    <m/>
    <m/>
    <m/>
    <m/>
    <m/>
    <m/>
    <m/>
    <m/>
    <m/>
    <m/>
    <m/>
    <m/>
    <m/>
    <m/>
    <m/>
    <m/>
    <m/>
    <m/>
    <m/>
    <m/>
    <m/>
    <m/>
    <m/>
    <m/>
    <m/>
    <m/>
    <m/>
    <m/>
    <m/>
    <m/>
    <m/>
    <m/>
    <s v="FIJO"/>
    <s v="HFC"/>
    <m/>
    <s v="INFORMACIÓN"/>
    <s v="REQUISITOS"/>
    <m/>
    <m/>
    <m/>
    <m/>
    <m/>
    <m/>
    <m/>
    <m/>
    <m/>
    <m/>
    <m/>
    <m/>
    <m/>
    <m/>
    <m/>
    <m/>
    <m/>
    <m/>
    <m/>
    <m/>
    <m/>
    <m/>
    <m/>
    <m/>
    <m/>
    <m/>
    <m/>
    <m/>
    <m/>
    <m/>
    <m/>
    <m/>
    <m/>
    <m/>
    <m/>
    <x v="0"/>
    <m/>
    <m/>
    <m/>
    <m/>
    <m/>
    <s v="GESTIONADO"/>
    <m/>
    <d v="2024-01-19T00:00:00"/>
    <s v="996760200"/>
    <m/>
    <x v="137"/>
    <x v="6"/>
    <x v="0"/>
    <x v="0"/>
    <x v="0"/>
    <n v="1"/>
    <n v="1"/>
    <n v="1"/>
    <n v="1"/>
    <x v="0"/>
    <n v="1"/>
    <s v="91921755LORENA CHAVARRIA ZULETA"/>
    <x v="0"/>
    <d v="2024-01-19T00:00:00"/>
    <x v="3949"/>
    <d v="1899-12-30T00:00:00"/>
    <d v="2024-01-17T20:24:00"/>
    <s v="20:24"/>
    <d v="1899-12-31T12:06:51"/>
    <x v="0"/>
    <x v="0"/>
    <x v="14"/>
    <x v="0"/>
    <n v="8193"/>
  </r>
  <r>
    <n v="3980"/>
    <d v="2024-01-19T08:33:09"/>
    <d v="2024-01-19T08:34:23"/>
    <s v="45077035@ventasyservicios.com.co"/>
    <s v="Diana Marcela Navia Fino"/>
    <m/>
    <d v="2024-01-18T00:00:00"/>
    <s v="16:10"/>
    <x v="3"/>
    <m/>
    <s v="15572117"/>
    <m/>
    <m/>
    <m/>
    <m/>
    <m/>
    <m/>
    <m/>
    <m/>
    <s v="8.22042781.00.00.100053"/>
    <s v="SPIRAX SARCO COLOMBIA SAS -"/>
    <s v="PYME MEDIANA"/>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9T00:00:00"/>
    <m/>
    <m/>
    <x v="19"/>
    <x v="3"/>
    <x v="0"/>
    <x v="0"/>
    <x v="0"/>
    <n v="1"/>
    <n v="1"/>
    <n v="1"/>
    <n v="1"/>
    <x v="0"/>
    <n v="1"/>
    <s v="8.22042781.00.00.100053SPIRAX SARCO COLOMBIA SAS -"/>
    <x v="0"/>
    <d v="2024-01-19T00:00:00"/>
    <x v="3950"/>
    <d v="1899-12-30T00:00:00"/>
    <d v="2024-01-18T16:10:00"/>
    <s v="16:10"/>
    <d v="1899-12-30T16:24:23"/>
    <x v="3"/>
    <x v="0"/>
    <x v="29"/>
    <x v="1"/>
    <n v="8193"/>
  </r>
  <r>
    <n v="3981"/>
    <d v="2024-01-19T07:52:22"/>
    <d v="2024-01-19T08:36:24"/>
    <s v="45632550@ventasyservicios.com.co"/>
    <s v="Alejandra Rodriguez Cajamarca"/>
    <m/>
    <d v="2024-01-18T00:00:00"/>
    <s v="3:31 p. m."/>
    <x v="4"/>
    <m/>
    <m/>
    <m/>
    <m/>
    <m/>
    <m/>
    <m/>
    <m/>
    <s v="atencionempresascentro@claro.com.co"/>
    <s v="Re: RV: Grupo empresarial Empresas AFG: SERVIAGROFINCA SAS - BIGMARKET SAS - CRESAGRO SAS"/>
    <s v="8.22436270"/>
    <s v="CRESAGRO SAS"/>
    <s v="PYME MEDIANA"/>
    <s v="CLIENTE CLAR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9T00:00:00"/>
    <m/>
    <m/>
    <x v="47"/>
    <x v="0"/>
    <x v="0"/>
    <x v="0"/>
    <x v="0"/>
    <n v="1"/>
    <n v="1"/>
    <n v="1"/>
    <n v="1"/>
    <x v="0"/>
    <n v="1"/>
    <s v="8.22436270CRESAGRO SAS"/>
    <x v="0"/>
    <d v="2024-01-19T00:00:00"/>
    <x v="3951"/>
    <d v="1899-12-30T00:00:00"/>
    <d v="2024-01-18T03:31:00"/>
    <s v="3:31"/>
    <d v="1899-12-31T05:05:24"/>
    <x v="0"/>
    <x v="0"/>
    <x v="24"/>
    <x v="0"/>
    <n v="8193"/>
  </r>
  <r>
    <n v="3982"/>
    <d v="2024-01-19T08:34:35"/>
    <d v="2024-01-19T08:40:04"/>
    <s v="45577874@ventasyservicios.com.co"/>
    <s v="David Andres Pardo Torres"/>
    <m/>
    <d v="2024-01-17T00:00:00"/>
    <s v="20:26"/>
    <x v="7"/>
    <m/>
    <m/>
    <m/>
    <m/>
    <m/>
    <m/>
    <s v="andreslopeztramites@gmail.com"/>
    <s v="CESIÓN CONTRATO APTO 1103"/>
    <m/>
    <m/>
    <s v="91818316"/>
    <s v="ANDRES FEL LOPEZ OSPINA"/>
    <s v="MASIVO"/>
    <s v="CLIENTE EXTERNO"/>
    <x v="0"/>
    <m/>
    <m/>
    <m/>
    <m/>
    <m/>
    <m/>
    <m/>
    <m/>
    <m/>
    <m/>
    <m/>
    <m/>
    <m/>
    <m/>
    <m/>
    <m/>
    <m/>
    <m/>
    <m/>
    <m/>
    <m/>
    <m/>
    <m/>
    <m/>
    <m/>
    <m/>
    <m/>
    <m/>
    <m/>
    <m/>
    <m/>
    <m/>
    <m/>
    <m/>
    <m/>
    <m/>
    <m/>
    <m/>
    <m/>
    <m/>
    <m/>
    <m/>
    <m/>
    <m/>
    <m/>
    <m/>
    <m/>
    <m/>
    <m/>
    <m/>
    <m/>
    <m/>
    <m/>
    <m/>
    <m/>
    <m/>
    <m/>
    <m/>
    <m/>
    <m/>
    <m/>
    <m/>
    <m/>
    <m/>
    <m/>
    <m/>
    <m/>
    <m/>
    <m/>
    <m/>
    <m/>
    <m/>
    <m/>
    <s v="FIJO"/>
    <s v="HFC"/>
    <m/>
    <s v="INFORMACIÓN"/>
    <s v="REQUISITOS"/>
    <m/>
    <m/>
    <m/>
    <m/>
    <m/>
    <m/>
    <m/>
    <m/>
    <m/>
    <m/>
    <m/>
    <m/>
    <m/>
    <m/>
    <m/>
    <m/>
    <m/>
    <m/>
    <m/>
    <m/>
    <m/>
    <m/>
    <m/>
    <m/>
    <m/>
    <m/>
    <m/>
    <m/>
    <m/>
    <m/>
    <m/>
    <m/>
    <m/>
    <m/>
    <m/>
    <x v="0"/>
    <m/>
    <m/>
    <m/>
    <m/>
    <m/>
    <s v="GESTIONADO"/>
    <m/>
    <d v="2024-01-19T00:00:00"/>
    <s v="996761541"/>
    <m/>
    <x v="137"/>
    <x v="6"/>
    <x v="0"/>
    <x v="0"/>
    <x v="0"/>
    <n v="1"/>
    <n v="1"/>
    <n v="1"/>
    <n v="1"/>
    <x v="0"/>
    <n v="1"/>
    <s v="91818316ANDRES FEL LOPEZ OSPINA"/>
    <x v="0"/>
    <d v="2024-01-19T00:00:00"/>
    <x v="3952"/>
    <d v="1899-12-30T00:00:00"/>
    <d v="2024-01-17T20:26:00"/>
    <s v="20:26"/>
    <d v="1899-12-31T12:14:04"/>
    <x v="0"/>
    <x v="0"/>
    <x v="14"/>
    <x v="0"/>
    <n v="8193"/>
  </r>
  <r>
    <n v="3983"/>
    <d v="2024-01-19T08:40:31"/>
    <d v="2024-01-19T08:41:54"/>
    <s v="45077035@ventasyservicios.com.co"/>
    <s v="Diana Marcela Navia Fino"/>
    <m/>
    <d v="2024-01-18T00:00:00"/>
    <s v="16:10"/>
    <x v="3"/>
    <m/>
    <s v="15572119"/>
    <m/>
    <m/>
    <m/>
    <m/>
    <m/>
    <m/>
    <m/>
    <m/>
    <s v="1.14570092"/>
    <s v="ALIANZA FOLLOW UP S.A.S. -"/>
    <s v="PYME MEDIANA"/>
    <s v="CLIENTE EXTERNO"/>
    <x v="0"/>
    <m/>
    <s v="MÓVIL"/>
    <m/>
    <m/>
    <s v="REPOSICIÓN DE EQUIPO"/>
    <m/>
    <m/>
    <m/>
    <m/>
    <m/>
    <m/>
    <m/>
    <m/>
    <m/>
    <m/>
    <m/>
    <m/>
    <m/>
    <m/>
    <m/>
    <m/>
    <m/>
    <m/>
    <m/>
    <m/>
    <m/>
    <m/>
    <m/>
    <m/>
    <m/>
    <m/>
    <m/>
    <m/>
    <m/>
    <m/>
    <m/>
    <m/>
    <m/>
    <m/>
    <m/>
    <m/>
    <m/>
    <m/>
    <m/>
    <m/>
    <m/>
    <m/>
    <m/>
    <m/>
    <s v="COTIZACIÓN"/>
    <m/>
    <m/>
    <m/>
    <m/>
    <m/>
    <m/>
    <m/>
    <m/>
    <m/>
    <m/>
    <m/>
    <m/>
    <m/>
    <m/>
    <m/>
    <m/>
    <m/>
    <m/>
    <m/>
    <m/>
    <m/>
    <m/>
    <m/>
    <m/>
    <m/>
    <m/>
    <m/>
    <m/>
    <m/>
    <m/>
    <m/>
    <m/>
    <m/>
    <m/>
    <m/>
    <m/>
    <m/>
    <m/>
    <m/>
    <m/>
    <m/>
    <m/>
    <m/>
    <m/>
    <m/>
    <m/>
    <m/>
    <m/>
    <m/>
    <m/>
    <m/>
    <m/>
    <m/>
    <m/>
    <m/>
    <m/>
    <m/>
    <m/>
    <m/>
    <m/>
    <m/>
    <m/>
    <m/>
    <x v="0"/>
    <m/>
    <m/>
    <m/>
    <m/>
    <m/>
    <s v="GESTIONADO"/>
    <m/>
    <d v="2024-01-19T00:00:00"/>
    <m/>
    <m/>
    <x v="38"/>
    <x v="3"/>
    <x v="0"/>
    <x v="0"/>
    <x v="0"/>
    <n v="1"/>
    <n v="1"/>
    <n v="1"/>
    <n v="1"/>
    <x v="0"/>
    <n v="1"/>
    <s v="1.14570092ALIANZA FOLLOW UP S.A.S. -"/>
    <x v="0"/>
    <d v="2024-01-19T00:00:00"/>
    <x v="3953"/>
    <d v="1899-12-30T00:00:00"/>
    <d v="2024-01-18T16:10:00"/>
    <s v="16:10"/>
    <d v="1899-12-30T16:31:54"/>
    <x v="3"/>
    <x v="0"/>
    <x v="29"/>
    <x v="1"/>
    <n v="8193"/>
  </r>
  <r>
    <n v="3984"/>
    <d v="2024-01-19T08:43:26"/>
    <d v="2024-01-19T08:44:14"/>
    <s v="46046878@ventasyservicios.com.co"/>
    <s v="Laura Alejandra Romero Roa"/>
    <m/>
    <d v="2024-01-19T00:00:00"/>
    <s v="08:39"/>
    <x v="0"/>
    <m/>
    <m/>
    <m/>
    <m/>
    <m/>
    <m/>
    <m/>
    <m/>
    <s v="sistemas@hospilamesa.gov.co; "/>
    <s v="Re: RV: Ajuste de tarifas//HOSPITAL PEDRO LEON //12235002//ENLACE HPLA005"/>
    <s v="890680027"/>
    <s v="HOSPITAL PEDRO LEON "/>
    <s v="NO DETERMINADO"/>
    <s v="CLIENTE EXTERNO"/>
    <x v="0"/>
    <m/>
    <s v="FIJO"/>
    <s v="FO"/>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9T00:00:00"/>
    <m/>
    <m/>
    <x v="0"/>
    <x v="0"/>
    <x v="0"/>
    <x v="0"/>
    <x v="0"/>
    <n v="1"/>
    <n v="1"/>
    <n v="1"/>
    <n v="1"/>
    <x v="0"/>
    <n v="1"/>
    <s v="890680027HOSPITAL PEDRO LEON "/>
    <x v="2"/>
    <d v="2024-01-19T00:00:00"/>
    <x v="3954"/>
    <d v="1899-12-30T00:00:00"/>
    <d v="2024-01-19T08:39:00"/>
    <s v="08:39"/>
    <d v="1899-12-30T00:05:14"/>
    <x v="1"/>
    <x v="1"/>
    <x v="27"/>
    <x v="1"/>
    <n v="8193"/>
  </r>
  <r>
    <n v="3985"/>
    <d v="2024-01-19T08:47:42"/>
    <d v="2024-01-19T08:48:45"/>
    <s v="45077035@ventasyservicios.com.co"/>
    <s v="Diana Marcela Navia Fino"/>
    <m/>
    <d v="2024-01-18T00:00:00"/>
    <s v="16:13"/>
    <x v="3"/>
    <m/>
    <s v="15572121"/>
    <m/>
    <m/>
    <m/>
    <m/>
    <m/>
    <m/>
    <m/>
    <m/>
    <s v="8.22464869.00.00.100008"/>
    <s v="SALOM ASESORES PROFESIONALES LTDA"/>
    <s v="MICR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9T00:00:00"/>
    <m/>
    <m/>
    <x v="21"/>
    <x v="3"/>
    <x v="0"/>
    <x v="0"/>
    <x v="0"/>
    <n v="1"/>
    <n v="1"/>
    <n v="1"/>
    <n v="1"/>
    <x v="0"/>
    <n v="1"/>
    <s v="8.22464869.00.00.100008SALOM ASESORES PROFESIONALES LTDA"/>
    <x v="0"/>
    <d v="2024-01-19T00:00:00"/>
    <x v="3955"/>
    <d v="1899-12-30T00:00:00"/>
    <d v="2024-01-18T16:13:00"/>
    <s v="16:13"/>
    <d v="1899-12-30T16:35:45"/>
    <x v="3"/>
    <x v="0"/>
    <x v="29"/>
    <x v="1"/>
    <n v="8193"/>
  </r>
  <r>
    <n v="3986"/>
    <d v="2024-01-19T08:45:22"/>
    <d v="2024-01-19T08:49:02"/>
    <s v="45577874@ventasyservicios.com.co"/>
    <s v="David Andres Pardo Torres"/>
    <m/>
    <d v="2024-01-17T00:00:00"/>
    <s v="20:27"/>
    <x v="7"/>
    <m/>
    <m/>
    <m/>
    <m/>
    <m/>
    <m/>
    <s v="andreslopeztramites@gmail.com"/>
    <s v="CESIÓN CONTRATO APTO 2001"/>
    <m/>
    <m/>
    <s v="91890109"/>
    <s v="LORENA CHAVARRIA ZULETA"/>
    <s v="MASIVO"/>
    <s v="CLIENTE EXTERNO"/>
    <x v="0"/>
    <m/>
    <m/>
    <m/>
    <m/>
    <m/>
    <m/>
    <m/>
    <m/>
    <m/>
    <m/>
    <m/>
    <m/>
    <m/>
    <m/>
    <m/>
    <m/>
    <m/>
    <m/>
    <m/>
    <m/>
    <m/>
    <m/>
    <m/>
    <m/>
    <m/>
    <m/>
    <m/>
    <m/>
    <m/>
    <m/>
    <m/>
    <m/>
    <m/>
    <m/>
    <m/>
    <m/>
    <m/>
    <m/>
    <m/>
    <m/>
    <m/>
    <m/>
    <m/>
    <m/>
    <m/>
    <m/>
    <m/>
    <m/>
    <m/>
    <m/>
    <m/>
    <m/>
    <m/>
    <m/>
    <m/>
    <m/>
    <m/>
    <m/>
    <m/>
    <m/>
    <m/>
    <m/>
    <m/>
    <m/>
    <m/>
    <m/>
    <m/>
    <m/>
    <m/>
    <m/>
    <m/>
    <m/>
    <m/>
    <s v="FIJO"/>
    <s v="HFC"/>
    <m/>
    <s v="INFORMACIÓN"/>
    <s v="REQUISITOS"/>
    <m/>
    <m/>
    <m/>
    <m/>
    <m/>
    <m/>
    <m/>
    <m/>
    <m/>
    <m/>
    <m/>
    <m/>
    <m/>
    <m/>
    <m/>
    <m/>
    <m/>
    <m/>
    <m/>
    <m/>
    <m/>
    <m/>
    <m/>
    <m/>
    <m/>
    <m/>
    <m/>
    <m/>
    <m/>
    <m/>
    <m/>
    <m/>
    <m/>
    <m/>
    <m/>
    <x v="0"/>
    <m/>
    <m/>
    <m/>
    <m/>
    <m/>
    <s v="GESTIONADO"/>
    <m/>
    <d v="2024-01-19T00:00:00"/>
    <s v="996762803"/>
    <m/>
    <x v="137"/>
    <x v="6"/>
    <x v="0"/>
    <x v="0"/>
    <x v="0"/>
    <n v="1"/>
    <n v="1"/>
    <n v="1"/>
    <n v="1"/>
    <x v="0"/>
    <n v="1"/>
    <s v="91890109LORENA CHAVARRIA ZULETA"/>
    <x v="0"/>
    <d v="2024-01-19T00:00:00"/>
    <x v="3956"/>
    <d v="1899-12-30T00:00:00"/>
    <d v="2024-01-17T20:27:00"/>
    <s v="20:27"/>
    <d v="1899-12-31T12:22:02"/>
    <x v="0"/>
    <x v="0"/>
    <x v="14"/>
    <x v="0"/>
    <n v="8193"/>
  </r>
  <r>
    <n v="3987"/>
    <d v="2024-01-19T08:44:19"/>
    <d v="2024-01-19T08:49:40"/>
    <s v="46046878@ventasyservicios.com.co"/>
    <s v="Laura Alejandra Romero Roa"/>
    <m/>
    <d v="2024-01-19T00:00:00"/>
    <s v="08:45"/>
    <x v="0"/>
    <m/>
    <m/>
    <m/>
    <m/>
    <m/>
    <m/>
    <m/>
    <m/>
    <s v="carolina.rueda@claro.com.co "/>
    <s v="Fwd: OFERTA FIDELIZACION -DIVERSIONES DE COLOMBIA S.A.S 830136025-1"/>
    <s v="830136025"/>
    <s v="DIVERSIONES DE COLOMBIA S"/>
    <s v="NO DETERMINADO"/>
    <s v="CLIENTE EXTERNO"/>
    <x v="0"/>
    <m/>
    <s v="FIJO"/>
    <s v="FO"/>
    <s v="CASO A OTRAS ÁREAS"/>
    <m/>
    <m/>
    <m/>
    <m/>
    <m/>
    <m/>
    <m/>
    <m/>
    <s v="CSM"/>
    <m/>
    <m/>
    <m/>
    <m/>
    <m/>
    <m/>
    <m/>
    <m/>
    <m/>
    <m/>
    <m/>
    <m/>
    <m/>
    <m/>
    <m/>
    <m/>
    <m/>
    <m/>
    <m/>
    <m/>
    <m/>
    <m/>
    <m/>
    <m/>
    <m/>
    <m/>
    <m/>
    <m/>
    <m/>
    <m/>
    <m/>
    <m/>
    <m/>
    <m/>
    <m/>
    <m/>
    <m/>
    <m/>
    <m/>
    <m/>
    <m/>
    <m/>
    <m/>
    <m/>
    <m/>
    <m/>
    <m/>
    <m/>
    <m/>
    <m/>
    <m/>
    <m/>
    <m/>
    <m/>
    <m/>
    <m/>
    <m/>
    <m/>
    <m/>
    <m/>
    <m/>
    <m/>
    <m/>
    <m/>
    <m/>
    <m/>
    <m/>
    <m/>
    <m/>
    <m/>
    <m/>
    <m/>
    <m/>
    <m/>
    <m/>
    <m/>
    <m/>
    <m/>
    <m/>
    <m/>
    <m/>
    <m/>
    <m/>
    <m/>
    <m/>
    <m/>
    <m/>
    <m/>
    <m/>
    <m/>
    <m/>
    <m/>
    <m/>
    <m/>
    <m/>
    <m/>
    <m/>
    <m/>
    <m/>
    <m/>
    <x v="0"/>
    <m/>
    <m/>
    <m/>
    <m/>
    <m/>
    <s v="GESTIONADO"/>
    <m/>
    <d v="2024-01-19T00:00:00"/>
    <m/>
    <m/>
    <x v="2"/>
    <x v="0"/>
    <x v="0"/>
    <x v="0"/>
    <x v="0"/>
    <n v="1"/>
    <n v="1"/>
    <n v="1"/>
    <n v="1"/>
    <x v="0"/>
    <n v="1"/>
    <s v="830136025DIVERSIONES DE COLOMBIA S"/>
    <x v="2"/>
    <d v="2024-01-19T00:00:00"/>
    <x v="3957"/>
    <d v="1899-12-30T00:00:00"/>
    <d v="2024-01-19T08:45:00"/>
    <s v="08:45"/>
    <d v="1899-12-30T00:04:40"/>
    <x v="1"/>
    <x v="1"/>
    <x v="27"/>
    <x v="1"/>
    <n v="8193"/>
  </r>
  <r>
    <n v="3988"/>
    <d v="2024-01-19T08:56:26"/>
    <d v="2024-01-19T08:58:19"/>
    <s v="45577874@ventasyservicios.com.co"/>
    <s v="David Andres Pardo Torres"/>
    <m/>
    <d v="2024-01-17T00:00:00"/>
    <s v="20:28"/>
    <x v="7"/>
    <m/>
    <m/>
    <m/>
    <m/>
    <m/>
    <m/>
    <s v="andreslopeztramites@gmail.com"/>
    <s v="CESIÓN CONTRATO APTO 2002"/>
    <m/>
    <m/>
    <s v="91825998"/>
    <s v="LOPEZ, ANDRES FEL OSPINA"/>
    <s v="MASIVO"/>
    <s v="CLIENTE EXTERNO"/>
    <x v="0"/>
    <m/>
    <m/>
    <m/>
    <m/>
    <m/>
    <m/>
    <m/>
    <m/>
    <m/>
    <m/>
    <m/>
    <m/>
    <m/>
    <m/>
    <m/>
    <m/>
    <m/>
    <m/>
    <m/>
    <m/>
    <m/>
    <m/>
    <m/>
    <m/>
    <m/>
    <m/>
    <m/>
    <m/>
    <m/>
    <m/>
    <m/>
    <m/>
    <m/>
    <m/>
    <m/>
    <m/>
    <m/>
    <m/>
    <m/>
    <m/>
    <m/>
    <m/>
    <m/>
    <m/>
    <m/>
    <m/>
    <m/>
    <m/>
    <m/>
    <m/>
    <m/>
    <m/>
    <m/>
    <m/>
    <m/>
    <m/>
    <m/>
    <m/>
    <m/>
    <m/>
    <m/>
    <m/>
    <m/>
    <m/>
    <m/>
    <m/>
    <m/>
    <m/>
    <m/>
    <m/>
    <m/>
    <m/>
    <m/>
    <s v="FIJO"/>
    <s v="HFC"/>
    <m/>
    <s v="INFORMACIÓN"/>
    <s v="REQUISITOS"/>
    <m/>
    <m/>
    <m/>
    <m/>
    <m/>
    <m/>
    <m/>
    <m/>
    <m/>
    <m/>
    <m/>
    <m/>
    <m/>
    <m/>
    <m/>
    <m/>
    <m/>
    <m/>
    <m/>
    <m/>
    <m/>
    <m/>
    <m/>
    <m/>
    <m/>
    <m/>
    <m/>
    <m/>
    <m/>
    <m/>
    <m/>
    <m/>
    <m/>
    <m/>
    <m/>
    <x v="0"/>
    <m/>
    <m/>
    <m/>
    <m/>
    <m/>
    <s v="GESTIONADO"/>
    <m/>
    <d v="2024-01-19T00:00:00"/>
    <s v="996764313"/>
    <m/>
    <x v="137"/>
    <x v="6"/>
    <x v="0"/>
    <x v="0"/>
    <x v="0"/>
    <n v="1"/>
    <n v="1"/>
    <n v="1"/>
    <n v="1"/>
    <x v="0"/>
    <n v="1"/>
    <s v="91825998LOPEZ, ANDRES FEL OSPINA"/>
    <x v="0"/>
    <d v="2024-01-19T00:00:00"/>
    <x v="3958"/>
    <d v="1899-12-30T00:00:00"/>
    <d v="2024-01-17T20:28:00"/>
    <s v="20:28"/>
    <d v="1899-12-31T12:30:19"/>
    <x v="0"/>
    <x v="0"/>
    <x v="14"/>
    <x v="0"/>
    <n v="8193"/>
  </r>
  <r>
    <n v="3989"/>
    <d v="2024-01-19T09:02:50"/>
    <d v="2024-01-19T09:05:03"/>
    <s v="45577874@ventasyservicios.com.co"/>
    <s v="David Andres Pardo Torres"/>
    <m/>
    <d v="2024-01-17T00:00:00"/>
    <s v="20:31"/>
    <x v="7"/>
    <m/>
    <m/>
    <m/>
    <m/>
    <m/>
    <m/>
    <s v="andreslopeztramites@gmail.com"/>
    <s v="CESIÓN CONTRATO APTO 2004"/>
    <m/>
    <m/>
    <s v="91949855"/>
    <s v="DIEGO AL CHAVARRIA ZULETA"/>
    <s v="MASIVO"/>
    <s v="CLIENTE EXTERNO"/>
    <x v="0"/>
    <m/>
    <m/>
    <m/>
    <m/>
    <m/>
    <m/>
    <m/>
    <m/>
    <m/>
    <m/>
    <m/>
    <m/>
    <m/>
    <m/>
    <m/>
    <m/>
    <m/>
    <m/>
    <m/>
    <m/>
    <m/>
    <m/>
    <m/>
    <m/>
    <m/>
    <m/>
    <m/>
    <m/>
    <m/>
    <m/>
    <m/>
    <m/>
    <m/>
    <m/>
    <m/>
    <m/>
    <m/>
    <m/>
    <m/>
    <m/>
    <m/>
    <m/>
    <m/>
    <m/>
    <m/>
    <m/>
    <m/>
    <m/>
    <m/>
    <m/>
    <m/>
    <m/>
    <m/>
    <m/>
    <m/>
    <m/>
    <m/>
    <m/>
    <m/>
    <m/>
    <m/>
    <m/>
    <m/>
    <m/>
    <m/>
    <m/>
    <m/>
    <m/>
    <m/>
    <m/>
    <m/>
    <m/>
    <m/>
    <s v="FIJO"/>
    <s v="HFC"/>
    <m/>
    <s v="INFORMACIÓN"/>
    <s v="REQUISITOS"/>
    <m/>
    <m/>
    <m/>
    <m/>
    <m/>
    <m/>
    <m/>
    <m/>
    <m/>
    <m/>
    <m/>
    <m/>
    <m/>
    <m/>
    <m/>
    <m/>
    <m/>
    <m/>
    <m/>
    <m/>
    <m/>
    <m/>
    <m/>
    <m/>
    <m/>
    <m/>
    <m/>
    <m/>
    <m/>
    <m/>
    <m/>
    <m/>
    <m/>
    <m/>
    <m/>
    <x v="0"/>
    <m/>
    <m/>
    <m/>
    <m/>
    <m/>
    <s v="GESTIONADO"/>
    <m/>
    <d v="2024-01-19T00:00:00"/>
    <s v="996765400"/>
    <m/>
    <x v="137"/>
    <x v="6"/>
    <x v="0"/>
    <x v="0"/>
    <x v="0"/>
    <n v="1"/>
    <n v="1"/>
    <n v="1"/>
    <n v="1"/>
    <x v="0"/>
    <n v="1"/>
    <s v="91949855DIEGO AL CHAVARRIA ZULETA"/>
    <x v="0"/>
    <d v="2024-01-19T00:00:00"/>
    <x v="3959"/>
    <d v="1899-12-30T00:00:00"/>
    <d v="2024-01-17T20:31:00"/>
    <s v="20:31"/>
    <d v="1899-12-31T12:34:03"/>
    <x v="0"/>
    <x v="0"/>
    <x v="14"/>
    <x v="0"/>
    <n v="8193"/>
  </r>
  <r>
    <n v="3990"/>
    <d v="2024-01-19T08:36:28"/>
    <d v="2024-01-19T09:13:12"/>
    <s v="45632550@ventasyservicios.com.co"/>
    <s v="Alejandra Rodriguez Cajamarca"/>
    <m/>
    <d v="2024-01-18T00:00:00"/>
    <s v="2:53 p. m."/>
    <x v="4"/>
    <m/>
    <m/>
    <m/>
    <m/>
    <m/>
    <m/>
    <m/>
    <m/>
    <s v="danygpp@hotmail.com"/>
    <s v="RE: Solicitud Traslado de Servicios"/>
    <s v="06147306"/>
    <s v="DANIEL GUI PENALOSA PINZON "/>
    <s v="SOHO"/>
    <s v="CLIENTE EXTERNO"/>
    <x v="0"/>
    <m/>
    <s v="FIJO"/>
    <s v="HFC"/>
    <s v="PQR"/>
    <m/>
    <m/>
    <m/>
    <m/>
    <m/>
    <m/>
    <m/>
    <m/>
    <m/>
    <m/>
    <m/>
    <m/>
    <m/>
    <m/>
    <m/>
    <m/>
    <m/>
    <m/>
    <m/>
    <m/>
    <m/>
    <m/>
    <m/>
    <m/>
    <m/>
    <m/>
    <m/>
    <m/>
    <m/>
    <m/>
    <m/>
    <m/>
    <m/>
    <m/>
    <m/>
    <m/>
    <m/>
    <s v="SOLICITUD SIC"/>
    <m/>
    <m/>
    <m/>
    <m/>
    <m/>
    <m/>
    <m/>
    <m/>
    <m/>
    <m/>
    <m/>
    <m/>
    <m/>
    <m/>
    <m/>
    <m/>
    <m/>
    <m/>
    <m/>
    <m/>
    <m/>
    <m/>
    <m/>
    <m/>
    <m/>
    <m/>
    <m/>
    <m/>
    <m/>
    <m/>
    <m/>
    <m/>
    <m/>
    <m/>
    <m/>
    <m/>
    <m/>
    <m/>
    <m/>
    <m/>
    <m/>
    <m/>
    <m/>
    <m/>
    <m/>
    <m/>
    <m/>
    <m/>
    <m/>
    <m/>
    <m/>
    <m/>
    <m/>
    <m/>
    <m/>
    <m/>
    <m/>
    <m/>
    <m/>
    <m/>
    <m/>
    <m/>
    <m/>
    <m/>
    <m/>
    <m/>
    <m/>
    <m/>
    <m/>
    <m/>
    <m/>
    <x v="0"/>
    <m/>
    <m/>
    <m/>
    <m/>
    <m/>
    <s v="ESCALADO"/>
    <s v="OTRAS ÁREAS"/>
    <d v="2024-01-19T00:00:00"/>
    <m/>
    <m/>
    <x v="211"/>
    <x v="0"/>
    <x v="1"/>
    <x v="0"/>
    <x v="0"/>
    <n v="1"/>
    <n v="1"/>
    <n v="1"/>
    <n v="1"/>
    <x v="0"/>
    <n v="1"/>
    <s v="06147306DANIEL GUI PENALOSA PINZON "/>
    <x v="1"/>
    <d v="2024-01-19T00:00:00"/>
    <x v="3960"/>
    <d v="1899-12-30T00:00:00"/>
    <d v="2024-01-18T02:53:00"/>
    <s v="2:53"/>
    <d v="1899-12-31T06:20:12"/>
    <x v="0"/>
    <x v="0"/>
    <x v="24"/>
    <x v="0"/>
    <n v="8193"/>
  </r>
  <r>
    <n v="3991"/>
    <d v="2024-01-19T09:13:58"/>
    <d v="2024-01-19T09:16:04"/>
    <s v="45077035@ventasyservicios.com.co"/>
    <s v="Diana Marcela Navia Fino"/>
    <m/>
    <d v="2024-01-18T00:00:00"/>
    <s v="16:22"/>
    <x v="3"/>
    <m/>
    <s v="15572132"/>
    <m/>
    <m/>
    <m/>
    <m/>
    <m/>
    <m/>
    <m/>
    <m/>
    <s v="8.22487576.00.00.100001"/>
    <s v="INVERSIONES Y NEGOCIOS EL COFRE SAS -"/>
    <s v="SOHO"/>
    <s v="CLIENTE EXTERN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19T00:00:00"/>
    <m/>
    <m/>
    <x v="27"/>
    <x v="3"/>
    <x v="0"/>
    <x v="0"/>
    <x v="0"/>
    <n v="1"/>
    <n v="1"/>
    <n v="1"/>
    <n v="1"/>
    <x v="0"/>
    <n v="1"/>
    <s v="8.22487576.00.00.100001INVERSIONES Y NEGOCIOS EL COFRE SAS -"/>
    <x v="0"/>
    <d v="2024-01-19T00:00:00"/>
    <x v="3961"/>
    <d v="1899-12-30T00:00:00"/>
    <d v="2024-01-18T16:22:00"/>
    <s v="16:22"/>
    <d v="1899-12-30T16:54:04"/>
    <x v="3"/>
    <x v="0"/>
    <x v="29"/>
    <x v="1"/>
    <n v="8193"/>
  </r>
  <r>
    <n v="3992"/>
    <d v="2024-01-19T09:20:12"/>
    <d v="2024-01-19T09:21:21"/>
    <s v="45077035@ventasyservicios.com.co"/>
    <s v="Diana Marcela Navia Fino"/>
    <m/>
    <d v="2024-01-18T00:00:00"/>
    <s v="16:30"/>
    <x v="3"/>
    <m/>
    <s v="15572140"/>
    <m/>
    <m/>
    <m/>
    <m/>
    <m/>
    <m/>
    <m/>
    <m/>
    <s v="8.22408372.00.00.100013"/>
    <s v="POWER -"/>
    <s v="PYME PEQUEÑA"/>
    <s v="CLIENTE EXTERNO"/>
    <x v="0"/>
    <m/>
    <s v="MÓVIL"/>
    <m/>
    <m/>
    <s v="FALLAS TÉCNICAS"/>
    <m/>
    <m/>
    <m/>
    <m/>
    <m/>
    <m/>
    <m/>
    <m/>
    <m/>
    <m/>
    <m/>
    <m/>
    <m/>
    <m/>
    <m/>
    <m/>
    <m/>
    <m/>
    <m/>
    <s v="CONCILIACIÓN DE LÍNEA(S)"/>
    <m/>
    <m/>
    <m/>
    <m/>
    <m/>
    <m/>
    <m/>
    <m/>
    <m/>
    <m/>
    <m/>
    <m/>
    <m/>
    <m/>
    <m/>
    <m/>
    <m/>
    <m/>
    <m/>
    <m/>
    <m/>
    <m/>
    <m/>
    <m/>
    <m/>
    <m/>
    <m/>
    <m/>
    <m/>
    <m/>
    <m/>
    <m/>
    <m/>
    <m/>
    <m/>
    <m/>
    <m/>
    <m/>
    <m/>
    <m/>
    <m/>
    <m/>
    <m/>
    <m/>
    <m/>
    <m/>
    <m/>
    <m/>
    <m/>
    <m/>
    <m/>
    <m/>
    <m/>
    <m/>
    <m/>
    <m/>
    <m/>
    <m/>
    <m/>
    <m/>
    <m/>
    <m/>
    <m/>
    <m/>
    <m/>
    <m/>
    <m/>
    <m/>
    <m/>
    <m/>
    <m/>
    <m/>
    <m/>
    <m/>
    <m/>
    <m/>
    <m/>
    <m/>
    <m/>
    <m/>
    <m/>
    <m/>
    <m/>
    <m/>
    <m/>
    <m/>
    <m/>
    <m/>
    <x v="0"/>
    <m/>
    <m/>
    <m/>
    <m/>
    <m/>
    <s v="GESTIONADO"/>
    <m/>
    <d v="2024-01-19T00:00:00"/>
    <m/>
    <m/>
    <x v="67"/>
    <x v="3"/>
    <x v="0"/>
    <x v="0"/>
    <x v="0"/>
    <n v="1"/>
    <n v="1"/>
    <n v="1"/>
    <n v="1"/>
    <x v="0"/>
    <n v="1"/>
    <s v="8.22408372.00.00.100013POWER -"/>
    <x v="0"/>
    <d v="2024-01-19T00:00:00"/>
    <x v="3962"/>
    <d v="1899-12-30T00:00:00"/>
    <d v="2024-01-18T16:30:00"/>
    <s v="16:30"/>
    <d v="1899-12-30T16:51:21"/>
    <x v="3"/>
    <x v="0"/>
    <x v="29"/>
    <x v="1"/>
    <n v="8193"/>
  </r>
  <r>
    <n v="3993"/>
    <d v="2024-01-19T09:18:27"/>
    <d v="2024-01-19T09:24:34"/>
    <s v="45577874@ventasyservicios.com.co"/>
    <s v="David Andres Pardo Torres"/>
    <m/>
    <d v="2024-01-17T00:00:00"/>
    <s v="21:53"/>
    <x v="4"/>
    <m/>
    <m/>
    <m/>
    <m/>
    <m/>
    <m/>
    <m/>
    <m/>
    <s v="jmontoya516@hotmail.com"/>
    <s v="RE: SOLICITUD CESION DE CONTRATO DE SERVICIO CLARO EMPRESAS"/>
    <s v="21473509"/>
    <s v="CINDY CAMI SERNA ARANGO"/>
    <s v="SOHO"/>
    <s v="CLIENTE EXTERNO"/>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9T00:00:00"/>
    <s v="996769050"/>
    <m/>
    <x v="37"/>
    <x v="0"/>
    <x v="0"/>
    <x v="0"/>
    <x v="0"/>
    <n v="1"/>
    <n v="1"/>
    <n v="1"/>
    <n v="1"/>
    <x v="0"/>
    <n v="1"/>
    <s v="21473509CINDY CAMI SERNA ARANGO"/>
    <x v="0"/>
    <d v="2024-01-19T00:00:00"/>
    <x v="3963"/>
    <d v="1899-12-30T00:00:00"/>
    <d v="2024-01-17T21:53:00"/>
    <s v="21:53"/>
    <d v="1899-12-31T11:31:34"/>
    <x v="0"/>
    <x v="0"/>
    <x v="14"/>
    <x v="0"/>
    <n v="8193"/>
  </r>
  <r>
    <n v="3994"/>
    <d v="2024-01-19T09:28:58"/>
    <d v="2024-01-19T09:30:10"/>
    <s v="46046878@ventasyservicios.com.co"/>
    <s v="Laura Alejandra Romero Roa"/>
    <m/>
    <d v="2024-01-19T00:00:00"/>
    <s v="09:25"/>
    <x v="0"/>
    <m/>
    <m/>
    <m/>
    <m/>
    <m/>
    <m/>
    <m/>
    <m/>
    <s v="jonatan.amaya@claro.com.co; "/>
    <s v="Re: SOLICITUD PROPUESTA DE FIDELIZACIÓN DECORARCO SAS NIT 816001519"/>
    <s v="816001519 "/>
    <s v="DECORARCO SAS"/>
    <s v="NO DETERMINADO"/>
    <s v="CLIENTE EXTERNO"/>
    <x v="0"/>
    <m/>
    <s v="FIJO"/>
    <s v="HFC"/>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9T00:00:00"/>
    <m/>
    <m/>
    <x v="0"/>
    <x v="0"/>
    <x v="0"/>
    <x v="0"/>
    <x v="0"/>
    <n v="1"/>
    <n v="1"/>
    <n v="1"/>
    <n v="1"/>
    <x v="0"/>
    <n v="1"/>
    <s v="816001519 DECORARCO SAS"/>
    <x v="2"/>
    <d v="2024-01-19T00:00:00"/>
    <x v="3964"/>
    <d v="1899-12-30T00:00:00"/>
    <d v="2024-01-19T09:25:00"/>
    <s v="09:25"/>
    <d v="1899-12-30T00:05:10"/>
    <x v="1"/>
    <x v="1"/>
    <x v="27"/>
    <x v="1"/>
    <n v="8193"/>
  </r>
  <r>
    <n v="3995"/>
    <d v="2024-01-19T09:32:11"/>
    <d v="2024-01-19T09:33:16"/>
    <s v="45077035@ventasyservicios.com.co"/>
    <s v="Diana Marcela Navia Fino"/>
    <m/>
    <d v="2024-01-18T00:00:00"/>
    <s v="16:40"/>
    <x v="3"/>
    <m/>
    <s v="15572152"/>
    <m/>
    <m/>
    <m/>
    <m/>
    <m/>
    <m/>
    <m/>
    <m/>
    <s v="8.22476369.00.00.100014"/>
    <s v="DISTRITECH COLOMBIA S.A.S. -"/>
    <s v="MICRO"/>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9T00:00:00"/>
    <m/>
    <m/>
    <x v="47"/>
    <x v="3"/>
    <x v="0"/>
    <x v="0"/>
    <x v="0"/>
    <n v="1"/>
    <n v="1"/>
    <n v="1"/>
    <n v="1"/>
    <x v="0"/>
    <n v="1"/>
    <s v="8.22476369.00.00.100014DISTRITECH COLOMBIA S.A.S. -"/>
    <x v="0"/>
    <d v="2024-01-19T00:00:00"/>
    <x v="3965"/>
    <d v="1899-12-30T00:00:00"/>
    <d v="2024-01-18T16:40:00"/>
    <s v="16:40"/>
    <d v="1899-12-30T16:53:16"/>
    <x v="3"/>
    <x v="0"/>
    <x v="29"/>
    <x v="1"/>
    <n v="8193"/>
  </r>
  <r>
    <n v="3996"/>
    <d v="2024-01-19T09:19:19"/>
    <d v="2024-01-19T09:34:21"/>
    <s v="45632550@ventasyservicios.com.co"/>
    <s v="Alejandra Rodriguez Cajamarca"/>
    <m/>
    <d v="2024-01-19T00:00:00"/>
    <s v="7:12 a. m."/>
    <x v="4"/>
    <m/>
    <m/>
    <m/>
    <m/>
    <m/>
    <m/>
    <m/>
    <m/>
    <s v="sistemas@carsturismo.com"/>
    <s v="Fwd: 800153993;COMCEL S.A.;E5760105670;01;CLARO;MOVIL"/>
    <s v="8.22471407"/>
    <s v="CARS TURISMO SAS"/>
    <s v="PYME PEQUEÑA"/>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9T00:00:00"/>
    <m/>
    <m/>
    <x v="9"/>
    <x v="0"/>
    <x v="0"/>
    <x v="0"/>
    <x v="0"/>
    <n v="1"/>
    <n v="1"/>
    <n v="1"/>
    <n v="1"/>
    <x v="0"/>
    <n v="1"/>
    <s v="8.22471407CARS TURISMO SAS"/>
    <x v="2"/>
    <d v="2024-01-19T00:00:00"/>
    <x v="3966"/>
    <d v="1899-12-30T00:00:00"/>
    <d v="2024-01-19T07:12:00"/>
    <s v="7:12"/>
    <d v="1899-12-30T02:22:21"/>
    <x v="1"/>
    <x v="1"/>
    <x v="24"/>
    <x v="0"/>
    <n v="8193"/>
  </r>
  <r>
    <n v="3997"/>
    <d v="2024-01-19T09:37:21"/>
    <d v="2024-01-19T09:38:32"/>
    <s v="45077035@ventasyservicios.com.co"/>
    <s v="Diana Marcela Navia Fino"/>
    <m/>
    <d v="2024-01-18T00:00:00"/>
    <s v="16:47"/>
    <x v="3"/>
    <m/>
    <s v="15572158"/>
    <m/>
    <m/>
    <m/>
    <m/>
    <m/>
    <m/>
    <m/>
    <m/>
    <s v="8.22491569.00.00.100024"/>
    <s v="LABORATORIO DENTAL LUIS MILANES SAS LAB"/>
    <s v="PYME PEQUEÑA"/>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9T00:00:00"/>
    <m/>
    <m/>
    <x v="61"/>
    <x v="3"/>
    <x v="0"/>
    <x v="0"/>
    <x v="0"/>
    <n v="1"/>
    <n v="1"/>
    <n v="1"/>
    <n v="1"/>
    <x v="0"/>
    <n v="1"/>
    <s v="8.22491569.00.00.100024LABORATORIO DENTAL LUIS MILANES SAS LAB"/>
    <x v="0"/>
    <d v="2024-01-19T00:00:00"/>
    <x v="3967"/>
    <d v="1899-12-30T00:00:00"/>
    <d v="2024-01-18T16:47:00"/>
    <s v="16:47"/>
    <d v="1899-12-30T16:51:32"/>
    <x v="3"/>
    <x v="0"/>
    <x v="29"/>
    <x v="1"/>
    <n v="8193"/>
  </r>
  <r>
    <n v="3998"/>
    <d v="2024-01-19T09:42:35"/>
    <d v="2024-01-19T09:45:19"/>
    <s v="45632550@ventasyservicios.com.co"/>
    <s v="Alejandra Rodriguez Cajamarca"/>
    <m/>
    <d v="2024-01-18T00:00:00"/>
    <s v="3:10 p. m."/>
    <x v="4"/>
    <m/>
    <m/>
    <m/>
    <m/>
    <m/>
    <m/>
    <m/>
    <m/>
    <s v="camilo.zuluaga@payretailers.com"/>
    <s v="RE: Cambio de Asesora"/>
    <s v="8.22263488"/>
    <s v="PAGO DIGITAL COLOMBIA S.A.S"/>
    <s v="EMPRESAS"/>
    <s v="CLIENTE EXTERNO"/>
    <x v="1"/>
    <s v="ATENCION ESPECIAL C_R5"/>
    <s v="MÓVIL"/>
    <m/>
    <m/>
    <s v="PRODUCTO"/>
    <m/>
    <m/>
    <m/>
    <m/>
    <m/>
    <m/>
    <m/>
    <m/>
    <m/>
    <m/>
    <m/>
    <m/>
    <m/>
    <m/>
    <m/>
    <m/>
    <m/>
    <m/>
    <m/>
    <m/>
    <m/>
    <m/>
    <m/>
    <m/>
    <m/>
    <m/>
    <m/>
    <m/>
    <m/>
    <m/>
    <m/>
    <m/>
    <m/>
    <m/>
    <m/>
    <m/>
    <m/>
    <m/>
    <s v="INFORMACIÓN DE BENEFICIOS"/>
    <m/>
    <m/>
    <m/>
    <m/>
    <m/>
    <m/>
    <m/>
    <m/>
    <m/>
    <m/>
    <m/>
    <m/>
    <m/>
    <m/>
    <m/>
    <m/>
    <m/>
    <m/>
    <m/>
    <m/>
    <m/>
    <m/>
    <m/>
    <m/>
    <m/>
    <m/>
    <m/>
    <m/>
    <m/>
    <m/>
    <m/>
    <m/>
    <m/>
    <m/>
    <m/>
    <m/>
    <m/>
    <m/>
    <m/>
    <m/>
    <m/>
    <m/>
    <m/>
    <m/>
    <m/>
    <m/>
    <m/>
    <m/>
    <m/>
    <m/>
    <m/>
    <m/>
    <m/>
    <m/>
    <m/>
    <m/>
    <m/>
    <m/>
    <m/>
    <m/>
    <m/>
    <m/>
    <m/>
    <m/>
    <m/>
    <m/>
    <m/>
    <m/>
    <m/>
    <x v="0"/>
    <m/>
    <m/>
    <m/>
    <m/>
    <m/>
    <s v="ESCALADO"/>
    <s v="CSM"/>
    <d v="2024-01-19T00:00:00"/>
    <m/>
    <m/>
    <x v="26"/>
    <x v="0"/>
    <x v="1"/>
    <x v="0"/>
    <x v="0"/>
    <n v="1"/>
    <n v="1"/>
    <n v="1"/>
    <n v="1"/>
    <x v="0"/>
    <n v="1"/>
    <s v="8.22263488PAGO DIGITAL COLOMBIA S.A.S"/>
    <x v="1"/>
    <d v="2024-01-19T00:00:00"/>
    <x v="3968"/>
    <d v="1899-12-30T00:00:00"/>
    <d v="2024-01-18T03:10:00"/>
    <s v="3:10"/>
    <d v="1899-12-31T06:35:19"/>
    <x v="0"/>
    <x v="0"/>
    <x v="24"/>
    <x v="0"/>
    <n v="8193"/>
  </r>
  <r>
    <n v="3999"/>
    <d v="2024-01-19T09:44:44"/>
    <d v="2024-01-19T09:46:13"/>
    <s v="45077035@ventasyservicios.com.co"/>
    <s v="Diana Marcela Navia Fino"/>
    <m/>
    <d v="2024-01-18T00:00:00"/>
    <s v="16:13"/>
    <x v="3"/>
    <m/>
    <s v="15572124"/>
    <m/>
    <m/>
    <m/>
    <m/>
    <m/>
    <m/>
    <m/>
    <m/>
    <s v="8.21801228.00.00.100021"/>
    <s v="CORPO DE FERIAS Y EXPOSICIONES S.A USUAR"/>
    <s v="EMPRESAS"/>
    <s v="CLIENTE EXTERNO"/>
    <x v="1"/>
    <s v="YAMILE NUÑEZ"/>
    <s v="MÓVIL"/>
    <m/>
    <m/>
    <s v="SERVICIOS ADICIONALES"/>
    <m/>
    <m/>
    <m/>
    <m/>
    <m/>
    <m/>
    <m/>
    <m/>
    <m/>
    <m/>
    <m/>
    <m/>
    <m/>
    <m/>
    <m/>
    <m/>
    <m/>
    <m/>
    <m/>
    <m/>
    <m/>
    <m/>
    <m/>
    <m/>
    <m/>
    <m/>
    <m/>
    <m/>
    <m/>
    <m/>
    <m/>
    <m/>
    <m/>
    <m/>
    <m/>
    <m/>
    <m/>
    <m/>
    <m/>
    <m/>
    <m/>
    <m/>
    <m/>
    <m/>
    <m/>
    <m/>
    <m/>
    <m/>
    <m/>
    <m/>
    <m/>
    <m/>
    <s v="ACTIVACIÓN"/>
    <m/>
    <m/>
    <m/>
    <m/>
    <m/>
    <m/>
    <m/>
    <m/>
    <m/>
    <m/>
    <m/>
    <m/>
    <m/>
    <m/>
    <m/>
    <m/>
    <m/>
    <m/>
    <m/>
    <m/>
    <m/>
    <m/>
    <m/>
    <m/>
    <m/>
    <m/>
    <m/>
    <m/>
    <m/>
    <m/>
    <m/>
    <m/>
    <m/>
    <m/>
    <m/>
    <m/>
    <m/>
    <m/>
    <m/>
    <m/>
    <m/>
    <m/>
    <m/>
    <m/>
    <m/>
    <m/>
    <m/>
    <m/>
    <m/>
    <m/>
    <m/>
    <m/>
    <m/>
    <m/>
    <m/>
    <x v="0"/>
    <m/>
    <m/>
    <m/>
    <m/>
    <m/>
    <s v="GESTIONADO"/>
    <m/>
    <d v="2024-01-19T00:00:00"/>
    <m/>
    <m/>
    <x v="30"/>
    <x v="3"/>
    <x v="0"/>
    <x v="0"/>
    <x v="0"/>
    <n v="1"/>
    <n v="1"/>
    <n v="1"/>
    <n v="1"/>
    <x v="0"/>
    <n v="1"/>
    <s v="8.21801228.00.00.100021CORPO DE FERIAS Y EXPOSICIONES S.A USUAR"/>
    <x v="0"/>
    <d v="2024-01-19T00:00:00"/>
    <x v="3969"/>
    <d v="1899-12-30T00:00:00"/>
    <d v="2024-01-18T16:13:00"/>
    <s v="16:13"/>
    <d v="1899-12-30T17:33:13"/>
    <x v="3"/>
    <x v="0"/>
    <x v="29"/>
    <x v="1"/>
    <n v="8193"/>
  </r>
  <r>
    <n v="4000"/>
    <d v="2024-01-19T09:43:20"/>
    <d v="2024-01-19T09:46:40"/>
    <s v="45961452@ventasyservicios.com.co"/>
    <s v="Natalia Buenano Gonzalez"/>
    <m/>
    <d v="2024-01-18T00:00:00"/>
    <s v="10:06"/>
    <x v="0"/>
    <m/>
    <m/>
    <m/>
    <m/>
    <m/>
    <m/>
    <m/>
    <m/>
    <s v="andrea.murillo@gruporisk.co"/>
    <s v="Re: Fwd: RE: Fwd: RE: Consultor Asignado Claro Empresas"/>
    <s v="8.21958713"/>
    <s v="GRUPO RISK MANAGEMENT SAS"/>
    <s v="PYME PEQUEÑA"/>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9T00:00:00"/>
    <s v="Reasignado contactopyme"/>
    <m/>
    <x v="0"/>
    <x v="0"/>
    <x v="0"/>
    <x v="0"/>
    <x v="0"/>
    <n v="1"/>
    <n v="1"/>
    <n v="1"/>
    <n v="1"/>
    <x v="0"/>
    <n v="1"/>
    <s v="8.21958713GRUPO RISK MANAGEMENT SAS"/>
    <x v="0"/>
    <d v="2024-01-19T00:00:00"/>
    <x v="3970"/>
    <d v="1899-12-30T00:00:00"/>
    <d v="2024-01-18T10:06:00"/>
    <s v="10:06"/>
    <d v="1899-12-30T23:40:40"/>
    <x v="4"/>
    <x v="0"/>
    <x v="5"/>
    <x v="1"/>
    <n v="8193"/>
  </r>
  <r>
    <n v="4001"/>
    <d v="2024-01-19T09:50:47"/>
    <d v="2024-01-19T09:51:54"/>
    <s v="46046878@ventasyservicios.com.co"/>
    <s v="Laura Alejandra Romero Roa"/>
    <m/>
    <d v="2024-01-19T00:00:00"/>
    <s v="09:47"/>
    <x v="0"/>
    <m/>
    <m/>
    <m/>
    <m/>
    <m/>
    <m/>
    <m/>
    <m/>
    <s v="jencky.tapia@claro.com.co; "/>
    <s v="Re: Solicitud Propuesta Fidelizacion / LUIS ALBERTO QUIROGA JARABA / NIT 92546988 - 1 / ID 12213287"/>
    <s v="92546988 "/>
    <s v="LUIS ALBERTO QUIROGA JARA"/>
    <s v="NO DETERMINADO"/>
    <s v="CLIENTE EXTERNO"/>
    <x v="0"/>
    <m/>
    <s v="FIJO"/>
    <s v="FO"/>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9T00:00:00"/>
    <m/>
    <m/>
    <x v="0"/>
    <x v="0"/>
    <x v="0"/>
    <x v="0"/>
    <x v="0"/>
    <n v="1"/>
    <n v="1"/>
    <n v="1"/>
    <n v="1"/>
    <x v="0"/>
    <n v="1"/>
    <s v="92546988 LUIS ALBERTO QUIROGA JARA"/>
    <x v="2"/>
    <d v="2024-01-19T00:00:00"/>
    <x v="3971"/>
    <d v="1899-12-30T00:00:00"/>
    <d v="2024-01-19T09:47:00"/>
    <s v="09:47"/>
    <d v="1899-12-30T00:04:54"/>
    <x v="1"/>
    <x v="1"/>
    <x v="27"/>
    <x v="1"/>
    <n v="8193"/>
  </r>
  <r>
    <n v="4002"/>
    <d v="2024-01-19T09:49:52"/>
    <d v="2024-01-19T09:55:26"/>
    <s v="45632550@ventasyservicios.com.co"/>
    <s v="Alejandra Rodriguez Cajamarca"/>
    <m/>
    <d v="2024-01-18T00:00:00"/>
    <s v="6:20 p. m."/>
    <x v="4"/>
    <m/>
    <m/>
    <m/>
    <m/>
    <m/>
    <m/>
    <m/>
    <m/>
    <s v="ceserna@tryseg.com.co"/>
    <s v="Suspicious URL:PQR : SERVICIO NO ENTRETEGADO Y QUE ESTAN COBRANDO ID 20334279/PASMOL S.A.S  NIT 900582727"/>
    <s v="12398610"/>
    <s v="PASMOL S.A.S."/>
    <s v="SOHO"/>
    <s v="CLIENTE EXTERNO"/>
    <x v="0"/>
    <m/>
    <s v="FIJO"/>
    <s v="FO"/>
    <s v="PQR"/>
    <m/>
    <m/>
    <m/>
    <m/>
    <m/>
    <m/>
    <m/>
    <m/>
    <m/>
    <m/>
    <m/>
    <m/>
    <m/>
    <m/>
    <m/>
    <m/>
    <m/>
    <m/>
    <m/>
    <m/>
    <m/>
    <m/>
    <m/>
    <m/>
    <m/>
    <m/>
    <m/>
    <m/>
    <m/>
    <m/>
    <m/>
    <m/>
    <m/>
    <m/>
    <m/>
    <m/>
    <m/>
    <s v="INFORMACIÓN - ACLARACIÓN"/>
    <s v="INFORMACIÓN PLANES - TARIFAS"/>
    <m/>
    <m/>
    <m/>
    <m/>
    <m/>
    <m/>
    <m/>
    <m/>
    <m/>
    <m/>
    <m/>
    <m/>
    <m/>
    <m/>
    <m/>
    <m/>
    <m/>
    <m/>
    <m/>
    <m/>
    <m/>
    <m/>
    <m/>
    <m/>
    <m/>
    <m/>
    <m/>
    <m/>
    <m/>
    <m/>
    <m/>
    <m/>
    <m/>
    <m/>
    <m/>
    <m/>
    <m/>
    <m/>
    <m/>
    <m/>
    <m/>
    <m/>
    <m/>
    <m/>
    <m/>
    <m/>
    <m/>
    <m/>
    <m/>
    <m/>
    <m/>
    <m/>
    <m/>
    <m/>
    <m/>
    <m/>
    <m/>
    <m/>
    <m/>
    <m/>
    <m/>
    <m/>
    <m/>
    <m/>
    <m/>
    <m/>
    <m/>
    <m/>
    <m/>
    <m/>
    <x v="0"/>
    <m/>
    <m/>
    <m/>
    <m/>
    <m/>
    <s v="SOLUCIONADO ESCALADO"/>
    <s v="OTRAS ÁREAS"/>
    <d v="2024-01-19T00:00:00"/>
    <m/>
    <m/>
    <x v="101"/>
    <x v="0"/>
    <x v="4"/>
    <x v="0"/>
    <x v="0"/>
    <n v="1"/>
    <n v="1"/>
    <n v="1"/>
    <n v="1"/>
    <x v="0"/>
    <n v="1"/>
    <s v="12398610PASMOL S.A.S."/>
    <x v="1"/>
    <d v="2024-01-19T00:00:00"/>
    <x v="3972"/>
    <d v="1899-12-30T00:00:00"/>
    <d v="2024-01-18T06:20:00"/>
    <s v="6:20"/>
    <d v="1899-12-31T03:35:26"/>
    <x v="0"/>
    <x v="0"/>
    <x v="24"/>
    <x v="0"/>
    <n v="8193"/>
  </r>
  <r>
    <n v="4003"/>
    <d v="2024-01-19T10:07:43"/>
    <d v="2024-01-19T10:08:50"/>
    <s v="45077035@ventasyservicios.com.co"/>
    <s v="Diana Marcela Navia Fino"/>
    <m/>
    <d v="2024-01-18T00:00:00"/>
    <s v="17:05"/>
    <x v="3"/>
    <m/>
    <s v="15572171"/>
    <m/>
    <m/>
    <m/>
    <m/>
    <m/>
    <m/>
    <m/>
    <m/>
    <s v="8.22443281"/>
    <s v="AQUATRECE COLOMBIA SAS -"/>
    <s v="PYME MEDIANA"/>
    <s v="CLIENTE EXTERNO"/>
    <x v="0"/>
    <m/>
    <s v="MÓVIL"/>
    <m/>
    <m/>
    <s v="FIDELIZACIÓN - RETENCIÓN"/>
    <m/>
    <m/>
    <m/>
    <m/>
    <m/>
    <m/>
    <m/>
    <m/>
    <m/>
    <m/>
    <m/>
    <m/>
    <m/>
    <m/>
    <m/>
    <m/>
    <m/>
    <m/>
    <m/>
    <m/>
    <s v="ACEPTACIÓN PROPUESTA"/>
    <m/>
    <m/>
    <m/>
    <m/>
    <m/>
    <m/>
    <m/>
    <m/>
    <m/>
    <m/>
    <m/>
    <m/>
    <m/>
    <m/>
    <m/>
    <m/>
    <m/>
    <m/>
    <m/>
    <m/>
    <m/>
    <m/>
    <m/>
    <m/>
    <m/>
    <m/>
    <m/>
    <m/>
    <m/>
    <m/>
    <m/>
    <m/>
    <m/>
    <m/>
    <m/>
    <m/>
    <m/>
    <m/>
    <m/>
    <m/>
    <m/>
    <m/>
    <m/>
    <m/>
    <m/>
    <m/>
    <m/>
    <m/>
    <m/>
    <m/>
    <m/>
    <m/>
    <m/>
    <m/>
    <m/>
    <m/>
    <m/>
    <m/>
    <m/>
    <m/>
    <m/>
    <m/>
    <m/>
    <m/>
    <m/>
    <m/>
    <m/>
    <m/>
    <m/>
    <m/>
    <m/>
    <m/>
    <m/>
    <m/>
    <m/>
    <m/>
    <m/>
    <m/>
    <m/>
    <m/>
    <m/>
    <m/>
    <m/>
    <m/>
    <m/>
    <m/>
    <m/>
    <x v="0"/>
    <m/>
    <m/>
    <m/>
    <m/>
    <m/>
    <s v="GESTIONADO"/>
    <m/>
    <d v="2024-01-19T00:00:00"/>
    <m/>
    <m/>
    <x v="113"/>
    <x v="3"/>
    <x v="0"/>
    <x v="0"/>
    <x v="0"/>
    <n v="1"/>
    <n v="1"/>
    <n v="1"/>
    <n v="1"/>
    <x v="2"/>
    <n v="2"/>
    <s v="8.22443281AQUATRECE COLOMBIA SAS -"/>
    <x v="0"/>
    <d v="2024-01-19T00:00:00"/>
    <x v="3973"/>
    <d v="1899-12-30T00:00:00"/>
    <d v="2024-01-18T17:05:00"/>
    <s v="17:05"/>
    <d v="1899-12-30T17:03:50"/>
    <x v="3"/>
    <x v="0"/>
    <x v="29"/>
    <x v="1"/>
    <n v="8193"/>
  </r>
  <r>
    <n v="4004"/>
    <d v="2024-01-19T09:52:59"/>
    <d v="2024-01-19T10:09:35"/>
    <s v="45577874@ventasyservicios.com.co"/>
    <s v="David Andres Pardo Torres"/>
    <m/>
    <d v="2024-01-18T00:00:00"/>
    <s v="08:09"/>
    <x v="7"/>
    <m/>
    <m/>
    <m/>
    <m/>
    <m/>
    <m/>
    <s v="eduwin.lopez@claro.com.co"/>
    <s v="RV: TRASPASO DE SERVICIO - COSERVICES to BEST COWORKING"/>
    <m/>
    <m/>
    <s v="13329776"/>
    <s v="CO SERVICES SAS"/>
    <s v="PYME MEDIANA"/>
    <s v="CONSULTOR COMERCIAL"/>
    <x v="0"/>
    <m/>
    <m/>
    <m/>
    <m/>
    <m/>
    <m/>
    <m/>
    <m/>
    <m/>
    <m/>
    <m/>
    <m/>
    <m/>
    <m/>
    <m/>
    <m/>
    <m/>
    <m/>
    <m/>
    <m/>
    <m/>
    <m/>
    <m/>
    <m/>
    <m/>
    <m/>
    <m/>
    <m/>
    <m/>
    <m/>
    <m/>
    <m/>
    <m/>
    <m/>
    <m/>
    <m/>
    <m/>
    <m/>
    <m/>
    <m/>
    <m/>
    <m/>
    <m/>
    <m/>
    <m/>
    <m/>
    <m/>
    <m/>
    <m/>
    <m/>
    <m/>
    <m/>
    <m/>
    <m/>
    <m/>
    <m/>
    <m/>
    <m/>
    <m/>
    <m/>
    <m/>
    <m/>
    <m/>
    <m/>
    <m/>
    <m/>
    <m/>
    <m/>
    <m/>
    <m/>
    <m/>
    <m/>
    <m/>
    <s v="FIJO"/>
    <s v="FO"/>
    <m/>
    <s v="INFORMACIÓN"/>
    <s v="REQUISITOS"/>
    <m/>
    <m/>
    <m/>
    <m/>
    <m/>
    <m/>
    <m/>
    <m/>
    <m/>
    <m/>
    <m/>
    <m/>
    <m/>
    <m/>
    <m/>
    <m/>
    <m/>
    <m/>
    <m/>
    <m/>
    <m/>
    <m/>
    <m/>
    <m/>
    <m/>
    <m/>
    <m/>
    <m/>
    <m/>
    <m/>
    <m/>
    <m/>
    <m/>
    <m/>
    <m/>
    <x v="0"/>
    <m/>
    <m/>
    <m/>
    <m/>
    <m/>
    <s v="GESTIONADO"/>
    <m/>
    <d v="2024-01-19T00:00:00"/>
    <s v="20686982"/>
    <m/>
    <x v="137"/>
    <x v="6"/>
    <x v="0"/>
    <x v="0"/>
    <x v="0"/>
    <n v="1"/>
    <n v="1"/>
    <n v="1"/>
    <n v="1"/>
    <x v="0"/>
    <n v="1"/>
    <s v="13329776CO SERVICES SAS"/>
    <x v="0"/>
    <d v="2024-01-19T00:00:00"/>
    <x v="3974"/>
    <d v="1899-12-30T00:00:00"/>
    <d v="2024-01-18T08:09:00"/>
    <s v="08:09"/>
    <d v="1899-12-31T02:00:35"/>
    <x v="0"/>
    <x v="0"/>
    <x v="14"/>
    <x v="0"/>
    <n v="8193"/>
  </r>
  <r>
    <n v="4005"/>
    <d v="2024-01-19T09:53:05"/>
    <d v="2024-01-19T10:11:02"/>
    <s v="45981202@ventasyservicios.com.co"/>
    <s v="Candida Mayerli Moyano Casallas"/>
    <m/>
    <d v="2024-01-18T00:00:00"/>
    <s v="11:13 a. m."/>
    <x v="5"/>
    <m/>
    <m/>
    <m/>
    <m/>
    <m/>
    <m/>
    <m/>
    <m/>
    <m/>
    <m/>
    <s v="11296752"/>
    <s v="IGLESIA UNIVERSAL DEL REINO DE DIOS"/>
    <s v="EMPRESAS"/>
    <s v="CLIENTE EXTERNO"/>
    <x v="1"/>
    <s v="JANID YURANI MONSALVE ALVAREZ"/>
    <m/>
    <m/>
    <m/>
    <m/>
    <m/>
    <m/>
    <m/>
    <m/>
    <m/>
    <m/>
    <m/>
    <m/>
    <m/>
    <m/>
    <m/>
    <m/>
    <m/>
    <m/>
    <m/>
    <m/>
    <m/>
    <m/>
    <m/>
    <m/>
    <m/>
    <m/>
    <m/>
    <m/>
    <m/>
    <m/>
    <m/>
    <m/>
    <m/>
    <m/>
    <m/>
    <m/>
    <m/>
    <m/>
    <m/>
    <m/>
    <m/>
    <m/>
    <m/>
    <m/>
    <m/>
    <m/>
    <m/>
    <m/>
    <m/>
    <m/>
    <m/>
    <m/>
    <m/>
    <m/>
    <m/>
    <m/>
    <m/>
    <m/>
    <m/>
    <m/>
    <m/>
    <m/>
    <m/>
    <m/>
    <m/>
    <m/>
    <m/>
    <m/>
    <m/>
    <m/>
    <m/>
    <m/>
    <m/>
    <m/>
    <m/>
    <m/>
    <m/>
    <m/>
    <m/>
    <m/>
    <s v="ACLARACION DE CUENTA 11296752 IGLESIA UNIVERSAL DEL REINO DE DIOS"/>
    <s v="FIJA"/>
    <s v="FO"/>
    <s v="PAGO NO ABONADO"/>
    <s v="BANCO DE OCCIDENTE"/>
    <s v="TRANSFERENCIA CON PAGO A LA REFERENCIA"/>
    <m/>
    <m/>
    <m/>
    <m/>
    <m/>
    <m/>
    <m/>
    <m/>
    <m/>
    <m/>
    <m/>
    <m/>
    <m/>
    <m/>
    <m/>
    <m/>
    <m/>
    <m/>
    <m/>
    <m/>
    <m/>
    <m/>
    <m/>
    <m/>
    <m/>
    <m/>
    <x v="0"/>
    <m/>
    <m/>
    <m/>
    <m/>
    <m/>
    <s v="GESTIONADO"/>
    <m/>
    <d v="2024-01-19T00:00:00"/>
    <m/>
    <m/>
    <x v="68"/>
    <x v="4"/>
    <x v="0"/>
    <x v="0"/>
    <x v="0"/>
    <n v="1"/>
    <n v="1"/>
    <n v="1"/>
    <n v="1"/>
    <x v="0"/>
    <n v="1"/>
    <s v="11296752"/>
    <x v="0"/>
    <d v="2024-01-19T00:00:00"/>
    <x v="3975"/>
    <d v="1899-12-30T00:00:00"/>
    <d v="2024-01-18T11:13:00"/>
    <s v="11:13"/>
    <d v="1899-12-30T22:58:02"/>
    <x v="4"/>
    <x v="0"/>
    <x v="10"/>
    <x v="1"/>
    <n v="8193"/>
  </r>
  <r>
    <n v="4006"/>
    <d v="2024-01-19T10:15:05"/>
    <d v="2024-01-19T10:16:24"/>
    <s v="45688293@ventasyservicios.com.co"/>
    <s v="Juan David Mendez"/>
    <m/>
    <d v="2024-01-18T00:00:00"/>
    <s v="12:35"/>
    <x v="0"/>
    <m/>
    <m/>
    <m/>
    <m/>
    <m/>
    <m/>
    <m/>
    <m/>
    <s v="contactopyme.co@claro.com.co"/>
    <s v="Fwd: SOLICITUD DE LINEAS NUEVAS"/>
    <s v="8.22420851"/>
    <s v="TTP WELL SERVICES S.A."/>
    <s v="PYME MEDIANA"/>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19T00:00:00"/>
    <m/>
    <m/>
    <x v="15"/>
    <x v="0"/>
    <x v="0"/>
    <x v="0"/>
    <x v="0"/>
    <n v="1"/>
    <n v="1"/>
    <n v="1"/>
    <n v="1"/>
    <x v="1"/>
    <n v="2"/>
    <s v="8.22420851TTP WELL SERVICES S.A."/>
    <x v="0"/>
    <d v="2024-01-19T00:00:00"/>
    <x v="3976"/>
    <d v="1899-12-30T00:00:00"/>
    <d v="2024-01-18T12:35:00"/>
    <s v="12:35"/>
    <d v="1899-12-30T21:41:24"/>
    <x v="4"/>
    <x v="0"/>
    <x v="4"/>
    <x v="1"/>
    <n v="8193"/>
  </r>
  <r>
    <n v="4007"/>
    <d v="2024-01-19T10:17:36"/>
    <d v="2024-01-19T10:18:56"/>
    <s v="45077035@ventasyservicios.com.co"/>
    <s v="Diana Marcela Navia Fino"/>
    <m/>
    <d v="2024-01-18T00:00:00"/>
    <s v="17:28"/>
    <x v="3"/>
    <m/>
    <s v="15572178"/>
    <m/>
    <m/>
    <m/>
    <m/>
    <m/>
    <m/>
    <m/>
    <m/>
    <s v="8.21713683.00.00.100066"/>
    <s v="ABSORBENTES DE COLOMBIA SA -"/>
    <s v="PYME MEDIANA"/>
    <s v="CLIENTE EXTERNO"/>
    <x v="0"/>
    <m/>
    <s v="MÓVIL"/>
    <m/>
    <m/>
    <s v="SUSPENSIÓN TEMPORAL"/>
    <m/>
    <m/>
    <m/>
    <m/>
    <m/>
    <m/>
    <m/>
    <m/>
    <m/>
    <m/>
    <m/>
    <m/>
    <m/>
    <m/>
    <m/>
    <m/>
    <m/>
    <m/>
    <m/>
    <m/>
    <m/>
    <m/>
    <m/>
    <m/>
    <m/>
    <m/>
    <m/>
    <m/>
    <m/>
    <m/>
    <m/>
    <m/>
    <m/>
    <m/>
    <m/>
    <m/>
    <m/>
    <m/>
    <m/>
    <m/>
    <m/>
    <m/>
    <m/>
    <m/>
    <m/>
    <m/>
    <m/>
    <m/>
    <m/>
    <m/>
    <m/>
    <m/>
    <m/>
    <m/>
    <m/>
    <m/>
    <m/>
    <s v="SIN COBRO CFM"/>
    <m/>
    <m/>
    <m/>
    <m/>
    <m/>
    <m/>
    <m/>
    <m/>
    <m/>
    <m/>
    <m/>
    <m/>
    <m/>
    <m/>
    <m/>
    <m/>
    <m/>
    <m/>
    <m/>
    <m/>
    <m/>
    <m/>
    <m/>
    <m/>
    <m/>
    <m/>
    <m/>
    <m/>
    <m/>
    <m/>
    <m/>
    <m/>
    <m/>
    <m/>
    <m/>
    <m/>
    <m/>
    <m/>
    <m/>
    <m/>
    <m/>
    <m/>
    <m/>
    <m/>
    <m/>
    <m/>
    <m/>
    <m/>
    <m/>
    <m/>
    <x v="0"/>
    <m/>
    <m/>
    <m/>
    <m/>
    <m/>
    <s v="GESTIONADO"/>
    <m/>
    <d v="2024-01-19T00:00:00"/>
    <m/>
    <m/>
    <x v="32"/>
    <x v="3"/>
    <x v="0"/>
    <x v="0"/>
    <x v="0"/>
    <n v="1"/>
    <n v="1"/>
    <n v="1"/>
    <n v="1"/>
    <x v="0"/>
    <n v="1"/>
    <s v="8.21713683.00.00.100066ABSORBENTES DE COLOMBIA SA -"/>
    <x v="0"/>
    <d v="2024-01-19T00:00:00"/>
    <x v="3977"/>
    <d v="1899-12-30T00:00:00"/>
    <d v="2024-01-18T17:28:00"/>
    <s v="17:28"/>
    <d v="1899-12-30T16:50:56"/>
    <x v="3"/>
    <x v="0"/>
    <x v="29"/>
    <x v="1"/>
    <n v="8193"/>
  </r>
  <r>
    <n v="4008"/>
    <d v="2024-01-19T10:16:19"/>
    <d v="2024-01-19T10:22:52"/>
    <s v="45688293@ventasyservicios.com.co"/>
    <s v="Juan David Mendez"/>
    <m/>
    <d v="2024-01-18T00:00:00"/>
    <s v="12:36"/>
    <x v="0"/>
    <m/>
    <m/>
    <m/>
    <m/>
    <m/>
    <m/>
    <m/>
    <m/>
    <s v="contactopyme.co@claro.com.co"/>
    <s v="Fwd: SOLICITUD DE LINEAS NUEVAS"/>
    <s v="8.22420851"/>
    <s v="TTP WELL SERVICES S.A."/>
    <s v="PYME MEDIANA"/>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19T00:00:00"/>
    <m/>
    <m/>
    <x v="31"/>
    <x v="0"/>
    <x v="0"/>
    <x v="0"/>
    <x v="0"/>
    <n v="1"/>
    <n v="1"/>
    <n v="1"/>
    <n v="1"/>
    <x v="2"/>
    <n v="2"/>
    <s v="8.22420851TTP WELL SERVICES S.A."/>
    <x v="0"/>
    <d v="2024-01-19T00:00:00"/>
    <x v="3978"/>
    <d v="1899-12-30T00:00:00"/>
    <d v="2024-01-18T12:36:00"/>
    <s v="12:36"/>
    <d v="1899-12-30T21:46:52"/>
    <x v="4"/>
    <x v="0"/>
    <x v="4"/>
    <x v="1"/>
    <n v="8193"/>
  </r>
  <r>
    <n v="4009"/>
    <d v="2024-01-19T10:11:14"/>
    <d v="2024-01-19T10:24:19"/>
    <s v="45981202@ventasyservicios.com.co"/>
    <s v="Candida Mayerli Moyano Casallas"/>
    <m/>
    <d v="2024-01-18T00:00:00"/>
    <s v="11:15 a. m."/>
    <x v="5"/>
    <m/>
    <m/>
    <m/>
    <m/>
    <m/>
    <m/>
    <m/>
    <m/>
    <m/>
    <m/>
    <s v="3132485952"/>
    <s v="JAVIER RODRIGUEZ GARZON"/>
    <s v="PYME PEQUEÑA"/>
    <s v="CLIENTE EXTERNO"/>
    <x v="0"/>
    <m/>
    <m/>
    <m/>
    <m/>
    <m/>
    <m/>
    <m/>
    <m/>
    <m/>
    <m/>
    <m/>
    <m/>
    <m/>
    <m/>
    <m/>
    <m/>
    <m/>
    <m/>
    <m/>
    <m/>
    <m/>
    <m/>
    <m/>
    <m/>
    <m/>
    <m/>
    <m/>
    <m/>
    <m/>
    <m/>
    <m/>
    <m/>
    <m/>
    <m/>
    <m/>
    <m/>
    <m/>
    <m/>
    <m/>
    <m/>
    <m/>
    <m/>
    <m/>
    <m/>
    <m/>
    <m/>
    <m/>
    <m/>
    <m/>
    <m/>
    <m/>
    <m/>
    <m/>
    <m/>
    <m/>
    <m/>
    <m/>
    <m/>
    <m/>
    <m/>
    <m/>
    <m/>
    <m/>
    <m/>
    <m/>
    <m/>
    <m/>
    <m/>
    <m/>
    <m/>
    <m/>
    <m/>
    <m/>
    <m/>
    <m/>
    <m/>
    <m/>
    <m/>
    <m/>
    <m/>
    <m/>
    <s v="Comprobante de pago"/>
    <s v="MÓVIL"/>
    <m/>
    <s v="PAGO YA APLICADO"/>
    <s v="BANCO DAVIVIENDA"/>
    <s v="TRANSFERENCIA CON PAGO A LA REFERENCIA"/>
    <m/>
    <m/>
    <m/>
    <m/>
    <m/>
    <m/>
    <m/>
    <m/>
    <m/>
    <m/>
    <m/>
    <m/>
    <m/>
    <m/>
    <m/>
    <m/>
    <m/>
    <m/>
    <m/>
    <m/>
    <m/>
    <m/>
    <m/>
    <m/>
    <m/>
    <m/>
    <x v="0"/>
    <m/>
    <m/>
    <m/>
    <m/>
    <m/>
    <s v="GESTIONADO"/>
    <m/>
    <d v="2024-01-19T00:00:00"/>
    <m/>
    <m/>
    <x v="70"/>
    <x v="4"/>
    <x v="0"/>
    <x v="0"/>
    <x v="0"/>
    <n v="1"/>
    <n v="1"/>
    <n v="1"/>
    <n v="1"/>
    <x v="0"/>
    <n v="1"/>
    <s v="3132485952"/>
    <x v="0"/>
    <d v="2024-01-19T00:00:00"/>
    <x v="3979"/>
    <d v="1899-12-30T00:00:00"/>
    <d v="2024-01-18T11:15:00"/>
    <s v="11:15"/>
    <d v="1899-12-30T23:09:19"/>
    <x v="4"/>
    <x v="0"/>
    <x v="10"/>
    <x v="1"/>
    <n v="8193"/>
  </r>
  <r>
    <n v="4010"/>
    <d v="2024-01-19T09:52:00"/>
    <d v="2024-01-19T10:25:59"/>
    <s v="46046878@ventasyservicios.com.co"/>
    <s v="Laura Alejandra Romero Roa"/>
    <m/>
    <d v="2024-01-19T00:00:00"/>
    <s v="10:22"/>
    <x v="0"/>
    <m/>
    <m/>
    <m/>
    <m/>
    <m/>
    <m/>
    <m/>
    <m/>
    <s v="larry.ramos@claro.com.co; "/>
    <s v="Re: REVISIÓN FACTURA MOVIL CLIENTE HERNANDO HEREDIA ARQUIECTOS LIMITADA NIT:  860049890"/>
    <s v="860049890"/>
    <s v="HERNANDO HEREDIA ARQUITEC"/>
    <s v="NO DETERMINADO"/>
    <s v="CLIENTE EXTERNO"/>
    <x v="0"/>
    <m/>
    <s v="FIJO"/>
    <s v="FO"/>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9T00:00:00"/>
    <m/>
    <m/>
    <x v="47"/>
    <x v="0"/>
    <x v="0"/>
    <x v="0"/>
    <x v="0"/>
    <n v="1"/>
    <n v="1"/>
    <n v="1"/>
    <n v="1"/>
    <x v="0"/>
    <n v="1"/>
    <s v="860049890HERNANDO HEREDIA ARQUITEC"/>
    <x v="2"/>
    <d v="2024-01-19T00:00:00"/>
    <x v="3980"/>
    <d v="1899-12-30T00:00:00"/>
    <d v="2024-01-19T10:22:00"/>
    <s v="10:22"/>
    <d v="1899-12-30T00:03:59"/>
    <x v="1"/>
    <x v="1"/>
    <x v="27"/>
    <x v="1"/>
    <n v="8193"/>
  </r>
  <r>
    <n v="4011"/>
    <d v="2024-01-19T10:26:14"/>
    <d v="2024-01-19T10:28:53"/>
    <s v="45981202@ventasyservicios.com.co"/>
    <s v="Candida Mayerli Moyano Casallas"/>
    <m/>
    <d v="2024-01-18T00:00:00"/>
    <s v="11:22 a"/>
    <x v="5"/>
    <m/>
    <m/>
    <m/>
    <m/>
    <m/>
    <m/>
    <m/>
    <m/>
    <m/>
    <m/>
    <s v="0"/>
    <s v="BLISS SEGUROS E INVERSIÒN "/>
    <s v="NO DETERMINADO"/>
    <s v="CLIENTE EXTERNO"/>
    <x v="0"/>
    <m/>
    <m/>
    <m/>
    <m/>
    <m/>
    <m/>
    <m/>
    <m/>
    <m/>
    <m/>
    <m/>
    <m/>
    <m/>
    <m/>
    <m/>
    <m/>
    <m/>
    <m/>
    <m/>
    <m/>
    <m/>
    <m/>
    <m/>
    <m/>
    <m/>
    <m/>
    <m/>
    <m/>
    <m/>
    <m/>
    <m/>
    <m/>
    <m/>
    <m/>
    <m/>
    <m/>
    <m/>
    <m/>
    <m/>
    <m/>
    <m/>
    <m/>
    <m/>
    <m/>
    <m/>
    <m/>
    <m/>
    <m/>
    <m/>
    <m/>
    <m/>
    <m/>
    <m/>
    <m/>
    <m/>
    <m/>
    <m/>
    <m/>
    <m/>
    <m/>
    <m/>
    <m/>
    <m/>
    <m/>
    <m/>
    <m/>
    <m/>
    <m/>
    <m/>
    <m/>
    <m/>
    <m/>
    <m/>
    <m/>
    <m/>
    <m/>
    <m/>
    <m/>
    <m/>
    <m/>
    <m/>
    <s v="Doble cobro de factura"/>
    <s v="MÓVIL"/>
    <m/>
    <s v="CORREO SIN ADJUNTO"/>
    <m/>
    <m/>
    <m/>
    <m/>
    <m/>
    <m/>
    <m/>
    <m/>
    <m/>
    <m/>
    <m/>
    <m/>
    <m/>
    <m/>
    <m/>
    <m/>
    <m/>
    <m/>
    <m/>
    <m/>
    <m/>
    <m/>
    <m/>
    <m/>
    <m/>
    <m/>
    <m/>
    <m/>
    <x v="0"/>
    <m/>
    <m/>
    <m/>
    <m/>
    <m/>
    <s v="GESTIONADO"/>
    <m/>
    <d v="2024-01-19T00:00:00"/>
    <m/>
    <m/>
    <x v="104"/>
    <x v="4"/>
    <x v="0"/>
    <x v="0"/>
    <x v="0"/>
    <n v="1"/>
    <n v="1"/>
    <n v="1"/>
    <n v="1"/>
    <x v="0"/>
    <n v="1"/>
    <s v="0"/>
    <x v="0"/>
    <d v="2024-01-19T00:00:00"/>
    <x v="3981"/>
    <d v="1899-12-30T00:00:00"/>
    <d v="2024-01-18T11:22:00"/>
    <s v="11:22"/>
    <d v="1899-12-30T23:06:53"/>
    <x v="4"/>
    <x v="0"/>
    <x v="10"/>
    <x v="1"/>
    <n v="8193"/>
  </r>
  <r>
    <n v="4012"/>
    <d v="2024-01-19T08:38:20"/>
    <d v="2024-01-19T10:30:24"/>
    <s v="46049316@ventasyservicios.com.co"/>
    <s v="Evelin Gicela Diaz Garzon"/>
    <m/>
    <d v="2024-01-17T00:00:00"/>
    <s v="10:00"/>
    <x v="7"/>
    <m/>
    <m/>
    <m/>
    <m/>
    <m/>
    <m/>
    <s v="raul.rangel@claro.com.co; "/>
    <s v="Re: Solicitud  cede NETRONIK SAS NIT 900570838  recibe   MOVIL CONECTION AND TECNOLOGY S.A.S   901181844"/>
    <m/>
    <m/>
    <s v="8.22309046"/>
    <s v="NETRONIK SAS - -"/>
    <s v="EMPRESAS"/>
    <s v="CLIENTE CLAR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8T00:00:00"/>
    <m/>
    <m/>
    <x v="81"/>
    <x v="6"/>
    <x v="0"/>
    <x v="0"/>
    <x v="0"/>
    <n v="1"/>
    <n v="1"/>
    <n v="1"/>
    <n v="1"/>
    <x v="0"/>
    <n v="1"/>
    <s v="8.22309046NETRONIK SAS - -"/>
    <x v="0"/>
    <d v="2024-01-19T00:00:00"/>
    <x v="3982"/>
    <d v="1899-12-30T00:00:00"/>
    <d v="2024-01-17T10:00:00"/>
    <s v="10:00"/>
    <d v="1900-01-01T00:30:24"/>
    <x v="0"/>
    <x v="0"/>
    <x v="22"/>
    <x v="1"/>
    <n v="8193"/>
  </r>
  <r>
    <n v="4013"/>
    <d v="2024-01-19T10:29:17"/>
    <d v="2024-01-19T10:30:50"/>
    <s v="45077035@ventasyservicios.com.co"/>
    <s v="Diana Marcela Navia Fino"/>
    <m/>
    <d v="2024-01-18T00:00:00"/>
    <s v="18:09"/>
    <x v="3"/>
    <m/>
    <s v="15572199"/>
    <m/>
    <m/>
    <m/>
    <m/>
    <m/>
    <m/>
    <m/>
    <m/>
    <s v="2.317365241"/>
    <s v="VIOSCULPT COLOMBIA S A S -"/>
    <s v="SOHO"/>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19T00:00:00"/>
    <m/>
    <m/>
    <x v="15"/>
    <x v="3"/>
    <x v="0"/>
    <x v="0"/>
    <x v="0"/>
    <n v="1"/>
    <n v="1"/>
    <n v="1"/>
    <n v="1"/>
    <x v="0"/>
    <n v="1"/>
    <s v="2.317365241VIOSCULPT COLOMBIA S A S -"/>
    <x v="0"/>
    <d v="2024-01-19T00:00:00"/>
    <x v="3983"/>
    <d v="1899-12-30T00:00:00"/>
    <d v="2024-01-18T18:09:00"/>
    <s v="18:09"/>
    <d v="1899-12-30T16:21:50"/>
    <x v="3"/>
    <x v="0"/>
    <x v="29"/>
    <x v="1"/>
    <n v="8193"/>
  </r>
  <r>
    <n v="4014"/>
    <d v="2024-01-19T10:30:09"/>
    <d v="2024-01-19T10:30:52"/>
    <s v="45961452@ventasyservicios.com.co"/>
    <s v="Natalia Buenano Gonzalez"/>
    <m/>
    <d v="2024-01-18T00:00:00"/>
    <s v="10:18"/>
    <x v="0"/>
    <m/>
    <m/>
    <m/>
    <m/>
    <m/>
    <m/>
    <m/>
    <m/>
    <s v="hcardona@proteinovo.com"/>
    <s v="Re: Fwd: Re: Solicitud"/>
    <s v="8.22107863"/>
    <s v="PROTEINOVO SAS"/>
    <s v="PYME MEDIANA"/>
    <s v="CLIENTE EXTERNO"/>
    <x v="0"/>
    <m/>
    <s v="MÓVIL"/>
    <m/>
    <m/>
    <s v="CAMBIO PLAN TARIFA"/>
    <m/>
    <m/>
    <m/>
    <m/>
    <s v="DOWNGRADE"/>
    <m/>
    <m/>
    <m/>
    <m/>
    <m/>
    <m/>
    <m/>
    <m/>
    <m/>
    <m/>
    <m/>
    <m/>
    <m/>
    <m/>
    <m/>
    <m/>
    <m/>
    <m/>
    <m/>
    <m/>
    <m/>
    <m/>
    <m/>
    <m/>
    <m/>
    <m/>
    <m/>
    <m/>
    <m/>
    <m/>
    <m/>
    <m/>
    <m/>
    <m/>
    <m/>
    <m/>
    <m/>
    <m/>
    <m/>
    <m/>
    <m/>
    <m/>
    <m/>
    <m/>
    <m/>
    <m/>
    <m/>
    <m/>
    <m/>
    <m/>
    <m/>
    <m/>
    <m/>
    <m/>
    <m/>
    <m/>
    <m/>
    <m/>
    <m/>
    <m/>
    <m/>
    <m/>
    <m/>
    <m/>
    <m/>
    <m/>
    <m/>
    <m/>
    <m/>
    <m/>
    <m/>
    <m/>
    <m/>
    <m/>
    <m/>
    <m/>
    <m/>
    <m/>
    <m/>
    <m/>
    <m/>
    <m/>
    <m/>
    <m/>
    <m/>
    <m/>
    <m/>
    <m/>
    <m/>
    <m/>
    <m/>
    <m/>
    <m/>
    <m/>
    <m/>
    <m/>
    <m/>
    <m/>
    <m/>
    <m/>
    <m/>
    <m/>
    <m/>
    <x v="0"/>
    <m/>
    <m/>
    <m/>
    <m/>
    <m/>
    <s v="GESTIONADO"/>
    <m/>
    <d v="2024-01-19T00:00:00"/>
    <s v="Reasignado contactopyme"/>
    <m/>
    <x v="35"/>
    <x v="0"/>
    <x v="0"/>
    <x v="0"/>
    <x v="0"/>
    <n v="1"/>
    <n v="1"/>
    <n v="1"/>
    <n v="1"/>
    <x v="2"/>
    <n v="2"/>
    <s v="8.22107863PROTEINOVO SAS"/>
    <x v="0"/>
    <d v="2024-01-19T00:00:00"/>
    <x v="3984"/>
    <d v="1899-12-30T00:00:00"/>
    <d v="2024-01-18T10:18:00"/>
    <s v="10:18"/>
    <d v="1899-12-31T00:12:52"/>
    <x v="0"/>
    <x v="0"/>
    <x v="5"/>
    <x v="1"/>
    <n v="8193"/>
  </r>
  <r>
    <n v="4015"/>
    <d v="2024-01-19T10:30:31"/>
    <d v="2024-01-19T10:31:20"/>
    <s v="46049316@ventasyservicios.com.co"/>
    <s v="Evelin Gicela Diaz Garzon"/>
    <m/>
    <d v="2024-01-18T00:00:00"/>
    <s v="17:00"/>
    <x v="7"/>
    <m/>
    <m/>
    <m/>
    <m/>
    <m/>
    <m/>
    <s v="clinicadeendodonciajav@gmail.com; "/>
    <s v="Re: CESIÓN DE LÍNEAS MÓVILES"/>
    <m/>
    <m/>
    <s v="8.21755817"/>
    <s v="AZUL IMAGENOLOGIA Y DIAGN"/>
    <s v="PYME PEQUEÑA"/>
    <s v="CLIENTE CLARO"/>
    <x v="0"/>
    <m/>
    <m/>
    <m/>
    <m/>
    <m/>
    <m/>
    <m/>
    <m/>
    <m/>
    <m/>
    <m/>
    <m/>
    <m/>
    <m/>
    <m/>
    <m/>
    <m/>
    <m/>
    <m/>
    <m/>
    <m/>
    <m/>
    <m/>
    <m/>
    <m/>
    <m/>
    <m/>
    <m/>
    <m/>
    <m/>
    <m/>
    <m/>
    <m/>
    <m/>
    <m/>
    <m/>
    <m/>
    <m/>
    <m/>
    <m/>
    <m/>
    <m/>
    <m/>
    <m/>
    <m/>
    <m/>
    <m/>
    <m/>
    <m/>
    <m/>
    <m/>
    <m/>
    <m/>
    <m/>
    <m/>
    <m/>
    <m/>
    <m/>
    <m/>
    <m/>
    <m/>
    <m/>
    <m/>
    <m/>
    <m/>
    <m/>
    <m/>
    <m/>
    <m/>
    <m/>
    <m/>
    <m/>
    <m/>
    <s v="MÓVIL"/>
    <m/>
    <s v="CESIÓN LEGALIZADA"/>
    <m/>
    <m/>
    <m/>
    <s v="NO"/>
    <m/>
    <m/>
    <m/>
    <m/>
    <m/>
    <m/>
    <m/>
    <m/>
    <m/>
    <m/>
    <m/>
    <m/>
    <m/>
    <m/>
    <m/>
    <m/>
    <m/>
    <m/>
    <m/>
    <m/>
    <m/>
    <m/>
    <m/>
    <m/>
    <m/>
    <m/>
    <m/>
    <m/>
    <m/>
    <m/>
    <m/>
    <m/>
    <m/>
    <x v="0"/>
    <m/>
    <m/>
    <m/>
    <m/>
    <m/>
    <s v="GESTIONADO"/>
    <m/>
    <d v="2024-01-19T00:00:00"/>
    <m/>
    <m/>
    <x v="136"/>
    <x v="6"/>
    <x v="0"/>
    <x v="0"/>
    <x v="0"/>
    <n v="1"/>
    <n v="1"/>
    <n v="1"/>
    <n v="1"/>
    <x v="2"/>
    <n v="2"/>
    <s v="8.21755817AZUL IMAGENOLOGIA Y DIAGN"/>
    <x v="0"/>
    <d v="2024-01-19T00:00:00"/>
    <x v="3985"/>
    <d v="1899-12-30T00:00:00"/>
    <d v="2024-01-18T17:00:00"/>
    <s v="17:00"/>
    <d v="1899-12-30T17:31:20"/>
    <x v="3"/>
    <x v="0"/>
    <x v="22"/>
    <x v="1"/>
    <n v="8193"/>
  </r>
  <r>
    <n v="4016"/>
    <d v="2024-01-19T10:26:21"/>
    <d v="2024-01-19T10:34:22"/>
    <s v="46046878@ventasyservicios.com.co"/>
    <s v="Laura Alejandra Romero Roa"/>
    <m/>
    <d v="2024-01-19T00:00:00"/>
    <s v="10:32"/>
    <x v="0"/>
    <m/>
    <m/>
    <m/>
    <m/>
    <m/>
    <m/>
    <m/>
    <m/>
    <s v="johanna.idarraga@claro.com.co; "/>
    <s v="Re: ***PRIORITARIO***Caso Servicio Internet SD 2775354- NIT 900218342-AGENCIA DE SERVICIO LOGISTICOS S.A"/>
    <s v="900218342"/>
    <s v="AGENCIA DE SERVICIO LOGIS"/>
    <s v="NO DETERMINADO"/>
    <s v="CLIENTE EXTERNO"/>
    <x v="0"/>
    <m/>
    <s v="FIJO"/>
    <s v="FO"/>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9T00:00:00"/>
    <m/>
    <m/>
    <x v="57"/>
    <x v="0"/>
    <x v="0"/>
    <x v="0"/>
    <x v="0"/>
    <n v="1"/>
    <n v="1"/>
    <n v="1"/>
    <n v="1"/>
    <x v="0"/>
    <n v="1"/>
    <s v="900218342AGENCIA DE SERVICIO LOGIS"/>
    <x v="2"/>
    <d v="2024-01-19T00:00:00"/>
    <x v="3986"/>
    <d v="1899-12-30T00:00:00"/>
    <d v="2024-01-19T10:32:00"/>
    <s v="10:32"/>
    <d v="1899-12-30T00:02:22"/>
    <x v="1"/>
    <x v="1"/>
    <x v="27"/>
    <x v="1"/>
    <n v="8193"/>
  </r>
  <r>
    <n v="4017"/>
    <d v="2024-01-19T08:41:30"/>
    <d v="2024-01-19T10:35:01"/>
    <s v="45688293@ventasyservicios.com.co"/>
    <s v="Juan David Mendez"/>
    <m/>
    <d v="2024-01-17T00:00:00"/>
    <s v="17:32"/>
    <x v="0"/>
    <m/>
    <m/>
    <m/>
    <m/>
    <m/>
    <m/>
    <m/>
    <m/>
    <s v="alianzadtmiramar@gmail.com"/>
    <s v="Fwd: BlOQUEO DE MENSAJES DE TEXTO CLIENTE OUR TECHNOLOGY S.A.S. // NIT: 901178812-7"/>
    <s v="8.22499351"/>
    <s v="OUR TECHNOLOGY S.A.S."/>
    <s v="MICRO"/>
    <s v="CLIENTE EXTERNO"/>
    <x v="0"/>
    <m/>
    <s v="MÓVIL"/>
    <m/>
    <m/>
    <s v="SERVICIOS ADICIONALES"/>
    <m/>
    <m/>
    <m/>
    <m/>
    <m/>
    <m/>
    <m/>
    <m/>
    <m/>
    <m/>
    <m/>
    <m/>
    <m/>
    <m/>
    <m/>
    <m/>
    <m/>
    <m/>
    <m/>
    <m/>
    <m/>
    <m/>
    <m/>
    <m/>
    <m/>
    <m/>
    <m/>
    <m/>
    <m/>
    <m/>
    <m/>
    <m/>
    <m/>
    <m/>
    <m/>
    <m/>
    <m/>
    <m/>
    <m/>
    <m/>
    <m/>
    <m/>
    <m/>
    <m/>
    <m/>
    <m/>
    <m/>
    <m/>
    <m/>
    <m/>
    <m/>
    <m/>
    <s v="DESACTIVACIÓN - BLOQUEO"/>
    <m/>
    <m/>
    <m/>
    <m/>
    <m/>
    <m/>
    <m/>
    <m/>
    <m/>
    <m/>
    <m/>
    <m/>
    <m/>
    <m/>
    <m/>
    <m/>
    <m/>
    <m/>
    <m/>
    <m/>
    <m/>
    <m/>
    <m/>
    <m/>
    <m/>
    <m/>
    <m/>
    <m/>
    <m/>
    <m/>
    <m/>
    <m/>
    <m/>
    <m/>
    <m/>
    <m/>
    <m/>
    <m/>
    <m/>
    <m/>
    <m/>
    <m/>
    <m/>
    <m/>
    <m/>
    <m/>
    <m/>
    <m/>
    <m/>
    <m/>
    <m/>
    <m/>
    <m/>
    <m/>
    <m/>
    <x v="0"/>
    <m/>
    <m/>
    <m/>
    <m/>
    <m/>
    <s v="SEGUIMIENTO"/>
    <m/>
    <d v="2024-01-19T00:00:00"/>
    <m/>
    <m/>
    <x v="59"/>
    <x v="0"/>
    <x v="0"/>
    <x v="0"/>
    <x v="0"/>
    <n v="1"/>
    <n v="1"/>
    <n v="1"/>
    <n v="1"/>
    <x v="1"/>
    <n v="3"/>
    <s v="8.22499351OUR TECHNOLOGY S.A.S."/>
    <x v="1"/>
    <d v="2024-01-19T00:00:00"/>
    <x v="3987"/>
    <d v="1899-12-30T00:00:00"/>
    <d v="2024-01-17T17:32:00"/>
    <s v="17:32"/>
    <d v="1899-12-31T17:03:01"/>
    <x v="0"/>
    <x v="0"/>
    <x v="4"/>
    <x v="1"/>
    <n v="8193"/>
  </r>
  <r>
    <n v="4018"/>
    <d v="2024-01-19T10:30:22"/>
    <d v="2024-01-19T10:37:30"/>
    <s v="45981202@ventasyservicios.com.co"/>
    <s v="Candida Mayerli Moyano Casallas"/>
    <m/>
    <d v="2024-01-18T00:00:00"/>
    <s v="11:24 a."/>
    <x v="5"/>
    <m/>
    <m/>
    <m/>
    <m/>
    <m/>
    <m/>
    <m/>
    <m/>
    <m/>
    <m/>
    <s v="11243614"/>
    <s v="INDUCARTON"/>
    <s v="PYME MEDIANA"/>
    <s v="CLIENTE EXTERNO"/>
    <x v="0"/>
    <m/>
    <m/>
    <m/>
    <m/>
    <m/>
    <m/>
    <m/>
    <m/>
    <m/>
    <m/>
    <m/>
    <m/>
    <m/>
    <m/>
    <m/>
    <m/>
    <m/>
    <m/>
    <m/>
    <m/>
    <m/>
    <m/>
    <m/>
    <m/>
    <m/>
    <m/>
    <m/>
    <m/>
    <m/>
    <m/>
    <m/>
    <m/>
    <m/>
    <m/>
    <m/>
    <m/>
    <m/>
    <m/>
    <m/>
    <m/>
    <m/>
    <m/>
    <m/>
    <m/>
    <m/>
    <m/>
    <m/>
    <m/>
    <m/>
    <m/>
    <m/>
    <m/>
    <m/>
    <m/>
    <m/>
    <m/>
    <m/>
    <m/>
    <m/>
    <m/>
    <m/>
    <m/>
    <m/>
    <m/>
    <m/>
    <m/>
    <m/>
    <m/>
    <m/>
    <m/>
    <m/>
    <m/>
    <m/>
    <m/>
    <m/>
    <m/>
    <m/>
    <m/>
    <m/>
    <m/>
    <m/>
    <s v="SOPORTE PAGO FACTURA FACTURA 003-291529943 REF DE PAGO 11243614 "/>
    <s v="FIJA"/>
    <s v="FO"/>
    <s v="PAGO NO ABONADO"/>
    <s v="BANCO BOGOTÁ"/>
    <s v="TRANSFERENCIA CON PAGO A LA REFERENCIA"/>
    <s v="REQ000004505069"/>
    <m/>
    <m/>
    <m/>
    <m/>
    <m/>
    <m/>
    <m/>
    <m/>
    <m/>
    <m/>
    <m/>
    <m/>
    <m/>
    <m/>
    <m/>
    <m/>
    <m/>
    <m/>
    <m/>
    <m/>
    <m/>
    <m/>
    <m/>
    <m/>
    <m/>
    <x v="0"/>
    <m/>
    <m/>
    <m/>
    <m/>
    <m/>
    <s v="ESCALADO"/>
    <s v="MYIT"/>
    <d v="2024-01-19T00:00:00"/>
    <m/>
    <m/>
    <x v="68"/>
    <x v="4"/>
    <x v="1"/>
    <x v="0"/>
    <x v="0"/>
    <n v="1"/>
    <n v="1"/>
    <n v="1"/>
    <n v="1"/>
    <x v="0"/>
    <n v="1"/>
    <s v="11243614"/>
    <x v="1"/>
    <d v="2024-01-19T00:00:00"/>
    <x v="3988"/>
    <d v="1899-12-30T00:00:00"/>
    <d v="2024-01-18T11:24:00"/>
    <s v="11:24"/>
    <d v="1899-12-30T23:13:30"/>
    <x v="4"/>
    <x v="0"/>
    <x v="10"/>
    <x v="1"/>
    <n v="0"/>
  </r>
  <r>
    <n v="4019"/>
    <d v="2024-01-19T10:31:02"/>
    <d v="2024-01-19T10:39:53"/>
    <s v="45961452@ventasyservicios.com.co"/>
    <s v="Natalia Buenano Gonzalez"/>
    <m/>
    <d v="2024-01-18T00:00:00"/>
    <s v="10:24"/>
    <x v="0"/>
    <m/>
    <m/>
    <m/>
    <m/>
    <m/>
    <m/>
    <m/>
    <m/>
    <s v="nparisra@gmail.com"/>
    <s v="Re: Fwd: Situaci??n de urgencia"/>
    <s v="78228673"/>
    <s v=" NELSON PARIS RAMIREZ    "/>
    <s v="NO DETERMINADO"/>
    <s v="CLIENTE EXTERNO"/>
    <x v="0"/>
    <m/>
    <s v="FIJO"/>
    <s v="HFC"/>
    <s v="CASO A OTRAS ÁREAS"/>
    <m/>
    <m/>
    <m/>
    <m/>
    <m/>
    <m/>
    <m/>
    <m/>
    <s v="RESIDENCIAL"/>
    <m/>
    <m/>
    <m/>
    <m/>
    <m/>
    <m/>
    <m/>
    <m/>
    <m/>
    <m/>
    <m/>
    <m/>
    <m/>
    <m/>
    <m/>
    <m/>
    <m/>
    <m/>
    <m/>
    <m/>
    <m/>
    <m/>
    <m/>
    <m/>
    <m/>
    <m/>
    <m/>
    <m/>
    <m/>
    <m/>
    <m/>
    <m/>
    <m/>
    <m/>
    <m/>
    <m/>
    <m/>
    <m/>
    <m/>
    <m/>
    <m/>
    <m/>
    <m/>
    <m/>
    <m/>
    <m/>
    <m/>
    <m/>
    <m/>
    <m/>
    <m/>
    <m/>
    <m/>
    <m/>
    <m/>
    <m/>
    <m/>
    <m/>
    <m/>
    <m/>
    <m/>
    <m/>
    <m/>
    <m/>
    <m/>
    <m/>
    <m/>
    <m/>
    <m/>
    <m/>
    <m/>
    <m/>
    <m/>
    <m/>
    <m/>
    <m/>
    <m/>
    <m/>
    <m/>
    <m/>
    <m/>
    <m/>
    <m/>
    <m/>
    <m/>
    <m/>
    <m/>
    <m/>
    <m/>
    <m/>
    <m/>
    <m/>
    <m/>
    <m/>
    <m/>
    <m/>
    <m/>
    <m/>
    <m/>
    <m/>
    <x v="0"/>
    <m/>
    <m/>
    <m/>
    <m/>
    <m/>
    <s v="GESTIONADO"/>
    <m/>
    <d v="2024-01-19T00:00:00"/>
    <s v="Reasignado contactopyme"/>
    <m/>
    <x v="118"/>
    <x v="0"/>
    <x v="0"/>
    <x v="0"/>
    <x v="0"/>
    <n v="1"/>
    <n v="1"/>
    <n v="1"/>
    <n v="1"/>
    <x v="0"/>
    <n v="1"/>
    <s v="78228673 NELSON PARIS RAMIREZ    "/>
    <x v="0"/>
    <d v="2024-01-19T00:00:00"/>
    <x v="3989"/>
    <d v="1899-12-30T00:00:00"/>
    <d v="2024-01-18T10:24:00"/>
    <s v="10:24"/>
    <d v="1899-12-31T00:15:53"/>
    <x v="0"/>
    <x v="0"/>
    <x v="5"/>
    <x v="1"/>
    <n v="8193"/>
  </r>
  <r>
    <n v="4020"/>
    <d v="2024-01-19T10:39:19"/>
    <d v="2024-01-19T10:40:24"/>
    <s v="45077035@ventasyservicios.com.co"/>
    <s v="Diana Marcela Navia Fino"/>
    <m/>
    <d v="2024-01-18T00:00:00"/>
    <s v="22:02"/>
    <x v="3"/>
    <m/>
    <s v="15572205"/>
    <m/>
    <m/>
    <m/>
    <m/>
    <m/>
    <m/>
    <m/>
    <m/>
    <s v="8.22339071.00.00.100004"/>
    <s v="SOCIEDAD DE COMERCIALIZACION INTERNACION -"/>
    <s v="PYME MEDIANA"/>
    <s v="CLIENTE EXTERNO"/>
    <x v="0"/>
    <m/>
    <s v="MÓVIL"/>
    <m/>
    <m/>
    <s v="SUSPENSIÓN TEMPORAL"/>
    <m/>
    <m/>
    <m/>
    <m/>
    <m/>
    <m/>
    <m/>
    <m/>
    <m/>
    <m/>
    <m/>
    <m/>
    <m/>
    <m/>
    <m/>
    <m/>
    <m/>
    <m/>
    <m/>
    <m/>
    <m/>
    <m/>
    <m/>
    <m/>
    <m/>
    <m/>
    <m/>
    <m/>
    <m/>
    <m/>
    <m/>
    <m/>
    <m/>
    <m/>
    <m/>
    <m/>
    <m/>
    <m/>
    <m/>
    <m/>
    <m/>
    <m/>
    <m/>
    <m/>
    <m/>
    <m/>
    <m/>
    <m/>
    <m/>
    <m/>
    <m/>
    <m/>
    <m/>
    <m/>
    <m/>
    <m/>
    <m/>
    <s v="SIN COBRO CFM"/>
    <m/>
    <m/>
    <m/>
    <m/>
    <m/>
    <m/>
    <m/>
    <m/>
    <m/>
    <m/>
    <m/>
    <m/>
    <m/>
    <m/>
    <m/>
    <m/>
    <m/>
    <m/>
    <m/>
    <m/>
    <m/>
    <m/>
    <m/>
    <m/>
    <m/>
    <m/>
    <m/>
    <m/>
    <m/>
    <m/>
    <m/>
    <m/>
    <m/>
    <m/>
    <m/>
    <m/>
    <m/>
    <m/>
    <m/>
    <m/>
    <m/>
    <m/>
    <m/>
    <m/>
    <m/>
    <m/>
    <m/>
    <m/>
    <m/>
    <m/>
    <x v="0"/>
    <m/>
    <m/>
    <m/>
    <m/>
    <m/>
    <s v="GESTIONADO"/>
    <m/>
    <d v="2024-01-19T00:00:00"/>
    <m/>
    <m/>
    <x v="32"/>
    <x v="3"/>
    <x v="0"/>
    <x v="0"/>
    <x v="0"/>
    <n v="1"/>
    <n v="1"/>
    <n v="1"/>
    <n v="1"/>
    <x v="0"/>
    <n v="1"/>
    <s v="8.22339071.00.00.100004SOCIEDAD DE COMERCIALIZACION INTERNACION -"/>
    <x v="0"/>
    <d v="2024-01-19T00:00:00"/>
    <x v="3990"/>
    <d v="1899-12-30T00:00:00"/>
    <d v="2024-01-18T22:02:00"/>
    <s v="22:02"/>
    <d v="1899-12-30T12:38:24"/>
    <x v="3"/>
    <x v="0"/>
    <x v="29"/>
    <x v="1"/>
    <n v="8193"/>
  </r>
  <r>
    <n v="4021"/>
    <d v="2024-01-19T10:47:58"/>
    <d v="2024-01-19T10:49:03"/>
    <s v="45688293@ventasyservicios.com.co"/>
    <s v="Juan David Mendez"/>
    <m/>
    <d v="2024-01-18T00:00:00"/>
    <s v="16:52"/>
    <x v="0"/>
    <m/>
    <m/>
    <m/>
    <m/>
    <m/>
    <m/>
    <m/>
    <m/>
    <s v="jorge.huertas@amoracom.com"/>
    <s v="AMORACOM NIT. 901.713.038-8 Solicitud cambio de numeración líneas cuenta 6224985044"/>
    <s v="8.224985044"/>
    <s v="AMARACOM S.A."/>
    <s v="MICRO"/>
    <s v="CLIENTE EXTERNO"/>
    <x v="0"/>
    <m/>
    <s v="MÓVIL"/>
    <m/>
    <m/>
    <s v="CAMBIO DE NÚMERO"/>
    <m/>
    <m/>
    <m/>
    <s v="INFORMACIÓN - ACLARACIÓN"/>
    <m/>
    <m/>
    <m/>
    <m/>
    <m/>
    <m/>
    <m/>
    <m/>
    <m/>
    <m/>
    <m/>
    <m/>
    <m/>
    <m/>
    <m/>
    <m/>
    <m/>
    <m/>
    <m/>
    <m/>
    <m/>
    <m/>
    <m/>
    <m/>
    <m/>
    <m/>
    <m/>
    <m/>
    <m/>
    <m/>
    <m/>
    <m/>
    <m/>
    <m/>
    <m/>
    <m/>
    <m/>
    <m/>
    <m/>
    <m/>
    <m/>
    <m/>
    <m/>
    <m/>
    <m/>
    <m/>
    <m/>
    <m/>
    <m/>
    <m/>
    <m/>
    <m/>
    <m/>
    <m/>
    <m/>
    <m/>
    <m/>
    <m/>
    <m/>
    <m/>
    <m/>
    <m/>
    <m/>
    <m/>
    <m/>
    <m/>
    <m/>
    <m/>
    <m/>
    <m/>
    <m/>
    <m/>
    <m/>
    <m/>
    <m/>
    <m/>
    <m/>
    <m/>
    <m/>
    <m/>
    <m/>
    <m/>
    <m/>
    <m/>
    <m/>
    <m/>
    <m/>
    <m/>
    <m/>
    <m/>
    <m/>
    <m/>
    <m/>
    <m/>
    <m/>
    <m/>
    <m/>
    <m/>
    <m/>
    <m/>
    <m/>
    <m/>
    <m/>
    <m/>
    <x v="0"/>
    <m/>
    <m/>
    <m/>
    <m/>
    <m/>
    <s v="GESTIONADO"/>
    <m/>
    <d v="2024-01-19T00:00:00"/>
    <m/>
    <m/>
    <x v="64"/>
    <x v="0"/>
    <x v="0"/>
    <x v="0"/>
    <x v="0"/>
    <n v="1"/>
    <n v="1"/>
    <n v="1"/>
    <n v="1"/>
    <x v="0"/>
    <n v="1"/>
    <s v="8.224985044AMARACOM S.A."/>
    <x v="0"/>
    <d v="2024-01-19T00:00:00"/>
    <x v="3991"/>
    <d v="1899-12-30T00:00:00"/>
    <d v="2024-01-18T16:52:00"/>
    <s v="16:52"/>
    <d v="1899-12-30T17:57:03"/>
    <x v="3"/>
    <x v="0"/>
    <x v="4"/>
    <x v="1"/>
    <n v="8193"/>
  </r>
  <r>
    <n v="4022"/>
    <d v="2024-01-19T10:47:47"/>
    <d v="2024-01-19T10:49:28"/>
    <s v="46049316@ventasyservicios.com.co"/>
    <s v="Evelin Gicela Diaz Garzon"/>
    <m/>
    <d v="2024-01-18T00:00:00"/>
    <s v="08:54"/>
    <x v="4"/>
    <m/>
    <m/>
    <m/>
    <m/>
    <m/>
    <m/>
    <m/>
    <m/>
    <s v="soraya@transpegasso.com"/>
    <s v="RV: RV: RV: AUTORIZACION Y SOLICITUD  Y ACEPTACION CESION LINEA 311 516 8562 - TRANSPORTES PEGASSO - ENVIO No. 7"/>
    <s v="1.42025599"/>
    <s v="TRANSPORTES PEGASSO LTDA -"/>
    <s v="PYME PEQUEÑA"/>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9T00:00:00"/>
    <m/>
    <m/>
    <x v="47"/>
    <x v="0"/>
    <x v="0"/>
    <x v="0"/>
    <x v="0"/>
    <n v="1"/>
    <n v="1"/>
    <n v="1"/>
    <n v="1"/>
    <x v="0"/>
    <n v="1"/>
    <s v="1.42025599TRANSPORTES PEGASSO LTDA -"/>
    <x v="0"/>
    <d v="2024-01-19T00:00:00"/>
    <x v="3992"/>
    <d v="1899-12-30T00:00:00"/>
    <d v="2024-01-18T08:54:00"/>
    <s v="08:54"/>
    <d v="1899-12-31T01:55:28"/>
    <x v="0"/>
    <x v="0"/>
    <x v="22"/>
    <x v="1"/>
    <n v="8193"/>
  </r>
  <r>
    <n v="4023"/>
    <d v="2024-01-19T10:53:09"/>
    <d v="2024-01-19T10:54:04"/>
    <s v="45077035@ventasyservicios.com.co"/>
    <s v="Diana Marcela Navia Fino"/>
    <m/>
    <d v="2024-01-19T00:00:00"/>
    <s v="07:16"/>
    <x v="3"/>
    <m/>
    <s v="15572211"/>
    <m/>
    <m/>
    <m/>
    <m/>
    <m/>
    <m/>
    <m/>
    <m/>
    <s v="8.22484797.00.00.100125"/>
    <s v="AUTO FUSA S A -"/>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9T00:00:00"/>
    <m/>
    <m/>
    <x v="21"/>
    <x v="3"/>
    <x v="0"/>
    <x v="0"/>
    <x v="0"/>
    <n v="1"/>
    <n v="1"/>
    <n v="1"/>
    <n v="1"/>
    <x v="0"/>
    <n v="1"/>
    <s v="8.22484797.00.00.100125AUTO FUSA S A -"/>
    <x v="2"/>
    <d v="2024-01-19T00:00:00"/>
    <x v="3993"/>
    <d v="1899-12-30T00:00:00"/>
    <d v="2024-01-19T07:16:00"/>
    <s v="07:16"/>
    <d v="1899-12-30T03:38:04"/>
    <x v="1"/>
    <x v="1"/>
    <x v="29"/>
    <x v="1"/>
    <n v="8193"/>
  </r>
  <r>
    <n v="4024"/>
    <d v="2024-01-19T10:53:59"/>
    <d v="2024-01-19T10:54:45"/>
    <s v="46049316@ventasyservicios.com.co"/>
    <s v="Evelin Gicela Diaz Garzon"/>
    <m/>
    <d v="2024-01-18T00:00:00"/>
    <s v="08:56"/>
    <x v="7"/>
    <m/>
    <m/>
    <m/>
    <m/>
    <m/>
    <m/>
    <s v="c.rudd@mpc-energysolutions.com"/>
    <s v="Cesión de contrato"/>
    <m/>
    <m/>
    <s v="3148349208"/>
    <s v="MPC ENERGY SOLUTIONS COLO"/>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9T00:00:00"/>
    <m/>
    <m/>
    <x v="78"/>
    <x v="6"/>
    <x v="0"/>
    <x v="0"/>
    <x v="0"/>
    <n v="1"/>
    <n v="1"/>
    <n v="1"/>
    <n v="1"/>
    <x v="0"/>
    <n v="1"/>
    <s v="3148349208MPC ENERGY SOLUTIONS COLO"/>
    <x v="0"/>
    <d v="2024-01-19T00:00:00"/>
    <x v="3994"/>
    <d v="1899-12-30T00:00:00"/>
    <d v="2024-01-18T08:56:00"/>
    <s v="08:56"/>
    <d v="1899-12-31T01:58:45"/>
    <x v="0"/>
    <x v="0"/>
    <x v="22"/>
    <x v="1"/>
    <n v="8193"/>
  </r>
  <r>
    <n v="4025"/>
    <d v="2024-01-19T10:55:29"/>
    <d v="2024-01-19T10:55:58"/>
    <s v="45961452@ventasyservicios.com.co"/>
    <s v="Natalia Buenano Gonzalez"/>
    <m/>
    <d v="2024-01-18T00:00:00"/>
    <s v="10:26"/>
    <x v="0"/>
    <m/>
    <m/>
    <m/>
    <m/>
    <m/>
    <m/>
    <m/>
    <m/>
    <s v="monicag963@une.net.co"/>
    <s v="Re: Fwd: revision"/>
    <s v="3104696311"/>
    <s v="MÓNICA GOMEZ LONDOÑO"/>
    <s v="PYME PEQUEÑA"/>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9T00:00:00"/>
    <s v="Reasignado contactopyme"/>
    <m/>
    <x v="0"/>
    <x v="0"/>
    <x v="0"/>
    <x v="0"/>
    <x v="0"/>
    <n v="1"/>
    <n v="1"/>
    <n v="1"/>
    <n v="1"/>
    <x v="0"/>
    <n v="1"/>
    <s v="3104696311MÓNICA GOMEZ LONDOÑO"/>
    <x v="0"/>
    <d v="2024-01-19T00:00:00"/>
    <x v="3995"/>
    <d v="1899-12-30T00:00:00"/>
    <d v="2024-01-18T10:26:00"/>
    <s v="10:26"/>
    <d v="1899-12-31T00:29:58"/>
    <x v="0"/>
    <x v="0"/>
    <x v="5"/>
    <x v="1"/>
    <n v="8193"/>
  </r>
  <r>
    <n v="4026"/>
    <d v="2024-01-19T10:57:54"/>
    <d v="2024-01-19T10:58:33"/>
    <s v="46049316@ventasyservicios.com.co"/>
    <s v="Evelin Gicela Diaz Garzon"/>
    <m/>
    <d v="2024-01-19T00:00:00"/>
    <s v="08:56"/>
    <x v="7"/>
    <m/>
    <m/>
    <m/>
    <m/>
    <m/>
    <m/>
    <s v="c.rudd@mpc-energysolutions.com; "/>
    <s v="Re: Cesión de contrato"/>
    <m/>
    <m/>
    <s v="3148349208"/>
    <s v="MPC ENERGY SOLUTIONS COLO"/>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9T00:00:00"/>
    <m/>
    <m/>
    <x v="78"/>
    <x v="6"/>
    <x v="0"/>
    <x v="0"/>
    <x v="0"/>
    <n v="1"/>
    <n v="1"/>
    <n v="1"/>
    <n v="1"/>
    <x v="2"/>
    <n v="2"/>
    <s v="3148349208MPC ENERGY SOLUTIONS COLO"/>
    <x v="2"/>
    <d v="2024-01-19T00:00:00"/>
    <x v="3996"/>
    <d v="1899-12-30T00:00:00"/>
    <d v="2024-01-19T08:56:00"/>
    <s v="08:56"/>
    <d v="1899-12-30T02:02:33"/>
    <x v="1"/>
    <x v="1"/>
    <x v="22"/>
    <x v="1"/>
    <n v="8193"/>
  </r>
  <r>
    <n v="4027"/>
    <d v="2024-01-19T11:02:50"/>
    <d v="2024-01-19T11:03:53"/>
    <s v="45077035@ventasyservicios.com.co"/>
    <s v="Diana Marcela Navia Fino"/>
    <m/>
    <d v="2024-01-19T00:00:00"/>
    <s v="07:19"/>
    <x v="3"/>
    <m/>
    <s v="15572212"/>
    <m/>
    <m/>
    <m/>
    <m/>
    <m/>
    <m/>
    <m/>
    <m/>
    <s v="8.22484797"/>
    <s v="AUTO FUSA SA -"/>
    <s v="PYME MEDIANA"/>
    <s v="CLIENTE EXTERNO"/>
    <x v="0"/>
    <m/>
    <s v="MÓVIL"/>
    <m/>
    <m/>
    <s v="REPOSICIÓN DE EQUIPO"/>
    <m/>
    <m/>
    <m/>
    <m/>
    <m/>
    <m/>
    <m/>
    <m/>
    <m/>
    <m/>
    <m/>
    <m/>
    <m/>
    <m/>
    <m/>
    <m/>
    <m/>
    <m/>
    <m/>
    <m/>
    <m/>
    <m/>
    <m/>
    <m/>
    <m/>
    <m/>
    <m/>
    <m/>
    <m/>
    <m/>
    <m/>
    <m/>
    <m/>
    <m/>
    <m/>
    <m/>
    <m/>
    <m/>
    <m/>
    <m/>
    <m/>
    <m/>
    <m/>
    <m/>
    <s v="COTIZACIÓN"/>
    <m/>
    <m/>
    <m/>
    <m/>
    <m/>
    <m/>
    <m/>
    <m/>
    <m/>
    <m/>
    <m/>
    <m/>
    <m/>
    <m/>
    <m/>
    <m/>
    <m/>
    <m/>
    <m/>
    <m/>
    <m/>
    <m/>
    <m/>
    <m/>
    <m/>
    <m/>
    <m/>
    <m/>
    <m/>
    <m/>
    <m/>
    <m/>
    <m/>
    <m/>
    <m/>
    <m/>
    <m/>
    <m/>
    <m/>
    <m/>
    <m/>
    <m/>
    <m/>
    <m/>
    <m/>
    <m/>
    <m/>
    <m/>
    <m/>
    <m/>
    <m/>
    <m/>
    <m/>
    <m/>
    <m/>
    <m/>
    <m/>
    <m/>
    <m/>
    <m/>
    <m/>
    <m/>
    <m/>
    <x v="0"/>
    <m/>
    <m/>
    <m/>
    <m/>
    <m/>
    <s v="GESTIONADO"/>
    <m/>
    <d v="2024-01-19T00:00:00"/>
    <m/>
    <m/>
    <x v="38"/>
    <x v="3"/>
    <x v="0"/>
    <x v="0"/>
    <x v="0"/>
    <n v="1"/>
    <n v="1"/>
    <n v="1"/>
    <n v="1"/>
    <x v="0"/>
    <n v="1"/>
    <s v="8.22484797AUTO FUSA SA -"/>
    <x v="2"/>
    <d v="2024-01-19T00:00:00"/>
    <x v="3997"/>
    <d v="1899-12-30T00:00:00"/>
    <d v="2024-01-19T07:19:00"/>
    <s v="07:19"/>
    <d v="1899-12-30T03:44:53"/>
    <x v="1"/>
    <x v="1"/>
    <x v="29"/>
    <x v="1"/>
    <n v="8193"/>
  </r>
  <r>
    <n v="4028"/>
    <d v="2024-01-19T11:03:32"/>
    <d v="2024-01-19T11:04:15"/>
    <s v="46049316@ventasyservicios.com.co"/>
    <s v="Evelin Gicela Diaz Garzon"/>
    <m/>
    <d v="2024-01-18T00:00:00"/>
    <s v="09:28"/>
    <x v="7"/>
    <m/>
    <m/>
    <m/>
    <m/>
    <m/>
    <m/>
    <s v="analistacontable@dimex.com.co"/>
    <s v="DOCUMENTO CESION LINEAS"/>
    <m/>
    <m/>
    <s v="3133683958"/>
    <s v="DISTRIBUIDORA DIMEX S A S"/>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9T00:00:00"/>
    <m/>
    <m/>
    <x v="78"/>
    <x v="6"/>
    <x v="0"/>
    <x v="0"/>
    <x v="0"/>
    <n v="1"/>
    <n v="1"/>
    <n v="1"/>
    <n v="1"/>
    <x v="1"/>
    <n v="2"/>
    <s v="3133683958DISTRIBUIDORA DIMEX S A S"/>
    <x v="0"/>
    <d v="2024-01-19T00:00:00"/>
    <x v="3998"/>
    <d v="1899-12-30T00:00:00"/>
    <d v="2024-01-18T09:28:00"/>
    <s v="09:28"/>
    <d v="1899-12-31T01:36:15"/>
    <x v="0"/>
    <x v="0"/>
    <x v="22"/>
    <x v="1"/>
    <n v="8193"/>
  </r>
  <r>
    <n v="4029"/>
    <d v="2024-01-19T11:07:10"/>
    <d v="2024-01-19T11:07:37"/>
    <s v="45077040@ventasyservicios.com.co"/>
    <s v="Kimberly Tatiana Sorza Moya"/>
    <m/>
    <d v="2024-01-18T00:00:00"/>
    <s v="10:52 a. m."/>
    <x v="0"/>
    <m/>
    <m/>
    <m/>
    <m/>
    <m/>
    <m/>
    <m/>
    <m/>
    <s v="fernando.benjumea@claro.com.co"/>
    <s v="Cesion de Líneas personales a empresariales"/>
    <s v="3104025759"/>
    <s v="LINA MARCELA CADENA BARONA"/>
    <s v="SOHO"/>
    <s v="CLIENTE CLAR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8T00:00:00"/>
    <m/>
    <m/>
    <x v="37"/>
    <x v="0"/>
    <x v="0"/>
    <x v="0"/>
    <x v="0"/>
    <n v="1"/>
    <n v="1"/>
    <n v="1"/>
    <n v="1"/>
    <x v="0"/>
    <n v="1"/>
    <s v="3104025759LINA MARCELA CADENA BARONA"/>
    <x v="0"/>
    <d v="2024-01-19T00:00:00"/>
    <x v="3999"/>
    <d v="1899-12-30T00:00:00"/>
    <d v="2024-01-18T10:52:00"/>
    <s v="10:52"/>
    <d v="1899-12-31T00:15:37"/>
    <x v="0"/>
    <x v="2"/>
    <x v="31"/>
    <x v="1"/>
    <n v="8193"/>
  </r>
  <r>
    <n v="4030"/>
    <d v="2024-01-19T11:06:02"/>
    <d v="2024-01-19T11:08:54"/>
    <s v="46049316@ventasyservicios.com.co"/>
    <s v="Evelin Gicela Diaz Garzon"/>
    <m/>
    <d v="2024-01-18T00:00:00"/>
    <s v="09:23"/>
    <x v="7"/>
    <m/>
    <m/>
    <m/>
    <m/>
    <m/>
    <m/>
    <s v="analistacontable@dimex.com.co"/>
    <s v="DOCUMENTOS CESION LINEAS"/>
    <m/>
    <m/>
    <s v="3133683958"/>
    <s v="DISTRIBUIDORA DIMEX S A S"/>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9T00:00:00"/>
    <m/>
    <m/>
    <x v="78"/>
    <x v="6"/>
    <x v="0"/>
    <x v="0"/>
    <x v="0"/>
    <n v="1"/>
    <n v="1"/>
    <n v="1"/>
    <n v="1"/>
    <x v="1"/>
    <n v="2"/>
    <s v="3133683958DISTRIBUIDORA DIMEX S A S"/>
    <x v="0"/>
    <d v="2024-01-19T00:00:00"/>
    <x v="4000"/>
    <d v="1899-12-30T00:00:00"/>
    <d v="2024-01-18T09:23:00"/>
    <s v="09:23"/>
    <d v="1899-12-31T01:45:54"/>
    <x v="0"/>
    <x v="0"/>
    <x v="22"/>
    <x v="1"/>
    <n v="8193"/>
  </r>
  <r>
    <n v="4031"/>
    <d v="2024-01-19T10:34:33"/>
    <d v="2024-01-19T11:14:31"/>
    <s v="46046878@ventasyservicios.com.co"/>
    <s v="Laura Alejandra Romero Roa"/>
    <m/>
    <d v="2024-01-19T00:00:00"/>
    <s v="11:05"/>
    <x v="0"/>
    <m/>
    <m/>
    <m/>
    <m/>
    <m/>
    <m/>
    <m/>
    <m/>
    <s v="eduwin.lopez@claro.com.co; "/>
    <s v=": Activaci?n plan contratado l?nea 3152636282, Instore Lab 901.371.260-8"/>
    <s v="901371260"/>
    <s v="Instore Lab "/>
    <s v="NO DETERMINADO"/>
    <s v="CLIENTE CLARO"/>
    <x v="0"/>
    <m/>
    <s v="MÓVIL"/>
    <m/>
    <m/>
    <s v="CAMBIO PLAN TARIFA"/>
    <m/>
    <m/>
    <m/>
    <m/>
    <s v="DOWNGRADE"/>
    <m/>
    <m/>
    <m/>
    <m/>
    <m/>
    <m/>
    <m/>
    <m/>
    <m/>
    <m/>
    <m/>
    <m/>
    <m/>
    <m/>
    <m/>
    <m/>
    <m/>
    <m/>
    <m/>
    <m/>
    <m/>
    <m/>
    <m/>
    <m/>
    <m/>
    <m/>
    <m/>
    <m/>
    <m/>
    <m/>
    <m/>
    <m/>
    <m/>
    <m/>
    <m/>
    <m/>
    <m/>
    <m/>
    <m/>
    <m/>
    <m/>
    <m/>
    <m/>
    <m/>
    <m/>
    <m/>
    <m/>
    <m/>
    <m/>
    <m/>
    <m/>
    <m/>
    <m/>
    <m/>
    <m/>
    <m/>
    <m/>
    <m/>
    <m/>
    <m/>
    <m/>
    <m/>
    <m/>
    <m/>
    <m/>
    <m/>
    <m/>
    <m/>
    <m/>
    <m/>
    <m/>
    <m/>
    <m/>
    <m/>
    <m/>
    <m/>
    <m/>
    <m/>
    <m/>
    <m/>
    <m/>
    <m/>
    <m/>
    <m/>
    <m/>
    <m/>
    <m/>
    <m/>
    <m/>
    <m/>
    <m/>
    <m/>
    <m/>
    <m/>
    <m/>
    <m/>
    <m/>
    <m/>
    <m/>
    <m/>
    <m/>
    <m/>
    <m/>
    <x v="0"/>
    <m/>
    <m/>
    <m/>
    <m/>
    <m/>
    <s v="GESTIONADO"/>
    <m/>
    <d v="2024-01-19T00:00:00"/>
    <m/>
    <m/>
    <x v="35"/>
    <x v="0"/>
    <x v="0"/>
    <x v="0"/>
    <x v="0"/>
    <n v="1"/>
    <n v="1"/>
    <n v="1"/>
    <n v="1"/>
    <x v="0"/>
    <n v="1"/>
    <s v="901371260Instore Lab "/>
    <x v="2"/>
    <d v="2024-01-19T00:00:00"/>
    <x v="4001"/>
    <d v="1899-12-30T00:00:00"/>
    <d v="2024-01-19T11:05:00"/>
    <s v="11:05"/>
    <d v="1899-12-30T00:09:31"/>
    <x v="1"/>
    <x v="1"/>
    <x v="27"/>
    <x v="1"/>
    <n v="8193"/>
  </r>
  <r>
    <n v="4032"/>
    <d v="2024-01-19T11:16:53"/>
    <d v="2024-01-19T11:17:42"/>
    <s v="46049316@ventasyservicios.com.co"/>
    <s v="Evelin Gicela Diaz Garzon"/>
    <m/>
    <d v="2024-01-18T00:00:00"/>
    <s v="09:41"/>
    <x v="7"/>
    <m/>
    <m/>
    <m/>
    <m/>
    <m/>
    <m/>
    <s v="lumumbasas@hotmail.com"/>
    <s v="RV: RV: RV: Formato cesión contrato y documentos"/>
    <m/>
    <m/>
    <s v="3163446027"/>
    <s v="LUMUMBA SAS"/>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9T00:00:00"/>
    <m/>
    <m/>
    <x v="78"/>
    <x v="6"/>
    <x v="0"/>
    <x v="0"/>
    <x v="0"/>
    <n v="1"/>
    <n v="1"/>
    <n v="1"/>
    <n v="1"/>
    <x v="0"/>
    <n v="1"/>
    <s v="3163446027LUMUMBA SAS"/>
    <x v="0"/>
    <d v="2024-01-19T00:00:00"/>
    <x v="4002"/>
    <d v="1899-12-30T00:00:00"/>
    <d v="2024-01-18T09:41:00"/>
    <s v="09:41"/>
    <d v="1899-12-31T01:36:42"/>
    <x v="0"/>
    <x v="0"/>
    <x v="22"/>
    <x v="1"/>
    <n v="8193"/>
  </r>
  <r>
    <n v="4033"/>
    <d v="2024-01-19T10:16:08"/>
    <d v="2024-01-19T11:17:48"/>
    <s v="45577874@ventasyservicios.com.co"/>
    <s v="David Andres Pardo Torres"/>
    <m/>
    <d v="2024-01-18T00:00:00"/>
    <s v="14:05"/>
    <x v="4"/>
    <m/>
    <m/>
    <m/>
    <m/>
    <m/>
    <m/>
    <m/>
    <m/>
    <s v="boticadelapiel@gmail.com"/>
    <s v="Cesion de contrato"/>
    <s v="70480302"/>
    <s v="JHON LAZARA CRIADO"/>
    <s v="SOHO"/>
    <s v="CLIENTE EXTERNO"/>
    <x v="0"/>
    <m/>
    <s v="FIJO"/>
    <s v="FTTX"/>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9T00:00:00"/>
    <s v="996793251"/>
    <m/>
    <x v="37"/>
    <x v="0"/>
    <x v="0"/>
    <x v="0"/>
    <x v="0"/>
    <n v="1"/>
    <n v="1"/>
    <n v="1"/>
    <n v="1"/>
    <x v="0"/>
    <n v="1"/>
    <s v="70480302JHON LAZARA CRIADO"/>
    <x v="0"/>
    <d v="2024-01-19T00:00:00"/>
    <x v="4003"/>
    <d v="1899-12-30T00:00:00"/>
    <d v="2024-01-18T14:05:00"/>
    <s v="14:05"/>
    <d v="1899-12-30T21:12:48"/>
    <x v="4"/>
    <x v="0"/>
    <x v="14"/>
    <x v="0"/>
    <n v="8193"/>
  </r>
  <r>
    <n v="4034"/>
    <d v="2024-01-19T11:20:57"/>
    <d v="2024-01-19T11:22:00"/>
    <s v="45961452@ventasyservicios.com.co"/>
    <s v="Natalia Buenano Gonzalez"/>
    <m/>
    <d v="2024-01-18T00:00:00"/>
    <s v="10:28"/>
    <x v="0"/>
    <m/>
    <m/>
    <m/>
    <m/>
    <m/>
    <m/>
    <m/>
    <m/>
    <s v="drogueriafarmicentro@gmail.com"/>
    <s v="Re: Fwd: Re: Fwd: Re: Re: Fwd: Re: Fwd: Solicito correcci??n reporte a datacredito y tasunion"/>
    <s v="62898545"/>
    <s v="CARLOS AND ARIAS OROZCO  "/>
    <s v="MICRO"/>
    <s v="CLIENTE EXTERNO"/>
    <x v="0"/>
    <m/>
    <s v="FIJO"/>
    <s v="HFC"/>
    <s v="SALDO"/>
    <m/>
    <m/>
    <m/>
    <m/>
    <m/>
    <m/>
    <m/>
    <m/>
    <m/>
    <m/>
    <m/>
    <m/>
    <m/>
    <m/>
    <m/>
    <m/>
    <m/>
    <m/>
    <m/>
    <m/>
    <m/>
    <m/>
    <m/>
    <m/>
    <m/>
    <m/>
    <m/>
    <m/>
    <m/>
    <m/>
    <m/>
    <m/>
    <m/>
    <m/>
    <m/>
    <m/>
    <m/>
    <m/>
    <m/>
    <m/>
    <m/>
    <m/>
    <m/>
    <m/>
    <m/>
    <m/>
    <m/>
    <m/>
    <m/>
    <s v="INFORMACIÓN - ACLARACIÓN"/>
    <m/>
    <m/>
    <m/>
    <m/>
    <m/>
    <m/>
    <m/>
    <m/>
    <m/>
    <m/>
    <m/>
    <m/>
    <m/>
    <m/>
    <m/>
    <m/>
    <m/>
    <m/>
    <m/>
    <m/>
    <m/>
    <m/>
    <m/>
    <m/>
    <m/>
    <m/>
    <m/>
    <m/>
    <m/>
    <m/>
    <m/>
    <m/>
    <m/>
    <m/>
    <m/>
    <m/>
    <m/>
    <m/>
    <m/>
    <m/>
    <m/>
    <m/>
    <m/>
    <m/>
    <m/>
    <m/>
    <m/>
    <m/>
    <m/>
    <m/>
    <m/>
    <m/>
    <m/>
    <m/>
    <m/>
    <m/>
    <m/>
    <m/>
    <m/>
    <x v="0"/>
    <m/>
    <m/>
    <m/>
    <m/>
    <m/>
    <s v="GESTIONADO"/>
    <m/>
    <d v="2024-01-19T00:00:00"/>
    <s v="Reasignado contactopyme"/>
    <m/>
    <x v="39"/>
    <x v="0"/>
    <x v="0"/>
    <x v="0"/>
    <x v="0"/>
    <n v="1"/>
    <n v="1"/>
    <n v="1"/>
    <n v="1"/>
    <x v="0"/>
    <n v="1"/>
    <s v="62898545CARLOS AND ARIAS OROZCO  "/>
    <x v="0"/>
    <d v="2024-01-19T00:00:00"/>
    <x v="4004"/>
    <d v="1899-12-30T00:00:00"/>
    <d v="2024-01-18T10:28:00"/>
    <s v="10:28"/>
    <d v="1899-12-31T00:54:00"/>
    <x v="0"/>
    <x v="0"/>
    <x v="5"/>
    <x v="1"/>
    <n v="8193"/>
  </r>
  <r>
    <n v="4035"/>
    <d v="2024-01-19T11:23:28"/>
    <d v="2024-01-19T11:24:15"/>
    <s v="46049316@ventasyservicios.com.co"/>
    <s v="Evelin Gicela Diaz Garzon"/>
    <m/>
    <d v="2024-01-18T00:00:00"/>
    <s v="10:32"/>
    <x v="7"/>
    <m/>
    <m/>
    <m/>
    <m/>
    <m/>
    <m/>
    <s v="recursohumano@fonnegragerlein.com"/>
    <s v="Re: CESION DE LINEA"/>
    <m/>
    <m/>
    <s v="3114752733"/>
    <s v="INMOBILIARIA F &amp; F PAMPLO"/>
    <s v="SOH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9T00:00:00"/>
    <m/>
    <m/>
    <x v="79"/>
    <x v="6"/>
    <x v="0"/>
    <x v="0"/>
    <x v="0"/>
    <n v="1"/>
    <n v="1"/>
    <n v="1"/>
    <n v="1"/>
    <x v="1"/>
    <n v="2"/>
    <s v="3114752733INMOBILIARIA F &amp; F PAMPLO"/>
    <x v="0"/>
    <d v="2024-01-19T00:00:00"/>
    <x v="4005"/>
    <d v="1899-12-30T00:00:00"/>
    <d v="2024-01-18T10:32:00"/>
    <s v="10:32"/>
    <d v="1899-12-31T00:52:15"/>
    <x v="0"/>
    <x v="0"/>
    <x v="22"/>
    <x v="1"/>
    <n v="8193"/>
  </r>
  <r>
    <n v="4036"/>
    <d v="2024-01-19T11:25:20"/>
    <d v="2024-01-19T11:26:10"/>
    <s v="46049316@ventasyservicios.com.co"/>
    <s v="Evelin Gicela Diaz Garzon"/>
    <m/>
    <d v="2024-01-18T00:00:00"/>
    <s v="10:32"/>
    <x v="7"/>
    <m/>
    <m/>
    <m/>
    <m/>
    <m/>
    <m/>
    <s v="recursohumano@fonnegragerlein.com; "/>
    <s v="Re: CESION DE LINEA"/>
    <m/>
    <m/>
    <s v="3114752733"/>
    <s v="INMOBILIARIA F &amp; F PAMPLO"/>
    <s v="SOH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9T00:00:00"/>
    <m/>
    <m/>
    <x v="79"/>
    <x v="6"/>
    <x v="0"/>
    <x v="0"/>
    <x v="0"/>
    <n v="1"/>
    <n v="1"/>
    <n v="1"/>
    <n v="1"/>
    <x v="2"/>
    <n v="2"/>
    <s v="3114752733INMOBILIARIA F &amp; F PAMPLO"/>
    <x v="0"/>
    <d v="2024-01-19T00:00:00"/>
    <x v="4006"/>
    <d v="1899-12-30T00:00:00"/>
    <d v="2024-01-18T10:32:00"/>
    <s v="10:32"/>
    <d v="1899-12-31T00:54:10"/>
    <x v="0"/>
    <x v="0"/>
    <x v="22"/>
    <x v="1"/>
    <n v="8193"/>
  </r>
  <r>
    <n v="4037"/>
    <d v="2024-01-19T11:25:34"/>
    <d v="2024-01-19T11:26:15"/>
    <s v="46046878@ventasyservicios.com.co"/>
    <s v="Laura Alejandra Romero Roa"/>
    <m/>
    <d v="2024-01-19T00:00:00"/>
    <s v="11:22"/>
    <x v="0"/>
    <m/>
    <m/>
    <m/>
    <m/>
    <m/>
    <m/>
    <m/>
    <m/>
    <s v="admcedent@gmail.com; "/>
    <s v="Re: Solicitud de cancelación de servicio - PANOREX CEDENT S.A.S Nit 900212100"/>
    <s v="900212100 "/>
    <s v="Panorex Cedent SAS."/>
    <s v="NO DETERMINADO"/>
    <s v="CLIENTE CLARO"/>
    <x v="0"/>
    <m/>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9T00:00:00"/>
    <m/>
    <m/>
    <x v="58"/>
    <x v="0"/>
    <x v="0"/>
    <x v="0"/>
    <x v="0"/>
    <n v="1"/>
    <n v="1"/>
    <n v="1"/>
    <n v="1"/>
    <x v="0"/>
    <n v="1"/>
    <s v="900212100 Panorex Cedent SAS."/>
    <x v="2"/>
    <d v="2024-01-19T00:00:00"/>
    <x v="4007"/>
    <d v="1899-12-30T00:00:00"/>
    <d v="2024-01-19T11:22:00"/>
    <s v="11:22"/>
    <d v="1899-12-30T00:04:15"/>
    <x v="1"/>
    <x v="1"/>
    <x v="27"/>
    <x v="1"/>
    <n v="8193"/>
  </r>
  <r>
    <n v="4038"/>
    <d v="2024-01-19T11:19:11"/>
    <d v="2024-01-19T11:26:42"/>
    <s v="45077035@ventasyservicios.com.co"/>
    <s v="Diana Marcela Navia Fino"/>
    <m/>
    <d v="2024-01-19T00:00:00"/>
    <s v="07:21"/>
    <x v="3"/>
    <m/>
    <s v="15572213"/>
    <m/>
    <m/>
    <m/>
    <m/>
    <m/>
    <m/>
    <m/>
    <m/>
    <s v="8.22452813.00.00.100017"/>
    <s v="ORDENAMIENTOS PROFESIONALES AUTOMATIZADO -"/>
    <s v="PYME PEQUEÑA"/>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9T00:00:00"/>
    <m/>
    <m/>
    <x v="19"/>
    <x v="3"/>
    <x v="0"/>
    <x v="0"/>
    <x v="0"/>
    <n v="1"/>
    <n v="1"/>
    <n v="1"/>
    <n v="1"/>
    <x v="0"/>
    <n v="1"/>
    <s v="8.22452813.00.00.100017ORDENAMIENTOS PROFESIONALES AUTOMATIZADO -"/>
    <x v="2"/>
    <d v="2024-01-19T00:00:00"/>
    <x v="4008"/>
    <d v="1899-12-30T00:00:00"/>
    <d v="2024-01-19T07:21:00"/>
    <s v="07:21"/>
    <d v="1899-12-30T04:05:42"/>
    <x v="1"/>
    <x v="1"/>
    <x v="29"/>
    <x v="1"/>
    <n v="8193"/>
  </r>
  <r>
    <n v="4039"/>
    <d v="2024-01-19T11:24:08"/>
    <d v="2024-01-19T11:26:52"/>
    <s v="45981202@ventasyservicios.com.co"/>
    <s v="Candida Mayerli Moyano Casallas"/>
    <m/>
    <d v="2024-01-18T00:00:00"/>
    <s v="11:30 a. m. "/>
    <x v="5"/>
    <m/>
    <m/>
    <m/>
    <m/>
    <m/>
    <m/>
    <m/>
    <m/>
    <m/>
    <m/>
    <s v="11840008"/>
    <s v="LAUNDRYMATIC Y TRANSPORTES S.A.S."/>
    <s v="SOHO"/>
    <s v="CLIENTE EXTERNO"/>
    <x v="0"/>
    <m/>
    <m/>
    <m/>
    <m/>
    <m/>
    <m/>
    <m/>
    <m/>
    <m/>
    <m/>
    <m/>
    <m/>
    <m/>
    <m/>
    <m/>
    <m/>
    <m/>
    <m/>
    <m/>
    <m/>
    <m/>
    <m/>
    <m/>
    <m/>
    <m/>
    <m/>
    <m/>
    <m/>
    <m/>
    <m/>
    <m/>
    <m/>
    <m/>
    <m/>
    <m/>
    <m/>
    <m/>
    <m/>
    <m/>
    <m/>
    <m/>
    <m/>
    <m/>
    <m/>
    <m/>
    <m/>
    <m/>
    <m/>
    <m/>
    <m/>
    <m/>
    <m/>
    <m/>
    <m/>
    <m/>
    <m/>
    <m/>
    <m/>
    <m/>
    <m/>
    <m/>
    <m/>
    <m/>
    <m/>
    <m/>
    <m/>
    <m/>
    <m/>
    <m/>
    <m/>
    <m/>
    <m/>
    <m/>
    <m/>
    <m/>
    <m/>
    <m/>
    <m/>
    <m/>
    <m/>
    <m/>
    <s v="RV: VALIDACION FACTURA SERVICIO TRONCAL LAUNDRYMATIC Y TRANSPORTES SAS NIT. 802.024.135-9"/>
    <s v="FIJA"/>
    <s v="FO"/>
    <s v="PAGO YA APLICADO"/>
    <s v="APP MI CLARO"/>
    <s v="TRANSFERENCIA CON PAGO A LA REFERENCIA"/>
    <m/>
    <m/>
    <m/>
    <m/>
    <m/>
    <m/>
    <m/>
    <m/>
    <m/>
    <m/>
    <m/>
    <m/>
    <m/>
    <m/>
    <m/>
    <m/>
    <m/>
    <m/>
    <m/>
    <m/>
    <m/>
    <m/>
    <m/>
    <m/>
    <m/>
    <m/>
    <x v="0"/>
    <m/>
    <m/>
    <m/>
    <m/>
    <m/>
    <s v="GESTIONADO"/>
    <m/>
    <d v="2024-01-19T00:00:00"/>
    <m/>
    <m/>
    <x v="70"/>
    <x v="4"/>
    <x v="0"/>
    <x v="0"/>
    <x v="0"/>
    <n v="1"/>
    <n v="1"/>
    <n v="1"/>
    <n v="1"/>
    <x v="0"/>
    <n v="1"/>
    <s v="11840008"/>
    <x v="0"/>
    <d v="2024-01-19T00:00:00"/>
    <x v="4009"/>
    <d v="1899-12-30T00:00:00"/>
    <d v="2024-01-18T11:30:00"/>
    <s v="11:30"/>
    <d v="1899-12-30T23:56:52"/>
    <x v="4"/>
    <x v="0"/>
    <x v="10"/>
    <x v="1"/>
    <n v="8193"/>
  </r>
  <r>
    <n v="4040"/>
    <d v="2024-01-19T11:26:44"/>
    <d v="2024-01-19T11:28:07"/>
    <s v="45077035@ventasyservicios.com.co"/>
    <s v="Diana Marcela Navia Fino"/>
    <m/>
    <d v="2024-01-19T00:00:00"/>
    <s v="07:30"/>
    <x v="3"/>
    <m/>
    <s v="15572214"/>
    <m/>
    <m/>
    <m/>
    <m/>
    <m/>
    <m/>
    <m/>
    <m/>
    <s v="8.22479459"/>
    <s v="PAULO EMILIO BRAVO CONSULTORES S.A.S. "/>
    <s v="PYME PEQUEÑA"/>
    <s v="CLIENTE EXTERNO"/>
    <x v="0"/>
    <m/>
    <s v="MÓVIL"/>
    <m/>
    <m/>
    <s v="RECAUDO"/>
    <m/>
    <m/>
    <m/>
    <m/>
    <m/>
    <m/>
    <m/>
    <m/>
    <m/>
    <m/>
    <m/>
    <m/>
    <m/>
    <m/>
    <m/>
    <m/>
    <m/>
    <m/>
    <m/>
    <m/>
    <m/>
    <m/>
    <m/>
    <m/>
    <m/>
    <m/>
    <m/>
    <m/>
    <m/>
    <m/>
    <m/>
    <m/>
    <m/>
    <m/>
    <m/>
    <m/>
    <m/>
    <m/>
    <m/>
    <m/>
    <s v="INFORMACIÓN - ACLARACIÓN"/>
    <m/>
    <m/>
    <m/>
    <m/>
    <m/>
    <m/>
    <m/>
    <m/>
    <m/>
    <m/>
    <m/>
    <m/>
    <m/>
    <m/>
    <m/>
    <m/>
    <m/>
    <m/>
    <m/>
    <m/>
    <m/>
    <m/>
    <m/>
    <m/>
    <m/>
    <m/>
    <m/>
    <m/>
    <m/>
    <m/>
    <m/>
    <m/>
    <m/>
    <m/>
    <m/>
    <m/>
    <m/>
    <m/>
    <m/>
    <m/>
    <m/>
    <m/>
    <m/>
    <m/>
    <m/>
    <m/>
    <m/>
    <m/>
    <m/>
    <m/>
    <m/>
    <m/>
    <m/>
    <m/>
    <m/>
    <m/>
    <m/>
    <m/>
    <m/>
    <m/>
    <m/>
    <m/>
    <m/>
    <m/>
    <m/>
    <m/>
    <m/>
    <x v="0"/>
    <m/>
    <m/>
    <m/>
    <m/>
    <m/>
    <s v="GESTIONADO"/>
    <m/>
    <d v="2024-01-19T00:00:00"/>
    <m/>
    <m/>
    <x v="212"/>
    <x v="3"/>
    <x v="0"/>
    <x v="0"/>
    <x v="0"/>
    <n v="1"/>
    <n v="1"/>
    <n v="1"/>
    <n v="1"/>
    <x v="0"/>
    <n v="1"/>
    <s v="8.22479459PAULO EMILIO BRAVO CONSULTORES S.A.S. "/>
    <x v="2"/>
    <d v="2024-01-19T00:00:00"/>
    <x v="4010"/>
    <d v="1899-12-30T00:00:00"/>
    <d v="2024-01-19T07:30:00"/>
    <s v="07:30"/>
    <d v="1899-12-30T03:58:07"/>
    <x v="1"/>
    <x v="1"/>
    <x v="29"/>
    <x v="1"/>
    <n v="8193"/>
  </r>
  <r>
    <n v="4041"/>
    <d v="2024-01-19T11:35:01"/>
    <d v="2024-01-19T11:35:56"/>
    <s v="45077035@ventasyservicios.com.co"/>
    <s v="Diana Marcela Navia Fino"/>
    <m/>
    <d v="2024-01-19T00:00:00"/>
    <s v="07:48"/>
    <x v="3"/>
    <m/>
    <s v="15572226"/>
    <m/>
    <m/>
    <m/>
    <m/>
    <m/>
    <m/>
    <m/>
    <m/>
    <s v="8.22442759.00.00.100015"/>
    <s v="GOWAN COLOMBIA S A S -"/>
    <s v="PYME MEDIANA"/>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9T00:00:00"/>
    <m/>
    <m/>
    <x v="19"/>
    <x v="3"/>
    <x v="0"/>
    <x v="0"/>
    <x v="0"/>
    <n v="1"/>
    <n v="1"/>
    <n v="1"/>
    <n v="1"/>
    <x v="0"/>
    <n v="1"/>
    <s v="8.22442759.00.00.100015GOWAN COLOMBIA S A S -"/>
    <x v="2"/>
    <d v="2024-01-19T00:00:00"/>
    <x v="4011"/>
    <d v="1899-12-30T00:00:00"/>
    <d v="2024-01-19T07:48:00"/>
    <s v="07:48"/>
    <d v="1899-12-30T03:47:56"/>
    <x v="1"/>
    <x v="1"/>
    <x v="29"/>
    <x v="1"/>
    <n v="8193"/>
  </r>
  <r>
    <n v="4042"/>
    <d v="2024-01-19T11:32:09"/>
    <d v="2024-01-19T11:42:44"/>
    <s v="46049316@ventasyservicios.com.co"/>
    <s v="Evelin Gicela Diaz Garzon"/>
    <m/>
    <d v="2024-01-18T00:00:00"/>
    <s v="11:18"/>
    <x v="7"/>
    <m/>
    <m/>
    <m/>
    <m/>
    <m/>
    <m/>
    <s v="jhuribe@unal.edu.co; "/>
    <s v="Re: Cesión"/>
    <m/>
    <m/>
    <s v="3128516309"/>
    <s v="IBX S.A.S"/>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9T00:00:00"/>
    <m/>
    <m/>
    <x v="78"/>
    <x v="6"/>
    <x v="0"/>
    <x v="0"/>
    <x v="0"/>
    <n v="1"/>
    <n v="1"/>
    <n v="1"/>
    <n v="1"/>
    <x v="2"/>
    <n v="2"/>
    <s v="3128516309IBX S.A.S"/>
    <x v="0"/>
    <d v="2024-01-19T00:00:00"/>
    <x v="4012"/>
    <d v="1899-12-30T00:00:00"/>
    <d v="2024-01-18T11:18:00"/>
    <s v="11:18"/>
    <d v="1899-12-31T00:24:44"/>
    <x v="0"/>
    <x v="0"/>
    <x v="22"/>
    <x v="1"/>
    <n v="8193"/>
  </r>
  <r>
    <n v="4043"/>
    <d v="2024-01-19T11:41:35"/>
    <d v="2024-01-19T11:42:54"/>
    <s v="45077035@ventasyservicios.com.co"/>
    <s v="Diana Marcela Navia Fino"/>
    <m/>
    <d v="2024-01-19T00:00:00"/>
    <s v="07:51"/>
    <x v="3"/>
    <m/>
    <s v="15572227"/>
    <m/>
    <m/>
    <m/>
    <m/>
    <m/>
    <m/>
    <m/>
    <m/>
    <s v="8.22492675"/>
    <s v="CONEXO INMOBILIARIO S.A.S"/>
    <s v="SOHO"/>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9T00:00:00"/>
    <m/>
    <m/>
    <x v="61"/>
    <x v="3"/>
    <x v="0"/>
    <x v="0"/>
    <x v="0"/>
    <n v="1"/>
    <n v="1"/>
    <n v="1"/>
    <n v="1"/>
    <x v="0"/>
    <n v="1"/>
    <s v="8.22492675CONEXO INMOBILIARIO S.A.S"/>
    <x v="2"/>
    <d v="2024-01-19T00:00:00"/>
    <x v="4013"/>
    <d v="1899-12-30T00:00:00"/>
    <d v="2024-01-19T07:51:00"/>
    <s v="07:51"/>
    <d v="1899-12-30T03:51:54"/>
    <x v="1"/>
    <x v="1"/>
    <x v="29"/>
    <x v="1"/>
    <n v="8193"/>
  </r>
  <r>
    <n v="4044"/>
    <d v="2024-01-19T11:42:48"/>
    <d v="2024-01-19T11:44:28"/>
    <s v="46049316@ventasyservicios.com.co"/>
    <s v="Evelin Gicela Diaz Garzon"/>
    <m/>
    <d v="2024-01-18T00:00:00"/>
    <s v="11:59"/>
    <x v="7"/>
    <m/>
    <m/>
    <m/>
    <m/>
    <m/>
    <m/>
    <s v="myepesm@sura.com.co"/>
    <s v="Solicitud Cesiones"/>
    <m/>
    <m/>
    <s v="3015278425"/>
    <s v="AGENCIA DE SEGUROS GARHEC Y COMPANIA LIM -"/>
    <s v="PYME PEQUEÑ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9T00:00:00"/>
    <m/>
    <m/>
    <x v="81"/>
    <x v="6"/>
    <x v="0"/>
    <x v="0"/>
    <x v="0"/>
    <n v="1"/>
    <n v="1"/>
    <n v="1"/>
    <n v="1"/>
    <x v="0"/>
    <n v="1"/>
    <s v="3015278425AGENCIA DE SEGUROS GARHEC Y COMPANIA LIM -"/>
    <x v="0"/>
    <d v="2024-01-19T00:00:00"/>
    <x v="4014"/>
    <d v="1899-12-30T00:00:00"/>
    <d v="2024-01-18T11:59:00"/>
    <s v="11:59"/>
    <d v="1899-12-30T23:45:28"/>
    <x v="4"/>
    <x v="0"/>
    <x v="22"/>
    <x v="1"/>
    <n v="8193"/>
  </r>
  <r>
    <n v="4045"/>
    <d v="2024-01-19T11:40:17"/>
    <d v="2024-01-19T11:46:10"/>
    <s v="45688293@ventasyservicios.com.co"/>
    <s v="Juan David Mendez"/>
    <m/>
    <d v="2024-01-18T00:00:00"/>
    <s v="16:16"/>
    <x v="5"/>
    <m/>
    <m/>
    <m/>
    <m/>
    <m/>
    <m/>
    <m/>
    <m/>
    <m/>
    <m/>
    <s v="1.52810549"/>
    <s v="RUBEN DARIO MEJIA BARON "/>
    <s v="SOHO"/>
    <s v="CLIENTE EXTERNO"/>
    <x v="0"/>
    <m/>
    <m/>
    <m/>
    <m/>
    <m/>
    <m/>
    <m/>
    <m/>
    <m/>
    <m/>
    <m/>
    <m/>
    <m/>
    <m/>
    <m/>
    <m/>
    <m/>
    <m/>
    <m/>
    <m/>
    <m/>
    <m/>
    <m/>
    <m/>
    <m/>
    <m/>
    <m/>
    <m/>
    <m/>
    <m/>
    <m/>
    <m/>
    <m/>
    <m/>
    <m/>
    <m/>
    <m/>
    <m/>
    <m/>
    <m/>
    <m/>
    <m/>
    <m/>
    <m/>
    <m/>
    <m/>
    <m/>
    <m/>
    <m/>
    <m/>
    <m/>
    <m/>
    <m/>
    <m/>
    <m/>
    <m/>
    <m/>
    <m/>
    <m/>
    <m/>
    <m/>
    <m/>
    <m/>
    <m/>
    <m/>
    <m/>
    <m/>
    <m/>
    <m/>
    <m/>
    <m/>
    <m/>
    <m/>
    <m/>
    <m/>
    <m/>
    <m/>
    <m/>
    <m/>
    <m/>
    <m/>
    <s v="INCONVENIENTE PAGO DE FACTURA."/>
    <s v="MÓVIL"/>
    <m/>
    <s v="PAGO YA APLICADO"/>
    <s v="CAV CLARO"/>
    <s v="PAGO EN CAJA DIRECTA DEL BANCO"/>
    <m/>
    <m/>
    <m/>
    <m/>
    <m/>
    <m/>
    <m/>
    <m/>
    <m/>
    <m/>
    <m/>
    <m/>
    <m/>
    <m/>
    <m/>
    <m/>
    <m/>
    <m/>
    <m/>
    <m/>
    <m/>
    <m/>
    <m/>
    <m/>
    <m/>
    <m/>
    <x v="0"/>
    <m/>
    <m/>
    <m/>
    <m/>
    <m/>
    <s v="GESTIONADO"/>
    <m/>
    <d v="2024-01-19T00:00:00"/>
    <m/>
    <m/>
    <x v="70"/>
    <x v="4"/>
    <x v="0"/>
    <x v="0"/>
    <x v="0"/>
    <n v="1"/>
    <n v="1"/>
    <n v="1"/>
    <n v="1"/>
    <x v="0"/>
    <n v="1"/>
    <s v="1.52810549"/>
    <x v="0"/>
    <d v="2024-01-19T00:00:00"/>
    <x v="4015"/>
    <d v="1899-12-30T00:00:00"/>
    <d v="2024-01-18T16:16:00"/>
    <s v="16:16"/>
    <d v="1899-12-30T19:30:10"/>
    <x v="4"/>
    <x v="0"/>
    <x v="4"/>
    <x v="1"/>
    <n v="8193"/>
  </r>
  <r>
    <n v="4046"/>
    <d v="2024-01-19T11:22:03"/>
    <d v="2024-01-19T11:48:34"/>
    <s v="45961452@ventasyservicios.com.co"/>
    <s v="Natalia Buenano Gonzalez"/>
    <m/>
    <d v="2024-01-18T00:00:00"/>
    <s v="10:30"/>
    <x v="0"/>
    <m/>
    <m/>
    <m/>
    <m/>
    <m/>
    <m/>
    <m/>
    <m/>
    <s v="no-responder@facture.co"/>
    <s v="Re: Fwd: Notificación Radicación de Documentos"/>
    <s v="04747424"/>
    <s v="PQR DE INCONSISTENCIAS"/>
    <s v="NO DETERMINADO"/>
    <s v="CLIENTE EXTERNO"/>
    <x v="0"/>
    <m/>
    <s v="FIJO"/>
    <s v="HFC"/>
    <s v="CASO RECHAZADO"/>
    <m/>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19T00:00:00"/>
    <s v="Reasignado contacto pyme"/>
    <m/>
    <x v="3"/>
    <x v="0"/>
    <x v="0"/>
    <x v="6"/>
    <x v="1"/>
    <n v="1"/>
    <n v="1"/>
    <n v="1"/>
    <n v="1"/>
    <x v="1"/>
    <n v="6"/>
    <s v="04747424PQR DE INCONSISTENCIAS"/>
    <x v="0"/>
    <d v="2024-01-19T00:00:00"/>
    <x v="4016"/>
    <d v="1899-12-30T00:00:00"/>
    <d v="2024-01-18T10:30:00"/>
    <s v="10:30"/>
    <d v="1899-12-31T01:18:34"/>
    <x v="0"/>
    <x v="0"/>
    <x v="5"/>
    <x v="1"/>
    <n v="8193"/>
  </r>
  <r>
    <n v="4047"/>
    <d v="2024-01-19T11:47:54"/>
    <d v="2024-01-19T11:48:37"/>
    <s v="46049316@ventasyservicios.com.co"/>
    <s v="Evelin Gicela Diaz Garzon"/>
    <m/>
    <d v="2024-01-18T00:00:00"/>
    <s v="13:54"/>
    <x v="7"/>
    <m/>
    <m/>
    <m/>
    <m/>
    <m/>
    <m/>
    <s v="yolagrosso@gmail.com"/>
    <s v="CESION DE EMPRESA A EMPRESA"/>
    <m/>
    <m/>
    <s v="3017913231"/>
    <s v="MALDOGROSS SAS"/>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SEGUIMIENTO"/>
    <m/>
    <d v="2024-01-19T00:00:00"/>
    <m/>
    <m/>
    <x v="78"/>
    <x v="6"/>
    <x v="3"/>
    <x v="0"/>
    <x v="0"/>
    <n v="1"/>
    <n v="1"/>
    <n v="1"/>
    <n v="1"/>
    <x v="0"/>
    <n v="1"/>
    <s v="3017913231MALDOGROSS SAS"/>
    <x v="1"/>
    <d v="2024-01-19T00:00:00"/>
    <x v="4017"/>
    <d v="1899-12-30T00:00:00"/>
    <d v="2024-01-18T13:54:00"/>
    <s v="13:54"/>
    <d v="1899-12-30T21:54:37"/>
    <x v="4"/>
    <x v="0"/>
    <x v="22"/>
    <x v="1"/>
    <n v="8193"/>
  </r>
  <r>
    <n v="4048"/>
    <d v="2024-01-19T11:26:57"/>
    <d v="2024-01-19T11:48:51"/>
    <s v="45981202@ventasyservicios.com.co"/>
    <s v="Candida Mayerli Moyano Casallas"/>
    <m/>
    <d v="2024-01-18T00:00:00"/>
    <s v="11:31 a. m."/>
    <x v="5"/>
    <m/>
    <m/>
    <m/>
    <m/>
    <m/>
    <m/>
    <m/>
    <m/>
    <m/>
    <m/>
    <s v="82371143"/>
    <s v="FABIAN AND PEÑA AGUILAR "/>
    <s v="SOHO"/>
    <s v="CLIENTE EXTERNO"/>
    <x v="0"/>
    <m/>
    <m/>
    <m/>
    <m/>
    <m/>
    <m/>
    <m/>
    <m/>
    <m/>
    <m/>
    <m/>
    <m/>
    <m/>
    <m/>
    <m/>
    <m/>
    <m/>
    <m/>
    <m/>
    <m/>
    <m/>
    <m/>
    <m/>
    <m/>
    <m/>
    <m/>
    <m/>
    <m/>
    <m/>
    <m/>
    <m/>
    <m/>
    <m/>
    <m/>
    <m/>
    <m/>
    <m/>
    <m/>
    <m/>
    <m/>
    <m/>
    <m/>
    <m/>
    <m/>
    <m/>
    <m/>
    <m/>
    <m/>
    <m/>
    <m/>
    <m/>
    <m/>
    <m/>
    <m/>
    <m/>
    <m/>
    <m/>
    <m/>
    <m/>
    <m/>
    <m/>
    <m/>
    <m/>
    <m/>
    <m/>
    <m/>
    <m/>
    <m/>
    <m/>
    <m/>
    <m/>
    <m/>
    <m/>
    <m/>
    <m/>
    <m/>
    <m/>
    <m/>
    <m/>
    <m/>
    <m/>
    <s v="DOBLE FACTURACION"/>
    <s v="FIJA"/>
    <s v="HFC"/>
    <s v="PAGO YA APLICADO"/>
    <s v="APP MI CLARO"/>
    <s v="TRANSFERENCIA CON PAGO A LA REFERENCIA"/>
    <m/>
    <m/>
    <m/>
    <m/>
    <m/>
    <m/>
    <m/>
    <m/>
    <m/>
    <m/>
    <m/>
    <m/>
    <m/>
    <m/>
    <m/>
    <m/>
    <m/>
    <m/>
    <m/>
    <m/>
    <m/>
    <m/>
    <m/>
    <m/>
    <m/>
    <m/>
    <x v="0"/>
    <m/>
    <m/>
    <m/>
    <m/>
    <m/>
    <s v="GESTIONADO"/>
    <m/>
    <d v="2024-01-19T00:00:00"/>
    <m/>
    <m/>
    <x v="70"/>
    <x v="4"/>
    <x v="0"/>
    <x v="0"/>
    <x v="0"/>
    <n v="1"/>
    <n v="1"/>
    <n v="1"/>
    <n v="1"/>
    <x v="0"/>
    <n v="1"/>
    <s v="82371143"/>
    <x v="0"/>
    <d v="2024-01-19T00:00:00"/>
    <x v="4018"/>
    <d v="1899-12-30T00:00:00"/>
    <d v="2024-01-18T11:31:00"/>
    <s v="11:31"/>
    <d v="1899-12-31T00:17:51"/>
    <x v="0"/>
    <x v="0"/>
    <x v="10"/>
    <x v="1"/>
    <n v="8193"/>
  </r>
  <r>
    <n v="4049"/>
    <d v="2024-01-19T11:49:50"/>
    <d v="2024-01-19T11:50:57"/>
    <s v="45077035@ventasyservicios.com.co"/>
    <s v="Diana Marcela Navia Fino"/>
    <m/>
    <d v="2024-01-19T00:00:00"/>
    <s v="08:25"/>
    <x v="3"/>
    <m/>
    <s v="15572241"/>
    <m/>
    <m/>
    <m/>
    <m/>
    <m/>
    <m/>
    <m/>
    <m/>
    <s v="8.22483447"/>
    <s v="HEALTHY AMERICA COLOMBIA S.A.S. -"/>
    <s v="PYME MEDIANA"/>
    <s v="CLIENTE EXTERNO"/>
    <x v="0"/>
    <m/>
    <s v="MÓVIL"/>
    <m/>
    <m/>
    <s v="REPORTES"/>
    <m/>
    <m/>
    <m/>
    <m/>
    <m/>
    <m/>
    <m/>
    <m/>
    <m/>
    <m/>
    <m/>
    <m/>
    <m/>
    <m/>
    <m/>
    <m/>
    <m/>
    <m/>
    <m/>
    <m/>
    <m/>
    <m/>
    <m/>
    <m/>
    <m/>
    <m/>
    <m/>
    <m/>
    <m/>
    <m/>
    <m/>
    <m/>
    <m/>
    <m/>
    <m/>
    <m/>
    <m/>
    <m/>
    <m/>
    <m/>
    <m/>
    <m/>
    <m/>
    <m/>
    <m/>
    <m/>
    <s v="REPORTE CORPORATIVO"/>
    <m/>
    <m/>
    <m/>
    <m/>
    <m/>
    <m/>
    <m/>
    <m/>
    <m/>
    <m/>
    <m/>
    <m/>
    <m/>
    <m/>
    <m/>
    <m/>
    <m/>
    <m/>
    <m/>
    <m/>
    <m/>
    <m/>
    <m/>
    <m/>
    <m/>
    <m/>
    <m/>
    <m/>
    <m/>
    <m/>
    <m/>
    <m/>
    <m/>
    <m/>
    <m/>
    <m/>
    <m/>
    <m/>
    <m/>
    <m/>
    <m/>
    <m/>
    <m/>
    <m/>
    <m/>
    <m/>
    <m/>
    <m/>
    <m/>
    <m/>
    <m/>
    <m/>
    <m/>
    <m/>
    <m/>
    <m/>
    <m/>
    <m/>
    <m/>
    <m/>
    <m/>
    <x v="0"/>
    <m/>
    <m/>
    <m/>
    <m/>
    <m/>
    <s v="GESTIONADO"/>
    <m/>
    <d v="2024-01-19T00:00:00"/>
    <m/>
    <m/>
    <x v="49"/>
    <x v="3"/>
    <x v="0"/>
    <x v="0"/>
    <x v="0"/>
    <n v="1"/>
    <n v="1"/>
    <n v="1"/>
    <n v="1"/>
    <x v="0"/>
    <n v="1"/>
    <s v="8.22483447HEALTHY AMERICA COLOMBIA S.A.S. -"/>
    <x v="2"/>
    <d v="2024-01-19T00:00:00"/>
    <x v="4019"/>
    <d v="1899-12-30T00:00:00"/>
    <d v="2024-01-19T08:25:00"/>
    <s v="08:25"/>
    <d v="1899-12-30T03:25:57"/>
    <x v="1"/>
    <x v="1"/>
    <x v="29"/>
    <x v="1"/>
    <n v="8193"/>
  </r>
  <r>
    <n v="4050"/>
    <d v="2024-01-19T11:32:02"/>
    <d v="2024-01-19T11:51:07"/>
    <s v="45577874@ventasyservicios.com.co"/>
    <s v="David Andres Pardo Torres"/>
    <m/>
    <d v="2024-01-18T00:00:00"/>
    <s v="14:24"/>
    <x v="4"/>
    <m/>
    <m/>
    <m/>
    <m/>
    <m/>
    <m/>
    <m/>
    <m/>
    <s v="kelvinbernier04@icloud.com"/>
    <s v="Traslado del servicio"/>
    <s v="31057538"/>
    <s v="KELVIN BERNIER GONZALEZ"/>
    <s v="SOHO"/>
    <s v="CLIENTE EXTERNO"/>
    <x v="0"/>
    <m/>
    <s v="FIJO"/>
    <s v="HFC"/>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9T00:00:00"/>
    <m/>
    <m/>
    <x v="80"/>
    <x v="0"/>
    <x v="0"/>
    <x v="0"/>
    <x v="0"/>
    <n v="1"/>
    <n v="1"/>
    <n v="1"/>
    <n v="1"/>
    <x v="0"/>
    <n v="1"/>
    <s v="31057538KELVIN BERNIER GONZALEZ"/>
    <x v="0"/>
    <d v="2024-01-19T00:00:00"/>
    <x v="4020"/>
    <d v="1899-12-30T00:00:00"/>
    <d v="2024-01-18T14:24:00"/>
    <s v="14:24"/>
    <d v="1899-12-30T21:27:07"/>
    <x v="4"/>
    <x v="0"/>
    <x v="14"/>
    <x v="0"/>
    <n v="8193"/>
  </r>
  <r>
    <n v="4051"/>
    <d v="2024-01-19T11:53:37"/>
    <d v="2024-01-19T11:55:55"/>
    <s v="45577874@ventasyservicios.com.co"/>
    <s v="David Andres Pardo Torres"/>
    <m/>
    <d v="2024-01-18T00:00:00"/>
    <s v="14:43"/>
    <x v="4"/>
    <m/>
    <m/>
    <m/>
    <m/>
    <m/>
    <m/>
    <m/>
    <m/>
    <s v="angel.florez@nae.global"/>
    <s v="Cesión de contrato líneas corporativas de Nectim Colombia S.A.S a Nae Consulting COlombia S.A.S"/>
    <s v="8.22184124"/>
    <s v="NAE COLOMBIA SAS"/>
    <s v="PYME MEDIANA"/>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9T00:00:00"/>
    <s v="294"/>
    <m/>
    <x v="37"/>
    <x v="0"/>
    <x v="0"/>
    <x v="0"/>
    <x v="0"/>
    <n v="1"/>
    <n v="1"/>
    <n v="1"/>
    <n v="1"/>
    <x v="0"/>
    <n v="1"/>
    <s v="8.22184124NAE COLOMBIA SAS"/>
    <x v="0"/>
    <d v="2024-01-19T00:00:00"/>
    <x v="4021"/>
    <d v="1899-12-30T00:00:00"/>
    <d v="2024-01-18T14:43:00"/>
    <s v="14:43"/>
    <d v="1899-12-30T21:12:55"/>
    <x v="4"/>
    <x v="0"/>
    <x v="14"/>
    <x v="0"/>
    <n v="8193"/>
  </r>
  <r>
    <n v="4052"/>
    <d v="2024-01-19T11:55:34"/>
    <d v="2024-01-19T11:56:01"/>
    <s v="45632550@ventasyservicios.com.co"/>
    <s v="Alejandra Rodriguez Cajamarca"/>
    <m/>
    <d v="2024-01-18T00:00:00"/>
    <s v="2:21 p. m."/>
    <x v="4"/>
    <m/>
    <m/>
    <m/>
    <m/>
    <m/>
    <m/>
    <m/>
    <m/>
    <s v="administracion@grupohealth.co"/>
    <s v="SOPORTE DE PAGO CENTRO DE ESPECIALISTAS GERSALUD- NIT 900657974"/>
    <s v="13315904"/>
    <s v="COMERCIALIZADORA ARTURO CALLE SAS"/>
    <s v="SOHO"/>
    <s v="CLIENTE EXTERNO"/>
    <x v="0"/>
    <m/>
    <s v="FIJO"/>
    <s v="FO"/>
    <s v="FACTURA"/>
    <m/>
    <m/>
    <m/>
    <m/>
    <m/>
    <m/>
    <m/>
    <m/>
    <m/>
    <m/>
    <m/>
    <m/>
    <m/>
    <m/>
    <m/>
    <m/>
    <m/>
    <m/>
    <s v="ACLARACIÓN DE SALDO"/>
    <m/>
    <m/>
    <m/>
    <m/>
    <m/>
    <m/>
    <m/>
    <m/>
    <m/>
    <m/>
    <m/>
    <m/>
    <m/>
    <m/>
    <m/>
    <m/>
    <m/>
    <m/>
    <m/>
    <m/>
    <m/>
    <m/>
    <m/>
    <m/>
    <m/>
    <m/>
    <m/>
    <m/>
    <m/>
    <m/>
    <m/>
    <m/>
    <m/>
    <m/>
    <m/>
    <m/>
    <m/>
    <m/>
    <m/>
    <m/>
    <m/>
    <m/>
    <m/>
    <m/>
    <m/>
    <m/>
    <m/>
    <m/>
    <m/>
    <m/>
    <m/>
    <m/>
    <m/>
    <m/>
    <m/>
    <m/>
    <m/>
    <m/>
    <m/>
    <m/>
    <m/>
    <m/>
    <m/>
    <m/>
    <m/>
    <m/>
    <m/>
    <m/>
    <m/>
    <m/>
    <m/>
    <m/>
    <m/>
    <m/>
    <m/>
    <m/>
    <m/>
    <m/>
    <m/>
    <m/>
    <m/>
    <m/>
    <m/>
    <m/>
    <m/>
    <m/>
    <m/>
    <m/>
    <m/>
    <m/>
    <x v="0"/>
    <m/>
    <m/>
    <m/>
    <m/>
    <m/>
    <s v="SOLUCIONADO ESCALADO"/>
    <s v="MYIT"/>
    <d v="2024-01-19T00:00:00"/>
    <m/>
    <m/>
    <x v="47"/>
    <x v="0"/>
    <x v="4"/>
    <x v="0"/>
    <x v="0"/>
    <n v="1"/>
    <n v="1"/>
    <n v="1"/>
    <n v="1"/>
    <x v="0"/>
    <n v="1"/>
    <s v="13315904COMERCIALIZADORA ARTURO CALLE SAS"/>
    <x v="1"/>
    <d v="2024-01-19T00:00:00"/>
    <x v="4022"/>
    <d v="1899-12-30T00:00:00"/>
    <d v="2024-01-18T02:21:00"/>
    <s v="2:21"/>
    <d v="1899-12-31T09:35:01"/>
    <x v="0"/>
    <x v="0"/>
    <x v="24"/>
    <x v="0"/>
    <n v="8193"/>
  </r>
  <r>
    <n v="4053"/>
    <d v="2024-01-19T11:57:05"/>
    <d v="2024-01-19T11:58:14"/>
    <s v="45077035@ventasyservicios.com.co"/>
    <s v="Diana Marcela Navia Fino"/>
    <m/>
    <d v="2024-01-19T00:00:00"/>
    <s v="08:46"/>
    <x v="3"/>
    <m/>
    <s v="15572253"/>
    <m/>
    <m/>
    <m/>
    <m/>
    <m/>
    <m/>
    <m/>
    <m/>
    <s v="8.22434925.00.00.100001"/>
    <s v="CORPORACION GESTION Y ACCION SOCIAL -"/>
    <s v="SOHO"/>
    <s v="CLIENTE EXTERNO"/>
    <x v="0"/>
    <m/>
    <s v="MÓVIL"/>
    <m/>
    <m/>
    <s v="FALLAS TÉCNICAS"/>
    <m/>
    <m/>
    <m/>
    <m/>
    <m/>
    <m/>
    <m/>
    <m/>
    <m/>
    <m/>
    <m/>
    <m/>
    <m/>
    <m/>
    <m/>
    <m/>
    <m/>
    <m/>
    <m/>
    <s v="CONCILIACIÓN DE LÍNEA(S)"/>
    <m/>
    <m/>
    <m/>
    <m/>
    <m/>
    <m/>
    <m/>
    <m/>
    <m/>
    <m/>
    <m/>
    <m/>
    <m/>
    <m/>
    <m/>
    <m/>
    <m/>
    <m/>
    <m/>
    <m/>
    <m/>
    <m/>
    <m/>
    <m/>
    <m/>
    <m/>
    <m/>
    <m/>
    <m/>
    <m/>
    <m/>
    <m/>
    <m/>
    <m/>
    <m/>
    <m/>
    <m/>
    <m/>
    <m/>
    <m/>
    <m/>
    <m/>
    <m/>
    <m/>
    <m/>
    <m/>
    <m/>
    <m/>
    <m/>
    <m/>
    <m/>
    <m/>
    <m/>
    <m/>
    <m/>
    <m/>
    <m/>
    <m/>
    <m/>
    <m/>
    <m/>
    <m/>
    <m/>
    <m/>
    <m/>
    <m/>
    <m/>
    <m/>
    <m/>
    <m/>
    <m/>
    <m/>
    <m/>
    <m/>
    <m/>
    <m/>
    <m/>
    <m/>
    <m/>
    <m/>
    <m/>
    <m/>
    <m/>
    <m/>
    <m/>
    <m/>
    <m/>
    <m/>
    <x v="0"/>
    <m/>
    <m/>
    <m/>
    <m/>
    <m/>
    <s v="GESTIONADO"/>
    <m/>
    <d v="2024-01-19T00:00:00"/>
    <m/>
    <m/>
    <x v="67"/>
    <x v="3"/>
    <x v="0"/>
    <x v="0"/>
    <x v="0"/>
    <n v="1"/>
    <n v="1"/>
    <n v="1"/>
    <n v="1"/>
    <x v="0"/>
    <n v="1"/>
    <s v="8.22434925.00.00.100001CORPORACION GESTION Y ACCION SOCIAL -"/>
    <x v="2"/>
    <d v="2024-01-19T00:00:00"/>
    <x v="4023"/>
    <d v="1899-12-30T00:00:00"/>
    <d v="2024-01-19T08:46:00"/>
    <s v="08:46"/>
    <d v="1899-12-30T03:12:14"/>
    <x v="1"/>
    <x v="1"/>
    <x v="29"/>
    <x v="1"/>
    <n v="8193"/>
  </r>
  <r>
    <n v="4054"/>
    <d v="2024-01-19T11:59:30"/>
    <d v="2024-01-19T12:00:12"/>
    <s v="46049316@ventasyservicios.com.co"/>
    <s v="Evelin Gicela Diaz Garzon"/>
    <m/>
    <d v="2024-01-18T00:00:00"/>
    <s v="14:24"/>
    <x v="7"/>
    <m/>
    <m/>
    <m/>
    <m/>
    <m/>
    <m/>
    <s v="carolina.vesga@grupooet.com"/>
    <s v="RE: Cesión línea 3143798784 - 457326"/>
    <m/>
    <m/>
    <s v="3143798784"/>
    <s v="CENTRO LOGISTICO FARO SAS"/>
    <s v="PYME PEQUEÑ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SEGUIMIENTO"/>
    <m/>
    <d v="2024-01-19T00:00:00"/>
    <m/>
    <m/>
    <x v="81"/>
    <x v="6"/>
    <x v="0"/>
    <x v="0"/>
    <x v="0"/>
    <n v="1"/>
    <n v="1"/>
    <n v="1"/>
    <n v="1"/>
    <x v="1"/>
    <n v="2"/>
    <s v="3143798784CENTRO LOGISTICO FARO SAS"/>
    <x v="1"/>
    <d v="2024-01-19T00:00:00"/>
    <x v="4024"/>
    <d v="1899-12-30T00:00:00"/>
    <d v="2024-01-18T14:24:00"/>
    <s v="14:24"/>
    <d v="1899-12-30T21:36:12"/>
    <x v="4"/>
    <x v="0"/>
    <x v="22"/>
    <x v="1"/>
    <n v="8193"/>
  </r>
  <r>
    <n v="4055"/>
    <d v="2024-01-19T11:56:04"/>
    <d v="2024-01-19T12:01:19"/>
    <s v="45632550@ventasyservicios.com.co"/>
    <s v="Alejandra Rodriguez Cajamarca"/>
    <m/>
    <d v="2024-01-18T00:00:00"/>
    <s v="6:40 p. m."/>
    <x v="4"/>
    <m/>
    <m/>
    <m/>
    <m/>
    <m/>
    <m/>
    <m/>
    <m/>
    <s v="marymarquez1606@gmail.com"/>
    <s v="Solicitud E sim, N de línea: 3205816433, Puroil S.A.S. Nit 900,892,699-9"/>
    <s v="3205816433"/>
    <s v="PUROIL S.A.S"/>
    <s v="MICR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9T00:00:00"/>
    <m/>
    <m/>
    <x v="21"/>
    <x v="0"/>
    <x v="0"/>
    <x v="0"/>
    <x v="0"/>
    <n v="1"/>
    <n v="1"/>
    <n v="1"/>
    <n v="1"/>
    <x v="1"/>
    <n v="2"/>
    <s v="3205816433PUROIL S.A.S"/>
    <x v="0"/>
    <d v="2024-01-19T00:00:00"/>
    <x v="4025"/>
    <d v="1899-12-30T00:00:00"/>
    <d v="2024-01-18T06:40:00"/>
    <s v="6:40"/>
    <d v="1899-12-31T05:21:19"/>
    <x v="0"/>
    <x v="0"/>
    <x v="24"/>
    <x v="0"/>
    <n v="8193"/>
  </r>
  <r>
    <n v="4056"/>
    <d v="2024-01-19T11:44:08"/>
    <d v="2024-01-19T12:01:30"/>
    <s v="46046406@ventasyservicios.com.co"/>
    <s v="Angela Pilar Garces Quintero"/>
    <m/>
    <d v="2024-01-10T00:00:00"/>
    <s v="15:39"/>
    <x v="0"/>
    <m/>
    <m/>
    <m/>
    <m/>
    <m/>
    <m/>
    <m/>
    <m/>
    <s v="johanna.idarraga@claro.com.co"/>
    <s v="RV: Oferta NIT 8000270721/BIO DIAGNOSTICOS SOCIEDAD POR ACCIONES -"/>
    <s v="1218200"/>
    <s v="BIO DIAGNOSTICOS S.A.S"/>
    <s v="PYME MEDIANA"/>
    <s v="CLIENTE CLARO"/>
    <x v="0"/>
    <m/>
    <s v="FIJO"/>
    <s v="FO"/>
    <s v="FIDELIZACIÓN - RETENCIÓN"/>
    <m/>
    <m/>
    <m/>
    <m/>
    <m/>
    <m/>
    <m/>
    <m/>
    <m/>
    <m/>
    <m/>
    <m/>
    <m/>
    <m/>
    <m/>
    <m/>
    <m/>
    <m/>
    <m/>
    <m/>
    <m/>
    <s v="APLICACIÓN CAMPAÑA DE DESCUENTO"/>
    <m/>
    <m/>
    <m/>
    <m/>
    <m/>
    <m/>
    <m/>
    <m/>
    <m/>
    <m/>
    <m/>
    <m/>
    <m/>
    <m/>
    <m/>
    <m/>
    <m/>
    <m/>
    <m/>
    <m/>
    <m/>
    <m/>
    <m/>
    <m/>
    <m/>
    <m/>
    <m/>
    <m/>
    <m/>
    <m/>
    <m/>
    <m/>
    <m/>
    <m/>
    <m/>
    <m/>
    <m/>
    <m/>
    <m/>
    <m/>
    <m/>
    <m/>
    <m/>
    <m/>
    <m/>
    <m/>
    <m/>
    <m/>
    <m/>
    <m/>
    <m/>
    <m/>
    <m/>
    <m/>
    <m/>
    <m/>
    <m/>
    <m/>
    <m/>
    <m/>
    <m/>
    <m/>
    <m/>
    <m/>
    <m/>
    <m/>
    <m/>
    <m/>
    <m/>
    <m/>
    <m/>
    <m/>
    <m/>
    <m/>
    <m/>
    <m/>
    <m/>
    <m/>
    <m/>
    <m/>
    <m/>
    <m/>
    <m/>
    <m/>
    <m/>
    <m/>
    <m/>
    <x v="0"/>
    <m/>
    <m/>
    <m/>
    <m/>
    <m/>
    <s v="GESTIONADO"/>
    <m/>
    <d v="2024-01-19T00:00:00"/>
    <s v="caso de guillermo"/>
    <m/>
    <x v="109"/>
    <x v="0"/>
    <x v="0"/>
    <x v="0"/>
    <x v="0"/>
    <n v="1"/>
    <n v="1"/>
    <n v="1"/>
    <n v="1"/>
    <x v="0"/>
    <n v="1"/>
    <s v="1218200BIO DIAGNOSTICOS S.A.S"/>
    <x v="0"/>
    <d v="2024-01-19T00:00:00"/>
    <x v="4026"/>
    <d v="1899-12-30T00:00:00"/>
    <d v="2024-01-10T15:39:00"/>
    <s v="15:39"/>
    <d v="1900-01-07T20:22:30"/>
    <x v="0"/>
    <x v="0"/>
    <x v="26"/>
    <x v="1"/>
    <n v="8193"/>
  </r>
  <r>
    <n v="4057"/>
    <d v="2024-01-19T11:55:31"/>
    <d v="2024-01-19T12:07:38"/>
    <s v="45688293@ventasyservicios.com.co"/>
    <s v="Juan David Mendez"/>
    <m/>
    <d v="2024-01-18T00:00:00"/>
    <s v="18:12"/>
    <x v="5"/>
    <m/>
    <m/>
    <m/>
    <m/>
    <m/>
    <m/>
    <m/>
    <m/>
    <m/>
    <m/>
    <s v="1.00742282"/>
    <s v="JORGE ARMANDO OCAMPO MEDINA"/>
    <s v="SOHO"/>
    <s v="CLIENTE EXTERNO"/>
    <x v="0"/>
    <m/>
    <m/>
    <m/>
    <m/>
    <m/>
    <m/>
    <m/>
    <m/>
    <m/>
    <m/>
    <m/>
    <m/>
    <m/>
    <m/>
    <m/>
    <m/>
    <m/>
    <m/>
    <m/>
    <m/>
    <m/>
    <m/>
    <m/>
    <m/>
    <m/>
    <m/>
    <m/>
    <m/>
    <m/>
    <m/>
    <m/>
    <m/>
    <m/>
    <m/>
    <m/>
    <m/>
    <m/>
    <m/>
    <m/>
    <m/>
    <m/>
    <m/>
    <m/>
    <m/>
    <m/>
    <m/>
    <m/>
    <m/>
    <m/>
    <m/>
    <m/>
    <m/>
    <m/>
    <m/>
    <m/>
    <m/>
    <m/>
    <m/>
    <m/>
    <m/>
    <m/>
    <m/>
    <m/>
    <m/>
    <m/>
    <m/>
    <m/>
    <m/>
    <m/>
    <m/>
    <m/>
    <m/>
    <m/>
    <m/>
    <m/>
    <m/>
    <m/>
    <m/>
    <m/>
    <m/>
    <m/>
    <s v="Solicitud de Cargo de pago realizado en app para desbloqueo del equipo"/>
    <s v="MÓVIL"/>
    <m/>
    <s v="CORREO SIN ADJUNTO"/>
    <m/>
    <m/>
    <m/>
    <m/>
    <m/>
    <m/>
    <m/>
    <m/>
    <m/>
    <m/>
    <m/>
    <m/>
    <m/>
    <m/>
    <m/>
    <m/>
    <m/>
    <m/>
    <m/>
    <m/>
    <m/>
    <m/>
    <m/>
    <m/>
    <m/>
    <m/>
    <m/>
    <m/>
    <x v="0"/>
    <m/>
    <m/>
    <m/>
    <m/>
    <m/>
    <s v="GESTIONADO"/>
    <m/>
    <d v="2024-01-19T00:00:00"/>
    <m/>
    <m/>
    <x v="104"/>
    <x v="4"/>
    <x v="0"/>
    <x v="0"/>
    <x v="0"/>
    <n v="1"/>
    <n v="1"/>
    <n v="1"/>
    <n v="1"/>
    <x v="0"/>
    <n v="1"/>
    <s v="1.00742282"/>
    <x v="0"/>
    <d v="2024-01-19T00:00:00"/>
    <x v="4027"/>
    <d v="1899-12-30T00:00:00"/>
    <d v="2024-01-18T18:12:00"/>
    <s v="18:12"/>
    <d v="1899-12-30T17:55:38"/>
    <x v="3"/>
    <x v="0"/>
    <x v="4"/>
    <x v="1"/>
    <n v="8193"/>
  </r>
  <r>
    <n v="4058"/>
    <d v="2024-01-19T12:07:32"/>
    <d v="2024-01-19T12:08:43"/>
    <s v="45077035@ventasyservicios.com.co"/>
    <s v="Diana Marcela Navia Fino"/>
    <m/>
    <d v="2024-01-19T00:00:00"/>
    <s v="08:46"/>
    <x v="3"/>
    <m/>
    <s v="15572254"/>
    <m/>
    <m/>
    <m/>
    <m/>
    <m/>
    <m/>
    <m/>
    <m/>
    <s v="8.21735957"/>
    <s v="SERVICIOS DE INGENIERIA PARA LABORATORIO -"/>
    <s v="PYME MEDIANA"/>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9T00:00:00"/>
    <m/>
    <m/>
    <x v="0"/>
    <x v="3"/>
    <x v="0"/>
    <x v="0"/>
    <x v="0"/>
    <n v="1"/>
    <n v="1"/>
    <n v="1"/>
    <n v="1"/>
    <x v="0"/>
    <n v="1"/>
    <s v="8.21735957SERVICIOS DE INGENIERIA PARA LABORATORIO -"/>
    <x v="2"/>
    <d v="2024-01-19T00:00:00"/>
    <x v="4028"/>
    <d v="1899-12-30T00:00:00"/>
    <d v="2024-01-19T08:46:00"/>
    <s v="08:46"/>
    <d v="1899-12-30T03:22:43"/>
    <x v="1"/>
    <x v="1"/>
    <x v="29"/>
    <x v="1"/>
    <n v="8193"/>
  </r>
  <r>
    <n v="4059"/>
    <d v="2024-01-19T12:04:20"/>
    <d v="2024-01-19T12:15:45"/>
    <s v="45981202@ventasyservicios.com.co"/>
    <s v="Candida Mayerli Moyano Casallas"/>
    <m/>
    <d v="2024-01-18T00:00:00"/>
    <s v="4:40 p. m."/>
    <x v="5"/>
    <m/>
    <m/>
    <m/>
    <m/>
    <m/>
    <m/>
    <m/>
    <m/>
    <m/>
    <m/>
    <s v="11234441 "/>
    <s v="11234441 "/>
    <s v="PYME MEDIANA"/>
    <s v="CLIENTE EXTERNO"/>
    <x v="0"/>
    <m/>
    <m/>
    <m/>
    <m/>
    <m/>
    <m/>
    <m/>
    <m/>
    <m/>
    <m/>
    <m/>
    <m/>
    <m/>
    <m/>
    <m/>
    <m/>
    <m/>
    <m/>
    <m/>
    <m/>
    <m/>
    <m/>
    <m/>
    <m/>
    <m/>
    <m/>
    <m/>
    <m/>
    <m/>
    <m/>
    <m/>
    <m/>
    <m/>
    <m/>
    <m/>
    <m/>
    <m/>
    <m/>
    <m/>
    <m/>
    <m/>
    <m/>
    <m/>
    <m/>
    <m/>
    <m/>
    <m/>
    <m/>
    <m/>
    <m/>
    <m/>
    <m/>
    <m/>
    <m/>
    <m/>
    <m/>
    <m/>
    <m/>
    <m/>
    <m/>
    <m/>
    <m/>
    <m/>
    <m/>
    <m/>
    <m/>
    <m/>
    <m/>
    <m/>
    <m/>
    <m/>
    <m/>
    <m/>
    <m/>
    <m/>
    <m/>
    <m/>
    <m/>
    <m/>
    <m/>
    <m/>
    <s v="Re: PAGO FACTURA CLARO"/>
    <s v="FIJA"/>
    <s v="FO"/>
    <s v="PAGO YA APLICADO"/>
    <s v="CPS CLARO"/>
    <s v="TRANSFERENCIA CON PAGO A LA REFERENCIA"/>
    <m/>
    <m/>
    <m/>
    <m/>
    <m/>
    <m/>
    <m/>
    <m/>
    <m/>
    <m/>
    <m/>
    <m/>
    <m/>
    <m/>
    <m/>
    <m/>
    <m/>
    <m/>
    <m/>
    <m/>
    <m/>
    <m/>
    <m/>
    <m/>
    <m/>
    <m/>
    <x v="0"/>
    <m/>
    <m/>
    <m/>
    <m/>
    <m/>
    <s v="GESTIONADO"/>
    <m/>
    <d v="2024-01-19T00:00:00"/>
    <m/>
    <m/>
    <x v="70"/>
    <x v="4"/>
    <x v="0"/>
    <x v="0"/>
    <x v="0"/>
    <n v="1"/>
    <n v="1"/>
    <n v="1"/>
    <n v="1"/>
    <x v="0"/>
    <n v="1"/>
    <s v="11234441 "/>
    <x v="0"/>
    <d v="2024-01-19T00:00:00"/>
    <x v="4029"/>
    <d v="1899-12-30T00:00:00"/>
    <d v="2024-01-18T04:40:00"/>
    <s v="4:40"/>
    <d v="1899-12-31T07:35:45"/>
    <x v="0"/>
    <x v="0"/>
    <x v="10"/>
    <x v="1"/>
    <n v="8193"/>
  </r>
  <r>
    <n v="4060"/>
    <d v="2024-01-19T12:02:31"/>
    <d v="2024-01-19T12:18:49"/>
    <s v="45632550@ventasyservicios.com.co"/>
    <s v="Alejandra Rodriguez Cajamarca"/>
    <m/>
    <d v="2024-01-19T00:00:00"/>
    <s v="7:13 a. m."/>
    <x v="4"/>
    <m/>
    <m/>
    <m/>
    <m/>
    <m/>
    <m/>
    <m/>
    <m/>
    <s v="maritto18@gmail.com"/>
    <s v="Re: Suspensión Contrato de Servicio Internet Hogar Cto # 63548198"/>
    <s v="63548198"/>
    <s v="MARIA CACERES CACERES"/>
    <s v="SOHO"/>
    <s v="CLIENTE EXTERNO"/>
    <x v="0"/>
    <m/>
    <s v="FIJO"/>
    <s v="HFC"/>
    <s v="CANCELACIÓN DE SERVICIO"/>
    <m/>
    <m/>
    <m/>
    <m/>
    <m/>
    <m/>
    <m/>
    <s v="CANCELACIÓN"/>
    <m/>
    <m/>
    <m/>
    <m/>
    <m/>
    <m/>
    <m/>
    <m/>
    <m/>
    <m/>
    <m/>
    <m/>
    <m/>
    <m/>
    <m/>
    <m/>
    <m/>
    <m/>
    <m/>
    <m/>
    <m/>
    <m/>
    <m/>
    <m/>
    <m/>
    <m/>
    <m/>
    <m/>
    <m/>
    <m/>
    <m/>
    <m/>
    <m/>
    <m/>
    <m/>
    <m/>
    <m/>
    <m/>
    <m/>
    <m/>
    <m/>
    <m/>
    <m/>
    <m/>
    <m/>
    <m/>
    <m/>
    <m/>
    <m/>
    <m/>
    <m/>
    <m/>
    <m/>
    <m/>
    <m/>
    <m/>
    <m/>
    <m/>
    <m/>
    <m/>
    <m/>
    <m/>
    <m/>
    <m/>
    <m/>
    <m/>
    <m/>
    <m/>
    <m/>
    <m/>
    <m/>
    <m/>
    <m/>
    <m/>
    <m/>
    <m/>
    <m/>
    <m/>
    <m/>
    <m/>
    <m/>
    <m/>
    <m/>
    <m/>
    <m/>
    <m/>
    <m/>
    <m/>
    <m/>
    <m/>
    <m/>
    <m/>
    <m/>
    <m/>
    <m/>
    <m/>
    <m/>
    <s v="TOTAL"/>
    <m/>
    <s v="MALA ATENCIÓN"/>
    <m/>
    <x v="1"/>
    <m/>
    <m/>
    <s v="1"/>
    <m/>
    <m/>
    <s v="GESTIONADO"/>
    <m/>
    <d v="2024-01-19T00:00:00"/>
    <m/>
    <m/>
    <x v="53"/>
    <x v="0"/>
    <x v="0"/>
    <x v="0"/>
    <x v="0"/>
    <n v="1"/>
    <n v="1"/>
    <n v="1"/>
    <n v="1"/>
    <x v="1"/>
    <n v="2"/>
    <s v="63548198MARIA CACERES CACERES"/>
    <x v="2"/>
    <d v="2024-01-19T00:00:00"/>
    <x v="4030"/>
    <d v="1899-12-30T00:00:00"/>
    <d v="2024-01-19T07:13:00"/>
    <s v="7:13"/>
    <d v="1899-12-30T05:05:49"/>
    <x v="1"/>
    <x v="1"/>
    <x v="24"/>
    <x v="0"/>
    <n v="8193"/>
  </r>
  <r>
    <n v="4061"/>
    <d v="2024-01-19T12:17:29"/>
    <d v="2024-01-19T12:19:04"/>
    <s v="45077035@ventasyservicios.com.co"/>
    <s v="Diana Marcela Navia Fino"/>
    <m/>
    <d v="2024-01-19T00:00:00"/>
    <s v="08:47"/>
    <x v="3"/>
    <m/>
    <s v="15572255"/>
    <m/>
    <m/>
    <m/>
    <m/>
    <m/>
    <m/>
    <m/>
    <m/>
    <s v="8.22444641.00.00.100035"/>
    <s v="GABRIEL PIEDRAHITA ALBA"/>
    <s v="PYME PEQUEÑA"/>
    <s v="CLIENTE EXTERNO"/>
    <x v="0"/>
    <m/>
    <s v="MÓVIL"/>
    <m/>
    <m/>
    <s v="CAMBIO PLAN TARIFA"/>
    <m/>
    <m/>
    <m/>
    <m/>
    <s v="DOWNGRADE"/>
    <m/>
    <m/>
    <m/>
    <m/>
    <m/>
    <m/>
    <m/>
    <m/>
    <m/>
    <m/>
    <m/>
    <m/>
    <m/>
    <m/>
    <m/>
    <m/>
    <m/>
    <m/>
    <m/>
    <m/>
    <m/>
    <m/>
    <m/>
    <m/>
    <m/>
    <m/>
    <m/>
    <m/>
    <m/>
    <m/>
    <m/>
    <m/>
    <m/>
    <m/>
    <m/>
    <m/>
    <m/>
    <m/>
    <m/>
    <m/>
    <m/>
    <m/>
    <m/>
    <m/>
    <m/>
    <m/>
    <m/>
    <m/>
    <m/>
    <m/>
    <m/>
    <m/>
    <m/>
    <m/>
    <m/>
    <m/>
    <m/>
    <m/>
    <m/>
    <m/>
    <m/>
    <m/>
    <m/>
    <m/>
    <m/>
    <m/>
    <m/>
    <m/>
    <m/>
    <m/>
    <m/>
    <m/>
    <m/>
    <m/>
    <m/>
    <m/>
    <m/>
    <m/>
    <m/>
    <m/>
    <m/>
    <m/>
    <m/>
    <m/>
    <m/>
    <m/>
    <m/>
    <m/>
    <m/>
    <m/>
    <m/>
    <m/>
    <m/>
    <m/>
    <m/>
    <m/>
    <m/>
    <m/>
    <m/>
    <m/>
    <m/>
    <m/>
    <m/>
    <x v="0"/>
    <m/>
    <m/>
    <m/>
    <m/>
    <m/>
    <s v="GESTIONADO"/>
    <m/>
    <d v="2024-01-19T00:00:00"/>
    <m/>
    <m/>
    <x v="35"/>
    <x v="3"/>
    <x v="0"/>
    <x v="0"/>
    <x v="0"/>
    <n v="1"/>
    <n v="1"/>
    <n v="1"/>
    <n v="1"/>
    <x v="0"/>
    <n v="1"/>
    <s v="8.22444641.00.00.100035GABRIEL PIEDRAHITA ALBA"/>
    <x v="2"/>
    <d v="2024-01-19T00:00:00"/>
    <x v="4031"/>
    <d v="1899-12-30T00:00:00"/>
    <d v="2024-01-19T08:47:00"/>
    <s v="08:47"/>
    <d v="1899-12-30T03:32:04"/>
    <x v="1"/>
    <x v="1"/>
    <x v="29"/>
    <x v="1"/>
    <n v="8193"/>
  </r>
  <r>
    <n v="4062"/>
    <d v="2024-01-19T12:17:48"/>
    <d v="2024-01-19T12:19:48"/>
    <s v="45688293@ventasyservicios.com.co"/>
    <s v="Juan David Mendez"/>
    <m/>
    <d v="2024-01-18T00:00:00"/>
    <s v="18:43"/>
    <x v="5"/>
    <m/>
    <m/>
    <m/>
    <m/>
    <m/>
    <m/>
    <m/>
    <m/>
    <m/>
    <m/>
    <s v="4149939337"/>
    <s v="LILIANA PEÑA NAVARRO"/>
    <s v="SOHO"/>
    <s v="CLIENTE EXTERNO"/>
    <x v="0"/>
    <m/>
    <m/>
    <m/>
    <m/>
    <m/>
    <m/>
    <m/>
    <m/>
    <m/>
    <m/>
    <m/>
    <m/>
    <m/>
    <m/>
    <m/>
    <m/>
    <m/>
    <m/>
    <m/>
    <m/>
    <m/>
    <m/>
    <m/>
    <m/>
    <m/>
    <m/>
    <m/>
    <m/>
    <m/>
    <m/>
    <m/>
    <m/>
    <m/>
    <m/>
    <m/>
    <m/>
    <m/>
    <m/>
    <m/>
    <m/>
    <m/>
    <m/>
    <m/>
    <m/>
    <m/>
    <m/>
    <m/>
    <m/>
    <m/>
    <m/>
    <m/>
    <m/>
    <m/>
    <m/>
    <m/>
    <m/>
    <m/>
    <m/>
    <m/>
    <m/>
    <m/>
    <m/>
    <m/>
    <m/>
    <m/>
    <m/>
    <m/>
    <m/>
    <m/>
    <m/>
    <m/>
    <m/>
    <m/>
    <m/>
    <m/>
    <m/>
    <m/>
    <m/>
    <m/>
    <m/>
    <m/>
    <s v="Recibo pago "/>
    <s v="MÓVIL"/>
    <m/>
    <s v="PAGO YA APLICADO"/>
    <s v="CAV CLARO"/>
    <s v="PAGO EN CAJA DIRECTA DEL BANCO"/>
    <m/>
    <m/>
    <m/>
    <m/>
    <m/>
    <m/>
    <m/>
    <m/>
    <m/>
    <m/>
    <m/>
    <m/>
    <m/>
    <m/>
    <m/>
    <m/>
    <m/>
    <m/>
    <m/>
    <m/>
    <m/>
    <m/>
    <m/>
    <m/>
    <m/>
    <m/>
    <x v="0"/>
    <m/>
    <m/>
    <m/>
    <m/>
    <m/>
    <s v="GESTIONADO"/>
    <m/>
    <d v="2024-01-19T00:00:00"/>
    <m/>
    <m/>
    <x v="70"/>
    <x v="4"/>
    <x v="0"/>
    <x v="0"/>
    <x v="0"/>
    <n v="1"/>
    <n v="1"/>
    <n v="1"/>
    <n v="1"/>
    <x v="0"/>
    <n v="1"/>
    <s v="4149939337"/>
    <x v="0"/>
    <d v="2024-01-19T00:00:00"/>
    <x v="4032"/>
    <d v="1899-12-30T00:00:00"/>
    <d v="2024-01-18T18:43:00"/>
    <s v="18:43"/>
    <d v="1899-12-30T17:36:48"/>
    <x v="3"/>
    <x v="0"/>
    <x v="4"/>
    <x v="1"/>
    <n v="8193"/>
  </r>
  <r>
    <n v="4063"/>
    <d v="2024-01-19T12:20:53"/>
    <d v="2024-01-19T12:26:55"/>
    <s v="45577874@ventasyservicios.com.co"/>
    <s v="David Andres Pardo Torres"/>
    <m/>
    <d v="2024-01-18T00:00:00"/>
    <s v="14:50"/>
    <x v="4"/>
    <m/>
    <m/>
    <m/>
    <m/>
    <m/>
    <m/>
    <m/>
    <m/>
    <s v="davidcha250@gmail.com"/>
    <s v="Re: Cesión plan de internet David a CH Elite Group"/>
    <s v="50467253"/>
    <s v="DAVID CHAVARRIA LUGO"/>
    <s v="SOHO"/>
    <s v="CLIENTE EXTERNO"/>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9T00:00:00"/>
    <s v="996808683"/>
    <m/>
    <x v="37"/>
    <x v="0"/>
    <x v="0"/>
    <x v="0"/>
    <x v="0"/>
    <n v="1"/>
    <n v="1"/>
    <n v="1"/>
    <n v="1"/>
    <x v="2"/>
    <n v="2"/>
    <s v="50467253DAVID CHAVARRIA LUGO"/>
    <x v="0"/>
    <d v="2024-01-19T00:00:00"/>
    <x v="4033"/>
    <d v="1899-12-30T00:00:00"/>
    <d v="2024-01-18T14:50:00"/>
    <s v="14:50"/>
    <d v="1899-12-30T21:36:55"/>
    <x v="4"/>
    <x v="0"/>
    <x v="14"/>
    <x v="0"/>
    <n v="8193"/>
  </r>
  <r>
    <n v="4064"/>
    <d v="2024-01-19T12:31:11"/>
    <d v="2024-01-19T12:33:31"/>
    <s v="46049316@ventasyservicios.com.co"/>
    <s v="Evelin Gicela Diaz Garzon"/>
    <m/>
    <d v="2024-01-18T00:00:00"/>
    <s v="14:30"/>
    <x v="4"/>
    <m/>
    <m/>
    <m/>
    <m/>
    <m/>
    <m/>
    <m/>
    <m/>
    <s v="asistente.gerencia@sager.com.co"/>
    <s v="Solicitud Unificación líneas empresa Kronos  "/>
    <s v="8.22503639"/>
    <s v="KRONOS INVERSIONES SAS"/>
    <s v="PYME MEDIANA"/>
    <s v="CLIENTE EXTERNO"/>
    <x v="0"/>
    <m/>
    <s v="MÓVIL"/>
    <m/>
    <m/>
    <s v="INCLUSIONES - EXCLUSIONES"/>
    <m/>
    <m/>
    <m/>
    <m/>
    <m/>
    <m/>
    <m/>
    <m/>
    <m/>
    <m/>
    <m/>
    <m/>
    <m/>
    <m/>
    <m/>
    <m/>
    <m/>
    <m/>
    <m/>
    <m/>
    <m/>
    <m/>
    <m/>
    <m/>
    <s v="CREACIÓN MAESTRA"/>
    <m/>
    <m/>
    <m/>
    <m/>
    <m/>
    <m/>
    <m/>
    <m/>
    <m/>
    <m/>
    <m/>
    <m/>
    <m/>
    <m/>
    <m/>
    <m/>
    <m/>
    <m/>
    <m/>
    <m/>
    <m/>
    <m/>
    <m/>
    <m/>
    <m/>
    <m/>
    <m/>
    <m/>
    <m/>
    <m/>
    <m/>
    <m/>
    <m/>
    <m/>
    <m/>
    <m/>
    <m/>
    <m/>
    <m/>
    <m/>
    <m/>
    <m/>
    <m/>
    <m/>
    <m/>
    <m/>
    <m/>
    <m/>
    <m/>
    <m/>
    <m/>
    <m/>
    <m/>
    <m/>
    <m/>
    <m/>
    <m/>
    <m/>
    <m/>
    <m/>
    <m/>
    <m/>
    <m/>
    <m/>
    <m/>
    <m/>
    <m/>
    <m/>
    <m/>
    <m/>
    <m/>
    <m/>
    <m/>
    <m/>
    <m/>
    <m/>
    <m/>
    <m/>
    <m/>
    <m/>
    <m/>
    <m/>
    <m/>
    <x v="0"/>
    <m/>
    <m/>
    <m/>
    <m/>
    <m/>
    <s v="GESTIONADO"/>
    <m/>
    <d v="2024-01-19T00:00:00"/>
    <m/>
    <m/>
    <x v="213"/>
    <x v="0"/>
    <x v="0"/>
    <x v="0"/>
    <x v="0"/>
    <n v="1"/>
    <n v="1"/>
    <n v="1"/>
    <n v="1"/>
    <x v="0"/>
    <n v="1"/>
    <s v="8.22503639KRONOS INVERSIONES SAS"/>
    <x v="0"/>
    <d v="2024-01-19T00:00:00"/>
    <x v="4034"/>
    <d v="1899-12-30T00:00:00"/>
    <d v="2024-01-18T14:30:00"/>
    <s v="14:30"/>
    <d v="1899-12-30T22:03:31"/>
    <x v="4"/>
    <x v="0"/>
    <x v="22"/>
    <x v="1"/>
    <n v="8193"/>
  </r>
  <r>
    <n v="4065"/>
    <d v="2024-01-19T12:31:47"/>
    <d v="2024-01-19T12:34:48"/>
    <s v="45077035@ventasyservicios.com.co"/>
    <s v="Diana Marcela Navia Fino"/>
    <m/>
    <d v="2024-01-19T00:00:00"/>
    <s v="08:51"/>
    <x v="3"/>
    <m/>
    <s v="15572259"/>
    <m/>
    <m/>
    <m/>
    <m/>
    <m/>
    <m/>
    <m/>
    <m/>
    <s v="8.22274870.00.00.100013"/>
    <s v="ALIANZA TURISTICA SAS "/>
    <s v="PYME MEDIANA"/>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19T00:00:00"/>
    <m/>
    <m/>
    <x v="19"/>
    <x v="3"/>
    <x v="0"/>
    <x v="0"/>
    <x v="0"/>
    <n v="1"/>
    <n v="1"/>
    <n v="1"/>
    <n v="1"/>
    <x v="0"/>
    <n v="1"/>
    <s v="8.22274870.00.00.100013ALIANZA TURISTICA SAS "/>
    <x v="2"/>
    <d v="2024-01-19T00:00:00"/>
    <x v="4035"/>
    <d v="1899-12-30T00:00:00"/>
    <d v="2024-01-19T08:51:00"/>
    <s v="08:51"/>
    <d v="1899-12-30T03:43:48"/>
    <x v="1"/>
    <x v="1"/>
    <x v="29"/>
    <x v="1"/>
    <n v="8193"/>
  </r>
  <r>
    <n v="4066"/>
    <d v="2024-01-19T12:17:45"/>
    <d v="2024-01-19T12:38:08"/>
    <s v="45981202@ventasyservicios.com.co"/>
    <s v="Candida Mayerli Moyano Casallas"/>
    <m/>
    <d v="2024-01-18T00:00:00"/>
    <s v="5:04 p. m."/>
    <x v="5"/>
    <m/>
    <m/>
    <m/>
    <m/>
    <m/>
    <m/>
    <m/>
    <m/>
    <m/>
    <m/>
    <s v="13378649 "/>
    <s v="LEIDY DAHIANA HERNÁNDEZ MARÍN "/>
    <s v="SOHO"/>
    <s v="CLIENTE EXTERNO"/>
    <x v="0"/>
    <m/>
    <m/>
    <m/>
    <m/>
    <m/>
    <m/>
    <m/>
    <m/>
    <m/>
    <m/>
    <m/>
    <m/>
    <m/>
    <m/>
    <m/>
    <m/>
    <m/>
    <m/>
    <m/>
    <m/>
    <m/>
    <m/>
    <m/>
    <m/>
    <m/>
    <m/>
    <m/>
    <m/>
    <m/>
    <m/>
    <m/>
    <m/>
    <m/>
    <m/>
    <m/>
    <m/>
    <m/>
    <m/>
    <m/>
    <m/>
    <m/>
    <m/>
    <m/>
    <m/>
    <m/>
    <m/>
    <m/>
    <m/>
    <m/>
    <m/>
    <m/>
    <m/>
    <m/>
    <m/>
    <m/>
    <m/>
    <m/>
    <m/>
    <m/>
    <m/>
    <m/>
    <m/>
    <m/>
    <m/>
    <m/>
    <m/>
    <m/>
    <m/>
    <m/>
    <m/>
    <m/>
    <m/>
    <m/>
    <m/>
    <m/>
    <m/>
    <m/>
    <m/>
    <m/>
    <m/>
    <m/>
    <s v="Pagos no abonados"/>
    <s v="FIJA"/>
    <s v="FO"/>
    <s v="PAGO YA APLICADO"/>
    <s v="BANCO BBVA"/>
    <s v="PAGO EN CAJA DIRECTA DEL BANCO"/>
    <m/>
    <m/>
    <m/>
    <m/>
    <m/>
    <m/>
    <m/>
    <m/>
    <m/>
    <m/>
    <m/>
    <m/>
    <m/>
    <m/>
    <m/>
    <m/>
    <m/>
    <m/>
    <m/>
    <m/>
    <m/>
    <m/>
    <m/>
    <m/>
    <m/>
    <m/>
    <x v="0"/>
    <m/>
    <m/>
    <m/>
    <m/>
    <m/>
    <s v="GESTIONADO"/>
    <m/>
    <d v="2024-01-19T00:00:00"/>
    <m/>
    <m/>
    <x v="70"/>
    <x v="4"/>
    <x v="0"/>
    <x v="0"/>
    <x v="0"/>
    <n v="1"/>
    <n v="1"/>
    <n v="1"/>
    <n v="1"/>
    <x v="0"/>
    <n v="1"/>
    <s v="13378649 "/>
    <x v="0"/>
    <d v="2024-01-19T00:00:00"/>
    <x v="4036"/>
    <d v="1899-12-30T00:00:00"/>
    <d v="2024-01-18T05:04:00"/>
    <s v="5:04"/>
    <d v="1899-12-31T07:34:08"/>
    <x v="0"/>
    <x v="0"/>
    <x v="10"/>
    <x v="1"/>
    <n v="8193"/>
  </r>
  <r>
    <n v="4067"/>
    <d v="2024-01-19T12:34:01"/>
    <d v="2024-01-19T12:38:58"/>
    <s v="45632550@ventasyservicios.com.co"/>
    <s v="Alejandra Rodriguez Cajamarca"/>
    <m/>
    <d v="2024-01-19T00:00:00"/>
    <s v="7:24 a. m."/>
    <x v="4"/>
    <m/>
    <m/>
    <m/>
    <m/>
    <m/>
    <m/>
    <m/>
    <m/>
    <s v="obustorodriguez@gmail.com"/>
    <s v="Re: Documentación "/>
    <s v="81304533"/>
    <s v="TALKING2ME S.A.S."/>
    <s v="MICRO"/>
    <s v="CLIENTE EXTERNO"/>
    <x v="0"/>
    <m/>
    <s v="FIJO"/>
    <s v="HFC"/>
    <s v="PRODUCTO"/>
    <m/>
    <m/>
    <m/>
    <m/>
    <m/>
    <m/>
    <m/>
    <m/>
    <m/>
    <m/>
    <m/>
    <m/>
    <m/>
    <m/>
    <m/>
    <m/>
    <m/>
    <m/>
    <m/>
    <m/>
    <m/>
    <m/>
    <m/>
    <m/>
    <m/>
    <m/>
    <m/>
    <m/>
    <m/>
    <m/>
    <m/>
    <m/>
    <m/>
    <m/>
    <m/>
    <m/>
    <m/>
    <m/>
    <s v="INFORMACIÓN DE BENEFICIOS"/>
    <m/>
    <m/>
    <m/>
    <m/>
    <m/>
    <m/>
    <m/>
    <m/>
    <m/>
    <m/>
    <m/>
    <m/>
    <m/>
    <m/>
    <m/>
    <m/>
    <m/>
    <m/>
    <m/>
    <m/>
    <m/>
    <m/>
    <m/>
    <m/>
    <m/>
    <m/>
    <m/>
    <m/>
    <m/>
    <m/>
    <m/>
    <m/>
    <m/>
    <m/>
    <m/>
    <m/>
    <m/>
    <m/>
    <m/>
    <m/>
    <m/>
    <m/>
    <m/>
    <m/>
    <m/>
    <m/>
    <m/>
    <m/>
    <m/>
    <m/>
    <m/>
    <m/>
    <m/>
    <m/>
    <m/>
    <m/>
    <m/>
    <m/>
    <m/>
    <m/>
    <m/>
    <m/>
    <m/>
    <m/>
    <m/>
    <m/>
    <m/>
    <m/>
    <m/>
    <m/>
    <x v="0"/>
    <m/>
    <m/>
    <m/>
    <m/>
    <m/>
    <s v="GESTIONADO"/>
    <m/>
    <d v="2024-01-19T00:00:00"/>
    <m/>
    <m/>
    <x v="26"/>
    <x v="0"/>
    <x v="0"/>
    <x v="0"/>
    <x v="0"/>
    <n v="1"/>
    <n v="1"/>
    <n v="1"/>
    <n v="1"/>
    <x v="0"/>
    <n v="1"/>
    <s v="81304533TALKING2ME S.A.S."/>
    <x v="2"/>
    <d v="2024-01-19T00:00:00"/>
    <x v="4037"/>
    <d v="1899-12-30T00:00:00"/>
    <d v="2024-01-19T07:24:00"/>
    <s v="7:24"/>
    <d v="1899-12-30T05:14:58"/>
    <x v="1"/>
    <x v="1"/>
    <x v="24"/>
    <x v="0"/>
    <n v="8193"/>
  </r>
  <r>
    <n v="4068"/>
    <d v="2024-01-19T12:30:18"/>
    <d v="2024-01-19T12:40:56"/>
    <s v="45577874@ventasyservicios.com.co"/>
    <s v="David Andres Pardo Torres"/>
    <m/>
    <d v="2024-01-18T00:00:00"/>
    <s v="14:54"/>
    <x v="4"/>
    <m/>
    <m/>
    <m/>
    <m/>
    <m/>
    <m/>
    <m/>
    <m/>
    <s v="exportadoradelsursas@gmail.com"/>
    <s v="SOLICITUD CESION DE LÍNEA /EXPORTADORA DEL SUR SAS/GIOAVANNA SOLANO LINEA 3216050879"/>
    <s v="8.22435390.00.00.100007"/>
    <s v="8.22435390.00.00.100007"/>
    <s v="MICRO"/>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9T00:00:00"/>
    <s v="205"/>
    <m/>
    <x v="37"/>
    <x v="0"/>
    <x v="0"/>
    <x v="0"/>
    <x v="0"/>
    <n v="1"/>
    <n v="1"/>
    <n v="1"/>
    <n v="1"/>
    <x v="0"/>
    <n v="1"/>
    <s v="8.22435390.00.00.1000078.22435390.00.00.100007"/>
    <x v="0"/>
    <d v="2024-01-19T00:00:00"/>
    <x v="4038"/>
    <d v="1899-12-30T00:00:00"/>
    <d v="2024-01-18T14:54:00"/>
    <s v="14:54"/>
    <d v="1899-12-30T21:46:56"/>
    <x v="4"/>
    <x v="0"/>
    <x v="14"/>
    <x v="0"/>
    <n v="8193"/>
  </r>
  <r>
    <n v="4069"/>
    <d v="2024-01-19T12:39:36"/>
    <d v="2024-01-19T12:40:56"/>
    <s v="45077035@ventasyservicios.com.co"/>
    <s v="Diana Marcela Navia Fino"/>
    <m/>
    <d v="2024-01-19T00:00:00"/>
    <s v="08:53"/>
    <x v="3"/>
    <m/>
    <s v="15572262"/>
    <m/>
    <m/>
    <m/>
    <m/>
    <m/>
    <m/>
    <m/>
    <m/>
    <s v="8.22465142"/>
    <s v="ISERVICES S.A.S. -"/>
    <s v="SOHO"/>
    <s v="CLIENTE EXTERNO"/>
    <x v="0"/>
    <m/>
    <s v="MÓVIL"/>
    <m/>
    <m/>
    <s v="REPORTES"/>
    <m/>
    <m/>
    <m/>
    <m/>
    <m/>
    <m/>
    <m/>
    <m/>
    <m/>
    <m/>
    <m/>
    <m/>
    <m/>
    <m/>
    <m/>
    <m/>
    <m/>
    <m/>
    <m/>
    <m/>
    <m/>
    <m/>
    <m/>
    <m/>
    <m/>
    <m/>
    <m/>
    <m/>
    <m/>
    <m/>
    <m/>
    <m/>
    <m/>
    <m/>
    <m/>
    <m/>
    <m/>
    <m/>
    <m/>
    <m/>
    <m/>
    <m/>
    <m/>
    <m/>
    <m/>
    <m/>
    <s v="REPORTE DE IMEI/ICCID"/>
    <m/>
    <m/>
    <m/>
    <m/>
    <m/>
    <m/>
    <m/>
    <m/>
    <m/>
    <m/>
    <m/>
    <m/>
    <m/>
    <m/>
    <m/>
    <m/>
    <m/>
    <m/>
    <m/>
    <m/>
    <m/>
    <m/>
    <m/>
    <m/>
    <m/>
    <m/>
    <m/>
    <m/>
    <m/>
    <m/>
    <m/>
    <m/>
    <m/>
    <m/>
    <m/>
    <m/>
    <m/>
    <m/>
    <m/>
    <m/>
    <m/>
    <m/>
    <m/>
    <m/>
    <m/>
    <m/>
    <m/>
    <m/>
    <m/>
    <m/>
    <m/>
    <m/>
    <m/>
    <m/>
    <m/>
    <m/>
    <m/>
    <m/>
    <m/>
    <m/>
    <m/>
    <x v="0"/>
    <m/>
    <m/>
    <m/>
    <m/>
    <m/>
    <s v="GESTIONADO"/>
    <m/>
    <d v="2024-01-19T00:00:00"/>
    <m/>
    <m/>
    <x v="151"/>
    <x v="3"/>
    <x v="0"/>
    <x v="0"/>
    <x v="0"/>
    <n v="1"/>
    <n v="1"/>
    <n v="1"/>
    <n v="1"/>
    <x v="0"/>
    <n v="1"/>
    <s v="8.22465142ISERVICES S.A.S. -"/>
    <x v="2"/>
    <d v="2024-01-19T00:00:00"/>
    <x v="4038"/>
    <d v="1899-12-30T00:00:00"/>
    <d v="2024-01-19T08:53:00"/>
    <s v="08:53"/>
    <d v="1899-12-30T03:47:56"/>
    <x v="1"/>
    <x v="1"/>
    <x v="29"/>
    <x v="1"/>
    <n v="8193"/>
  </r>
  <r>
    <n v="4070"/>
    <d v="2024-01-19T12:42:12"/>
    <d v="2024-01-19T12:50:24"/>
    <s v="45077035@ventasyservicios.com.co"/>
    <s v="Diana Marcela Navia Fino"/>
    <m/>
    <d v="2024-01-19T00:00:00"/>
    <s v="09:01"/>
    <x v="3"/>
    <m/>
    <s v="15572270"/>
    <m/>
    <m/>
    <m/>
    <m/>
    <m/>
    <m/>
    <m/>
    <m/>
    <s v="8.22381536.00.00.100023"/>
    <s v="DEPOSITO DE MATERIALES EL NOGAL S.A -"/>
    <s v="PYME MEDIANA"/>
    <s v="CLIENTE EXTERNO"/>
    <x v="0"/>
    <m/>
    <s v="MÓVIL"/>
    <m/>
    <m/>
    <s v="CAMBIO DE NÚMERO"/>
    <m/>
    <m/>
    <m/>
    <s v="CAMBIO VOLUNTARIO"/>
    <m/>
    <m/>
    <m/>
    <m/>
    <m/>
    <m/>
    <m/>
    <m/>
    <m/>
    <m/>
    <m/>
    <m/>
    <m/>
    <m/>
    <m/>
    <m/>
    <m/>
    <m/>
    <m/>
    <m/>
    <m/>
    <m/>
    <m/>
    <m/>
    <m/>
    <m/>
    <m/>
    <m/>
    <m/>
    <m/>
    <m/>
    <m/>
    <m/>
    <m/>
    <m/>
    <m/>
    <m/>
    <m/>
    <m/>
    <m/>
    <m/>
    <m/>
    <m/>
    <m/>
    <m/>
    <m/>
    <m/>
    <m/>
    <m/>
    <m/>
    <m/>
    <m/>
    <m/>
    <m/>
    <m/>
    <m/>
    <m/>
    <m/>
    <m/>
    <m/>
    <m/>
    <m/>
    <m/>
    <m/>
    <m/>
    <m/>
    <m/>
    <m/>
    <m/>
    <m/>
    <m/>
    <m/>
    <m/>
    <m/>
    <m/>
    <m/>
    <m/>
    <m/>
    <m/>
    <m/>
    <m/>
    <m/>
    <m/>
    <m/>
    <m/>
    <m/>
    <m/>
    <m/>
    <m/>
    <m/>
    <m/>
    <m/>
    <m/>
    <m/>
    <m/>
    <m/>
    <m/>
    <m/>
    <m/>
    <m/>
    <m/>
    <m/>
    <m/>
    <m/>
    <x v="0"/>
    <m/>
    <m/>
    <m/>
    <m/>
    <m/>
    <s v="GESTIONADO"/>
    <m/>
    <d v="2024-01-19T00:00:00"/>
    <m/>
    <m/>
    <x v="124"/>
    <x v="3"/>
    <x v="0"/>
    <x v="0"/>
    <x v="0"/>
    <n v="1"/>
    <n v="1"/>
    <n v="1"/>
    <n v="1"/>
    <x v="2"/>
    <n v="2"/>
    <s v="8.22381536.00.00.100023DEPOSITO DE MATERIALES EL NOGAL S.A -"/>
    <x v="2"/>
    <d v="2024-01-19T00:00:00"/>
    <x v="4039"/>
    <d v="1899-12-30T00:00:00"/>
    <d v="2024-01-19T09:01:00"/>
    <s v="09:01"/>
    <d v="1899-12-30T03:49:24"/>
    <x v="1"/>
    <x v="1"/>
    <x v="29"/>
    <x v="1"/>
    <n v="8193"/>
  </r>
  <r>
    <n v="4071"/>
    <d v="2024-01-19T12:38:14"/>
    <d v="2024-01-19T12:55:29"/>
    <s v="45981202@ventasyservicios.com.co"/>
    <s v="Candida Mayerli Moyano Casallas"/>
    <m/>
    <d v="2024-01-18T00:00:00"/>
    <s v="5:39 p. m."/>
    <x v="5"/>
    <m/>
    <m/>
    <m/>
    <m/>
    <m/>
    <m/>
    <m/>
    <m/>
    <m/>
    <m/>
    <s v="13331240"/>
    <s v="LABORATORIO SATOSHI SAS"/>
    <s v="PYME MEDIANA"/>
    <s v="CLIENTE EXTERNO"/>
    <x v="0"/>
    <m/>
    <m/>
    <m/>
    <m/>
    <m/>
    <m/>
    <m/>
    <m/>
    <m/>
    <m/>
    <m/>
    <m/>
    <m/>
    <m/>
    <m/>
    <m/>
    <m/>
    <m/>
    <m/>
    <m/>
    <m/>
    <m/>
    <m/>
    <m/>
    <m/>
    <m/>
    <m/>
    <m/>
    <m/>
    <m/>
    <m/>
    <m/>
    <m/>
    <m/>
    <m/>
    <m/>
    <m/>
    <m/>
    <m/>
    <m/>
    <m/>
    <m/>
    <m/>
    <m/>
    <m/>
    <m/>
    <m/>
    <m/>
    <m/>
    <m/>
    <m/>
    <m/>
    <m/>
    <m/>
    <m/>
    <m/>
    <m/>
    <m/>
    <m/>
    <m/>
    <m/>
    <m/>
    <m/>
    <m/>
    <m/>
    <m/>
    <m/>
    <m/>
    <m/>
    <m/>
    <m/>
    <m/>
    <m/>
    <m/>
    <m/>
    <m/>
    <m/>
    <m/>
    <m/>
    <m/>
    <m/>
    <s v="Pagos no abonado "/>
    <s v="FIJA"/>
    <s v="FO"/>
    <s v="PAGO NO ABONADO"/>
    <s v="CAV CLARO"/>
    <s v="TRANSFERENCIA CON PAGO A LA REFERENCIA"/>
    <s v="REQ000004505943"/>
    <m/>
    <m/>
    <m/>
    <m/>
    <m/>
    <m/>
    <m/>
    <m/>
    <m/>
    <m/>
    <m/>
    <m/>
    <m/>
    <m/>
    <m/>
    <m/>
    <m/>
    <m/>
    <m/>
    <m/>
    <m/>
    <m/>
    <m/>
    <m/>
    <m/>
    <x v="0"/>
    <m/>
    <m/>
    <m/>
    <m/>
    <m/>
    <s v="ESCALADO"/>
    <s v="MYIT"/>
    <d v="2024-01-19T00:00:00"/>
    <m/>
    <m/>
    <x v="68"/>
    <x v="4"/>
    <x v="1"/>
    <x v="0"/>
    <x v="0"/>
    <n v="1"/>
    <n v="1"/>
    <n v="1"/>
    <n v="1"/>
    <x v="0"/>
    <n v="1"/>
    <s v="13331240"/>
    <x v="1"/>
    <d v="2024-01-19T00:00:00"/>
    <x v="4040"/>
    <d v="1899-12-30T00:00:00"/>
    <d v="2024-01-18T05:39:00"/>
    <s v="5:39"/>
    <d v="1899-12-31T07:16:29"/>
    <x v="0"/>
    <x v="0"/>
    <x v="10"/>
    <x v="1"/>
    <n v="0"/>
  </r>
  <r>
    <n v="4072"/>
    <d v="2024-01-19T12:54:13"/>
    <d v="2024-01-19T12:55:38"/>
    <s v="46049316@ventasyservicios.com.co"/>
    <s v="Evelin Gicela Diaz Garzon"/>
    <m/>
    <d v="2024-01-18T00:00:00"/>
    <s v="14:33"/>
    <x v="7"/>
    <m/>
    <m/>
    <m/>
    <m/>
    <m/>
    <m/>
    <s v="alcaldia@jerico-antioquia.gov.co; "/>
    <s v="SEBASTIAN GARCES PIEDRAHI"/>
    <m/>
    <m/>
    <s v="31462393343146239334"/>
    <s v="SEBASTIAN GARCES PIEDRAHI"/>
    <s v="NO DETERMINADO"/>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9T00:00:00"/>
    <m/>
    <m/>
    <x v="81"/>
    <x v="6"/>
    <x v="0"/>
    <x v="0"/>
    <x v="0"/>
    <n v="1"/>
    <n v="1"/>
    <n v="1"/>
    <n v="1"/>
    <x v="0"/>
    <n v="1"/>
    <s v="31462393343146239334SEBASTIAN GARCES PIEDRAHI"/>
    <x v="0"/>
    <d v="2024-01-19T00:00:00"/>
    <x v="4041"/>
    <d v="1899-12-30T00:00:00"/>
    <d v="2024-01-18T14:33:00"/>
    <s v="14:33"/>
    <d v="1899-12-30T22:22:38"/>
    <x v="4"/>
    <x v="0"/>
    <x v="22"/>
    <x v="1"/>
    <n v="8193"/>
  </r>
  <r>
    <n v="4073"/>
    <d v="2024-01-19T12:56:46"/>
    <d v="2024-01-19T12:58:12"/>
    <s v="45077035@ventasyservicios.com.co"/>
    <s v="Diana Marcela Navia Fino"/>
    <m/>
    <d v="2024-01-19T00:00:00"/>
    <s v="09:09"/>
    <x v="3"/>
    <m/>
    <s v="15572274"/>
    <m/>
    <m/>
    <m/>
    <m/>
    <m/>
    <m/>
    <m/>
    <m/>
    <s v="8.22479408.00.00.100003"/>
    <s v="SISTER SISTER S A S -"/>
    <s v="MICRO"/>
    <s v="CLIENTE EXTERNO"/>
    <x v="0"/>
    <m/>
    <s v="MÓVIL"/>
    <m/>
    <m/>
    <s v="ROAMING INTERNACIONAL"/>
    <m/>
    <m/>
    <m/>
    <m/>
    <m/>
    <m/>
    <m/>
    <m/>
    <m/>
    <m/>
    <m/>
    <m/>
    <m/>
    <m/>
    <m/>
    <m/>
    <m/>
    <m/>
    <m/>
    <m/>
    <m/>
    <m/>
    <m/>
    <m/>
    <m/>
    <m/>
    <m/>
    <m/>
    <m/>
    <m/>
    <m/>
    <m/>
    <m/>
    <m/>
    <m/>
    <m/>
    <m/>
    <m/>
    <m/>
    <m/>
    <m/>
    <m/>
    <m/>
    <m/>
    <m/>
    <m/>
    <m/>
    <s v="INFORMACIÓN ACLARACIÓN"/>
    <m/>
    <m/>
    <m/>
    <m/>
    <m/>
    <m/>
    <m/>
    <m/>
    <m/>
    <m/>
    <m/>
    <m/>
    <m/>
    <m/>
    <m/>
    <m/>
    <m/>
    <m/>
    <m/>
    <m/>
    <m/>
    <m/>
    <m/>
    <m/>
    <m/>
    <m/>
    <m/>
    <m/>
    <m/>
    <m/>
    <m/>
    <m/>
    <m/>
    <m/>
    <m/>
    <m/>
    <m/>
    <m/>
    <m/>
    <m/>
    <m/>
    <m/>
    <m/>
    <m/>
    <m/>
    <m/>
    <m/>
    <m/>
    <m/>
    <m/>
    <m/>
    <m/>
    <m/>
    <m/>
    <m/>
    <m/>
    <m/>
    <m/>
    <m/>
    <m/>
    <x v="0"/>
    <m/>
    <m/>
    <m/>
    <m/>
    <m/>
    <s v="GESTIONADO"/>
    <m/>
    <d v="2024-01-19T00:00:00"/>
    <m/>
    <m/>
    <x v="18"/>
    <x v="3"/>
    <x v="0"/>
    <x v="0"/>
    <x v="0"/>
    <n v="1"/>
    <n v="1"/>
    <n v="1"/>
    <n v="1"/>
    <x v="2"/>
    <n v="2"/>
    <s v="8.22479408.00.00.100003SISTER SISTER S A S -"/>
    <x v="2"/>
    <d v="2024-01-19T00:00:00"/>
    <x v="4042"/>
    <d v="1899-12-30T00:00:00"/>
    <d v="2024-01-19T09:09:00"/>
    <s v="09:09"/>
    <d v="1899-12-30T03:49:12"/>
    <x v="1"/>
    <x v="1"/>
    <x v="29"/>
    <x v="1"/>
    <n v="8193"/>
  </r>
  <r>
    <n v="4074"/>
    <d v="2024-01-19T12:56:43"/>
    <d v="2024-01-19T12:59:28"/>
    <s v="45577874@ventasyservicios.com.co"/>
    <s v="David Andres Pardo Torres"/>
    <m/>
    <d v="2024-01-18T00:00:00"/>
    <s v="15:23"/>
    <x v="4"/>
    <m/>
    <m/>
    <m/>
    <m/>
    <m/>
    <m/>
    <m/>
    <m/>
    <s v="ique56@hotmail.com"/>
    <s v="RE: CESION DE CONTRATO"/>
    <s v="8.21896859.00.00.100006"/>
    <s v="I.E. INGENIERIA ELECTRICA LIMITADA"/>
    <s v="MICRO"/>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9T00:00:00"/>
    <s v="412"/>
    <m/>
    <x v="37"/>
    <x v="0"/>
    <x v="0"/>
    <x v="0"/>
    <x v="0"/>
    <n v="1"/>
    <n v="1"/>
    <n v="1"/>
    <n v="1"/>
    <x v="0"/>
    <n v="1"/>
    <s v="8.21896859.00.00.100006I.E. INGENIERIA ELECTRICA LIMITADA"/>
    <x v="0"/>
    <d v="2024-01-19T00:00:00"/>
    <x v="4043"/>
    <d v="1899-12-30T00:00:00"/>
    <d v="2024-01-18T15:23:00"/>
    <s v="15:23"/>
    <d v="1899-12-30T21:36:28"/>
    <x v="4"/>
    <x v="0"/>
    <x v="14"/>
    <x v="0"/>
    <n v="8193"/>
  </r>
  <r>
    <n v="4075"/>
    <d v="2024-01-19T12:59:24"/>
    <d v="2024-01-19T12:59:32"/>
    <s v="46046878@ventasyservicios.com.co"/>
    <s v="Laura Alejandra Romero Roa"/>
    <m/>
    <d v="2024-01-19T00:00:00"/>
    <s v="12:54"/>
    <x v="0"/>
    <m/>
    <m/>
    <m/>
    <m/>
    <m/>
    <m/>
    <m/>
    <m/>
    <s v="fernando.benjumea@claro.com.co; "/>
    <s v="Re: Conciliación urgente Cliente: ESPECIALES TRANSLAVAL S.A.S. BIC - NIT: 900617171-5"/>
    <s v="900617171"/>
    <s v="ESPECIALES TRANSLAVAL S.A"/>
    <s v="NO DETERMINADO"/>
    <s v="CLIENTE CLARO"/>
    <x v="0"/>
    <m/>
    <s v="MÓVIL"/>
    <m/>
    <m/>
    <s v="FALLAS TÉCNICAS"/>
    <m/>
    <m/>
    <m/>
    <m/>
    <m/>
    <m/>
    <m/>
    <m/>
    <m/>
    <m/>
    <m/>
    <m/>
    <m/>
    <m/>
    <m/>
    <m/>
    <m/>
    <m/>
    <m/>
    <s v="CONCILIACIÓN DE LÍNEA(S)"/>
    <m/>
    <m/>
    <m/>
    <m/>
    <m/>
    <m/>
    <m/>
    <m/>
    <m/>
    <m/>
    <m/>
    <m/>
    <m/>
    <m/>
    <m/>
    <m/>
    <m/>
    <m/>
    <m/>
    <m/>
    <m/>
    <m/>
    <m/>
    <m/>
    <m/>
    <m/>
    <m/>
    <m/>
    <m/>
    <m/>
    <m/>
    <m/>
    <m/>
    <m/>
    <m/>
    <m/>
    <m/>
    <m/>
    <m/>
    <m/>
    <m/>
    <m/>
    <m/>
    <m/>
    <m/>
    <m/>
    <m/>
    <m/>
    <m/>
    <m/>
    <m/>
    <m/>
    <m/>
    <m/>
    <m/>
    <m/>
    <m/>
    <m/>
    <m/>
    <m/>
    <m/>
    <m/>
    <m/>
    <m/>
    <m/>
    <m/>
    <m/>
    <m/>
    <m/>
    <m/>
    <m/>
    <m/>
    <m/>
    <m/>
    <m/>
    <m/>
    <m/>
    <m/>
    <m/>
    <m/>
    <m/>
    <m/>
    <m/>
    <m/>
    <m/>
    <m/>
    <m/>
    <m/>
    <x v="0"/>
    <m/>
    <m/>
    <m/>
    <m/>
    <m/>
    <s v="GESTIONADO"/>
    <m/>
    <d v="2024-01-19T00:00:00"/>
    <m/>
    <m/>
    <x v="67"/>
    <x v="0"/>
    <x v="0"/>
    <x v="0"/>
    <x v="0"/>
    <n v="1"/>
    <n v="1"/>
    <n v="1"/>
    <n v="1"/>
    <x v="0"/>
    <n v="1"/>
    <s v="900617171ESPECIALES TRANSLAVAL S.A"/>
    <x v="2"/>
    <d v="2024-01-19T00:00:00"/>
    <x v="4044"/>
    <d v="1899-12-30T00:00:00"/>
    <d v="2024-01-19T12:54:00"/>
    <s v="12:54"/>
    <d v="1899-12-30T00:05:32"/>
    <x v="1"/>
    <x v="1"/>
    <x v="27"/>
    <x v="1"/>
    <n v="8193"/>
  </r>
  <r>
    <n v="4076"/>
    <d v="2024-01-19T12:58:58"/>
    <d v="2024-01-19T13:02:13"/>
    <s v="45077040@ventasyservicios.com.co"/>
    <s v="Kimberly Tatiana Sorza Moya"/>
    <m/>
    <d v="2024-01-18T00:00:00"/>
    <s v="12:06 p. m."/>
    <x v="0"/>
    <m/>
    <m/>
    <m/>
    <m/>
    <m/>
    <m/>
    <m/>
    <m/>
    <s v="gerencia@dicemcol.com"/>
    <s v="Re: Fwd: Re: RV: Planes moviles Claro Dicemcol"/>
    <s v="3507990943"/>
    <s v="DICEMCOL S A S"/>
    <s v="SOHO"/>
    <s v="CLIENTE EXTERNO"/>
    <x v="0"/>
    <m/>
    <s v="MÓVIL"/>
    <m/>
    <m/>
    <s v="CANCELACIÓN DE LÍNEA"/>
    <m/>
    <m/>
    <m/>
    <m/>
    <m/>
    <s v="COLOCACIÓN"/>
    <m/>
    <m/>
    <m/>
    <m/>
    <m/>
    <m/>
    <m/>
    <m/>
    <m/>
    <m/>
    <m/>
    <m/>
    <m/>
    <m/>
    <m/>
    <m/>
    <m/>
    <m/>
    <m/>
    <m/>
    <m/>
    <m/>
    <m/>
    <m/>
    <m/>
    <m/>
    <m/>
    <m/>
    <m/>
    <m/>
    <m/>
    <m/>
    <m/>
    <m/>
    <m/>
    <m/>
    <m/>
    <m/>
    <m/>
    <m/>
    <m/>
    <m/>
    <m/>
    <m/>
    <m/>
    <m/>
    <m/>
    <m/>
    <m/>
    <m/>
    <m/>
    <m/>
    <m/>
    <m/>
    <m/>
    <m/>
    <m/>
    <m/>
    <m/>
    <m/>
    <m/>
    <m/>
    <m/>
    <m/>
    <m/>
    <m/>
    <m/>
    <m/>
    <m/>
    <m/>
    <m/>
    <m/>
    <m/>
    <m/>
    <m/>
    <m/>
    <m/>
    <m/>
    <m/>
    <m/>
    <m/>
    <m/>
    <m/>
    <m/>
    <m/>
    <m/>
    <m/>
    <m/>
    <m/>
    <m/>
    <m/>
    <m/>
    <m/>
    <m/>
    <m/>
    <m/>
    <m/>
    <m/>
    <m/>
    <s v="NO USA EL SERVICIO"/>
    <m/>
    <m/>
    <x v="2"/>
    <s v="3507990943"/>
    <s v="ANA CECILIA BOLIVAR"/>
    <s v="2"/>
    <m/>
    <m/>
    <s v="GESTIONADO"/>
    <m/>
    <d v="2024-01-19T00:00:00"/>
    <m/>
    <m/>
    <x v="25"/>
    <x v="0"/>
    <x v="0"/>
    <x v="0"/>
    <x v="0"/>
    <n v="1"/>
    <n v="1"/>
    <n v="1"/>
    <n v="1"/>
    <x v="2"/>
    <n v="2"/>
    <s v="3507990943DICEMCOL S A S"/>
    <x v="0"/>
    <d v="2024-01-19T00:00:00"/>
    <x v="4045"/>
    <d v="1899-12-30T00:00:00"/>
    <d v="2024-01-18T12:06:00"/>
    <s v="12:06"/>
    <d v="1899-12-31T00:56:13"/>
    <x v="0"/>
    <x v="0"/>
    <x v="31"/>
    <x v="1"/>
    <n v="8193"/>
  </r>
  <r>
    <n v="4077"/>
    <d v="2024-01-19T13:03:08"/>
    <d v="2024-01-19T13:04:10"/>
    <s v="45077035@ventasyservicios.com.co"/>
    <s v="Diana Marcela Navia Fino"/>
    <m/>
    <d v="2024-01-19T00:00:00"/>
    <s v="09:41"/>
    <x v="3"/>
    <m/>
    <s v="15572292"/>
    <m/>
    <m/>
    <m/>
    <m/>
    <m/>
    <m/>
    <m/>
    <m/>
    <s v="8.22406723"/>
    <s v="BYT INC SAS -"/>
    <s v="PYME MEDIANA"/>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19T00:00:00"/>
    <m/>
    <m/>
    <x v="15"/>
    <x v="3"/>
    <x v="0"/>
    <x v="0"/>
    <x v="0"/>
    <n v="1"/>
    <n v="1"/>
    <n v="1"/>
    <n v="1"/>
    <x v="1"/>
    <n v="2"/>
    <s v="8.22406723BYT INC SAS -"/>
    <x v="2"/>
    <d v="2024-01-19T00:00:00"/>
    <x v="4046"/>
    <d v="1899-12-30T00:00:00"/>
    <d v="2024-01-19T09:41:00"/>
    <s v="09:41"/>
    <d v="1899-12-30T03:23:10"/>
    <x v="1"/>
    <x v="1"/>
    <x v="29"/>
    <x v="1"/>
    <n v="8193"/>
  </r>
  <r>
    <n v="4078"/>
    <d v="2024-01-19T13:12:25"/>
    <d v="2024-01-19T13:13:32"/>
    <s v="45077035@ventasyservicios.com.co"/>
    <s v="Diana Marcela Navia Fino"/>
    <m/>
    <d v="2024-01-19T00:00:00"/>
    <s v="09:43"/>
    <x v="3"/>
    <m/>
    <s v="15572294"/>
    <m/>
    <m/>
    <m/>
    <m/>
    <m/>
    <m/>
    <m/>
    <m/>
    <s v="8.22448340.00.00.100008"/>
    <s v="MULTISEGUROS LATINOS LTDA -"/>
    <s v="PYME PEQUEÑA"/>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9T00:00:00"/>
    <m/>
    <m/>
    <x v="61"/>
    <x v="3"/>
    <x v="0"/>
    <x v="0"/>
    <x v="0"/>
    <n v="1"/>
    <n v="1"/>
    <n v="1"/>
    <n v="1"/>
    <x v="0"/>
    <n v="1"/>
    <s v="8.22448340.00.00.100008MULTISEGUROS LATINOS LTDA -"/>
    <x v="2"/>
    <d v="2024-01-19T00:00:00"/>
    <x v="4047"/>
    <d v="1899-12-30T00:00:00"/>
    <d v="2024-01-19T09:43:00"/>
    <s v="09:43"/>
    <d v="1899-12-30T03:30:32"/>
    <x v="1"/>
    <x v="1"/>
    <x v="29"/>
    <x v="1"/>
    <n v="8193"/>
  </r>
  <r>
    <n v="4079"/>
    <d v="2024-01-19T13:02:48"/>
    <d v="2024-01-19T13:19:32"/>
    <s v="45981202@ventasyservicios.com.co"/>
    <s v="Candida Mayerli Moyano Casallas"/>
    <m/>
    <d v="2024-01-18T00:00:00"/>
    <s v="7:40 p. m"/>
    <x v="5"/>
    <m/>
    <m/>
    <m/>
    <m/>
    <m/>
    <m/>
    <m/>
    <m/>
    <m/>
    <m/>
    <s v="34608246"/>
    <s v="AIDE  LEMOS DE ORREGO"/>
    <s v="SOHO"/>
    <s v="CLIENTE EXTERNO"/>
    <x v="0"/>
    <m/>
    <m/>
    <m/>
    <m/>
    <m/>
    <m/>
    <m/>
    <m/>
    <m/>
    <m/>
    <m/>
    <m/>
    <m/>
    <m/>
    <m/>
    <m/>
    <m/>
    <m/>
    <m/>
    <m/>
    <m/>
    <m/>
    <m/>
    <m/>
    <m/>
    <m/>
    <m/>
    <m/>
    <m/>
    <m/>
    <m/>
    <m/>
    <m/>
    <m/>
    <m/>
    <m/>
    <m/>
    <m/>
    <m/>
    <m/>
    <m/>
    <m/>
    <m/>
    <m/>
    <m/>
    <m/>
    <m/>
    <m/>
    <m/>
    <m/>
    <m/>
    <m/>
    <m/>
    <m/>
    <m/>
    <m/>
    <m/>
    <m/>
    <m/>
    <m/>
    <m/>
    <m/>
    <m/>
    <m/>
    <m/>
    <m/>
    <m/>
    <m/>
    <m/>
    <m/>
    <m/>
    <m/>
    <m/>
    <m/>
    <m/>
    <m/>
    <m/>
    <m/>
    <m/>
    <m/>
    <m/>
    <s v="Soportes de pago claro hogar CC. 38854136"/>
    <s v="FIJA"/>
    <s v="HFC"/>
    <s v="PAGO YA APLICADO"/>
    <s v="CAV CLARO"/>
    <s v="TRANSFERENCIA CON PAGO A LA REFERENCIA"/>
    <m/>
    <m/>
    <m/>
    <m/>
    <m/>
    <m/>
    <m/>
    <m/>
    <m/>
    <m/>
    <m/>
    <m/>
    <m/>
    <m/>
    <m/>
    <m/>
    <m/>
    <m/>
    <m/>
    <m/>
    <m/>
    <m/>
    <m/>
    <m/>
    <m/>
    <m/>
    <x v="0"/>
    <m/>
    <m/>
    <m/>
    <m/>
    <m/>
    <s v="GESTIONADO"/>
    <m/>
    <d v="2024-01-19T00:00:00"/>
    <m/>
    <m/>
    <x v="70"/>
    <x v="4"/>
    <x v="0"/>
    <x v="0"/>
    <x v="0"/>
    <n v="1"/>
    <n v="1"/>
    <n v="1"/>
    <n v="1"/>
    <x v="0"/>
    <n v="1"/>
    <s v="34608246"/>
    <x v="0"/>
    <d v="2024-01-19T00:00:00"/>
    <x v="4048"/>
    <d v="1899-12-30T00:00:00"/>
    <d v="2024-01-18T07:40:00"/>
    <s v="7:40"/>
    <d v="1899-12-31T05:39:32"/>
    <x v="0"/>
    <x v="0"/>
    <x v="10"/>
    <x v="1"/>
    <n v="8193"/>
  </r>
  <r>
    <n v="4080"/>
    <d v="2024-01-19T13:18:59"/>
    <d v="2024-01-19T13:20:19"/>
    <s v="45077035@ventasyservicios.com.co"/>
    <s v="Diana Marcela Navia Fino"/>
    <m/>
    <d v="2024-01-19T00:00:00"/>
    <s v="09:50"/>
    <x v="3"/>
    <m/>
    <s v="15572303"/>
    <m/>
    <m/>
    <m/>
    <m/>
    <m/>
    <m/>
    <m/>
    <m/>
    <s v="8.22446391.00.00.100005"/>
    <s v="FERROFLEJES S.A.S. -"/>
    <s v="PYME PEQUEÑA"/>
    <s v="CLIENTE EXTERN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19T00:00:00"/>
    <m/>
    <m/>
    <x v="73"/>
    <x v="3"/>
    <x v="0"/>
    <x v="0"/>
    <x v="0"/>
    <n v="1"/>
    <n v="1"/>
    <n v="1"/>
    <n v="1"/>
    <x v="0"/>
    <n v="1"/>
    <s v="8.22446391.00.00.100005FERROFLEJES S.A.S. -"/>
    <x v="2"/>
    <d v="2024-01-19T00:00:00"/>
    <x v="4049"/>
    <d v="1899-12-30T00:00:00"/>
    <d v="2024-01-19T09:50:00"/>
    <s v="09:50"/>
    <d v="1899-12-30T03:30:19"/>
    <x v="1"/>
    <x v="1"/>
    <x v="29"/>
    <x v="1"/>
    <n v="8193"/>
  </r>
  <r>
    <n v="4081"/>
    <d v="2024-01-19T13:22:38"/>
    <d v="2024-01-19T13:26:32"/>
    <s v="45981202@ventasyservicios.com.co"/>
    <s v="Candida Mayerli Moyano Casallas"/>
    <m/>
    <d v="2024-01-19T00:00:00"/>
    <s v="9:35 p. m."/>
    <x v="5"/>
    <m/>
    <m/>
    <m/>
    <m/>
    <m/>
    <m/>
    <m/>
    <m/>
    <m/>
    <m/>
    <s v="1.33714615"/>
    <s v="FERNANDO E TOCANCIPA CONDE"/>
    <s v="SOHO"/>
    <s v="CLIENTE EXTERNO"/>
    <x v="0"/>
    <m/>
    <m/>
    <m/>
    <m/>
    <m/>
    <m/>
    <m/>
    <m/>
    <m/>
    <m/>
    <m/>
    <m/>
    <m/>
    <m/>
    <m/>
    <m/>
    <m/>
    <m/>
    <m/>
    <m/>
    <m/>
    <m/>
    <m/>
    <m/>
    <m/>
    <m/>
    <m/>
    <m/>
    <m/>
    <m/>
    <m/>
    <m/>
    <m/>
    <m/>
    <m/>
    <m/>
    <m/>
    <m/>
    <m/>
    <m/>
    <m/>
    <m/>
    <m/>
    <m/>
    <m/>
    <m/>
    <m/>
    <m/>
    <m/>
    <m/>
    <m/>
    <m/>
    <m/>
    <m/>
    <m/>
    <m/>
    <m/>
    <m/>
    <m/>
    <m/>
    <m/>
    <m/>
    <m/>
    <m/>
    <m/>
    <m/>
    <m/>
    <m/>
    <m/>
    <m/>
    <m/>
    <m/>
    <m/>
    <m/>
    <m/>
    <m/>
    <m/>
    <m/>
    <m/>
    <m/>
    <m/>
    <s v="Fwd: Pago habitual por PSE"/>
    <s v="MÓVIL"/>
    <m/>
    <s v="PAGO YA APLICADO"/>
    <s v="APP MI CLARO"/>
    <s v="TRANSFERENCIA CON PAGO A LA REFERENCIA"/>
    <m/>
    <m/>
    <m/>
    <m/>
    <m/>
    <m/>
    <m/>
    <m/>
    <m/>
    <m/>
    <m/>
    <m/>
    <m/>
    <m/>
    <m/>
    <m/>
    <m/>
    <m/>
    <m/>
    <m/>
    <m/>
    <m/>
    <m/>
    <m/>
    <m/>
    <m/>
    <x v="0"/>
    <m/>
    <m/>
    <m/>
    <m/>
    <m/>
    <s v="GESTIONADO"/>
    <m/>
    <d v="2024-01-19T00:00:00"/>
    <m/>
    <m/>
    <x v="70"/>
    <x v="4"/>
    <x v="0"/>
    <x v="0"/>
    <x v="0"/>
    <n v="1"/>
    <n v="1"/>
    <n v="1"/>
    <n v="1"/>
    <x v="0"/>
    <n v="1"/>
    <s v="1.33714615"/>
    <x v="2"/>
    <d v="2024-01-19T00:00:00"/>
    <x v="4050"/>
    <d v="1899-12-30T00:00:00"/>
    <d v="2024-01-19T09:35:00"/>
    <s v="9:35"/>
    <d v="1899-12-30T03:51:32"/>
    <x v="1"/>
    <x v="1"/>
    <x v="10"/>
    <x v="1"/>
    <n v="8193"/>
  </r>
  <r>
    <n v="4082"/>
    <d v="2024-01-19T13:25:55"/>
    <d v="2024-01-19T13:27:11"/>
    <s v="45077035@ventasyservicios.com.co"/>
    <s v="Diana Marcela Navia Fino"/>
    <m/>
    <d v="2024-01-19T00:00:00"/>
    <s v="09:54"/>
    <x v="3"/>
    <m/>
    <s v="15572309"/>
    <m/>
    <m/>
    <m/>
    <m/>
    <m/>
    <m/>
    <m/>
    <m/>
    <s v="8.22406723"/>
    <s v="BYT INC SAS -"/>
    <s v="PYME MEDIANA"/>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19T00:00:00"/>
    <m/>
    <m/>
    <x v="31"/>
    <x v="3"/>
    <x v="0"/>
    <x v="0"/>
    <x v="0"/>
    <n v="1"/>
    <n v="1"/>
    <n v="1"/>
    <n v="1"/>
    <x v="2"/>
    <n v="2"/>
    <s v="8.22406723BYT INC SAS -"/>
    <x v="2"/>
    <d v="2024-01-19T00:00:00"/>
    <x v="4051"/>
    <d v="1899-12-30T00:00:00"/>
    <d v="2024-01-19T09:54:00"/>
    <s v="09:54"/>
    <d v="1899-12-30T03:33:11"/>
    <x v="1"/>
    <x v="1"/>
    <x v="29"/>
    <x v="1"/>
    <n v="8193"/>
  </r>
  <r>
    <n v="4083"/>
    <d v="2024-01-19T13:17:24"/>
    <d v="2024-01-19T13:27:34"/>
    <s v="45961543@ventasyservicios.com.co"/>
    <s v="Juan Jose Duque Aguirre"/>
    <m/>
    <d v="2024-01-19T00:00:00"/>
    <s v="7:19 "/>
    <x v="1"/>
    <m/>
    <m/>
    <s v="0"/>
    <s v="0"/>
    <s v="INFORMACIÓN"/>
    <m/>
    <m/>
    <m/>
    <m/>
    <m/>
    <m/>
    <m/>
    <m/>
    <m/>
    <x v="2"/>
    <m/>
    <m/>
    <m/>
    <m/>
    <m/>
    <m/>
    <m/>
    <m/>
    <m/>
    <m/>
    <m/>
    <m/>
    <m/>
    <m/>
    <m/>
    <m/>
    <m/>
    <m/>
    <m/>
    <m/>
    <m/>
    <m/>
    <m/>
    <m/>
    <m/>
    <m/>
    <m/>
    <m/>
    <m/>
    <m/>
    <m/>
    <m/>
    <m/>
    <m/>
    <m/>
    <m/>
    <m/>
    <m/>
    <m/>
    <m/>
    <m/>
    <m/>
    <m/>
    <m/>
    <m/>
    <m/>
    <m/>
    <m/>
    <m/>
    <m/>
    <m/>
    <m/>
    <m/>
    <m/>
    <m/>
    <m/>
    <m/>
    <m/>
    <m/>
    <m/>
    <m/>
    <m/>
    <m/>
    <m/>
    <m/>
    <m/>
    <m/>
    <m/>
    <m/>
    <m/>
    <m/>
    <m/>
    <m/>
    <m/>
    <m/>
    <m/>
    <m/>
    <m/>
    <m/>
    <m/>
    <m/>
    <m/>
    <m/>
    <m/>
    <m/>
    <m/>
    <m/>
    <m/>
    <s v="OTROS TEMAS"/>
    <s v="OTROS TEMAS"/>
    <m/>
    <s v="falta de informacion"/>
    <m/>
    <m/>
    <m/>
    <m/>
    <m/>
    <m/>
    <m/>
    <m/>
    <m/>
    <m/>
    <m/>
    <m/>
    <m/>
    <m/>
    <m/>
    <m/>
    <m/>
    <m/>
    <m/>
    <m/>
    <m/>
    <x v="0"/>
    <m/>
    <m/>
    <m/>
    <m/>
    <m/>
    <s v="GESTIONADO"/>
    <m/>
    <d v="2024-01-19T00:00:00"/>
    <m/>
    <m/>
    <x v="56"/>
    <x v="1"/>
    <x v="0"/>
    <x v="0"/>
    <x v="0"/>
    <n v="1"/>
    <n v="1"/>
    <n v="1"/>
    <n v="1"/>
    <x v="0"/>
    <n v="1"/>
    <s v="0"/>
    <x v="0"/>
    <d v="2024-01-19T00:00:00"/>
    <x v="4052"/>
    <d v="1899-12-30T00:00:00"/>
    <d v="2024-01-19T07:19:00"/>
    <s v="7:19"/>
    <d v="1899-12-30T06:08:34"/>
    <x v="2"/>
    <x v="2"/>
    <x v="6"/>
    <x v="1"/>
    <n v="8193"/>
  </r>
  <r>
    <n v="4084"/>
    <d v="2024-01-19T13:15:56"/>
    <d v="2024-01-19T13:30:06"/>
    <s v="45577874@ventasyservicios.com.co"/>
    <s v="David Andres Pardo Torres"/>
    <m/>
    <d v="2024-01-18T00:00:00"/>
    <s v="15:12"/>
    <x v="4"/>
    <m/>
    <m/>
    <m/>
    <m/>
    <m/>
    <m/>
    <m/>
    <m/>
    <s v="admin@medsport.com.co"/>
    <s v="RE: Fwd: Solicitud Certificación"/>
    <s v="12146394"/>
    <s v="SPORTMED  DE COLOMBIA"/>
    <s v="MICRO"/>
    <s v="CLIENTE EXTERNO"/>
    <x v="0"/>
    <m/>
    <s v="FIJO"/>
    <s v="FO"/>
    <s v="CERTIFICACIONES"/>
    <m/>
    <m/>
    <m/>
    <m/>
    <m/>
    <m/>
    <m/>
    <m/>
    <m/>
    <m/>
    <s v="DETALLE DEL SERVICIO"/>
    <m/>
    <m/>
    <m/>
    <m/>
    <m/>
    <m/>
    <m/>
    <m/>
    <m/>
    <m/>
    <m/>
    <m/>
    <m/>
    <m/>
    <m/>
    <m/>
    <m/>
    <m/>
    <m/>
    <m/>
    <m/>
    <m/>
    <m/>
    <m/>
    <m/>
    <m/>
    <m/>
    <m/>
    <m/>
    <m/>
    <m/>
    <m/>
    <m/>
    <m/>
    <m/>
    <m/>
    <m/>
    <m/>
    <m/>
    <m/>
    <m/>
    <m/>
    <m/>
    <m/>
    <m/>
    <m/>
    <m/>
    <m/>
    <m/>
    <m/>
    <m/>
    <m/>
    <m/>
    <m/>
    <m/>
    <m/>
    <m/>
    <m/>
    <m/>
    <m/>
    <m/>
    <m/>
    <m/>
    <m/>
    <m/>
    <m/>
    <m/>
    <m/>
    <m/>
    <m/>
    <m/>
    <m/>
    <m/>
    <m/>
    <m/>
    <m/>
    <m/>
    <m/>
    <m/>
    <m/>
    <m/>
    <m/>
    <m/>
    <m/>
    <m/>
    <m/>
    <m/>
    <m/>
    <m/>
    <m/>
    <m/>
    <m/>
    <m/>
    <m/>
    <m/>
    <m/>
    <m/>
    <m/>
    <x v="0"/>
    <m/>
    <m/>
    <m/>
    <m/>
    <m/>
    <s v="GESTIONADO"/>
    <m/>
    <d v="2024-01-19T00:00:00"/>
    <s v="20688548"/>
    <m/>
    <x v="116"/>
    <x v="0"/>
    <x v="0"/>
    <x v="0"/>
    <x v="0"/>
    <n v="1"/>
    <n v="1"/>
    <n v="1"/>
    <n v="1"/>
    <x v="2"/>
    <n v="2"/>
    <s v="12146394SPORTMED  DE COLOMBIA"/>
    <x v="0"/>
    <d v="2024-01-19T00:00:00"/>
    <x v="4053"/>
    <d v="1899-12-30T00:00:00"/>
    <d v="2024-01-18T15:12:00"/>
    <s v="15:12"/>
    <d v="1899-12-30T22:18:06"/>
    <x v="4"/>
    <x v="0"/>
    <x v="14"/>
    <x v="0"/>
    <n v="8193"/>
  </r>
  <r>
    <n v="4085"/>
    <d v="2024-01-19T13:27:37"/>
    <d v="2024-01-19T13:35:12"/>
    <s v="45961543@ventasyservicios.com.co"/>
    <s v="Juan Jose Duque Aguirre"/>
    <m/>
    <d v="2024-01-19T00:00:00"/>
    <s v="7:57"/>
    <x v="1"/>
    <m/>
    <m/>
    <s v="MARIANA AL MOLANO TORRES"/>
    <s v="65782182"/>
    <s v="INFORMACIÓN"/>
    <m/>
    <m/>
    <m/>
    <m/>
    <m/>
    <m/>
    <m/>
    <m/>
    <m/>
    <x v="2"/>
    <m/>
    <m/>
    <m/>
    <m/>
    <m/>
    <m/>
    <m/>
    <m/>
    <m/>
    <m/>
    <m/>
    <m/>
    <m/>
    <m/>
    <m/>
    <m/>
    <m/>
    <m/>
    <m/>
    <m/>
    <m/>
    <m/>
    <m/>
    <m/>
    <m/>
    <m/>
    <m/>
    <m/>
    <m/>
    <m/>
    <m/>
    <m/>
    <m/>
    <m/>
    <m/>
    <m/>
    <m/>
    <m/>
    <m/>
    <m/>
    <m/>
    <m/>
    <m/>
    <m/>
    <m/>
    <m/>
    <m/>
    <m/>
    <m/>
    <m/>
    <m/>
    <m/>
    <m/>
    <m/>
    <m/>
    <m/>
    <m/>
    <m/>
    <m/>
    <m/>
    <m/>
    <m/>
    <m/>
    <m/>
    <m/>
    <m/>
    <m/>
    <m/>
    <m/>
    <m/>
    <m/>
    <m/>
    <m/>
    <m/>
    <m/>
    <m/>
    <m/>
    <m/>
    <m/>
    <m/>
    <m/>
    <m/>
    <m/>
    <m/>
    <m/>
    <m/>
    <m/>
    <m/>
    <s v="OTROS TEMAS"/>
    <s v="REPORTE DE FALLAS APP - PORTAL"/>
    <m/>
    <m/>
    <m/>
    <m/>
    <m/>
    <m/>
    <m/>
    <m/>
    <m/>
    <m/>
    <m/>
    <m/>
    <m/>
    <m/>
    <m/>
    <m/>
    <m/>
    <m/>
    <m/>
    <m/>
    <m/>
    <m/>
    <m/>
    <x v="0"/>
    <m/>
    <m/>
    <m/>
    <m/>
    <m/>
    <s v="GESTIONADO"/>
    <m/>
    <d v="2024-01-19T00:00:00"/>
    <m/>
    <m/>
    <x v="85"/>
    <x v="1"/>
    <x v="0"/>
    <x v="0"/>
    <x v="0"/>
    <n v="1"/>
    <n v="1"/>
    <n v="1"/>
    <n v="1"/>
    <x v="1"/>
    <n v="2"/>
    <s v="65782182"/>
    <x v="2"/>
    <d v="2024-01-19T00:00:00"/>
    <x v="4054"/>
    <d v="1899-12-30T00:00:00"/>
    <d v="2024-01-19T07:57:00"/>
    <s v="7:57"/>
    <d v="1899-12-30T05:38:12"/>
    <x v="1"/>
    <x v="1"/>
    <x v="6"/>
    <x v="1"/>
    <n v="8193"/>
  </r>
  <r>
    <n v="4086"/>
    <d v="2024-01-19T13:27:47"/>
    <d v="2024-01-19T13:35:15"/>
    <s v="45981202@ventasyservicios.com.co"/>
    <s v="Candida Mayerli Moyano Casallas"/>
    <m/>
    <d v="2024-01-19T00:00:00"/>
    <s v="7:41 a. m."/>
    <x v="5"/>
    <m/>
    <m/>
    <m/>
    <m/>
    <m/>
    <m/>
    <m/>
    <m/>
    <m/>
    <m/>
    <s v="Pagos mal aplicados."/>
    <s v="MARIA TRINIDAD BARRERA BARRERA"/>
    <s v="SOHO"/>
    <s v="CLIENTE EXTERNO"/>
    <x v="0"/>
    <m/>
    <m/>
    <m/>
    <m/>
    <m/>
    <m/>
    <m/>
    <m/>
    <m/>
    <m/>
    <m/>
    <m/>
    <m/>
    <m/>
    <m/>
    <m/>
    <m/>
    <m/>
    <m/>
    <m/>
    <m/>
    <m/>
    <m/>
    <m/>
    <m/>
    <m/>
    <m/>
    <m/>
    <m/>
    <m/>
    <m/>
    <m/>
    <m/>
    <m/>
    <m/>
    <m/>
    <m/>
    <m/>
    <m/>
    <m/>
    <m/>
    <m/>
    <m/>
    <m/>
    <m/>
    <m/>
    <m/>
    <m/>
    <m/>
    <m/>
    <m/>
    <m/>
    <m/>
    <m/>
    <m/>
    <m/>
    <m/>
    <m/>
    <m/>
    <m/>
    <m/>
    <m/>
    <m/>
    <m/>
    <m/>
    <m/>
    <m/>
    <m/>
    <m/>
    <m/>
    <m/>
    <m/>
    <m/>
    <m/>
    <m/>
    <m/>
    <m/>
    <m/>
    <m/>
    <m/>
    <m/>
    <s v="Pagos mal aplicados."/>
    <s v="MÓVIL"/>
    <m/>
    <s v="NO CORRESPONDE"/>
    <m/>
    <m/>
    <m/>
    <m/>
    <m/>
    <m/>
    <m/>
    <m/>
    <m/>
    <m/>
    <m/>
    <m/>
    <m/>
    <m/>
    <m/>
    <m/>
    <m/>
    <m/>
    <m/>
    <m/>
    <m/>
    <m/>
    <m/>
    <m/>
    <m/>
    <m/>
    <m/>
    <m/>
    <x v="0"/>
    <m/>
    <m/>
    <m/>
    <m/>
    <m/>
    <s v="GESTIONADO"/>
    <m/>
    <d v="2024-01-19T00:00:00"/>
    <m/>
    <m/>
    <x v="76"/>
    <x v="4"/>
    <x v="0"/>
    <x v="0"/>
    <x v="0"/>
    <n v="1"/>
    <n v="1"/>
    <n v="1"/>
    <n v="1"/>
    <x v="0"/>
    <n v="1"/>
    <s v="Pagos mal aplicados."/>
    <x v="2"/>
    <d v="2024-01-19T00:00:00"/>
    <x v="4055"/>
    <d v="1899-12-30T00:00:00"/>
    <d v="2024-01-19T07:41:00"/>
    <s v="7:41"/>
    <d v="1899-12-30T05:54:15"/>
    <x v="1"/>
    <x v="1"/>
    <x v="10"/>
    <x v="1"/>
    <n v="8193"/>
  </r>
  <r>
    <n v="4087"/>
    <d v="2024-01-19T13:30:56"/>
    <d v="2024-01-19T13:37:22"/>
    <s v="45077040@ventasyservicios.com.co"/>
    <s v="Kimberly Tatiana Sorza Moya"/>
    <m/>
    <d v="2024-01-18T00:00:00"/>
    <s v="12:22 p. m."/>
    <x v="0"/>
    <m/>
    <m/>
    <m/>
    <m/>
    <m/>
    <m/>
    <m/>
    <m/>
    <s v="Yesica.Zapa@ktm.com"/>
    <s v="Re: Fwd: RE: Fwd: SOLICITUD SIM CARD EN BLANCO PARA KTM SPORTMOTORCYCLE SUCURSAL COLOMBIA"/>
    <s v="8.22428769"/>
    <s v="KTM SPORTMOTORCYCLE SUCURSAL COLOMBIA"/>
    <s v="SOHO"/>
    <s v="CLIENTE CLAR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19T00:00:00"/>
    <m/>
    <m/>
    <x v="31"/>
    <x v="0"/>
    <x v="0"/>
    <x v="0"/>
    <x v="0"/>
    <n v="1"/>
    <n v="1"/>
    <n v="1"/>
    <n v="1"/>
    <x v="2"/>
    <n v="2"/>
    <s v="8.22428769KTM SPORTMOTORCYCLE SUCURSAL COLOMBIA"/>
    <x v="0"/>
    <d v="2024-01-19T00:00:00"/>
    <x v="4056"/>
    <d v="1899-12-30T00:00:00"/>
    <d v="2024-01-18T12:22:00"/>
    <s v="12:22"/>
    <d v="1899-12-31T01:15:22"/>
    <x v="0"/>
    <x v="0"/>
    <x v="31"/>
    <x v="1"/>
    <n v="8193"/>
  </r>
  <r>
    <n v="4088"/>
    <d v="2024-01-19T12:59:35"/>
    <d v="2024-01-19T13:38:03"/>
    <s v="46046878@ventasyservicios.com.co"/>
    <s v="Laura Alejandra Romero Roa"/>
    <m/>
    <d v="2024-01-19T00:00:00"/>
    <s v="13:33"/>
    <x v="0"/>
    <m/>
    <m/>
    <m/>
    <m/>
    <m/>
    <m/>
    <m/>
    <m/>
    <s v="tesoreria@chocofood.com.co; "/>
    <s v="Re: CANCELACION DEL SERVICIO // MOUNTAIN FOOD S.A.S"/>
    <s v="900086521"/>
    <s v="MOUNTAIN FOOD S.A.S"/>
    <s v="NO DETERMINADO"/>
    <s v="CLIENTE EXTERNO"/>
    <x v="0"/>
    <m/>
    <s v="FIJO"/>
    <s v="FO"/>
    <s v="CANCELACIÓN DE SERVICIO"/>
    <m/>
    <m/>
    <m/>
    <m/>
    <m/>
    <m/>
    <m/>
    <s v="CANCELACIÓN"/>
    <m/>
    <m/>
    <m/>
    <m/>
    <m/>
    <m/>
    <m/>
    <m/>
    <m/>
    <m/>
    <m/>
    <m/>
    <m/>
    <m/>
    <m/>
    <m/>
    <m/>
    <m/>
    <m/>
    <m/>
    <m/>
    <m/>
    <m/>
    <m/>
    <m/>
    <m/>
    <m/>
    <m/>
    <m/>
    <m/>
    <m/>
    <m/>
    <m/>
    <m/>
    <m/>
    <m/>
    <m/>
    <m/>
    <m/>
    <m/>
    <m/>
    <m/>
    <m/>
    <m/>
    <m/>
    <m/>
    <m/>
    <m/>
    <m/>
    <m/>
    <m/>
    <m/>
    <m/>
    <m/>
    <m/>
    <m/>
    <m/>
    <m/>
    <m/>
    <m/>
    <m/>
    <m/>
    <m/>
    <m/>
    <m/>
    <m/>
    <m/>
    <m/>
    <m/>
    <m/>
    <m/>
    <m/>
    <m/>
    <m/>
    <m/>
    <m/>
    <m/>
    <m/>
    <m/>
    <m/>
    <m/>
    <m/>
    <m/>
    <m/>
    <m/>
    <m/>
    <m/>
    <m/>
    <m/>
    <m/>
    <m/>
    <m/>
    <m/>
    <m/>
    <m/>
    <m/>
    <m/>
    <s v="PARCIAL"/>
    <m/>
    <s v="CIERRE DE SEDE"/>
    <m/>
    <x v="1"/>
    <m/>
    <m/>
    <s v="1"/>
    <m/>
    <m/>
    <s v="GESTIONADO"/>
    <m/>
    <d v="2024-01-19T00:00:00"/>
    <m/>
    <m/>
    <x v="53"/>
    <x v="0"/>
    <x v="0"/>
    <x v="0"/>
    <x v="0"/>
    <n v="1"/>
    <n v="1"/>
    <n v="1"/>
    <n v="1"/>
    <x v="0"/>
    <n v="1"/>
    <s v="900086521MOUNTAIN FOOD S.A.S"/>
    <x v="2"/>
    <d v="2024-01-19T00:00:00"/>
    <x v="4057"/>
    <d v="1899-12-30T00:00:00"/>
    <d v="2024-01-19T13:33:00"/>
    <s v="13:33"/>
    <d v="1899-12-30T00:05:03"/>
    <x v="1"/>
    <x v="1"/>
    <x v="27"/>
    <x v="1"/>
    <n v="8193"/>
  </r>
  <r>
    <n v="4089"/>
    <d v="2024-01-19T13:37:02"/>
    <d v="2024-01-19T13:38:18"/>
    <s v="45688293@ventasyservicios.com.co"/>
    <s v="Juan David Mendez"/>
    <m/>
    <d v="2024-01-18T00:00:00"/>
    <s v="18:57"/>
    <x v="5"/>
    <m/>
    <m/>
    <m/>
    <m/>
    <m/>
    <m/>
    <m/>
    <m/>
    <m/>
    <m/>
    <s v="1.44011318"/>
    <s v="EVER JOSE MONTES REYES"/>
    <s v="SOHO"/>
    <s v="CLIENTE EXTERNO"/>
    <x v="0"/>
    <m/>
    <m/>
    <m/>
    <m/>
    <m/>
    <m/>
    <m/>
    <m/>
    <m/>
    <m/>
    <m/>
    <m/>
    <m/>
    <m/>
    <m/>
    <m/>
    <m/>
    <m/>
    <m/>
    <m/>
    <m/>
    <m/>
    <m/>
    <m/>
    <m/>
    <m/>
    <m/>
    <m/>
    <m/>
    <m/>
    <m/>
    <m/>
    <m/>
    <m/>
    <m/>
    <m/>
    <m/>
    <m/>
    <m/>
    <m/>
    <m/>
    <m/>
    <m/>
    <m/>
    <m/>
    <m/>
    <m/>
    <m/>
    <m/>
    <m/>
    <m/>
    <m/>
    <m/>
    <m/>
    <m/>
    <m/>
    <m/>
    <m/>
    <m/>
    <m/>
    <m/>
    <m/>
    <m/>
    <m/>
    <m/>
    <m/>
    <m/>
    <m/>
    <m/>
    <m/>
    <m/>
    <m/>
    <m/>
    <m/>
    <m/>
    <m/>
    <m/>
    <m/>
    <m/>
    <m/>
    <m/>
    <s v="Solicitud de Conversión de Recarga a Pago de Plan - Referencia de Pago: 5440113182"/>
    <s v="MÓVIL"/>
    <m/>
    <s v="PAGO YA APLICADO"/>
    <s v="NEQUI"/>
    <s v="TRANSFERENCIA CTA. DE CLARO"/>
    <m/>
    <m/>
    <m/>
    <m/>
    <m/>
    <m/>
    <m/>
    <m/>
    <m/>
    <m/>
    <m/>
    <m/>
    <m/>
    <m/>
    <m/>
    <m/>
    <m/>
    <m/>
    <m/>
    <m/>
    <m/>
    <m/>
    <m/>
    <m/>
    <m/>
    <m/>
    <x v="0"/>
    <m/>
    <m/>
    <m/>
    <m/>
    <m/>
    <s v="SOLUCIONADO ESCALADO"/>
    <s v="SUPERVISOR NEGOCIOS"/>
    <d v="2024-01-19T00:00:00"/>
    <m/>
    <m/>
    <x v="70"/>
    <x v="4"/>
    <x v="4"/>
    <x v="0"/>
    <x v="0"/>
    <n v="1"/>
    <n v="1"/>
    <n v="1"/>
    <n v="1"/>
    <x v="0"/>
    <n v="1"/>
    <s v="1.44011318"/>
    <x v="1"/>
    <d v="2024-01-19T00:00:00"/>
    <x v="4058"/>
    <d v="1899-12-30T00:00:00"/>
    <d v="2024-01-18T18:57:00"/>
    <s v="18:57"/>
    <d v="1899-12-30T18:41:18"/>
    <x v="4"/>
    <x v="0"/>
    <x v="4"/>
    <x v="1"/>
    <n v="8193"/>
  </r>
  <r>
    <n v="4090"/>
    <d v="2024-01-19T13:39:22"/>
    <d v="2024-01-19T13:40:26"/>
    <s v="45961543@ventasyservicios.com.co"/>
    <s v="Juan Jose Duque Aguirre"/>
    <m/>
    <d v="2024-01-19T00:00:00"/>
    <s v="8:05:03"/>
    <x v="1"/>
    <m/>
    <m/>
    <s v="ENGICONTROL SAS"/>
    <s v="900613854"/>
    <s v="INFORMACIÓN"/>
    <m/>
    <m/>
    <m/>
    <m/>
    <m/>
    <m/>
    <m/>
    <m/>
    <m/>
    <x v="2"/>
    <m/>
    <m/>
    <m/>
    <m/>
    <m/>
    <m/>
    <m/>
    <m/>
    <m/>
    <m/>
    <m/>
    <m/>
    <m/>
    <m/>
    <m/>
    <m/>
    <m/>
    <m/>
    <m/>
    <m/>
    <m/>
    <m/>
    <m/>
    <m/>
    <m/>
    <m/>
    <m/>
    <m/>
    <m/>
    <m/>
    <m/>
    <m/>
    <m/>
    <m/>
    <m/>
    <m/>
    <m/>
    <m/>
    <m/>
    <m/>
    <m/>
    <m/>
    <m/>
    <m/>
    <m/>
    <m/>
    <m/>
    <m/>
    <m/>
    <m/>
    <m/>
    <m/>
    <m/>
    <m/>
    <m/>
    <m/>
    <m/>
    <m/>
    <m/>
    <m/>
    <m/>
    <m/>
    <m/>
    <m/>
    <m/>
    <m/>
    <m/>
    <m/>
    <m/>
    <m/>
    <m/>
    <m/>
    <m/>
    <m/>
    <m/>
    <m/>
    <m/>
    <m/>
    <m/>
    <m/>
    <m/>
    <m/>
    <m/>
    <m/>
    <m/>
    <m/>
    <m/>
    <m/>
    <s v="SOLICITUD CREACIÓN - CLIENTE EN GESTIÓN"/>
    <m/>
    <s v="USUARIO YA EXISTE"/>
    <m/>
    <m/>
    <m/>
    <m/>
    <m/>
    <m/>
    <m/>
    <m/>
    <m/>
    <m/>
    <m/>
    <m/>
    <m/>
    <m/>
    <m/>
    <m/>
    <m/>
    <m/>
    <m/>
    <m/>
    <m/>
    <m/>
    <x v="0"/>
    <m/>
    <m/>
    <m/>
    <m/>
    <m/>
    <s v="GESTIONADO"/>
    <m/>
    <d v="2024-01-19T00:00:00"/>
    <m/>
    <m/>
    <x v="7"/>
    <x v="1"/>
    <x v="0"/>
    <x v="0"/>
    <x v="0"/>
    <n v="1"/>
    <n v="1"/>
    <n v="1"/>
    <n v="1"/>
    <x v="2"/>
    <n v="2"/>
    <s v="900613854"/>
    <x v="2"/>
    <d v="2024-01-19T00:00:00"/>
    <x v="4059"/>
    <d v="1899-12-30T00:00:00"/>
    <d v="2024-01-19T08:05:00"/>
    <s v="8:05"/>
    <d v="1899-12-30T05:35:26"/>
    <x v="1"/>
    <x v="1"/>
    <x v="6"/>
    <x v="1"/>
    <n v="8193"/>
  </r>
  <r>
    <n v="4091"/>
    <d v="2024-01-19T13:40:07"/>
    <d v="2024-01-19T13:41:28"/>
    <s v="45077035@ventasyservicios.com.co"/>
    <s v="Diana Marcela Navia Fino"/>
    <m/>
    <d v="2024-01-19T00:00:00"/>
    <s v="10:26"/>
    <x v="3"/>
    <m/>
    <s v="15572327"/>
    <m/>
    <m/>
    <m/>
    <m/>
    <m/>
    <m/>
    <m/>
    <m/>
    <s v="8.22352832"/>
    <s v="AGRICOLA EL POLEO S A -"/>
    <s v="PYME MEDIANA"/>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19T00:00:00"/>
    <m/>
    <m/>
    <x v="15"/>
    <x v="3"/>
    <x v="0"/>
    <x v="0"/>
    <x v="0"/>
    <n v="1"/>
    <n v="1"/>
    <n v="1"/>
    <n v="1"/>
    <x v="0"/>
    <n v="1"/>
    <s v="8.22352832AGRICOLA EL POLEO S A -"/>
    <x v="2"/>
    <d v="2024-01-19T00:00:00"/>
    <x v="4060"/>
    <d v="1899-12-30T00:00:00"/>
    <d v="2024-01-19T10:26:00"/>
    <s v="10:26"/>
    <d v="1899-12-30T03:15:28"/>
    <x v="1"/>
    <x v="1"/>
    <x v="29"/>
    <x v="1"/>
    <n v="8193"/>
  </r>
  <r>
    <n v="4092"/>
    <d v="2024-01-19T13:39:17"/>
    <d v="2024-01-19T13:41:30"/>
    <s v="45981202@ventasyservicios.com.co"/>
    <s v="Candida Mayerli Moyano Casallas"/>
    <m/>
    <d v="2024-01-19T00:00:00"/>
    <s v="7:43 a. m."/>
    <x v="5"/>
    <m/>
    <m/>
    <m/>
    <m/>
    <m/>
    <m/>
    <m/>
    <m/>
    <m/>
    <m/>
    <s v="12081750"/>
    <s v="ENTRELOGIC SAS"/>
    <s v="PYME PEQUEÑA"/>
    <s v="CLIENTE EXTERNO"/>
    <x v="0"/>
    <m/>
    <m/>
    <m/>
    <m/>
    <m/>
    <m/>
    <m/>
    <m/>
    <m/>
    <m/>
    <m/>
    <m/>
    <m/>
    <m/>
    <m/>
    <m/>
    <m/>
    <m/>
    <m/>
    <m/>
    <m/>
    <m/>
    <m/>
    <m/>
    <m/>
    <m/>
    <m/>
    <m/>
    <m/>
    <m/>
    <m/>
    <m/>
    <m/>
    <m/>
    <m/>
    <m/>
    <m/>
    <m/>
    <m/>
    <m/>
    <m/>
    <m/>
    <m/>
    <m/>
    <m/>
    <m/>
    <m/>
    <m/>
    <m/>
    <m/>
    <m/>
    <m/>
    <m/>
    <m/>
    <m/>
    <m/>
    <m/>
    <m/>
    <m/>
    <m/>
    <m/>
    <m/>
    <m/>
    <m/>
    <m/>
    <m/>
    <m/>
    <m/>
    <m/>
    <m/>
    <m/>
    <m/>
    <m/>
    <m/>
    <m/>
    <m/>
    <m/>
    <m/>
    <m/>
    <m/>
    <m/>
    <s v="Soporte pago ENTRELOGIC SAS 900.297.903-5"/>
    <s v="FIJA"/>
    <s v="FO"/>
    <s v="PAGO YA APLICADO"/>
    <s v="BANCOLOMBIA"/>
    <s v="TRANSFERENCIA CON PAGO A LA REFERENCIA"/>
    <m/>
    <m/>
    <m/>
    <m/>
    <m/>
    <m/>
    <m/>
    <m/>
    <m/>
    <m/>
    <m/>
    <m/>
    <m/>
    <m/>
    <m/>
    <m/>
    <m/>
    <m/>
    <m/>
    <m/>
    <m/>
    <m/>
    <m/>
    <m/>
    <m/>
    <m/>
    <x v="0"/>
    <m/>
    <m/>
    <m/>
    <m/>
    <m/>
    <s v="GESTIONADO"/>
    <m/>
    <d v="2024-01-19T00:00:00"/>
    <m/>
    <m/>
    <x v="70"/>
    <x v="4"/>
    <x v="0"/>
    <x v="0"/>
    <x v="0"/>
    <n v="1"/>
    <n v="1"/>
    <n v="1"/>
    <n v="1"/>
    <x v="0"/>
    <n v="1"/>
    <s v="12081750"/>
    <x v="2"/>
    <d v="2024-01-19T00:00:00"/>
    <x v="4061"/>
    <d v="1899-12-30T00:00:00"/>
    <d v="2024-01-19T07:43:00"/>
    <s v="7:43"/>
    <d v="1899-12-30T05:58:30"/>
    <x v="1"/>
    <x v="1"/>
    <x v="10"/>
    <x v="1"/>
    <n v="8193"/>
  </r>
  <r>
    <n v="4093"/>
    <d v="2024-01-19T13:43:18"/>
    <d v="2024-01-19T13:44:50"/>
    <s v="45961543@ventasyservicios.com.co"/>
    <s v="Juan Jose Duque Aguirre"/>
    <m/>
    <d v="2024-01-19T00:00:00"/>
    <s v="8:06 "/>
    <x v="1"/>
    <m/>
    <m/>
    <s v="M Y G LIMITADA"/>
    <s v="815004075"/>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19T00:00:00"/>
    <m/>
    <m/>
    <x v="4"/>
    <x v="1"/>
    <x v="0"/>
    <x v="0"/>
    <x v="0"/>
    <n v="1"/>
    <n v="1"/>
    <n v="1"/>
    <n v="1"/>
    <x v="1"/>
    <n v="2"/>
    <s v="815004075"/>
    <x v="2"/>
    <d v="2024-01-19T00:00:00"/>
    <x v="4062"/>
    <d v="1899-12-30T00:00:00"/>
    <d v="2024-01-19T08:06:00"/>
    <s v="8:06"/>
    <d v="1899-12-30T05:38:50"/>
    <x v="1"/>
    <x v="1"/>
    <x v="6"/>
    <x v="1"/>
    <n v="8193"/>
  </r>
  <r>
    <n v="4094"/>
    <d v="2024-01-19T12:39:03"/>
    <d v="2024-01-19T13:46:56"/>
    <s v="45632550@ventasyservicios.com.co"/>
    <s v="Alejandra Rodriguez Cajamarca"/>
    <m/>
    <d v="2024-01-17T00:00:00"/>
    <s v="10:37 p. m."/>
    <x v="4"/>
    <m/>
    <m/>
    <m/>
    <m/>
    <m/>
    <m/>
    <m/>
    <m/>
    <s v="wilson.contreras@cuencaverde.org"/>
    <s v="Solicitud de configuración de servicio en modo puente "/>
    <s v="74158086"/>
    <s v="CORPORACIO N CUENCAVERDE"/>
    <s v="SOHO"/>
    <s v="CLIENTE EXTERNO"/>
    <x v="0"/>
    <m/>
    <s v="FIJO"/>
    <s v="HFC"/>
    <s v="SOPORTE TÉCNICO"/>
    <m/>
    <m/>
    <m/>
    <m/>
    <m/>
    <m/>
    <m/>
    <m/>
    <m/>
    <m/>
    <m/>
    <m/>
    <m/>
    <m/>
    <m/>
    <m/>
    <m/>
    <m/>
    <m/>
    <m/>
    <m/>
    <m/>
    <m/>
    <m/>
    <m/>
    <m/>
    <m/>
    <m/>
    <m/>
    <m/>
    <m/>
    <m/>
    <m/>
    <m/>
    <m/>
    <m/>
    <m/>
    <m/>
    <m/>
    <m/>
    <m/>
    <m/>
    <m/>
    <m/>
    <m/>
    <m/>
    <m/>
    <m/>
    <m/>
    <m/>
    <m/>
    <m/>
    <m/>
    <m/>
    <m/>
    <s v="REINCIDENCIA"/>
    <m/>
    <m/>
    <m/>
    <m/>
    <m/>
    <m/>
    <m/>
    <m/>
    <m/>
    <m/>
    <m/>
    <m/>
    <m/>
    <m/>
    <m/>
    <m/>
    <m/>
    <m/>
    <m/>
    <m/>
    <m/>
    <m/>
    <m/>
    <m/>
    <m/>
    <m/>
    <m/>
    <m/>
    <m/>
    <m/>
    <m/>
    <m/>
    <m/>
    <m/>
    <m/>
    <m/>
    <m/>
    <m/>
    <m/>
    <m/>
    <m/>
    <m/>
    <m/>
    <m/>
    <m/>
    <m/>
    <m/>
    <m/>
    <m/>
    <m/>
    <m/>
    <m/>
    <m/>
    <x v="1"/>
    <m/>
    <m/>
    <s v="1"/>
    <s v="0"/>
    <s v="MEDELLIN"/>
    <s v="GESTIONADO"/>
    <m/>
    <d v="2024-01-19T00:00:00"/>
    <m/>
    <m/>
    <x v="103"/>
    <x v="0"/>
    <x v="0"/>
    <x v="0"/>
    <x v="0"/>
    <n v="1"/>
    <n v="1"/>
    <n v="1"/>
    <n v="1"/>
    <x v="0"/>
    <n v="1"/>
    <s v="74158086CORPORACIO N CUENCAVERDE"/>
    <x v="0"/>
    <d v="2024-01-19T00:00:00"/>
    <x v="4063"/>
    <d v="1899-12-30T00:00:00"/>
    <d v="2024-01-17T10:37:00"/>
    <s v="10:37"/>
    <d v="1900-01-01T03:09:56"/>
    <x v="0"/>
    <x v="0"/>
    <x v="24"/>
    <x v="0"/>
    <n v="8193"/>
  </r>
  <r>
    <n v="4095"/>
    <d v="2024-01-19T13:47:41"/>
    <d v="2024-01-19T13:48:58"/>
    <s v="45077035@ventasyservicios.com.co"/>
    <s v="Diana Marcela Navia Fino"/>
    <m/>
    <d v="2024-01-19T00:00:00"/>
    <s v="10:30"/>
    <x v="3"/>
    <m/>
    <s v="15572329"/>
    <m/>
    <m/>
    <m/>
    <m/>
    <m/>
    <m/>
    <m/>
    <m/>
    <s v="8.21589086.00.00.100021"/>
    <s v="COOPERATIVA DE ENTIDADES DE SALUD DE COR -"/>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9T00:00:00"/>
    <m/>
    <m/>
    <x v="21"/>
    <x v="3"/>
    <x v="0"/>
    <x v="0"/>
    <x v="0"/>
    <n v="1"/>
    <n v="1"/>
    <n v="1"/>
    <n v="1"/>
    <x v="0"/>
    <n v="1"/>
    <s v="8.21589086.00.00.100021COOPERATIVA DE ENTIDADES DE SALUD DE COR -"/>
    <x v="2"/>
    <d v="2024-01-19T00:00:00"/>
    <x v="4064"/>
    <d v="1899-12-30T00:00:00"/>
    <d v="2024-01-19T10:30:00"/>
    <s v="10:30"/>
    <d v="1899-12-30T03:18:58"/>
    <x v="1"/>
    <x v="1"/>
    <x v="29"/>
    <x v="1"/>
    <n v="8193"/>
  </r>
  <r>
    <n v="4096"/>
    <d v="2024-01-19T13:46:59"/>
    <d v="2024-01-19T13:49:28"/>
    <s v="45632550@ventasyservicios.com.co"/>
    <s v="Alejandra Rodriguez Cajamarca"/>
    <m/>
    <d v="2024-01-17T00:00:00"/>
    <s v="11:13 p. m."/>
    <x v="4"/>
    <m/>
    <m/>
    <m/>
    <m/>
    <m/>
    <m/>
    <m/>
    <m/>
    <s v="neilsuarez39@gmail.com"/>
    <s v="Reclamación doble facturación"/>
    <s v="57599637"/>
    <s v="ANTONIO SUAREZ NEIL"/>
    <s v="SOHO"/>
    <s v="CLIENTE EXTERNO"/>
    <x v="0"/>
    <m/>
    <s v="FIJO"/>
    <s v="HFC"/>
    <s v="PQR"/>
    <m/>
    <m/>
    <m/>
    <m/>
    <m/>
    <m/>
    <m/>
    <m/>
    <m/>
    <m/>
    <m/>
    <m/>
    <m/>
    <m/>
    <m/>
    <m/>
    <m/>
    <m/>
    <m/>
    <m/>
    <m/>
    <m/>
    <m/>
    <m/>
    <m/>
    <m/>
    <m/>
    <m/>
    <m/>
    <m/>
    <m/>
    <m/>
    <m/>
    <m/>
    <m/>
    <m/>
    <m/>
    <s v="NEGACIÓN DE CONTRATO"/>
    <m/>
    <m/>
    <m/>
    <m/>
    <m/>
    <m/>
    <m/>
    <m/>
    <m/>
    <m/>
    <m/>
    <m/>
    <m/>
    <m/>
    <m/>
    <m/>
    <m/>
    <m/>
    <m/>
    <m/>
    <m/>
    <m/>
    <m/>
    <m/>
    <m/>
    <m/>
    <m/>
    <m/>
    <m/>
    <m/>
    <m/>
    <m/>
    <m/>
    <m/>
    <m/>
    <m/>
    <m/>
    <m/>
    <m/>
    <m/>
    <m/>
    <m/>
    <m/>
    <m/>
    <m/>
    <m/>
    <m/>
    <m/>
    <m/>
    <m/>
    <m/>
    <m/>
    <m/>
    <m/>
    <m/>
    <m/>
    <m/>
    <m/>
    <m/>
    <m/>
    <m/>
    <m/>
    <m/>
    <m/>
    <m/>
    <m/>
    <m/>
    <m/>
    <m/>
    <m/>
    <m/>
    <x v="0"/>
    <m/>
    <m/>
    <m/>
    <m/>
    <m/>
    <s v="SOLUCIONADO ESCALADO"/>
    <s v="OTRAS ÁREAS"/>
    <d v="2024-01-19T00:00:00"/>
    <m/>
    <m/>
    <x v="110"/>
    <x v="0"/>
    <x v="4"/>
    <x v="0"/>
    <x v="0"/>
    <n v="1"/>
    <n v="1"/>
    <n v="1"/>
    <n v="1"/>
    <x v="0"/>
    <n v="1"/>
    <s v="57599637ANTONIO SUAREZ NEIL"/>
    <x v="1"/>
    <d v="2024-01-19T00:00:00"/>
    <x v="4065"/>
    <d v="1899-12-30T00:00:00"/>
    <d v="2024-01-17T11:13:00"/>
    <s v="11:13"/>
    <d v="1900-01-01T02:36:28"/>
    <x v="0"/>
    <x v="0"/>
    <x v="24"/>
    <x v="0"/>
    <n v="8193"/>
  </r>
  <r>
    <n v="4097"/>
    <d v="2024-01-19T13:34:06"/>
    <d v="2024-01-19T13:50:06"/>
    <s v="45577874@ventasyservicios.com.co"/>
    <s v="David Andres Pardo Torres"/>
    <m/>
    <d v="2024-01-18T00:00:00"/>
    <s v="15:27"/>
    <x v="4"/>
    <m/>
    <m/>
    <m/>
    <m/>
    <m/>
    <m/>
    <m/>
    <m/>
    <s v="gerenciacrediyes@gmail.com"/>
    <s v="Re: Solicitud Urgente"/>
    <s v="13321091"/>
    <s v="13321091"/>
    <s v="MICRO"/>
    <s v="CLIENTE EXTERNO"/>
    <x v="0"/>
    <m/>
    <s v="FIJO"/>
    <s v="FO"/>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SOLUCIONADO ESCALADO"/>
    <s v="OTRAS ÁREAS"/>
    <d v="2024-01-19T00:00:00"/>
    <s v="20688577"/>
    <m/>
    <x v="57"/>
    <x v="0"/>
    <x v="4"/>
    <x v="0"/>
    <x v="0"/>
    <n v="1"/>
    <n v="1"/>
    <n v="1"/>
    <n v="1"/>
    <x v="0"/>
    <n v="1"/>
    <s v="1332109113321091"/>
    <x v="1"/>
    <d v="2024-01-19T00:00:00"/>
    <x v="4066"/>
    <d v="1899-12-30T00:00:00"/>
    <d v="2024-01-18T15:27:00"/>
    <s v="15:27"/>
    <d v="1899-12-30T22:23:06"/>
    <x v="4"/>
    <x v="0"/>
    <x v="14"/>
    <x v="0"/>
    <n v="8193"/>
  </r>
  <r>
    <n v="4098"/>
    <d v="2024-01-19T13:50:15"/>
    <d v="2024-01-19T13:51:25"/>
    <s v="45077040@ventasyservicios.com.co"/>
    <s v="Kimberly Tatiana Sorza Moya"/>
    <m/>
    <d v="2024-01-18T00:00:00"/>
    <s v="8:01 p. m."/>
    <x v="0"/>
    <m/>
    <m/>
    <m/>
    <m/>
    <m/>
    <m/>
    <m/>
    <m/>
    <s v="Mabel.GonzalezV@claro.com.co"/>
    <s v="SOLCITUD CAMBIO DE SIM /EMPRESA GRUPO SYM OPERACIONES  INTEGRALES SAS nit 900176548-4"/>
    <s v="3223649277"/>
    <s v="GRUPO S &amp; M OPERACIONES INTEGRALES S.A.S -"/>
    <s v="SOH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9T00:00:00"/>
    <m/>
    <m/>
    <x v="21"/>
    <x v="0"/>
    <x v="0"/>
    <x v="0"/>
    <x v="0"/>
    <n v="1"/>
    <n v="1"/>
    <n v="1"/>
    <n v="1"/>
    <x v="0"/>
    <n v="1"/>
    <s v="3223649277GRUPO S &amp; M OPERACIONES INTEGRALES S.A.S -"/>
    <x v="0"/>
    <d v="2024-01-19T00:00:00"/>
    <x v="4067"/>
    <d v="1899-12-30T00:00:00"/>
    <d v="2024-01-18T08:01:00"/>
    <s v="8:01"/>
    <d v="1899-12-31T05:50:25"/>
    <x v="0"/>
    <x v="0"/>
    <x v="31"/>
    <x v="1"/>
    <n v="8193"/>
  </r>
  <r>
    <n v="4099"/>
    <d v="2024-01-19T13:49:39"/>
    <d v="2024-01-19T13:51:35"/>
    <s v="45981202@ventasyservicios.com.co"/>
    <s v="Candida Mayerli Moyano Casallas"/>
    <m/>
    <d v="2024-01-19T00:00:00"/>
    <s v="8:45 a. m."/>
    <x v="5"/>
    <m/>
    <m/>
    <m/>
    <m/>
    <m/>
    <m/>
    <m/>
    <m/>
    <m/>
    <m/>
    <s v="3123265718"/>
    <s v="PUERTO RAEE SAS -"/>
    <s v="MICRO"/>
    <s v="CLIENTE EXTERNO"/>
    <x v="0"/>
    <m/>
    <m/>
    <m/>
    <m/>
    <m/>
    <m/>
    <m/>
    <m/>
    <m/>
    <m/>
    <m/>
    <m/>
    <m/>
    <m/>
    <m/>
    <m/>
    <m/>
    <m/>
    <m/>
    <m/>
    <m/>
    <m/>
    <m/>
    <m/>
    <m/>
    <m/>
    <m/>
    <m/>
    <m/>
    <m/>
    <m/>
    <m/>
    <m/>
    <m/>
    <m/>
    <m/>
    <m/>
    <m/>
    <m/>
    <m/>
    <m/>
    <m/>
    <m/>
    <m/>
    <m/>
    <m/>
    <m/>
    <m/>
    <m/>
    <m/>
    <m/>
    <m/>
    <m/>
    <m/>
    <m/>
    <m/>
    <m/>
    <m/>
    <m/>
    <m/>
    <m/>
    <m/>
    <m/>
    <m/>
    <m/>
    <m/>
    <m/>
    <m/>
    <m/>
    <m/>
    <m/>
    <m/>
    <m/>
    <m/>
    <m/>
    <m/>
    <m/>
    <m/>
    <m/>
    <m/>
    <m/>
    <s v="Re: PAGO LINEA TELEFONICA  URGENTE"/>
    <s v="MÓVIL"/>
    <m/>
    <s v="PAGO YA APLICADO"/>
    <s v="BANCO DAVIVIENDA"/>
    <s v="TRANSFERENCIA CON PAGO A LA REFERENCIA"/>
    <m/>
    <m/>
    <m/>
    <m/>
    <m/>
    <m/>
    <m/>
    <m/>
    <m/>
    <m/>
    <m/>
    <m/>
    <m/>
    <m/>
    <m/>
    <m/>
    <m/>
    <m/>
    <m/>
    <m/>
    <m/>
    <m/>
    <m/>
    <m/>
    <m/>
    <m/>
    <x v="0"/>
    <m/>
    <m/>
    <m/>
    <m/>
    <m/>
    <s v="GESTIONADO"/>
    <m/>
    <d v="2024-01-19T00:00:00"/>
    <m/>
    <m/>
    <x v="70"/>
    <x v="4"/>
    <x v="0"/>
    <x v="0"/>
    <x v="0"/>
    <n v="1"/>
    <n v="1"/>
    <n v="1"/>
    <n v="1"/>
    <x v="2"/>
    <n v="2"/>
    <s v="3123265718"/>
    <x v="2"/>
    <d v="2024-01-19T00:00:00"/>
    <x v="4068"/>
    <d v="1899-12-30T00:00:00"/>
    <d v="2024-01-19T08:45:00"/>
    <s v="8:45"/>
    <d v="1899-12-30T05:06:35"/>
    <x v="1"/>
    <x v="1"/>
    <x v="10"/>
    <x v="1"/>
    <n v="8193"/>
  </r>
  <r>
    <n v="4100"/>
    <d v="2024-01-19T13:45:05"/>
    <d v="2024-01-19T13:55:35"/>
    <s v="45961543@ventasyservicios.com.co"/>
    <s v="Juan Jose Duque Aguirre"/>
    <m/>
    <d v="2024-01-19T00:00:00"/>
    <s v="10:08"/>
    <x v="1"/>
    <m/>
    <m/>
    <s v="AQUANAUTAS S.A.S"/>
    <s v="900366106"/>
    <s v="HABILITACIÓN"/>
    <m/>
    <m/>
    <m/>
    <m/>
    <m/>
    <m/>
    <m/>
    <m/>
    <m/>
    <x v="2"/>
    <m/>
    <m/>
    <m/>
    <m/>
    <m/>
    <m/>
    <m/>
    <m/>
    <m/>
    <m/>
    <m/>
    <m/>
    <m/>
    <m/>
    <m/>
    <m/>
    <m/>
    <m/>
    <m/>
    <m/>
    <m/>
    <m/>
    <m/>
    <m/>
    <m/>
    <m/>
    <m/>
    <m/>
    <m/>
    <m/>
    <m/>
    <m/>
    <m/>
    <m/>
    <m/>
    <m/>
    <m/>
    <m/>
    <m/>
    <m/>
    <m/>
    <m/>
    <m/>
    <m/>
    <m/>
    <m/>
    <m/>
    <m/>
    <m/>
    <m/>
    <m/>
    <m/>
    <m/>
    <m/>
    <m/>
    <m/>
    <m/>
    <m/>
    <m/>
    <m/>
    <m/>
    <m/>
    <m/>
    <m/>
    <m/>
    <m/>
    <m/>
    <m/>
    <m/>
    <m/>
    <m/>
    <m/>
    <m/>
    <m/>
    <m/>
    <m/>
    <m/>
    <m/>
    <m/>
    <m/>
    <m/>
    <m/>
    <m/>
    <m/>
    <m/>
    <m/>
    <m/>
    <m/>
    <m/>
    <m/>
    <m/>
    <m/>
    <s v="HABILITACIÓN DE CORREO(S)"/>
    <m/>
    <s v="info@acua-nautas.com"/>
    <m/>
    <m/>
    <m/>
    <m/>
    <m/>
    <m/>
    <m/>
    <m/>
    <m/>
    <m/>
    <m/>
    <m/>
    <m/>
    <m/>
    <m/>
    <m/>
    <m/>
    <m/>
    <x v="0"/>
    <m/>
    <m/>
    <m/>
    <m/>
    <m/>
    <m/>
    <m/>
    <d v="2024-01-19T00:00:00"/>
    <m/>
    <m/>
    <x v="55"/>
    <x v="1"/>
    <x v="0"/>
    <x v="0"/>
    <x v="0"/>
    <n v="1"/>
    <n v="1"/>
    <n v="1"/>
    <n v="1"/>
    <x v="2"/>
    <n v="3"/>
    <s v="900366106"/>
    <x v="2"/>
    <d v="2024-01-19T00:00:00"/>
    <x v="4069"/>
    <d v="1899-12-30T00:00:00"/>
    <d v="2024-01-19T10:08:00"/>
    <s v="10:08"/>
    <d v="1899-12-30T03:47:35"/>
    <x v="1"/>
    <x v="1"/>
    <x v="6"/>
    <x v="1"/>
    <n v="8193"/>
  </r>
  <r>
    <n v="4101"/>
    <d v="2024-01-19T13:58:25"/>
    <d v="2024-01-19T14:01:29"/>
    <s v="45577874@ventasyservicios.com.co"/>
    <s v="David Andres Pardo Torres"/>
    <m/>
    <d v="2024-01-18T00:00:00"/>
    <s v="15:28"/>
    <x v="4"/>
    <m/>
    <m/>
    <m/>
    <m/>
    <m/>
    <m/>
    <m/>
    <m/>
    <s v="textilesdakamonteria@gmail.com"/>
    <s v="SOLICTUD CESION DE CONTRATOS"/>
    <s v="SOLICTUD CESION DE CONTRATOS"/>
    <s v="YACINE JABRANE"/>
    <s v="MASIVO"/>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9T00:00:00"/>
    <s v="85"/>
    <m/>
    <x v="37"/>
    <x v="0"/>
    <x v="0"/>
    <x v="0"/>
    <x v="0"/>
    <n v="1"/>
    <n v="1"/>
    <n v="1"/>
    <n v="1"/>
    <x v="0"/>
    <n v="1"/>
    <s v="SOLICTUD CESION DE CONTRATOSYACINE JABRANE"/>
    <x v="0"/>
    <d v="2024-01-19T00:00:00"/>
    <x v="4070"/>
    <d v="1899-12-30T00:00:00"/>
    <d v="2024-01-18T15:28:00"/>
    <s v="15:28"/>
    <d v="1899-12-30T22:33:29"/>
    <x v="4"/>
    <x v="0"/>
    <x v="14"/>
    <x v="0"/>
    <n v="8193"/>
  </r>
  <r>
    <n v="4102"/>
    <d v="2024-01-19T13:55:45"/>
    <d v="2024-01-19T14:02:33"/>
    <s v="45961543@ventasyservicios.com.co"/>
    <s v="Juan Jose Duque Aguirre"/>
    <m/>
    <d v="2024-01-19T00:00:00"/>
    <s v="10:09 "/>
    <x v="1"/>
    <m/>
    <m/>
    <s v="INVERSIONE MILAM"/>
    <s v="900124187"/>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19T00:00:00"/>
    <m/>
    <m/>
    <x v="5"/>
    <x v="1"/>
    <x v="0"/>
    <x v="0"/>
    <x v="0"/>
    <n v="1"/>
    <n v="1"/>
    <n v="1"/>
    <n v="1"/>
    <x v="0"/>
    <n v="1"/>
    <s v="900124187"/>
    <x v="2"/>
    <d v="2024-01-19T00:00:00"/>
    <x v="4071"/>
    <d v="1899-12-30T00:00:00"/>
    <d v="2024-01-19T10:09:00"/>
    <s v="10:09"/>
    <d v="1899-12-30T03:53:33"/>
    <x v="1"/>
    <x v="1"/>
    <x v="6"/>
    <x v="1"/>
    <n v="8193"/>
  </r>
  <r>
    <n v="4103"/>
    <d v="2024-01-19T13:51:34"/>
    <d v="2024-01-19T14:03:54"/>
    <s v="45077040@ventasyservicios.com.co"/>
    <s v="Kimberly Tatiana Sorza Moya"/>
    <m/>
    <d v="2024-01-18T00:00:00"/>
    <s v="8:02 p. m."/>
    <x v="0"/>
    <m/>
    <m/>
    <m/>
    <m/>
    <m/>
    <m/>
    <m/>
    <m/>
    <s v="jose.alborc@claro.com.co"/>
    <s v="Rv: Autorizacion reposicion Sim Card"/>
    <s v="3107308075"/>
    <s v="CINTAS Y COMUNICACIONES SAS"/>
    <s v="SOHO"/>
    <s v="CLIENTE CLAR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26T00:00:00"/>
    <m/>
    <m/>
    <x v="27"/>
    <x v="0"/>
    <x v="0"/>
    <x v="0"/>
    <x v="0"/>
    <n v="1"/>
    <n v="1"/>
    <n v="1"/>
    <n v="1"/>
    <x v="0"/>
    <n v="1"/>
    <s v="3107308075CINTAS Y COMUNICACIONES SAS"/>
    <x v="0"/>
    <d v="2024-01-19T00:00:00"/>
    <x v="4072"/>
    <d v="1899-12-30T00:00:00"/>
    <d v="2024-01-18T08:02:00"/>
    <s v="8:02"/>
    <d v="1899-12-31T06:01:54"/>
    <x v="0"/>
    <x v="0"/>
    <x v="31"/>
    <x v="1"/>
    <n v="8193"/>
  </r>
  <r>
    <n v="4104"/>
    <d v="2024-01-19T14:03:27"/>
    <d v="2024-01-19T14:05:36"/>
    <s v="45077035@ventasyservicios.com.co"/>
    <s v="Diana Marcela Navia Fino"/>
    <m/>
    <d v="2024-01-18T00:00:00"/>
    <s v="02:26"/>
    <x v="3"/>
    <m/>
    <s v="15572016"/>
    <m/>
    <m/>
    <m/>
    <m/>
    <m/>
    <m/>
    <m/>
    <m/>
    <s v="3164521133 "/>
    <s v="SANTA CRUZ DE PAPARE S.A.S."/>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9T00:00:00"/>
    <m/>
    <m/>
    <x v="21"/>
    <x v="3"/>
    <x v="0"/>
    <x v="48"/>
    <x v="1"/>
    <n v="1"/>
    <n v="1"/>
    <n v="1"/>
    <n v="1"/>
    <x v="0"/>
    <n v="1"/>
    <s v="3164521133 SANTA CRUZ DE PAPARE S.A.S."/>
    <x v="0"/>
    <d v="2024-01-19T00:00:00"/>
    <x v="4073"/>
    <d v="1899-12-30T00:00:00"/>
    <d v="2024-01-18T02:26:00"/>
    <s v="02:26"/>
    <d v="1899-12-31T11:39:36"/>
    <x v="0"/>
    <x v="0"/>
    <x v="29"/>
    <x v="1"/>
    <n v="8193"/>
  </r>
  <r>
    <n v="4105"/>
    <d v="2024-01-19T14:02:38"/>
    <d v="2024-01-19T14:07:17"/>
    <s v="45961543@ventasyservicios.com.co"/>
    <s v="Juan Jose Duque Aguirre"/>
    <m/>
    <d v="2024-01-19T00:00:00"/>
    <s v="10:21"/>
    <x v="1"/>
    <m/>
    <m/>
    <s v="UNIDAD DE ASCENSORES S.A."/>
    <s v="901468845"/>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19T00:00:00"/>
    <m/>
    <m/>
    <x v="4"/>
    <x v="1"/>
    <x v="0"/>
    <x v="0"/>
    <x v="0"/>
    <n v="1"/>
    <n v="1"/>
    <n v="1"/>
    <n v="1"/>
    <x v="0"/>
    <n v="1"/>
    <s v="901468845"/>
    <x v="2"/>
    <d v="2024-01-19T00:00:00"/>
    <x v="4074"/>
    <d v="1899-12-30T00:00:00"/>
    <d v="2024-01-19T10:21:00"/>
    <s v="10:21"/>
    <d v="1899-12-30T03:46:17"/>
    <x v="1"/>
    <x v="1"/>
    <x v="6"/>
    <x v="1"/>
    <n v="8193"/>
  </r>
  <r>
    <n v="4106"/>
    <d v="2024-01-19T14:00:44"/>
    <d v="2024-01-19T14:12:33"/>
    <s v="46044959@ventasyservicios.com.co"/>
    <s v="Brayan Enrique Cuida Castillo"/>
    <m/>
    <d v="2024-01-18T00:00:00"/>
    <s v="7:48 a. m."/>
    <x v="4"/>
    <m/>
    <m/>
    <m/>
    <m/>
    <m/>
    <m/>
    <m/>
    <m/>
    <s v="soluformasab@gmail.com"/>
    <s v="Re: Fwd: CAMBIO RAZÓN SOCIAL"/>
    <s v="61942625"/>
    <s v="SOLUCIONES Y FORMAS IMPRESAS AB SAS"/>
    <s v="SOHO"/>
    <s v="CLIENTE CLARO"/>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9T00:00:00"/>
    <s v="nn"/>
    <m/>
    <x v="9"/>
    <x v="0"/>
    <x v="0"/>
    <x v="0"/>
    <x v="0"/>
    <n v="1"/>
    <n v="1"/>
    <n v="1"/>
    <n v="1"/>
    <x v="0"/>
    <n v="1"/>
    <s v="61942625SOLUCIONES Y FORMAS IMPRESAS AB SAS"/>
    <x v="0"/>
    <d v="2024-01-19T00:00:00"/>
    <x v="4075"/>
    <d v="1899-12-30T00:00:00"/>
    <d v="2024-01-18T07:48:00"/>
    <s v="7:48"/>
    <d v="1899-12-31T06:24:33"/>
    <x v="0"/>
    <x v="0"/>
    <x v="7"/>
    <x v="0"/>
    <n v="8193"/>
  </r>
  <r>
    <n v="4107"/>
    <d v="2024-01-19T13:55:13"/>
    <d v="2024-01-19T14:16:36"/>
    <s v="46046878@ventasyservicios.com.co"/>
    <s v="Laura Alejandra Romero Roa"/>
    <m/>
    <d v="2024-01-19T00:00:00"/>
    <s v="14:13"/>
    <x v="0"/>
    <m/>
    <m/>
    <m/>
    <m/>
    <m/>
    <m/>
    <m/>
    <m/>
    <s v="aida.calvov@claro.com.co; "/>
    <s v="Re: RV: Fwd: RV: Fwd: RE: CANCELACION - SERVICIOS DE TELEFONIA - SERVICIO DE INTERNET"/>
    <s v="900690783"/>
    <s v="VANTAGE THE FINANCE PRACT"/>
    <s v="NO DETERMINADO"/>
    <s v="CLIENTE EXTERNO"/>
    <x v="0"/>
    <m/>
    <s v="FIJO"/>
    <s v="FO"/>
    <s v="CANCELACIÓN DE SERVICIO"/>
    <m/>
    <m/>
    <m/>
    <m/>
    <m/>
    <m/>
    <m/>
    <s v="CANCELACIÓN"/>
    <m/>
    <m/>
    <m/>
    <m/>
    <m/>
    <m/>
    <m/>
    <m/>
    <m/>
    <m/>
    <m/>
    <m/>
    <m/>
    <m/>
    <m/>
    <m/>
    <m/>
    <m/>
    <m/>
    <m/>
    <m/>
    <m/>
    <m/>
    <m/>
    <m/>
    <m/>
    <m/>
    <m/>
    <m/>
    <m/>
    <m/>
    <m/>
    <m/>
    <m/>
    <m/>
    <m/>
    <m/>
    <m/>
    <m/>
    <m/>
    <m/>
    <m/>
    <m/>
    <m/>
    <m/>
    <m/>
    <m/>
    <m/>
    <m/>
    <m/>
    <m/>
    <m/>
    <m/>
    <m/>
    <m/>
    <m/>
    <m/>
    <m/>
    <m/>
    <m/>
    <m/>
    <m/>
    <m/>
    <m/>
    <m/>
    <m/>
    <m/>
    <m/>
    <m/>
    <m/>
    <m/>
    <m/>
    <m/>
    <m/>
    <m/>
    <m/>
    <m/>
    <m/>
    <m/>
    <m/>
    <m/>
    <m/>
    <m/>
    <m/>
    <m/>
    <m/>
    <m/>
    <m/>
    <m/>
    <m/>
    <m/>
    <m/>
    <m/>
    <m/>
    <m/>
    <m/>
    <m/>
    <s v="PARCIAL"/>
    <m/>
    <s v="CALIDAD DE SERVICIO"/>
    <m/>
    <x v="1"/>
    <m/>
    <m/>
    <s v="1"/>
    <m/>
    <m/>
    <s v="GESTIONADO"/>
    <m/>
    <d v="2024-01-19T00:00:00"/>
    <m/>
    <m/>
    <x v="53"/>
    <x v="0"/>
    <x v="0"/>
    <x v="0"/>
    <x v="0"/>
    <n v="1"/>
    <n v="1"/>
    <n v="1"/>
    <n v="1"/>
    <x v="0"/>
    <n v="1"/>
    <s v="900690783VANTAGE THE FINANCE PRACT"/>
    <x v="2"/>
    <d v="2024-01-19T00:00:00"/>
    <x v="4076"/>
    <d v="1899-12-30T00:00:00"/>
    <d v="2024-01-19T14:13:00"/>
    <s v="14:13"/>
    <d v="1899-12-30T00:03:36"/>
    <x v="1"/>
    <x v="1"/>
    <x v="27"/>
    <x v="1"/>
    <n v="8193"/>
  </r>
  <r>
    <n v="4108"/>
    <d v="2024-01-19T14:10:49"/>
    <d v="2024-01-19T14:17:44"/>
    <s v="46046406@ventasyservicios.com.co"/>
    <s v="Angela Pilar Garces Quintero"/>
    <m/>
    <d v="2024-01-19T00:00:00"/>
    <s v="Fwd: SOLICITUD DE CAMBIO DE CLAVE DEL ROUTER"/>
    <x v="3"/>
    <m/>
    <s v="996637222"/>
    <m/>
    <m/>
    <m/>
    <m/>
    <m/>
    <m/>
    <m/>
    <m/>
    <s v="97624183"/>
    <s v=" OLGA JEANN MOYA ESPINEL   "/>
    <s v="PYME MEDIANA"/>
    <s v="CLIENTE CLARO"/>
    <x v="0"/>
    <m/>
    <s v="FIJO"/>
    <s v="HFC"/>
    <s v="PORTAL CORPORATIVO - APP - PERFILAMIENTO"/>
    <m/>
    <m/>
    <m/>
    <m/>
    <m/>
    <m/>
    <m/>
    <m/>
    <m/>
    <m/>
    <m/>
    <m/>
    <m/>
    <m/>
    <m/>
    <m/>
    <m/>
    <m/>
    <m/>
    <m/>
    <m/>
    <m/>
    <m/>
    <m/>
    <m/>
    <m/>
    <m/>
    <m/>
    <m/>
    <m/>
    <m/>
    <m/>
    <m/>
    <m/>
    <m/>
    <m/>
    <s v="INFORMACIÓN - ACLARACIÓN"/>
    <m/>
    <m/>
    <m/>
    <m/>
    <m/>
    <m/>
    <m/>
    <m/>
    <m/>
    <m/>
    <m/>
    <m/>
    <m/>
    <m/>
    <m/>
    <m/>
    <m/>
    <m/>
    <m/>
    <m/>
    <m/>
    <m/>
    <m/>
    <m/>
    <m/>
    <m/>
    <m/>
    <m/>
    <m/>
    <m/>
    <m/>
    <m/>
    <m/>
    <m/>
    <m/>
    <m/>
    <m/>
    <m/>
    <m/>
    <m/>
    <m/>
    <m/>
    <m/>
    <m/>
    <m/>
    <m/>
    <m/>
    <m/>
    <m/>
    <m/>
    <m/>
    <m/>
    <m/>
    <m/>
    <m/>
    <m/>
    <m/>
    <m/>
    <m/>
    <m/>
    <m/>
    <m/>
    <m/>
    <m/>
    <m/>
    <m/>
    <m/>
    <m/>
    <m/>
    <m/>
    <m/>
    <m/>
    <x v="0"/>
    <m/>
    <m/>
    <m/>
    <m/>
    <m/>
    <s v="SEGUIMIENTO"/>
    <m/>
    <d v="2024-01-19T00:00:00"/>
    <s v="Buen dia,_x000a__x000a_Cordial saludo_x000a__x000a_Mi nombre es Olga Moya Espinel, N° de cuenta 97624183 _x000a__x000a_Solicito por favor nos realicen cambio de clave del usuario: HOTELDIAMONDS* _x000a__x000a_ya que desde hace 2 dias venimos presentando dificultad con la Red WIFI  principal, tenemos 2 repetidores que están funcionando correctamente._x000a__x000a_Por favor colocar la siguiente clave: _x000a__x000a_52085170._x000a__x000a_Ingresamos a el portal de Claro app y no permite tampoco como empresa."/>
    <m/>
    <x v="65"/>
    <x v="3"/>
    <x v="3"/>
    <x v="0"/>
    <x v="0"/>
    <n v="1"/>
    <n v="1"/>
    <n v="1"/>
    <n v="1"/>
    <x v="0"/>
    <n v="1"/>
    <s v="97624183 OLGA JEANN MOYA ESPINEL   "/>
    <x v="1"/>
    <d v="2024-01-19T00:00:00"/>
    <x v="4077"/>
    <d v="1899-12-30T00:00:00"/>
    <s v="ERROR"/>
    <s v="Fwd: S"/>
    <s v="Corregir hora de gestión."/>
    <x v="0"/>
    <x v="2"/>
    <x v="26"/>
    <x v="1"/>
    <n v="8193"/>
  </r>
  <r>
    <n v="4109"/>
    <d v="2024-01-19T13:51:55"/>
    <d v="2024-01-19T14:18:40"/>
    <s v="45077024@ventasyservicios.com.co"/>
    <s v="Leidy Tatiana Pinzon Calderon"/>
    <m/>
    <d v="2024-01-18T00:00:00"/>
    <s v="3183544302"/>
    <x v="7"/>
    <m/>
    <m/>
    <m/>
    <m/>
    <m/>
    <m/>
    <s v="nicolas.peralta@cinecolor.com.co"/>
    <s v="Re: SOLICITUD CESION LINEA ALBERTO ESCOBAR A CINECOLOR COLOMBIA"/>
    <m/>
    <m/>
    <s v="3183544302"/>
    <s v="ALBERTO ESCOBAR CALLE"/>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9T00:00:00"/>
    <m/>
    <m/>
    <x v="78"/>
    <x v="6"/>
    <x v="0"/>
    <x v="0"/>
    <x v="0"/>
    <n v="1"/>
    <n v="1"/>
    <n v="1"/>
    <n v="1"/>
    <x v="1"/>
    <n v="2"/>
    <s v="3183544302ALBERTO ESCOBAR CALLE"/>
    <x v="0"/>
    <d v="2024-01-19T00:00:00"/>
    <x v="4078"/>
    <d v="1899-12-30T00:00:00"/>
    <d v="2024-01-18T00:00:00"/>
    <s v="Hora mal diligenciada."/>
    <d v="1899-12-31T14:18:40"/>
    <x v="0"/>
    <x v="0"/>
    <x v="12"/>
    <x v="1"/>
    <n v="8193"/>
  </r>
  <r>
    <n v="4110"/>
    <d v="2024-01-19T13:50:00"/>
    <d v="2024-01-19T14:22:00"/>
    <s v="45632550@ventasyservicios.com.co"/>
    <s v="Alejandra Rodriguez Cajamarca"/>
    <m/>
    <d v="2024-01-18T00:00:00"/>
    <s v="7:13 a. m."/>
    <x v="4"/>
    <m/>
    <m/>
    <m/>
    <m/>
    <m/>
    <m/>
    <m/>
    <m/>
    <s v="jceron@indigo.tech"/>
    <s v="TERMINACION PARCIAL DE CONTRATO ASOCIADO A CÓDIGO CLIENTE:12035260   servicios ITSAC04  y ITSAC06"/>
    <s v="12035260"/>
    <s v="INDIGO TECHNOLOGIES S.A.S"/>
    <s v="PYME MEDIANA"/>
    <s v="CLIENTE EXTERNO"/>
    <x v="1"/>
    <s v="LAURA KATHERINE LOPEZ BALLEN"/>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ESCALADO"/>
    <s v="CSM"/>
    <d v="2024-01-19T00:00:00"/>
    <m/>
    <m/>
    <x v="58"/>
    <x v="0"/>
    <x v="1"/>
    <x v="0"/>
    <x v="0"/>
    <n v="1"/>
    <n v="1"/>
    <n v="1"/>
    <n v="1"/>
    <x v="0"/>
    <n v="1"/>
    <s v="12035260INDIGO TECHNOLOGIES S.A.S"/>
    <x v="1"/>
    <d v="2024-01-19T00:00:00"/>
    <x v="4079"/>
    <d v="1899-12-30T00:00:00"/>
    <d v="2024-01-18T07:13:00"/>
    <s v="7:13"/>
    <d v="1899-12-31T07:09:00"/>
    <x v="0"/>
    <x v="0"/>
    <x v="24"/>
    <x v="0"/>
    <n v="8193"/>
  </r>
  <r>
    <n v="4111"/>
    <d v="2024-01-19T14:22:01"/>
    <d v="2024-01-19T14:23:03"/>
    <s v="46044959@ventasyservicios.com.co"/>
    <s v="Brayan Enrique Cuida Castillo"/>
    <m/>
    <d v="2024-01-17T00:00:00"/>
    <s v="3:04 p. m."/>
    <x v="4"/>
    <m/>
    <m/>
    <m/>
    <m/>
    <m/>
    <m/>
    <m/>
    <m/>
    <s v="eduardo.romero@dlksa.net"/>
    <s v="Fwd: pago"/>
    <s v="16125946"/>
    <s v="D L K S A S"/>
    <s v="MICRO"/>
    <s v="CLIENTE CLAR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9T00:00:00"/>
    <s v="nn"/>
    <m/>
    <x v="47"/>
    <x v="0"/>
    <x v="0"/>
    <x v="0"/>
    <x v="0"/>
    <n v="1"/>
    <n v="1"/>
    <n v="1"/>
    <n v="1"/>
    <x v="0"/>
    <n v="1"/>
    <s v="16125946D L K S A S"/>
    <x v="0"/>
    <d v="2024-01-19T00:00:00"/>
    <x v="4080"/>
    <d v="1899-12-30T00:00:00"/>
    <d v="2024-01-17T03:04:00"/>
    <s v="3:04"/>
    <d v="1900-01-01T11:19:03"/>
    <x v="0"/>
    <x v="0"/>
    <x v="7"/>
    <x v="0"/>
    <n v="8193"/>
  </r>
  <r>
    <n v="4112"/>
    <d v="2024-01-19T14:07:19"/>
    <d v="2024-01-19T14:23:59"/>
    <s v="45077040@ventasyservicios.com.co"/>
    <s v="Kimberly Tatiana Sorza Moya"/>
    <m/>
    <d v="2024-01-19T00:00:00"/>
    <s v="8:21 a. m."/>
    <x v="0"/>
    <m/>
    <m/>
    <m/>
    <m/>
    <m/>
    <m/>
    <m/>
    <m/>
    <s v="catalina.sepulved.ext@claro.com.co"/>
    <s v="INFORME LINEAS Y PLANES - LA PILARICA DEL SUR"/>
    <s v="8.22405144"/>
    <s v="LA PILARICA DEL SUR S.A.S."/>
    <s v="SOHO"/>
    <s v="CLIENTE CLARO"/>
    <x v="0"/>
    <m/>
    <s v="MÓVIL"/>
    <m/>
    <m/>
    <s v="REPORTES"/>
    <m/>
    <m/>
    <m/>
    <m/>
    <m/>
    <m/>
    <m/>
    <m/>
    <m/>
    <m/>
    <m/>
    <m/>
    <m/>
    <m/>
    <m/>
    <m/>
    <m/>
    <m/>
    <m/>
    <m/>
    <m/>
    <m/>
    <m/>
    <m/>
    <m/>
    <m/>
    <m/>
    <m/>
    <m/>
    <m/>
    <m/>
    <m/>
    <m/>
    <m/>
    <m/>
    <m/>
    <m/>
    <m/>
    <m/>
    <m/>
    <m/>
    <m/>
    <m/>
    <m/>
    <m/>
    <m/>
    <s v="REPORTE CORPORATIVO"/>
    <m/>
    <m/>
    <m/>
    <m/>
    <m/>
    <m/>
    <m/>
    <m/>
    <m/>
    <m/>
    <m/>
    <m/>
    <m/>
    <m/>
    <m/>
    <m/>
    <m/>
    <m/>
    <m/>
    <m/>
    <m/>
    <m/>
    <m/>
    <m/>
    <m/>
    <m/>
    <m/>
    <m/>
    <m/>
    <m/>
    <m/>
    <m/>
    <m/>
    <m/>
    <m/>
    <m/>
    <m/>
    <m/>
    <m/>
    <m/>
    <m/>
    <m/>
    <m/>
    <m/>
    <m/>
    <m/>
    <m/>
    <m/>
    <m/>
    <m/>
    <m/>
    <m/>
    <m/>
    <m/>
    <m/>
    <m/>
    <m/>
    <m/>
    <m/>
    <m/>
    <m/>
    <x v="0"/>
    <m/>
    <m/>
    <m/>
    <m/>
    <m/>
    <s v="GESTIONADO"/>
    <m/>
    <d v="2024-01-19T00:00:00"/>
    <m/>
    <m/>
    <x v="49"/>
    <x v="0"/>
    <x v="0"/>
    <x v="0"/>
    <x v="0"/>
    <n v="1"/>
    <n v="1"/>
    <n v="1"/>
    <n v="1"/>
    <x v="1"/>
    <n v="2"/>
    <s v="8.22405144LA PILARICA DEL SUR S.A.S."/>
    <x v="0"/>
    <d v="2024-01-19T00:00:00"/>
    <x v="4081"/>
    <d v="1899-12-30T00:00:00"/>
    <d v="2024-01-19T08:21:00"/>
    <s v="8:21"/>
    <d v="1899-12-30T06:02:59"/>
    <x v="2"/>
    <x v="2"/>
    <x v="31"/>
    <x v="1"/>
    <n v="8193"/>
  </r>
  <r>
    <n v="4113"/>
    <d v="2024-01-19T14:23:08"/>
    <d v="2024-01-19T14:24:00"/>
    <s v="46046878@ventasyservicios.com.co"/>
    <s v="Laura Alejandra Romero Roa"/>
    <m/>
    <d v="2024-01-19T00:00:00"/>
    <s v="14:20"/>
    <x v="0"/>
    <m/>
    <m/>
    <m/>
    <m/>
    <m/>
    <m/>
    <m/>
    <m/>
    <s v="Mayra.Salcedot@claro.com.co; "/>
    <s v="Re: RV: solicitud activacion servicio plan comienza cuenta 62236803/ Grupo empresarial P&amp;C"/>
    <s v="901560991 "/>
    <s v="GRUPOEMPRE SARIALPERILLA "/>
    <s v="NO DETERMINADO"/>
    <s v="CLIENTE EXTERNO"/>
    <x v="0"/>
    <m/>
    <s v="FIJO"/>
    <s v="FO"/>
    <s v="CLOUD"/>
    <m/>
    <m/>
    <m/>
    <m/>
    <m/>
    <m/>
    <m/>
    <m/>
    <m/>
    <m/>
    <m/>
    <m/>
    <m/>
    <s v="INFORMACIÓN PRODUCTO"/>
    <m/>
    <m/>
    <m/>
    <m/>
    <m/>
    <m/>
    <m/>
    <m/>
    <m/>
    <m/>
    <m/>
    <m/>
    <m/>
    <m/>
    <m/>
    <m/>
    <m/>
    <m/>
    <m/>
    <m/>
    <m/>
    <m/>
    <m/>
    <m/>
    <m/>
    <m/>
    <m/>
    <m/>
    <m/>
    <m/>
    <m/>
    <m/>
    <m/>
    <m/>
    <m/>
    <m/>
    <m/>
    <m/>
    <m/>
    <m/>
    <m/>
    <m/>
    <m/>
    <m/>
    <m/>
    <m/>
    <m/>
    <m/>
    <m/>
    <m/>
    <m/>
    <m/>
    <m/>
    <m/>
    <m/>
    <m/>
    <m/>
    <m/>
    <m/>
    <m/>
    <m/>
    <m/>
    <m/>
    <m/>
    <m/>
    <m/>
    <m/>
    <m/>
    <m/>
    <m/>
    <m/>
    <m/>
    <m/>
    <m/>
    <m/>
    <m/>
    <m/>
    <m/>
    <m/>
    <m/>
    <m/>
    <m/>
    <m/>
    <m/>
    <m/>
    <m/>
    <m/>
    <m/>
    <m/>
    <m/>
    <m/>
    <m/>
    <m/>
    <m/>
    <m/>
    <x v="0"/>
    <m/>
    <m/>
    <m/>
    <m/>
    <m/>
    <s v="GESTIONADO"/>
    <m/>
    <d v="2024-01-19T00:00:00"/>
    <m/>
    <m/>
    <x v="102"/>
    <x v="0"/>
    <x v="0"/>
    <x v="21"/>
    <x v="1"/>
    <n v="1"/>
    <n v="1"/>
    <n v="1"/>
    <n v="1"/>
    <x v="0"/>
    <n v="1"/>
    <s v="901560991 GRUPOEMPRE SARIALPERILLA "/>
    <x v="2"/>
    <d v="2024-01-19T00:00:00"/>
    <x v="4082"/>
    <d v="1899-12-30T00:00:00"/>
    <d v="2024-01-19T14:20:00"/>
    <s v="14:20"/>
    <d v="1899-12-30T00:04:00"/>
    <x v="1"/>
    <x v="1"/>
    <x v="27"/>
    <x v="1"/>
    <n v="8193"/>
  </r>
  <r>
    <n v="4114"/>
    <d v="2024-01-19T14:08:45"/>
    <d v="2024-01-19T14:25:06"/>
    <s v="45577874@ventasyservicios.com.co"/>
    <s v="David Andres Pardo Torres"/>
    <m/>
    <d v="2024-01-18T00:00:00"/>
    <s v="15:59"/>
    <x v="4"/>
    <m/>
    <m/>
    <m/>
    <m/>
    <m/>
    <m/>
    <m/>
    <m/>
    <s v="textilesdakamonteria@gmail.com"/>
    <s v="SOLICITUD CESION DE CONTRATO"/>
    <s v="65043237"/>
    <s v="MOHAMED SERJAN FADEL"/>
    <s v="SOHO"/>
    <s v="CLIENTE EXTERNO"/>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9T00:00:00"/>
    <s v="996830436"/>
    <m/>
    <x v="37"/>
    <x v="0"/>
    <x v="0"/>
    <x v="0"/>
    <x v="0"/>
    <n v="1"/>
    <n v="1"/>
    <n v="1"/>
    <n v="1"/>
    <x v="0"/>
    <n v="1"/>
    <s v="65043237MOHAMED SERJAN FADEL"/>
    <x v="0"/>
    <d v="2024-01-19T00:00:00"/>
    <x v="4083"/>
    <d v="1899-12-30T00:00:00"/>
    <d v="2024-01-18T15:59:00"/>
    <s v="15:59"/>
    <d v="1899-12-30T22:26:06"/>
    <x v="4"/>
    <x v="0"/>
    <x v="14"/>
    <x v="0"/>
    <n v="8193"/>
  </r>
  <r>
    <n v="4115"/>
    <d v="2024-01-19T14:22:29"/>
    <d v="2024-01-19T14:25:24"/>
    <s v="46046406@ventasyservicios.com.co"/>
    <s v="Angela Pilar Garces Quintero"/>
    <m/>
    <d v="2024-01-19T00:00:00"/>
    <s v="8:37"/>
    <x v="3"/>
    <m/>
    <s v="830118320"/>
    <m/>
    <m/>
    <m/>
    <m/>
    <m/>
    <m/>
    <m/>
    <m/>
    <s v="830118320"/>
    <s v="ARTEPAN LTDA"/>
    <s v="PYME MEDIANA"/>
    <s v="CLIENTE EXTERNO"/>
    <x v="0"/>
    <m/>
    <s v="FIJO"/>
    <s v="HFC"/>
    <s v="PORTAL CORPORATIVO - APP - PERFILAMIENTO"/>
    <m/>
    <m/>
    <m/>
    <m/>
    <m/>
    <m/>
    <m/>
    <m/>
    <m/>
    <m/>
    <m/>
    <m/>
    <m/>
    <m/>
    <m/>
    <m/>
    <m/>
    <m/>
    <m/>
    <m/>
    <m/>
    <m/>
    <m/>
    <m/>
    <m/>
    <m/>
    <m/>
    <m/>
    <m/>
    <m/>
    <m/>
    <m/>
    <m/>
    <m/>
    <m/>
    <m/>
    <s v="INFORMACIÓN - ACLARACIÓN"/>
    <m/>
    <m/>
    <m/>
    <m/>
    <m/>
    <m/>
    <m/>
    <m/>
    <m/>
    <m/>
    <m/>
    <m/>
    <m/>
    <m/>
    <m/>
    <m/>
    <m/>
    <m/>
    <m/>
    <m/>
    <m/>
    <m/>
    <m/>
    <m/>
    <m/>
    <m/>
    <m/>
    <m/>
    <m/>
    <m/>
    <m/>
    <m/>
    <m/>
    <m/>
    <m/>
    <m/>
    <m/>
    <m/>
    <m/>
    <m/>
    <m/>
    <m/>
    <m/>
    <m/>
    <m/>
    <m/>
    <m/>
    <m/>
    <m/>
    <m/>
    <m/>
    <m/>
    <m/>
    <m/>
    <m/>
    <m/>
    <m/>
    <m/>
    <m/>
    <m/>
    <m/>
    <m/>
    <m/>
    <m/>
    <m/>
    <m/>
    <m/>
    <m/>
    <m/>
    <m/>
    <m/>
    <m/>
    <x v="0"/>
    <m/>
    <m/>
    <m/>
    <m/>
    <m/>
    <s v="GESTIONADO"/>
    <m/>
    <d v="2024-01-19T00:00:00"/>
    <s v="su amable colaboracion con la habilitacion del portal corporativo, y por favor deshabilitar los siguientes portales  comunicaciones@artepa.com.co y nuhes@etb.net.coellos ya no manejan esos correos solo manejan admlablihh@gmail.com"/>
    <m/>
    <x v="65"/>
    <x v="3"/>
    <x v="0"/>
    <x v="7"/>
    <x v="1"/>
    <n v="1"/>
    <n v="1"/>
    <n v="1"/>
    <n v="1"/>
    <x v="0"/>
    <n v="1"/>
    <s v="830118320ARTEPAN LTDA"/>
    <x v="2"/>
    <d v="2024-01-19T00:00:00"/>
    <x v="4084"/>
    <d v="1899-12-30T00:00:00"/>
    <d v="2024-01-19T08:37:00"/>
    <s v="8:37"/>
    <d v="1899-12-30T05:48:24"/>
    <x v="1"/>
    <x v="1"/>
    <x v="26"/>
    <x v="1"/>
    <n v="8193"/>
  </r>
  <r>
    <n v="4116"/>
    <d v="2024-01-19T14:02:17"/>
    <d v="2024-01-19T14:30:07"/>
    <s v="46049316@ventasyservicios.com.co"/>
    <s v="Evelin Gicela Diaz Garzon"/>
    <m/>
    <d v="2024-01-18T00:00:00"/>
    <s v="14:40"/>
    <x v="7"/>
    <m/>
    <m/>
    <m/>
    <m/>
    <m/>
    <m/>
    <s v="comercialusm@usm.com.co"/>
    <s v="CESION DE LINEA"/>
    <m/>
    <m/>
    <s v="3104440113 "/>
    <s v="U. S. M COLOMBIA S. A."/>
    <s v="PYME PEQUEÑ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9T00:00:00"/>
    <m/>
    <m/>
    <x v="81"/>
    <x v="6"/>
    <x v="0"/>
    <x v="0"/>
    <x v="0"/>
    <n v="1"/>
    <n v="1"/>
    <n v="1"/>
    <n v="1"/>
    <x v="0"/>
    <n v="1"/>
    <s v="3104440113 U. S. M COLOMBIA S. A."/>
    <x v="0"/>
    <d v="2024-01-19T00:00:00"/>
    <x v="4085"/>
    <d v="1899-12-30T00:00:00"/>
    <d v="2024-01-18T14:40:00"/>
    <s v="14:40"/>
    <d v="1899-12-30T23:50:07"/>
    <x v="4"/>
    <x v="0"/>
    <x v="22"/>
    <x v="1"/>
    <n v="8193"/>
  </r>
  <r>
    <n v="4117"/>
    <d v="2024-01-19T14:24:04"/>
    <d v="2024-01-19T14:31:23"/>
    <s v="45077040@ventasyservicios.com.co"/>
    <s v="Kimberly Tatiana Sorza Moya"/>
    <m/>
    <d v="2024-01-19T00:00:00"/>
    <s v="8:42 a. m."/>
    <x v="0"/>
    <m/>
    <m/>
    <m/>
    <m/>
    <m/>
    <m/>
    <m/>
    <m/>
    <s v="juan.enriquez@claro.com.co"/>
    <s v="Solicitud reporte corporativo lineas moviles  / FONDO REGIONAL DE GARANTIAS S A / NIT 805007342-6"/>
    <s v="8.22405144"/>
    <s v="LA PILARICA DEL SUR S.A.S."/>
    <s v="SOHO"/>
    <s v="CLIENTE CLARO"/>
    <x v="0"/>
    <m/>
    <s v="MÓVIL"/>
    <m/>
    <m/>
    <s v="REPORTES"/>
    <m/>
    <m/>
    <m/>
    <m/>
    <m/>
    <m/>
    <m/>
    <m/>
    <m/>
    <m/>
    <m/>
    <m/>
    <m/>
    <m/>
    <m/>
    <m/>
    <m/>
    <m/>
    <m/>
    <m/>
    <m/>
    <m/>
    <m/>
    <m/>
    <m/>
    <m/>
    <m/>
    <m/>
    <m/>
    <m/>
    <m/>
    <m/>
    <m/>
    <m/>
    <m/>
    <m/>
    <m/>
    <m/>
    <m/>
    <m/>
    <m/>
    <m/>
    <m/>
    <m/>
    <m/>
    <m/>
    <s v="REPORTE CORPORATIVO"/>
    <m/>
    <m/>
    <m/>
    <m/>
    <m/>
    <m/>
    <m/>
    <m/>
    <m/>
    <m/>
    <m/>
    <m/>
    <m/>
    <m/>
    <m/>
    <m/>
    <m/>
    <m/>
    <m/>
    <m/>
    <m/>
    <m/>
    <m/>
    <m/>
    <m/>
    <m/>
    <m/>
    <m/>
    <m/>
    <m/>
    <m/>
    <m/>
    <m/>
    <m/>
    <m/>
    <m/>
    <m/>
    <m/>
    <m/>
    <m/>
    <m/>
    <m/>
    <m/>
    <m/>
    <m/>
    <m/>
    <m/>
    <m/>
    <m/>
    <m/>
    <m/>
    <m/>
    <m/>
    <m/>
    <m/>
    <m/>
    <m/>
    <m/>
    <m/>
    <m/>
    <m/>
    <x v="0"/>
    <m/>
    <m/>
    <m/>
    <m/>
    <m/>
    <s v="GESTIONADO"/>
    <m/>
    <d v="2024-01-19T00:00:00"/>
    <m/>
    <m/>
    <x v="49"/>
    <x v="0"/>
    <x v="0"/>
    <x v="0"/>
    <x v="0"/>
    <n v="1"/>
    <n v="1"/>
    <n v="1"/>
    <n v="1"/>
    <x v="2"/>
    <n v="2"/>
    <s v="8.22405144LA PILARICA DEL SUR S.A.S."/>
    <x v="2"/>
    <d v="2024-01-19T00:00:00"/>
    <x v="4086"/>
    <d v="1899-12-30T00:00:00"/>
    <d v="2024-01-19T08:42:00"/>
    <s v="8:42"/>
    <d v="1899-12-30T05:49:23"/>
    <x v="1"/>
    <x v="1"/>
    <x v="31"/>
    <x v="1"/>
    <n v="8193"/>
  </r>
  <r>
    <n v="4118"/>
    <d v="2024-01-19T14:30:10"/>
    <d v="2024-01-19T14:32:21"/>
    <s v="46049316@ventasyservicios.com.co"/>
    <s v="Evelin Gicela Diaz Garzon"/>
    <m/>
    <d v="2024-01-18T00:00:00"/>
    <s v="10:39"/>
    <x v="7"/>
    <m/>
    <m/>
    <m/>
    <m/>
    <m/>
    <m/>
    <s v="Fwd: Re: Fwd: RE: Cesión de contrato Linea 3025421340"/>
    <s v="CONTABILIDAD@AO-COLOMBIA.COM"/>
    <m/>
    <m/>
    <s v="3025421340"/>
    <s v="AUTO ORIENTAL SAS AUTO OR"/>
    <s v="PYME PEQUEÑ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9T00:00:00"/>
    <m/>
    <m/>
    <x v="81"/>
    <x v="6"/>
    <x v="0"/>
    <x v="0"/>
    <x v="0"/>
    <n v="1"/>
    <n v="1"/>
    <n v="1"/>
    <n v="1"/>
    <x v="2"/>
    <n v="2"/>
    <s v="3025421340AUTO ORIENTAL SAS AUTO OR"/>
    <x v="0"/>
    <d v="2024-01-19T00:00:00"/>
    <x v="4087"/>
    <d v="1899-12-30T00:00:00"/>
    <d v="2024-01-18T10:39:00"/>
    <s v="10:39"/>
    <d v="1899-12-31T03:53:21"/>
    <x v="0"/>
    <x v="0"/>
    <x v="22"/>
    <x v="1"/>
    <n v="8193"/>
  </r>
  <r>
    <n v="4119"/>
    <d v="2024-01-19T14:31:27"/>
    <d v="2024-01-19T14:34:44"/>
    <s v="45077040@ventasyservicios.com.co"/>
    <s v="Kimberly Tatiana Sorza Moya"/>
    <m/>
    <d v="2024-01-19T00:00:00"/>
    <s v="8:42 a. m."/>
    <x v="0"/>
    <m/>
    <m/>
    <m/>
    <m/>
    <m/>
    <m/>
    <m/>
    <m/>
    <s v="juan.enriquez@claro.com.co"/>
    <s v="Solicitud reporte corporativo lineas moviles  / FONDO REGIONAL DE GARANTIAS S A / NIT 805007342-6"/>
    <s v="8.21523510"/>
    <s v="FONDO DE GARANTIAS S.A CONFE"/>
    <s v="SOHO"/>
    <s v="CLIENTE CLARO"/>
    <x v="0"/>
    <m/>
    <s v="MÓVIL"/>
    <m/>
    <m/>
    <s v="REPORTES"/>
    <m/>
    <m/>
    <m/>
    <m/>
    <m/>
    <m/>
    <m/>
    <m/>
    <m/>
    <m/>
    <m/>
    <m/>
    <m/>
    <m/>
    <m/>
    <m/>
    <m/>
    <m/>
    <m/>
    <m/>
    <m/>
    <m/>
    <m/>
    <m/>
    <m/>
    <m/>
    <m/>
    <m/>
    <m/>
    <m/>
    <m/>
    <m/>
    <m/>
    <m/>
    <m/>
    <m/>
    <m/>
    <m/>
    <m/>
    <m/>
    <m/>
    <m/>
    <m/>
    <m/>
    <m/>
    <m/>
    <s v="REPORTE CORPORATIVO"/>
    <m/>
    <m/>
    <m/>
    <m/>
    <m/>
    <m/>
    <m/>
    <m/>
    <m/>
    <m/>
    <m/>
    <m/>
    <m/>
    <m/>
    <m/>
    <m/>
    <m/>
    <m/>
    <m/>
    <m/>
    <m/>
    <m/>
    <m/>
    <m/>
    <m/>
    <m/>
    <m/>
    <m/>
    <m/>
    <m/>
    <m/>
    <m/>
    <m/>
    <m/>
    <m/>
    <m/>
    <m/>
    <m/>
    <m/>
    <m/>
    <m/>
    <m/>
    <m/>
    <m/>
    <m/>
    <m/>
    <m/>
    <m/>
    <m/>
    <m/>
    <m/>
    <m/>
    <m/>
    <m/>
    <m/>
    <m/>
    <m/>
    <m/>
    <m/>
    <m/>
    <m/>
    <x v="0"/>
    <m/>
    <m/>
    <m/>
    <m/>
    <m/>
    <s v="GESTIONADO"/>
    <m/>
    <d v="2024-01-19T00:00:00"/>
    <m/>
    <m/>
    <x v="49"/>
    <x v="0"/>
    <x v="0"/>
    <x v="0"/>
    <x v="0"/>
    <n v="1"/>
    <n v="1"/>
    <n v="1"/>
    <n v="1"/>
    <x v="1"/>
    <n v="2"/>
    <s v="8.21523510FONDO DE GARANTIAS S.A CONFE"/>
    <x v="2"/>
    <d v="2024-01-19T00:00:00"/>
    <x v="4088"/>
    <d v="1899-12-30T00:00:00"/>
    <d v="2024-01-19T08:42:00"/>
    <s v="8:42"/>
    <d v="1899-12-30T05:52:44"/>
    <x v="1"/>
    <x v="1"/>
    <x v="31"/>
    <x v="1"/>
    <n v="8193"/>
  </r>
  <r>
    <n v="4120"/>
    <d v="2024-01-19T14:26:41"/>
    <d v="2024-01-19T14:35:39"/>
    <s v="45981202@ventasyservicios.com.co"/>
    <s v="Candida Mayerli Moyano Casallas"/>
    <m/>
    <d v="2024-01-19T00:00:00"/>
    <s v="8:36 a. m"/>
    <x v="8"/>
    <m/>
    <m/>
    <m/>
    <m/>
    <m/>
    <s v="BANCOLOMBIA"/>
    <m/>
    <m/>
    <s v="-"/>
    <s v="RE: CASO MONICA ALEXANDRA GORIDLLO VALENZUELA URGENTE"/>
    <s v="3115146304"/>
    <s v="BANCOLOMBIA"/>
    <s v="NO DETERMINADO"/>
    <s v="CLIENTE EXTERNO"/>
    <x v="0"/>
    <m/>
    <s v="MÓVIL"/>
    <m/>
    <m/>
    <s v="INCLUSIONES - EXCLUSIONES"/>
    <m/>
    <m/>
    <m/>
    <m/>
    <m/>
    <m/>
    <m/>
    <m/>
    <m/>
    <m/>
    <m/>
    <m/>
    <m/>
    <m/>
    <m/>
    <m/>
    <m/>
    <m/>
    <m/>
    <m/>
    <m/>
    <m/>
    <m/>
    <m/>
    <s v="INFORMACIÓN - ACLARACIÓN"/>
    <m/>
    <m/>
    <m/>
    <m/>
    <m/>
    <m/>
    <m/>
    <m/>
    <m/>
    <m/>
    <m/>
    <m/>
    <m/>
    <m/>
    <m/>
    <m/>
    <m/>
    <m/>
    <m/>
    <m/>
    <m/>
    <m/>
    <m/>
    <m/>
    <m/>
    <m/>
    <m/>
    <m/>
    <m/>
    <m/>
    <m/>
    <m/>
    <m/>
    <m/>
    <m/>
    <m/>
    <m/>
    <m/>
    <m/>
    <m/>
    <m/>
    <m/>
    <m/>
    <m/>
    <m/>
    <m/>
    <m/>
    <m/>
    <m/>
    <m/>
    <m/>
    <m/>
    <m/>
    <m/>
    <m/>
    <m/>
    <m/>
    <m/>
    <m/>
    <m/>
    <m/>
    <m/>
    <m/>
    <m/>
    <m/>
    <m/>
    <m/>
    <m/>
    <m/>
    <m/>
    <m/>
    <m/>
    <m/>
    <m/>
    <m/>
    <m/>
    <m/>
    <m/>
    <m/>
    <m/>
    <m/>
    <m/>
    <m/>
    <x v="0"/>
    <m/>
    <m/>
    <m/>
    <m/>
    <m/>
    <s v="GESTIONADO"/>
    <m/>
    <d v="2024-01-19T00:00:00"/>
    <m/>
    <m/>
    <x v="98"/>
    <x v="7"/>
    <x v="0"/>
    <x v="0"/>
    <x v="0"/>
    <n v="1"/>
    <n v="1"/>
    <n v="1"/>
    <n v="1"/>
    <x v="1"/>
    <n v="2"/>
    <s v="3115146304BANCOLOMBIA"/>
    <x v="2"/>
    <d v="2024-01-19T00:00:00"/>
    <x v="4089"/>
    <d v="1899-12-30T00:00:00"/>
    <d v="2024-01-19T08:36:00"/>
    <s v="8:36"/>
    <d v="1899-12-30T05:59:39"/>
    <x v="1"/>
    <x v="1"/>
    <x v="10"/>
    <x v="1"/>
    <n v="8193"/>
  </r>
  <r>
    <n v="4121"/>
    <d v="2024-01-19T14:41:36"/>
    <d v="2024-01-19T14:41:43"/>
    <s v="45961543@ventasyservicios.com.co"/>
    <s v="Juan Jose Duque Aguirre"/>
    <m/>
    <d v="2024-01-18T00:00:00"/>
    <s v="11:25 "/>
    <x v="0"/>
    <m/>
    <m/>
    <m/>
    <m/>
    <m/>
    <m/>
    <m/>
    <m/>
    <s v="tesoreriafundecima@gmail.com"/>
    <s v="Fwd: Fw: Certificado: Tu Contrato de Servicios Claro"/>
    <s v="8.22129344"/>
    <s v="FUNDACION ESTRELLA OROGRA"/>
    <s v="SOHO"/>
    <s v="CLIENTE EXTERNO"/>
    <x v="0"/>
    <m/>
    <s v="MÓVIL"/>
    <m/>
    <m/>
    <s v="DATOS DEMOGRÁFICOS"/>
    <m/>
    <m/>
    <m/>
    <m/>
    <m/>
    <m/>
    <m/>
    <m/>
    <m/>
    <m/>
    <m/>
    <m/>
    <m/>
    <m/>
    <s v="INFORMACIÓN - ACLARACIÓN"/>
    <m/>
    <m/>
    <m/>
    <m/>
    <m/>
    <m/>
    <m/>
    <m/>
    <m/>
    <m/>
    <m/>
    <m/>
    <m/>
    <m/>
    <m/>
    <m/>
    <m/>
    <m/>
    <m/>
    <m/>
    <m/>
    <m/>
    <m/>
    <m/>
    <m/>
    <m/>
    <m/>
    <m/>
    <m/>
    <m/>
    <m/>
    <m/>
    <m/>
    <m/>
    <m/>
    <m/>
    <m/>
    <m/>
    <m/>
    <m/>
    <m/>
    <m/>
    <m/>
    <m/>
    <m/>
    <m/>
    <m/>
    <m/>
    <m/>
    <m/>
    <m/>
    <m/>
    <m/>
    <m/>
    <m/>
    <m/>
    <m/>
    <m/>
    <m/>
    <m/>
    <m/>
    <m/>
    <m/>
    <m/>
    <m/>
    <m/>
    <m/>
    <m/>
    <m/>
    <m/>
    <m/>
    <m/>
    <m/>
    <m/>
    <m/>
    <m/>
    <m/>
    <m/>
    <m/>
    <m/>
    <m/>
    <m/>
    <m/>
    <m/>
    <m/>
    <m/>
    <m/>
    <m/>
    <m/>
    <m/>
    <m/>
    <m/>
    <m/>
    <x v="0"/>
    <m/>
    <m/>
    <m/>
    <m/>
    <m/>
    <s v="GESTIONADO"/>
    <m/>
    <d v="2024-01-19T00:00:00"/>
    <m/>
    <m/>
    <x v="66"/>
    <x v="0"/>
    <x v="0"/>
    <x v="0"/>
    <x v="0"/>
    <n v="1"/>
    <n v="1"/>
    <n v="1"/>
    <n v="1"/>
    <x v="0"/>
    <n v="1"/>
    <s v="8.22129344FUNDACION ESTRELLA OROGRA"/>
    <x v="0"/>
    <d v="2024-01-19T00:00:00"/>
    <x v="4090"/>
    <d v="1899-12-30T00:00:00"/>
    <d v="2024-01-18T11:25:00"/>
    <s v="11:25"/>
    <d v="1899-12-31T03:16:43"/>
    <x v="0"/>
    <x v="0"/>
    <x v="6"/>
    <x v="1"/>
    <n v="8193"/>
  </r>
  <r>
    <n v="4122"/>
    <d v="2024-01-19T14:47:00"/>
    <d v="2024-01-19T14:47:58"/>
    <s v="46044959@ventasyservicios.com.co"/>
    <s v="Brayan Enrique Cuida Castillo"/>
    <m/>
    <d v="2024-01-18T00:00:00"/>
    <s v="8:16 a. m."/>
    <x v="4"/>
    <m/>
    <m/>
    <m/>
    <m/>
    <m/>
    <m/>
    <m/>
    <m/>
    <s v="oficina300t@hotmail.com"/>
    <s v="RE: CANCELACION SEGMENTO PYME ID 1422957"/>
    <s v="60668247"/>
    <s v=" INVHERJUR SAS"/>
    <s v="MICRO"/>
    <s v="CLIENTE CLARO"/>
    <x v="0"/>
    <m/>
    <s v="FIJO"/>
    <s v="HFC"/>
    <s v="CANCELACIÓN DE SERVICIO"/>
    <m/>
    <m/>
    <m/>
    <m/>
    <m/>
    <m/>
    <m/>
    <s v="COLOCACIÓN"/>
    <m/>
    <m/>
    <m/>
    <m/>
    <m/>
    <m/>
    <m/>
    <m/>
    <m/>
    <m/>
    <m/>
    <m/>
    <m/>
    <m/>
    <m/>
    <m/>
    <m/>
    <m/>
    <m/>
    <m/>
    <m/>
    <m/>
    <m/>
    <m/>
    <m/>
    <m/>
    <m/>
    <m/>
    <m/>
    <m/>
    <m/>
    <m/>
    <m/>
    <m/>
    <m/>
    <m/>
    <m/>
    <m/>
    <m/>
    <m/>
    <m/>
    <m/>
    <m/>
    <m/>
    <m/>
    <m/>
    <m/>
    <m/>
    <m/>
    <m/>
    <m/>
    <m/>
    <m/>
    <m/>
    <m/>
    <m/>
    <m/>
    <m/>
    <m/>
    <m/>
    <m/>
    <m/>
    <m/>
    <m/>
    <m/>
    <m/>
    <m/>
    <m/>
    <m/>
    <m/>
    <m/>
    <m/>
    <m/>
    <m/>
    <m/>
    <m/>
    <m/>
    <m/>
    <m/>
    <m/>
    <m/>
    <m/>
    <m/>
    <m/>
    <m/>
    <m/>
    <m/>
    <m/>
    <m/>
    <m/>
    <m/>
    <m/>
    <m/>
    <m/>
    <m/>
    <m/>
    <m/>
    <s v="TOTAL"/>
    <m/>
    <s v="NO INDICA MOTIVO"/>
    <m/>
    <x v="1"/>
    <m/>
    <m/>
    <s v="1"/>
    <m/>
    <m/>
    <s v="GESTIONADO"/>
    <m/>
    <d v="2024-01-19T00:00:00"/>
    <s v="nn"/>
    <m/>
    <x v="74"/>
    <x v="0"/>
    <x v="0"/>
    <x v="0"/>
    <x v="0"/>
    <n v="1"/>
    <n v="1"/>
    <n v="1"/>
    <n v="1"/>
    <x v="0"/>
    <n v="1"/>
    <s v="60668247 INVHERJUR SAS"/>
    <x v="0"/>
    <d v="2024-01-19T00:00:00"/>
    <x v="4091"/>
    <d v="1899-12-30T00:00:00"/>
    <d v="2024-01-18T08:16:00"/>
    <s v="8:16"/>
    <d v="1899-12-31T06:31:58"/>
    <x v="0"/>
    <x v="0"/>
    <x v="7"/>
    <x v="0"/>
    <n v="8193"/>
  </r>
  <r>
    <n v="4123"/>
    <d v="2024-01-19T14:41:59"/>
    <d v="2024-01-19T14:48:51"/>
    <s v="45961543@ventasyservicios.com.co"/>
    <s v="Juan Jose Duque Aguirre"/>
    <m/>
    <d v="2024-01-18T00:00:00"/>
    <s v="11:26"/>
    <x v="0"/>
    <m/>
    <m/>
    <m/>
    <m/>
    <m/>
    <m/>
    <m/>
    <m/>
    <s v="sistemas@riofrio-valle.gov.co"/>
    <s v="Fwd: Solicitud de asignación de asesor Claro a línea empresarial"/>
    <s v="8.22444804"/>
    <s v="MUNICIPIO DE RIOFRIO"/>
    <s v="SOHO"/>
    <s v="CLIENTE EXTERNO"/>
    <x v="0"/>
    <m/>
    <s v="MÓVIL"/>
    <m/>
    <m/>
    <s v="PRODUCTO"/>
    <m/>
    <m/>
    <m/>
    <m/>
    <m/>
    <m/>
    <m/>
    <m/>
    <m/>
    <m/>
    <m/>
    <m/>
    <m/>
    <m/>
    <m/>
    <m/>
    <m/>
    <m/>
    <m/>
    <m/>
    <m/>
    <m/>
    <m/>
    <m/>
    <m/>
    <m/>
    <m/>
    <m/>
    <m/>
    <m/>
    <m/>
    <m/>
    <m/>
    <m/>
    <m/>
    <m/>
    <m/>
    <m/>
    <s v="OTROS PRODUCTOS (VENTAS)"/>
    <m/>
    <m/>
    <m/>
    <m/>
    <m/>
    <m/>
    <m/>
    <m/>
    <m/>
    <m/>
    <m/>
    <m/>
    <m/>
    <m/>
    <m/>
    <m/>
    <m/>
    <m/>
    <m/>
    <m/>
    <m/>
    <m/>
    <m/>
    <m/>
    <m/>
    <m/>
    <m/>
    <m/>
    <m/>
    <m/>
    <m/>
    <m/>
    <m/>
    <m/>
    <m/>
    <m/>
    <m/>
    <m/>
    <m/>
    <m/>
    <m/>
    <m/>
    <m/>
    <m/>
    <m/>
    <m/>
    <m/>
    <m/>
    <m/>
    <m/>
    <m/>
    <m/>
    <m/>
    <m/>
    <m/>
    <m/>
    <m/>
    <m/>
    <m/>
    <m/>
    <m/>
    <m/>
    <m/>
    <m/>
    <m/>
    <m/>
    <m/>
    <m/>
    <m/>
    <x v="0"/>
    <m/>
    <m/>
    <m/>
    <m/>
    <m/>
    <s v="GESTIONADO"/>
    <m/>
    <d v="2024-01-19T00:00:00"/>
    <m/>
    <m/>
    <x v="16"/>
    <x v="0"/>
    <x v="0"/>
    <x v="0"/>
    <x v="0"/>
    <n v="1"/>
    <n v="1"/>
    <n v="1"/>
    <n v="1"/>
    <x v="0"/>
    <n v="1"/>
    <s v="8.22444804MUNICIPIO DE RIOFRIO"/>
    <x v="0"/>
    <d v="2024-01-19T00:00:00"/>
    <x v="4092"/>
    <d v="1899-12-30T00:00:00"/>
    <d v="2024-01-18T11:26:00"/>
    <s v="11:26"/>
    <d v="1899-12-31T03:22:51"/>
    <x v="0"/>
    <x v="0"/>
    <x v="6"/>
    <x v="1"/>
    <n v="8193"/>
  </r>
  <r>
    <n v="4124"/>
    <d v="2024-01-19T14:44:37"/>
    <d v="2024-01-19T14:49:01"/>
    <s v="45981202@ventasyservicios.com.co"/>
    <s v="Candida Mayerli Moyano Casallas"/>
    <m/>
    <d v="2024-01-19T00:00:00"/>
    <s v="8:54 a. m"/>
    <x v="8"/>
    <m/>
    <m/>
    <m/>
    <m/>
    <m/>
    <s v="BANCOLOMBIA"/>
    <m/>
    <m/>
    <s v="-"/>
    <s v="RE: Solicitud de línea de portabilidad URGENTE"/>
    <s v="3184936494"/>
    <s v="BANCOLOMBIA"/>
    <s v="MASIVO"/>
    <s v="CLIENTE EXTERNO"/>
    <x v="1"/>
    <s v="DANIEL STYVEN BUSTAMANTE ARBOLEDA"/>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9T00:00:00"/>
    <m/>
    <m/>
    <x v="22"/>
    <x v="7"/>
    <x v="0"/>
    <x v="0"/>
    <x v="0"/>
    <n v="1"/>
    <n v="1"/>
    <n v="1"/>
    <n v="1"/>
    <x v="2"/>
    <n v="2"/>
    <s v="3184936494BANCOLOMBIA"/>
    <x v="2"/>
    <d v="2024-01-19T00:00:00"/>
    <x v="4093"/>
    <d v="1899-12-30T00:00:00"/>
    <d v="2024-01-19T08:54:00"/>
    <s v="8:54"/>
    <d v="1899-12-30T05:55:01"/>
    <x v="1"/>
    <x v="1"/>
    <x v="10"/>
    <x v="1"/>
    <n v="8193"/>
  </r>
  <r>
    <n v="4125"/>
    <d v="2024-01-19T14:50:38"/>
    <d v="2024-01-19T14:51:29"/>
    <s v="46044959@ventasyservicios.com.co"/>
    <s v="Brayan Enrique Cuida Castillo"/>
    <m/>
    <d v="2024-01-17T00:00:00"/>
    <s v="3:33 p. m."/>
    <x v="4"/>
    <m/>
    <m/>
    <m/>
    <m/>
    <m/>
    <m/>
    <m/>
    <m/>
    <s v="contabilidad@luisoto.com"/>
    <s v="Fidelización Cuentas"/>
    <s v="0"/>
    <s v="0"/>
    <s v="NO DETERMINADO"/>
    <s v="CLIENTE CLARO"/>
    <x v="0"/>
    <m/>
    <s v="FIJO"/>
    <s v="HFC"/>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9T00:00:00"/>
    <s v="nn"/>
    <m/>
    <x v="0"/>
    <x v="0"/>
    <x v="0"/>
    <x v="0"/>
    <x v="0"/>
    <n v="1"/>
    <n v="1"/>
    <n v="1"/>
    <n v="1"/>
    <x v="0"/>
    <n v="1"/>
    <s v="00"/>
    <x v="0"/>
    <d v="2024-01-19T00:00:00"/>
    <x v="4094"/>
    <d v="1899-12-30T00:00:00"/>
    <d v="2024-01-17T03:33:00"/>
    <s v="3:33"/>
    <d v="1900-01-01T11:18:29"/>
    <x v="0"/>
    <x v="0"/>
    <x v="7"/>
    <x v="0"/>
    <n v="8193"/>
  </r>
  <r>
    <n v="4126"/>
    <d v="2024-01-19T14:49:49"/>
    <d v="2024-01-19T14:51:43"/>
    <s v="45077024@ventasyservicios.com.co"/>
    <s v="Leidy Tatiana Pinzon Calderon"/>
    <m/>
    <d v="2024-01-18T00:00:00"/>
    <s v="09:08"/>
    <x v="7"/>
    <m/>
    <m/>
    <m/>
    <m/>
    <m/>
    <m/>
    <s v="alexandra.astaiza@heromotocorp.com"/>
    <s v="RV: Linea 3183499150 - Incluida en Cuenta Maestra Hero"/>
    <m/>
    <m/>
    <s v="3183499150"/>
    <s v="CHIRISTIAN ANDRES GONZALEZ SALAZAR"/>
    <s v="MASIVO"/>
    <s v="CLIENTE EXTERNO"/>
    <x v="0"/>
    <m/>
    <m/>
    <m/>
    <m/>
    <m/>
    <m/>
    <m/>
    <m/>
    <m/>
    <m/>
    <m/>
    <m/>
    <m/>
    <m/>
    <m/>
    <m/>
    <m/>
    <m/>
    <m/>
    <m/>
    <m/>
    <m/>
    <m/>
    <m/>
    <m/>
    <m/>
    <m/>
    <m/>
    <m/>
    <m/>
    <m/>
    <m/>
    <m/>
    <m/>
    <m/>
    <m/>
    <m/>
    <m/>
    <m/>
    <m/>
    <m/>
    <m/>
    <m/>
    <m/>
    <m/>
    <m/>
    <m/>
    <m/>
    <m/>
    <m/>
    <m/>
    <m/>
    <m/>
    <m/>
    <m/>
    <m/>
    <m/>
    <m/>
    <m/>
    <m/>
    <m/>
    <m/>
    <m/>
    <m/>
    <m/>
    <m/>
    <m/>
    <m/>
    <m/>
    <m/>
    <m/>
    <m/>
    <m/>
    <s v="MÓVIL"/>
    <m/>
    <s v="CESIÓN INFORMATIVO"/>
    <m/>
    <s v="ESTADO DEL PROCESO"/>
    <m/>
    <m/>
    <m/>
    <m/>
    <m/>
    <m/>
    <m/>
    <m/>
    <m/>
    <m/>
    <m/>
    <m/>
    <m/>
    <m/>
    <m/>
    <m/>
    <m/>
    <m/>
    <m/>
    <m/>
    <m/>
    <m/>
    <m/>
    <m/>
    <m/>
    <m/>
    <m/>
    <m/>
    <m/>
    <m/>
    <m/>
    <m/>
    <m/>
    <m/>
    <m/>
    <x v="0"/>
    <m/>
    <m/>
    <m/>
    <m/>
    <m/>
    <s v="GESTIONADO"/>
    <m/>
    <d v="2024-01-19T00:00:00"/>
    <m/>
    <m/>
    <x v="78"/>
    <x v="6"/>
    <x v="0"/>
    <x v="0"/>
    <x v="0"/>
    <n v="1"/>
    <n v="1"/>
    <n v="1"/>
    <n v="1"/>
    <x v="0"/>
    <n v="1"/>
    <s v="3183499150CHIRISTIAN ANDRES GONZALEZ SALAZAR"/>
    <x v="0"/>
    <d v="2024-01-19T00:00:00"/>
    <x v="4095"/>
    <d v="1899-12-30T00:00:00"/>
    <d v="2024-01-18T09:08:00"/>
    <s v="09:08"/>
    <d v="1899-12-31T05:43:43"/>
    <x v="0"/>
    <x v="0"/>
    <x v="12"/>
    <x v="1"/>
    <n v="8193"/>
  </r>
  <r>
    <n v="4127"/>
    <d v="2024-01-19T14:47:50"/>
    <d v="2024-01-19T14:52:12"/>
    <s v="46046817@ventasyservicios.com.co"/>
    <s v="Nicolas Romero Parra"/>
    <m/>
    <d v="2024-01-18T00:00:00"/>
    <s v="12:18"/>
    <x v="4"/>
    <m/>
    <m/>
    <m/>
    <m/>
    <m/>
    <m/>
    <m/>
    <m/>
    <s v="urbandireccionadmon@gmail.com; "/>
    <s v="Re: Cancelación Servicio Claro - LAURELES"/>
    <s v="40300994"/>
    <s v="INVERSIONE S URBANAS VC SAS"/>
    <s v="PYME MEDIANA"/>
    <s v="CLIENTE CLARO"/>
    <x v="0"/>
    <m/>
    <s v="FIJO"/>
    <s v="HFC"/>
    <s v="CANCELACIÓN DE SERVICIO"/>
    <m/>
    <m/>
    <m/>
    <m/>
    <m/>
    <m/>
    <m/>
    <s v="PROPUESTA CONTENCIÓN"/>
    <m/>
    <m/>
    <m/>
    <m/>
    <m/>
    <m/>
    <m/>
    <m/>
    <m/>
    <m/>
    <m/>
    <m/>
    <m/>
    <m/>
    <m/>
    <m/>
    <m/>
    <m/>
    <m/>
    <m/>
    <m/>
    <m/>
    <m/>
    <m/>
    <m/>
    <m/>
    <m/>
    <m/>
    <m/>
    <m/>
    <m/>
    <m/>
    <m/>
    <m/>
    <m/>
    <m/>
    <m/>
    <m/>
    <m/>
    <m/>
    <m/>
    <m/>
    <m/>
    <m/>
    <m/>
    <m/>
    <m/>
    <m/>
    <m/>
    <m/>
    <m/>
    <m/>
    <m/>
    <m/>
    <m/>
    <m/>
    <m/>
    <m/>
    <m/>
    <m/>
    <m/>
    <m/>
    <m/>
    <m/>
    <m/>
    <m/>
    <m/>
    <m/>
    <m/>
    <m/>
    <m/>
    <m/>
    <m/>
    <m/>
    <m/>
    <m/>
    <m/>
    <m/>
    <m/>
    <m/>
    <m/>
    <m/>
    <m/>
    <m/>
    <m/>
    <m/>
    <m/>
    <m/>
    <m/>
    <m/>
    <m/>
    <m/>
    <m/>
    <m/>
    <m/>
    <m/>
    <m/>
    <s v="TOTAL"/>
    <m/>
    <s v="CIERRE DE SEDE"/>
    <m/>
    <x v="1"/>
    <m/>
    <m/>
    <s v="1"/>
    <m/>
    <m/>
    <s v="GESTIONADO"/>
    <m/>
    <d v="2024-01-17T00:00:00"/>
    <s v="N/A"/>
    <s v="996835060"/>
    <x v="11"/>
    <x v="0"/>
    <x v="0"/>
    <x v="0"/>
    <x v="0"/>
    <n v="1"/>
    <n v="1"/>
    <n v="1"/>
    <n v="1"/>
    <x v="0"/>
    <n v="1"/>
    <s v="40300994INVERSIONE S URBANAS VC SAS"/>
    <x v="1"/>
    <d v="2024-01-19T00:00:00"/>
    <x v="4096"/>
    <d v="1899-12-30T00:00:00"/>
    <d v="2024-01-18T12:18:00"/>
    <s v="12:18"/>
    <d v="1899-12-31T02:34:12"/>
    <x v="0"/>
    <x v="2"/>
    <x v="3"/>
    <x v="1"/>
    <n v="8193"/>
  </r>
  <r>
    <n v="4128"/>
    <d v="2024-01-19T14:44:41"/>
    <d v="2024-01-19T14:52:53"/>
    <s v="45577874@ventasyservicios.com.co"/>
    <s v="David Andres Pardo Torres"/>
    <m/>
    <d v="2024-01-18T00:00:00"/>
    <s v="16:03"/>
    <x v="4"/>
    <m/>
    <m/>
    <m/>
    <m/>
    <m/>
    <m/>
    <m/>
    <m/>
    <s v="integraldelogisticasas@gmail.com"/>
    <s v="SOLICITUD CESION CONTRATO CLARO"/>
    <s v="13334350"/>
    <s v="INTEGRAL DE LOGISTICA Y TRANSPORTE S.A.S"/>
    <s v="PYME MEDIANA"/>
    <s v="CLIENTE EXTERNO"/>
    <x v="0"/>
    <m/>
    <s v="FIJO"/>
    <s v="FO"/>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9T00:00:00"/>
    <s v="20688879"/>
    <m/>
    <x v="37"/>
    <x v="0"/>
    <x v="0"/>
    <x v="0"/>
    <x v="0"/>
    <n v="1"/>
    <n v="1"/>
    <n v="1"/>
    <n v="1"/>
    <x v="0"/>
    <n v="1"/>
    <s v="13334350INTEGRAL DE LOGISTICA Y TRANSPORTE S.A.S"/>
    <x v="0"/>
    <d v="2024-01-19T00:00:00"/>
    <x v="4097"/>
    <d v="1899-12-30T00:00:00"/>
    <d v="2024-01-18T16:03:00"/>
    <s v="16:03"/>
    <d v="1899-12-30T22:49:53"/>
    <x v="4"/>
    <x v="0"/>
    <x v="14"/>
    <x v="0"/>
    <n v="8193"/>
  </r>
  <r>
    <n v="4129"/>
    <d v="2024-01-19T14:42:52"/>
    <d v="2024-01-19T14:53:13"/>
    <s v="46049316@ventasyservicios.com.co"/>
    <s v="Evelin Gicela Diaz Garzon"/>
    <m/>
    <d v="2024-01-18T00:00:00"/>
    <s v="14:48"/>
    <x v="7"/>
    <m/>
    <m/>
    <m/>
    <m/>
    <m/>
    <m/>
    <s v="administracion@roomarq.com"/>
    <s v="Cesión de Contratos a Roomarq SAS"/>
    <m/>
    <m/>
    <s v="3175052614"/>
    <s v="Robert Casasbuenas Devia"/>
    <s v="NO DETERMINADO"/>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9T00:00:00"/>
    <m/>
    <m/>
    <x v="81"/>
    <x v="6"/>
    <x v="0"/>
    <x v="0"/>
    <x v="0"/>
    <n v="1"/>
    <n v="1"/>
    <n v="1"/>
    <n v="1"/>
    <x v="0"/>
    <n v="1"/>
    <s v="3175052614Robert Casasbuenas Devia"/>
    <x v="0"/>
    <d v="2024-01-19T00:00:00"/>
    <x v="4098"/>
    <d v="1899-12-30T00:00:00"/>
    <d v="2024-01-18T14:48:00"/>
    <s v="14:48"/>
    <d v="1899-12-31T00:05:13"/>
    <x v="0"/>
    <x v="0"/>
    <x v="22"/>
    <x v="1"/>
    <n v="8193"/>
  </r>
  <r>
    <n v="4130"/>
    <d v="2024-01-19T14:49:04"/>
    <d v="2024-01-19T14:56:26"/>
    <s v="45981202@ventasyservicios.com.co"/>
    <s v="Candida Mayerli Moyano Casallas"/>
    <m/>
    <d v="2024-01-19T00:00:00"/>
    <s v="11:19 a. m"/>
    <x v="8"/>
    <m/>
    <m/>
    <m/>
    <m/>
    <m/>
    <s v="BANCOLOMBIA"/>
    <m/>
    <m/>
    <s v="-"/>
    <s v="RV: SOLICITUD PLAN CELULAR Y DATOS"/>
    <s v="3105035402"/>
    <s v="BANCOLOMBIA"/>
    <s v="MASIVO"/>
    <s v="CLIENTE EXTERNO"/>
    <x v="1"/>
    <s v="DANIEL STYVEN BUSTAMANTE ARBOLEDA"/>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9T00:00:00"/>
    <m/>
    <m/>
    <x v="47"/>
    <x v="7"/>
    <x v="0"/>
    <x v="0"/>
    <x v="0"/>
    <n v="1"/>
    <n v="1"/>
    <n v="1"/>
    <n v="1"/>
    <x v="1"/>
    <n v="2"/>
    <s v="3105035402BANCOLOMBIA"/>
    <x v="2"/>
    <d v="2024-01-19T00:00:00"/>
    <x v="4099"/>
    <d v="1899-12-30T00:00:00"/>
    <d v="2024-01-19T11:19:00"/>
    <s v="11:19"/>
    <d v="1899-12-30T03:37:26"/>
    <x v="1"/>
    <x v="1"/>
    <x v="10"/>
    <x v="1"/>
    <n v="8193"/>
  </r>
  <r>
    <n v="4131"/>
    <d v="2024-01-19T14:53:11"/>
    <d v="2024-01-19T14:56:47"/>
    <s v="46044558@ventasyservicios.com.co"/>
    <s v="Dick Harry Rodriguez Rocha"/>
    <m/>
    <d v="2024-01-17T00:00:00"/>
    <s v="11:02"/>
    <x v="4"/>
    <m/>
    <m/>
    <m/>
    <m/>
    <m/>
    <m/>
    <m/>
    <m/>
    <s v="francisco@connect2bpo.com"/>
    <s v="Solicitud estado de cuenta Empresas 1.045.667.302-7 y 901.029.993-3"/>
    <s v="901029993"/>
    <s v="Connect2BPO"/>
    <s v="NO DETERMINADO"/>
    <s v="CLIENTE EXTERNO"/>
    <x v="0"/>
    <m/>
    <s v="MÓVIL"/>
    <m/>
    <m/>
    <s v="CERTIFICACIONES"/>
    <m/>
    <m/>
    <m/>
    <m/>
    <m/>
    <m/>
    <m/>
    <m/>
    <m/>
    <m/>
    <s v="DETALLE DEL SERVICIO"/>
    <m/>
    <m/>
    <m/>
    <m/>
    <m/>
    <m/>
    <m/>
    <m/>
    <m/>
    <m/>
    <m/>
    <m/>
    <m/>
    <m/>
    <m/>
    <m/>
    <m/>
    <m/>
    <m/>
    <m/>
    <m/>
    <m/>
    <m/>
    <m/>
    <m/>
    <m/>
    <m/>
    <m/>
    <m/>
    <m/>
    <m/>
    <m/>
    <m/>
    <m/>
    <m/>
    <m/>
    <m/>
    <m/>
    <m/>
    <m/>
    <m/>
    <m/>
    <m/>
    <m/>
    <m/>
    <m/>
    <m/>
    <m/>
    <m/>
    <m/>
    <m/>
    <m/>
    <m/>
    <m/>
    <m/>
    <m/>
    <m/>
    <m/>
    <m/>
    <m/>
    <m/>
    <m/>
    <m/>
    <m/>
    <m/>
    <m/>
    <m/>
    <m/>
    <m/>
    <m/>
    <m/>
    <m/>
    <m/>
    <m/>
    <m/>
    <m/>
    <m/>
    <m/>
    <m/>
    <m/>
    <m/>
    <m/>
    <m/>
    <m/>
    <m/>
    <m/>
    <m/>
    <m/>
    <m/>
    <m/>
    <m/>
    <m/>
    <m/>
    <m/>
    <m/>
    <m/>
    <m/>
    <x v="0"/>
    <m/>
    <m/>
    <m/>
    <m/>
    <m/>
    <s v="GESTIONADO"/>
    <m/>
    <d v="2024-01-19T00:00:00"/>
    <m/>
    <m/>
    <x v="116"/>
    <x v="0"/>
    <x v="0"/>
    <x v="0"/>
    <x v="0"/>
    <n v="1"/>
    <n v="1"/>
    <n v="1"/>
    <n v="1"/>
    <x v="0"/>
    <n v="1"/>
    <s v="901029993Connect2BPO"/>
    <x v="0"/>
    <d v="2024-01-19T00:00:00"/>
    <x v="4100"/>
    <d v="1899-12-30T00:00:00"/>
    <d v="2024-01-17T11:02:00"/>
    <s v="11:02"/>
    <d v="1900-01-01T03:54:47"/>
    <x v="0"/>
    <x v="0"/>
    <x v="20"/>
    <x v="1"/>
    <n v="8193"/>
  </r>
  <r>
    <n v="4132"/>
    <d v="2024-01-19T14:56:41"/>
    <d v="2024-01-19T14:56:51"/>
    <s v="45113897@ventasyservicios.com.co"/>
    <s v="Diana Carolina Zambrano Cruz"/>
    <m/>
    <d v="2024-01-19T00:00:00"/>
    <s v="8:30"/>
    <x v="4"/>
    <m/>
    <m/>
    <m/>
    <m/>
    <m/>
    <m/>
    <m/>
    <m/>
    <s v="yoelisdiaz3105@gmail.com"/>
    <s v="SOLICITUD IP PUBLICA"/>
    <s v="28000582"/>
    <s v="STICHTING ZOA                              "/>
    <s v="MICRO"/>
    <s v="CLIENTE EXTERNO"/>
    <x v="0"/>
    <m/>
    <s v="FIJO"/>
    <s v="HFC"/>
    <s v="LÍNEA NUEVA"/>
    <m/>
    <m/>
    <m/>
    <m/>
    <m/>
    <m/>
    <m/>
    <m/>
    <m/>
    <m/>
    <m/>
    <m/>
    <m/>
    <m/>
    <m/>
    <m/>
    <m/>
    <m/>
    <m/>
    <m/>
    <m/>
    <m/>
    <m/>
    <m/>
    <m/>
    <m/>
    <m/>
    <m/>
    <m/>
    <s v="INFORMACIÓN - ACLARACIÓN"/>
    <m/>
    <m/>
    <m/>
    <m/>
    <m/>
    <m/>
    <m/>
    <m/>
    <m/>
    <m/>
    <m/>
    <m/>
    <m/>
    <m/>
    <m/>
    <m/>
    <m/>
    <m/>
    <m/>
    <m/>
    <m/>
    <m/>
    <m/>
    <m/>
    <m/>
    <m/>
    <m/>
    <m/>
    <m/>
    <m/>
    <m/>
    <m/>
    <m/>
    <m/>
    <m/>
    <m/>
    <m/>
    <m/>
    <m/>
    <m/>
    <m/>
    <m/>
    <m/>
    <m/>
    <m/>
    <m/>
    <m/>
    <m/>
    <m/>
    <m/>
    <m/>
    <m/>
    <m/>
    <m/>
    <m/>
    <m/>
    <m/>
    <m/>
    <m/>
    <m/>
    <m/>
    <m/>
    <m/>
    <m/>
    <m/>
    <m/>
    <m/>
    <m/>
    <m/>
    <m/>
    <m/>
    <m/>
    <m/>
    <m/>
    <m/>
    <m/>
    <m/>
    <m/>
    <m/>
    <x v="0"/>
    <m/>
    <m/>
    <m/>
    <m/>
    <m/>
    <s v="SOLUCIONADO ESCALADO"/>
    <s v="SUPERVISOR NEGOCIOS"/>
    <d v="2024-01-19T00:00:00"/>
    <m/>
    <m/>
    <x v="15"/>
    <x v="0"/>
    <x v="4"/>
    <x v="0"/>
    <x v="0"/>
    <n v="1"/>
    <n v="1"/>
    <n v="1"/>
    <n v="1"/>
    <x v="0"/>
    <n v="1"/>
    <s v="28000582STICHTING ZOA                              "/>
    <x v="1"/>
    <d v="2024-01-19T00:00:00"/>
    <x v="4101"/>
    <d v="1899-12-30T00:00:00"/>
    <d v="2024-01-19T08:30:00"/>
    <s v="8:30"/>
    <d v="1899-12-30T06:26:51"/>
    <x v="2"/>
    <x v="2"/>
    <x v="30"/>
    <x v="0"/>
    <n v="8193"/>
  </r>
  <r>
    <n v="4133"/>
    <d v="2024-01-19T14:48:55"/>
    <d v="2024-01-19T15:00:19"/>
    <s v="45961543@ventasyservicios.com.co"/>
    <s v="Juan Jose Duque Aguirre"/>
    <m/>
    <d v="2024-01-19T00:00:00"/>
    <s v="11:32"/>
    <x v="0"/>
    <m/>
    <m/>
    <m/>
    <m/>
    <m/>
    <m/>
    <m/>
    <m/>
    <s v="gina.gonzalez@frubana.com"/>
    <s v="Fwd: Solicitud de Soporte Lineas Claro"/>
    <s v="8.22470744"/>
    <s v="FRUBANA SAS -"/>
    <s v="PYME MEDIANA"/>
    <s v="CLIENTE EXTERNO"/>
    <x v="0"/>
    <m/>
    <s v="MÓVIL"/>
    <m/>
    <m/>
    <s v="FALLAS TÉCNICAS"/>
    <m/>
    <m/>
    <m/>
    <m/>
    <m/>
    <m/>
    <m/>
    <m/>
    <m/>
    <m/>
    <m/>
    <m/>
    <m/>
    <m/>
    <m/>
    <m/>
    <m/>
    <m/>
    <m/>
    <s v="CONCILIACIÓN DE LÍNEA(S)"/>
    <m/>
    <m/>
    <m/>
    <m/>
    <m/>
    <m/>
    <m/>
    <m/>
    <m/>
    <m/>
    <m/>
    <m/>
    <m/>
    <m/>
    <m/>
    <m/>
    <m/>
    <m/>
    <m/>
    <m/>
    <m/>
    <m/>
    <m/>
    <m/>
    <m/>
    <m/>
    <m/>
    <m/>
    <m/>
    <m/>
    <m/>
    <m/>
    <m/>
    <m/>
    <m/>
    <m/>
    <m/>
    <m/>
    <m/>
    <m/>
    <m/>
    <m/>
    <m/>
    <m/>
    <m/>
    <m/>
    <m/>
    <m/>
    <m/>
    <m/>
    <m/>
    <m/>
    <m/>
    <m/>
    <m/>
    <m/>
    <m/>
    <m/>
    <m/>
    <m/>
    <m/>
    <m/>
    <m/>
    <m/>
    <m/>
    <m/>
    <m/>
    <m/>
    <m/>
    <m/>
    <m/>
    <m/>
    <m/>
    <m/>
    <m/>
    <m/>
    <m/>
    <m/>
    <m/>
    <m/>
    <m/>
    <m/>
    <m/>
    <m/>
    <m/>
    <m/>
    <m/>
    <m/>
    <x v="0"/>
    <m/>
    <m/>
    <m/>
    <m/>
    <m/>
    <s v="GESTIONADO"/>
    <m/>
    <d v="2024-01-19T00:00:00"/>
    <m/>
    <m/>
    <x v="67"/>
    <x v="0"/>
    <x v="0"/>
    <x v="0"/>
    <x v="0"/>
    <n v="1"/>
    <n v="1"/>
    <n v="1"/>
    <n v="1"/>
    <x v="0"/>
    <n v="1"/>
    <s v="8.22470744FRUBANA SAS -"/>
    <x v="2"/>
    <d v="2024-01-19T00:00:00"/>
    <x v="4102"/>
    <d v="1899-12-30T00:00:00"/>
    <d v="2024-01-19T11:32:00"/>
    <s v="11:32"/>
    <d v="1899-12-30T03:28:19"/>
    <x v="1"/>
    <x v="1"/>
    <x v="6"/>
    <x v="1"/>
    <n v="8193"/>
  </r>
  <r>
    <n v="4134"/>
    <d v="2024-01-19T14:56:12"/>
    <d v="2024-01-19T15:00:23"/>
    <s v="46049316@ventasyservicios.com.co"/>
    <s v="Evelin Gicela Diaz Garzon"/>
    <m/>
    <d v="2024-01-18T00:00:00"/>
    <s v="15:03"/>
    <x v="7"/>
    <m/>
    <m/>
    <m/>
    <m/>
    <m/>
    <m/>
    <s v="bernalc@travel-center.co"/>
    <s v="Cesión de contrato 2 líneas TRAVEL CENTER SAS - nit 811008714-9"/>
    <m/>
    <m/>
    <s v="3116052790"/>
    <s v="TRAVEL CENTER SAS"/>
    <s v="PYME PEQUEÑ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9T00:00:00"/>
    <m/>
    <m/>
    <x v="78"/>
    <x v="6"/>
    <x v="0"/>
    <x v="0"/>
    <x v="0"/>
    <n v="1"/>
    <n v="1"/>
    <n v="1"/>
    <n v="1"/>
    <x v="0"/>
    <n v="1"/>
    <s v="3116052790TRAVEL CENTER SAS"/>
    <x v="0"/>
    <d v="2024-01-19T00:00:00"/>
    <x v="4103"/>
    <d v="1899-12-30T00:00:00"/>
    <d v="2024-01-18T15:03:00"/>
    <s v="15:03"/>
    <d v="1899-12-30T23:57:23"/>
    <x v="4"/>
    <x v="0"/>
    <x v="22"/>
    <x v="1"/>
    <n v="8193"/>
  </r>
  <r>
    <n v="4135"/>
    <d v="2024-01-19T14:52:59"/>
    <d v="2024-01-19T15:05:43"/>
    <s v="45577874@ventasyservicios.com.co"/>
    <s v="David Andres Pardo Torres"/>
    <m/>
    <d v="2024-01-18T00:00:00"/>
    <s v="16:40"/>
    <x v="4"/>
    <m/>
    <m/>
    <m/>
    <m/>
    <m/>
    <m/>
    <m/>
    <m/>
    <s v="guillermopaezj@gmail.com"/>
    <s v="Re: Sesión servicios número de cliente 12040760"/>
    <s v="12040760"/>
    <s v="BIOILS COLOMBIA SAS"/>
    <s v="PYME MEDIANA"/>
    <s v="CLIENTE EXTERNO"/>
    <x v="0"/>
    <m/>
    <s v="FIJO"/>
    <s v="FO"/>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19T00:00:00"/>
    <s v="20689019"/>
    <m/>
    <x v="111"/>
    <x v="0"/>
    <x v="0"/>
    <x v="0"/>
    <x v="0"/>
    <n v="1"/>
    <n v="1"/>
    <n v="1"/>
    <n v="1"/>
    <x v="2"/>
    <n v="2"/>
    <s v="12040760BIOILS COLOMBIA SAS"/>
    <x v="0"/>
    <d v="2024-01-19T00:00:00"/>
    <x v="4104"/>
    <d v="1899-12-30T00:00:00"/>
    <d v="2024-01-18T16:40:00"/>
    <s v="16:40"/>
    <d v="1899-12-30T22:25:43"/>
    <x v="4"/>
    <x v="0"/>
    <x v="14"/>
    <x v="0"/>
    <n v="8193"/>
  </r>
  <r>
    <n v="4136"/>
    <d v="2024-01-19T15:00:50"/>
    <d v="2024-01-19T15:08:20"/>
    <s v="45961543@ventasyservicios.com.co"/>
    <s v="Juan Jose Duque Aguirre"/>
    <m/>
    <d v="2024-01-18T00:00:00"/>
    <s v="11:37 "/>
    <x v="1"/>
    <m/>
    <m/>
    <s v="INVERSIONES PASTO SAS"/>
    <s v="814003209"/>
    <s v="HABILITACIÓN"/>
    <m/>
    <m/>
    <m/>
    <m/>
    <m/>
    <m/>
    <m/>
    <m/>
    <m/>
    <x v="2"/>
    <m/>
    <m/>
    <m/>
    <m/>
    <m/>
    <m/>
    <m/>
    <m/>
    <m/>
    <m/>
    <m/>
    <m/>
    <m/>
    <m/>
    <m/>
    <m/>
    <m/>
    <m/>
    <m/>
    <m/>
    <m/>
    <m/>
    <m/>
    <m/>
    <m/>
    <m/>
    <m/>
    <m/>
    <m/>
    <m/>
    <m/>
    <m/>
    <m/>
    <m/>
    <m/>
    <m/>
    <m/>
    <m/>
    <m/>
    <m/>
    <m/>
    <m/>
    <m/>
    <m/>
    <m/>
    <m/>
    <m/>
    <m/>
    <m/>
    <m/>
    <m/>
    <m/>
    <m/>
    <m/>
    <m/>
    <m/>
    <m/>
    <m/>
    <m/>
    <m/>
    <m/>
    <m/>
    <m/>
    <m/>
    <m/>
    <m/>
    <m/>
    <m/>
    <m/>
    <m/>
    <m/>
    <m/>
    <m/>
    <m/>
    <m/>
    <m/>
    <m/>
    <m/>
    <m/>
    <m/>
    <m/>
    <m/>
    <m/>
    <m/>
    <m/>
    <m/>
    <m/>
    <m/>
    <m/>
    <m/>
    <m/>
    <m/>
    <s v="HABILITACIÓN DE CORREO(S)"/>
    <m/>
    <s v="mantenimiento@inverpasto.com"/>
    <m/>
    <m/>
    <m/>
    <m/>
    <m/>
    <m/>
    <m/>
    <m/>
    <m/>
    <m/>
    <m/>
    <m/>
    <m/>
    <m/>
    <m/>
    <m/>
    <m/>
    <m/>
    <x v="0"/>
    <m/>
    <m/>
    <m/>
    <m/>
    <m/>
    <m/>
    <m/>
    <d v="2024-01-19T00:00:00"/>
    <m/>
    <m/>
    <x v="55"/>
    <x v="1"/>
    <x v="0"/>
    <x v="0"/>
    <x v="0"/>
    <n v="1"/>
    <n v="1"/>
    <n v="1"/>
    <n v="1"/>
    <x v="0"/>
    <n v="1"/>
    <s v="814003209"/>
    <x v="1"/>
    <d v="2024-01-19T00:00:00"/>
    <x v="4105"/>
    <d v="1899-12-30T00:00:00"/>
    <d v="2024-01-18T11:37:00"/>
    <s v="11:37"/>
    <d v="1899-12-31T03:31:20"/>
    <x v="0"/>
    <x v="0"/>
    <x v="6"/>
    <x v="1"/>
    <n v="8193"/>
  </r>
  <r>
    <n v="4137"/>
    <d v="2024-01-19T15:07:50"/>
    <d v="2024-01-19T15:08:45"/>
    <s v="46049316@ventasyservicios.com.co"/>
    <s v="Evelin Gicela Diaz Garzon"/>
    <m/>
    <d v="2024-01-18T00:00:00"/>
    <s v="15:09"/>
    <x v="7"/>
    <m/>
    <m/>
    <m/>
    <m/>
    <m/>
    <m/>
    <s v="maycoldavid.sanchez@transcom.com"/>
    <s v="Re: FW: Cesion de Lineas claro"/>
    <m/>
    <m/>
    <s v="3113564771"/>
    <s v="JENNIFER RAMIREZ"/>
    <s v="NO DETERMINADO"/>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9T00:00:00"/>
    <m/>
    <m/>
    <x v="81"/>
    <x v="6"/>
    <x v="0"/>
    <x v="0"/>
    <x v="0"/>
    <n v="1"/>
    <n v="1"/>
    <n v="1"/>
    <n v="1"/>
    <x v="0"/>
    <n v="1"/>
    <s v="3113564771JENNIFER RAMIREZ"/>
    <x v="0"/>
    <d v="2024-01-19T00:00:00"/>
    <x v="4106"/>
    <d v="1899-12-30T00:00:00"/>
    <d v="2024-01-18T15:09:00"/>
    <s v="15:09"/>
    <d v="1899-12-30T23:59:45"/>
    <x v="4"/>
    <x v="0"/>
    <x v="22"/>
    <x v="1"/>
    <n v="8193"/>
  </r>
  <r>
    <n v="4138"/>
    <d v="2024-01-19T15:05:59"/>
    <d v="2024-01-19T15:14:16"/>
    <s v="45077024@ventasyservicios.com.co"/>
    <s v="Leidy Tatiana Pinzon Calderon"/>
    <m/>
    <d v="2024-01-18T00:00:00"/>
    <s v="18:07"/>
    <x v="7"/>
    <m/>
    <m/>
    <m/>
    <m/>
    <m/>
    <m/>
    <s v="tecnologia@app.gov.co"/>
    <s v="Re: CLARO: Cesión de la línea 3002560654"/>
    <m/>
    <m/>
    <s v="3002560654"/>
    <s v="AGENCIA PARA LA GESTION DEL PAISAJE,"/>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9T00:00:00"/>
    <m/>
    <m/>
    <x v="79"/>
    <x v="6"/>
    <x v="0"/>
    <x v="0"/>
    <x v="0"/>
    <n v="1"/>
    <n v="1"/>
    <n v="1"/>
    <n v="1"/>
    <x v="2"/>
    <n v="2"/>
    <s v="3002560654AGENCIA PARA LA GESTION DEL PAISAJE,"/>
    <x v="0"/>
    <d v="2024-01-19T00:00:00"/>
    <x v="4107"/>
    <d v="1899-12-30T00:00:00"/>
    <d v="2024-01-18T18:07:00"/>
    <s v="18:07"/>
    <d v="1899-12-30T21:07:16"/>
    <x v="4"/>
    <x v="0"/>
    <x v="12"/>
    <x v="1"/>
    <n v="8193"/>
  </r>
  <r>
    <n v="4139"/>
    <d v="2024-01-19T15:11:50"/>
    <d v="2024-01-19T15:14:45"/>
    <s v="45961543@ventasyservicios.com.co"/>
    <s v="Juan Jose Duque Aguirre"/>
    <m/>
    <d v="2024-01-18T00:00:00"/>
    <s v="11:41"/>
    <x v="0"/>
    <m/>
    <m/>
    <m/>
    <m/>
    <m/>
    <m/>
    <m/>
    <m/>
    <s v="kelly.cascavita.ext@claro.com.co"/>
    <s v="RE: Novedad: Adición  de 5 Canales // GRUPO CRECER UNIDOS S.A. // 900150023-7"/>
    <s v="8.21734386"/>
    <s v="GRUPO CRECER UNIDOS LTDA"/>
    <s v="PYME PEQUEÑA"/>
    <s v="CLIENTE CLARO"/>
    <x v="1"/>
    <s v="KELLY JOHANNA CASCAVITA CASTRO "/>
    <s v="MÓVIL"/>
    <m/>
    <m/>
    <s v="PRODUCTO"/>
    <m/>
    <m/>
    <m/>
    <m/>
    <m/>
    <m/>
    <m/>
    <m/>
    <m/>
    <m/>
    <m/>
    <m/>
    <m/>
    <m/>
    <m/>
    <m/>
    <m/>
    <m/>
    <m/>
    <m/>
    <m/>
    <m/>
    <m/>
    <m/>
    <m/>
    <m/>
    <m/>
    <m/>
    <m/>
    <m/>
    <m/>
    <m/>
    <m/>
    <m/>
    <m/>
    <m/>
    <m/>
    <m/>
    <s v="OTROS PRODUCTOS (VENTAS)"/>
    <m/>
    <m/>
    <m/>
    <m/>
    <m/>
    <m/>
    <m/>
    <m/>
    <m/>
    <m/>
    <m/>
    <m/>
    <m/>
    <m/>
    <m/>
    <m/>
    <m/>
    <m/>
    <m/>
    <m/>
    <m/>
    <m/>
    <m/>
    <m/>
    <m/>
    <m/>
    <m/>
    <m/>
    <m/>
    <m/>
    <m/>
    <m/>
    <m/>
    <m/>
    <m/>
    <m/>
    <m/>
    <m/>
    <m/>
    <m/>
    <m/>
    <m/>
    <m/>
    <m/>
    <m/>
    <m/>
    <m/>
    <m/>
    <m/>
    <m/>
    <m/>
    <m/>
    <m/>
    <m/>
    <m/>
    <m/>
    <m/>
    <m/>
    <m/>
    <m/>
    <m/>
    <m/>
    <m/>
    <m/>
    <m/>
    <m/>
    <m/>
    <m/>
    <m/>
    <x v="0"/>
    <m/>
    <m/>
    <m/>
    <m/>
    <m/>
    <s v="GESTIONADO"/>
    <m/>
    <d v="2024-01-19T00:00:00"/>
    <m/>
    <m/>
    <x v="16"/>
    <x v="0"/>
    <x v="0"/>
    <x v="0"/>
    <x v="0"/>
    <n v="1"/>
    <n v="1"/>
    <n v="1"/>
    <n v="1"/>
    <x v="0"/>
    <n v="1"/>
    <s v="8.21734386GRUPO CRECER UNIDOS LTDA"/>
    <x v="0"/>
    <d v="2024-01-19T00:00:00"/>
    <x v="4108"/>
    <d v="1899-12-30T00:00:00"/>
    <d v="2024-01-18T11:41:00"/>
    <s v="11:41"/>
    <d v="1899-12-31T03:33:45"/>
    <x v="0"/>
    <x v="0"/>
    <x v="6"/>
    <x v="1"/>
    <n v="8193"/>
  </r>
  <r>
    <n v="4140"/>
    <d v="2024-01-19T15:16:05"/>
    <d v="2024-01-19T15:16:49"/>
    <s v="46049316@ventasyservicios.com.co"/>
    <s v="Evelin Gicela Diaz Garzon"/>
    <m/>
    <d v="2024-01-18T00:00:00"/>
    <s v="16:08"/>
    <x v="7"/>
    <m/>
    <m/>
    <m/>
    <m/>
    <m/>
    <m/>
    <s v="tesoreria@qpanymas.com"/>
    <s v="Cesion de contrato movil y fijo"/>
    <m/>
    <m/>
    <s v="3103397085"/>
    <s v="GRUPAL PAN S.A.S."/>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9T00:00:00"/>
    <m/>
    <m/>
    <x v="78"/>
    <x v="6"/>
    <x v="0"/>
    <x v="0"/>
    <x v="0"/>
    <n v="1"/>
    <n v="1"/>
    <n v="1"/>
    <n v="1"/>
    <x v="0"/>
    <n v="1"/>
    <s v="3103397085GRUPAL PAN S.A.S."/>
    <x v="0"/>
    <d v="2024-01-19T00:00:00"/>
    <x v="4109"/>
    <d v="1899-12-30T00:00:00"/>
    <d v="2024-01-18T16:08:00"/>
    <s v="16:08"/>
    <d v="1899-12-30T23:08:49"/>
    <x v="4"/>
    <x v="0"/>
    <x v="22"/>
    <x v="1"/>
    <n v="8193"/>
  </r>
  <r>
    <n v="4141"/>
    <d v="2024-01-19T15:21:33"/>
    <d v="2024-01-19T15:22:19"/>
    <s v="46049316@ventasyservicios.com.co"/>
    <s v="Evelin Gicela Diaz Garzon"/>
    <m/>
    <d v="2024-01-18T00:00:00"/>
    <s v="04:10"/>
    <x v="7"/>
    <m/>
    <m/>
    <m/>
    <m/>
    <m/>
    <m/>
    <s v="laura.botero@talento.cloud"/>
    <s v="Cesión linea 3195763451"/>
    <m/>
    <m/>
    <s v="319 5763451 "/>
    <s v="BOTERO OSPINA SOLUCIONES "/>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9T00:00:00"/>
    <m/>
    <m/>
    <x v="78"/>
    <x v="6"/>
    <x v="0"/>
    <x v="0"/>
    <x v="0"/>
    <n v="1"/>
    <n v="1"/>
    <n v="1"/>
    <n v="1"/>
    <x v="1"/>
    <n v="2"/>
    <s v="319 5763451 BOTERO OSPINA SOLUCIONES "/>
    <x v="0"/>
    <d v="2024-01-19T00:00:00"/>
    <x v="4110"/>
    <d v="1899-12-30T00:00:00"/>
    <d v="2024-01-18T04:10:00"/>
    <s v="04:10"/>
    <d v="1899-12-31T11:12:19"/>
    <x v="0"/>
    <x v="0"/>
    <x v="22"/>
    <x v="1"/>
    <n v="8193"/>
  </r>
  <r>
    <n v="4142"/>
    <d v="2024-01-19T15:26:42"/>
    <d v="2024-01-19T15:27:21"/>
    <s v="46049316@ventasyservicios.com.co"/>
    <s v="Evelin Gicela Diaz Garzon"/>
    <m/>
    <d v="2024-01-18T00:00:00"/>
    <s v="16:10"/>
    <x v="7"/>
    <m/>
    <m/>
    <m/>
    <m/>
    <m/>
    <m/>
    <s v="laura.botero@talento.cloud"/>
    <s v="Cesión linea 3195763451"/>
    <m/>
    <m/>
    <s v="319 5763451 "/>
    <s v="BOTERO OSPINA SOLUCIONES "/>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9T00:00:00"/>
    <m/>
    <m/>
    <x v="78"/>
    <x v="6"/>
    <x v="0"/>
    <x v="0"/>
    <x v="0"/>
    <n v="1"/>
    <n v="1"/>
    <n v="1"/>
    <n v="1"/>
    <x v="2"/>
    <n v="2"/>
    <s v="319 5763451 BOTERO OSPINA SOLUCIONES "/>
    <x v="0"/>
    <d v="2024-01-19T00:00:00"/>
    <x v="4111"/>
    <d v="1899-12-30T00:00:00"/>
    <d v="2024-01-18T16:10:00"/>
    <s v="16:10"/>
    <d v="1899-12-30T23:17:21"/>
    <x v="4"/>
    <x v="0"/>
    <x v="22"/>
    <x v="1"/>
    <n v="8193"/>
  </r>
  <r>
    <n v="4143"/>
    <d v="2024-01-19T15:28:42"/>
    <d v="2024-01-19T15:30:42"/>
    <s v="45961543@ventasyservicios.com.co"/>
    <s v="Juan Jose Duque Aguirre"/>
    <m/>
    <d v="2024-01-19T00:00:00"/>
    <s v="11:43 "/>
    <x v="0"/>
    <m/>
    <m/>
    <m/>
    <m/>
    <m/>
    <m/>
    <m/>
    <m/>
    <s v="contabilidadskynet@gmail.com"/>
    <s v="Fwd: VERIFICACIÓN CAMBIO DE VELOCIDAD - GRUPO TECNOMEGA S A S OT 20467078VERIFICACIÓN CAMBIO DE VELOCIDAD - GRUPO TECNOMEGA S A S OT 20467078"/>
    <s v="13303574"/>
    <s v="GRUPO TECNOMEGA S A S"/>
    <s v="MICRO"/>
    <s v="CLIENTE EXTERNO"/>
    <x v="0"/>
    <m/>
    <s v="FIJO"/>
    <s v="FO"/>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19T00:00:00"/>
    <m/>
    <m/>
    <x v="111"/>
    <x v="0"/>
    <x v="0"/>
    <x v="0"/>
    <x v="0"/>
    <n v="1"/>
    <n v="1"/>
    <n v="1"/>
    <n v="1"/>
    <x v="1"/>
    <n v="3"/>
    <s v="13303574GRUPO TECNOMEGA S A S"/>
    <x v="2"/>
    <d v="2024-01-19T00:00:00"/>
    <x v="4112"/>
    <d v="1899-12-30T00:00:00"/>
    <d v="2024-01-19T11:43:00"/>
    <s v="11:43"/>
    <d v="1899-12-30T03:47:42"/>
    <x v="1"/>
    <x v="1"/>
    <x v="6"/>
    <x v="1"/>
    <n v="8193"/>
  </r>
  <r>
    <n v="4144"/>
    <d v="2024-01-19T15:31:42"/>
    <d v="2024-01-19T15:33:48"/>
    <s v="45961543@ventasyservicios.com.co"/>
    <s v="Juan Jose Duque Aguirre"/>
    <m/>
    <d v="2024-01-18T00:00:00"/>
    <s v="11:51"/>
    <x v="0"/>
    <m/>
    <m/>
    <m/>
    <m/>
    <m/>
    <m/>
    <m/>
    <m/>
    <s v="cartera@refacil.com"/>
    <s v="Fwd: Recall: RE: CANCELACI??N REVERTIDOS DE DATOS - CLARO"/>
    <s v="0"/>
    <s v="0"/>
    <s v="NO DETERMINADO"/>
    <s v="CLIENTE EXTERNO"/>
    <x v="0"/>
    <m/>
    <s v="MÓVIL"/>
    <m/>
    <m/>
    <s v="CASO RECHAZADO"/>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19T00:00:00"/>
    <m/>
    <m/>
    <x v="3"/>
    <x v="0"/>
    <x v="0"/>
    <x v="0"/>
    <x v="0"/>
    <n v="1"/>
    <n v="1"/>
    <n v="1"/>
    <n v="1"/>
    <x v="0"/>
    <n v="1"/>
    <s v="00"/>
    <x v="0"/>
    <d v="2024-01-19T00:00:00"/>
    <x v="4113"/>
    <d v="1899-12-30T00:00:00"/>
    <d v="2024-01-18T11:51:00"/>
    <s v="11:51"/>
    <d v="1899-12-31T03:42:48"/>
    <x v="0"/>
    <x v="0"/>
    <x v="6"/>
    <x v="1"/>
    <n v="8193"/>
  </r>
  <r>
    <n v="4145"/>
    <d v="2024-01-19T15:34:38"/>
    <d v="2024-01-19T15:34:56"/>
    <s v="46044959@ventasyservicios.com.co"/>
    <s v="Brayan Enrique Cuida Castillo"/>
    <m/>
    <d v="2024-01-18T00:00:00"/>
    <s v="8:44 a. m."/>
    <x v="4"/>
    <m/>
    <m/>
    <m/>
    <m/>
    <m/>
    <m/>
    <m/>
    <m/>
    <s v="soporte.it@santafedevarsovia.com.co"/>
    <s v="RE: Cancelación servicios CLaro t-soluciona"/>
    <s v="13341223"/>
    <s v=" RUA GROUP C.I.B SAS"/>
    <s v="SOHO"/>
    <s v="CLIENTE CLARO"/>
    <x v="0"/>
    <m/>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9T00:00:00"/>
    <s v="NN"/>
    <m/>
    <x v="58"/>
    <x v="0"/>
    <x v="0"/>
    <x v="0"/>
    <x v="0"/>
    <n v="1"/>
    <n v="1"/>
    <n v="1"/>
    <n v="1"/>
    <x v="2"/>
    <n v="2"/>
    <s v="13341223 RUA GROUP C.I.B SAS"/>
    <x v="0"/>
    <d v="2024-01-19T00:00:00"/>
    <x v="4114"/>
    <d v="1899-12-30T00:00:00"/>
    <d v="2024-01-18T08:44:00"/>
    <s v="8:44"/>
    <d v="1899-12-31T06:50:56"/>
    <x v="0"/>
    <x v="0"/>
    <x v="7"/>
    <x v="0"/>
    <n v="8193"/>
  </r>
  <r>
    <n v="4146"/>
    <d v="2024-01-19T15:12:08"/>
    <d v="2024-01-19T15:41:46"/>
    <s v="45981202@ventasyservicios.com.co"/>
    <s v="Candida Mayerli Moyano Casallas"/>
    <m/>
    <d v="2024-01-19T00:00:00"/>
    <s v="9:38 a. m."/>
    <x v="5"/>
    <m/>
    <m/>
    <m/>
    <m/>
    <m/>
    <m/>
    <m/>
    <m/>
    <m/>
    <m/>
    <s v="1.46944901"/>
    <s v="LUIGUI YESID GOMEZ CASTELLANOS"/>
    <s v="SOHO"/>
    <s v="CLIENTE EXTERNO"/>
    <x v="0"/>
    <m/>
    <m/>
    <m/>
    <m/>
    <m/>
    <m/>
    <m/>
    <m/>
    <m/>
    <m/>
    <m/>
    <m/>
    <m/>
    <m/>
    <m/>
    <m/>
    <m/>
    <m/>
    <m/>
    <m/>
    <m/>
    <m/>
    <m/>
    <m/>
    <m/>
    <m/>
    <m/>
    <m/>
    <m/>
    <m/>
    <m/>
    <m/>
    <m/>
    <m/>
    <m/>
    <m/>
    <m/>
    <m/>
    <m/>
    <m/>
    <m/>
    <m/>
    <m/>
    <m/>
    <m/>
    <m/>
    <m/>
    <m/>
    <m/>
    <m/>
    <m/>
    <m/>
    <m/>
    <m/>
    <m/>
    <m/>
    <m/>
    <m/>
    <m/>
    <m/>
    <m/>
    <m/>
    <m/>
    <m/>
    <m/>
    <m/>
    <m/>
    <m/>
    <m/>
    <m/>
    <m/>
    <m/>
    <m/>
    <m/>
    <m/>
    <m/>
    <m/>
    <m/>
    <m/>
    <m/>
    <m/>
    <s v="Documento de Luigui Ronaldo"/>
    <s v="MÓVIL"/>
    <m/>
    <s v="CORREO SIN ADJUNTO"/>
    <m/>
    <m/>
    <m/>
    <m/>
    <m/>
    <m/>
    <m/>
    <m/>
    <m/>
    <m/>
    <m/>
    <m/>
    <m/>
    <m/>
    <m/>
    <m/>
    <m/>
    <m/>
    <m/>
    <m/>
    <m/>
    <m/>
    <m/>
    <m/>
    <m/>
    <m/>
    <m/>
    <m/>
    <x v="0"/>
    <m/>
    <m/>
    <m/>
    <m/>
    <m/>
    <s v="GESTIONADO"/>
    <m/>
    <d v="2024-01-19T00:00:00"/>
    <m/>
    <m/>
    <x v="104"/>
    <x v="4"/>
    <x v="0"/>
    <x v="0"/>
    <x v="0"/>
    <n v="1"/>
    <n v="1"/>
    <n v="1"/>
    <n v="1"/>
    <x v="0"/>
    <n v="1"/>
    <s v="1.46944901"/>
    <x v="0"/>
    <d v="2024-01-19T00:00:00"/>
    <x v="4115"/>
    <d v="1899-12-30T00:00:00"/>
    <d v="2024-01-19T09:38:00"/>
    <s v="9:38"/>
    <d v="1899-12-30T06:03:46"/>
    <x v="2"/>
    <x v="2"/>
    <x v="10"/>
    <x v="1"/>
    <n v="8193"/>
  </r>
  <r>
    <n v="4147"/>
    <d v="2024-01-19T15:11:29"/>
    <d v="2024-01-19T15:43:46"/>
    <s v="45577874@ventasyservicios.com.co"/>
    <s v="David Andres Pardo Torres"/>
    <m/>
    <d v="2024-01-18T00:00:00"/>
    <s v="16:47"/>
    <x v="4"/>
    <m/>
    <m/>
    <m/>
    <m/>
    <m/>
    <m/>
    <m/>
    <m/>
    <s v="plasticosbmsas@gmail.com"/>
    <s v="SOLICITUD CESION DE CONTRATO"/>
    <s v="13910685"/>
    <s v="PLASTICOS BEMEN S.A.S"/>
    <s v="MICRO"/>
    <s v="CLIENTE EXTERNO"/>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9T00:00:00"/>
    <s v="996847664"/>
    <m/>
    <x v="37"/>
    <x v="0"/>
    <x v="0"/>
    <x v="0"/>
    <x v="0"/>
    <n v="1"/>
    <n v="1"/>
    <n v="1"/>
    <n v="1"/>
    <x v="0"/>
    <n v="1"/>
    <s v="13910685PLASTICOS BEMEN S.A.S"/>
    <x v="0"/>
    <d v="2024-01-19T00:00:00"/>
    <x v="4116"/>
    <d v="1899-12-30T00:00:00"/>
    <d v="2024-01-18T16:47:00"/>
    <s v="16:47"/>
    <d v="1899-12-30T22:56:46"/>
    <x v="4"/>
    <x v="0"/>
    <x v="14"/>
    <x v="0"/>
    <n v="8193"/>
  </r>
  <r>
    <n v="4148"/>
    <d v="2024-01-19T14:37:23"/>
    <d v="2024-01-19T15:44:53"/>
    <s v="45632550@ventasyservicios.com.co"/>
    <s v="Alejandra Rodriguez Cajamarca"/>
    <m/>
    <d v="2024-01-19T00:00:00"/>
    <s v="1:04 p. m."/>
    <x v="4"/>
    <m/>
    <m/>
    <m/>
    <m/>
    <m/>
    <m/>
    <m/>
    <m/>
    <s v="cdaorientesas@gmail.com"/>
    <s v="Re: BAJAR MEGAS Y CANCELAR TELEFONIA 18491817"/>
    <s v="18491817"/>
    <s v="CDA RACING S.A.S."/>
    <s v="MICRO"/>
    <s v="CLIENTE EXTERNO"/>
    <x v="0"/>
    <m/>
    <s v="FIJO"/>
    <s v="HFC"/>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9T00:00:00"/>
    <m/>
    <m/>
    <x v="0"/>
    <x v="0"/>
    <x v="0"/>
    <x v="0"/>
    <x v="0"/>
    <n v="1"/>
    <n v="1"/>
    <n v="1"/>
    <n v="1"/>
    <x v="0"/>
    <n v="1"/>
    <s v="18491817CDA RACING S.A.S."/>
    <x v="0"/>
    <d v="2024-01-19T00:00:00"/>
    <x v="4117"/>
    <d v="1899-12-30T00:00:00"/>
    <d v="2024-01-19T01:04:00"/>
    <s v="1:04"/>
    <d v="1899-12-30T14:40:53"/>
    <x v="3"/>
    <x v="2"/>
    <x v="24"/>
    <x v="0"/>
    <n v="8193"/>
  </r>
  <r>
    <n v="4149"/>
    <d v="2024-01-19T15:48:34"/>
    <d v="2024-01-19T15:50:38"/>
    <s v="46044558@ventasyservicios.com.co"/>
    <s v="Dick Harry Rodriguez Rocha"/>
    <m/>
    <d v="2024-01-19T00:00:00"/>
    <s v="8:38"/>
    <x v="4"/>
    <m/>
    <m/>
    <m/>
    <m/>
    <m/>
    <m/>
    <m/>
    <m/>
    <s v="antoniopmahecha@gmail.com"/>
    <s v="Fwd:"/>
    <s v="12516770"/>
    <s v="ALFOREQUIPOS DEL TOLIMA S"/>
    <s v="MICRO"/>
    <s v="CLIENTE EXTERNO"/>
    <x v="0"/>
    <m/>
    <s v="FIJO"/>
    <s v="FO"/>
    <s v="PRODUCTO"/>
    <m/>
    <m/>
    <m/>
    <m/>
    <m/>
    <m/>
    <m/>
    <m/>
    <m/>
    <m/>
    <m/>
    <m/>
    <m/>
    <m/>
    <m/>
    <m/>
    <m/>
    <m/>
    <m/>
    <m/>
    <m/>
    <m/>
    <m/>
    <m/>
    <m/>
    <m/>
    <m/>
    <m/>
    <m/>
    <m/>
    <m/>
    <m/>
    <m/>
    <m/>
    <m/>
    <m/>
    <m/>
    <m/>
    <s v="INFORMACIÓN DE BENEFICIOS"/>
    <m/>
    <m/>
    <m/>
    <m/>
    <m/>
    <m/>
    <m/>
    <m/>
    <m/>
    <m/>
    <m/>
    <m/>
    <m/>
    <m/>
    <m/>
    <m/>
    <m/>
    <m/>
    <m/>
    <m/>
    <m/>
    <m/>
    <m/>
    <m/>
    <m/>
    <m/>
    <m/>
    <m/>
    <m/>
    <m/>
    <m/>
    <m/>
    <m/>
    <m/>
    <m/>
    <m/>
    <m/>
    <m/>
    <m/>
    <m/>
    <m/>
    <m/>
    <m/>
    <m/>
    <m/>
    <m/>
    <m/>
    <m/>
    <m/>
    <m/>
    <m/>
    <m/>
    <m/>
    <m/>
    <m/>
    <m/>
    <m/>
    <m/>
    <m/>
    <m/>
    <m/>
    <m/>
    <m/>
    <m/>
    <m/>
    <m/>
    <m/>
    <m/>
    <m/>
    <m/>
    <x v="0"/>
    <m/>
    <m/>
    <m/>
    <m/>
    <m/>
    <s v="GESTIONADO"/>
    <m/>
    <d v="2024-01-19T00:00:00"/>
    <m/>
    <m/>
    <x v="26"/>
    <x v="0"/>
    <x v="0"/>
    <x v="0"/>
    <x v="0"/>
    <n v="1"/>
    <n v="1"/>
    <n v="1"/>
    <n v="1"/>
    <x v="0"/>
    <n v="1"/>
    <s v="12516770ALFOREQUIPOS DEL TOLIMA S"/>
    <x v="0"/>
    <d v="2024-01-19T00:00:00"/>
    <x v="4118"/>
    <d v="1899-12-30T00:00:00"/>
    <d v="2024-01-19T08:38:00"/>
    <s v="8:38"/>
    <d v="1899-12-30T07:12:38"/>
    <x v="2"/>
    <x v="2"/>
    <x v="20"/>
    <x v="1"/>
    <n v="8193"/>
  </r>
  <r>
    <n v="4150"/>
    <d v="2024-01-19T15:53:31"/>
    <d v="2024-01-19T15:54:13"/>
    <s v="46044959@ventasyservicios.com.co"/>
    <s v="Brayan Enrique Cuida Castillo"/>
    <m/>
    <d v="2024-01-18T00:00:00"/>
    <s v="10:10 a. m."/>
    <x v="4"/>
    <m/>
    <m/>
    <m/>
    <m/>
    <m/>
    <m/>
    <m/>
    <m/>
    <s v="manuel.pelaez@comunicacionesymas.com"/>
    <s v="Revisión y explicación de facturación inicial."/>
    <s v="8.22503108"/>
    <s v=" AUTAMA "/>
    <s v="SOHO"/>
    <s v="CLIENTE CLAR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9T00:00:00"/>
    <s v="nn"/>
    <m/>
    <x v="47"/>
    <x v="0"/>
    <x v="0"/>
    <x v="0"/>
    <x v="0"/>
    <n v="1"/>
    <n v="1"/>
    <n v="1"/>
    <n v="1"/>
    <x v="0"/>
    <n v="1"/>
    <s v="8.22503108 AUTAMA "/>
    <x v="0"/>
    <d v="2024-01-19T00:00:00"/>
    <x v="4119"/>
    <d v="1899-12-30T00:00:00"/>
    <d v="2024-01-18T10:10:00"/>
    <s v="10:10"/>
    <d v="1899-12-31T05:44:13"/>
    <x v="0"/>
    <x v="0"/>
    <x v="7"/>
    <x v="0"/>
    <n v="8193"/>
  </r>
  <r>
    <n v="4151"/>
    <d v="2024-01-19T15:52:23"/>
    <d v="2024-01-19T15:56:13"/>
    <s v="45981202@ventasyservicios.com.co"/>
    <s v="Candida Mayerli Moyano Casallas"/>
    <m/>
    <d v="2024-01-19T00:00:00"/>
    <s v="9:51 a. m."/>
    <x v="5"/>
    <m/>
    <m/>
    <m/>
    <m/>
    <m/>
    <m/>
    <m/>
    <m/>
    <m/>
    <m/>
    <s v="3142795876 "/>
    <s v="AMALFA ISABEL GUISADO ACOSTA"/>
    <s v="SOHO"/>
    <s v="CLIENTE EXTERNO"/>
    <x v="0"/>
    <m/>
    <m/>
    <m/>
    <m/>
    <m/>
    <m/>
    <m/>
    <m/>
    <m/>
    <m/>
    <m/>
    <m/>
    <m/>
    <m/>
    <m/>
    <m/>
    <m/>
    <m/>
    <m/>
    <m/>
    <m/>
    <m/>
    <m/>
    <m/>
    <m/>
    <m/>
    <m/>
    <m/>
    <m/>
    <m/>
    <m/>
    <m/>
    <m/>
    <m/>
    <m/>
    <m/>
    <m/>
    <m/>
    <m/>
    <m/>
    <m/>
    <m/>
    <m/>
    <m/>
    <m/>
    <m/>
    <m/>
    <m/>
    <m/>
    <m/>
    <m/>
    <m/>
    <m/>
    <m/>
    <m/>
    <m/>
    <m/>
    <m/>
    <m/>
    <m/>
    <m/>
    <m/>
    <m/>
    <m/>
    <m/>
    <m/>
    <m/>
    <m/>
    <m/>
    <m/>
    <m/>
    <m/>
    <m/>
    <m/>
    <m/>
    <m/>
    <m/>
    <m/>
    <m/>
    <m/>
    <m/>
    <s v="Aclaracion facturas"/>
    <s v="MÓVIL"/>
    <m/>
    <s v="PAGO YA APLICADO"/>
    <s v="CAV CLARO"/>
    <s v="TRANSFERENCIA CON PAGO A LA REFERENCIA"/>
    <m/>
    <m/>
    <m/>
    <m/>
    <m/>
    <m/>
    <m/>
    <m/>
    <m/>
    <m/>
    <m/>
    <m/>
    <m/>
    <m/>
    <m/>
    <m/>
    <m/>
    <m/>
    <m/>
    <m/>
    <m/>
    <m/>
    <m/>
    <m/>
    <m/>
    <m/>
    <x v="0"/>
    <m/>
    <m/>
    <m/>
    <m/>
    <m/>
    <s v="GESTIONADO"/>
    <m/>
    <d v="2024-01-19T00:00:00"/>
    <s v="19/01/2024 03:51 p. m"/>
    <m/>
    <x v="70"/>
    <x v="4"/>
    <x v="0"/>
    <x v="0"/>
    <x v="0"/>
    <n v="1"/>
    <n v="1"/>
    <n v="1"/>
    <n v="1"/>
    <x v="0"/>
    <n v="1"/>
    <s v="3142795876 "/>
    <x v="0"/>
    <d v="2024-01-19T00:00:00"/>
    <x v="4120"/>
    <d v="1899-12-30T00:00:00"/>
    <d v="2024-01-19T09:51:00"/>
    <s v="9:51"/>
    <d v="1899-12-30T06:05:13"/>
    <x v="2"/>
    <x v="2"/>
    <x v="10"/>
    <x v="1"/>
    <n v="8193"/>
  </r>
  <r>
    <n v="4152"/>
    <d v="2024-01-19T15:57:31"/>
    <d v="2024-01-19T15:58:59"/>
    <s v="46046817@ventasyservicios.com.co"/>
    <s v="Nicolas Romero Parra"/>
    <m/>
    <d v="2024-01-18T00:00:00"/>
    <s v="13:21"/>
    <x v="4"/>
    <m/>
    <m/>
    <m/>
    <m/>
    <m/>
    <m/>
    <m/>
    <m/>
    <s v="gcs2727@hotmail.com"/>
    <s v="Re: Cancelacion de servicio"/>
    <s v="60583468"/>
    <s v="GILBERTO CARRENO SILVA"/>
    <s v="SOHO"/>
    <s v="CLIENTE CLARO"/>
    <x v="0"/>
    <m/>
    <s v="FIJO"/>
    <s v="HFC"/>
    <s v="CANCELACIÓN DE SERVICIO"/>
    <m/>
    <m/>
    <m/>
    <m/>
    <m/>
    <m/>
    <m/>
    <s v="PROPUESTA CONTENCIÓN"/>
    <m/>
    <m/>
    <m/>
    <m/>
    <m/>
    <m/>
    <m/>
    <m/>
    <m/>
    <m/>
    <m/>
    <m/>
    <m/>
    <m/>
    <m/>
    <m/>
    <m/>
    <m/>
    <m/>
    <m/>
    <m/>
    <m/>
    <m/>
    <m/>
    <m/>
    <m/>
    <m/>
    <m/>
    <m/>
    <m/>
    <m/>
    <m/>
    <m/>
    <m/>
    <m/>
    <m/>
    <m/>
    <m/>
    <m/>
    <m/>
    <m/>
    <m/>
    <m/>
    <m/>
    <m/>
    <m/>
    <m/>
    <m/>
    <m/>
    <m/>
    <m/>
    <m/>
    <m/>
    <m/>
    <m/>
    <m/>
    <m/>
    <m/>
    <m/>
    <m/>
    <m/>
    <m/>
    <m/>
    <m/>
    <m/>
    <m/>
    <m/>
    <m/>
    <m/>
    <m/>
    <m/>
    <m/>
    <m/>
    <m/>
    <m/>
    <m/>
    <m/>
    <m/>
    <m/>
    <m/>
    <m/>
    <m/>
    <m/>
    <m/>
    <m/>
    <m/>
    <m/>
    <m/>
    <m/>
    <m/>
    <m/>
    <m/>
    <m/>
    <m/>
    <m/>
    <m/>
    <m/>
    <s v="TOTAL"/>
    <m/>
    <s v="NO INDICA MOTIVO"/>
    <m/>
    <x v="1"/>
    <m/>
    <m/>
    <s v="1"/>
    <m/>
    <m/>
    <s v="GESTIONADO"/>
    <m/>
    <d v="2024-01-19T00:00:00"/>
    <s v="N/A"/>
    <s v="996850362"/>
    <x v="11"/>
    <x v="0"/>
    <x v="0"/>
    <x v="0"/>
    <x v="0"/>
    <n v="1"/>
    <n v="1"/>
    <n v="1"/>
    <n v="1"/>
    <x v="0"/>
    <n v="1"/>
    <s v="60583468GILBERTO CARRENO SILVA"/>
    <x v="1"/>
    <d v="2024-01-19T00:00:00"/>
    <x v="4121"/>
    <d v="1899-12-30T00:00:00"/>
    <d v="2024-01-18T13:21:00"/>
    <s v="13:21"/>
    <d v="1899-12-31T02:37:59"/>
    <x v="0"/>
    <x v="0"/>
    <x v="3"/>
    <x v="1"/>
    <n v="8193"/>
  </r>
  <r>
    <n v="4153"/>
    <d v="2024-01-19T16:03:31"/>
    <d v="2024-01-19T16:04:14"/>
    <s v="45981202@ventasyservicios.com.co"/>
    <s v="Candida Mayerli Moyano Casallas"/>
    <m/>
    <d v="2024-01-19T00:00:00"/>
    <s v="10:08 a. m."/>
    <x v="5"/>
    <m/>
    <m/>
    <m/>
    <m/>
    <m/>
    <m/>
    <m/>
    <m/>
    <m/>
    <m/>
    <s v="3137749972 "/>
    <s v="JORGE ARMANDO OCAMPO MEDINA"/>
    <s v="SOHO"/>
    <s v="CLIENTE EXTERNO"/>
    <x v="0"/>
    <m/>
    <m/>
    <m/>
    <m/>
    <m/>
    <m/>
    <m/>
    <m/>
    <m/>
    <m/>
    <m/>
    <m/>
    <m/>
    <m/>
    <m/>
    <m/>
    <m/>
    <m/>
    <m/>
    <m/>
    <m/>
    <m/>
    <m/>
    <m/>
    <m/>
    <m/>
    <m/>
    <m/>
    <m/>
    <m/>
    <m/>
    <m/>
    <m/>
    <m/>
    <m/>
    <m/>
    <m/>
    <m/>
    <m/>
    <m/>
    <m/>
    <m/>
    <m/>
    <m/>
    <m/>
    <m/>
    <m/>
    <m/>
    <m/>
    <m/>
    <m/>
    <m/>
    <m/>
    <m/>
    <m/>
    <m/>
    <m/>
    <m/>
    <m/>
    <m/>
    <m/>
    <m/>
    <m/>
    <m/>
    <m/>
    <m/>
    <m/>
    <m/>
    <m/>
    <m/>
    <m/>
    <m/>
    <m/>
    <m/>
    <m/>
    <m/>
    <m/>
    <m/>
    <m/>
    <m/>
    <m/>
    <s v="Re: Solicitud de Cargo de pago realizado en app para desbloqueo del equipo"/>
    <s v="MÓVIL"/>
    <m/>
    <s v="CORREO SIN ADJUNTO"/>
    <m/>
    <m/>
    <m/>
    <m/>
    <m/>
    <m/>
    <m/>
    <m/>
    <m/>
    <m/>
    <m/>
    <m/>
    <m/>
    <m/>
    <m/>
    <m/>
    <m/>
    <m/>
    <m/>
    <m/>
    <m/>
    <m/>
    <m/>
    <m/>
    <m/>
    <m/>
    <m/>
    <m/>
    <x v="0"/>
    <m/>
    <m/>
    <m/>
    <m/>
    <m/>
    <s v="GESTIONADO"/>
    <m/>
    <d v="2024-01-19T00:00:00"/>
    <m/>
    <m/>
    <x v="104"/>
    <x v="4"/>
    <x v="0"/>
    <x v="0"/>
    <x v="0"/>
    <n v="1"/>
    <n v="1"/>
    <n v="1"/>
    <n v="1"/>
    <x v="0"/>
    <n v="1"/>
    <s v="3137749972 "/>
    <x v="2"/>
    <d v="2024-01-19T00:00:00"/>
    <x v="4122"/>
    <d v="1899-12-30T00:00:00"/>
    <d v="2024-01-19T10:08:00"/>
    <s v="10:08"/>
    <d v="1899-12-30T05:56:14"/>
    <x v="1"/>
    <x v="1"/>
    <x v="10"/>
    <x v="1"/>
    <n v="8193"/>
  </r>
  <r>
    <n v="4154"/>
    <d v="2024-01-19T15:44:56"/>
    <d v="2024-01-19T16:06:02"/>
    <s v="45632550@ventasyservicios.com.co"/>
    <s v="Alejandra Rodriguez Cajamarca"/>
    <m/>
    <d v="2024-01-18T00:00:00"/>
    <s v="7:22 a. m."/>
    <x v="4"/>
    <m/>
    <m/>
    <m/>
    <m/>
    <m/>
    <m/>
    <m/>
    <m/>
    <s v="sec.hacienda@cabrera-santander.gov.co"/>
    <s v="Re: Solicitud cruce de números plan de Corporativo Municipio de Cabrera nit. 890.205.575-3."/>
    <s v="3124490662"/>
    <s v="MUNICIPIO DE CABRERA"/>
    <s v="SOHO"/>
    <s v="CLIENTE EXTERNO"/>
    <x v="0"/>
    <m/>
    <s v="MÓVIL"/>
    <m/>
    <m/>
    <s v="CAMBIO DE NÚMERO"/>
    <m/>
    <m/>
    <m/>
    <s v="CRUCE DE MINES"/>
    <m/>
    <m/>
    <m/>
    <m/>
    <m/>
    <m/>
    <m/>
    <m/>
    <m/>
    <m/>
    <m/>
    <m/>
    <m/>
    <m/>
    <m/>
    <m/>
    <m/>
    <m/>
    <m/>
    <m/>
    <m/>
    <m/>
    <m/>
    <m/>
    <m/>
    <m/>
    <m/>
    <m/>
    <m/>
    <m/>
    <m/>
    <m/>
    <m/>
    <m/>
    <m/>
    <m/>
    <m/>
    <m/>
    <m/>
    <m/>
    <m/>
    <m/>
    <m/>
    <m/>
    <m/>
    <m/>
    <m/>
    <m/>
    <m/>
    <m/>
    <m/>
    <m/>
    <m/>
    <m/>
    <m/>
    <m/>
    <m/>
    <m/>
    <m/>
    <m/>
    <m/>
    <m/>
    <m/>
    <m/>
    <m/>
    <m/>
    <m/>
    <m/>
    <m/>
    <m/>
    <m/>
    <m/>
    <m/>
    <m/>
    <m/>
    <m/>
    <m/>
    <m/>
    <m/>
    <m/>
    <m/>
    <m/>
    <m/>
    <m/>
    <m/>
    <m/>
    <m/>
    <m/>
    <m/>
    <m/>
    <m/>
    <m/>
    <m/>
    <m/>
    <m/>
    <m/>
    <m/>
    <m/>
    <m/>
    <m/>
    <m/>
    <m/>
    <m/>
    <m/>
    <x v="0"/>
    <m/>
    <m/>
    <m/>
    <m/>
    <m/>
    <s v="GESTIONADO"/>
    <m/>
    <d v="2024-01-19T00:00:00"/>
    <m/>
    <m/>
    <x v="182"/>
    <x v="0"/>
    <x v="0"/>
    <x v="0"/>
    <x v="0"/>
    <n v="1"/>
    <n v="1"/>
    <n v="1"/>
    <n v="1"/>
    <x v="0"/>
    <n v="1"/>
    <s v="3124490662MUNICIPIO DE CABRERA"/>
    <x v="0"/>
    <d v="2024-01-19T00:00:00"/>
    <x v="4123"/>
    <d v="1899-12-30T00:00:00"/>
    <d v="2024-01-18T07:22:00"/>
    <s v="7:22"/>
    <d v="1899-12-31T08:44:02"/>
    <x v="0"/>
    <x v="0"/>
    <x v="24"/>
    <x v="0"/>
    <n v="8193"/>
  </r>
  <r>
    <n v="4155"/>
    <d v="2024-01-19T15:48:11"/>
    <d v="2024-01-19T16:06:17"/>
    <s v="45577874@ventasyservicios.com.co"/>
    <s v="David Andres Pardo Torres"/>
    <m/>
    <d v="2024-01-18T00:00:00"/>
    <s v="17:17"/>
    <x v="4"/>
    <m/>
    <m/>
    <m/>
    <m/>
    <m/>
    <m/>
    <m/>
    <m/>
    <s v="misticrose798@gmail.com"/>
    <s v="Fwd: sesion contrato"/>
    <s v="75321626"/>
    <s v="DERLY PAOL LOPEZ RODRIGUEZ"/>
    <s v="PYME PEQUEÑA"/>
    <s v="CLIENTE EXTERNO"/>
    <x v="0"/>
    <m/>
    <s v="FIJO"/>
    <s v="HFC"/>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19T00:00:00"/>
    <s v="996852393"/>
    <m/>
    <x v="111"/>
    <x v="0"/>
    <x v="0"/>
    <x v="0"/>
    <x v="0"/>
    <n v="1"/>
    <n v="1"/>
    <n v="1"/>
    <n v="1"/>
    <x v="0"/>
    <n v="1"/>
    <s v="75321626DERLY PAOL LOPEZ RODRIGUEZ"/>
    <x v="0"/>
    <d v="2024-01-19T00:00:00"/>
    <x v="4124"/>
    <d v="1899-12-30T00:00:00"/>
    <d v="2024-01-18T17:17:00"/>
    <s v="17:17"/>
    <d v="1899-12-30T22:49:17"/>
    <x v="4"/>
    <x v="0"/>
    <x v="14"/>
    <x v="0"/>
    <n v="8193"/>
  </r>
  <r>
    <n v="4156"/>
    <d v="2024-01-19T16:06:26"/>
    <d v="2024-01-19T16:07:22"/>
    <s v="46044959@ventasyservicios.com.co"/>
    <s v="Brayan Enrique Cuida Castillo"/>
    <m/>
    <d v="2024-01-18T00:00:00"/>
    <s v="9:56 a. m."/>
    <x v="4"/>
    <m/>
    <m/>
    <m/>
    <m/>
    <m/>
    <m/>
    <m/>
    <m/>
    <s v="poder.natural@hotmail.com"/>
    <s v="RE: REPORTE DE MORA EN EL MES DE DICIEMBRE SEGUN FACTURAS 3-291538729 Y 3-291517682"/>
    <s v="12058403"/>
    <s v="VALENCIA HINCAPIE JULIAN ALBERTO"/>
    <s v="MICRO"/>
    <s v="CLIENTE CLARO"/>
    <x v="0"/>
    <m/>
    <s v="FIJO"/>
    <s v="FO"/>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9T00:00:00"/>
    <s v="nn"/>
    <m/>
    <x v="47"/>
    <x v="0"/>
    <x v="0"/>
    <x v="0"/>
    <x v="0"/>
    <n v="1"/>
    <n v="1"/>
    <n v="1"/>
    <n v="1"/>
    <x v="0"/>
    <n v="1"/>
    <s v="12058403VALENCIA HINCAPIE JULIAN ALBERTO"/>
    <x v="0"/>
    <d v="2024-01-19T00:00:00"/>
    <x v="4125"/>
    <d v="1899-12-30T00:00:00"/>
    <d v="2024-01-18T09:56:00"/>
    <s v="9:56"/>
    <d v="1899-12-31T06:11:22"/>
    <x v="0"/>
    <x v="0"/>
    <x v="7"/>
    <x v="0"/>
    <n v="8193"/>
  </r>
  <r>
    <n v="4157"/>
    <d v="2024-01-19T16:11:53"/>
    <d v="2024-01-19T16:12:58"/>
    <s v="45077024@ventasyservicios.com.co"/>
    <s v="Leidy Tatiana Pinzon Calderon"/>
    <m/>
    <d v="2024-01-18T00:00:00"/>
    <s v="18:29"/>
    <x v="7"/>
    <m/>
    <m/>
    <m/>
    <m/>
    <m/>
    <m/>
    <s v="mariaelejalde@laparuma.com"/>
    <s v="RE: CESION CONTRATO LINEAS MOVILES"/>
    <m/>
    <m/>
    <s v="3127836331"/>
    <s v="DISTRIBUIDORA LA PARUMA S.A.S."/>
    <s v="MICR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9T00:00:00"/>
    <m/>
    <m/>
    <x v="79"/>
    <x v="6"/>
    <x v="0"/>
    <x v="0"/>
    <x v="0"/>
    <n v="1"/>
    <n v="1"/>
    <n v="1"/>
    <n v="1"/>
    <x v="0"/>
    <n v="1"/>
    <s v="3127836331DISTRIBUIDORA LA PARUMA S.A.S."/>
    <x v="0"/>
    <d v="2024-01-19T00:00:00"/>
    <x v="4126"/>
    <d v="1899-12-30T00:00:00"/>
    <d v="2024-01-18T18:29:00"/>
    <s v="18:29"/>
    <d v="1899-12-30T21:43:58"/>
    <x v="4"/>
    <x v="0"/>
    <x v="12"/>
    <x v="1"/>
    <n v="8193"/>
  </r>
  <r>
    <n v="4158"/>
    <d v="2024-01-19T16:12:56"/>
    <d v="2024-01-19T16:16:03"/>
    <s v="46049316@ventasyservicios.com.co"/>
    <s v="Evelin Gicela Diaz Garzon"/>
    <m/>
    <d v="2024-01-18T00:00:00"/>
    <s v="15:09"/>
    <x v="7"/>
    <m/>
    <m/>
    <m/>
    <m/>
    <m/>
    <m/>
    <s v="camilo.zuluaga@payretailers.com"/>
    <s v="RE: cambio de razón social"/>
    <m/>
    <m/>
    <s v="8.22263488"/>
    <s v="PAGO DIGITAL COLOMBIA SAS"/>
    <s v="EMPRESAS"/>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9T00:00:00"/>
    <m/>
    <m/>
    <x v="81"/>
    <x v="6"/>
    <x v="0"/>
    <x v="0"/>
    <x v="0"/>
    <n v="1"/>
    <n v="1"/>
    <n v="1"/>
    <n v="1"/>
    <x v="0"/>
    <n v="1"/>
    <s v="8.22263488PAGO DIGITAL COLOMBIA SAS"/>
    <x v="0"/>
    <d v="2024-01-19T00:00:00"/>
    <x v="4127"/>
    <d v="1899-12-30T00:00:00"/>
    <d v="2024-01-18T15:09:00"/>
    <s v="15:09"/>
    <d v="1899-12-31T01:07:03"/>
    <x v="0"/>
    <x v="0"/>
    <x v="22"/>
    <x v="1"/>
    <n v="8193"/>
  </r>
  <r>
    <n v="4159"/>
    <d v="2024-01-19T16:10:44"/>
    <d v="2024-01-19T16:16:29"/>
    <s v="45077016@ventasyservicios.com.co"/>
    <s v="Luis Guanuquiza Dominguez"/>
    <m/>
    <d v="2024-01-19T00:00:00"/>
    <s v="8:35"/>
    <x v="3"/>
    <m/>
    <s v="15572243"/>
    <m/>
    <m/>
    <m/>
    <m/>
    <m/>
    <m/>
    <m/>
    <m/>
    <s v="900227909"/>
    <s v="CORPORACION GESTION Y ACCION SOCIAL"/>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9T00:00:00"/>
    <m/>
    <m/>
    <x v="21"/>
    <x v="3"/>
    <x v="0"/>
    <x v="0"/>
    <x v="0"/>
    <n v="1"/>
    <n v="1"/>
    <n v="1"/>
    <n v="1"/>
    <x v="0"/>
    <n v="1"/>
    <s v="900227909CORPORACION GESTION Y ACCION SOCIAL"/>
    <x v="0"/>
    <d v="2024-01-19T00:00:00"/>
    <x v="4128"/>
    <d v="1899-12-30T00:00:00"/>
    <d v="2024-01-19T08:35:00"/>
    <s v="8:35"/>
    <d v="1899-12-30T07:41:29"/>
    <x v="2"/>
    <x v="2"/>
    <x v="25"/>
    <x v="1"/>
    <n v="8193"/>
  </r>
  <r>
    <n v="4160"/>
    <d v="2024-01-19T16:16:28"/>
    <d v="2024-01-19T16:18:20"/>
    <s v="45632550@ventasyservicios.com.co"/>
    <s v="Alejandra Rodriguez Cajamarca"/>
    <m/>
    <d v="2024-01-19T00:00:00"/>
    <s v="7:44 a. m."/>
    <x v="4"/>
    <m/>
    <m/>
    <m/>
    <m/>
    <m/>
    <m/>
    <m/>
    <m/>
    <s v="sistemas@cruzrojands.org"/>
    <s v="Restauracion de Servicio"/>
    <s v="31980363"/>
    <s v="CRUZ ROJA COLOMBIANA SECCIONAL NORTE "/>
    <s v="PYME MEDIANA"/>
    <s v="CLIENTE CLARO"/>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ESCALADO"/>
    <s v="OTRAS ÁREAS"/>
    <d v="2024-01-19T00:00:00"/>
    <m/>
    <m/>
    <x v="57"/>
    <x v="0"/>
    <x v="1"/>
    <x v="0"/>
    <x v="0"/>
    <n v="1"/>
    <n v="1"/>
    <n v="1"/>
    <n v="1"/>
    <x v="0"/>
    <n v="1"/>
    <s v="31980363CRUZ ROJA COLOMBIANA SECCIONAL NORTE "/>
    <x v="1"/>
    <d v="2024-01-19T00:00:00"/>
    <x v="4129"/>
    <d v="1899-12-30T00:00:00"/>
    <d v="2024-01-19T07:44:00"/>
    <s v="7:44"/>
    <d v="1899-12-30T08:34:20"/>
    <x v="2"/>
    <x v="2"/>
    <x v="24"/>
    <x v="0"/>
    <n v="8193"/>
  </r>
  <r>
    <n v="4161"/>
    <d v="2024-01-19T16:17:02"/>
    <d v="2024-01-19T16:19:00"/>
    <s v="45077024@ventasyservicios.com.co"/>
    <s v="Leidy Tatiana Pinzon Calderon"/>
    <m/>
    <d v="2024-01-18T00:00:00"/>
    <s v="20:16"/>
    <x v="7"/>
    <m/>
    <m/>
    <m/>
    <m/>
    <m/>
    <m/>
    <s v="oscarhoyz@gmail.com"/>
    <s v="Re: Sesion Contrato."/>
    <m/>
    <m/>
    <s v="3007876737"/>
    <s v="CORTINEROS LIDER SAS"/>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9T00:00:00"/>
    <m/>
    <m/>
    <x v="78"/>
    <x v="6"/>
    <x v="0"/>
    <x v="0"/>
    <x v="0"/>
    <n v="1"/>
    <n v="1"/>
    <n v="1"/>
    <n v="1"/>
    <x v="2"/>
    <n v="3"/>
    <s v="3007876737CORTINEROS LIDER SAS"/>
    <x v="0"/>
    <d v="2024-01-19T00:00:00"/>
    <x v="4130"/>
    <d v="1899-12-30T00:00:00"/>
    <d v="2024-01-18T20:16:00"/>
    <s v="20:16"/>
    <d v="1899-12-30T20:03:00"/>
    <x v="4"/>
    <x v="0"/>
    <x v="12"/>
    <x v="1"/>
    <n v="8193"/>
  </r>
  <r>
    <n v="4162"/>
    <d v="2024-01-19T16:18:30"/>
    <d v="2024-01-19T16:19:12"/>
    <s v="46049316@ventasyservicios.com.co"/>
    <s v="Evelin Gicela Diaz Garzon"/>
    <m/>
    <d v="2024-01-18T00:00:00"/>
    <s v="16:17"/>
    <x v="7"/>
    <m/>
    <m/>
    <m/>
    <m/>
    <m/>
    <m/>
    <s v="angie.ortizv@claro.com.co"/>
    <s v="RV: SOLICITUD DE SESION DE LINEA 3227676424 INDUSTRAS AUDIOVISUALES COLOMBIANAS SAS"/>
    <m/>
    <m/>
    <s v="3227676424"/>
    <s v="INDUSTRIAS AUDIOVISUALES "/>
    <s v="INTERMEDIAS"/>
    <s v="CLIENTE CLAR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9T00:00:00"/>
    <m/>
    <m/>
    <x v="78"/>
    <x v="6"/>
    <x v="0"/>
    <x v="39"/>
    <x v="1"/>
    <n v="1"/>
    <n v="1"/>
    <n v="1"/>
    <n v="1"/>
    <x v="0"/>
    <n v="1"/>
    <s v="3227676424INDUSTRIAS AUDIOVISUALES "/>
    <x v="0"/>
    <d v="2024-01-19T00:00:00"/>
    <x v="4131"/>
    <d v="1899-12-30T00:00:00"/>
    <d v="2024-01-18T16:17:00"/>
    <s v="16:17"/>
    <d v="1899-12-31T00:02:12"/>
    <x v="0"/>
    <x v="0"/>
    <x v="22"/>
    <x v="1"/>
    <n v="8193"/>
  </r>
  <r>
    <n v="4163"/>
    <d v="2024-01-19T16:20:00"/>
    <d v="2024-01-19T16:21:07"/>
    <s v="46044959@ventasyservicios.com.co"/>
    <s v="Brayan Enrique Cuida Castillo"/>
    <m/>
    <d v="2024-01-18T00:00:00"/>
    <s v="8:03 a. m."/>
    <x v="4"/>
    <m/>
    <m/>
    <m/>
    <m/>
    <m/>
    <m/>
    <m/>
    <m/>
    <s v="gerencia@maquitrans.com"/>
    <s v="SOLICITUD CANCELACION PLAN"/>
    <s v="46835856"/>
    <s v="SERVICIOS MAQUITRAN SAS"/>
    <s v="MICR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9T00:00:00"/>
    <s v="NN"/>
    <m/>
    <x v="58"/>
    <x v="0"/>
    <x v="0"/>
    <x v="0"/>
    <x v="0"/>
    <n v="1"/>
    <n v="1"/>
    <n v="1"/>
    <n v="1"/>
    <x v="0"/>
    <n v="1"/>
    <s v="46835856SERVICIOS MAQUITRAN SAS"/>
    <x v="0"/>
    <d v="2024-01-19T00:00:00"/>
    <x v="4132"/>
    <d v="1899-12-30T00:00:00"/>
    <d v="2024-01-18T08:03:00"/>
    <s v="8:03"/>
    <d v="1899-12-31T08:18:07"/>
    <x v="0"/>
    <x v="0"/>
    <x v="7"/>
    <x v="0"/>
    <n v="8193"/>
  </r>
  <r>
    <n v="4164"/>
    <d v="2024-01-19T16:20:20"/>
    <d v="2024-01-19T16:21:40"/>
    <s v="45577874@ventasyservicios.com.co"/>
    <s v="David Andres Pardo Torres"/>
    <m/>
    <d v="2024-01-18T00:00:00"/>
    <s v="17:27"/>
    <x v="4"/>
    <m/>
    <m/>
    <m/>
    <m/>
    <m/>
    <m/>
    <m/>
    <m/>
    <s v="juan.moralesc@claro.com.co"/>
    <s v="Fwd: RV: PROBLEMA TRONCAL SIP ENLACE: AAAESP0001 / ID: 13876361 / COOPERATIVA DE TRANSPORTADORES DE LA CEJA COOTRANSCEJA / NIT: 800156931-4"/>
    <s v="13876361"/>
    <s v="COOPERATIVA DE TRANSPORTADORES DE LA CEJA COOTRANSCEJA"/>
    <s v="MICRO"/>
    <s v="CONSULTOR COMERCIAL"/>
    <x v="0"/>
    <m/>
    <s v="FIJO"/>
    <s v="FO"/>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SOLUCIONADO ESCALADO"/>
    <s v="OTRAS ÁREAS"/>
    <d v="2024-01-19T00:00:00"/>
    <s v="20689608"/>
    <m/>
    <x v="57"/>
    <x v="0"/>
    <x v="4"/>
    <x v="0"/>
    <x v="0"/>
    <n v="1"/>
    <n v="1"/>
    <n v="1"/>
    <n v="1"/>
    <x v="1"/>
    <n v="2"/>
    <s v="13876361COOPERATIVA DE TRANSPORTADORES DE LA CEJA COOTRANSCEJA"/>
    <x v="1"/>
    <d v="2024-01-19T00:00:00"/>
    <x v="4133"/>
    <d v="1899-12-30T00:00:00"/>
    <d v="2024-01-18T17:27:00"/>
    <s v="17:27"/>
    <d v="1899-12-30T22:54:40"/>
    <x v="4"/>
    <x v="0"/>
    <x v="14"/>
    <x v="0"/>
    <n v="8193"/>
  </r>
  <r>
    <n v="4165"/>
    <d v="2024-01-19T16:21:22"/>
    <d v="2024-01-19T16:21:51"/>
    <s v="45688293@ventasyservicios.com.co"/>
    <s v="Juan David Mendez"/>
    <m/>
    <d v="2024-01-19T00:00:00"/>
    <s v="10:46"/>
    <x v="5"/>
    <m/>
    <m/>
    <m/>
    <m/>
    <m/>
    <m/>
    <m/>
    <m/>
    <m/>
    <m/>
    <s v="13334980"/>
    <s v="ABARROTES DEL SUR S.A.S."/>
    <s v="SOHO"/>
    <s v="CLIENTE EXTERNO"/>
    <x v="0"/>
    <m/>
    <m/>
    <m/>
    <m/>
    <m/>
    <m/>
    <m/>
    <m/>
    <m/>
    <m/>
    <m/>
    <m/>
    <m/>
    <m/>
    <m/>
    <m/>
    <m/>
    <m/>
    <m/>
    <m/>
    <m/>
    <m/>
    <m/>
    <m/>
    <m/>
    <m/>
    <m/>
    <m/>
    <m/>
    <m/>
    <m/>
    <m/>
    <m/>
    <m/>
    <m/>
    <m/>
    <m/>
    <m/>
    <m/>
    <m/>
    <m/>
    <m/>
    <m/>
    <m/>
    <m/>
    <m/>
    <m/>
    <m/>
    <m/>
    <m/>
    <m/>
    <m/>
    <m/>
    <m/>
    <m/>
    <m/>
    <m/>
    <m/>
    <m/>
    <m/>
    <m/>
    <m/>
    <m/>
    <m/>
    <m/>
    <m/>
    <m/>
    <m/>
    <m/>
    <m/>
    <m/>
    <m/>
    <m/>
    <m/>
    <m/>
    <m/>
    <m/>
    <m/>
    <m/>
    <m/>
    <m/>
    <s v="pago no cargado Nit 1091376129-7"/>
    <s v="FIJA"/>
    <s v="FO"/>
    <s v="CORREO SIN ADJUNTO"/>
    <m/>
    <m/>
    <m/>
    <m/>
    <m/>
    <m/>
    <m/>
    <m/>
    <m/>
    <m/>
    <m/>
    <m/>
    <m/>
    <m/>
    <m/>
    <m/>
    <m/>
    <m/>
    <m/>
    <m/>
    <m/>
    <m/>
    <m/>
    <m/>
    <m/>
    <m/>
    <m/>
    <m/>
    <x v="0"/>
    <m/>
    <m/>
    <m/>
    <m/>
    <m/>
    <s v="GESTIONADO"/>
    <m/>
    <d v="2024-01-19T00:00:00"/>
    <m/>
    <m/>
    <x v="104"/>
    <x v="4"/>
    <x v="0"/>
    <x v="0"/>
    <x v="0"/>
    <n v="1"/>
    <n v="1"/>
    <n v="1"/>
    <n v="1"/>
    <x v="0"/>
    <n v="1"/>
    <s v="13334980"/>
    <x v="2"/>
    <d v="2024-01-19T00:00:00"/>
    <x v="4134"/>
    <d v="1899-12-30T00:00:00"/>
    <d v="2024-01-19T10:46:00"/>
    <s v="10:46"/>
    <d v="1899-12-30T05:35:51"/>
    <x v="1"/>
    <x v="1"/>
    <x v="4"/>
    <x v="1"/>
    <n v="8193"/>
  </r>
  <r>
    <n v="4166"/>
    <d v="2024-01-19T16:06:16"/>
    <d v="2024-01-19T16:22:12"/>
    <s v="45981202@ventasyservicios.com.co"/>
    <s v="Candida Mayerli Moyano Casallas"/>
    <m/>
    <d v="2024-01-19T00:00:00"/>
    <s v="10:22 a. m."/>
    <x v="5"/>
    <m/>
    <m/>
    <m/>
    <m/>
    <m/>
    <m/>
    <m/>
    <m/>
    <m/>
    <m/>
    <s v="11346049"/>
    <s v="OSCAR DARIO GIRALDO FRANCO"/>
    <s v="PYME MEDIANA"/>
    <s v="CLIENTE EXTERNO"/>
    <x v="0"/>
    <m/>
    <m/>
    <m/>
    <m/>
    <m/>
    <m/>
    <m/>
    <m/>
    <m/>
    <m/>
    <m/>
    <m/>
    <m/>
    <m/>
    <m/>
    <m/>
    <m/>
    <m/>
    <m/>
    <m/>
    <m/>
    <m/>
    <m/>
    <m/>
    <m/>
    <m/>
    <m/>
    <m/>
    <m/>
    <m/>
    <m/>
    <m/>
    <m/>
    <m/>
    <m/>
    <m/>
    <m/>
    <m/>
    <m/>
    <m/>
    <m/>
    <m/>
    <m/>
    <m/>
    <m/>
    <m/>
    <m/>
    <m/>
    <m/>
    <m/>
    <m/>
    <m/>
    <m/>
    <m/>
    <m/>
    <m/>
    <m/>
    <m/>
    <m/>
    <m/>
    <m/>
    <m/>
    <m/>
    <m/>
    <m/>
    <m/>
    <m/>
    <m/>
    <m/>
    <m/>
    <m/>
    <m/>
    <m/>
    <m/>
    <m/>
    <m/>
    <m/>
    <m/>
    <m/>
    <m/>
    <m/>
    <s v="Soportes de pago para actualización Nit. 3497299-9"/>
    <s v="FIJA"/>
    <s v="FO"/>
    <s v="PAGO YA APLICADO"/>
    <s v="CAV CLARO"/>
    <s v="PAGO EN CAJA DIRECTA DEL BANCO"/>
    <m/>
    <m/>
    <m/>
    <m/>
    <m/>
    <m/>
    <m/>
    <m/>
    <m/>
    <m/>
    <m/>
    <m/>
    <m/>
    <m/>
    <m/>
    <m/>
    <m/>
    <m/>
    <m/>
    <m/>
    <m/>
    <m/>
    <m/>
    <m/>
    <m/>
    <m/>
    <x v="0"/>
    <m/>
    <m/>
    <m/>
    <m/>
    <m/>
    <s v="GESTIONADO"/>
    <m/>
    <d v="2024-01-19T00:00:00"/>
    <m/>
    <m/>
    <x v="70"/>
    <x v="4"/>
    <x v="0"/>
    <x v="0"/>
    <x v="0"/>
    <n v="1"/>
    <n v="1"/>
    <n v="1"/>
    <n v="1"/>
    <x v="0"/>
    <n v="1"/>
    <s v="11346049"/>
    <x v="0"/>
    <d v="2024-01-19T00:00:00"/>
    <x v="4135"/>
    <d v="1899-12-30T00:00:00"/>
    <d v="2024-01-19T10:22:00"/>
    <s v="10:22"/>
    <d v="1899-12-30T06:00:12"/>
    <x v="2"/>
    <x v="2"/>
    <x v="10"/>
    <x v="1"/>
    <n v="8193"/>
  </r>
  <r>
    <n v="4167"/>
    <d v="2024-01-19T16:23:38"/>
    <d v="2024-01-19T16:23:46"/>
    <s v="45961543@ventasyservicios.com.co"/>
    <s v="Juan Jose Duque Aguirre"/>
    <m/>
    <d v="2024-01-18T00:00:00"/>
    <s v="11:50:57"/>
    <x v="0"/>
    <m/>
    <m/>
    <m/>
    <m/>
    <m/>
    <m/>
    <m/>
    <m/>
    <s v="cartera@refacil.com"/>
    <s v="Re: Fwd: Recall: RE: CANCELACI??N REVERTIDOS DE DATOS - CLARO"/>
    <s v="0"/>
    <s v="0"/>
    <s v="NO DETERMINADO"/>
    <s v="CLIENTE EXTERNO"/>
    <x v="0"/>
    <m/>
    <s v="MÓVIL"/>
    <m/>
    <m/>
    <s v="CASO RECHAZADO"/>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19T00:00:00"/>
    <m/>
    <m/>
    <x v="3"/>
    <x v="0"/>
    <x v="0"/>
    <x v="0"/>
    <x v="0"/>
    <n v="1"/>
    <n v="1"/>
    <n v="1"/>
    <n v="1"/>
    <x v="0"/>
    <n v="1"/>
    <s v="00"/>
    <x v="0"/>
    <d v="2024-01-19T00:00:00"/>
    <x v="4136"/>
    <d v="1899-12-30T00:00:00"/>
    <d v="2024-01-18T11:50:00"/>
    <s v="11:50"/>
    <d v="1899-12-31T04:33:46"/>
    <x v="0"/>
    <x v="0"/>
    <x v="6"/>
    <x v="1"/>
    <n v="8193"/>
  </r>
  <r>
    <n v="4168"/>
    <d v="2024-01-19T16:23:49"/>
    <d v="2024-01-19T16:25:54"/>
    <s v="45961543@ventasyservicios.com.co"/>
    <s v="Juan Jose Duque Aguirre"/>
    <m/>
    <d v="2024-01-19T00:00:00"/>
    <s v="12:07 "/>
    <x v="0"/>
    <m/>
    <m/>
    <m/>
    <m/>
    <m/>
    <m/>
    <m/>
    <m/>
    <s v="meliza.arboledae@claro.com.co"/>
    <s v="RV: RESPUESTA NO FAVORABLE FONDO KONECTA"/>
    <s v="1.61297451"/>
    <s v="JHAN CARLOS NEGRETE RUDIÑ"/>
    <s v="SOHO"/>
    <s v="CLIENTE CLARO"/>
    <x v="0"/>
    <m/>
    <s v="MÓVIL"/>
    <m/>
    <m/>
    <s v="INCLUSIONES - EXCLUSIONES"/>
    <m/>
    <m/>
    <m/>
    <m/>
    <m/>
    <m/>
    <m/>
    <m/>
    <m/>
    <m/>
    <m/>
    <m/>
    <m/>
    <m/>
    <m/>
    <m/>
    <m/>
    <m/>
    <m/>
    <m/>
    <m/>
    <m/>
    <m/>
    <m/>
    <s v="EXCLUSIÓN"/>
    <m/>
    <m/>
    <m/>
    <m/>
    <m/>
    <m/>
    <m/>
    <m/>
    <m/>
    <m/>
    <m/>
    <m/>
    <m/>
    <m/>
    <m/>
    <m/>
    <m/>
    <m/>
    <m/>
    <m/>
    <m/>
    <m/>
    <m/>
    <m/>
    <m/>
    <m/>
    <m/>
    <m/>
    <m/>
    <m/>
    <m/>
    <m/>
    <m/>
    <m/>
    <m/>
    <m/>
    <m/>
    <m/>
    <m/>
    <m/>
    <m/>
    <m/>
    <m/>
    <m/>
    <m/>
    <m/>
    <m/>
    <m/>
    <m/>
    <m/>
    <m/>
    <m/>
    <m/>
    <m/>
    <m/>
    <m/>
    <m/>
    <m/>
    <m/>
    <m/>
    <m/>
    <m/>
    <m/>
    <m/>
    <m/>
    <m/>
    <m/>
    <m/>
    <m/>
    <m/>
    <m/>
    <m/>
    <m/>
    <m/>
    <m/>
    <m/>
    <m/>
    <m/>
    <m/>
    <m/>
    <m/>
    <m/>
    <m/>
    <x v="0"/>
    <m/>
    <m/>
    <m/>
    <m/>
    <m/>
    <s v="GESTIONADO"/>
    <m/>
    <d v="2024-01-19T00:00:00"/>
    <m/>
    <m/>
    <x v="126"/>
    <x v="0"/>
    <x v="0"/>
    <x v="0"/>
    <x v="0"/>
    <n v="1"/>
    <n v="1"/>
    <n v="1"/>
    <n v="1"/>
    <x v="0"/>
    <n v="1"/>
    <s v="1.61297451JHAN CARLOS NEGRETE RUDIÑ"/>
    <x v="2"/>
    <d v="2024-01-19T00:00:00"/>
    <x v="4137"/>
    <d v="1899-12-30T00:00:00"/>
    <d v="2024-01-19T12:07:00"/>
    <s v="12:07"/>
    <d v="1899-12-30T04:18:54"/>
    <x v="1"/>
    <x v="1"/>
    <x v="6"/>
    <x v="1"/>
    <n v="8193"/>
  </r>
  <r>
    <n v="4169"/>
    <d v="2024-01-19T16:25:56"/>
    <d v="2024-01-19T16:30:42"/>
    <s v="45961543@ventasyservicios.com.co"/>
    <s v="Juan Jose Duque Aguirre"/>
    <m/>
    <d v="2024-01-18T00:00:00"/>
    <s v="12:11 "/>
    <x v="0"/>
    <m/>
    <m/>
    <m/>
    <m/>
    <m/>
    <m/>
    <m/>
    <m/>
    <s v="documentacionclo@anato.org"/>
    <s v="Fwd: Cotización de servicios de internet"/>
    <s v="0"/>
    <s v="0"/>
    <s v="NO DETERMINADO"/>
    <s v="CLIENTE EXTERNO"/>
    <x v="0"/>
    <m/>
    <s v="MÓVIL"/>
    <m/>
    <m/>
    <s v="CASO RECHAZADO"/>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19T00:00:00"/>
    <m/>
    <m/>
    <x v="3"/>
    <x v="0"/>
    <x v="0"/>
    <x v="0"/>
    <x v="0"/>
    <n v="1"/>
    <n v="1"/>
    <n v="1"/>
    <n v="1"/>
    <x v="0"/>
    <n v="1"/>
    <s v="00"/>
    <x v="0"/>
    <d v="2024-01-19T00:00:00"/>
    <x v="4138"/>
    <d v="1899-12-30T00:00:00"/>
    <d v="2024-01-18T12:11:00"/>
    <s v="12:11"/>
    <d v="1899-12-31T04:19:42"/>
    <x v="0"/>
    <x v="0"/>
    <x v="6"/>
    <x v="1"/>
    <n v="8193"/>
  </r>
  <r>
    <n v="4170"/>
    <d v="2024-01-19T16:24:16"/>
    <d v="2024-01-19T16:30:50"/>
    <s v="46046817@ventasyservicios.com.co"/>
    <s v="Nicolas Romero Parra"/>
    <m/>
    <d v="2024-01-18T00:00:00"/>
    <s v="1:09"/>
    <x v="4"/>
    <m/>
    <m/>
    <m/>
    <m/>
    <m/>
    <m/>
    <m/>
    <m/>
    <s v="dbfsas2022@gmail.com; "/>
    <s v="Re: CANCELACI??N SERVICIO DE INTERNET"/>
    <s v="11366303"/>
    <s v="CARDENAS OROZCO DAVID"/>
    <s v="PYME MEDIANA"/>
    <s v="CLARO TE AYUDA"/>
    <x v="0"/>
    <m/>
    <s v="FIJO"/>
    <s v="HFC"/>
    <s v="DEVOLUCIÓN DE EQUIPO"/>
    <m/>
    <m/>
    <m/>
    <m/>
    <m/>
    <m/>
    <m/>
    <m/>
    <m/>
    <m/>
    <m/>
    <m/>
    <m/>
    <m/>
    <m/>
    <m/>
    <m/>
    <s v="INFORMACIÓN - ACLARACIÓN"/>
    <m/>
    <m/>
    <m/>
    <m/>
    <m/>
    <m/>
    <m/>
    <m/>
    <m/>
    <m/>
    <m/>
    <m/>
    <m/>
    <m/>
    <m/>
    <m/>
    <m/>
    <m/>
    <m/>
    <m/>
    <m/>
    <m/>
    <m/>
    <m/>
    <m/>
    <m/>
    <m/>
    <m/>
    <m/>
    <m/>
    <m/>
    <m/>
    <m/>
    <m/>
    <m/>
    <m/>
    <m/>
    <m/>
    <m/>
    <m/>
    <m/>
    <m/>
    <m/>
    <m/>
    <m/>
    <m/>
    <m/>
    <m/>
    <m/>
    <m/>
    <m/>
    <m/>
    <m/>
    <m/>
    <m/>
    <m/>
    <m/>
    <m/>
    <m/>
    <m/>
    <m/>
    <m/>
    <m/>
    <m/>
    <m/>
    <m/>
    <m/>
    <m/>
    <m/>
    <m/>
    <m/>
    <m/>
    <m/>
    <m/>
    <m/>
    <m/>
    <m/>
    <m/>
    <m/>
    <m/>
    <m/>
    <m/>
    <m/>
    <m/>
    <m/>
    <m/>
    <m/>
    <m/>
    <m/>
    <m/>
    <m/>
    <x v="0"/>
    <m/>
    <m/>
    <m/>
    <m/>
    <m/>
    <s v="GESTIONADO"/>
    <m/>
    <d v="2024-01-19T00:00:00"/>
    <s v="N/A"/>
    <s v="20689667"/>
    <x v="160"/>
    <x v="0"/>
    <x v="0"/>
    <x v="0"/>
    <x v="0"/>
    <n v="1"/>
    <n v="1"/>
    <n v="1"/>
    <n v="1"/>
    <x v="0"/>
    <n v="1"/>
    <s v="11366303CARDENAS OROZCO DAVID"/>
    <x v="1"/>
    <d v="2024-01-19T00:00:00"/>
    <x v="4139"/>
    <d v="1899-12-30T00:00:00"/>
    <d v="2024-01-18T01:09:00"/>
    <s v="1:09"/>
    <d v="1899-12-31T15:21:50"/>
    <x v="0"/>
    <x v="0"/>
    <x v="3"/>
    <x v="1"/>
    <n v="8193"/>
  </r>
  <r>
    <n v="4171"/>
    <d v="2024-01-19T16:30:32"/>
    <d v="2024-01-19T16:31:41"/>
    <s v="46044959@ventasyservicios.com.co"/>
    <s v="Brayan Enrique Cuida Castillo"/>
    <m/>
    <d v="2024-01-18T00:00:00"/>
    <s v="9:56 a. m."/>
    <x v="4"/>
    <m/>
    <m/>
    <m/>
    <m/>
    <m/>
    <m/>
    <m/>
    <m/>
    <s v="ingenieria.agm.sas@gmail.com"/>
    <s v="SOLICITUD CAMBIO RAZON SOCIAL"/>
    <s v="33796851"/>
    <s v=" DAYIRA AGM SAS"/>
    <s v="MICRO"/>
    <s v="CLIENTE CLARO"/>
    <x v="0"/>
    <m/>
    <s v="FIJO"/>
    <s v="HFC"/>
    <s v="DATOS DEMOGRÁFICOS"/>
    <m/>
    <m/>
    <m/>
    <m/>
    <m/>
    <m/>
    <m/>
    <m/>
    <m/>
    <m/>
    <m/>
    <m/>
    <m/>
    <m/>
    <m/>
    <s v="ACTUALIZACIÓN GENERAL"/>
    <m/>
    <m/>
    <m/>
    <m/>
    <m/>
    <m/>
    <m/>
    <m/>
    <m/>
    <m/>
    <m/>
    <m/>
    <m/>
    <m/>
    <m/>
    <m/>
    <m/>
    <m/>
    <m/>
    <m/>
    <m/>
    <m/>
    <m/>
    <m/>
    <m/>
    <m/>
    <m/>
    <m/>
    <m/>
    <m/>
    <m/>
    <m/>
    <m/>
    <m/>
    <m/>
    <m/>
    <m/>
    <m/>
    <m/>
    <m/>
    <m/>
    <m/>
    <m/>
    <m/>
    <m/>
    <m/>
    <m/>
    <m/>
    <m/>
    <m/>
    <m/>
    <m/>
    <m/>
    <m/>
    <m/>
    <m/>
    <m/>
    <m/>
    <m/>
    <m/>
    <m/>
    <m/>
    <m/>
    <m/>
    <m/>
    <m/>
    <m/>
    <m/>
    <m/>
    <m/>
    <m/>
    <m/>
    <m/>
    <m/>
    <m/>
    <m/>
    <m/>
    <m/>
    <m/>
    <m/>
    <m/>
    <m/>
    <m/>
    <m/>
    <m/>
    <m/>
    <m/>
    <m/>
    <m/>
    <m/>
    <m/>
    <m/>
    <m/>
    <x v="0"/>
    <m/>
    <m/>
    <m/>
    <m/>
    <m/>
    <s v="GESTIONADO"/>
    <m/>
    <d v="2024-01-19T00:00:00"/>
    <s v="nn"/>
    <m/>
    <x v="52"/>
    <x v="0"/>
    <x v="0"/>
    <x v="0"/>
    <x v="0"/>
    <n v="1"/>
    <n v="1"/>
    <n v="1"/>
    <n v="1"/>
    <x v="0"/>
    <n v="1"/>
    <s v="33796851 DAYIRA AGM SAS"/>
    <x v="0"/>
    <d v="2024-01-19T00:00:00"/>
    <x v="4140"/>
    <d v="1899-12-30T00:00:00"/>
    <d v="2024-01-18T09:56:00"/>
    <s v="9:56"/>
    <d v="1899-12-31T06:35:41"/>
    <x v="0"/>
    <x v="0"/>
    <x v="7"/>
    <x v="0"/>
    <n v="8193"/>
  </r>
  <r>
    <n v="4172"/>
    <d v="2024-01-19T16:28:46"/>
    <d v="2024-01-19T16:33:27"/>
    <s v="45577874@ventasyservicios.com.co"/>
    <s v="David Andres Pardo Torres"/>
    <m/>
    <d v="2024-01-18T00:00:00"/>
    <s v="17:33"/>
    <x v="4"/>
    <m/>
    <m/>
    <m/>
    <m/>
    <m/>
    <m/>
    <m/>
    <m/>
    <s v="juan.moralesc@claro.com.co"/>
    <s v="PROBLEMA TRONCAL SIP ENLACE: AAAESP0001 / ID: 13876361 / COOPERATIVA DE TRANSPORTADORES DE LA CEJA COOTRANSCEJA / NIT: 800156931-4"/>
    <s v="13876361"/>
    <s v="COOPERATIVA DE TRANSPORTADORES DE LA CEJA COOTRANSCEJA"/>
    <s v="MICRO"/>
    <s v="CONSULTOR COMERCIAL"/>
    <x v="0"/>
    <m/>
    <s v="FIJO"/>
    <s v="FO"/>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SOLUCIONADO ESCALADO"/>
    <s v="OTRAS ÁREAS"/>
    <d v="2024-01-19T00:00:00"/>
    <s v="20689674"/>
    <m/>
    <x v="57"/>
    <x v="0"/>
    <x v="4"/>
    <x v="0"/>
    <x v="0"/>
    <n v="1"/>
    <n v="1"/>
    <n v="1"/>
    <n v="1"/>
    <x v="2"/>
    <n v="2"/>
    <s v="13876361COOPERATIVA DE TRANSPORTADORES DE LA CEJA COOTRANSCEJA"/>
    <x v="1"/>
    <d v="2024-01-19T00:00:00"/>
    <x v="4141"/>
    <d v="1899-12-30T00:00:00"/>
    <d v="2024-01-18T17:33:00"/>
    <s v="17:33"/>
    <d v="1899-12-30T23:00:27"/>
    <x v="4"/>
    <x v="0"/>
    <x v="14"/>
    <x v="0"/>
    <n v="8193"/>
  </r>
  <r>
    <n v="4173"/>
    <d v="2024-01-19T16:34:54"/>
    <d v="2024-01-19T16:36:05"/>
    <s v="45077024@ventasyservicios.com.co"/>
    <s v="Leidy Tatiana Pinzon Calderon"/>
    <m/>
    <d v="2024-01-18T00:00:00"/>
    <s v="21:39"/>
    <x v="7"/>
    <m/>
    <m/>
    <m/>
    <m/>
    <m/>
    <m/>
    <s v="natalia.pino@claro.com.co"/>
    <s v="Re: RV: FORMATO CESION DE CONTRATO // AGENCIA DE EDUCACION SUPERIOR SAPIENCIA// NIT 900602106"/>
    <m/>
    <m/>
    <s v="3204036649"/>
    <s v="AGENCIA DE EDUCACION POSTSECUNDA"/>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9T00:00:00"/>
    <m/>
    <m/>
    <x v="79"/>
    <x v="6"/>
    <x v="0"/>
    <x v="0"/>
    <x v="0"/>
    <n v="1"/>
    <n v="1"/>
    <n v="1"/>
    <n v="1"/>
    <x v="0"/>
    <n v="1"/>
    <s v="3204036649AGENCIA DE EDUCACION POSTSECUNDA"/>
    <x v="0"/>
    <d v="2024-01-19T00:00:00"/>
    <x v="4142"/>
    <d v="1899-12-30T00:00:00"/>
    <d v="2024-01-18T21:39:00"/>
    <s v="21:39"/>
    <d v="1899-12-30T18:57:05"/>
    <x v="4"/>
    <x v="0"/>
    <x v="12"/>
    <x v="1"/>
    <n v="8193"/>
  </r>
  <r>
    <n v="4174"/>
    <d v="2024-01-19T16:30:54"/>
    <d v="2024-01-19T16:37:03"/>
    <s v="45961543@ventasyservicios.com.co"/>
    <s v="Juan Jose Duque Aguirre"/>
    <m/>
    <d v="2024-01-19T00:00:00"/>
    <s v="12:20"/>
    <x v="0"/>
    <m/>
    <m/>
    <m/>
    <m/>
    <m/>
    <m/>
    <m/>
    <m/>
    <s v="sclavijo@wolfmendez.com"/>
    <s v="Fwd: Solicitud activación llamadas larga distancia Wolf Méndez Abogados cliente 0008948"/>
    <s v="8.22445874"/>
    <s v="WOLF MENDEZ ABOGADOS ASOC"/>
    <s v="PYME MEDIANA"/>
    <s v="CLIENTE EXTERNO"/>
    <x v="0"/>
    <m/>
    <s v="MÓVIL"/>
    <m/>
    <m/>
    <s v="PRODUCTO"/>
    <m/>
    <m/>
    <m/>
    <m/>
    <m/>
    <m/>
    <m/>
    <m/>
    <m/>
    <m/>
    <m/>
    <m/>
    <m/>
    <m/>
    <m/>
    <m/>
    <m/>
    <m/>
    <m/>
    <m/>
    <m/>
    <m/>
    <m/>
    <m/>
    <m/>
    <m/>
    <m/>
    <m/>
    <m/>
    <m/>
    <m/>
    <m/>
    <m/>
    <m/>
    <m/>
    <m/>
    <m/>
    <m/>
    <s v="OTROS PRODUCTOS (VENTAS)"/>
    <m/>
    <m/>
    <m/>
    <m/>
    <m/>
    <m/>
    <m/>
    <m/>
    <m/>
    <m/>
    <m/>
    <m/>
    <m/>
    <m/>
    <m/>
    <m/>
    <m/>
    <m/>
    <m/>
    <m/>
    <m/>
    <m/>
    <m/>
    <m/>
    <m/>
    <m/>
    <m/>
    <m/>
    <m/>
    <m/>
    <m/>
    <m/>
    <m/>
    <m/>
    <m/>
    <m/>
    <m/>
    <m/>
    <m/>
    <m/>
    <m/>
    <m/>
    <m/>
    <m/>
    <m/>
    <m/>
    <m/>
    <m/>
    <m/>
    <m/>
    <m/>
    <m/>
    <m/>
    <m/>
    <m/>
    <m/>
    <m/>
    <m/>
    <m/>
    <m/>
    <m/>
    <m/>
    <m/>
    <m/>
    <m/>
    <m/>
    <m/>
    <m/>
    <m/>
    <x v="0"/>
    <m/>
    <m/>
    <m/>
    <m/>
    <m/>
    <s v="GESTIONADO"/>
    <m/>
    <d v="2024-01-19T00:00:00"/>
    <m/>
    <m/>
    <x v="16"/>
    <x v="0"/>
    <x v="0"/>
    <x v="0"/>
    <x v="0"/>
    <n v="1"/>
    <n v="1"/>
    <n v="1"/>
    <n v="1"/>
    <x v="0"/>
    <n v="1"/>
    <s v="8.22445874WOLF MENDEZ ABOGADOS ASOC"/>
    <x v="2"/>
    <d v="2024-01-19T00:00:00"/>
    <x v="4143"/>
    <d v="1899-12-30T00:00:00"/>
    <d v="2024-01-19T12:20:00"/>
    <s v="12:20"/>
    <d v="1899-12-30T04:17:03"/>
    <x v="1"/>
    <x v="1"/>
    <x v="6"/>
    <x v="1"/>
    <n v="8193"/>
  </r>
  <r>
    <n v="4175"/>
    <d v="2024-01-19T16:29:44"/>
    <d v="2024-01-19T16:41:32"/>
    <s v="45981202@ventasyservicios.com.co"/>
    <s v="Candida Mayerli Moyano Casallas"/>
    <m/>
    <d v="2024-01-19T00:00:00"/>
    <s v="10:54 a. m."/>
    <x v="5"/>
    <m/>
    <m/>
    <m/>
    <m/>
    <m/>
    <m/>
    <m/>
    <m/>
    <m/>
    <m/>
    <s v="12044075"/>
    <s v="HIERROS NEIVA SAS"/>
    <s v="PYME MEDIANA"/>
    <s v="CLIENTE EXTERNO"/>
    <x v="0"/>
    <m/>
    <m/>
    <m/>
    <m/>
    <m/>
    <m/>
    <m/>
    <m/>
    <m/>
    <m/>
    <m/>
    <m/>
    <m/>
    <m/>
    <m/>
    <m/>
    <m/>
    <m/>
    <m/>
    <m/>
    <m/>
    <m/>
    <m/>
    <m/>
    <m/>
    <m/>
    <m/>
    <m/>
    <m/>
    <m/>
    <m/>
    <m/>
    <m/>
    <m/>
    <m/>
    <m/>
    <m/>
    <m/>
    <m/>
    <m/>
    <m/>
    <m/>
    <m/>
    <m/>
    <m/>
    <m/>
    <m/>
    <m/>
    <m/>
    <m/>
    <m/>
    <m/>
    <m/>
    <m/>
    <m/>
    <m/>
    <m/>
    <m/>
    <m/>
    <m/>
    <m/>
    <m/>
    <m/>
    <m/>
    <m/>
    <m/>
    <m/>
    <m/>
    <m/>
    <m/>
    <m/>
    <m/>
    <m/>
    <m/>
    <m/>
    <m/>
    <m/>
    <m/>
    <m/>
    <m/>
    <m/>
    <s v="Soporte de pago Claro Internet fibra Optica "/>
    <s v="FIJA"/>
    <s v="FO"/>
    <s v="PAGO NO ABONADO"/>
    <s v="REDEBAN"/>
    <s v="PAGO EN CAJA DIRECTA DEL BANCO"/>
    <s v="REQ000004507287"/>
    <m/>
    <m/>
    <m/>
    <m/>
    <m/>
    <m/>
    <m/>
    <m/>
    <m/>
    <m/>
    <m/>
    <m/>
    <m/>
    <m/>
    <m/>
    <m/>
    <m/>
    <m/>
    <m/>
    <m/>
    <m/>
    <m/>
    <m/>
    <m/>
    <m/>
    <x v="0"/>
    <m/>
    <m/>
    <m/>
    <m/>
    <m/>
    <s v="ESCALADO"/>
    <s v="MYIT"/>
    <d v="2024-01-19T00:00:00"/>
    <m/>
    <m/>
    <x v="68"/>
    <x v="4"/>
    <x v="0"/>
    <x v="0"/>
    <x v="0"/>
    <s v=""/>
    <n v="0"/>
    <n v="0"/>
    <n v="0"/>
    <x v="1"/>
    <n v="2"/>
    <s v="12044075"/>
    <x v="2"/>
    <d v="2024-01-19T00:00:00"/>
    <x v="4144"/>
    <d v="1899-12-30T00:00:00"/>
    <d v="2024-01-19T10:54:00"/>
    <s v="10:54"/>
    <d v="1899-12-30T05:47:32"/>
    <x v="1"/>
    <x v="1"/>
    <x v="10"/>
    <x v="1"/>
    <n v="0"/>
  </r>
  <r>
    <n v="4176"/>
    <d v="2024-01-19T16:39:42"/>
    <d v="2024-01-19T16:41:50"/>
    <s v="45688293@ventasyservicios.com.co"/>
    <s v="Juan David Mendez"/>
    <m/>
    <d v="2024-01-19T00:00:00"/>
    <s v="10:59"/>
    <x v="5"/>
    <m/>
    <m/>
    <m/>
    <m/>
    <m/>
    <m/>
    <m/>
    <m/>
    <m/>
    <m/>
    <s v="4137365957"/>
    <s v="JORGE ARMANDO OCAMPO MEDINA"/>
    <s v="SOHO"/>
    <s v="CLIENTE EXTERNO"/>
    <x v="0"/>
    <m/>
    <m/>
    <m/>
    <m/>
    <m/>
    <m/>
    <m/>
    <m/>
    <m/>
    <m/>
    <m/>
    <m/>
    <m/>
    <m/>
    <m/>
    <m/>
    <m/>
    <m/>
    <m/>
    <m/>
    <m/>
    <m/>
    <m/>
    <m/>
    <m/>
    <m/>
    <m/>
    <m/>
    <m/>
    <m/>
    <m/>
    <m/>
    <m/>
    <m/>
    <m/>
    <m/>
    <m/>
    <m/>
    <m/>
    <m/>
    <m/>
    <m/>
    <m/>
    <m/>
    <m/>
    <m/>
    <m/>
    <m/>
    <m/>
    <m/>
    <m/>
    <m/>
    <m/>
    <m/>
    <m/>
    <m/>
    <m/>
    <m/>
    <m/>
    <m/>
    <m/>
    <m/>
    <m/>
    <m/>
    <m/>
    <m/>
    <m/>
    <m/>
    <m/>
    <m/>
    <m/>
    <m/>
    <m/>
    <m/>
    <m/>
    <m/>
    <m/>
    <m/>
    <m/>
    <m/>
    <m/>
    <s v="Re: Solicitud de Cargo de pago realizado en app para desbloqueo del equipo"/>
    <s v="MÓVIL"/>
    <m/>
    <s v="PAGO YA APLICADO"/>
    <s v="APP MI CLARO"/>
    <s v="TRANSFERENCIA CON PAGO A LA REFERENCIA"/>
    <m/>
    <m/>
    <m/>
    <m/>
    <m/>
    <m/>
    <m/>
    <m/>
    <m/>
    <m/>
    <m/>
    <m/>
    <m/>
    <m/>
    <m/>
    <m/>
    <m/>
    <m/>
    <m/>
    <m/>
    <m/>
    <m/>
    <m/>
    <m/>
    <m/>
    <m/>
    <x v="0"/>
    <m/>
    <m/>
    <m/>
    <m/>
    <m/>
    <s v="GESTIONADO"/>
    <m/>
    <d v="2024-01-19T00:00:00"/>
    <m/>
    <m/>
    <x v="70"/>
    <x v="4"/>
    <x v="0"/>
    <x v="0"/>
    <x v="0"/>
    <n v="1"/>
    <n v="1"/>
    <n v="1"/>
    <n v="1"/>
    <x v="0"/>
    <n v="1"/>
    <s v="4137365957"/>
    <x v="2"/>
    <d v="2024-01-19T00:00:00"/>
    <x v="4145"/>
    <d v="1899-12-30T00:00:00"/>
    <d v="2024-01-19T10:59:00"/>
    <s v="10:59"/>
    <d v="1899-12-30T05:42:50"/>
    <x v="1"/>
    <x v="1"/>
    <x v="4"/>
    <x v="1"/>
    <n v="8193"/>
  </r>
  <r>
    <n v="4177"/>
    <d v="2024-01-19T16:37:12"/>
    <d v="2024-01-19T16:45:35"/>
    <s v="45961543@ventasyservicios.com.co"/>
    <s v="Juan Jose Duque Aguirre"/>
    <m/>
    <d v="2024-01-19T00:00:00"/>
    <s v="12:24 "/>
    <x v="0"/>
    <m/>
    <m/>
    <m/>
    <m/>
    <m/>
    <m/>
    <m/>
    <m/>
    <s v="gestor.administrativo@lesenergy.com.co"/>
    <s v="Fwd: Documentos Legales LATAM ENERGY SOLUTIONS"/>
    <s v="0"/>
    <s v="0"/>
    <s v="NO DETERMINADO"/>
    <s v="CLIENTE EXTERNO"/>
    <x v="0"/>
    <m/>
    <s v="MÓVIL"/>
    <m/>
    <m/>
    <s v="PRODUCTO"/>
    <m/>
    <m/>
    <m/>
    <m/>
    <m/>
    <m/>
    <m/>
    <m/>
    <m/>
    <m/>
    <m/>
    <m/>
    <m/>
    <m/>
    <m/>
    <m/>
    <m/>
    <m/>
    <m/>
    <m/>
    <m/>
    <m/>
    <m/>
    <m/>
    <m/>
    <m/>
    <m/>
    <m/>
    <m/>
    <m/>
    <m/>
    <m/>
    <m/>
    <m/>
    <m/>
    <m/>
    <m/>
    <m/>
    <s v="OTROS PRODUCTOS (VENTAS)"/>
    <m/>
    <m/>
    <m/>
    <m/>
    <m/>
    <m/>
    <m/>
    <m/>
    <m/>
    <m/>
    <m/>
    <m/>
    <m/>
    <m/>
    <m/>
    <m/>
    <m/>
    <m/>
    <m/>
    <m/>
    <m/>
    <m/>
    <m/>
    <m/>
    <m/>
    <m/>
    <m/>
    <m/>
    <m/>
    <m/>
    <m/>
    <m/>
    <m/>
    <m/>
    <m/>
    <m/>
    <m/>
    <m/>
    <m/>
    <m/>
    <m/>
    <m/>
    <m/>
    <m/>
    <m/>
    <m/>
    <m/>
    <m/>
    <m/>
    <m/>
    <m/>
    <m/>
    <m/>
    <m/>
    <m/>
    <m/>
    <m/>
    <m/>
    <m/>
    <m/>
    <m/>
    <m/>
    <m/>
    <m/>
    <m/>
    <m/>
    <m/>
    <m/>
    <m/>
    <x v="0"/>
    <m/>
    <m/>
    <m/>
    <m/>
    <m/>
    <s v="GESTIONADO"/>
    <m/>
    <d v="2024-01-19T00:00:00"/>
    <m/>
    <m/>
    <x v="16"/>
    <x v="0"/>
    <x v="0"/>
    <x v="0"/>
    <x v="0"/>
    <n v="1"/>
    <n v="1"/>
    <n v="1"/>
    <n v="1"/>
    <x v="0"/>
    <n v="1"/>
    <s v="00"/>
    <x v="2"/>
    <d v="2024-01-19T00:00:00"/>
    <x v="4146"/>
    <d v="1899-12-30T00:00:00"/>
    <d v="2024-01-19T12:24:00"/>
    <s v="12:24"/>
    <d v="1899-12-30T04:21:35"/>
    <x v="1"/>
    <x v="1"/>
    <x v="6"/>
    <x v="1"/>
    <n v="8193"/>
  </r>
  <r>
    <n v="4178"/>
    <d v="2024-01-19T16:16:31"/>
    <d v="2024-01-19T16:46:48"/>
    <s v="45077016@ventasyservicios.com.co"/>
    <s v="Luis Guanuquiza Dominguez"/>
    <m/>
    <d v="2024-01-19T00:00:00"/>
    <s v="8:49"/>
    <x v="3"/>
    <m/>
    <s v="15572257"/>
    <m/>
    <m/>
    <m/>
    <m/>
    <m/>
    <m/>
    <m/>
    <m/>
    <s v="900549654"/>
    <s v="WESTFALIA FRUIT COLOMBIA SAS-"/>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9T00:00:00"/>
    <m/>
    <m/>
    <x v="21"/>
    <x v="3"/>
    <x v="0"/>
    <x v="0"/>
    <x v="0"/>
    <n v="1"/>
    <n v="1"/>
    <n v="1"/>
    <n v="1"/>
    <x v="0"/>
    <n v="1"/>
    <s v="900549654WESTFALIA FRUIT COLOMBIA SAS-"/>
    <x v="0"/>
    <d v="2024-01-19T00:00:00"/>
    <x v="4147"/>
    <d v="1899-12-30T00:00:00"/>
    <d v="2024-01-19T08:49:00"/>
    <s v="8:49"/>
    <d v="1899-12-30T07:57:48"/>
    <x v="2"/>
    <x v="2"/>
    <x v="25"/>
    <x v="1"/>
    <n v="8193"/>
  </r>
  <r>
    <n v="4179"/>
    <d v="2024-01-19T16:44:30"/>
    <d v="2024-01-19T16:50:54"/>
    <s v="45577874@ventasyservicios.com.co"/>
    <s v="David Andres Pardo Torres"/>
    <m/>
    <d v="2024-01-18T00:00:00"/>
    <s v="17:47"/>
    <x v="4"/>
    <m/>
    <m/>
    <m/>
    <m/>
    <m/>
    <m/>
    <m/>
    <m/>
    <s v="amanee.gerencia@gmail.com"/>
    <s v="Re: cesion de contrato"/>
    <s v="47330838"/>
    <s v="CLARA CIFUENTES CASTRO"/>
    <s v="MASIVO"/>
    <s v="CLIENTE EXTERNO"/>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19T00:00:00"/>
    <s v="996861383"/>
    <m/>
    <x v="37"/>
    <x v="0"/>
    <x v="0"/>
    <x v="0"/>
    <x v="0"/>
    <n v="1"/>
    <n v="1"/>
    <n v="1"/>
    <n v="1"/>
    <x v="0"/>
    <n v="1"/>
    <s v="47330838CLARA CIFUENTES CASTRO"/>
    <x v="0"/>
    <d v="2024-01-19T00:00:00"/>
    <x v="4148"/>
    <d v="1899-12-30T00:00:00"/>
    <d v="2024-01-18T17:47:00"/>
    <s v="17:47"/>
    <d v="1899-12-30T23:03:54"/>
    <x v="4"/>
    <x v="0"/>
    <x v="14"/>
    <x v="0"/>
    <n v="8193"/>
  </r>
  <r>
    <n v="4180"/>
    <d v="2024-01-19T16:50:16"/>
    <d v="2024-01-19T16:51:57"/>
    <s v="45077024@ventasyservicios.com.co"/>
    <s v="Leidy Tatiana Pinzon Calderon"/>
    <m/>
    <d v="2024-01-18T00:00:00"/>
    <s v="22:03"/>
    <x v="7"/>
    <m/>
    <m/>
    <m/>
    <m/>
    <m/>
    <m/>
    <s v="natalia.pino@claro.com.co"/>
    <s v="Re:FORMATO CESION//  TICSA COLOMBIA// NIT 900982062-4"/>
    <m/>
    <m/>
    <s v="3234479067"/>
    <s v="TICSA COLOMBIA TECNOLOGIA INTERCONTINENT"/>
    <s v="SOHO"/>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9T00:00:00"/>
    <m/>
    <m/>
    <x v="81"/>
    <x v="6"/>
    <x v="0"/>
    <x v="0"/>
    <x v="0"/>
    <n v="1"/>
    <n v="1"/>
    <n v="1"/>
    <n v="1"/>
    <x v="0"/>
    <n v="1"/>
    <s v="3234479067TICSA COLOMBIA TECNOLOGIA INTERCONTINENT"/>
    <x v="0"/>
    <d v="2024-01-19T00:00:00"/>
    <x v="4149"/>
    <d v="1899-12-30T00:00:00"/>
    <d v="2024-01-18T22:03:00"/>
    <s v="22:03"/>
    <d v="1899-12-30T18:48:57"/>
    <x v="4"/>
    <x v="0"/>
    <x v="12"/>
    <x v="1"/>
    <n v="8193"/>
  </r>
  <r>
    <n v="4181"/>
    <d v="2024-01-19T16:06:08"/>
    <d v="2024-01-19T16:53:46"/>
    <s v="45664102@ventasyservicios.com.co"/>
    <s v="Angie Tatiana Tique Cardozo"/>
    <m/>
    <d v="2024-01-19T00:00:00"/>
    <s v="7:48 a. m."/>
    <x v="0"/>
    <m/>
    <m/>
    <m/>
    <m/>
    <m/>
    <m/>
    <m/>
    <m/>
    <s v="claropqrmovil-23@millenium.com.co"/>
    <s v="CASO CANCELACION SEGMENTO PYME"/>
    <s v="17606936 "/>
    <s v="CONJUNTO RESIDENCIAL PORTAL DE LAS C "/>
    <s v="SOH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9T00:00:00"/>
    <s v="NO APLICA"/>
    <s v="NO APLICA"/>
    <x v="58"/>
    <x v="0"/>
    <x v="0"/>
    <x v="0"/>
    <x v="0"/>
    <n v="1"/>
    <n v="1"/>
    <n v="1"/>
    <n v="1"/>
    <x v="0"/>
    <n v="1"/>
    <s v="17606936 CONJUNTO RESIDENCIAL PORTAL DE LAS C "/>
    <x v="1"/>
    <d v="2024-01-19T00:00:00"/>
    <x v="4150"/>
    <d v="1899-12-30T00:00:00"/>
    <d v="2024-01-19T07:48:00"/>
    <s v="7:48"/>
    <d v="1899-12-30T09:05:46"/>
    <x v="2"/>
    <x v="2"/>
    <x v="16"/>
    <x v="1"/>
    <n v="8193"/>
  </r>
  <r>
    <n v="4182"/>
    <d v="2024-01-19T16:53:18"/>
    <d v="2024-01-19T16:54:33"/>
    <s v="45961543@ventasyservicios.com.co"/>
    <s v="Juan Jose Duque Aguirre"/>
    <m/>
    <d v="2024-01-19T00:00:00"/>
    <s v="12:27"/>
    <x v="0"/>
    <m/>
    <m/>
    <m/>
    <m/>
    <m/>
    <m/>
    <m/>
    <m/>
    <s v="cahupacz@gmail.com"/>
    <s v="Fwd: Certificado de Exist. y Rep Legal Le Coucou 012024 - SA2404769565888.pdf"/>
    <s v="88952262"/>
    <s v="JUAN MAN BRICENO RUIZ"/>
    <s v="MASIVO"/>
    <s v="CLIENTE EXTERNO"/>
    <x v="0"/>
    <m/>
    <s v="FIJO"/>
    <s v="HFC"/>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19T00:00:00"/>
    <m/>
    <m/>
    <x v="111"/>
    <x v="0"/>
    <x v="0"/>
    <x v="0"/>
    <x v="0"/>
    <n v="1"/>
    <n v="1"/>
    <n v="1"/>
    <n v="1"/>
    <x v="0"/>
    <n v="1"/>
    <s v="88952262JUAN MAN BRICENO RUIZ"/>
    <x v="2"/>
    <d v="2024-01-19T00:00:00"/>
    <x v="4151"/>
    <d v="1899-12-30T00:00:00"/>
    <d v="2024-01-19T12:27:00"/>
    <s v="12:27"/>
    <d v="1899-12-30T04:27:33"/>
    <x v="1"/>
    <x v="1"/>
    <x v="6"/>
    <x v="1"/>
    <n v="8193"/>
  </r>
  <r>
    <n v="4183"/>
    <d v="2024-01-19T16:59:19"/>
    <d v="2024-01-19T17:00:06"/>
    <s v="46044959@ventasyservicios.com.co"/>
    <s v="Brayan Enrique Cuida Castillo"/>
    <m/>
    <d v="2024-01-18T00:00:00"/>
    <s v="8:16 a. m."/>
    <x v="4"/>
    <m/>
    <m/>
    <m/>
    <m/>
    <m/>
    <m/>
    <m/>
    <m/>
    <s v="lavila@grundfos.com"/>
    <s v="RE: RV: 800153993;COMCEL S.A.;5766421543;01;CLARO;MÓVIL"/>
    <s v="8.22502246"/>
    <s v="GRUNDFOS COLOMBIA SAS"/>
    <s v="MICRO"/>
    <s v="CLIENTE CLAR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9T00:00:00"/>
    <s v="nn"/>
    <m/>
    <x v="9"/>
    <x v="0"/>
    <x v="0"/>
    <x v="0"/>
    <x v="0"/>
    <n v="1"/>
    <n v="1"/>
    <n v="1"/>
    <n v="1"/>
    <x v="0"/>
    <n v="1"/>
    <s v="8.22502246GRUNDFOS COLOMBIA SAS"/>
    <x v="0"/>
    <d v="2024-01-19T00:00:00"/>
    <x v="4152"/>
    <d v="1899-12-30T00:00:00"/>
    <d v="2024-01-18T08:16:00"/>
    <s v="8:16"/>
    <d v="1899-12-31T08:44:06"/>
    <x v="0"/>
    <x v="0"/>
    <x v="7"/>
    <x v="0"/>
    <n v="8193"/>
  </r>
  <r>
    <n v="4184"/>
    <d v="2024-01-19T17:00:22"/>
    <d v="2024-01-19T17:01:06"/>
    <s v="45077016@ventasyservicios.com.co"/>
    <s v="Luis Guanuquiza Dominguez"/>
    <m/>
    <d v="2024-01-19T00:00:00"/>
    <s v="08:58"/>
    <x v="3"/>
    <m/>
    <s v="15572268"/>
    <m/>
    <m/>
    <m/>
    <m/>
    <m/>
    <m/>
    <m/>
    <m/>
    <s v="811045346"/>
    <s v="COMUNICACION CAMBIANTE Y TELECOMUNICACIO"/>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9T00:00:00"/>
    <m/>
    <m/>
    <x v="21"/>
    <x v="3"/>
    <x v="0"/>
    <x v="0"/>
    <x v="0"/>
    <n v="1"/>
    <n v="1"/>
    <n v="1"/>
    <n v="1"/>
    <x v="0"/>
    <n v="1"/>
    <s v="811045346COMUNICACION CAMBIANTE Y TELECOMUNICACIO"/>
    <x v="0"/>
    <d v="2024-01-19T00:00:00"/>
    <x v="4153"/>
    <d v="1899-12-30T00:00:00"/>
    <d v="2024-01-19T08:58:00"/>
    <s v="08:58"/>
    <d v="1899-12-30T08:03:06"/>
    <x v="2"/>
    <x v="2"/>
    <x v="25"/>
    <x v="1"/>
    <n v="8193"/>
  </r>
  <r>
    <n v="4185"/>
    <d v="2024-01-19T16:59:15"/>
    <d v="2024-01-19T17:01:32"/>
    <s v="45702314@ventasyservicios.com.co"/>
    <s v="Andrea Paola Jimenez Lopez"/>
    <m/>
    <d v="2024-01-17T00:00:00"/>
    <s v="17:58 "/>
    <x v="4"/>
    <m/>
    <m/>
    <m/>
    <m/>
    <m/>
    <m/>
    <m/>
    <m/>
    <s v="Esther.CastroC.ext@claro.com.co; "/>
    <s v="Re: solicitud cambio de soho a pyme"/>
    <s v="76580832"/>
    <s v="JIMENA ALE LOPEZ PEREZ"/>
    <s v="SOHO"/>
    <s v="CONSULTOR COMERCIAL"/>
    <x v="0"/>
    <m/>
    <s v="FIJO"/>
    <s v="HFC"/>
    <s v="CAMBIO PLAN TARIFA"/>
    <m/>
    <m/>
    <m/>
    <m/>
    <m/>
    <s v="INFORMACIÓN - ACLARACIÓN"/>
    <m/>
    <m/>
    <m/>
    <m/>
    <m/>
    <m/>
    <m/>
    <m/>
    <m/>
    <m/>
    <m/>
    <m/>
    <m/>
    <m/>
    <m/>
    <m/>
    <m/>
    <m/>
    <m/>
    <m/>
    <m/>
    <m/>
    <m/>
    <m/>
    <m/>
    <m/>
    <m/>
    <m/>
    <m/>
    <m/>
    <m/>
    <m/>
    <m/>
    <m/>
    <m/>
    <m/>
    <m/>
    <m/>
    <m/>
    <m/>
    <m/>
    <m/>
    <m/>
    <m/>
    <m/>
    <m/>
    <m/>
    <m/>
    <m/>
    <m/>
    <m/>
    <m/>
    <m/>
    <m/>
    <m/>
    <m/>
    <m/>
    <m/>
    <m/>
    <m/>
    <m/>
    <m/>
    <m/>
    <m/>
    <m/>
    <m/>
    <m/>
    <m/>
    <m/>
    <m/>
    <m/>
    <m/>
    <m/>
    <m/>
    <m/>
    <m/>
    <m/>
    <m/>
    <m/>
    <m/>
    <m/>
    <m/>
    <m/>
    <m/>
    <m/>
    <m/>
    <m/>
    <m/>
    <m/>
    <m/>
    <m/>
    <m/>
    <m/>
    <m/>
    <m/>
    <m/>
    <m/>
    <m/>
    <m/>
    <m/>
    <m/>
    <m/>
    <m/>
    <x v="0"/>
    <m/>
    <m/>
    <m/>
    <m/>
    <m/>
    <s v="SOLUCIONADO ESCALADO"/>
    <s v="SUPERVISOR NEGOCIOS"/>
    <d v="2024-01-19T00:00:00"/>
    <m/>
    <m/>
    <x v="22"/>
    <x v="0"/>
    <x v="4"/>
    <x v="0"/>
    <x v="0"/>
    <n v="1"/>
    <n v="1"/>
    <n v="1"/>
    <n v="1"/>
    <x v="0"/>
    <n v="1"/>
    <s v="76580832JIMENA ALE LOPEZ PEREZ"/>
    <x v="1"/>
    <d v="2024-01-19T00:00:00"/>
    <x v="4154"/>
    <d v="1899-12-30T00:00:00"/>
    <d v="2024-01-17T17:58:00"/>
    <s v="17:58"/>
    <d v="1899-12-31T23:03:32"/>
    <x v="0"/>
    <x v="0"/>
    <x v="32"/>
    <x v="0"/>
    <n v="8193"/>
  </r>
  <r>
    <n v="4186"/>
    <d v="2024-01-19T17:00:45"/>
    <d v="2024-01-19T17:01:33"/>
    <s v="45664102@ventasyservicios.com.co"/>
    <s v="Angie Tatiana Tique Cardozo"/>
    <m/>
    <d v="2024-01-19T00:00:00"/>
    <s v="10:50 a. m."/>
    <x v="0"/>
    <m/>
    <m/>
    <m/>
    <m/>
    <m/>
    <m/>
    <m/>
    <m/>
    <s v="cristian.rivasor@claro.com.co"/>
    <s v="AJUSTE CAMPAÑA 2 MESES AL 50% DE DESCUENTO//CUENTA RR 57160869//DOCUMENTO 70905105//Oscar López"/>
    <s v="57160869 "/>
    <s v="LUIS ALBER SERNA DUQUE          "/>
    <s v="MICRO"/>
    <s v="CLIENTE CLARO"/>
    <x v="0"/>
    <m/>
    <s v="FIJO"/>
    <s v="HFC"/>
    <s v="CREACIÓN DE PQR"/>
    <m/>
    <m/>
    <m/>
    <m/>
    <m/>
    <m/>
    <m/>
    <m/>
    <m/>
    <m/>
    <m/>
    <m/>
    <m/>
    <m/>
    <s v="AJUSTES POR SOLICITUDES NO REALIZADAS"/>
    <m/>
    <m/>
    <m/>
    <m/>
    <m/>
    <m/>
    <m/>
    <m/>
    <m/>
    <m/>
    <m/>
    <m/>
    <m/>
    <m/>
    <m/>
    <m/>
    <m/>
    <m/>
    <m/>
    <m/>
    <m/>
    <m/>
    <m/>
    <m/>
    <m/>
    <m/>
    <m/>
    <m/>
    <m/>
    <m/>
    <m/>
    <m/>
    <m/>
    <m/>
    <m/>
    <m/>
    <m/>
    <m/>
    <m/>
    <m/>
    <m/>
    <m/>
    <m/>
    <m/>
    <m/>
    <m/>
    <m/>
    <m/>
    <m/>
    <m/>
    <m/>
    <m/>
    <m/>
    <m/>
    <m/>
    <m/>
    <m/>
    <m/>
    <m/>
    <m/>
    <m/>
    <m/>
    <m/>
    <m/>
    <m/>
    <m/>
    <m/>
    <m/>
    <m/>
    <m/>
    <m/>
    <m/>
    <m/>
    <m/>
    <m/>
    <m/>
    <m/>
    <m/>
    <m/>
    <m/>
    <m/>
    <m/>
    <m/>
    <m/>
    <m/>
    <m/>
    <m/>
    <m/>
    <m/>
    <m/>
    <m/>
    <m/>
    <m/>
    <m/>
    <x v="0"/>
    <m/>
    <m/>
    <m/>
    <m/>
    <m/>
    <s v="GESTIONADO"/>
    <m/>
    <d v="2024-01-19T00:00:00"/>
    <s v="NO APLICA"/>
    <s v="NO APLICA"/>
    <x v="90"/>
    <x v="0"/>
    <x v="0"/>
    <x v="0"/>
    <x v="0"/>
    <n v="1"/>
    <n v="1"/>
    <n v="1"/>
    <n v="1"/>
    <x v="0"/>
    <n v="1"/>
    <s v="57160869 LUIS ALBER SERNA DUQUE          "/>
    <x v="1"/>
    <d v="2024-01-19T00:00:00"/>
    <x v="4155"/>
    <d v="1899-12-30T00:00:00"/>
    <d v="2024-01-19T10:50:00"/>
    <s v="10:50"/>
    <d v="1899-12-30T06:11:33"/>
    <x v="2"/>
    <x v="2"/>
    <x v="16"/>
    <x v="1"/>
    <n v="8193"/>
  </r>
  <r>
    <n v="4187"/>
    <d v="2024-01-19T16:57:02"/>
    <d v="2024-01-19T17:03:03"/>
    <s v="45577874@ventasyservicios.com.co"/>
    <s v="David Andres Pardo Torres"/>
    <m/>
    <d v="2024-01-18T00:00:00"/>
    <s v="19:18"/>
    <x v="4"/>
    <m/>
    <m/>
    <m/>
    <m/>
    <m/>
    <m/>
    <m/>
    <m/>
    <s v="subgerencia@maglo.co"/>
    <s v="IP PUBLICA EN CONFLICTO"/>
    <s v="12288953"/>
    <s v="MANUFACTURING AND GLOBAL TRADING SAS"/>
    <s v="MICRO"/>
    <s v="CLIENTE EXTERNO"/>
    <x v="0"/>
    <m/>
    <s v="FIJO"/>
    <s v="FO"/>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SOLUCIONADO ESCALADO"/>
    <s v="OTRAS ÁREAS"/>
    <d v="2024-01-19T00:00:00"/>
    <s v="20689819"/>
    <m/>
    <x v="57"/>
    <x v="0"/>
    <x v="4"/>
    <x v="0"/>
    <x v="0"/>
    <n v="1"/>
    <n v="1"/>
    <n v="1"/>
    <n v="1"/>
    <x v="2"/>
    <n v="2"/>
    <s v="12288953MANUFACTURING AND GLOBAL TRADING SAS"/>
    <x v="1"/>
    <d v="2024-01-19T00:00:00"/>
    <x v="4156"/>
    <d v="1899-12-30T00:00:00"/>
    <d v="2024-01-18T19:18:00"/>
    <s v="19:18"/>
    <d v="1899-12-30T21:45:03"/>
    <x v="4"/>
    <x v="0"/>
    <x v="14"/>
    <x v="0"/>
    <n v="8193"/>
  </r>
  <r>
    <n v="4188"/>
    <d v="2024-01-19T16:30:03"/>
    <d v="2024-01-19T17:04:53"/>
    <s v="45632550@ventasyservicios.com.co"/>
    <s v="Alejandra Rodriguez Cajamarca"/>
    <m/>
    <d v="2024-01-19T00:00:00"/>
    <s v="1:48 p. m."/>
    <x v="4"/>
    <m/>
    <m/>
    <m/>
    <m/>
    <m/>
    <m/>
    <m/>
    <m/>
    <s v="cliente.co@claro.com.co"/>
    <s v="Fwd: ASALU20 + HAC-BOG.RESTREPO-CP1 + 0/1/3:4 + RECONFIGURAR POOL EN Vlanif1 + BOGOTA+ HUAWEI AR617VW-LTE4EA // SD2837798"/>
    <s v="11234376"/>
    <s v="ASISTIR SALUD SAS"/>
    <s v="PYME MEDIANA"/>
    <s v="CLIENTE EXTERNO"/>
    <x v="1"/>
    <s v="NIEFER MARIBEL ROMAN DURANGO"/>
    <s v="FIJO"/>
    <s v="HFC"/>
    <s v="CASO A OTRAS ÁREAS"/>
    <m/>
    <m/>
    <m/>
    <m/>
    <m/>
    <m/>
    <m/>
    <m/>
    <s v="CSM"/>
    <m/>
    <m/>
    <m/>
    <m/>
    <m/>
    <m/>
    <m/>
    <m/>
    <m/>
    <m/>
    <m/>
    <m/>
    <m/>
    <m/>
    <m/>
    <m/>
    <m/>
    <m/>
    <m/>
    <m/>
    <m/>
    <m/>
    <m/>
    <m/>
    <m/>
    <m/>
    <m/>
    <m/>
    <m/>
    <m/>
    <m/>
    <m/>
    <m/>
    <m/>
    <m/>
    <m/>
    <m/>
    <m/>
    <m/>
    <m/>
    <m/>
    <m/>
    <m/>
    <m/>
    <m/>
    <m/>
    <m/>
    <m/>
    <m/>
    <m/>
    <m/>
    <m/>
    <m/>
    <m/>
    <m/>
    <m/>
    <m/>
    <m/>
    <m/>
    <m/>
    <m/>
    <m/>
    <m/>
    <m/>
    <m/>
    <m/>
    <m/>
    <m/>
    <m/>
    <m/>
    <m/>
    <m/>
    <m/>
    <m/>
    <m/>
    <m/>
    <m/>
    <m/>
    <m/>
    <m/>
    <m/>
    <m/>
    <m/>
    <m/>
    <m/>
    <m/>
    <m/>
    <m/>
    <m/>
    <m/>
    <m/>
    <m/>
    <m/>
    <m/>
    <m/>
    <m/>
    <m/>
    <m/>
    <m/>
    <m/>
    <x v="0"/>
    <m/>
    <m/>
    <m/>
    <m/>
    <m/>
    <s v="ESCALADO"/>
    <s v="CSM"/>
    <d v="2024-01-19T00:00:00"/>
    <m/>
    <m/>
    <x v="2"/>
    <x v="0"/>
    <x v="1"/>
    <x v="0"/>
    <x v="0"/>
    <n v="1"/>
    <n v="1"/>
    <n v="1"/>
    <n v="1"/>
    <x v="0"/>
    <n v="1"/>
    <s v="11234376ASISTIR SALUD SAS"/>
    <x v="1"/>
    <d v="2024-01-19T00:00:00"/>
    <x v="4157"/>
    <d v="1899-12-30T00:00:00"/>
    <d v="2024-01-19T01:48:00"/>
    <s v="1:48"/>
    <d v="1899-12-30T15:16:53"/>
    <x v="3"/>
    <x v="2"/>
    <x v="24"/>
    <x v="0"/>
    <n v="8193"/>
  </r>
  <r>
    <n v="4189"/>
    <d v="2024-01-19T16:54:22"/>
    <d v="2024-01-19T17:07:55"/>
    <s v="45077024@ventasyservicios.com.co"/>
    <s v="Leidy Tatiana Pinzon Calderon"/>
    <m/>
    <d v="2024-01-19T00:00:00"/>
    <s v="05:06"/>
    <x v="7"/>
    <m/>
    <m/>
    <m/>
    <m/>
    <m/>
    <m/>
    <s v="luis.zambrano@straumann.com"/>
    <s v="RE: Cesión linea"/>
    <m/>
    <m/>
    <s v="3102176049"/>
    <s v="MANOHAY COLOMBIA S A S"/>
    <s v="MICRO"/>
    <s v="CLIENTE EXTERNO"/>
    <x v="0"/>
    <m/>
    <m/>
    <m/>
    <m/>
    <m/>
    <m/>
    <m/>
    <m/>
    <m/>
    <m/>
    <m/>
    <m/>
    <m/>
    <m/>
    <m/>
    <m/>
    <m/>
    <m/>
    <m/>
    <m/>
    <m/>
    <m/>
    <m/>
    <m/>
    <m/>
    <m/>
    <m/>
    <m/>
    <m/>
    <m/>
    <m/>
    <m/>
    <m/>
    <m/>
    <m/>
    <m/>
    <m/>
    <m/>
    <m/>
    <m/>
    <m/>
    <m/>
    <m/>
    <m/>
    <m/>
    <m/>
    <m/>
    <m/>
    <m/>
    <m/>
    <m/>
    <m/>
    <m/>
    <m/>
    <m/>
    <m/>
    <m/>
    <m/>
    <m/>
    <m/>
    <m/>
    <m/>
    <m/>
    <m/>
    <m/>
    <m/>
    <m/>
    <m/>
    <m/>
    <m/>
    <m/>
    <m/>
    <m/>
    <s v="MÓVIL"/>
    <m/>
    <s v="CESIÓN RECHAZADA"/>
    <m/>
    <m/>
    <s v="INFORMACIÓN INCOMPLETA"/>
    <m/>
    <m/>
    <m/>
    <m/>
    <m/>
    <m/>
    <m/>
    <m/>
    <m/>
    <m/>
    <m/>
    <m/>
    <m/>
    <m/>
    <m/>
    <m/>
    <m/>
    <m/>
    <m/>
    <m/>
    <m/>
    <m/>
    <m/>
    <m/>
    <m/>
    <m/>
    <m/>
    <m/>
    <m/>
    <m/>
    <m/>
    <m/>
    <m/>
    <m/>
    <x v="0"/>
    <m/>
    <m/>
    <m/>
    <m/>
    <m/>
    <s v="GESTIONADO"/>
    <m/>
    <d v="2024-01-19T00:00:00"/>
    <m/>
    <m/>
    <x v="79"/>
    <x v="6"/>
    <x v="0"/>
    <x v="0"/>
    <x v="0"/>
    <n v="1"/>
    <n v="1"/>
    <n v="1"/>
    <n v="1"/>
    <x v="0"/>
    <n v="1"/>
    <s v="3102176049MANOHAY COLOMBIA S A S"/>
    <x v="0"/>
    <d v="2024-01-19T00:00:00"/>
    <x v="4158"/>
    <d v="1899-12-30T00:00:00"/>
    <d v="2024-01-19T05:06:00"/>
    <s v="05:06"/>
    <d v="1899-12-30T12:01:55"/>
    <x v="3"/>
    <x v="2"/>
    <x v="12"/>
    <x v="1"/>
    <n v="8193"/>
  </r>
  <r>
    <n v="4190"/>
    <d v="2024-01-19T16:54:35"/>
    <d v="2024-01-19T17:08:04"/>
    <s v="45961543@ventasyservicios.com.co"/>
    <s v="Juan Jose Duque Aguirre"/>
    <m/>
    <d v="2024-01-18T00:00:00"/>
    <s v="18:24 "/>
    <x v="1"/>
    <m/>
    <m/>
    <s v="MEGALOCURA S.A.S."/>
    <s v="901165105"/>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19T00:00:00"/>
    <m/>
    <m/>
    <x v="5"/>
    <x v="1"/>
    <x v="0"/>
    <x v="0"/>
    <x v="0"/>
    <n v="1"/>
    <n v="1"/>
    <n v="1"/>
    <n v="1"/>
    <x v="0"/>
    <n v="1"/>
    <s v="901165105"/>
    <x v="0"/>
    <d v="2024-01-19T00:00:00"/>
    <x v="4159"/>
    <d v="1899-12-30T00:00:00"/>
    <d v="2024-01-18T18:24:00"/>
    <s v="18:24"/>
    <d v="1899-12-30T22:44:04"/>
    <x v="4"/>
    <x v="0"/>
    <x v="6"/>
    <x v="1"/>
    <n v="8193"/>
  </r>
  <r>
    <n v="4191"/>
    <d v="2024-01-19T16:41:59"/>
    <d v="2024-01-19T17:09:37"/>
    <s v="45981202@ventasyservicios.com.co"/>
    <s v="Candida Mayerli Moyano Casallas"/>
    <m/>
    <d v="2024-01-19T00:00:00"/>
    <s v="11:09 a. m."/>
    <x v="5"/>
    <m/>
    <m/>
    <m/>
    <m/>
    <m/>
    <m/>
    <m/>
    <m/>
    <m/>
    <m/>
    <s v="12262458"/>
    <s v="INVERSIONES"/>
    <s v="SOHO"/>
    <s v="CLIENTE EXTERNO"/>
    <x v="0"/>
    <m/>
    <m/>
    <m/>
    <m/>
    <m/>
    <m/>
    <m/>
    <m/>
    <m/>
    <m/>
    <m/>
    <m/>
    <m/>
    <m/>
    <m/>
    <m/>
    <m/>
    <m/>
    <m/>
    <m/>
    <m/>
    <m/>
    <m/>
    <m/>
    <m/>
    <m/>
    <m/>
    <m/>
    <m/>
    <m/>
    <m/>
    <m/>
    <m/>
    <m/>
    <m/>
    <m/>
    <m/>
    <m/>
    <m/>
    <m/>
    <m/>
    <m/>
    <m/>
    <m/>
    <m/>
    <m/>
    <m/>
    <m/>
    <m/>
    <m/>
    <m/>
    <m/>
    <m/>
    <m/>
    <m/>
    <m/>
    <m/>
    <m/>
    <m/>
    <m/>
    <m/>
    <m/>
    <m/>
    <m/>
    <m/>
    <m/>
    <m/>
    <m/>
    <m/>
    <m/>
    <m/>
    <m/>
    <m/>
    <m/>
    <m/>
    <m/>
    <m/>
    <m/>
    <m/>
    <m/>
    <m/>
    <s v="Pago factura codigo del cliente # 12262458"/>
    <s v="FIJA"/>
    <s v="FO"/>
    <s v="PAGO YA APLICADO"/>
    <s v="BANCOLOMBIA"/>
    <s v="TRANSFERENCIA CON PAGO A LA REFERENCIA"/>
    <m/>
    <m/>
    <m/>
    <m/>
    <m/>
    <m/>
    <m/>
    <m/>
    <m/>
    <m/>
    <m/>
    <m/>
    <m/>
    <m/>
    <m/>
    <m/>
    <m/>
    <m/>
    <m/>
    <m/>
    <m/>
    <m/>
    <m/>
    <m/>
    <m/>
    <m/>
    <x v="0"/>
    <m/>
    <m/>
    <m/>
    <m/>
    <m/>
    <s v="GESTIONADO"/>
    <m/>
    <d v="2024-01-19T00:00:00"/>
    <m/>
    <m/>
    <x v="70"/>
    <x v="4"/>
    <x v="0"/>
    <x v="0"/>
    <x v="0"/>
    <n v="1"/>
    <n v="1"/>
    <n v="1"/>
    <n v="1"/>
    <x v="0"/>
    <n v="1"/>
    <s v="12262458"/>
    <x v="0"/>
    <d v="2024-01-19T00:00:00"/>
    <x v="4160"/>
    <d v="1899-12-30T00:00:00"/>
    <d v="2024-01-19T11:09:00"/>
    <s v="11:09"/>
    <d v="1899-12-30T06:00:37"/>
    <x v="2"/>
    <x v="2"/>
    <x v="10"/>
    <x v="1"/>
    <n v="8193"/>
  </r>
  <r>
    <n v="4192"/>
    <d v="2024-01-19T17:09:54"/>
    <d v="2024-01-19T17:11:01"/>
    <s v="45961543@ventasyservicios.com.co"/>
    <s v="Juan Jose Duque Aguirre"/>
    <m/>
    <d v="2024-01-18T00:00:00"/>
    <s v="19:18 "/>
    <x v="1"/>
    <m/>
    <m/>
    <s v="IGLESIA ADVENTISTA DEL SE"/>
    <s v="900826341"/>
    <s v="INFORMACIÓN"/>
    <m/>
    <m/>
    <m/>
    <m/>
    <m/>
    <m/>
    <m/>
    <m/>
    <m/>
    <x v="2"/>
    <m/>
    <m/>
    <m/>
    <m/>
    <m/>
    <m/>
    <m/>
    <m/>
    <m/>
    <m/>
    <m/>
    <m/>
    <m/>
    <m/>
    <m/>
    <m/>
    <m/>
    <m/>
    <m/>
    <m/>
    <m/>
    <m/>
    <m/>
    <m/>
    <m/>
    <m/>
    <m/>
    <m/>
    <m/>
    <m/>
    <m/>
    <m/>
    <m/>
    <m/>
    <m/>
    <m/>
    <m/>
    <m/>
    <m/>
    <m/>
    <m/>
    <m/>
    <m/>
    <m/>
    <m/>
    <m/>
    <m/>
    <m/>
    <m/>
    <m/>
    <m/>
    <m/>
    <m/>
    <m/>
    <m/>
    <m/>
    <m/>
    <m/>
    <m/>
    <m/>
    <m/>
    <m/>
    <m/>
    <m/>
    <m/>
    <m/>
    <m/>
    <m/>
    <m/>
    <m/>
    <m/>
    <m/>
    <m/>
    <m/>
    <m/>
    <m/>
    <m/>
    <m/>
    <m/>
    <m/>
    <m/>
    <m/>
    <m/>
    <m/>
    <m/>
    <m/>
    <m/>
    <m/>
    <s v="OTROS TEMAS"/>
    <s v="OTROS TEMAS"/>
    <m/>
    <s v="envio de factura"/>
    <m/>
    <m/>
    <m/>
    <m/>
    <m/>
    <m/>
    <m/>
    <m/>
    <m/>
    <m/>
    <m/>
    <m/>
    <m/>
    <m/>
    <m/>
    <m/>
    <m/>
    <m/>
    <m/>
    <m/>
    <m/>
    <x v="0"/>
    <m/>
    <m/>
    <m/>
    <m/>
    <m/>
    <s v="GESTIONADO"/>
    <m/>
    <d v="2024-01-19T00:00:00"/>
    <m/>
    <m/>
    <x v="56"/>
    <x v="1"/>
    <x v="0"/>
    <x v="0"/>
    <x v="0"/>
    <n v="1"/>
    <n v="1"/>
    <n v="1"/>
    <n v="1"/>
    <x v="2"/>
    <n v="2"/>
    <s v="900826341"/>
    <x v="0"/>
    <d v="2024-01-19T00:00:00"/>
    <x v="4161"/>
    <d v="1899-12-30T00:00:00"/>
    <d v="2024-01-18T19:18:00"/>
    <s v="19:18"/>
    <d v="1899-12-30T21:53:01"/>
    <x v="4"/>
    <x v="0"/>
    <x v="6"/>
    <x v="1"/>
    <n v="8193"/>
  </r>
  <r>
    <n v="4193"/>
    <d v="2024-01-19T16:44:21"/>
    <d v="2024-01-19T17:11:48"/>
    <s v="45077040@ventasyservicios.com.co"/>
    <s v="Kimberly Tatiana Sorza Moya"/>
    <m/>
    <d v="2024-01-19T00:00:00"/>
    <s v="8:45 a. m."/>
    <x v="0"/>
    <m/>
    <m/>
    <m/>
    <m/>
    <m/>
    <m/>
    <m/>
    <m/>
    <s v="activaciones@anclaclaro.com"/>
    <s v="RV: CAJA DE HERRAMIENTAS /800215415-9/ ANCLA-CALCETINES EXPRESS SAS"/>
    <s v="3107850168"/>
    <s v="CALCETINES EXPRESS S.A."/>
    <s v="SOHO"/>
    <s v="CLIENTE CLARO"/>
    <x v="0"/>
    <m/>
    <s v="MÓVIL"/>
    <m/>
    <m/>
    <s v="OFERTA NEGOCIADA CONTRATO"/>
    <m/>
    <m/>
    <m/>
    <m/>
    <m/>
    <m/>
    <m/>
    <m/>
    <m/>
    <m/>
    <m/>
    <m/>
    <m/>
    <m/>
    <m/>
    <m/>
    <m/>
    <m/>
    <m/>
    <m/>
    <m/>
    <m/>
    <m/>
    <m/>
    <m/>
    <m/>
    <m/>
    <m/>
    <m/>
    <m/>
    <m/>
    <s v="APLICACIÓN CAMPAÑA"/>
    <m/>
    <m/>
    <m/>
    <m/>
    <m/>
    <m/>
    <m/>
    <m/>
    <m/>
    <m/>
    <m/>
    <m/>
    <m/>
    <m/>
    <m/>
    <m/>
    <m/>
    <m/>
    <m/>
    <m/>
    <m/>
    <m/>
    <m/>
    <m/>
    <m/>
    <m/>
    <m/>
    <m/>
    <m/>
    <m/>
    <m/>
    <m/>
    <m/>
    <m/>
    <m/>
    <m/>
    <m/>
    <m/>
    <m/>
    <m/>
    <m/>
    <m/>
    <m/>
    <m/>
    <m/>
    <m/>
    <m/>
    <m/>
    <m/>
    <m/>
    <m/>
    <m/>
    <m/>
    <m/>
    <m/>
    <m/>
    <m/>
    <m/>
    <m/>
    <m/>
    <m/>
    <m/>
    <m/>
    <m/>
    <m/>
    <m/>
    <m/>
    <m/>
    <m/>
    <m/>
    <m/>
    <m/>
    <m/>
    <m/>
    <m/>
    <m/>
    <x v="0"/>
    <m/>
    <m/>
    <m/>
    <m/>
    <m/>
    <s v="GESTIONADO"/>
    <m/>
    <d v="2024-01-19T00:00:00"/>
    <m/>
    <m/>
    <x v="112"/>
    <x v="0"/>
    <x v="0"/>
    <x v="0"/>
    <x v="0"/>
    <n v="1"/>
    <n v="1"/>
    <n v="1"/>
    <n v="1"/>
    <x v="0"/>
    <n v="1"/>
    <s v="3107850168CALCETINES EXPRESS S.A."/>
    <x v="0"/>
    <d v="2024-01-19T00:00:00"/>
    <x v="4162"/>
    <d v="1899-12-30T00:00:00"/>
    <d v="2024-01-19T08:45:00"/>
    <s v="8:45"/>
    <d v="1899-12-30T08:26:48"/>
    <x v="2"/>
    <x v="2"/>
    <x v="31"/>
    <x v="1"/>
    <n v="8193"/>
  </r>
  <r>
    <n v="4194"/>
    <d v="2024-01-19T17:12:03"/>
    <d v="2024-01-19T17:12:53"/>
    <s v="45664102@ventasyservicios.com.co"/>
    <s v="Angie Tatiana Tique Cardozo"/>
    <m/>
    <d v="2024-01-19T00:00:00"/>
    <s v="1:46 p. m."/>
    <x v="0"/>
    <m/>
    <m/>
    <m/>
    <m/>
    <m/>
    <m/>
    <m/>
    <m/>
    <s v="claropqrmovil-38@millenium.com.co"/>
    <s v="CANCELACION SEGMENTO PYME 1425562"/>
    <s v="78390484"/>
    <s v="ALEJANDRA RICO  "/>
    <s v="MICR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9T00:00:00"/>
    <s v="NO APLICA"/>
    <s v="NO APLICA"/>
    <x v="58"/>
    <x v="0"/>
    <x v="0"/>
    <x v="0"/>
    <x v="0"/>
    <n v="1"/>
    <n v="1"/>
    <n v="1"/>
    <n v="1"/>
    <x v="0"/>
    <n v="1"/>
    <s v="78390484ALEJANDRA RICO  "/>
    <x v="1"/>
    <d v="2024-01-19T00:00:00"/>
    <x v="4163"/>
    <d v="1899-12-30T00:00:00"/>
    <d v="2024-01-19T01:46:00"/>
    <s v="1:46"/>
    <d v="1899-12-30T15:26:53"/>
    <x v="3"/>
    <x v="2"/>
    <x v="16"/>
    <x v="1"/>
    <n v="8193"/>
  </r>
  <r>
    <n v="4195"/>
    <d v="2024-01-19T17:12:33"/>
    <d v="2024-01-19T17:13:24"/>
    <s v="45961543@ventasyservicios.com.co"/>
    <s v="Juan Jose Duque Aguirre"/>
    <m/>
    <d v="2024-01-19T00:00:00"/>
    <s v="20:39"/>
    <x v="1"/>
    <m/>
    <m/>
    <s v="PIZZERIA MOZZARELA SAS"/>
    <s v="901380636"/>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19T00:00:00"/>
    <m/>
    <m/>
    <x v="4"/>
    <x v="1"/>
    <x v="0"/>
    <x v="0"/>
    <x v="0"/>
    <n v="1"/>
    <n v="1"/>
    <n v="1"/>
    <n v="1"/>
    <x v="0"/>
    <n v="1"/>
    <s v="901380636"/>
    <x v="0"/>
    <d v="2024-01-19T00:00:00"/>
    <x v="4164"/>
    <d v="1899-12-30T00:00:00"/>
    <d v="2024-01-19T20:39:00"/>
    <s v="20:39"/>
    <s v="Fecha del futuro."/>
    <x v="5"/>
    <x v="2"/>
    <x v="6"/>
    <x v="1"/>
    <n v="8193"/>
  </r>
  <r>
    <n v="4196"/>
    <d v="2024-01-19T17:13:08"/>
    <d v="2024-01-19T17:13:58"/>
    <s v="45077016@ventasyservicios.com.co"/>
    <s v="Luis Guanuquiza Dominguez"/>
    <m/>
    <d v="2024-01-19T00:00:00"/>
    <s v="9:32"/>
    <x v="3"/>
    <m/>
    <s v="15572289"/>
    <m/>
    <m/>
    <m/>
    <m/>
    <m/>
    <m/>
    <m/>
    <m/>
    <s v="900601914"/>
    <s v="ANCLA TELECOMUNICACIONES S.A.S."/>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9T00:00:00"/>
    <m/>
    <m/>
    <x v="21"/>
    <x v="3"/>
    <x v="0"/>
    <x v="0"/>
    <x v="0"/>
    <n v="1"/>
    <n v="1"/>
    <n v="1"/>
    <n v="1"/>
    <x v="2"/>
    <n v="2"/>
    <s v="900601914ANCLA TELECOMUNICACIONES S.A.S."/>
    <x v="0"/>
    <d v="2024-01-19T00:00:00"/>
    <x v="4165"/>
    <d v="1899-12-30T00:00:00"/>
    <d v="2024-01-19T09:32:00"/>
    <s v="9:32"/>
    <d v="1899-12-30T07:41:58"/>
    <x v="2"/>
    <x v="2"/>
    <x v="25"/>
    <x v="1"/>
    <n v="8193"/>
  </r>
  <r>
    <n v="4197"/>
    <d v="2024-01-19T17:14:59"/>
    <d v="2024-01-19T17:15:49"/>
    <s v="45077024@ventasyservicios.com.co"/>
    <s v="Leidy Tatiana Pinzon Calderon"/>
    <m/>
    <d v="2024-01-19T00:00:00"/>
    <s v="07:41"/>
    <x v="7"/>
    <m/>
    <m/>
    <m/>
    <m/>
    <m/>
    <m/>
    <s v="auxiliar@cosmotextilsas.com"/>
    <s v="RE: CESION DE LINEAS ENTRE PERSONAS JURIDICAS"/>
    <m/>
    <m/>
    <s v="3102873984"/>
    <s v="COSMOTEXTIL S A S -"/>
    <s v="PYME MEDIAN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9T00:00:00"/>
    <m/>
    <m/>
    <x v="81"/>
    <x v="6"/>
    <x v="0"/>
    <x v="0"/>
    <x v="0"/>
    <n v="1"/>
    <n v="1"/>
    <n v="1"/>
    <n v="1"/>
    <x v="2"/>
    <n v="2"/>
    <s v="3102873984COSMOTEXTIL S A S -"/>
    <x v="0"/>
    <d v="2024-01-19T00:00:00"/>
    <x v="4166"/>
    <d v="1899-12-30T00:00:00"/>
    <d v="2024-01-19T07:41:00"/>
    <s v="07:41"/>
    <d v="1899-12-30T09:34:49"/>
    <x v="2"/>
    <x v="2"/>
    <x v="12"/>
    <x v="1"/>
    <n v="8193"/>
  </r>
  <r>
    <n v="4198"/>
    <d v="2024-01-19T17:14:07"/>
    <d v="2024-01-19T17:16:19"/>
    <s v="45577874@ventasyservicios.com.co"/>
    <s v="David Andres Pardo Torres"/>
    <m/>
    <d v="2024-01-18T00:00:00"/>
    <s v="22:10"/>
    <x v="4"/>
    <m/>
    <m/>
    <m/>
    <m/>
    <m/>
    <m/>
    <m/>
    <m/>
    <s v="keilafernandamoras@gmail.com"/>
    <s v="Traslado"/>
    <s v="04747424"/>
    <s v="PQR INCONSISTENCIAS"/>
    <s v="NO DETERMINADO"/>
    <s v="CLIENTE EXTERNO"/>
    <x v="0"/>
    <m/>
    <s v="FIJO"/>
    <s v="HFC"/>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9T00:00:00"/>
    <s v="996865809"/>
    <m/>
    <x v="80"/>
    <x v="0"/>
    <x v="0"/>
    <x v="0"/>
    <x v="0"/>
    <n v="1"/>
    <n v="1"/>
    <n v="1"/>
    <n v="1"/>
    <x v="1"/>
    <n v="14"/>
    <s v="04747424PQR INCONSISTENCIAS"/>
    <x v="0"/>
    <d v="2024-01-19T00:00:00"/>
    <x v="4167"/>
    <d v="1899-12-30T00:00:00"/>
    <d v="2024-01-18T22:10:00"/>
    <s v="22:10"/>
    <d v="1899-12-30T19:06:19"/>
    <x v="4"/>
    <x v="0"/>
    <x v="14"/>
    <x v="0"/>
    <n v="8193"/>
  </r>
  <r>
    <n v="4199"/>
    <d v="2024-01-19T17:16:47"/>
    <d v="2024-01-19T17:17:51"/>
    <s v="45664102@ventasyservicios.com.co"/>
    <s v="Angie Tatiana Tique Cardozo"/>
    <m/>
    <d v="2024-01-19T00:00:00"/>
    <s v="1:21 p. m."/>
    <x v="0"/>
    <m/>
    <m/>
    <m/>
    <m/>
    <m/>
    <m/>
    <m/>
    <m/>
    <s v="contabilidad@abarroteshh.co"/>
    <s v="SOLICITUD URGENTE FACTURA"/>
    <s v="13876565"/>
    <s v="ABARROTES HH S.A.S."/>
    <s v="MICRO"/>
    <s v="CLIENTE EXTERN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9T00:00:00"/>
    <s v="NO APLICA"/>
    <s v="NO APLICA"/>
    <x v="9"/>
    <x v="0"/>
    <x v="0"/>
    <x v="0"/>
    <x v="0"/>
    <n v="1"/>
    <n v="1"/>
    <n v="1"/>
    <n v="1"/>
    <x v="0"/>
    <n v="1"/>
    <s v="13876565ABARROTES HH S.A.S."/>
    <x v="1"/>
    <d v="2024-01-19T00:00:00"/>
    <x v="4168"/>
    <d v="1899-12-30T00:00:00"/>
    <d v="2024-01-19T01:21:00"/>
    <s v="1:21"/>
    <d v="1899-12-30T15:56:51"/>
    <x v="3"/>
    <x v="2"/>
    <x v="16"/>
    <x v="1"/>
    <n v="8193"/>
  </r>
  <r>
    <n v="4200"/>
    <d v="2024-01-19T17:11:32"/>
    <d v="2024-01-19T17:18:38"/>
    <s v="45981202@ventasyservicios.com.co"/>
    <s v="Candida Mayerli Moyano Casallas"/>
    <m/>
    <d v="2024-01-19T00:00:00"/>
    <s v="12:43 p. m."/>
    <x v="5"/>
    <m/>
    <m/>
    <m/>
    <m/>
    <m/>
    <m/>
    <m/>
    <m/>
    <m/>
    <m/>
    <s v="13384655"/>
    <s v="CASAREGLA SAS"/>
    <s v="SOHO"/>
    <s v="CLIENTE EXTERNO"/>
    <x v="0"/>
    <m/>
    <m/>
    <m/>
    <m/>
    <m/>
    <m/>
    <m/>
    <m/>
    <m/>
    <m/>
    <m/>
    <m/>
    <m/>
    <m/>
    <m/>
    <m/>
    <m/>
    <m/>
    <m/>
    <m/>
    <m/>
    <m/>
    <m/>
    <m/>
    <m/>
    <m/>
    <m/>
    <m/>
    <m/>
    <m/>
    <m/>
    <m/>
    <m/>
    <m/>
    <m/>
    <m/>
    <m/>
    <m/>
    <m/>
    <m/>
    <m/>
    <m/>
    <m/>
    <m/>
    <m/>
    <m/>
    <m/>
    <m/>
    <m/>
    <m/>
    <m/>
    <m/>
    <m/>
    <m/>
    <m/>
    <m/>
    <m/>
    <m/>
    <m/>
    <m/>
    <m/>
    <m/>
    <m/>
    <m/>
    <m/>
    <m/>
    <m/>
    <m/>
    <m/>
    <m/>
    <m/>
    <m/>
    <m/>
    <m/>
    <m/>
    <m/>
    <m/>
    <m/>
    <m/>
    <m/>
    <m/>
    <s v="Facturacion Erronea."/>
    <s v="FIJA"/>
    <s v="FO"/>
    <s v="PAGO NO ABONADO"/>
    <s v="CAV CLARO"/>
    <s v="TRANSFERENCIA CON PAGO A LA REFERENCIA"/>
    <s v="REQ000004507560"/>
    <m/>
    <m/>
    <m/>
    <m/>
    <m/>
    <m/>
    <m/>
    <m/>
    <m/>
    <m/>
    <m/>
    <m/>
    <m/>
    <m/>
    <m/>
    <m/>
    <m/>
    <m/>
    <m/>
    <m/>
    <m/>
    <m/>
    <m/>
    <m/>
    <m/>
    <x v="0"/>
    <m/>
    <m/>
    <m/>
    <m/>
    <m/>
    <s v="ESCALADO"/>
    <s v="MYIT"/>
    <d v="2024-01-19T00:00:00"/>
    <m/>
    <m/>
    <x v="68"/>
    <x v="4"/>
    <x v="1"/>
    <x v="0"/>
    <x v="0"/>
    <n v="1"/>
    <n v="1"/>
    <n v="1"/>
    <n v="1"/>
    <x v="1"/>
    <n v="2"/>
    <s v="13384655"/>
    <x v="2"/>
    <d v="2024-01-19T00:00:00"/>
    <x v="4169"/>
    <d v="1899-12-30T00:00:00"/>
    <d v="2024-01-19T12:43:00"/>
    <s v="12:43"/>
    <d v="1899-12-30T04:35:38"/>
    <x v="1"/>
    <x v="1"/>
    <x v="10"/>
    <x v="1"/>
    <n v="0"/>
  </r>
  <r>
    <n v="4201"/>
    <d v="2024-01-19T17:18:25"/>
    <d v="2024-01-19T17:20:25"/>
    <s v="46044558@ventasyservicios.com.co"/>
    <s v="Dick Harry Rodriguez Rocha"/>
    <m/>
    <d v="2024-01-18T00:00:00"/>
    <s v="12:26"/>
    <x v="0"/>
    <m/>
    <m/>
    <m/>
    <m/>
    <m/>
    <m/>
    <m/>
    <m/>
    <s v="soledadtorres983@hotmail.com"/>
    <s v="Fwd: RE: Cambio de proveedor"/>
    <s v="901122646"/>
    <s v="KAPITAL LLANTAS ® S.A.S"/>
    <s v="PYME MEDIANA"/>
    <s v="CLIENTE EXTERNO"/>
    <x v="0"/>
    <m/>
    <s v="FIJO"/>
    <s v="HFC"/>
    <s v="CLOUD"/>
    <m/>
    <m/>
    <m/>
    <m/>
    <m/>
    <m/>
    <m/>
    <m/>
    <m/>
    <m/>
    <m/>
    <m/>
    <m/>
    <s v="INCONFORMIDAD PLAN TARIFARIO"/>
    <m/>
    <m/>
    <m/>
    <m/>
    <m/>
    <m/>
    <m/>
    <m/>
    <m/>
    <m/>
    <m/>
    <m/>
    <m/>
    <m/>
    <m/>
    <m/>
    <m/>
    <m/>
    <m/>
    <m/>
    <m/>
    <m/>
    <m/>
    <m/>
    <m/>
    <m/>
    <m/>
    <m/>
    <m/>
    <m/>
    <m/>
    <m/>
    <m/>
    <m/>
    <m/>
    <m/>
    <m/>
    <m/>
    <m/>
    <m/>
    <m/>
    <m/>
    <m/>
    <m/>
    <m/>
    <m/>
    <m/>
    <m/>
    <m/>
    <m/>
    <m/>
    <m/>
    <m/>
    <m/>
    <m/>
    <m/>
    <m/>
    <m/>
    <m/>
    <m/>
    <m/>
    <m/>
    <m/>
    <m/>
    <m/>
    <m/>
    <m/>
    <m/>
    <m/>
    <m/>
    <m/>
    <m/>
    <m/>
    <m/>
    <m/>
    <m/>
    <m/>
    <m/>
    <m/>
    <m/>
    <m/>
    <m/>
    <m/>
    <m/>
    <m/>
    <m/>
    <m/>
    <m/>
    <m/>
    <m/>
    <m/>
    <m/>
    <m/>
    <m/>
    <m/>
    <x v="0"/>
    <m/>
    <m/>
    <m/>
    <m/>
    <m/>
    <s v="GESTIONADO"/>
    <m/>
    <d v="2024-01-19T00:00:00"/>
    <m/>
    <m/>
    <x v="175"/>
    <x v="0"/>
    <x v="0"/>
    <x v="0"/>
    <x v="0"/>
    <n v="1"/>
    <n v="1"/>
    <n v="1"/>
    <n v="1"/>
    <x v="0"/>
    <n v="1"/>
    <s v="901122646KAPITAL LLANTAS ® S.A.S"/>
    <x v="0"/>
    <d v="2024-01-19T00:00:00"/>
    <x v="4170"/>
    <d v="1899-12-30T00:00:00"/>
    <d v="2024-01-18T12:26:00"/>
    <s v="12:26"/>
    <d v="1899-12-31T04:54:25"/>
    <x v="0"/>
    <x v="0"/>
    <x v="20"/>
    <x v="1"/>
    <n v="8193"/>
  </r>
  <r>
    <n v="4202"/>
    <d v="2024-01-19T17:24:07"/>
    <d v="2024-01-19T17:25:03"/>
    <s v="45664102@ventasyservicios.com.co"/>
    <s v="Angie Tatiana Tique Cardozo"/>
    <m/>
    <d v="2024-01-19T00:00:00"/>
    <s v="1:09 p. m., "/>
    <x v="0"/>
    <m/>
    <m/>
    <m/>
    <m/>
    <m/>
    <m/>
    <m/>
    <m/>
    <s v="Andresf.Garciae.ext@claro.com.co; "/>
    <s v="Servicio Tecnico"/>
    <s v="97020457"/>
    <s v="HOTEL OLAFO LOS HEROES LTDA  "/>
    <s v="MICRO"/>
    <s v="CLIENTE CLARO"/>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9T00:00:00"/>
    <s v="NO APLICA"/>
    <s v="NO APLICA"/>
    <x v="57"/>
    <x v="0"/>
    <x v="0"/>
    <x v="0"/>
    <x v="0"/>
    <n v="1"/>
    <n v="1"/>
    <n v="1"/>
    <n v="1"/>
    <x v="0"/>
    <n v="1"/>
    <s v="97020457HOTEL OLAFO LOS HEROES LTDA  "/>
    <x v="1"/>
    <d v="2024-01-19T00:00:00"/>
    <x v="4171"/>
    <d v="1899-12-30T00:00:00"/>
    <d v="2024-01-19T01:09:00"/>
    <s v="1:09"/>
    <d v="1899-12-30T16:16:03"/>
    <x v="3"/>
    <x v="2"/>
    <x v="16"/>
    <x v="1"/>
    <n v="8193"/>
  </r>
  <r>
    <n v="4203"/>
    <d v="2024-01-19T17:19:18"/>
    <d v="2024-01-19T17:25:12"/>
    <s v="45981202@ventasyservicios.com.co"/>
    <s v="Candida Mayerli Moyano Casallas"/>
    <m/>
    <d v="2024-01-19T00:00:00"/>
    <s v="1:29 p. m."/>
    <x v="5"/>
    <m/>
    <m/>
    <m/>
    <m/>
    <m/>
    <m/>
    <m/>
    <m/>
    <m/>
    <m/>
    <s v="14615132"/>
    <s v="ABDERRAMAN MARTINEZ DELAPUERTA"/>
    <s v="SOHO"/>
    <s v="CLIENTE EXTERNO"/>
    <x v="0"/>
    <m/>
    <m/>
    <m/>
    <m/>
    <m/>
    <m/>
    <m/>
    <m/>
    <m/>
    <m/>
    <m/>
    <m/>
    <m/>
    <m/>
    <m/>
    <m/>
    <m/>
    <m/>
    <m/>
    <m/>
    <m/>
    <m/>
    <m/>
    <m/>
    <m/>
    <m/>
    <m/>
    <m/>
    <m/>
    <m/>
    <m/>
    <m/>
    <m/>
    <m/>
    <m/>
    <m/>
    <m/>
    <m/>
    <m/>
    <m/>
    <m/>
    <m/>
    <m/>
    <m/>
    <m/>
    <m/>
    <m/>
    <m/>
    <m/>
    <m/>
    <m/>
    <m/>
    <m/>
    <m/>
    <m/>
    <m/>
    <m/>
    <m/>
    <m/>
    <m/>
    <m/>
    <m/>
    <m/>
    <m/>
    <m/>
    <m/>
    <m/>
    <m/>
    <m/>
    <m/>
    <m/>
    <m/>
    <m/>
    <m/>
    <m/>
    <m/>
    <m/>
    <m/>
    <m/>
    <m/>
    <m/>
    <s v="Comprobante pago cc1075225249"/>
    <s v="FIJA"/>
    <s v="HFC"/>
    <s v="NO CUMPLE TIEMPOS DE INGRESO"/>
    <m/>
    <m/>
    <m/>
    <m/>
    <m/>
    <m/>
    <m/>
    <m/>
    <m/>
    <m/>
    <m/>
    <m/>
    <m/>
    <m/>
    <m/>
    <m/>
    <m/>
    <m/>
    <m/>
    <m/>
    <m/>
    <m/>
    <m/>
    <m/>
    <m/>
    <m/>
    <m/>
    <m/>
    <x v="0"/>
    <m/>
    <m/>
    <m/>
    <m/>
    <m/>
    <s v="GESTIONADO"/>
    <m/>
    <d v="2024-01-19T00:00:00"/>
    <m/>
    <m/>
    <x v="214"/>
    <x v="4"/>
    <x v="0"/>
    <x v="0"/>
    <x v="0"/>
    <n v="1"/>
    <n v="1"/>
    <n v="1"/>
    <n v="1"/>
    <x v="1"/>
    <n v="2"/>
    <s v="14615132"/>
    <x v="0"/>
    <d v="2024-01-19T00:00:00"/>
    <x v="4172"/>
    <d v="1899-12-30T00:00:00"/>
    <d v="2024-01-19T01:29:00"/>
    <s v="1:29"/>
    <d v="1899-12-30T15:56:12"/>
    <x v="3"/>
    <x v="2"/>
    <x v="10"/>
    <x v="1"/>
    <n v="8193"/>
  </r>
  <r>
    <n v="4204"/>
    <d v="2024-01-19T17:23:46"/>
    <d v="2024-01-19T17:25:17"/>
    <s v="45702314@ventasyservicios.com.co"/>
    <s v="Andrea Paola Jimenez Lopez"/>
    <m/>
    <d v="2024-01-17T00:00:00"/>
    <s v="18:04"/>
    <x v="4"/>
    <m/>
    <m/>
    <m/>
    <m/>
    <m/>
    <m/>
    <m/>
    <m/>
    <s v="tatanico1012@yahoo.es"/>
    <s v="Re: modificacion claro hogar pyme"/>
    <s v="35790701"/>
    <s v="JESUS NICO DUQUE RAMIREZ"/>
    <s v="SOHO"/>
    <s v="CLIENTE EXTERNO"/>
    <x v="0"/>
    <m/>
    <s v="FIJO"/>
    <s v="HFC"/>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9T00:00:00"/>
    <m/>
    <m/>
    <x v="0"/>
    <x v="0"/>
    <x v="0"/>
    <x v="0"/>
    <x v="0"/>
    <n v="1"/>
    <n v="1"/>
    <n v="1"/>
    <n v="1"/>
    <x v="0"/>
    <n v="1"/>
    <s v="35790701JESUS NICO DUQUE RAMIREZ"/>
    <x v="0"/>
    <d v="2024-01-19T00:00:00"/>
    <x v="4173"/>
    <d v="1899-12-30T00:00:00"/>
    <d v="2024-01-17T18:04:00"/>
    <s v="18:04"/>
    <d v="1899-12-31T23:21:17"/>
    <x v="0"/>
    <x v="0"/>
    <x v="32"/>
    <x v="0"/>
    <n v="8193"/>
  </r>
  <r>
    <n v="4205"/>
    <d v="2024-01-19T17:24:09"/>
    <d v="2024-01-19T17:25:41"/>
    <s v="45077024@ventasyservicios.com.co"/>
    <s v="Leidy Tatiana Pinzon Calderon"/>
    <m/>
    <d v="2024-01-19T00:00:00"/>
    <s v="08:04"/>
    <x v="7"/>
    <m/>
    <m/>
    <m/>
    <m/>
    <m/>
    <m/>
    <s v="javier@itdnt.com"/>
    <s v="Re: cesión de contrato a prepago"/>
    <m/>
    <m/>
    <s v="3204529494"/>
    <s v="INGENIERIA  EN TELEVISION  DIGITAL "/>
    <s v="PYME PEQUEÑ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9T00:00:00"/>
    <m/>
    <m/>
    <x v="78"/>
    <x v="6"/>
    <x v="0"/>
    <x v="0"/>
    <x v="0"/>
    <n v="1"/>
    <n v="1"/>
    <n v="1"/>
    <n v="1"/>
    <x v="0"/>
    <n v="1"/>
    <s v="3204529494INGENIERIA  EN TELEVISION  DIGITAL "/>
    <x v="0"/>
    <d v="2024-01-19T00:00:00"/>
    <x v="4174"/>
    <d v="1899-12-30T00:00:00"/>
    <d v="2024-01-19T08:04:00"/>
    <s v="08:04"/>
    <d v="1899-12-30T09:21:41"/>
    <x v="2"/>
    <x v="2"/>
    <x v="12"/>
    <x v="1"/>
    <n v="8193"/>
  </r>
  <r>
    <n v="4206"/>
    <d v="2024-01-19T17:18:59"/>
    <d v="2024-01-19T17:25:56"/>
    <s v="45961588@ventasyservicios.com.co"/>
    <s v="Brian Fernando Camacho Hernandez"/>
    <m/>
    <d v="2024-01-19T00:00:00"/>
    <s v="933"/>
    <x v="4"/>
    <m/>
    <m/>
    <m/>
    <m/>
    <m/>
    <m/>
    <m/>
    <m/>
    <s v="cartera@ntics.co"/>
    <s v="Re: SOLICITUD CANCELACION PLAN LINEA MOVIL"/>
    <s v="3012922391"/>
    <s v="NTICS S.A.S - NTICS S.A.S"/>
    <s v="SOHO"/>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9T00:00:00"/>
    <s v="na"/>
    <s v="na"/>
    <x v="61"/>
    <x v="0"/>
    <x v="0"/>
    <x v="0"/>
    <x v="0"/>
    <n v="1"/>
    <n v="1"/>
    <n v="1"/>
    <n v="1"/>
    <x v="1"/>
    <n v="2"/>
    <s v="3012922391NTICS S.A.S - NTICS S.A.S"/>
    <x v="0"/>
    <d v="2024-01-19T00:00:00"/>
    <x v="4175"/>
    <d v="1899-12-30T00:00:00"/>
    <d v="2024-01-19T00:00:00"/>
    <s v="Hora mal diligenciada."/>
    <d v="1899-12-30T17:25:56"/>
    <x v="3"/>
    <x v="2"/>
    <x v="21"/>
    <x v="0"/>
    <n v="8193"/>
  </r>
  <r>
    <n v="4207"/>
    <d v="2024-01-19T17:25:13"/>
    <d v="2024-01-19T17:27:14"/>
    <s v="45577874@ventasyservicios.com.co"/>
    <s v="David Andres Pardo Torres"/>
    <m/>
    <d v="2024-01-18T00:00:00"/>
    <s v="16:06"/>
    <x v="4"/>
    <m/>
    <m/>
    <m/>
    <m/>
    <m/>
    <m/>
    <m/>
    <m/>
    <s v="colombia@garcabas.com"/>
    <s v="CESION DE CONTRATO"/>
    <s v="19644596"/>
    <s v="JAIR DANIE GARCIA GIRALDO "/>
    <s v="MASIVO"/>
    <s v="CLIENTE EXTERNO"/>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SOLUCIONADO ESCALADO"/>
    <s v="OTRAS ÁREAS"/>
    <d v="2024-01-19T00:00:00"/>
    <s v="996867493"/>
    <m/>
    <x v="37"/>
    <x v="0"/>
    <x v="4"/>
    <x v="0"/>
    <x v="0"/>
    <n v="1"/>
    <n v="1"/>
    <n v="1"/>
    <n v="1"/>
    <x v="0"/>
    <n v="1"/>
    <s v="19644596JAIR DANIE GARCIA GIRALDO "/>
    <x v="1"/>
    <d v="2024-01-19T00:00:00"/>
    <x v="4176"/>
    <d v="1899-12-30T00:00:00"/>
    <d v="2024-01-18T16:06:00"/>
    <s v="16:06"/>
    <d v="1899-12-31T01:21:14"/>
    <x v="0"/>
    <x v="0"/>
    <x v="14"/>
    <x v="0"/>
    <n v="8193"/>
  </r>
  <r>
    <n v="4208"/>
    <d v="2024-01-19T17:25:50"/>
    <d v="2024-01-19T17:27:31"/>
    <s v="46046817@ventasyservicios.com.co"/>
    <s v="Nicolas Romero Parra"/>
    <m/>
    <d v="2024-01-18T00:00:00"/>
    <s v="9:30"/>
    <x v="4"/>
    <m/>
    <m/>
    <m/>
    <m/>
    <m/>
    <m/>
    <m/>
    <m/>
    <s v="cadministrativa@praecos.com"/>
    <s v="Re: Debajas de lineas - Parecos 900378513-4"/>
    <s v="8.22480034"/>
    <s v="INVERSIONE"/>
    <s v="PYME MEDIANA"/>
    <s v="CONSULTOR COMERCIAL"/>
    <x v="0"/>
    <m/>
    <s v="MÓVIL"/>
    <m/>
    <m/>
    <s v="CANCELACIÓN DE LÍNEA"/>
    <m/>
    <m/>
    <m/>
    <m/>
    <m/>
    <s v="PROPUESTA CONTENCIÓN"/>
    <m/>
    <m/>
    <m/>
    <m/>
    <m/>
    <m/>
    <m/>
    <m/>
    <m/>
    <m/>
    <m/>
    <m/>
    <m/>
    <m/>
    <m/>
    <m/>
    <m/>
    <m/>
    <m/>
    <m/>
    <m/>
    <m/>
    <m/>
    <m/>
    <m/>
    <m/>
    <m/>
    <m/>
    <m/>
    <m/>
    <m/>
    <m/>
    <m/>
    <m/>
    <m/>
    <m/>
    <m/>
    <m/>
    <m/>
    <m/>
    <m/>
    <m/>
    <m/>
    <m/>
    <m/>
    <m/>
    <m/>
    <m/>
    <m/>
    <m/>
    <m/>
    <m/>
    <m/>
    <m/>
    <m/>
    <m/>
    <m/>
    <m/>
    <m/>
    <m/>
    <m/>
    <m/>
    <m/>
    <m/>
    <m/>
    <m/>
    <m/>
    <m/>
    <m/>
    <m/>
    <m/>
    <m/>
    <m/>
    <m/>
    <m/>
    <m/>
    <m/>
    <m/>
    <m/>
    <m/>
    <m/>
    <m/>
    <m/>
    <m/>
    <m/>
    <m/>
    <m/>
    <m/>
    <m/>
    <m/>
    <m/>
    <m/>
    <m/>
    <m/>
    <m/>
    <m/>
    <m/>
    <m/>
    <m/>
    <m/>
    <m/>
    <m/>
    <x v="0"/>
    <m/>
    <m/>
    <m/>
    <m/>
    <m/>
    <s v="GESTIONADO"/>
    <m/>
    <d v="2024-01-19T00:00:00"/>
    <s v="N/A"/>
    <s v="0"/>
    <x v="72"/>
    <x v="0"/>
    <x v="0"/>
    <x v="0"/>
    <x v="0"/>
    <n v="1"/>
    <n v="1"/>
    <n v="1"/>
    <n v="1"/>
    <x v="2"/>
    <n v="2"/>
    <s v="8.22480034INVERSIONE"/>
    <x v="0"/>
    <d v="2024-01-19T00:00:00"/>
    <x v="4177"/>
    <d v="1899-12-30T00:00:00"/>
    <d v="2024-01-18T09:30:00"/>
    <s v="9:30"/>
    <d v="1899-12-31T07:57:31"/>
    <x v="0"/>
    <x v="0"/>
    <x v="3"/>
    <x v="1"/>
    <n v="8193"/>
  </r>
  <r>
    <n v="4209"/>
    <d v="2024-01-19T17:27:13"/>
    <d v="2024-01-19T17:28:09"/>
    <s v="46044959@ventasyservicios.com.co"/>
    <s v="Brayan Enrique Cuida Castillo"/>
    <m/>
    <d v="2024-01-18T00:00:00"/>
    <s v="9:43 a. m."/>
    <x v="4"/>
    <m/>
    <m/>
    <m/>
    <m/>
    <m/>
    <m/>
    <m/>
    <m/>
    <s v="facturacionelectronica@conexusit.com"/>
    <s v="Cancelacion de servicio de internet"/>
    <s v="12510114"/>
    <s v="CONEXUSIT S.A.S."/>
    <s v="SOHO"/>
    <s v="CLIENTE CLARO"/>
    <x v="0"/>
    <m/>
    <s v="FIJO"/>
    <s v="FO"/>
    <s v="CANCELACIÓN DE SERVICIO"/>
    <m/>
    <m/>
    <m/>
    <m/>
    <m/>
    <m/>
    <m/>
    <s v="COLOCACIÓN"/>
    <m/>
    <m/>
    <m/>
    <m/>
    <m/>
    <m/>
    <m/>
    <m/>
    <m/>
    <m/>
    <m/>
    <m/>
    <m/>
    <m/>
    <m/>
    <m/>
    <m/>
    <m/>
    <m/>
    <m/>
    <m/>
    <m/>
    <m/>
    <m/>
    <m/>
    <m/>
    <m/>
    <m/>
    <m/>
    <m/>
    <m/>
    <m/>
    <m/>
    <m/>
    <m/>
    <m/>
    <m/>
    <m/>
    <m/>
    <m/>
    <m/>
    <m/>
    <m/>
    <m/>
    <m/>
    <m/>
    <m/>
    <m/>
    <m/>
    <m/>
    <m/>
    <m/>
    <m/>
    <m/>
    <m/>
    <m/>
    <m/>
    <m/>
    <m/>
    <m/>
    <m/>
    <m/>
    <m/>
    <m/>
    <m/>
    <m/>
    <m/>
    <m/>
    <m/>
    <m/>
    <m/>
    <m/>
    <m/>
    <m/>
    <m/>
    <m/>
    <m/>
    <m/>
    <m/>
    <m/>
    <m/>
    <m/>
    <m/>
    <m/>
    <m/>
    <m/>
    <m/>
    <m/>
    <m/>
    <m/>
    <m/>
    <m/>
    <m/>
    <m/>
    <m/>
    <m/>
    <m/>
    <s v="TOTAL"/>
    <m/>
    <s v="NO INDICA MOTIVO"/>
    <m/>
    <x v="1"/>
    <m/>
    <m/>
    <s v="1"/>
    <m/>
    <m/>
    <s v="GESTIONADO"/>
    <m/>
    <d v="2024-01-19T00:00:00"/>
    <s v="NN"/>
    <m/>
    <x v="74"/>
    <x v="0"/>
    <x v="0"/>
    <x v="0"/>
    <x v="0"/>
    <n v="1"/>
    <n v="1"/>
    <n v="1"/>
    <n v="1"/>
    <x v="0"/>
    <n v="1"/>
    <s v="12510114CONEXUSIT S.A.S."/>
    <x v="0"/>
    <d v="2024-01-19T00:00:00"/>
    <x v="4178"/>
    <d v="1899-12-30T00:00:00"/>
    <d v="2024-01-18T09:43:00"/>
    <s v="9:43"/>
    <d v="1899-12-31T07:45:09"/>
    <x v="0"/>
    <x v="0"/>
    <x v="7"/>
    <x v="0"/>
    <n v="8193"/>
  </r>
  <r>
    <n v="4210"/>
    <d v="2024-01-19T17:27:42"/>
    <d v="2024-01-19T17:29:00"/>
    <s v="45981202@ventasyservicios.com.co"/>
    <s v="Candida Mayerli Moyano Casallas"/>
    <m/>
    <d v="2024-01-19T00:00:00"/>
    <s v="1:29 p. m."/>
    <x v="5"/>
    <m/>
    <m/>
    <m/>
    <m/>
    <m/>
    <m/>
    <m/>
    <m/>
    <m/>
    <m/>
    <s v="14615132"/>
    <s v="ABDERRAMAN MARTINEZ DELAPUERTA"/>
    <s v="SOHO"/>
    <s v="CLIENTE EXTERNO"/>
    <x v="0"/>
    <m/>
    <m/>
    <m/>
    <m/>
    <m/>
    <m/>
    <m/>
    <m/>
    <m/>
    <m/>
    <m/>
    <m/>
    <m/>
    <m/>
    <m/>
    <m/>
    <m/>
    <m/>
    <m/>
    <m/>
    <m/>
    <m/>
    <m/>
    <m/>
    <m/>
    <m/>
    <m/>
    <m/>
    <m/>
    <m/>
    <m/>
    <m/>
    <m/>
    <m/>
    <m/>
    <m/>
    <m/>
    <m/>
    <m/>
    <m/>
    <m/>
    <m/>
    <m/>
    <m/>
    <m/>
    <m/>
    <m/>
    <m/>
    <m/>
    <m/>
    <m/>
    <m/>
    <m/>
    <m/>
    <m/>
    <m/>
    <m/>
    <m/>
    <m/>
    <m/>
    <m/>
    <m/>
    <m/>
    <m/>
    <m/>
    <m/>
    <m/>
    <m/>
    <m/>
    <m/>
    <m/>
    <m/>
    <m/>
    <m/>
    <m/>
    <m/>
    <m/>
    <m/>
    <m/>
    <m/>
    <m/>
    <s v="Comprobante pago cc1075225249"/>
    <s v="FIJA"/>
    <s v="HFC"/>
    <s v="NO CUMPLE TIEMPOS DE INGRESO"/>
    <m/>
    <m/>
    <m/>
    <m/>
    <m/>
    <m/>
    <m/>
    <m/>
    <m/>
    <m/>
    <m/>
    <m/>
    <m/>
    <m/>
    <m/>
    <m/>
    <m/>
    <m/>
    <m/>
    <m/>
    <m/>
    <m/>
    <m/>
    <m/>
    <m/>
    <m/>
    <m/>
    <m/>
    <x v="0"/>
    <m/>
    <m/>
    <m/>
    <m/>
    <m/>
    <s v="GESTIONADO"/>
    <m/>
    <d v="2024-01-19T00:00:00"/>
    <m/>
    <m/>
    <x v="214"/>
    <x v="4"/>
    <x v="0"/>
    <x v="0"/>
    <x v="0"/>
    <n v="1"/>
    <n v="1"/>
    <n v="1"/>
    <n v="1"/>
    <x v="2"/>
    <n v="2"/>
    <s v="14615132"/>
    <x v="0"/>
    <d v="2024-01-19T00:00:00"/>
    <x v="4179"/>
    <d v="1899-12-30T00:00:00"/>
    <d v="2024-01-19T01:29:00"/>
    <s v="1:29"/>
    <d v="1899-12-30T16:00:00"/>
    <x v="3"/>
    <x v="2"/>
    <x v="10"/>
    <x v="1"/>
    <n v="8193"/>
  </r>
  <r>
    <n v="4211"/>
    <d v="2024-01-19T17:27:44"/>
    <d v="2024-01-19T17:29:01"/>
    <s v="45077024@ventasyservicios.com.co"/>
    <s v="Leidy Tatiana Pinzon Calderon"/>
    <m/>
    <d v="2024-01-19T00:00:00"/>
    <s v="08:05"/>
    <x v="7"/>
    <m/>
    <m/>
    <m/>
    <m/>
    <m/>
    <m/>
    <s v="javierdariobeltran@gmail.com"/>
    <s v="RE: cesión a persona natural"/>
    <m/>
    <m/>
    <s v="900379935"/>
    <s v="INGENIERIA  EN TELEVISION"/>
    <s v="PYME PEQUEÑ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9T00:00:00"/>
    <m/>
    <m/>
    <x v="78"/>
    <x v="6"/>
    <x v="0"/>
    <x v="0"/>
    <x v="0"/>
    <n v="1"/>
    <n v="1"/>
    <n v="1"/>
    <n v="1"/>
    <x v="0"/>
    <n v="1"/>
    <s v="900379935INGENIERIA  EN TELEVISION"/>
    <x v="0"/>
    <d v="2024-01-19T00:00:00"/>
    <x v="4180"/>
    <d v="1899-12-30T00:00:00"/>
    <d v="2024-01-19T08:05:00"/>
    <s v="08:05"/>
    <d v="1899-12-30T09:24:01"/>
    <x v="2"/>
    <x v="2"/>
    <x v="12"/>
    <x v="1"/>
    <n v="8193"/>
  </r>
  <r>
    <n v="4212"/>
    <d v="2024-01-19T17:30:51"/>
    <d v="2024-01-19T17:31:48"/>
    <s v="45664102@ventasyservicios.com.co"/>
    <s v="Angie Tatiana Tique Cardozo"/>
    <m/>
    <d v="2024-01-19T00:00:00"/>
    <s v="1:53 P. M."/>
    <x v="0"/>
    <m/>
    <m/>
    <m/>
    <m/>
    <m/>
    <m/>
    <m/>
    <m/>
    <s v="cristian.rivasor@claro.com.co"/>
    <s v="AJUSTE CAMPAÑA 3 MESES AL 50% DE DESCUENTO//CUENTA RR 68254198//DOCUMENTO 66781903//Rosalba Papamija García"/>
    <s v="68254198"/>
    <s v="ROSALBA PAPAMIJA GARCIA   "/>
    <s v="SOHO"/>
    <s v="CLIENTE CLARO"/>
    <x v="0"/>
    <m/>
    <s v="FIJO"/>
    <s v="HFC"/>
    <s v="CREACIÓN DE PQR"/>
    <m/>
    <m/>
    <m/>
    <m/>
    <m/>
    <m/>
    <m/>
    <m/>
    <m/>
    <m/>
    <m/>
    <m/>
    <m/>
    <m/>
    <s v="AJUSTES POR SOLICITUDES NO REALIZADAS"/>
    <m/>
    <m/>
    <m/>
    <m/>
    <m/>
    <m/>
    <m/>
    <m/>
    <m/>
    <m/>
    <m/>
    <m/>
    <m/>
    <m/>
    <m/>
    <m/>
    <m/>
    <m/>
    <m/>
    <m/>
    <m/>
    <m/>
    <m/>
    <m/>
    <m/>
    <m/>
    <m/>
    <m/>
    <m/>
    <m/>
    <m/>
    <m/>
    <m/>
    <m/>
    <m/>
    <m/>
    <m/>
    <m/>
    <m/>
    <m/>
    <m/>
    <m/>
    <m/>
    <m/>
    <m/>
    <m/>
    <m/>
    <m/>
    <m/>
    <m/>
    <m/>
    <m/>
    <m/>
    <m/>
    <m/>
    <m/>
    <m/>
    <m/>
    <m/>
    <m/>
    <m/>
    <m/>
    <m/>
    <m/>
    <m/>
    <m/>
    <m/>
    <m/>
    <m/>
    <m/>
    <m/>
    <m/>
    <m/>
    <m/>
    <m/>
    <m/>
    <m/>
    <m/>
    <m/>
    <m/>
    <m/>
    <m/>
    <m/>
    <m/>
    <m/>
    <m/>
    <m/>
    <m/>
    <m/>
    <m/>
    <m/>
    <m/>
    <m/>
    <m/>
    <x v="0"/>
    <m/>
    <m/>
    <m/>
    <m/>
    <m/>
    <s v="GESTIONADO"/>
    <m/>
    <d v="2024-01-19T00:00:00"/>
    <s v="NO APLICA"/>
    <s v="NO APLICA"/>
    <x v="90"/>
    <x v="0"/>
    <x v="0"/>
    <x v="0"/>
    <x v="0"/>
    <n v="1"/>
    <n v="1"/>
    <n v="1"/>
    <n v="1"/>
    <x v="0"/>
    <n v="1"/>
    <s v="68254198ROSALBA PAPAMIJA GARCIA   "/>
    <x v="1"/>
    <d v="2024-01-19T00:00:00"/>
    <x v="4181"/>
    <d v="1899-12-30T00:00:00"/>
    <d v="2024-01-19T01:53:00"/>
    <s v="1:53"/>
    <d v="1899-12-30T15:38:48"/>
    <x v="3"/>
    <x v="2"/>
    <x v="16"/>
    <x v="1"/>
    <n v="8193"/>
  </r>
  <r>
    <n v="4213"/>
    <d v="2024-01-19T17:31:28"/>
    <d v="2024-01-19T17:36:38"/>
    <s v="45981202@ventasyservicios.com.co"/>
    <s v="Candida Mayerli Moyano Casallas"/>
    <m/>
    <d v="2024-01-19T00:00:00"/>
    <s v="2:04 p. m."/>
    <x v="5"/>
    <m/>
    <m/>
    <m/>
    <m/>
    <m/>
    <m/>
    <m/>
    <m/>
    <m/>
    <m/>
    <s v="8224388857"/>
    <s v="HOGAR EL TESORO DE LOS AÑOS SAS -"/>
    <s v="MICRO"/>
    <s v="CLIENTE EXTERNO"/>
    <x v="0"/>
    <m/>
    <m/>
    <m/>
    <m/>
    <m/>
    <m/>
    <m/>
    <m/>
    <m/>
    <m/>
    <m/>
    <m/>
    <m/>
    <m/>
    <m/>
    <m/>
    <m/>
    <m/>
    <m/>
    <m/>
    <m/>
    <m/>
    <m/>
    <m/>
    <m/>
    <m/>
    <m/>
    <m/>
    <m/>
    <m/>
    <m/>
    <m/>
    <m/>
    <m/>
    <m/>
    <m/>
    <m/>
    <m/>
    <m/>
    <m/>
    <m/>
    <m/>
    <m/>
    <m/>
    <m/>
    <m/>
    <m/>
    <m/>
    <m/>
    <m/>
    <m/>
    <m/>
    <m/>
    <m/>
    <m/>
    <m/>
    <m/>
    <m/>
    <m/>
    <m/>
    <m/>
    <m/>
    <m/>
    <m/>
    <m/>
    <m/>
    <m/>
    <m/>
    <m/>
    <m/>
    <m/>
    <m/>
    <m/>
    <m/>
    <m/>
    <m/>
    <m/>
    <m/>
    <m/>
    <m/>
    <m/>
    <s v="RE: PAGO FACTURURA REFERENCIA 8224388857"/>
    <s v="MÓVIL"/>
    <m/>
    <s v="PAGO MAL APLICADO"/>
    <s v="BANCO COLPATRÍA"/>
    <s v="TRANSFERENCIA CON PAGO A LA REFERENCIA"/>
    <m/>
    <m/>
    <m/>
    <m/>
    <m/>
    <m/>
    <m/>
    <m/>
    <m/>
    <m/>
    <m/>
    <m/>
    <m/>
    <m/>
    <m/>
    <m/>
    <m/>
    <m/>
    <m/>
    <m/>
    <m/>
    <m/>
    <m/>
    <m/>
    <m/>
    <m/>
    <x v="0"/>
    <m/>
    <m/>
    <m/>
    <m/>
    <m/>
    <s v="GESTIONADO"/>
    <m/>
    <d v="2024-01-19T00:00:00"/>
    <m/>
    <m/>
    <x v="117"/>
    <x v="4"/>
    <x v="0"/>
    <x v="0"/>
    <x v="0"/>
    <n v="1"/>
    <n v="1"/>
    <n v="1"/>
    <n v="1"/>
    <x v="0"/>
    <n v="1"/>
    <s v="8224388857"/>
    <x v="0"/>
    <d v="2024-01-19T00:00:00"/>
    <x v="4182"/>
    <d v="1899-12-30T00:00:00"/>
    <d v="2024-01-19T02:04:00"/>
    <s v="2:04"/>
    <d v="1899-12-30T15:32:38"/>
    <x v="3"/>
    <x v="2"/>
    <x v="10"/>
    <x v="1"/>
    <n v="8193"/>
  </r>
  <r>
    <n v="4214"/>
    <d v="2024-01-19T17:33:14"/>
    <d v="2024-01-19T17:36:47"/>
    <s v="45077024@ventasyservicios.com.co"/>
    <s v="Leidy Tatiana Pinzon Calderon"/>
    <m/>
    <d v="2024-01-19T00:00:00"/>
    <s v="08:48"/>
    <x v="7"/>
    <m/>
    <m/>
    <m/>
    <m/>
    <m/>
    <m/>
    <s v="administrativo@abbapay.com"/>
    <s v="RE: RV: ACTUALIZACIÓN DE DATOS"/>
    <m/>
    <m/>
    <s v="3152488690"/>
    <s v="MENO CASH S.A.S"/>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9T00:00:00"/>
    <m/>
    <m/>
    <x v="79"/>
    <x v="6"/>
    <x v="0"/>
    <x v="0"/>
    <x v="0"/>
    <n v="1"/>
    <n v="1"/>
    <n v="1"/>
    <n v="1"/>
    <x v="2"/>
    <n v="3"/>
    <s v="3152488690MENO CASH S.A.S"/>
    <x v="0"/>
    <d v="2024-01-19T00:00:00"/>
    <x v="4183"/>
    <d v="1899-12-30T00:00:00"/>
    <d v="2024-01-19T08:48:00"/>
    <s v="08:48"/>
    <d v="1899-12-30T08:48:47"/>
    <x v="2"/>
    <x v="2"/>
    <x v="12"/>
    <x v="1"/>
    <n v="8193"/>
  </r>
  <r>
    <n v="4215"/>
    <d v="2024-01-19T17:36:59"/>
    <d v="2024-01-19T17:37:27"/>
    <s v="45961588@ventasyservicios.com.co"/>
    <s v="Brian Fernando Camacho Hernandez"/>
    <m/>
    <d v="2024-01-19T00:00:00"/>
    <s v="933"/>
    <x v="4"/>
    <m/>
    <m/>
    <m/>
    <m/>
    <m/>
    <m/>
    <m/>
    <m/>
    <s v="admon.sanidadvegetal@gmail.com"/>
    <s v="Re: Cancelación línea celular 316 4635371 Sanidad Vegetal Cruz Verde SAS 890700446-4"/>
    <s v="3164635371"/>
    <s v="SANIDAD VEGETAL CRUZ VERD"/>
    <s v="PYME PEQUEÑA"/>
    <s v="CLIENTE EXTERNO"/>
    <x v="0"/>
    <m/>
    <s v="MÓVIL"/>
    <m/>
    <m/>
    <s v="CANCELACIÓN DE LÍNEA"/>
    <m/>
    <m/>
    <m/>
    <m/>
    <m/>
    <s v="PROPUESTA CONTENCIÓN"/>
    <m/>
    <m/>
    <m/>
    <m/>
    <m/>
    <m/>
    <m/>
    <m/>
    <m/>
    <m/>
    <m/>
    <m/>
    <m/>
    <m/>
    <m/>
    <m/>
    <m/>
    <m/>
    <m/>
    <m/>
    <m/>
    <m/>
    <m/>
    <m/>
    <m/>
    <m/>
    <m/>
    <m/>
    <m/>
    <m/>
    <m/>
    <m/>
    <m/>
    <m/>
    <m/>
    <m/>
    <m/>
    <m/>
    <m/>
    <m/>
    <m/>
    <m/>
    <m/>
    <m/>
    <m/>
    <m/>
    <m/>
    <m/>
    <m/>
    <m/>
    <m/>
    <m/>
    <m/>
    <m/>
    <m/>
    <m/>
    <m/>
    <m/>
    <m/>
    <m/>
    <m/>
    <m/>
    <m/>
    <m/>
    <m/>
    <m/>
    <m/>
    <m/>
    <m/>
    <m/>
    <m/>
    <m/>
    <m/>
    <m/>
    <m/>
    <m/>
    <m/>
    <m/>
    <m/>
    <m/>
    <m/>
    <m/>
    <m/>
    <m/>
    <m/>
    <m/>
    <m/>
    <m/>
    <m/>
    <m/>
    <m/>
    <m/>
    <m/>
    <m/>
    <m/>
    <m/>
    <m/>
    <m/>
    <m/>
    <m/>
    <m/>
    <m/>
    <x v="0"/>
    <m/>
    <m/>
    <m/>
    <m/>
    <m/>
    <s v="GESTIONADO"/>
    <m/>
    <d v="2024-01-19T00:00:00"/>
    <s v="NA"/>
    <s v="NA"/>
    <x v="72"/>
    <x v="0"/>
    <x v="0"/>
    <x v="0"/>
    <x v="0"/>
    <n v="1"/>
    <n v="1"/>
    <n v="1"/>
    <n v="1"/>
    <x v="0"/>
    <n v="1"/>
    <s v="3164635371SANIDAD VEGETAL CRUZ VERD"/>
    <x v="0"/>
    <d v="2024-01-19T00:00:00"/>
    <x v="4184"/>
    <d v="1899-12-30T00:00:00"/>
    <d v="2024-01-19T00:00:00"/>
    <s v="Hora mal diligenciada."/>
    <d v="1899-12-30T17:37:27"/>
    <x v="3"/>
    <x v="2"/>
    <x v="21"/>
    <x v="0"/>
    <n v="8193"/>
  </r>
  <r>
    <n v="4216"/>
    <d v="2024-01-19T17:34:47"/>
    <d v="2024-01-19T17:39:39"/>
    <s v="45577874@ventasyservicios.com.co"/>
    <s v="David Andres Pardo Torres"/>
    <m/>
    <d v="2024-01-18T00:00:00"/>
    <s v="19:29"/>
    <x v="4"/>
    <m/>
    <m/>
    <m/>
    <m/>
    <m/>
    <m/>
    <m/>
    <m/>
    <s v="conjuntotarragonaclub@gmail.com"/>
    <s v="SOLICITUD DE CANCELACIÓN DE COBRANZA DE LAS FACTURAS DE NOVIEMBRE Y DICIEMBRE"/>
    <s v="05587866"/>
    <s v="TARRAGONA CLUB CONJUNTO RESIDENCIAL PH."/>
    <s v="PYME PEQUEÑA"/>
    <s v="CLIENTE EXTERNO"/>
    <x v="0"/>
    <m/>
    <s v="FIJO"/>
    <s v="HFC"/>
    <s v="PQR"/>
    <m/>
    <m/>
    <m/>
    <m/>
    <m/>
    <m/>
    <m/>
    <m/>
    <m/>
    <m/>
    <m/>
    <m/>
    <m/>
    <m/>
    <m/>
    <m/>
    <m/>
    <m/>
    <m/>
    <m/>
    <m/>
    <m/>
    <m/>
    <m/>
    <m/>
    <m/>
    <m/>
    <m/>
    <m/>
    <m/>
    <m/>
    <m/>
    <m/>
    <m/>
    <m/>
    <m/>
    <m/>
    <s v="NO ESTÁ DE ACUERDO CON LA RESPUESTA"/>
    <m/>
    <m/>
    <m/>
    <m/>
    <m/>
    <m/>
    <m/>
    <m/>
    <m/>
    <m/>
    <m/>
    <m/>
    <m/>
    <m/>
    <m/>
    <m/>
    <m/>
    <m/>
    <m/>
    <m/>
    <m/>
    <m/>
    <m/>
    <m/>
    <m/>
    <m/>
    <m/>
    <m/>
    <m/>
    <m/>
    <m/>
    <m/>
    <m/>
    <m/>
    <m/>
    <m/>
    <m/>
    <m/>
    <m/>
    <m/>
    <m/>
    <m/>
    <m/>
    <m/>
    <m/>
    <m/>
    <m/>
    <m/>
    <m/>
    <m/>
    <m/>
    <m/>
    <m/>
    <m/>
    <m/>
    <m/>
    <m/>
    <m/>
    <m/>
    <m/>
    <m/>
    <m/>
    <m/>
    <m/>
    <m/>
    <m/>
    <m/>
    <m/>
    <m/>
    <m/>
    <m/>
    <x v="0"/>
    <m/>
    <m/>
    <m/>
    <m/>
    <m/>
    <s v="GESTIONADO"/>
    <m/>
    <d v="2024-01-19T00:00:00"/>
    <s v="996869338"/>
    <m/>
    <x v="132"/>
    <x v="0"/>
    <x v="0"/>
    <x v="0"/>
    <x v="0"/>
    <n v="1"/>
    <n v="1"/>
    <n v="1"/>
    <n v="1"/>
    <x v="0"/>
    <n v="1"/>
    <s v="05587866TARRAGONA CLUB CONJUNTO RESIDENCIAL PH."/>
    <x v="0"/>
    <d v="2024-01-19T00:00:00"/>
    <x v="4185"/>
    <d v="1899-12-30T00:00:00"/>
    <d v="2024-01-18T19:29:00"/>
    <s v="19:29"/>
    <d v="1899-12-30T22:10:39"/>
    <x v="4"/>
    <x v="0"/>
    <x v="14"/>
    <x v="0"/>
    <n v="8193"/>
  </r>
  <r>
    <n v="4217"/>
    <d v="2024-01-19T17:40:13"/>
    <d v="2024-01-19T17:41:02"/>
    <s v="45077016@ventasyservicios.com.co"/>
    <s v="Luis Guanuquiza Dominguez"/>
    <m/>
    <d v="2024-01-19T00:00:00"/>
    <s v="9:46"/>
    <x v="3"/>
    <m/>
    <s v="15572299"/>
    <m/>
    <m/>
    <m/>
    <m/>
    <m/>
    <m/>
    <m/>
    <m/>
    <s v="900016470"/>
    <s v="MULTISEGUROS LATINOS LTDA"/>
    <s v="PYME MEDIANA"/>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19T00:00:00"/>
    <m/>
    <m/>
    <x v="50"/>
    <x v="3"/>
    <x v="0"/>
    <x v="0"/>
    <x v="0"/>
    <n v="1"/>
    <n v="1"/>
    <n v="1"/>
    <n v="1"/>
    <x v="0"/>
    <n v="1"/>
    <s v="900016470MULTISEGUROS LATINOS LTDA"/>
    <x v="0"/>
    <d v="2024-01-19T00:00:00"/>
    <x v="4186"/>
    <d v="1899-12-30T00:00:00"/>
    <d v="2024-01-19T09:46:00"/>
    <s v="9:46"/>
    <d v="1899-12-30T07:55:02"/>
    <x v="2"/>
    <x v="2"/>
    <x v="25"/>
    <x v="1"/>
    <n v="8193"/>
  </r>
  <r>
    <n v="4218"/>
    <d v="2024-01-19T17:40:41"/>
    <d v="2024-01-19T17:42:47"/>
    <s v="45077024@ventasyservicios.com.co"/>
    <s v="Leidy Tatiana Pinzon Calderon"/>
    <m/>
    <d v="2024-01-19T00:00:00"/>
    <s v="09:22"/>
    <x v="7"/>
    <m/>
    <m/>
    <m/>
    <m/>
    <m/>
    <m/>
    <s v="liliana@republicaindependiente.com"/>
    <s v="Re: PORTABILIDAD GINA GOMEZ"/>
    <m/>
    <m/>
    <s v="3006299258"/>
    <s v="SCOTCHLAND"/>
    <s v="SOH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9T00:00:00"/>
    <m/>
    <m/>
    <x v="79"/>
    <x v="6"/>
    <x v="0"/>
    <x v="0"/>
    <x v="0"/>
    <n v="1"/>
    <n v="1"/>
    <n v="1"/>
    <n v="1"/>
    <x v="0"/>
    <n v="1"/>
    <s v="3006299258SCOTCHLAND"/>
    <x v="0"/>
    <d v="2024-01-19T00:00:00"/>
    <x v="4187"/>
    <d v="1899-12-30T00:00:00"/>
    <d v="2024-01-19T09:22:00"/>
    <s v="09:22"/>
    <d v="1899-12-30T08:20:47"/>
    <x v="2"/>
    <x v="2"/>
    <x v="12"/>
    <x v="1"/>
    <n v="8193"/>
  </r>
  <r>
    <n v="4219"/>
    <d v="2024-01-19T17:41:48"/>
    <d v="2024-01-19T17:43:14"/>
    <s v="45702314@ventasyservicios.com.co"/>
    <s v="Andrea Paola Jimenez Lopez"/>
    <m/>
    <d v="2024-01-17T00:00:00"/>
    <s v="18:10"/>
    <x v="4"/>
    <m/>
    <m/>
    <m/>
    <m/>
    <m/>
    <m/>
    <m/>
    <m/>
    <s v="cruiz@tramontanaconstructora.com; "/>
    <s v="Re: Fwd: Solicitud dar baja Cuenta: 93710515"/>
    <s v="93710515"/>
    <s v="TRAMONTANA CONSTRUCTORA/* SAS"/>
    <s v="SOH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9T00:00:00"/>
    <m/>
    <m/>
    <x v="58"/>
    <x v="0"/>
    <x v="0"/>
    <x v="0"/>
    <x v="0"/>
    <n v="1"/>
    <n v="1"/>
    <n v="1"/>
    <n v="1"/>
    <x v="0"/>
    <n v="1"/>
    <s v="93710515TRAMONTANA CONSTRUCTORA/* SAS"/>
    <x v="0"/>
    <d v="2024-01-19T00:00:00"/>
    <x v="4188"/>
    <d v="1899-12-30T00:00:00"/>
    <d v="2024-01-17T18:10:00"/>
    <s v="18:10"/>
    <d v="1899-12-31T23:33:14"/>
    <x v="0"/>
    <x v="0"/>
    <x v="32"/>
    <x v="0"/>
    <n v="8193"/>
  </r>
  <r>
    <n v="4220"/>
    <d v="2024-01-19T17:11:56"/>
    <d v="2024-01-19T17:46:52"/>
    <s v="45077040@ventasyservicios.com.co"/>
    <s v="Kimberly Tatiana Sorza Moya"/>
    <m/>
    <d v="2024-01-19T00:00:00"/>
    <s v="8:45 a. m."/>
    <x v="0"/>
    <m/>
    <m/>
    <m/>
    <m/>
    <m/>
    <m/>
    <m/>
    <m/>
    <s v="activaciones@anclaclaro.com"/>
    <s v="RV: CAJA DE HERRAMIENTAS /811030452/ ANCLA-'TEJICUELLOS MADU SAS"/>
    <s v="3216965369"/>
    <s v="TEJICUELLOS MADU S.A.S."/>
    <s v="SOHO"/>
    <s v="CLIENTE CLARO"/>
    <x v="0"/>
    <m/>
    <s v="MÓVIL"/>
    <m/>
    <m/>
    <s v="OFERTA NEGOCIADA CONTRATO"/>
    <m/>
    <m/>
    <m/>
    <m/>
    <m/>
    <m/>
    <m/>
    <m/>
    <m/>
    <m/>
    <m/>
    <m/>
    <m/>
    <m/>
    <m/>
    <m/>
    <m/>
    <m/>
    <m/>
    <m/>
    <m/>
    <m/>
    <m/>
    <m/>
    <m/>
    <m/>
    <m/>
    <m/>
    <m/>
    <m/>
    <m/>
    <s v="APLICACIÓN CAMPAÑA"/>
    <m/>
    <m/>
    <m/>
    <m/>
    <m/>
    <m/>
    <m/>
    <m/>
    <m/>
    <m/>
    <m/>
    <m/>
    <m/>
    <m/>
    <m/>
    <m/>
    <m/>
    <m/>
    <m/>
    <m/>
    <m/>
    <m/>
    <m/>
    <m/>
    <m/>
    <m/>
    <m/>
    <m/>
    <m/>
    <m/>
    <m/>
    <m/>
    <m/>
    <m/>
    <m/>
    <m/>
    <m/>
    <m/>
    <m/>
    <m/>
    <m/>
    <m/>
    <m/>
    <m/>
    <m/>
    <m/>
    <m/>
    <m/>
    <m/>
    <m/>
    <m/>
    <m/>
    <m/>
    <m/>
    <m/>
    <m/>
    <m/>
    <m/>
    <m/>
    <m/>
    <m/>
    <m/>
    <m/>
    <m/>
    <m/>
    <m/>
    <m/>
    <m/>
    <m/>
    <m/>
    <m/>
    <m/>
    <m/>
    <m/>
    <m/>
    <m/>
    <x v="0"/>
    <m/>
    <m/>
    <m/>
    <m/>
    <m/>
    <s v="GESTIONADO"/>
    <m/>
    <d v="2024-01-19T00:00:00"/>
    <m/>
    <m/>
    <x v="112"/>
    <x v="0"/>
    <x v="0"/>
    <x v="20"/>
    <x v="1"/>
    <n v="1"/>
    <n v="1"/>
    <n v="1"/>
    <n v="1"/>
    <x v="0"/>
    <n v="1"/>
    <s v="3216965369TEJICUELLOS MADU S.A.S."/>
    <x v="0"/>
    <d v="2024-01-19T00:00:00"/>
    <x v="4189"/>
    <d v="1899-12-30T00:00:00"/>
    <d v="2024-01-19T08:45:00"/>
    <s v="8:45"/>
    <d v="1899-12-30T09:01:52"/>
    <x v="2"/>
    <x v="2"/>
    <x v="31"/>
    <x v="1"/>
    <n v="8193"/>
  </r>
  <r>
    <n v="4221"/>
    <d v="2024-01-19T17:51:00"/>
    <d v="2024-01-19T17:52:09"/>
    <s v="45664102@ventasyservicios.com.co"/>
    <s v="Angie Tatiana Tique Cardozo"/>
    <m/>
    <d v="2024-01-19T00:00:00"/>
    <s v="1:58 p. m."/>
    <x v="0"/>
    <m/>
    <m/>
    <m/>
    <m/>
    <m/>
    <m/>
    <m/>
    <m/>
    <s v="servired.tesoreria@gmail.com,"/>
    <s v="SESSION CONTRATO REF"/>
    <s v="81732824 "/>
    <s v="SERVIRED COLOMBIA SAS    "/>
    <s v="MICRO"/>
    <s v="CLIENTE EXTERNO"/>
    <x v="0"/>
    <m/>
    <s v="FIJO"/>
    <s v="HFC"/>
    <s v="CESIÓN DE CONTRATO"/>
    <m/>
    <m/>
    <m/>
    <m/>
    <m/>
    <m/>
    <m/>
    <m/>
    <m/>
    <m/>
    <m/>
    <m/>
    <s v="ENTREGA DE DOCUMENTOS"/>
    <m/>
    <m/>
    <m/>
    <m/>
    <m/>
    <m/>
    <m/>
    <m/>
    <m/>
    <m/>
    <m/>
    <m/>
    <m/>
    <m/>
    <m/>
    <m/>
    <m/>
    <m/>
    <m/>
    <m/>
    <m/>
    <m/>
    <m/>
    <m/>
    <m/>
    <m/>
    <m/>
    <m/>
    <m/>
    <m/>
    <m/>
    <m/>
    <m/>
    <m/>
    <m/>
    <m/>
    <m/>
    <m/>
    <m/>
    <m/>
    <m/>
    <m/>
    <m/>
    <m/>
    <m/>
    <m/>
    <m/>
    <m/>
    <m/>
    <m/>
    <m/>
    <m/>
    <m/>
    <m/>
    <m/>
    <m/>
    <m/>
    <m/>
    <m/>
    <m/>
    <m/>
    <m/>
    <m/>
    <m/>
    <m/>
    <m/>
    <m/>
    <m/>
    <m/>
    <m/>
    <m/>
    <m/>
    <m/>
    <m/>
    <m/>
    <m/>
    <m/>
    <m/>
    <m/>
    <m/>
    <m/>
    <m/>
    <m/>
    <m/>
    <m/>
    <m/>
    <m/>
    <m/>
    <m/>
    <m/>
    <m/>
    <m/>
    <m/>
    <m/>
    <m/>
    <m/>
    <x v="0"/>
    <m/>
    <m/>
    <m/>
    <m/>
    <m/>
    <s v="GESTIONADO"/>
    <m/>
    <d v="2024-01-19T00:00:00"/>
    <s v="NO APLICA"/>
    <s v="NO APLICA"/>
    <x v="148"/>
    <x v="0"/>
    <x v="0"/>
    <x v="0"/>
    <x v="0"/>
    <n v="1"/>
    <n v="1"/>
    <n v="1"/>
    <n v="1"/>
    <x v="0"/>
    <n v="1"/>
    <s v="81732824 SERVIRED COLOMBIA SAS    "/>
    <x v="1"/>
    <d v="2024-01-19T00:00:00"/>
    <x v="4190"/>
    <d v="1899-12-30T00:00:00"/>
    <d v="2024-01-19T01:58:00"/>
    <s v="1:58"/>
    <d v="1899-12-30T15:54:09"/>
    <x v="3"/>
    <x v="2"/>
    <x v="16"/>
    <x v="1"/>
    <n v="8193"/>
  </r>
  <r>
    <n v="4222"/>
    <d v="2024-01-19T17:46:32"/>
    <d v="2024-01-19T17:52:36"/>
    <s v="45577874@ventasyservicios.com.co"/>
    <s v="David Andres Pardo Torres"/>
    <m/>
    <d v="2024-01-19T00:00:00"/>
    <s v="00:38"/>
    <x v="4"/>
    <m/>
    <m/>
    <m/>
    <m/>
    <m/>
    <m/>
    <m/>
    <m/>
    <s v="Mayra.Salcedot@claro.com.co"/>
    <s v="RE: Re: Fwd: Re: Informaci??n t??cnica servicio SIP"/>
    <s v="12081478"/>
    <s v="ELECTROFISIATRIA S.A.S."/>
    <s v="PYME MEDIANA"/>
    <s v="CLOUD"/>
    <x v="0"/>
    <m/>
    <s v="FIJO"/>
    <s v="FO"/>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SOLUCIONADO ESCALADO"/>
    <s v="OTRAS ÁREAS"/>
    <d v="2024-01-19T00:00:00"/>
    <s v="20689988"/>
    <m/>
    <x v="57"/>
    <x v="0"/>
    <x v="4"/>
    <x v="13"/>
    <x v="1"/>
    <n v="1"/>
    <n v="1"/>
    <n v="1"/>
    <n v="1"/>
    <x v="2"/>
    <n v="3"/>
    <s v="12081478ELECTROFISIATRIA S.A.S."/>
    <x v="1"/>
    <d v="2024-01-19T00:00:00"/>
    <x v="4191"/>
    <d v="1899-12-30T00:00:00"/>
    <d v="2024-01-19T00:38:00"/>
    <s v="00:38"/>
    <d v="1899-12-30T17:14:36"/>
    <x v="3"/>
    <x v="2"/>
    <x v="14"/>
    <x v="0"/>
    <n v="8193"/>
  </r>
  <r>
    <n v="4223"/>
    <d v="2024-01-19T17:52:41"/>
    <d v="2024-01-19T17:54:06"/>
    <s v="45981202@ventasyservicios.com.co"/>
    <s v="Candida Mayerli Moyano Casallas"/>
    <m/>
    <d v="2024-01-19T00:00:00"/>
    <s v="3:23 p. m."/>
    <x v="5"/>
    <m/>
    <m/>
    <m/>
    <m/>
    <m/>
    <m/>
    <m/>
    <m/>
    <m/>
    <m/>
    <s v="900397110"/>
    <s v="CONSUSALUD DEL CARIBE IPS LTDA"/>
    <s v="PYME PEQUEÑA"/>
    <s v="CLIENTE EXTERNO"/>
    <x v="0"/>
    <m/>
    <m/>
    <m/>
    <m/>
    <m/>
    <m/>
    <m/>
    <m/>
    <m/>
    <m/>
    <m/>
    <m/>
    <m/>
    <m/>
    <m/>
    <m/>
    <m/>
    <m/>
    <m/>
    <m/>
    <m/>
    <m/>
    <m/>
    <m/>
    <m/>
    <m/>
    <m/>
    <m/>
    <m/>
    <m/>
    <m/>
    <m/>
    <m/>
    <m/>
    <m/>
    <m/>
    <m/>
    <m/>
    <m/>
    <m/>
    <m/>
    <m/>
    <m/>
    <m/>
    <m/>
    <m/>
    <m/>
    <m/>
    <m/>
    <m/>
    <m/>
    <m/>
    <m/>
    <m/>
    <m/>
    <m/>
    <m/>
    <m/>
    <m/>
    <m/>
    <m/>
    <m/>
    <m/>
    <m/>
    <m/>
    <m/>
    <m/>
    <m/>
    <m/>
    <m/>
    <m/>
    <m/>
    <m/>
    <m/>
    <m/>
    <m/>
    <m/>
    <m/>
    <m/>
    <m/>
    <m/>
    <s v="RE: SOPORTE DE PAGO FACTURAS CLARO / CONSUSALUD DEL CARIBE"/>
    <s v="MÓVIL"/>
    <m/>
    <s v="PAGO NO ABONADO"/>
    <s v="BANCOLOMBIA"/>
    <s v="TRANSFERENCIA CON PAGO A LA REFERENCIA"/>
    <m/>
    <m/>
    <m/>
    <m/>
    <m/>
    <m/>
    <m/>
    <m/>
    <m/>
    <m/>
    <m/>
    <m/>
    <m/>
    <m/>
    <m/>
    <m/>
    <m/>
    <m/>
    <m/>
    <m/>
    <m/>
    <m/>
    <m/>
    <m/>
    <m/>
    <m/>
    <x v="0"/>
    <m/>
    <m/>
    <m/>
    <m/>
    <m/>
    <s v="GESTIONADO"/>
    <m/>
    <d v="2024-01-19T00:00:00"/>
    <m/>
    <m/>
    <x v="68"/>
    <x v="4"/>
    <x v="0"/>
    <x v="0"/>
    <x v="0"/>
    <n v="1"/>
    <n v="1"/>
    <n v="1"/>
    <n v="1"/>
    <x v="0"/>
    <n v="1"/>
    <s v="900397110"/>
    <x v="0"/>
    <d v="2024-01-19T00:00:00"/>
    <x v="4192"/>
    <d v="1899-12-30T00:00:00"/>
    <d v="2024-01-19T03:23:00"/>
    <s v="3:23"/>
    <d v="1899-12-30T14:31:06"/>
    <x v="3"/>
    <x v="2"/>
    <x v="10"/>
    <x v="1"/>
    <n v="8193"/>
  </r>
  <r>
    <n v="4224"/>
    <d v="2024-01-19T17:50:15"/>
    <d v="2024-01-19T17:55:06"/>
    <s v="45077024@ventasyservicios.com.co"/>
    <s v="Leidy Tatiana Pinzon Calderon"/>
    <m/>
    <d v="2024-01-19T00:00:00"/>
    <s v="09:25"/>
    <x v="7"/>
    <m/>
    <m/>
    <m/>
    <m/>
    <m/>
    <m/>
    <s v="liliana@republicaindependiente.com"/>
    <s v="Re: PORTABILIDAD DAVID REYES"/>
    <m/>
    <m/>
    <s v="3104712601"/>
    <s v="SCOTCHLAND"/>
    <s v="SOH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9T00:00:00"/>
    <m/>
    <m/>
    <x v="79"/>
    <x v="6"/>
    <x v="0"/>
    <x v="0"/>
    <x v="0"/>
    <n v="1"/>
    <n v="1"/>
    <n v="1"/>
    <n v="1"/>
    <x v="0"/>
    <n v="1"/>
    <s v="3104712601SCOTCHLAND"/>
    <x v="0"/>
    <d v="2024-01-19T00:00:00"/>
    <x v="4193"/>
    <d v="1899-12-30T00:00:00"/>
    <d v="2024-01-19T09:25:00"/>
    <s v="09:25"/>
    <d v="1899-12-30T08:30:06"/>
    <x v="2"/>
    <x v="2"/>
    <x v="12"/>
    <x v="1"/>
    <n v="8193"/>
  </r>
  <r>
    <n v="4225"/>
    <d v="2024-01-19T17:58:52"/>
    <d v="2024-01-19T17:59:29"/>
    <s v="45113897@ventasyservicios.com.co"/>
    <s v="Diana Carolina Zambrano Cruz"/>
    <m/>
    <d v="2024-01-18T00:00:00"/>
    <s v="14:44"/>
    <x v="4"/>
    <m/>
    <m/>
    <m/>
    <m/>
    <m/>
    <m/>
    <m/>
    <m/>
    <s v="direccion.administrativa@transitobello.com"/>
    <s v="Re: solicitud cambio de suscriptor contrato 12243785"/>
    <s v="12243785"/>
    <s v="TMB TRANSITO MODERNO DE BELLO LTDA"/>
    <s v="SOHO"/>
    <s v="CLIENTE EXTERNO"/>
    <x v="0"/>
    <m/>
    <s v="FIJO"/>
    <s v="FO"/>
    <s v="CESIÓN DE CONTRATO"/>
    <m/>
    <m/>
    <m/>
    <m/>
    <m/>
    <m/>
    <m/>
    <m/>
    <m/>
    <m/>
    <m/>
    <m/>
    <s v="ENTREGA DE DOCUMENTOS"/>
    <m/>
    <m/>
    <m/>
    <m/>
    <m/>
    <m/>
    <m/>
    <m/>
    <m/>
    <m/>
    <m/>
    <m/>
    <m/>
    <m/>
    <m/>
    <m/>
    <m/>
    <m/>
    <m/>
    <m/>
    <m/>
    <m/>
    <m/>
    <m/>
    <m/>
    <m/>
    <m/>
    <m/>
    <m/>
    <m/>
    <m/>
    <m/>
    <m/>
    <m/>
    <m/>
    <m/>
    <m/>
    <m/>
    <m/>
    <m/>
    <m/>
    <m/>
    <m/>
    <m/>
    <m/>
    <m/>
    <m/>
    <m/>
    <m/>
    <m/>
    <m/>
    <m/>
    <m/>
    <m/>
    <m/>
    <m/>
    <m/>
    <m/>
    <m/>
    <m/>
    <m/>
    <m/>
    <m/>
    <m/>
    <m/>
    <m/>
    <m/>
    <m/>
    <m/>
    <m/>
    <m/>
    <m/>
    <m/>
    <m/>
    <m/>
    <m/>
    <m/>
    <m/>
    <m/>
    <m/>
    <m/>
    <m/>
    <m/>
    <m/>
    <m/>
    <m/>
    <m/>
    <m/>
    <m/>
    <m/>
    <m/>
    <m/>
    <m/>
    <m/>
    <m/>
    <m/>
    <x v="0"/>
    <m/>
    <m/>
    <m/>
    <m/>
    <m/>
    <s v="GESTIONADO"/>
    <m/>
    <d v="2024-01-19T00:00:00"/>
    <m/>
    <s v="2501542"/>
    <x v="148"/>
    <x v="0"/>
    <x v="0"/>
    <x v="0"/>
    <x v="0"/>
    <n v="1"/>
    <n v="1"/>
    <n v="1"/>
    <n v="1"/>
    <x v="2"/>
    <n v="5"/>
    <s v="12243785TMB TRANSITO MODERNO DE BELLO LTDA"/>
    <x v="1"/>
    <d v="2024-01-19T00:00:00"/>
    <x v="4194"/>
    <d v="1899-12-30T00:00:00"/>
    <d v="2024-01-18T14:44:00"/>
    <s v="14:44"/>
    <d v="1899-12-31T03:15:29"/>
    <x v="0"/>
    <x v="0"/>
    <x v="30"/>
    <x v="0"/>
    <n v="8193"/>
  </r>
  <r>
    <n v="4226"/>
    <d v="2024-01-19T17:56:14"/>
    <d v="2024-01-19T18:00:34"/>
    <s v="45981202@ventasyservicios.com.co"/>
    <s v="Candida Mayerli Moyano Casallas"/>
    <m/>
    <d v="2024-01-19T00:00:00"/>
    <s v="3:31 p. m."/>
    <x v="5"/>
    <m/>
    <m/>
    <m/>
    <m/>
    <m/>
    <m/>
    <m/>
    <m/>
    <m/>
    <m/>
    <s v="13875377"/>
    <s v="FODODIES GROUP SAS"/>
    <s v="MICRO"/>
    <s v="CLIENTE EXTERNO"/>
    <x v="0"/>
    <m/>
    <m/>
    <m/>
    <m/>
    <m/>
    <m/>
    <m/>
    <m/>
    <m/>
    <m/>
    <m/>
    <m/>
    <m/>
    <m/>
    <m/>
    <m/>
    <m/>
    <m/>
    <m/>
    <m/>
    <m/>
    <m/>
    <m/>
    <m/>
    <m/>
    <m/>
    <m/>
    <m/>
    <m/>
    <m/>
    <m/>
    <m/>
    <m/>
    <m/>
    <m/>
    <m/>
    <m/>
    <m/>
    <m/>
    <m/>
    <m/>
    <m/>
    <m/>
    <m/>
    <m/>
    <m/>
    <m/>
    <m/>
    <m/>
    <m/>
    <m/>
    <m/>
    <m/>
    <m/>
    <m/>
    <m/>
    <m/>
    <m/>
    <m/>
    <m/>
    <m/>
    <m/>
    <m/>
    <m/>
    <m/>
    <m/>
    <m/>
    <m/>
    <m/>
    <m/>
    <m/>
    <m/>
    <m/>
    <m/>
    <m/>
    <m/>
    <m/>
    <m/>
    <m/>
    <m/>
    <m/>
    <s v="Fwd: PAGO FACTURA"/>
    <s v="FIJA"/>
    <s v="FO"/>
    <s v="NO CUMPLE TIEMPOS DE INGRESO"/>
    <m/>
    <m/>
    <m/>
    <m/>
    <m/>
    <m/>
    <m/>
    <m/>
    <m/>
    <m/>
    <m/>
    <m/>
    <m/>
    <m/>
    <m/>
    <m/>
    <m/>
    <m/>
    <m/>
    <m/>
    <m/>
    <m/>
    <m/>
    <m/>
    <m/>
    <m/>
    <m/>
    <m/>
    <x v="0"/>
    <m/>
    <m/>
    <m/>
    <m/>
    <m/>
    <s v="GESTIONADO"/>
    <m/>
    <d v="2024-01-19T00:00:00"/>
    <m/>
    <m/>
    <x v="214"/>
    <x v="4"/>
    <x v="0"/>
    <x v="0"/>
    <x v="0"/>
    <n v="1"/>
    <n v="1"/>
    <n v="1"/>
    <n v="1"/>
    <x v="0"/>
    <n v="1"/>
    <s v="13875377"/>
    <x v="0"/>
    <d v="2024-01-19T00:00:00"/>
    <x v="4195"/>
    <d v="1899-12-30T00:00:00"/>
    <d v="2024-01-19T03:31:00"/>
    <s v="3:31"/>
    <d v="1899-12-30T14:29:34"/>
    <x v="3"/>
    <x v="2"/>
    <x v="10"/>
    <x v="1"/>
    <n v="8193"/>
  </r>
  <r>
    <n v="4227"/>
    <d v="2024-01-19T18:01:48"/>
    <d v="2024-01-19T18:02:42"/>
    <s v="45664102@ventasyservicios.com.co"/>
    <s v="Angie Tatiana Tique Cardozo"/>
    <m/>
    <d v="2024-01-19T00:00:00"/>
    <s v="2:59 p. m."/>
    <x v="0"/>
    <m/>
    <m/>
    <m/>
    <m/>
    <m/>
    <m/>
    <m/>
    <m/>
    <s v="rioriente@une.net.co,"/>
    <s v="Solicitud Asesor"/>
    <s v="8.22421512"/>
    <s v="INVERSIONES RIORIENTE SA"/>
    <s v="MICRO"/>
    <s v="CLIENTE EXTERNO"/>
    <x v="0"/>
    <m/>
    <s v="MÓVIL"/>
    <m/>
    <m/>
    <s v="PRODUCTO"/>
    <m/>
    <m/>
    <m/>
    <m/>
    <m/>
    <m/>
    <m/>
    <m/>
    <m/>
    <m/>
    <m/>
    <m/>
    <m/>
    <m/>
    <m/>
    <m/>
    <m/>
    <m/>
    <m/>
    <m/>
    <m/>
    <m/>
    <m/>
    <m/>
    <m/>
    <m/>
    <m/>
    <m/>
    <m/>
    <m/>
    <m/>
    <m/>
    <m/>
    <m/>
    <m/>
    <m/>
    <m/>
    <m/>
    <s v="INFORMACIÓN DE BENEFICIOS"/>
    <m/>
    <m/>
    <m/>
    <m/>
    <m/>
    <m/>
    <m/>
    <m/>
    <m/>
    <m/>
    <m/>
    <m/>
    <m/>
    <m/>
    <m/>
    <m/>
    <m/>
    <m/>
    <m/>
    <m/>
    <m/>
    <m/>
    <m/>
    <m/>
    <m/>
    <m/>
    <m/>
    <m/>
    <m/>
    <m/>
    <m/>
    <m/>
    <m/>
    <m/>
    <m/>
    <m/>
    <m/>
    <m/>
    <m/>
    <m/>
    <m/>
    <m/>
    <m/>
    <m/>
    <m/>
    <m/>
    <m/>
    <m/>
    <m/>
    <m/>
    <m/>
    <m/>
    <m/>
    <m/>
    <m/>
    <m/>
    <m/>
    <m/>
    <m/>
    <m/>
    <m/>
    <m/>
    <m/>
    <m/>
    <m/>
    <m/>
    <m/>
    <m/>
    <m/>
    <x v="0"/>
    <m/>
    <m/>
    <m/>
    <m/>
    <m/>
    <s v="GESTIONADO"/>
    <m/>
    <d v="2024-01-19T00:00:00"/>
    <s v="NO APLICA"/>
    <s v="NO APLICA"/>
    <x v="26"/>
    <x v="0"/>
    <x v="0"/>
    <x v="0"/>
    <x v="0"/>
    <n v="1"/>
    <n v="1"/>
    <n v="1"/>
    <n v="1"/>
    <x v="0"/>
    <n v="1"/>
    <s v="8.22421512INVERSIONES RIORIENTE SA"/>
    <x v="1"/>
    <d v="2024-01-19T00:00:00"/>
    <x v="4196"/>
    <d v="1899-12-30T00:00:00"/>
    <d v="2024-01-19T02:59:00"/>
    <s v="2:59"/>
    <d v="1899-12-30T15:03:42"/>
    <x v="3"/>
    <x v="2"/>
    <x v="16"/>
    <x v="1"/>
    <n v="8193"/>
  </r>
  <r>
    <n v="4228"/>
    <d v="2024-01-19T18:01:19"/>
    <d v="2024-01-19T18:04:00"/>
    <s v="45981202@ventasyservicios.com.co"/>
    <s v="Candida Mayerli Moyano Casallas"/>
    <m/>
    <d v="2024-01-19T00:00:00"/>
    <s v="4:03 p. m."/>
    <x v="5"/>
    <m/>
    <m/>
    <m/>
    <m/>
    <m/>
    <m/>
    <m/>
    <m/>
    <m/>
    <m/>
    <s v="0"/>
    <s v="KEVIN SANCHEZ"/>
    <s v="NO DETERMINADO"/>
    <s v="CLIENTE EXTERNO"/>
    <x v="0"/>
    <m/>
    <m/>
    <m/>
    <m/>
    <m/>
    <m/>
    <m/>
    <m/>
    <m/>
    <m/>
    <m/>
    <m/>
    <m/>
    <m/>
    <m/>
    <m/>
    <m/>
    <m/>
    <m/>
    <m/>
    <m/>
    <m/>
    <m/>
    <m/>
    <m/>
    <m/>
    <m/>
    <m/>
    <m/>
    <m/>
    <m/>
    <m/>
    <m/>
    <m/>
    <m/>
    <m/>
    <m/>
    <m/>
    <m/>
    <m/>
    <m/>
    <m/>
    <m/>
    <m/>
    <m/>
    <m/>
    <m/>
    <m/>
    <m/>
    <m/>
    <m/>
    <m/>
    <m/>
    <m/>
    <m/>
    <m/>
    <m/>
    <m/>
    <m/>
    <m/>
    <m/>
    <m/>
    <m/>
    <m/>
    <m/>
    <m/>
    <m/>
    <m/>
    <m/>
    <m/>
    <m/>
    <m/>
    <m/>
    <m/>
    <m/>
    <m/>
    <m/>
    <m/>
    <m/>
    <m/>
    <m/>
    <s v="Comprobante de pago"/>
    <s v="MÓVIL"/>
    <m/>
    <s v="SIN CRITERIO DE BÚSQUEDA"/>
    <m/>
    <m/>
    <m/>
    <m/>
    <m/>
    <m/>
    <m/>
    <m/>
    <m/>
    <m/>
    <m/>
    <m/>
    <m/>
    <m/>
    <m/>
    <m/>
    <m/>
    <m/>
    <m/>
    <m/>
    <m/>
    <m/>
    <m/>
    <m/>
    <m/>
    <m/>
    <m/>
    <m/>
    <x v="0"/>
    <m/>
    <m/>
    <m/>
    <m/>
    <m/>
    <s v="GESTIONADO"/>
    <m/>
    <d v="2024-01-19T00:00:00"/>
    <m/>
    <m/>
    <x v="6"/>
    <x v="4"/>
    <x v="0"/>
    <x v="0"/>
    <x v="0"/>
    <n v="1"/>
    <n v="1"/>
    <n v="1"/>
    <n v="1"/>
    <x v="0"/>
    <n v="1"/>
    <s v="0"/>
    <x v="0"/>
    <d v="2024-01-19T00:00:00"/>
    <x v="4197"/>
    <d v="1899-12-30T00:00:00"/>
    <d v="2024-01-19T04:03:00"/>
    <s v="4:03"/>
    <d v="1899-12-30T14:01:00"/>
    <x v="3"/>
    <x v="2"/>
    <x v="10"/>
    <x v="1"/>
    <n v="8193"/>
  </r>
  <r>
    <n v="4229"/>
    <d v="2024-01-19T18:03:18"/>
    <d v="2024-01-19T18:04:00"/>
    <s v="46044959@ventasyservicios.com.co"/>
    <s v="Brayan Enrique Cuida Castillo"/>
    <m/>
    <d v="2024-01-18T00:00:00"/>
    <s v="9:52 a. m."/>
    <x v="4"/>
    <m/>
    <m/>
    <m/>
    <m/>
    <m/>
    <m/>
    <m/>
    <m/>
    <s v="coordinacionadm@lcqingenieria.com"/>
    <s v="SOLICITUD INFORMACION SOBRE PAGO FACTURA MOVIL E-5760861865 LINEA CELULAR 313-722 2714 REF PAGO 6225025565 DIC/23"/>
    <s v="3137222714"/>
    <s v="LCQ INGENIERIA S.A.S"/>
    <s v="MICRO"/>
    <s v="CLIENTE CLAR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9T00:00:00"/>
    <s v="nn"/>
    <m/>
    <x v="47"/>
    <x v="0"/>
    <x v="0"/>
    <x v="0"/>
    <x v="0"/>
    <n v="1"/>
    <n v="1"/>
    <n v="1"/>
    <n v="1"/>
    <x v="0"/>
    <n v="1"/>
    <s v="3137222714LCQ INGENIERIA S.A.S"/>
    <x v="0"/>
    <d v="2024-01-19T00:00:00"/>
    <x v="4197"/>
    <d v="1899-12-30T00:00:00"/>
    <d v="2024-01-18T09:52:00"/>
    <s v="9:52"/>
    <d v="1899-12-31T08:12:00"/>
    <x v="0"/>
    <x v="0"/>
    <x v="7"/>
    <x v="0"/>
    <n v="8193"/>
  </r>
  <r>
    <n v="4230"/>
    <d v="2024-01-19T17:50:48"/>
    <d v="2024-01-19T18:07:02"/>
    <s v="45077016@ventasyservicios.com.co"/>
    <s v="Luis Guanuquiza Dominguez"/>
    <m/>
    <d v="2024-01-19T00:00:00"/>
    <s v="10:47"/>
    <x v="3"/>
    <m/>
    <s v="15572346"/>
    <m/>
    <m/>
    <m/>
    <m/>
    <m/>
    <m/>
    <m/>
    <m/>
    <s v="811001675"/>
    <s v="SIMSA LIMITADA"/>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9T00:00:00"/>
    <m/>
    <m/>
    <x v="21"/>
    <x v="3"/>
    <x v="0"/>
    <x v="0"/>
    <x v="0"/>
    <n v="1"/>
    <n v="1"/>
    <n v="1"/>
    <n v="1"/>
    <x v="0"/>
    <n v="1"/>
    <s v="811001675SIMSA LIMITADA"/>
    <x v="0"/>
    <d v="2024-01-19T00:00:00"/>
    <x v="4198"/>
    <d v="1899-12-30T00:00:00"/>
    <d v="2024-01-19T10:47:00"/>
    <s v="10:47"/>
    <d v="1899-12-30T07:20:02"/>
    <x v="2"/>
    <x v="2"/>
    <x v="25"/>
    <x v="1"/>
    <n v="8193"/>
  </r>
  <r>
    <n v="4231"/>
    <d v="2024-01-19T18:07:02"/>
    <d v="2024-01-19T18:07:43"/>
    <s v="45961588@ventasyservicios.com.co"/>
    <s v="Brian Fernando Camacho Hernandez"/>
    <m/>
    <d v="2024-01-19T00:00:00"/>
    <s v="908"/>
    <x v="4"/>
    <m/>
    <m/>
    <m/>
    <m/>
    <m/>
    <m/>
    <m/>
    <m/>
    <s v="veterinariapetshop@hotmail.com "/>
    <s v="Re: fidelizacion servicios fijos y moviles"/>
    <s v="8.22466979"/>
    <s v="DIANA MARIA AMADO GARCIA"/>
    <s v="SOHO"/>
    <s v="CLIENTE CLAR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9T00:00:00"/>
    <s v="NA"/>
    <s v="NA"/>
    <x v="0"/>
    <x v="0"/>
    <x v="0"/>
    <x v="0"/>
    <x v="0"/>
    <n v="1"/>
    <n v="1"/>
    <n v="1"/>
    <n v="1"/>
    <x v="0"/>
    <n v="1"/>
    <s v="8.22466979DIANA MARIA AMADO GARCIA"/>
    <x v="0"/>
    <d v="2024-01-19T00:00:00"/>
    <x v="4199"/>
    <d v="1899-12-30T00:00:00"/>
    <d v="2024-01-19T00:00:00"/>
    <s v="Hora mal diligenciada."/>
    <d v="1899-12-30T18:07:43"/>
    <x v="4"/>
    <x v="2"/>
    <x v="21"/>
    <x v="0"/>
    <n v="8193"/>
  </r>
  <r>
    <n v="4232"/>
    <d v="2024-01-19T18:07:09"/>
    <d v="2024-01-19T18:07:57"/>
    <s v="45113897@ventasyservicios.com.co"/>
    <s v="Diana Carolina Zambrano Cruz"/>
    <m/>
    <d v="2024-01-18T00:00:00"/>
    <s v="14:44"/>
    <x v="4"/>
    <m/>
    <m/>
    <m/>
    <m/>
    <m/>
    <m/>
    <m/>
    <m/>
    <s v="auxiliaradmin@nutrirac.com.co"/>
    <s v="SOLICITUD TRASLADO FIBRA ÓPTICA"/>
    <s v="12155982"/>
    <s v="NUTRIR AGENTE COMERCIAL SOCIEDAD POR ACCIONES SIMPLIFICADA"/>
    <s v="PYME MEDIANA"/>
    <s v="CLIENTE EXTERNO"/>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9T00:00:00"/>
    <m/>
    <s v="2501542"/>
    <x v="80"/>
    <x v="0"/>
    <x v="0"/>
    <x v="0"/>
    <x v="0"/>
    <n v="1"/>
    <n v="1"/>
    <n v="1"/>
    <n v="1"/>
    <x v="0"/>
    <n v="1"/>
    <s v="12155982NUTRIR AGENTE COMERCIAL SOCIEDAD POR ACCIONES SIMPLIFICADA"/>
    <x v="1"/>
    <d v="2024-01-19T00:00:00"/>
    <x v="4200"/>
    <d v="1899-12-30T00:00:00"/>
    <d v="2024-01-18T14:44:00"/>
    <s v="14:44"/>
    <d v="1899-12-31T03:23:57"/>
    <x v="0"/>
    <x v="0"/>
    <x v="30"/>
    <x v="0"/>
    <n v="8193"/>
  </r>
  <r>
    <n v="4233"/>
    <d v="2024-01-19T18:08:05"/>
    <d v="2024-01-19T18:08:54"/>
    <s v="46044959@ventasyservicios.com.co"/>
    <s v="Brayan Enrique Cuida Castillo"/>
    <m/>
    <d v="2024-01-17T00:00:00"/>
    <s v="12:11 p. m."/>
    <x v="4"/>
    <m/>
    <m/>
    <m/>
    <m/>
    <m/>
    <m/>
    <m/>
    <m/>
    <s v="katherin.acevedo@equipostrex.com"/>
    <s v="Re: SOLICITUD INFORMACION - TRASLADO - 20571683 ??? 20571695"/>
    <s v="12379080"/>
    <s v="EQUIPOS Y SERVICIOS TREX DE COLOMBIA S.A.S."/>
    <s v="MICRO"/>
    <s v="CLIENTE CLARO"/>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9T00:00:00"/>
    <s v="NN"/>
    <m/>
    <x v="80"/>
    <x v="0"/>
    <x v="0"/>
    <x v="0"/>
    <x v="0"/>
    <n v="1"/>
    <n v="1"/>
    <n v="1"/>
    <n v="1"/>
    <x v="1"/>
    <n v="3"/>
    <s v="12379080EQUIPOS Y SERVICIOS TREX DE COLOMBIA S.A.S."/>
    <x v="0"/>
    <d v="2024-01-19T00:00:00"/>
    <x v="4201"/>
    <d v="1899-12-30T00:00:00"/>
    <d v="2024-01-17T12:11:00"/>
    <s v="12:11"/>
    <d v="1900-01-01T05:57:54"/>
    <x v="0"/>
    <x v="0"/>
    <x v="7"/>
    <x v="0"/>
    <n v="8193"/>
  </r>
  <r>
    <n v="4234"/>
    <d v="2024-01-19T18:05:00"/>
    <d v="2024-01-19T18:10:46"/>
    <s v="45981202@ventasyservicios.com.co"/>
    <s v="Candida Mayerli Moyano Casallas"/>
    <m/>
    <d v="2024-01-19T00:00:00"/>
    <s v="4:34 p. m."/>
    <x v="5"/>
    <m/>
    <m/>
    <m/>
    <m/>
    <m/>
    <m/>
    <m/>
    <m/>
    <m/>
    <m/>
    <s v="3146098680"/>
    <s v="CLAUDIA LILIANA MORENO VALENCIA"/>
    <s v="SOHO"/>
    <s v="CLIENTE EXTERNO"/>
    <x v="0"/>
    <m/>
    <m/>
    <m/>
    <m/>
    <m/>
    <m/>
    <m/>
    <m/>
    <m/>
    <m/>
    <m/>
    <m/>
    <m/>
    <m/>
    <m/>
    <m/>
    <m/>
    <m/>
    <m/>
    <m/>
    <m/>
    <m/>
    <m/>
    <m/>
    <m/>
    <m/>
    <m/>
    <m/>
    <m/>
    <m/>
    <m/>
    <m/>
    <m/>
    <m/>
    <m/>
    <m/>
    <m/>
    <m/>
    <m/>
    <m/>
    <m/>
    <m/>
    <m/>
    <m/>
    <m/>
    <m/>
    <m/>
    <m/>
    <m/>
    <m/>
    <m/>
    <m/>
    <m/>
    <m/>
    <m/>
    <m/>
    <m/>
    <m/>
    <m/>
    <m/>
    <m/>
    <m/>
    <m/>
    <m/>
    <m/>
    <m/>
    <m/>
    <m/>
    <m/>
    <m/>
    <m/>
    <m/>
    <m/>
    <m/>
    <m/>
    <m/>
    <m/>
    <m/>
    <m/>
    <m/>
    <m/>
    <s v="(sin asunto)"/>
    <s v="MÓVIL"/>
    <m/>
    <s v="COMPROBANTE NO VALIDO"/>
    <m/>
    <m/>
    <m/>
    <m/>
    <m/>
    <m/>
    <m/>
    <m/>
    <m/>
    <m/>
    <m/>
    <m/>
    <m/>
    <m/>
    <m/>
    <m/>
    <m/>
    <m/>
    <m/>
    <m/>
    <m/>
    <m/>
    <m/>
    <m/>
    <m/>
    <m/>
    <m/>
    <m/>
    <x v="0"/>
    <m/>
    <m/>
    <m/>
    <m/>
    <m/>
    <s v="GESTIONADO"/>
    <m/>
    <d v="2024-01-19T00:00:00"/>
    <m/>
    <m/>
    <x v="71"/>
    <x v="4"/>
    <x v="0"/>
    <x v="0"/>
    <x v="0"/>
    <n v="1"/>
    <n v="1"/>
    <n v="1"/>
    <n v="1"/>
    <x v="0"/>
    <n v="1"/>
    <s v="3146098680"/>
    <x v="0"/>
    <d v="2024-01-19T00:00:00"/>
    <x v="4202"/>
    <d v="1899-12-30T00:00:00"/>
    <d v="2024-01-19T04:34:00"/>
    <s v="4:34"/>
    <d v="1899-12-30T13:36:46"/>
    <x v="3"/>
    <x v="2"/>
    <x v="10"/>
    <x v="1"/>
    <n v="8193"/>
  </r>
  <r>
    <n v="4235"/>
    <d v="2024-01-19T17:49:32"/>
    <d v="2024-01-19T18:13:40"/>
    <s v="46044558@ventasyservicios.com.co"/>
    <s v="Dick Harry Rodriguez Rocha"/>
    <m/>
    <d v="2024-01-18T00:00:00"/>
    <s v="12:30"/>
    <x v="0"/>
    <m/>
    <m/>
    <m/>
    <m/>
    <m/>
    <m/>
    <m/>
    <m/>
    <s v="transteamsas@hotmail.com"/>
    <s v="Fwd: RE: Fwd: SOLICITUD DE ESIMCARD NO CORRESPONDE"/>
    <s v="3186933383"/>
    <s v="TRANSPORTES TERRESTRES AE"/>
    <s v="NO DETERMINAD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9T00:00:00"/>
    <m/>
    <m/>
    <x v="21"/>
    <x v="0"/>
    <x v="0"/>
    <x v="0"/>
    <x v="0"/>
    <n v="1"/>
    <n v="1"/>
    <n v="1"/>
    <n v="1"/>
    <x v="0"/>
    <n v="1"/>
    <s v="3186933383TRANSPORTES TERRESTRES AE"/>
    <x v="0"/>
    <d v="2024-01-19T00:00:00"/>
    <x v="4203"/>
    <d v="1899-12-30T00:00:00"/>
    <d v="2024-01-18T12:30:00"/>
    <s v="12:30"/>
    <d v="1899-12-31T05:43:40"/>
    <x v="0"/>
    <x v="0"/>
    <x v="20"/>
    <x v="1"/>
    <n v="8193"/>
  </r>
  <r>
    <n v="4236"/>
    <d v="2024-01-19T18:16:36"/>
    <d v="2024-01-19T18:17:28"/>
    <s v="45664102@ventasyservicios.com.co"/>
    <s v="Angie Tatiana Tique Cardozo"/>
    <m/>
    <d v="2024-01-19T00:00:00"/>
    <s v="1:13 p. m."/>
    <x v="0"/>
    <m/>
    <m/>
    <m/>
    <m/>
    <m/>
    <m/>
    <m/>
    <m/>
    <s v="cristian.rivasor@claro.com.co"/>
    <s v="AJUSTE CAMPA??A 3 MESES AL 50% DE DESCUENTO//CUENTA RR 66481439//DOCUMENTO 1114817194//DEISY VIVI MELO DIAZ"/>
    <s v="66481439"/>
    <s v="DEISY VIVI MELO DIAZ         "/>
    <s v="SOHO"/>
    <s v="CLIENTE EXTERNO"/>
    <x v="0"/>
    <m/>
    <s v="FIJO"/>
    <s v="HFC"/>
    <s v="CREACIÓN DE PQR"/>
    <m/>
    <m/>
    <m/>
    <m/>
    <m/>
    <m/>
    <m/>
    <m/>
    <m/>
    <m/>
    <m/>
    <m/>
    <m/>
    <m/>
    <s v="AJUSTES POR SOLICITUDES NO REALIZADAS"/>
    <m/>
    <m/>
    <m/>
    <m/>
    <m/>
    <m/>
    <m/>
    <m/>
    <m/>
    <m/>
    <m/>
    <m/>
    <m/>
    <m/>
    <m/>
    <m/>
    <m/>
    <m/>
    <m/>
    <m/>
    <m/>
    <m/>
    <m/>
    <m/>
    <m/>
    <m/>
    <m/>
    <m/>
    <m/>
    <m/>
    <m/>
    <m/>
    <m/>
    <m/>
    <m/>
    <m/>
    <m/>
    <m/>
    <m/>
    <m/>
    <m/>
    <m/>
    <m/>
    <m/>
    <m/>
    <m/>
    <m/>
    <m/>
    <m/>
    <m/>
    <m/>
    <m/>
    <m/>
    <m/>
    <m/>
    <m/>
    <m/>
    <m/>
    <m/>
    <m/>
    <m/>
    <m/>
    <m/>
    <m/>
    <m/>
    <m/>
    <m/>
    <m/>
    <m/>
    <m/>
    <m/>
    <m/>
    <m/>
    <m/>
    <m/>
    <m/>
    <m/>
    <m/>
    <m/>
    <m/>
    <m/>
    <m/>
    <m/>
    <m/>
    <m/>
    <m/>
    <m/>
    <m/>
    <m/>
    <m/>
    <m/>
    <m/>
    <m/>
    <m/>
    <x v="0"/>
    <m/>
    <m/>
    <m/>
    <m/>
    <m/>
    <s v="GESTIONADO"/>
    <m/>
    <d v="2024-01-19T00:00:00"/>
    <s v="NO APLICA"/>
    <s v="NO APLICA"/>
    <x v="90"/>
    <x v="0"/>
    <x v="0"/>
    <x v="0"/>
    <x v="0"/>
    <n v="1"/>
    <n v="1"/>
    <n v="1"/>
    <n v="1"/>
    <x v="0"/>
    <n v="1"/>
    <s v="66481439DEISY VIVI MELO DIAZ         "/>
    <x v="1"/>
    <d v="2024-01-19T00:00:00"/>
    <x v="4204"/>
    <d v="1899-12-30T00:00:00"/>
    <d v="2024-01-19T01:13:00"/>
    <s v="1:13"/>
    <d v="1899-12-30T17:04:28"/>
    <x v="3"/>
    <x v="2"/>
    <x v="16"/>
    <x v="1"/>
    <n v="8193"/>
  </r>
  <r>
    <n v="4237"/>
    <d v="2024-01-19T18:20:02"/>
    <d v="2024-01-19T18:23:17"/>
    <s v="45981202@ventasyservicios.com.co"/>
    <s v="Candida Mayerli Moyano Casallas"/>
    <m/>
    <d v="2024-01-19T00:00:00"/>
    <s v="4:48 p. m"/>
    <x v="5"/>
    <m/>
    <m/>
    <m/>
    <m/>
    <m/>
    <m/>
    <m/>
    <m/>
    <m/>
    <m/>
    <s v="0"/>
    <s v="SONIA PEREZ "/>
    <s v="NO DETERMINADO"/>
    <s v="CLIENTE EXTERNO"/>
    <x v="0"/>
    <m/>
    <m/>
    <m/>
    <m/>
    <m/>
    <m/>
    <m/>
    <m/>
    <m/>
    <m/>
    <m/>
    <m/>
    <m/>
    <m/>
    <m/>
    <m/>
    <m/>
    <m/>
    <m/>
    <m/>
    <m/>
    <m/>
    <m/>
    <m/>
    <m/>
    <m/>
    <m/>
    <m/>
    <m/>
    <m/>
    <m/>
    <m/>
    <m/>
    <m/>
    <m/>
    <m/>
    <m/>
    <m/>
    <m/>
    <m/>
    <m/>
    <m/>
    <m/>
    <m/>
    <m/>
    <m/>
    <m/>
    <m/>
    <m/>
    <m/>
    <m/>
    <m/>
    <m/>
    <m/>
    <m/>
    <m/>
    <m/>
    <m/>
    <m/>
    <m/>
    <m/>
    <m/>
    <m/>
    <m/>
    <m/>
    <m/>
    <m/>
    <m/>
    <m/>
    <m/>
    <m/>
    <m/>
    <m/>
    <m/>
    <m/>
    <m/>
    <m/>
    <m/>
    <m/>
    <m/>
    <m/>
    <s v="pago de factura mal realizado."/>
    <s v="MÓVIL"/>
    <m/>
    <s v="SIN CRITERIO DE BÚSQUEDA"/>
    <m/>
    <m/>
    <m/>
    <m/>
    <m/>
    <m/>
    <m/>
    <m/>
    <m/>
    <m/>
    <m/>
    <m/>
    <m/>
    <m/>
    <m/>
    <m/>
    <m/>
    <m/>
    <m/>
    <m/>
    <m/>
    <m/>
    <m/>
    <m/>
    <m/>
    <m/>
    <m/>
    <m/>
    <x v="0"/>
    <m/>
    <m/>
    <m/>
    <m/>
    <m/>
    <s v="GESTIONADO"/>
    <m/>
    <d v="2024-01-19T00:00:00"/>
    <m/>
    <m/>
    <x v="6"/>
    <x v="4"/>
    <x v="0"/>
    <x v="0"/>
    <x v="0"/>
    <n v="1"/>
    <n v="1"/>
    <n v="1"/>
    <n v="1"/>
    <x v="0"/>
    <n v="1"/>
    <s v="0"/>
    <x v="0"/>
    <d v="2024-01-19T00:00:00"/>
    <x v="4205"/>
    <d v="1899-12-30T00:00:00"/>
    <d v="2024-01-19T04:48:00"/>
    <s v="4:48"/>
    <d v="1899-12-30T13:35:17"/>
    <x v="3"/>
    <x v="2"/>
    <x v="10"/>
    <x v="1"/>
    <n v="8193"/>
  </r>
  <r>
    <n v="4238"/>
    <d v="2024-01-19T18:23:25"/>
    <d v="2024-01-19T18:24:32"/>
    <s v="45961588@ventasyservicios.com.co"/>
    <s v="Brian Fernando Camacho Hernandez"/>
    <m/>
    <d v="2024-01-19T00:00:00"/>
    <s v="906"/>
    <x v="4"/>
    <m/>
    <m/>
    <m/>
    <m/>
    <m/>
    <m/>
    <m/>
    <m/>
    <s v="ros.be@hotmail.com"/>
    <s v="Re: solicitud cancelación servicio No 63541227"/>
    <s v="   63541227"/>
    <s v="RODRIGO SANCHEZ BATANCUR "/>
    <s v="MICRO"/>
    <s v="CLIENTE EXTERNO"/>
    <x v="0"/>
    <m/>
    <s v="FIJO"/>
    <s v="HFC"/>
    <s v="CANCELACIÓN DE SERVICIO"/>
    <m/>
    <m/>
    <m/>
    <m/>
    <m/>
    <m/>
    <m/>
    <s v="COLOCACIÓN"/>
    <m/>
    <m/>
    <m/>
    <m/>
    <m/>
    <m/>
    <m/>
    <m/>
    <m/>
    <m/>
    <m/>
    <m/>
    <m/>
    <m/>
    <m/>
    <m/>
    <m/>
    <m/>
    <m/>
    <m/>
    <m/>
    <m/>
    <m/>
    <m/>
    <m/>
    <m/>
    <m/>
    <m/>
    <m/>
    <m/>
    <m/>
    <m/>
    <m/>
    <m/>
    <m/>
    <m/>
    <m/>
    <m/>
    <m/>
    <m/>
    <m/>
    <m/>
    <m/>
    <m/>
    <m/>
    <m/>
    <m/>
    <m/>
    <m/>
    <m/>
    <m/>
    <m/>
    <m/>
    <m/>
    <m/>
    <m/>
    <m/>
    <m/>
    <m/>
    <m/>
    <m/>
    <m/>
    <m/>
    <m/>
    <m/>
    <m/>
    <m/>
    <m/>
    <m/>
    <m/>
    <m/>
    <m/>
    <m/>
    <m/>
    <m/>
    <m/>
    <m/>
    <m/>
    <m/>
    <m/>
    <m/>
    <m/>
    <m/>
    <m/>
    <m/>
    <m/>
    <m/>
    <m/>
    <m/>
    <m/>
    <m/>
    <m/>
    <m/>
    <m/>
    <m/>
    <m/>
    <m/>
    <s v="TOTAL"/>
    <m/>
    <s v="CALIDAD DE SERVICIO"/>
    <m/>
    <x v="1"/>
    <m/>
    <m/>
    <s v="1"/>
    <m/>
    <m/>
    <s v="GESTIONADO"/>
    <m/>
    <d v="2024-01-19T00:00:00"/>
    <s v="na"/>
    <s v="na"/>
    <x v="74"/>
    <x v="0"/>
    <x v="0"/>
    <x v="0"/>
    <x v="0"/>
    <n v="1"/>
    <n v="1"/>
    <n v="1"/>
    <n v="1"/>
    <x v="0"/>
    <n v="1"/>
    <s v="   63541227RODRIGO SANCHEZ BATANCUR "/>
    <x v="0"/>
    <d v="2024-01-19T00:00:00"/>
    <x v="4206"/>
    <d v="1899-12-30T00:00:00"/>
    <d v="2024-01-19T00:00:00"/>
    <s v="Hora mal diligenciada."/>
    <d v="1899-12-30T18:24:32"/>
    <x v="4"/>
    <x v="2"/>
    <x v="21"/>
    <x v="0"/>
    <n v="8193"/>
  </r>
  <r>
    <n v="4239"/>
    <d v="2024-01-19T18:24:17"/>
    <d v="2024-01-19T18:25:23"/>
    <s v="45077016@ventasyservicios.com.co"/>
    <s v="Luis Guanuquiza Dominguez"/>
    <m/>
    <d v="2024-01-19T00:00:00"/>
    <s v="10:53"/>
    <x v="3"/>
    <m/>
    <s v="15572352"/>
    <m/>
    <m/>
    <m/>
    <m/>
    <m/>
    <m/>
    <m/>
    <m/>
    <s v="900618882"/>
    <s v="DISEÑOS Y CONSTRUCCIONES FERRO SAS-"/>
    <s v="MICRO"/>
    <s v="CLIENTE EXTERN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19T00:00:00"/>
    <m/>
    <m/>
    <x v="73"/>
    <x v="3"/>
    <x v="0"/>
    <x v="0"/>
    <x v="0"/>
    <n v="1"/>
    <n v="1"/>
    <n v="1"/>
    <n v="1"/>
    <x v="0"/>
    <n v="1"/>
    <s v="900618882DISEÑOS Y CONSTRUCCIONES FERRO SAS-"/>
    <x v="0"/>
    <d v="2024-01-19T00:00:00"/>
    <x v="4207"/>
    <d v="1899-12-30T00:00:00"/>
    <d v="2024-01-19T10:53:00"/>
    <s v="10:53"/>
    <d v="1899-12-30T07:32:23"/>
    <x v="2"/>
    <x v="2"/>
    <x v="25"/>
    <x v="1"/>
    <n v="8193"/>
  </r>
  <r>
    <n v="4240"/>
    <d v="2024-01-19T18:24:15"/>
    <d v="2024-01-19T18:25:53"/>
    <s v="46046817@ventasyservicios.com.co"/>
    <s v="Nicolas Romero Parra"/>
    <m/>
    <d v="2024-01-17T00:00:00"/>
    <s v="8:38"/>
    <x v="4"/>
    <m/>
    <m/>
    <m/>
    <m/>
    <m/>
    <m/>
    <m/>
    <m/>
    <s v="gerencia@juanbe.co"/>
    <s v="Re: FIDELIZACION-JUANBE S.A. NIT 860039540"/>
    <s v="8.21565752"/>
    <s v="JUANBE S.A."/>
    <s v="PYME MEDIANA"/>
    <s v="CLARO TE AYUDA"/>
    <x v="0"/>
    <m/>
    <s v="MÓVIL"/>
    <m/>
    <m/>
    <s v="FIDELIZACIÓN - RETENCIÓN"/>
    <m/>
    <m/>
    <m/>
    <m/>
    <m/>
    <m/>
    <m/>
    <m/>
    <m/>
    <m/>
    <m/>
    <m/>
    <m/>
    <m/>
    <m/>
    <m/>
    <m/>
    <m/>
    <m/>
    <m/>
    <s v="APLICACIÓN CAMPAÑA DE DESCUENTO"/>
    <m/>
    <m/>
    <m/>
    <m/>
    <m/>
    <m/>
    <m/>
    <m/>
    <m/>
    <m/>
    <m/>
    <m/>
    <m/>
    <m/>
    <m/>
    <m/>
    <m/>
    <m/>
    <m/>
    <m/>
    <m/>
    <m/>
    <m/>
    <m/>
    <m/>
    <m/>
    <m/>
    <m/>
    <m/>
    <m/>
    <m/>
    <m/>
    <m/>
    <m/>
    <m/>
    <m/>
    <m/>
    <m/>
    <m/>
    <m/>
    <m/>
    <m/>
    <m/>
    <m/>
    <m/>
    <m/>
    <m/>
    <m/>
    <m/>
    <m/>
    <m/>
    <m/>
    <m/>
    <m/>
    <m/>
    <m/>
    <m/>
    <m/>
    <m/>
    <m/>
    <m/>
    <m/>
    <m/>
    <m/>
    <m/>
    <m/>
    <m/>
    <m/>
    <m/>
    <m/>
    <m/>
    <m/>
    <m/>
    <m/>
    <m/>
    <m/>
    <m/>
    <m/>
    <m/>
    <m/>
    <m/>
    <m/>
    <m/>
    <m/>
    <m/>
    <m/>
    <m/>
    <x v="0"/>
    <m/>
    <m/>
    <m/>
    <m/>
    <m/>
    <s v="GESTIONADO"/>
    <m/>
    <d v="2024-01-17T00:00:00"/>
    <s v="N/A"/>
    <s v="0"/>
    <x v="109"/>
    <x v="0"/>
    <x v="0"/>
    <x v="0"/>
    <x v="0"/>
    <n v="1"/>
    <n v="1"/>
    <n v="1"/>
    <n v="1"/>
    <x v="0"/>
    <n v="1"/>
    <s v="8.21565752JUANBE S.A."/>
    <x v="0"/>
    <d v="2024-01-19T00:00:00"/>
    <x v="4208"/>
    <d v="1899-12-30T00:00:00"/>
    <d v="2024-01-17T08:38:00"/>
    <s v="8:38"/>
    <d v="1900-01-01T09:47:53"/>
    <x v="0"/>
    <x v="2"/>
    <x v="3"/>
    <x v="1"/>
    <n v="8193"/>
  </r>
  <r>
    <n v="4241"/>
    <d v="2024-01-19T18:23:51"/>
    <d v="2024-01-19T18:29:54"/>
    <s v="45981202@ventasyservicios.com.co"/>
    <s v="Candida Mayerli Moyano Casallas"/>
    <m/>
    <d v="2024-01-19T00:00:00"/>
    <s v="4:55 p. m."/>
    <x v="5"/>
    <m/>
    <m/>
    <m/>
    <m/>
    <m/>
    <m/>
    <m/>
    <m/>
    <m/>
    <m/>
    <s v="13306718"/>
    <s v="DIANA BERTILDA ARIZA PATIÑO"/>
    <s v="SOHO"/>
    <s v="CLIENTE EXTERNO"/>
    <x v="0"/>
    <m/>
    <m/>
    <m/>
    <m/>
    <m/>
    <m/>
    <m/>
    <m/>
    <m/>
    <m/>
    <m/>
    <m/>
    <m/>
    <m/>
    <m/>
    <m/>
    <m/>
    <m/>
    <m/>
    <m/>
    <m/>
    <m/>
    <m/>
    <m/>
    <m/>
    <m/>
    <m/>
    <m/>
    <m/>
    <m/>
    <m/>
    <m/>
    <m/>
    <m/>
    <m/>
    <m/>
    <m/>
    <m/>
    <m/>
    <m/>
    <m/>
    <m/>
    <m/>
    <m/>
    <m/>
    <m/>
    <m/>
    <m/>
    <m/>
    <m/>
    <m/>
    <m/>
    <m/>
    <m/>
    <m/>
    <m/>
    <m/>
    <m/>
    <m/>
    <m/>
    <m/>
    <m/>
    <m/>
    <m/>
    <m/>
    <m/>
    <m/>
    <m/>
    <m/>
    <m/>
    <m/>
    <m/>
    <m/>
    <m/>
    <m/>
    <m/>
    <m/>
    <m/>
    <m/>
    <m/>
    <m/>
    <s v="Comprobante de pago del mes de diciembre "/>
    <s v="FIJA"/>
    <s v="FO"/>
    <s v="PAGO YA APLICADO"/>
    <s v="BANCOLOMBIA"/>
    <s v="TRANSFERENCIA CON PAGO A LA REFERENCIA"/>
    <m/>
    <m/>
    <m/>
    <m/>
    <m/>
    <m/>
    <m/>
    <m/>
    <m/>
    <m/>
    <m/>
    <m/>
    <m/>
    <m/>
    <m/>
    <m/>
    <m/>
    <m/>
    <m/>
    <m/>
    <m/>
    <m/>
    <m/>
    <m/>
    <m/>
    <m/>
    <x v="0"/>
    <m/>
    <m/>
    <m/>
    <m/>
    <m/>
    <s v="GESTIONADO"/>
    <m/>
    <d v="2024-01-19T00:00:00"/>
    <m/>
    <m/>
    <x v="70"/>
    <x v="4"/>
    <x v="0"/>
    <x v="0"/>
    <x v="0"/>
    <n v="1"/>
    <n v="1"/>
    <n v="1"/>
    <n v="1"/>
    <x v="1"/>
    <n v="2"/>
    <s v="13306718"/>
    <x v="0"/>
    <d v="2024-01-19T00:00:00"/>
    <x v="4209"/>
    <d v="1899-12-30T00:00:00"/>
    <d v="2024-01-19T04:55:00"/>
    <s v="4:55"/>
    <d v="1899-12-30T13:34:54"/>
    <x v="3"/>
    <x v="2"/>
    <x v="10"/>
    <x v="1"/>
    <n v="8193"/>
  </r>
  <r>
    <n v="4242"/>
    <d v="2024-01-19T18:30:59"/>
    <d v="2024-01-19T18:32:45"/>
    <s v="45981202@ventasyservicios.com.co"/>
    <s v="Candida Mayerli Moyano Casallas"/>
    <m/>
    <d v="2024-01-19T00:00:00"/>
    <s v="5:10 p. m."/>
    <x v="5"/>
    <m/>
    <m/>
    <m/>
    <m/>
    <m/>
    <m/>
    <m/>
    <m/>
    <m/>
    <m/>
    <s v="13306718"/>
    <s v="DIANA BERTILDA ARIZA PATIÑO"/>
    <s v="SOHO"/>
    <s v="CLIENTE EXTERNO"/>
    <x v="0"/>
    <m/>
    <m/>
    <m/>
    <m/>
    <m/>
    <m/>
    <m/>
    <m/>
    <m/>
    <m/>
    <m/>
    <m/>
    <m/>
    <m/>
    <m/>
    <m/>
    <m/>
    <m/>
    <m/>
    <m/>
    <m/>
    <m/>
    <m/>
    <m/>
    <m/>
    <m/>
    <m/>
    <m/>
    <m/>
    <m/>
    <m/>
    <m/>
    <m/>
    <m/>
    <m/>
    <m/>
    <m/>
    <m/>
    <m/>
    <m/>
    <m/>
    <m/>
    <m/>
    <m/>
    <m/>
    <m/>
    <m/>
    <m/>
    <m/>
    <m/>
    <m/>
    <m/>
    <m/>
    <m/>
    <m/>
    <m/>
    <m/>
    <m/>
    <m/>
    <m/>
    <m/>
    <m/>
    <m/>
    <m/>
    <m/>
    <m/>
    <m/>
    <m/>
    <m/>
    <m/>
    <m/>
    <m/>
    <m/>
    <m/>
    <m/>
    <m/>
    <m/>
    <m/>
    <m/>
    <m/>
    <m/>
    <s v="Envío soporte de pago del mes de diciembre donde se refleja que kede al día con el pago de mi facturación no entiendo xque me llegó el pago de mi factura de enero tan alto y la información que me dan es que yo ke de debiendo un saldo del mes de diciembre "/>
    <s v="FIJA"/>
    <s v="FO"/>
    <s v="PAGO YA APLICADO"/>
    <s v="BOTÓN DE PAGOS"/>
    <s v="TRANSFERENCIA CON PAGO A LA REFERENCIA"/>
    <m/>
    <m/>
    <m/>
    <m/>
    <m/>
    <m/>
    <m/>
    <m/>
    <m/>
    <m/>
    <m/>
    <m/>
    <m/>
    <m/>
    <m/>
    <m/>
    <m/>
    <m/>
    <m/>
    <m/>
    <m/>
    <m/>
    <m/>
    <m/>
    <m/>
    <m/>
    <x v="0"/>
    <m/>
    <m/>
    <m/>
    <m/>
    <m/>
    <s v="GESTIONADO"/>
    <m/>
    <d v="2024-01-19T00:00:00"/>
    <m/>
    <m/>
    <x v="70"/>
    <x v="4"/>
    <x v="0"/>
    <x v="0"/>
    <x v="0"/>
    <n v="1"/>
    <n v="1"/>
    <n v="1"/>
    <n v="1"/>
    <x v="2"/>
    <n v="2"/>
    <s v="13306718"/>
    <x v="0"/>
    <d v="2024-01-19T00:00:00"/>
    <x v="4210"/>
    <d v="1899-12-30T00:00:00"/>
    <d v="2024-01-19T05:10:00"/>
    <s v="5:10"/>
    <d v="1899-12-30T13:22:45"/>
    <x v="3"/>
    <x v="2"/>
    <x v="10"/>
    <x v="1"/>
    <n v="8193"/>
  </r>
  <r>
    <n v="4243"/>
    <d v="2024-01-19T18:33:09"/>
    <d v="2024-01-19T18:34:04"/>
    <s v="45077016@ventasyservicios.com.co"/>
    <s v="Luis Guanuquiza Dominguez"/>
    <m/>
    <d v="2024-01-19T00:00:00"/>
    <s v="11:06"/>
    <x v="3"/>
    <m/>
    <s v="15572360"/>
    <m/>
    <m/>
    <m/>
    <m/>
    <m/>
    <m/>
    <m/>
    <m/>
    <s v="1037606385"/>
    <s v="VICTOR HUGO TABARES JIMENEZ"/>
    <s v="PYME MEDIANA"/>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19T00:00:00"/>
    <m/>
    <m/>
    <x v="50"/>
    <x v="3"/>
    <x v="0"/>
    <x v="0"/>
    <x v="0"/>
    <n v="1"/>
    <n v="1"/>
    <n v="1"/>
    <n v="1"/>
    <x v="1"/>
    <n v="2"/>
    <s v="1037606385VICTOR HUGO TABARES JIMENEZ"/>
    <x v="0"/>
    <d v="2024-01-19T00:00:00"/>
    <x v="4211"/>
    <d v="1899-12-30T00:00:00"/>
    <d v="2024-01-19T11:06:00"/>
    <s v="11:06"/>
    <d v="1899-12-30T07:28:04"/>
    <x v="2"/>
    <x v="2"/>
    <x v="25"/>
    <x v="1"/>
    <n v="8193"/>
  </r>
  <r>
    <n v="4244"/>
    <d v="2024-01-19T18:36:31"/>
    <d v="2024-01-19T18:37:32"/>
    <s v="46044959@ventasyservicios.com.co"/>
    <s v="Brayan Enrique Cuida Castillo"/>
    <m/>
    <d v="2024-01-18T00:00:00"/>
    <s v="2:55 p. m."/>
    <x v="4"/>
    <m/>
    <m/>
    <m/>
    <m/>
    <m/>
    <m/>
    <m/>
    <m/>
    <s v="administracion@drimduit.com"/>
    <s v="PETICION CANCELACION SERVICIO Y DOCUMENTOS REQUERIDOS RE: DRIM DUIT NIT.900481679-8 *** RE: No. Ticket 996323166- 20663310 *** RE: NUEVA FACTURACION *** RE: PETICION CANCELACION SERVICIO Y DOCUMENTOS REQUERIDOS ***"/>
    <s v="12363319"/>
    <s v="DRIM DUIT S.A.S "/>
    <s v="MICRO"/>
    <s v="CLIENTE CLARO"/>
    <x v="0"/>
    <m/>
    <s v="FIJO"/>
    <s v="FO"/>
    <s v="CANCELACIÓN DE SERVICIO"/>
    <m/>
    <m/>
    <m/>
    <m/>
    <m/>
    <m/>
    <m/>
    <s v="COLOCACIÓN"/>
    <m/>
    <m/>
    <m/>
    <m/>
    <m/>
    <m/>
    <m/>
    <m/>
    <m/>
    <m/>
    <m/>
    <m/>
    <m/>
    <m/>
    <m/>
    <m/>
    <m/>
    <m/>
    <m/>
    <m/>
    <m/>
    <m/>
    <m/>
    <m/>
    <m/>
    <m/>
    <m/>
    <m/>
    <m/>
    <m/>
    <m/>
    <m/>
    <m/>
    <m/>
    <m/>
    <m/>
    <m/>
    <m/>
    <m/>
    <m/>
    <m/>
    <m/>
    <m/>
    <m/>
    <m/>
    <m/>
    <m/>
    <m/>
    <m/>
    <m/>
    <m/>
    <m/>
    <m/>
    <m/>
    <m/>
    <m/>
    <m/>
    <m/>
    <m/>
    <m/>
    <m/>
    <m/>
    <m/>
    <m/>
    <m/>
    <m/>
    <m/>
    <m/>
    <m/>
    <m/>
    <m/>
    <m/>
    <m/>
    <m/>
    <m/>
    <m/>
    <m/>
    <m/>
    <m/>
    <m/>
    <m/>
    <m/>
    <m/>
    <m/>
    <m/>
    <m/>
    <m/>
    <m/>
    <m/>
    <m/>
    <m/>
    <m/>
    <m/>
    <m/>
    <m/>
    <m/>
    <m/>
    <s v="TOTAL"/>
    <m/>
    <s v="NO INDICA MOTIVO"/>
    <m/>
    <x v="1"/>
    <m/>
    <m/>
    <s v="1"/>
    <m/>
    <m/>
    <s v="GESTIONADO"/>
    <m/>
    <d v="2024-01-19T00:00:00"/>
    <s v="NN"/>
    <m/>
    <x v="74"/>
    <x v="0"/>
    <x v="0"/>
    <x v="0"/>
    <x v="0"/>
    <n v="1"/>
    <n v="1"/>
    <n v="1"/>
    <n v="1"/>
    <x v="0"/>
    <n v="1"/>
    <s v="12363319DRIM DUIT S.A.S "/>
    <x v="0"/>
    <d v="2024-01-19T00:00:00"/>
    <x v="4212"/>
    <d v="1899-12-30T00:00:00"/>
    <d v="2024-01-18T02:55:00"/>
    <s v="2:55"/>
    <d v="1899-12-31T15:42:32"/>
    <x v="0"/>
    <x v="0"/>
    <x v="7"/>
    <x v="0"/>
    <n v="8193"/>
  </r>
  <r>
    <n v="4245"/>
    <d v="2024-01-19T18:37:29"/>
    <d v="2024-01-19T18:45:29"/>
    <s v="46046817@ventasyservicios.com.co"/>
    <s v="Nicolas Romero Parra"/>
    <m/>
    <d v="2024-01-18T00:00:00"/>
    <s v="9:22"/>
    <x v="0"/>
    <m/>
    <m/>
    <m/>
    <m/>
    <m/>
    <m/>
    <m/>
    <m/>
    <s v="ruben.muriel@claro.com.co"/>
    <s v="RV: SOLICITUD REVISION DE ESTADO LINEA TELEFONICA -CLINICA MEISEL S.A.S. Nit 844002258"/>
    <s v="29949156"/>
    <s v="CLINICA MEISEL SAS"/>
    <s v="PYME MEDIANA"/>
    <s v="CLARO TE AYUDA"/>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9T00:00:00"/>
    <s v="N/A"/>
    <s v="996877401"/>
    <x v="57"/>
    <x v="0"/>
    <x v="0"/>
    <x v="0"/>
    <x v="0"/>
    <n v="1"/>
    <n v="1"/>
    <n v="1"/>
    <n v="1"/>
    <x v="0"/>
    <n v="1"/>
    <s v="29949156CLINICA MEISEL SAS"/>
    <x v="1"/>
    <d v="2024-01-19T00:00:00"/>
    <x v="4213"/>
    <d v="1899-12-30T00:00:00"/>
    <d v="2024-01-18T09:22:00"/>
    <s v="9:22"/>
    <d v="1899-12-31T09:23:29"/>
    <x v="0"/>
    <x v="0"/>
    <x v="3"/>
    <x v="1"/>
    <n v="8193"/>
  </r>
  <r>
    <n v="4246"/>
    <d v="2024-01-19T18:35:44"/>
    <d v="2024-01-19T18:45:44"/>
    <s v="45981202@ventasyservicios.com.co"/>
    <s v="Candida Mayerli Moyano Casallas"/>
    <m/>
    <d v="2024-01-19T00:00:00"/>
    <s v="4:54 p. m."/>
    <x v="5"/>
    <m/>
    <m/>
    <m/>
    <m/>
    <m/>
    <m/>
    <m/>
    <m/>
    <m/>
    <m/>
    <s v="59312421"/>
    <s v="ITALICA BALBOA SAS"/>
    <s v="SOHO"/>
    <s v="CLIENTE EXTERNO"/>
    <x v="0"/>
    <m/>
    <m/>
    <m/>
    <m/>
    <m/>
    <m/>
    <m/>
    <m/>
    <m/>
    <m/>
    <m/>
    <m/>
    <m/>
    <m/>
    <m/>
    <m/>
    <m/>
    <m/>
    <m/>
    <m/>
    <m/>
    <m/>
    <m/>
    <m/>
    <m/>
    <m/>
    <m/>
    <m/>
    <m/>
    <m/>
    <m/>
    <m/>
    <m/>
    <m/>
    <m/>
    <m/>
    <m/>
    <m/>
    <m/>
    <m/>
    <m/>
    <m/>
    <m/>
    <m/>
    <m/>
    <m/>
    <m/>
    <m/>
    <m/>
    <m/>
    <m/>
    <m/>
    <m/>
    <m/>
    <m/>
    <m/>
    <m/>
    <m/>
    <m/>
    <m/>
    <m/>
    <m/>
    <m/>
    <m/>
    <m/>
    <m/>
    <m/>
    <m/>
    <m/>
    <m/>
    <m/>
    <m/>
    <m/>
    <m/>
    <m/>
    <m/>
    <m/>
    <m/>
    <m/>
    <m/>
    <m/>
    <s v="COMPROBANTE DE PAGO"/>
    <s v="FIJA"/>
    <s v="HFC"/>
    <s v="PAGO YA APLICADO"/>
    <s v="BANCO DAVIVIENDA"/>
    <s v="TRANSFERENCIA CON PAGO A LA REFERENCIA"/>
    <m/>
    <m/>
    <m/>
    <m/>
    <m/>
    <m/>
    <m/>
    <m/>
    <m/>
    <m/>
    <m/>
    <m/>
    <m/>
    <m/>
    <m/>
    <m/>
    <m/>
    <m/>
    <m/>
    <m/>
    <m/>
    <m/>
    <m/>
    <m/>
    <m/>
    <m/>
    <x v="0"/>
    <m/>
    <m/>
    <m/>
    <m/>
    <m/>
    <s v="GESTIONADO"/>
    <m/>
    <d v="2024-01-19T00:00:00"/>
    <m/>
    <m/>
    <x v="70"/>
    <x v="4"/>
    <x v="0"/>
    <x v="0"/>
    <x v="0"/>
    <n v="1"/>
    <n v="1"/>
    <n v="1"/>
    <n v="1"/>
    <x v="0"/>
    <n v="1"/>
    <s v="59312421"/>
    <x v="0"/>
    <d v="2024-01-19T00:00:00"/>
    <x v="4214"/>
    <d v="1899-12-30T00:00:00"/>
    <d v="2024-01-19T04:54:00"/>
    <s v="4:54"/>
    <d v="1899-12-30T13:51:44"/>
    <x v="3"/>
    <x v="2"/>
    <x v="10"/>
    <x v="1"/>
    <n v="8193"/>
  </r>
  <r>
    <n v="4247"/>
    <d v="2024-01-19T18:45:57"/>
    <d v="2024-01-19T18:47:00"/>
    <s v="45113897@ventasyservicios.com.co"/>
    <s v="Diana Carolina Zambrano Cruz"/>
    <m/>
    <d v="2024-01-18T00:00:00"/>
    <s v="16:21"/>
    <x v="4"/>
    <m/>
    <m/>
    <m/>
    <m/>
    <m/>
    <m/>
    <m/>
    <m/>
    <s v="konnetibague@gmail.com"/>
    <s v="SOLICITUD FACTURAS CLARO -KONNET"/>
    <s v="8.22492522"/>
    <s v="KONNET S.A.S."/>
    <s v="SOHO"/>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9T00:00:00"/>
    <m/>
    <m/>
    <x v="9"/>
    <x v="0"/>
    <x v="0"/>
    <x v="0"/>
    <x v="0"/>
    <n v="1"/>
    <n v="1"/>
    <n v="1"/>
    <n v="1"/>
    <x v="0"/>
    <n v="1"/>
    <s v="8.22492522KONNET S.A.S."/>
    <x v="0"/>
    <d v="2024-01-19T00:00:00"/>
    <x v="4215"/>
    <d v="1899-12-30T00:00:00"/>
    <d v="2024-01-18T16:21:00"/>
    <s v="16:21"/>
    <d v="1899-12-31T02:26:00"/>
    <x v="0"/>
    <x v="0"/>
    <x v="30"/>
    <x v="0"/>
    <n v="8193"/>
  </r>
  <r>
    <n v="4248"/>
    <d v="2024-01-19T18:46:58"/>
    <d v="2024-01-19T18:48:32"/>
    <s v="46044558@ventasyservicios.com.co"/>
    <s v="Dick Harry Rodriguez Rocha"/>
    <m/>
    <d v="2024-01-18T00:00:00"/>
    <s v="13:25"/>
    <x v="0"/>
    <m/>
    <m/>
    <m/>
    <m/>
    <m/>
    <m/>
    <m/>
    <m/>
    <s v="margarita.castillo@claro.com.co"/>
    <s v="SOLICTUD DE CANCELAICON FIBRA OPTICA"/>
    <s v="12032400"/>
    <s v="APOTEMA ARQUITECTOS INGEN"/>
    <s v="SOHO"/>
    <s v="CLIENTE CLARO"/>
    <x v="0"/>
    <m/>
    <s v="FIJO"/>
    <s v="FO"/>
    <s v="CANCELACIÓN DE SERVICIO"/>
    <m/>
    <m/>
    <m/>
    <m/>
    <m/>
    <m/>
    <m/>
    <s v="PROPUESTA CONTENCIÓN"/>
    <m/>
    <m/>
    <m/>
    <m/>
    <m/>
    <m/>
    <m/>
    <m/>
    <m/>
    <m/>
    <m/>
    <m/>
    <m/>
    <m/>
    <m/>
    <m/>
    <m/>
    <m/>
    <m/>
    <m/>
    <m/>
    <m/>
    <m/>
    <m/>
    <m/>
    <m/>
    <m/>
    <m/>
    <m/>
    <m/>
    <m/>
    <m/>
    <m/>
    <m/>
    <m/>
    <m/>
    <m/>
    <m/>
    <m/>
    <m/>
    <m/>
    <m/>
    <m/>
    <m/>
    <m/>
    <m/>
    <m/>
    <m/>
    <m/>
    <m/>
    <m/>
    <m/>
    <m/>
    <m/>
    <m/>
    <m/>
    <m/>
    <m/>
    <m/>
    <m/>
    <m/>
    <m/>
    <m/>
    <m/>
    <m/>
    <m/>
    <m/>
    <m/>
    <m/>
    <m/>
    <m/>
    <m/>
    <m/>
    <m/>
    <m/>
    <m/>
    <m/>
    <m/>
    <m/>
    <m/>
    <m/>
    <m/>
    <m/>
    <m/>
    <m/>
    <m/>
    <m/>
    <m/>
    <m/>
    <m/>
    <m/>
    <m/>
    <m/>
    <m/>
    <m/>
    <m/>
    <m/>
    <s v="TOTAL"/>
    <m/>
    <s v="NO USA EL SERVICIO"/>
    <m/>
    <x v="1"/>
    <m/>
    <m/>
    <s v="1"/>
    <m/>
    <m/>
    <s v="GESTIONADO"/>
    <m/>
    <d v="2024-01-19T00:00:00"/>
    <m/>
    <m/>
    <x v="11"/>
    <x v="0"/>
    <x v="0"/>
    <x v="0"/>
    <x v="0"/>
    <n v="1"/>
    <n v="1"/>
    <n v="1"/>
    <n v="1"/>
    <x v="0"/>
    <n v="1"/>
    <s v="12032400APOTEMA ARQUITECTOS INGEN"/>
    <x v="0"/>
    <d v="2024-01-19T00:00:00"/>
    <x v="4216"/>
    <d v="1899-12-30T00:00:00"/>
    <d v="2024-01-18T13:25:00"/>
    <s v="13:25"/>
    <d v="1899-12-31T05:23:32"/>
    <x v="0"/>
    <x v="0"/>
    <x v="20"/>
    <x v="1"/>
    <n v="8193"/>
  </r>
  <r>
    <n v="4249"/>
    <d v="2024-01-19T18:46:40"/>
    <d v="2024-01-19T18:51:06"/>
    <s v="45981202@ventasyservicios.com.co"/>
    <s v="Candida Mayerli Moyano Casallas"/>
    <m/>
    <d v="2024-01-19T00:00:00"/>
    <s v="4:56 p. m."/>
    <x v="5"/>
    <m/>
    <m/>
    <m/>
    <m/>
    <m/>
    <m/>
    <m/>
    <m/>
    <m/>
    <m/>
    <s v="1.60048160"/>
    <s v="DISTRISEGURIDAD COLOMBIA SAS"/>
    <s v="SOHO"/>
    <s v="CLIENTE EXTERNO"/>
    <x v="0"/>
    <m/>
    <m/>
    <m/>
    <m/>
    <m/>
    <m/>
    <m/>
    <m/>
    <m/>
    <m/>
    <m/>
    <m/>
    <m/>
    <m/>
    <m/>
    <m/>
    <m/>
    <m/>
    <m/>
    <m/>
    <m/>
    <m/>
    <m/>
    <m/>
    <m/>
    <m/>
    <m/>
    <m/>
    <m/>
    <m/>
    <m/>
    <m/>
    <m/>
    <m/>
    <m/>
    <m/>
    <m/>
    <m/>
    <m/>
    <m/>
    <m/>
    <m/>
    <m/>
    <m/>
    <m/>
    <m/>
    <m/>
    <m/>
    <m/>
    <m/>
    <m/>
    <m/>
    <m/>
    <m/>
    <m/>
    <m/>
    <m/>
    <m/>
    <m/>
    <m/>
    <m/>
    <m/>
    <m/>
    <m/>
    <m/>
    <m/>
    <m/>
    <m/>
    <m/>
    <m/>
    <m/>
    <m/>
    <m/>
    <m/>
    <m/>
    <m/>
    <m/>
    <m/>
    <m/>
    <m/>
    <m/>
    <s v="Abono no abonado"/>
    <s v="MÓVIL"/>
    <m/>
    <s v="PAGO NO ABONADO"/>
    <s v="APP MI CLARO"/>
    <s v="TRANSFERENCIA CON PAGO A LA REFERENCIA"/>
    <m/>
    <m/>
    <m/>
    <m/>
    <m/>
    <m/>
    <m/>
    <m/>
    <m/>
    <m/>
    <m/>
    <m/>
    <m/>
    <m/>
    <m/>
    <m/>
    <m/>
    <m/>
    <m/>
    <m/>
    <m/>
    <m/>
    <m/>
    <m/>
    <m/>
    <m/>
    <x v="0"/>
    <m/>
    <m/>
    <m/>
    <m/>
    <m/>
    <s v="GESTIONADO"/>
    <m/>
    <d v="2024-01-19T00:00:00"/>
    <m/>
    <m/>
    <x v="68"/>
    <x v="4"/>
    <x v="0"/>
    <x v="0"/>
    <x v="0"/>
    <n v="1"/>
    <n v="1"/>
    <n v="1"/>
    <n v="1"/>
    <x v="1"/>
    <n v="2"/>
    <s v="1.60048160"/>
    <x v="0"/>
    <d v="2024-01-19T00:00:00"/>
    <x v="4217"/>
    <d v="1899-12-30T00:00:00"/>
    <d v="2024-01-19T04:56:00"/>
    <s v="4:56"/>
    <d v="1899-12-30T13:55:06"/>
    <x v="3"/>
    <x v="2"/>
    <x v="10"/>
    <x v="1"/>
    <n v="8193"/>
  </r>
  <r>
    <n v="4250"/>
    <d v="2024-01-19T18:50:45"/>
    <d v="2024-01-19T18:51:51"/>
    <s v="45077016@ventasyservicios.com.co"/>
    <s v="Luis Guanuquiza Dominguez"/>
    <m/>
    <d v="2024-01-19T00:00:00"/>
    <s v="11:07"/>
    <x v="3"/>
    <m/>
    <s v="15572361"/>
    <m/>
    <m/>
    <m/>
    <m/>
    <m/>
    <m/>
    <m/>
    <m/>
    <s v="1037606385"/>
    <s v="VICTOR HUGO TABARES JIMENEZ"/>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9T00:00:00"/>
    <m/>
    <m/>
    <x v="21"/>
    <x v="3"/>
    <x v="0"/>
    <x v="0"/>
    <x v="0"/>
    <n v="1"/>
    <n v="1"/>
    <n v="1"/>
    <n v="1"/>
    <x v="2"/>
    <n v="2"/>
    <s v="1037606385VICTOR HUGO TABARES JIMENEZ"/>
    <x v="0"/>
    <d v="2024-01-19T00:00:00"/>
    <x v="4218"/>
    <d v="1899-12-30T00:00:00"/>
    <d v="2024-01-19T11:07:00"/>
    <s v="11:07"/>
    <d v="1899-12-30T07:44:51"/>
    <x v="2"/>
    <x v="2"/>
    <x v="25"/>
    <x v="1"/>
    <n v="8193"/>
  </r>
  <r>
    <n v="4251"/>
    <d v="2024-01-19T18:50:33"/>
    <d v="2024-01-19T18:51:54"/>
    <s v="46044959@ventasyservicios.com.co"/>
    <s v="Brayan Enrique Cuida Castillo"/>
    <m/>
    <d v="2024-01-18T00:00:00"/>
    <s v="3:32 p. m."/>
    <x v="4"/>
    <m/>
    <m/>
    <m/>
    <m/>
    <m/>
    <m/>
    <m/>
    <m/>
    <s v="freddy.barrerag@claro.com.co"/>
    <s v="RE: Separate Remittance Advice: payment reference number - 915768"/>
    <s v="11912243"/>
    <s v="EMPRESA:    SITA INFORMATION NETWORKING COMPUTING COLOMBIA S A Y PODRA USAREL NOMBRE CORTO SITA INC COLOMBIA S A "/>
    <s v="PYME MEDIANA"/>
    <s v="CONSULTOR COMERCIAL"/>
    <x v="1"/>
    <s v="lady cecilia zamudio mora"/>
    <s v="FIJO"/>
    <s v="FO"/>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9T00:00:00"/>
    <s v="nn"/>
    <m/>
    <x v="47"/>
    <x v="0"/>
    <x v="0"/>
    <x v="0"/>
    <x v="0"/>
    <n v="1"/>
    <n v="1"/>
    <n v="1"/>
    <n v="1"/>
    <x v="0"/>
    <n v="1"/>
    <s v="11912243EMPRESA:    SITA INFORMATION NETWORKING COMPUTING COLOMBIA S A Y PODRA USAREL NOMBRE CORTO SITA INC COLOMBIA S A "/>
    <x v="0"/>
    <d v="2024-01-19T00:00:00"/>
    <x v="4219"/>
    <d v="1899-12-30T00:00:00"/>
    <d v="2024-01-18T03:32:00"/>
    <s v="3:32"/>
    <d v="1899-12-31T15:19:54"/>
    <x v="0"/>
    <x v="0"/>
    <x v="7"/>
    <x v="0"/>
    <n v="8193"/>
  </r>
  <r>
    <n v="4252"/>
    <d v="2024-01-19T18:51:15"/>
    <d v="2024-01-19T18:54:07"/>
    <s v="45981202@ventasyservicios.com.co"/>
    <s v="Candida Mayerli Moyano Casallas"/>
    <m/>
    <d v="2024-01-19T00:00:00"/>
    <s v="05:02 p. m."/>
    <x v="5"/>
    <m/>
    <m/>
    <m/>
    <m/>
    <m/>
    <m/>
    <m/>
    <m/>
    <m/>
    <m/>
    <s v="1.60048160"/>
    <s v="DISTRISEGURIDAD COLOMBIA SAS"/>
    <s v="SOHO"/>
    <s v="CLIENTE EXTERNO"/>
    <x v="0"/>
    <m/>
    <m/>
    <m/>
    <m/>
    <m/>
    <m/>
    <m/>
    <m/>
    <m/>
    <m/>
    <m/>
    <m/>
    <m/>
    <m/>
    <m/>
    <m/>
    <m/>
    <m/>
    <m/>
    <m/>
    <m/>
    <m/>
    <m/>
    <m/>
    <m/>
    <m/>
    <m/>
    <m/>
    <m/>
    <m/>
    <m/>
    <m/>
    <m/>
    <m/>
    <m/>
    <m/>
    <m/>
    <m/>
    <m/>
    <m/>
    <m/>
    <m/>
    <m/>
    <m/>
    <m/>
    <m/>
    <m/>
    <m/>
    <m/>
    <m/>
    <m/>
    <m/>
    <m/>
    <m/>
    <m/>
    <m/>
    <m/>
    <m/>
    <m/>
    <m/>
    <m/>
    <m/>
    <m/>
    <m/>
    <m/>
    <m/>
    <m/>
    <m/>
    <m/>
    <m/>
    <m/>
    <m/>
    <m/>
    <m/>
    <m/>
    <m/>
    <m/>
    <m/>
    <m/>
    <m/>
    <m/>
    <s v="Fwd: Abono no abonado"/>
    <s v="MÓVIL"/>
    <m/>
    <s v="PAGO YA APLICADO"/>
    <s v="APP MI CLARO"/>
    <s v="TRANSFERENCIA CON PAGO A LA REFERENCIA"/>
    <m/>
    <m/>
    <m/>
    <m/>
    <m/>
    <m/>
    <m/>
    <m/>
    <m/>
    <m/>
    <m/>
    <m/>
    <m/>
    <m/>
    <m/>
    <m/>
    <m/>
    <m/>
    <m/>
    <m/>
    <m/>
    <m/>
    <m/>
    <m/>
    <m/>
    <m/>
    <x v="0"/>
    <m/>
    <m/>
    <m/>
    <m/>
    <m/>
    <s v="GESTIONADO"/>
    <m/>
    <d v="2024-01-19T00:00:00"/>
    <m/>
    <m/>
    <x v="70"/>
    <x v="4"/>
    <x v="0"/>
    <x v="0"/>
    <x v="0"/>
    <n v="1"/>
    <n v="1"/>
    <n v="1"/>
    <n v="1"/>
    <x v="2"/>
    <n v="2"/>
    <s v="1.60048160"/>
    <x v="0"/>
    <d v="2024-01-19T00:00:00"/>
    <x v="4220"/>
    <d v="1899-12-30T00:00:00"/>
    <d v="2024-01-19T05:02:00"/>
    <s v="05:02"/>
    <d v="1899-12-30T13:52:07"/>
    <x v="3"/>
    <x v="2"/>
    <x v="10"/>
    <x v="1"/>
    <n v="8193"/>
  </r>
  <r>
    <n v="4253"/>
    <d v="2024-01-19T18:56:36"/>
    <d v="2024-01-19T18:59:32"/>
    <s v="46046817@ventasyservicios.com.co"/>
    <s v="Nicolas Romero Parra"/>
    <m/>
    <d v="2024-01-17T00:00:00"/>
    <s v="8:59"/>
    <x v="0"/>
    <m/>
    <m/>
    <m/>
    <m/>
    <m/>
    <m/>
    <m/>
    <m/>
    <s v="epalacio@nivel.co"/>
    <s v="Fwd: RE: Fwd: RE: RV: Solicitud de Bloqueo de IMEI por Robo de Celular, linea corporativa 3128736255 ( Promotora Nivel 901040234-6)"/>
    <s v="8.22397298"/>
    <s v="PROMOTORA NIVEL S.A.S."/>
    <s v="PYME MEDIANA"/>
    <s v="CLIENTE CLARO"/>
    <x v="0"/>
    <m/>
    <s v="MÓVIL"/>
    <m/>
    <m/>
    <s v="RECONEXIÓN POR ROBO PERDIDA"/>
    <m/>
    <m/>
    <m/>
    <m/>
    <m/>
    <m/>
    <m/>
    <m/>
    <m/>
    <m/>
    <m/>
    <m/>
    <m/>
    <m/>
    <m/>
    <m/>
    <m/>
    <m/>
    <m/>
    <m/>
    <m/>
    <m/>
    <m/>
    <m/>
    <m/>
    <m/>
    <m/>
    <m/>
    <m/>
    <m/>
    <m/>
    <m/>
    <m/>
    <m/>
    <m/>
    <m/>
    <m/>
    <m/>
    <m/>
    <m/>
    <m/>
    <m/>
    <m/>
    <s v="SOLO SIMCARD"/>
    <m/>
    <m/>
    <m/>
    <m/>
    <m/>
    <m/>
    <m/>
    <m/>
    <m/>
    <m/>
    <m/>
    <m/>
    <m/>
    <m/>
    <m/>
    <m/>
    <m/>
    <m/>
    <m/>
    <m/>
    <m/>
    <m/>
    <m/>
    <m/>
    <m/>
    <m/>
    <m/>
    <m/>
    <m/>
    <m/>
    <m/>
    <m/>
    <m/>
    <m/>
    <m/>
    <m/>
    <m/>
    <m/>
    <m/>
    <m/>
    <m/>
    <m/>
    <m/>
    <m/>
    <m/>
    <m/>
    <m/>
    <m/>
    <m/>
    <m/>
    <m/>
    <m/>
    <m/>
    <m/>
    <m/>
    <m/>
    <m/>
    <m/>
    <m/>
    <m/>
    <m/>
    <m/>
    <m/>
    <m/>
    <x v="0"/>
    <m/>
    <m/>
    <m/>
    <m/>
    <m/>
    <s v="GESTIONADO"/>
    <m/>
    <d v="2024-01-19T00:00:00"/>
    <s v="N/A"/>
    <s v="0"/>
    <x v="215"/>
    <x v="0"/>
    <x v="0"/>
    <x v="0"/>
    <x v="0"/>
    <n v="1"/>
    <n v="1"/>
    <n v="1"/>
    <n v="1"/>
    <x v="0"/>
    <n v="1"/>
    <s v="8.22397298PROMOTORA NIVEL S.A.S."/>
    <x v="0"/>
    <d v="2024-01-19T00:00:00"/>
    <x v="4221"/>
    <d v="1899-12-30T00:00:00"/>
    <d v="2024-01-17T08:59:00"/>
    <s v="8:59"/>
    <d v="1900-01-01T10:00:32"/>
    <x v="0"/>
    <x v="0"/>
    <x v="3"/>
    <x v="1"/>
    <n v="8193"/>
  </r>
  <r>
    <n v="4254"/>
    <d v="2024-01-19T18:55:03"/>
    <d v="2024-01-19T19:00:02"/>
    <s v="45981202@ventasyservicios.com.co"/>
    <s v="Candida Mayerli Moyano Casallas"/>
    <m/>
    <d v="2024-01-19T00:00:00"/>
    <s v="4:58 p. m"/>
    <x v="5"/>
    <m/>
    <m/>
    <m/>
    <m/>
    <m/>
    <m/>
    <m/>
    <m/>
    <m/>
    <m/>
    <s v="13616261"/>
    <s v="TELLA COMPANY SAS"/>
    <s v="MICRO"/>
    <s v="CLIENTE EXTERNO"/>
    <x v="0"/>
    <m/>
    <m/>
    <m/>
    <m/>
    <m/>
    <m/>
    <m/>
    <m/>
    <m/>
    <m/>
    <m/>
    <m/>
    <m/>
    <m/>
    <m/>
    <m/>
    <m/>
    <m/>
    <m/>
    <m/>
    <m/>
    <m/>
    <m/>
    <m/>
    <m/>
    <m/>
    <m/>
    <m/>
    <m/>
    <m/>
    <m/>
    <m/>
    <m/>
    <m/>
    <m/>
    <m/>
    <m/>
    <m/>
    <m/>
    <m/>
    <m/>
    <m/>
    <m/>
    <m/>
    <m/>
    <m/>
    <m/>
    <m/>
    <m/>
    <m/>
    <m/>
    <m/>
    <m/>
    <m/>
    <m/>
    <m/>
    <m/>
    <m/>
    <m/>
    <m/>
    <m/>
    <m/>
    <m/>
    <m/>
    <m/>
    <m/>
    <m/>
    <m/>
    <m/>
    <m/>
    <m/>
    <m/>
    <m/>
    <m/>
    <m/>
    <m/>
    <m/>
    <m/>
    <m/>
    <m/>
    <m/>
    <s v="Reactivación Servicio Internet Barranquilla CC Gran Plaza del Sol -Claro"/>
    <s v="FIJA"/>
    <s v="FO"/>
    <s v="PAGO YA APLICADO"/>
    <s v="BANCO BOGOTÁ"/>
    <s v="TRANSFERENCIA CON PAGO A LA REFERENCIA"/>
    <m/>
    <m/>
    <m/>
    <m/>
    <m/>
    <m/>
    <m/>
    <m/>
    <m/>
    <m/>
    <m/>
    <m/>
    <m/>
    <m/>
    <m/>
    <m/>
    <m/>
    <m/>
    <m/>
    <m/>
    <m/>
    <m/>
    <m/>
    <m/>
    <m/>
    <m/>
    <x v="0"/>
    <m/>
    <m/>
    <m/>
    <m/>
    <m/>
    <s v="GESTIONADO"/>
    <m/>
    <d v="2024-01-19T00:00:00"/>
    <m/>
    <m/>
    <x v="70"/>
    <x v="4"/>
    <x v="0"/>
    <x v="0"/>
    <x v="0"/>
    <n v="1"/>
    <n v="1"/>
    <n v="1"/>
    <n v="1"/>
    <x v="0"/>
    <n v="1"/>
    <s v="13616261"/>
    <x v="0"/>
    <d v="2024-01-19T00:00:00"/>
    <x v="4222"/>
    <d v="1899-12-30T00:00:00"/>
    <d v="2024-01-19T04:58:00"/>
    <s v="4:58"/>
    <d v="1899-12-30T14:02:02"/>
    <x v="3"/>
    <x v="2"/>
    <x v="10"/>
    <x v="1"/>
    <n v="8193"/>
  </r>
  <r>
    <n v="4255"/>
    <d v="2024-01-19T19:02:05"/>
    <d v="2024-01-19T19:02:48"/>
    <s v="46044959@ventasyservicios.com.co"/>
    <s v="Brayan Enrique Cuida Castillo"/>
    <m/>
    <d v="2024-01-18T00:00:00"/>
    <s v="9:03 a. m."/>
    <x v="4"/>
    <m/>
    <m/>
    <m/>
    <m/>
    <m/>
    <m/>
    <m/>
    <m/>
    <s v="davidalvarez@emssanareps.co"/>
    <s v="DESACTIVACION SERVICIOS CLARO"/>
    <s v="84559828"/>
    <s v="JAIME DAVI ALVAREZ VILLOTA"/>
    <s v="MICR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9T00:00:00"/>
    <s v="nn"/>
    <m/>
    <x v="58"/>
    <x v="0"/>
    <x v="0"/>
    <x v="0"/>
    <x v="0"/>
    <n v="1"/>
    <n v="1"/>
    <n v="1"/>
    <n v="1"/>
    <x v="0"/>
    <n v="1"/>
    <s v="84559828JAIME DAVI ALVAREZ VILLOTA"/>
    <x v="0"/>
    <d v="2024-01-19T00:00:00"/>
    <x v="4223"/>
    <d v="1899-12-30T00:00:00"/>
    <d v="2024-01-18T09:03:00"/>
    <s v="9:03"/>
    <d v="1899-12-31T09:59:48"/>
    <x v="0"/>
    <x v="0"/>
    <x v="7"/>
    <x v="0"/>
    <n v="8193"/>
  </r>
  <r>
    <n v="4256"/>
    <d v="2024-01-19T19:00:22"/>
    <d v="2024-01-19T19:06:24"/>
    <s v="45981202@ventasyservicios.com.co"/>
    <s v="Candida Mayerli Moyano Casallas"/>
    <m/>
    <d v="2024-01-19T00:00:00"/>
    <s v="5:11 p. m."/>
    <x v="5"/>
    <m/>
    <m/>
    <m/>
    <m/>
    <m/>
    <m/>
    <m/>
    <m/>
    <m/>
    <m/>
    <s v="3134350760"/>
    <s v="SAMUEL ESTEBAN ROJAS CASTRO"/>
    <s v="NO DETERMINADO"/>
    <s v="CLIENTE EXTERNO"/>
    <x v="0"/>
    <m/>
    <m/>
    <m/>
    <m/>
    <m/>
    <m/>
    <m/>
    <m/>
    <m/>
    <m/>
    <m/>
    <m/>
    <m/>
    <m/>
    <m/>
    <m/>
    <m/>
    <m/>
    <m/>
    <m/>
    <m/>
    <m/>
    <m/>
    <m/>
    <m/>
    <m/>
    <m/>
    <m/>
    <m/>
    <m/>
    <m/>
    <m/>
    <m/>
    <m/>
    <m/>
    <m/>
    <m/>
    <m/>
    <m/>
    <m/>
    <m/>
    <m/>
    <m/>
    <m/>
    <m/>
    <m/>
    <m/>
    <m/>
    <m/>
    <m/>
    <m/>
    <m/>
    <m/>
    <m/>
    <m/>
    <m/>
    <m/>
    <m/>
    <m/>
    <m/>
    <m/>
    <m/>
    <m/>
    <m/>
    <m/>
    <m/>
    <m/>
    <m/>
    <m/>
    <m/>
    <m/>
    <m/>
    <m/>
    <m/>
    <m/>
    <m/>
    <m/>
    <m/>
    <m/>
    <m/>
    <m/>
    <s v="Bloqueo de celular"/>
    <s v="MÓVIL"/>
    <m/>
    <s v="OTRA SEGMENTACIÓN"/>
    <m/>
    <m/>
    <m/>
    <m/>
    <m/>
    <m/>
    <m/>
    <m/>
    <m/>
    <m/>
    <m/>
    <m/>
    <m/>
    <m/>
    <m/>
    <m/>
    <m/>
    <m/>
    <m/>
    <m/>
    <m/>
    <m/>
    <m/>
    <m/>
    <m/>
    <m/>
    <m/>
    <m/>
    <x v="0"/>
    <m/>
    <m/>
    <m/>
    <m/>
    <m/>
    <s v="GESTIONADO"/>
    <m/>
    <d v="2024-01-19T00:00:00"/>
    <m/>
    <m/>
    <x v="177"/>
    <x v="4"/>
    <x v="0"/>
    <x v="0"/>
    <x v="0"/>
    <n v="1"/>
    <n v="1"/>
    <n v="1"/>
    <n v="1"/>
    <x v="0"/>
    <n v="1"/>
    <s v="3134350760"/>
    <x v="0"/>
    <d v="2024-01-19T00:00:00"/>
    <x v="4224"/>
    <d v="1899-12-30T00:00:00"/>
    <d v="2024-01-19T05:11:00"/>
    <s v="5:11"/>
    <d v="1899-12-30T13:55:24"/>
    <x v="3"/>
    <x v="2"/>
    <x v="10"/>
    <x v="1"/>
    <n v="8193"/>
  </r>
  <r>
    <n v="4257"/>
    <d v="2024-01-19T19:07:51"/>
    <d v="2024-01-19T19:09:47"/>
    <s v="46044558@ventasyservicios.com.co"/>
    <s v="Dick Harry Rodriguez Rocha"/>
    <m/>
    <d v="2024-01-18T00:00:00"/>
    <s v="13:54"/>
    <x v="0"/>
    <m/>
    <m/>
    <m/>
    <m/>
    <m/>
    <m/>
    <m/>
    <m/>
    <s v="contactopyme.co@claro.com.co"/>
    <s v="Fwd: RADIACIÓN DE QUEJA POR MAL SERVICIO."/>
    <s v="18586269"/>
    <s v="ALITECSA SAS"/>
    <s v="PYME PEQUEÑA"/>
    <s v="CLIENTE EXTERNO"/>
    <x v="0"/>
    <m/>
    <s v="FIJO"/>
    <s v="HFC"/>
    <s v="PQR"/>
    <m/>
    <m/>
    <m/>
    <m/>
    <m/>
    <m/>
    <m/>
    <m/>
    <m/>
    <m/>
    <m/>
    <m/>
    <m/>
    <m/>
    <m/>
    <m/>
    <m/>
    <m/>
    <m/>
    <m/>
    <m/>
    <m/>
    <m/>
    <m/>
    <m/>
    <m/>
    <m/>
    <m/>
    <m/>
    <m/>
    <m/>
    <m/>
    <m/>
    <m/>
    <m/>
    <m/>
    <m/>
    <s v="INFORMACIÓN - ACLARACIÓN"/>
    <s v="INFORMACIÓN DE BENEFICIOS"/>
    <m/>
    <m/>
    <m/>
    <m/>
    <m/>
    <m/>
    <m/>
    <m/>
    <m/>
    <m/>
    <m/>
    <m/>
    <m/>
    <m/>
    <m/>
    <m/>
    <m/>
    <m/>
    <m/>
    <m/>
    <m/>
    <m/>
    <m/>
    <m/>
    <m/>
    <m/>
    <m/>
    <m/>
    <m/>
    <m/>
    <m/>
    <m/>
    <m/>
    <m/>
    <m/>
    <m/>
    <m/>
    <m/>
    <m/>
    <m/>
    <m/>
    <m/>
    <m/>
    <m/>
    <m/>
    <m/>
    <m/>
    <m/>
    <m/>
    <m/>
    <m/>
    <m/>
    <m/>
    <m/>
    <m/>
    <m/>
    <m/>
    <m/>
    <m/>
    <m/>
    <m/>
    <m/>
    <m/>
    <m/>
    <m/>
    <m/>
    <m/>
    <m/>
    <m/>
    <m/>
    <x v="0"/>
    <m/>
    <m/>
    <m/>
    <m/>
    <m/>
    <s v="GESTIONADO"/>
    <m/>
    <d v="2024-01-19T00:00:00"/>
    <m/>
    <m/>
    <x v="97"/>
    <x v="0"/>
    <x v="0"/>
    <x v="0"/>
    <x v="0"/>
    <n v="1"/>
    <n v="1"/>
    <n v="1"/>
    <n v="1"/>
    <x v="2"/>
    <n v="2"/>
    <s v="18586269ALITECSA SAS"/>
    <x v="0"/>
    <d v="2024-01-19T00:00:00"/>
    <x v="4225"/>
    <d v="1899-12-30T00:00:00"/>
    <d v="2024-01-18T13:54:00"/>
    <s v="13:54"/>
    <d v="1899-12-31T05:15:47"/>
    <x v="0"/>
    <x v="0"/>
    <x v="20"/>
    <x v="1"/>
    <n v="8193"/>
  </r>
  <r>
    <n v="4258"/>
    <d v="2024-01-19T19:14:29"/>
    <d v="2024-01-19T19:21:19"/>
    <s v="45981202@ventasyservicios.com.co"/>
    <s v="Candida Mayerli Moyano Casallas"/>
    <m/>
    <d v="2024-01-19T00:00:00"/>
    <s v="5:12 p. m."/>
    <x v="5"/>
    <m/>
    <m/>
    <m/>
    <m/>
    <m/>
    <m/>
    <m/>
    <m/>
    <m/>
    <m/>
    <s v="1000857510"/>
    <s v="SAMUEL ESTEBAN ROJAS CASTRO"/>
    <s v="NO DETERMINADO"/>
    <s v="CLIENTE EXTERNO"/>
    <x v="0"/>
    <m/>
    <m/>
    <m/>
    <m/>
    <m/>
    <m/>
    <m/>
    <m/>
    <m/>
    <m/>
    <m/>
    <m/>
    <m/>
    <m/>
    <m/>
    <m/>
    <m/>
    <m/>
    <m/>
    <m/>
    <m/>
    <m/>
    <m/>
    <m/>
    <m/>
    <m/>
    <m/>
    <m/>
    <m/>
    <m/>
    <m/>
    <m/>
    <m/>
    <m/>
    <m/>
    <m/>
    <m/>
    <m/>
    <m/>
    <m/>
    <m/>
    <m/>
    <m/>
    <m/>
    <m/>
    <m/>
    <m/>
    <m/>
    <m/>
    <m/>
    <m/>
    <m/>
    <m/>
    <m/>
    <m/>
    <m/>
    <m/>
    <m/>
    <m/>
    <m/>
    <m/>
    <m/>
    <m/>
    <m/>
    <m/>
    <m/>
    <m/>
    <m/>
    <m/>
    <m/>
    <m/>
    <m/>
    <m/>
    <m/>
    <m/>
    <m/>
    <m/>
    <m/>
    <m/>
    <m/>
    <m/>
    <s v="Re: Bloqueo de celular"/>
    <s v="MÓVIL"/>
    <m/>
    <s v="OTRA SEGMENTACIÓN"/>
    <m/>
    <m/>
    <m/>
    <m/>
    <m/>
    <m/>
    <m/>
    <m/>
    <m/>
    <m/>
    <m/>
    <m/>
    <m/>
    <m/>
    <m/>
    <m/>
    <m/>
    <m/>
    <m/>
    <m/>
    <m/>
    <m/>
    <m/>
    <m/>
    <m/>
    <m/>
    <m/>
    <m/>
    <x v="0"/>
    <m/>
    <m/>
    <m/>
    <m/>
    <m/>
    <s v="GESTIONADO"/>
    <m/>
    <d v="2024-01-19T00:00:00"/>
    <m/>
    <m/>
    <x v="177"/>
    <x v="4"/>
    <x v="0"/>
    <x v="0"/>
    <x v="0"/>
    <n v="1"/>
    <n v="1"/>
    <n v="1"/>
    <n v="1"/>
    <x v="0"/>
    <n v="1"/>
    <s v="1000857510"/>
    <x v="0"/>
    <d v="2024-01-19T00:00:00"/>
    <x v="4226"/>
    <d v="1899-12-30T00:00:00"/>
    <d v="2024-01-19T05:12:00"/>
    <s v="5:12"/>
    <d v="1899-12-30T14:09:19"/>
    <x v="3"/>
    <x v="2"/>
    <x v="10"/>
    <x v="1"/>
    <n v="8193"/>
  </r>
  <r>
    <n v="4259"/>
    <d v="2024-01-19T19:21:26"/>
    <d v="2024-01-19T19:22:43"/>
    <s v="45981202@ventasyservicios.com.co"/>
    <s v="Candida Mayerli Moyano Casallas"/>
    <m/>
    <d v="2024-01-19T00:00:00"/>
    <s v="6:03 p. m. "/>
    <x v="5"/>
    <m/>
    <m/>
    <m/>
    <m/>
    <m/>
    <m/>
    <m/>
    <m/>
    <m/>
    <m/>
    <s v="0"/>
    <s v="LUIGUI GOMEZ"/>
    <s v="NO DETERMINADO"/>
    <s v="CLIENTE EXTERNO"/>
    <x v="0"/>
    <m/>
    <m/>
    <m/>
    <m/>
    <m/>
    <m/>
    <m/>
    <m/>
    <m/>
    <m/>
    <m/>
    <m/>
    <m/>
    <m/>
    <m/>
    <m/>
    <m/>
    <m/>
    <m/>
    <m/>
    <m/>
    <m/>
    <m/>
    <m/>
    <m/>
    <m/>
    <m/>
    <m/>
    <m/>
    <m/>
    <m/>
    <m/>
    <m/>
    <m/>
    <m/>
    <m/>
    <m/>
    <m/>
    <m/>
    <m/>
    <m/>
    <m/>
    <m/>
    <m/>
    <m/>
    <m/>
    <m/>
    <m/>
    <m/>
    <m/>
    <m/>
    <m/>
    <m/>
    <m/>
    <m/>
    <m/>
    <m/>
    <m/>
    <m/>
    <m/>
    <m/>
    <m/>
    <m/>
    <m/>
    <m/>
    <m/>
    <m/>
    <m/>
    <m/>
    <m/>
    <m/>
    <m/>
    <m/>
    <m/>
    <m/>
    <m/>
    <m/>
    <m/>
    <m/>
    <m/>
    <m/>
    <s v="Re: Documento de Luigui Ronaldo"/>
    <s v="MÓVIL"/>
    <m/>
    <s v="SIN CRITERIO DE BÚSQUEDA"/>
    <m/>
    <m/>
    <m/>
    <m/>
    <m/>
    <m/>
    <m/>
    <m/>
    <m/>
    <m/>
    <m/>
    <m/>
    <m/>
    <m/>
    <m/>
    <m/>
    <m/>
    <m/>
    <m/>
    <m/>
    <m/>
    <m/>
    <m/>
    <m/>
    <m/>
    <m/>
    <m/>
    <m/>
    <x v="0"/>
    <m/>
    <m/>
    <m/>
    <m/>
    <m/>
    <s v="GESTIONADO"/>
    <m/>
    <d v="2024-01-19T00:00:00"/>
    <m/>
    <m/>
    <x v="6"/>
    <x v="4"/>
    <x v="0"/>
    <x v="0"/>
    <x v="0"/>
    <n v="1"/>
    <n v="1"/>
    <n v="1"/>
    <n v="1"/>
    <x v="0"/>
    <n v="1"/>
    <s v="0"/>
    <x v="0"/>
    <d v="2024-01-19T00:00:00"/>
    <x v="4227"/>
    <d v="1899-12-30T00:00:00"/>
    <d v="2024-01-19T06:03:00"/>
    <s v="6:03"/>
    <d v="1899-12-30T13:19:43"/>
    <x v="3"/>
    <x v="2"/>
    <x v="10"/>
    <x v="1"/>
    <n v="8193"/>
  </r>
  <r>
    <n v="4260"/>
    <d v="2024-01-19T19:17:47"/>
    <d v="2024-01-19T19:24:31"/>
    <s v="45113897@ventasyservicios.com.co"/>
    <s v="Diana Carolina Zambrano Cruz"/>
    <m/>
    <d v="2024-01-18T00:00:00"/>
    <s v="16:40"/>
    <x v="4"/>
    <m/>
    <m/>
    <m/>
    <m/>
    <m/>
    <m/>
    <m/>
    <m/>
    <s v="yangel@ircrevestimientos.com"/>
    <s v="SOLICITUD TRASLADO EXTERNO"/>
    <s v="64284116"/>
    <s v="IMPERMEABI LIZADOS Y REVESTIMIENTOS        "/>
    <s v="PYME PEQUEÑA"/>
    <s v="CLIENTE EXTERNO"/>
    <x v="0"/>
    <m/>
    <s v="FIJO"/>
    <s v="HFC"/>
    <s v="TRASLADO SEDE"/>
    <m/>
    <m/>
    <m/>
    <m/>
    <m/>
    <m/>
    <m/>
    <m/>
    <m/>
    <m/>
    <m/>
    <m/>
    <m/>
    <m/>
    <m/>
    <m/>
    <m/>
    <m/>
    <m/>
    <m/>
    <m/>
    <m/>
    <m/>
    <m/>
    <m/>
    <m/>
    <m/>
    <m/>
    <m/>
    <m/>
    <m/>
    <m/>
    <m/>
    <m/>
    <m/>
    <m/>
    <m/>
    <m/>
    <m/>
    <m/>
    <m/>
    <m/>
    <m/>
    <m/>
    <m/>
    <m/>
    <m/>
    <m/>
    <m/>
    <m/>
    <m/>
    <m/>
    <m/>
    <m/>
    <m/>
    <m/>
    <m/>
    <m/>
    <m/>
    <s v="NO FACTIBLE"/>
    <m/>
    <m/>
    <m/>
    <m/>
    <m/>
    <m/>
    <m/>
    <m/>
    <m/>
    <m/>
    <m/>
    <m/>
    <m/>
    <m/>
    <m/>
    <m/>
    <m/>
    <m/>
    <m/>
    <m/>
    <m/>
    <m/>
    <m/>
    <m/>
    <m/>
    <m/>
    <m/>
    <m/>
    <m/>
    <m/>
    <m/>
    <m/>
    <m/>
    <m/>
    <m/>
    <m/>
    <m/>
    <m/>
    <m/>
    <m/>
    <m/>
    <m/>
    <m/>
    <m/>
    <m/>
    <m/>
    <m/>
    <m/>
    <m/>
    <x v="0"/>
    <m/>
    <m/>
    <m/>
    <m/>
    <m/>
    <s v="GESTIONADO"/>
    <m/>
    <d v="2024-01-19T00:00:00"/>
    <m/>
    <m/>
    <x v="96"/>
    <x v="0"/>
    <x v="0"/>
    <x v="0"/>
    <x v="0"/>
    <n v="1"/>
    <n v="1"/>
    <n v="1"/>
    <n v="1"/>
    <x v="0"/>
    <n v="1"/>
    <s v="64284116IMPERMEABI LIZADOS Y REVESTIMIENTOS        "/>
    <x v="0"/>
    <d v="2024-01-19T00:00:00"/>
    <x v="4228"/>
    <d v="1899-12-30T00:00:00"/>
    <d v="2024-01-18T16:40:00"/>
    <s v="16:40"/>
    <d v="1899-12-31T02:44:31"/>
    <x v="0"/>
    <x v="0"/>
    <x v="30"/>
    <x v="0"/>
    <n v="8193"/>
  </r>
  <r>
    <n v="4261"/>
    <d v="2024-01-19T19:24:11"/>
    <d v="2024-01-19T19:25:02"/>
    <s v="46044959@ventasyservicios.com.co"/>
    <s v="Brayan Enrique Cuida Castillo"/>
    <m/>
    <d v="2024-01-18T00:00:00"/>
    <s v="3:49 p. m."/>
    <x v="4"/>
    <m/>
    <m/>
    <m/>
    <m/>
    <m/>
    <m/>
    <m/>
    <m/>
    <s v="jose.gutierrez@claro.com.co"/>
    <s v="RE: CREACION DE PAGINA CON SSL"/>
    <s v="08768489"/>
    <s v="AUTOPARTES ARANGO SAS"/>
    <s v="SOHO"/>
    <s v="CLIENTE CLARO"/>
    <x v="0"/>
    <m/>
    <s v="FIJO"/>
    <s v="HFC"/>
    <s v="CLOUD"/>
    <m/>
    <m/>
    <m/>
    <m/>
    <m/>
    <m/>
    <m/>
    <m/>
    <m/>
    <m/>
    <m/>
    <m/>
    <m/>
    <s v="INFORMACIÓN PRODUCTO"/>
    <m/>
    <m/>
    <m/>
    <m/>
    <m/>
    <m/>
    <m/>
    <m/>
    <m/>
    <m/>
    <m/>
    <m/>
    <m/>
    <m/>
    <m/>
    <m/>
    <m/>
    <m/>
    <m/>
    <m/>
    <m/>
    <m/>
    <m/>
    <m/>
    <m/>
    <m/>
    <m/>
    <m/>
    <m/>
    <m/>
    <m/>
    <m/>
    <m/>
    <m/>
    <m/>
    <m/>
    <m/>
    <m/>
    <m/>
    <m/>
    <m/>
    <m/>
    <m/>
    <m/>
    <m/>
    <m/>
    <m/>
    <m/>
    <m/>
    <m/>
    <m/>
    <m/>
    <m/>
    <m/>
    <m/>
    <m/>
    <m/>
    <m/>
    <m/>
    <m/>
    <m/>
    <m/>
    <m/>
    <m/>
    <m/>
    <m/>
    <m/>
    <m/>
    <m/>
    <m/>
    <m/>
    <m/>
    <m/>
    <m/>
    <m/>
    <m/>
    <m/>
    <m/>
    <m/>
    <m/>
    <m/>
    <m/>
    <m/>
    <m/>
    <m/>
    <m/>
    <m/>
    <m/>
    <m/>
    <m/>
    <m/>
    <m/>
    <m/>
    <m/>
    <m/>
    <x v="0"/>
    <m/>
    <m/>
    <m/>
    <m/>
    <m/>
    <s v="GESTIONADO"/>
    <m/>
    <d v="2024-01-19T00:00:00"/>
    <s v="nn"/>
    <m/>
    <x v="102"/>
    <x v="0"/>
    <x v="0"/>
    <x v="0"/>
    <x v="0"/>
    <n v="1"/>
    <n v="1"/>
    <n v="1"/>
    <n v="1"/>
    <x v="0"/>
    <n v="1"/>
    <s v="08768489AUTOPARTES ARANGO SAS"/>
    <x v="0"/>
    <d v="2024-01-19T00:00:00"/>
    <x v="4229"/>
    <d v="1899-12-30T00:00:00"/>
    <d v="2024-01-18T03:49:00"/>
    <s v="3:49"/>
    <d v="1899-12-31T15:36:02"/>
    <x v="0"/>
    <x v="0"/>
    <x v="7"/>
    <x v="0"/>
    <n v="8193"/>
  </r>
  <r>
    <n v="4262"/>
    <d v="2024-01-19T19:25:24"/>
    <d v="2024-01-19T19:26:07"/>
    <s v="45961588@ventasyservicios.com.co"/>
    <s v="Brian Fernando Camacho Hernandez"/>
    <m/>
    <d v="2024-01-19T00:00:00"/>
    <s v="840"/>
    <x v="4"/>
    <m/>
    <m/>
    <m/>
    <m/>
    <m/>
    <m/>
    <m/>
    <m/>
    <s v="paulo.ortiz@petroderivados.com.co; "/>
    <s v="Re: RV: SOLICITUD MEJORAMIENTO OFERTA MOVIL //PETRODERIVADOS NIT.900407412-4"/>
    <s v="8.22449004"/>
    <s v="PETRODERIVADOS COLOMBIANO"/>
    <s v="SOHO"/>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9T00:00:00"/>
    <s v="NA"/>
    <s v="N"/>
    <x v="0"/>
    <x v="0"/>
    <x v="0"/>
    <x v="0"/>
    <x v="0"/>
    <n v="1"/>
    <n v="1"/>
    <n v="1"/>
    <n v="1"/>
    <x v="2"/>
    <n v="2"/>
    <s v="8.22449004PETRODERIVADOS COLOMBIANO"/>
    <x v="0"/>
    <d v="2024-01-19T00:00:00"/>
    <x v="4230"/>
    <d v="1899-12-30T00:00:00"/>
    <d v="2024-01-19T00:00:00"/>
    <s v="Hora mal diligenciada."/>
    <d v="1899-12-30T19:26:07"/>
    <x v="4"/>
    <x v="2"/>
    <x v="21"/>
    <x v="0"/>
    <n v="8193"/>
  </r>
  <r>
    <n v="4263"/>
    <d v="2024-01-19T19:28:13"/>
    <d v="2024-01-19T19:28:33"/>
    <s v="45702314@ventasyservicios.com.co"/>
    <s v="Andrea Paola Jimenez Lopez"/>
    <m/>
    <d v="2024-01-17T00:00:00"/>
    <s v="20:48"/>
    <x v="4"/>
    <m/>
    <m/>
    <m/>
    <m/>
    <m/>
    <m/>
    <m/>
    <m/>
    <s v="obrastechosycerramientos@gmail.com; "/>
    <s v="Re: Cancelación servicio URGENTE"/>
    <s v="51125972"/>
    <s v="JULIO CESA CHAMORRO LEAL"/>
    <s v="SOH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9T00:00:00"/>
    <m/>
    <m/>
    <x v="58"/>
    <x v="0"/>
    <x v="0"/>
    <x v="0"/>
    <x v="0"/>
    <n v="1"/>
    <n v="1"/>
    <n v="1"/>
    <n v="1"/>
    <x v="0"/>
    <n v="1"/>
    <s v="51125972JULIO CESA CHAMORRO LEAL"/>
    <x v="0"/>
    <d v="2024-01-19T00:00:00"/>
    <x v="4231"/>
    <d v="1899-12-30T00:00:00"/>
    <d v="2024-01-17T20:48:00"/>
    <s v="20:48"/>
    <d v="1899-12-31T22:40:33"/>
    <x v="0"/>
    <x v="0"/>
    <x v="32"/>
    <x v="0"/>
    <n v="8193"/>
  </r>
  <r>
    <n v="4264"/>
    <d v="2024-01-19T19:26:12"/>
    <d v="2024-01-19T19:30:08"/>
    <s v="45981202@ventasyservicios.com.co"/>
    <s v="Candida Mayerli Moyano Casallas"/>
    <m/>
    <d v="2024-01-19T00:00:00"/>
    <s v="6:38 p. m. "/>
    <x v="5"/>
    <m/>
    <m/>
    <m/>
    <m/>
    <m/>
    <m/>
    <m/>
    <m/>
    <m/>
    <m/>
    <s v="0"/>
    <s v="MARIA CAMILO "/>
    <s v="NO DETERMINADO"/>
    <s v="CLIENTE EXTERNO"/>
    <x v="0"/>
    <m/>
    <m/>
    <m/>
    <m/>
    <m/>
    <m/>
    <m/>
    <m/>
    <m/>
    <m/>
    <m/>
    <m/>
    <m/>
    <m/>
    <m/>
    <m/>
    <m/>
    <m/>
    <m/>
    <m/>
    <m/>
    <m/>
    <m/>
    <m/>
    <m/>
    <m/>
    <m/>
    <m/>
    <m/>
    <m/>
    <m/>
    <m/>
    <m/>
    <m/>
    <m/>
    <m/>
    <m/>
    <m/>
    <m/>
    <m/>
    <m/>
    <m/>
    <m/>
    <m/>
    <m/>
    <m/>
    <m/>
    <m/>
    <m/>
    <m/>
    <m/>
    <m/>
    <m/>
    <m/>
    <m/>
    <m/>
    <m/>
    <m/>
    <m/>
    <m/>
    <m/>
    <m/>
    <m/>
    <m/>
    <m/>
    <m/>
    <m/>
    <m/>
    <m/>
    <m/>
    <m/>
    <m/>
    <m/>
    <m/>
    <m/>
    <m/>
    <m/>
    <m/>
    <m/>
    <m/>
    <m/>
    <s v="Comprobante de pago"/>
    <s v="MÓVIL"/>
    <m/>
    <s v="SIN CRITERIO DE BÚSQUEDA"/>
    <m/>
    <m/>
    <m/>
    <m/>
    <m/>
    <m/>
    <m/>
    <m/>
    <m/>
    <m/>
    <m/>
    <m/>
    <m/>
    <m/>
    <m/>
    <m/>
    <m/>
    <m/>
    <m/>
    <m/>
    <m/>
    <m/>
    <m/>
    <m/>
    <m/>
    <m/>
    <m/>
    <m/>
    <x v="0"/>
    <m/>
    <m/>
    <m/>
    <m/>
    <m/>
    <s v="GESTIONADO"/>
    <m/>
    <d v="2024-01-19T00:00:00"/>
    <m/>
    <m/>
    <x v="6"/>
    <x v="4"/>
    <x v="0"/>
    <x v="0"/>
    <x v="0"/>
    <n v="1"/>
    <n v="1"/>
    <n v="1"/>
    <n v="1"/>
    <x v="0"/>
    <n v="1"/>
    <s v="0"/>
    <x v="0"/>
    <d v="2024-01-19T00:00:00"/>
    <x v="4232"/>
    <d v="1899-12-30T00:00:00"/>
    <d v="2024-01-19T06:38:00"/>
    <s v="6:38"/>
    <d v="1899-12-30T12:52:08"/>
    <x v="3"/>
    <x v="2"/>
    <x v="10"/>
    <x v="1"/>
    <n v="8193"/>
  </r>
  <r>
    <n v="4265"/>
    <d v="2024-01-19T19:30:28"/>
    <d v="2024-01-19T19:31:48"/>
    <s v="46044959@ventasyservicios.com.co"/>
    <s v="Brayan Enrique Cuida Castillo"/>
    <m/>
    <d v="2024-01-18T00:00:00"/>
    <s v="3:00 p. m."/>
    <x v="4"/>
    <m/>
    <m/>
    <m/>
    <m/>
    <m/>
    <m/>
    <m/>
    <m/>
    <s v="admonobintel@gmail.com"/>
    <s v="OBINTEL OBRAS DE INGENIERIA Y TELECOMUNI"/>
    <s v="3165297757"/>
    <s v="OBINTEL OBRAS DE INGENIERIA Y TELECOMUNI"/>
    <s v="MICR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9T00:00:00"/>
    <s v="NN"/>
    <m/>
    <x v="21"/>
    <x v="0"/>
    <x v="0"/>
    <x v="0"/>
    <x v="0"/>
    <n v="1"/>
    <n v="1"/>
    <n v="1"/>
    <n v="1"/>
    <x v="0"/>
    <n v="1"/>
    <s v="3165297757OBINTEL OBRAS DE INGENIERIA Y TELECOMUNI"/>
    <x v="0"/>
    <d v="2024-01-19T00:00:00"/>
    <x v="4233"/>
    <d v="1899-12-30T00:00:00"/>
    <d v="2024-01-18T03:00:00"/>
    <s v="3:00"/>
    <d v="1899-12-31T16:31:48"/>
    <x v="0"/>
    <x v="0"/>
    <x v="7"/>
    <x v="0"/>
    <n v="8193"/>
  </r>
  <r>
    <n v="4266"/>
    <d v="2024-01-19T19:27:36"/>
    <d v="2024-01-19T19:36:38"/>
    <s v="45113897@ventasyservicios.com.co"/>
    <s v="Diana Carolina Zambrano Cruz"/>
    <m/>
    <d v="2024-01-18T00:00:00"/>
    <s v="18:21"/>
    <x v="4"/>
    <m/>
    <m/>
    <m/>
    <m/>
    <m/>
    <m/>
    <m/>
    <m/>
    <s v="administracion@gruposso.co"/>
    <s v="TRASLADO DE FIBRA OPTICA ID 1308080850"/>
    <s v="13080850"/>
    <s v="GRUPO SSO - SOLUCIONES EN SALUD OCUPACIONAL S.A.S"/>
    <s v="MICRO"/>
    <s v="CLIENTE EXTERNO"/>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9T00:00:00"/>
    <m/>
    <m/>
    <x v="80"/>
    <x v="0"/>
    <x v="0"/>
    <x v="0"/>
    <x v="0"/>
    <n v="1"/>
    <n v="1"/>
    <n v="1"/>
    <n v="1"/>
    <x v="0"/>
    <n v="1"/>
    <s v="13080850GRUPO SSO - SOLUCIONES EN SALUD OCUPACIONAL S.A.S"/>
    <x v="0"/>
    <d v="2024-01-19T00:00:00"/>
    <x v="4234"/>
    <d v="1899-12-30T00:00:00"/>
    <d v="2024-01-18T18:21:00"/>
    <s v="18:21"/>
    <d v="1899-12-31T01:15:38"/>
    <x v="0"/>
    <x v="0"/>
    <x v="30"/>
    <x v="0"/>
    <n v="8193"/>
  </r>
  <r>
    <n v="4267"/>
    <d v="2024-01-19T19:36:44"/>
    <d v="2024-01-19T19:37:22"/>
    <s v="45113897@ventasyservicios.com.co"/>
    <s v="Diana Carolina Zambrano Cruz"/>
    <m/>
    <d v="2024-01-19T00:00:00"/>
    <s v="9:38"/>
    <x v="4"/>
    <m/>
    <m/>
    <m/>
    <m/>
    <m/>
    <m/>
    <m/>
    <m/>
    <s v="pporticos1@gmail.com"/>
    <s v="Re: SOLICITUD TRASLADO DEL SERVICIO"/>
    <s v="16492643"/>
    <s v="AGRUPACION DE VIVIENDA PASEO LOS           "/>
    <s v="SOHO"/>
    <s v="CLIENTE EXTERNO"/>
    <x v="0"/>
    <m/>
    <s v="FIJO"/>
    <s v="HFC"/>
    <s v="TRASLADO SEDE"/>
    <m/>
    <m/>
    <m/>
    <m/>
    <m/>
    <m/>
    <m/>
    <m/>
    <m/>
    <m/>
    <m/>
    <m/>
    <m/>
    <m/>
    <m/>
    <m/>
    <m/>
    <m/>
    <m/>
    <m/>
    <m/>
    <m/>
    <m/>
    <m/>
    <m/>
    <m/>
    <m/>
    <m/>
    <m/>
    <m/>
    <m/>
    <m/>
    <m/>
    <m/>
    <m/>
    <m/>
    <m/>
    <m/>
    <m/>
    <m/>
    <m/>
    <m/>
    <m/>
    <m/>
    <m/>
    <m/>
    <m/>
    <m/>
    <m/>
    <m/>
    <m/>
    <m/>
    <m/>
    <m/>
    <m/>
    <m/>
    <m/>
    <m/>
    <m/>
    <s v="GESTIONADO"/>
    <m/>
    <m/>
    <m/>
    <m/>
    <m/>
    <m/>
    <m/>
    <m/>
    <m/>
    <m/>
    <m/>
    <m/>
    <m/>
    <m/>
    <m/>
    <m/>
    <m/>
    <m/>
    <m/>
    <m/>
    <m/>
    <m/>
    <m/>
    <m/>
    <m/>
    <m/>
    <m/>
    <m/>
    <m/>
    <m/>
    <m/>
    <m/>
    <m/>
    <m/>
    <m/>
    <m/>
    <m/>
    <m/>
    <m/>
    <m/>
    <m/>
    <m/>
    <m/>
    <m/>
    <m/>
    <m/>
    <m/>
    <m/>
    <m/>
    <x v="0"/>
    <m/>
    <m/>
    <m/>
    <m/>
    <m/>
    <s v="GESTIONADO"/>
    <m/>
    <d v="2024-01-19T00:00:00"/>
    <m/>
    <m/>
    <x v="138"/>
    <x v="0"/>
    <x v="0"/>
    <x v="0"/>
    <x v="0"/>
    <n v="1"/>
    <n v="1"/>
    <n v="1"/>
    <n v="1"/>
    <x v="2"/>
    <n v="2"/>
    <s v="16492643AGRUPACION DE VIVIENDA PASEO LOS           "/>
    <x v="0"/>
    <d v="2024-01-19T00:00:00"/>
    <x v="4235"/>
    <d v="1899-12-30T00:00:00"/>
    <d v="2024-01-19T09:38:00"/>
    <s v="9:38"/>
    <d v="1899-12-30T09:59:22"/>
    <x v="2"/>
    <x v="2"/>
    <x v="30"/>
    <x v="0"/>
    <n v="8193"/>
  </r>
  <r>
    <n v="4268"/>
    <d v="2024-01-19T19:36:57"/>
    <d v="2024-01-19T19:37:39"/>
    <s v="46044959@ventasyservicios.com.co"/>
    <s v="Brayan Enrique Cuida Castillo"/>
    <m/>
    <d v="2024-01-18T00:00:00"/>
    <s v="3:02 p. m."/>
    <x v="4"/>
    <m/>
    <m/>
    <m/>
    <m/>
    <m/>
    <m/>
    <m/>
    <m/>
    <s v="granautos@gmail.com"/>
    <s v="Re: activacion e-sim"/>
    <s v="3103881634"/>
    <s v="GUSTAVO CARRILLO ARREDOND"/>
    <s v="MICR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9T00:00:00"/>
    <s v="NN"/>
    <m/>
    <x v="21"/>
    <x v="0"/>
    <x v="0"/>
    <x v="0"/>
    <x v="0"/>
    <n v="1"/>
    <n v="1"/>
    <n v="1"/>
    <n v="1"/>
    <x v="0"/>
    <n v="1"/>
    <s v="3103881634GUSTAVO CARRILLO ARREDOND"/>
    <x v="0"/>
    <d v="2024-01-19T00:00:00"/>
    <x v="4236"/>
    <d v="1899-12-30T00:00:00"/>
    <d v="2024-01-18T03:02:00"/>
    <s v="3:02"/>
    <d v="1899-12-31T16:35:39"/>
    <x v="0"/>
    <x v="0"/>
    <x v="7"/>
    <x v="0"/>
    <n v="8193"/>
  </r>
  <r>
    <n v="4269"/>
    <d v="2024-01-19T19:36:16"/>
    <d v="2024-01-19T19:37:41"/>
    <s v="46046817@ventasyservicios.com.co"/>
    <s v="Nicolas Romero Parra"/>
    <m/>
    <d v="2024-01-18T00:00:00"/>
    <s v="11:03"/>
    <x v="4"/>
    <m/>
    <m/>
    <m/>
    <m/>
    <m/>
    <m/>
    <m/>
    <m/>
    <s v="luchito.e.calderon@gmail.com; "/>
    <s v="Re: SOLICITUD CANCELACIÓN SERVICIO CLARO HOGAR"/>
    <s v="13624594"/>
    <s v="LUIS ERNES CALDERON PINZO"/>
    <s v="SOHO"/>
    <s v="CLARO TE AYUDA"/>
    <x v="0"/>
    <m/>
    <s v="FIJO"/>
    <s v="HFC"/>
    <s v="CANCELACIÓN DE SERVICIO"/>
    <m/>
    <m/>
    <m/>
    <m/>
    <m/>
    <m/>
    <m/>
    <s v="COLOCACIÓN"/>
    <m/>
    <m/>
    <m/>
    <m/>
    <m/>
    <m/>
    <m/>
    <m/>
    <m/>
    <m/>
    <m/>
    <m/>
    <m/>
    <m/>
    <m/>
    <m/>
    <m/>
    <m/>
    <m/>
    <m/>
    <m/>
    <m/>
    <m/>
    <m/>
    <m/>
    <m/>
    <m/>
    <m/>
    <m/>
    <m/>
    <m/>
    <m/>
    <m/>
    <m/>
    <m/>
    <m/>
    <m/>
    <m/>
    <m/>
    <m/>
    <m/>
    <m/>
    <m/>
    <m/>
    <m/>
    <m/>
    <m/>
    <m/>
    <m/>
    <m/>
    <m/>
    <m/>
    <m/>
    <m/>
    <m/>
    <m/>
    <m/>
    <m/>
    <m/>
    <m/>
    <m/>
    <m/>
    <m/>
    <m/>
    <m/>
    <m/>
    <m/>
    <m/>
    <m/>
    <m/>
    <m/>
    <m/>
    <m/>
    <m/>
    <m/>
    <m/>
    <m/>
    <m/>
    <m/>
    <m/>
    <m/>
    <m/>
    <m/>
    <m/>
    <m/>
    <m/>
    <m/>
    <m/>
    <m/>
    <m/>
    <m/>
    <m/>
    <m/>
    <m/>
    <m/>
    <m/>
    <m/>
    <s v="TOTAL"/>
    <m/>
    <s v="NO INDICA MOTIVO"/>
    <m/>
    <x v="1"/>
    <m/>
    <m/>
    <s v="1"/>
    <m/>
    <m/>
    <s v="GESTIONADO"/>
    <m/>
    <d v="2024-01-19T00:00:00"/>
    <s v="N/A"/>
    <s v="996881621"/>
    <x v="74"/>
    <x v="0"/>
    <x v="0"/>
    <x v="0"/>
    <x v="0"/>
    <n v="1"/>
    <n v="1"/>
    <n v="1"/>
    <n v="1"/>
    <x v="0"/>
    <n v="1"/>
    <s v="13624594LUIS ERNES CALDERON PINZO"/>
    <x v="1"/>
    <d v="2024-01-19T00:00:00"/>
    <x v="4237"/>
    <d v="1899-12-30T00:00:00"/>
    <d v="2024-01-18T11:03:00"/>
    <s v="11:03"/>
    <d v="1899-12-31T08:34:41"/>
    <x v="0"/>
    <x v="0"/>
    <x v="3"/>
    <x v="1"/>
    <n v="8193"/>
  </r>
  <r>
    <n v="4270"/>
    <d v="2024-01-19T19:36:17"/>
    <d v="2024-01-19T19:38:14"/>
    <s v="46044558@ventasyservicios.com.co"/>
    <s v="Dick Harry Rodriguez Rocha"/>
    <m/>
    <d v="2024-01-18T00:00:00"/>
    <s v="14:28"/>
    <x v="0"/>
    <m/>
    <m/>
    <m/>
    <m/>
    <m/>
    <m/>
    <m/>
    <m/>
    <s v="jose.medina@claro.com.co"/>
    <s v="FIDELIZACION CLIENTE ATACADO POR LA COMPETENCIA // GERMAN TAPIAS  NIT : 5743366"/>
    <s v="6519033"/>
    <s v="GERMAN TAPIAS"/>
    <s v="MICRO"/>
    <s v="CLIENTE CLARO"/>
    <x v="0"/>
    <m/>
    <s v="FIJO"/>
    <s v="HFC"/>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9T00:00:00"/>
    <s v="no se deja marcacion por falla en el rr"/>
    <m/>
    <x v="0"/>
    <x v="0"/>
    <x v="0"/>
    <x v="0"/>
    <x v="0"/>
    <n v="1"/>
    <n v="1"/>
    <n v="1"/>
    <n v="1"/>
    <x v="0"/>
    <n v="1"/>
    <s v="6519033GERMAN TAPIAS"/>
    <x v="0"/>
    <d v="2024-01-19T00:00:00"/>
    <x v="4238"/>
    <d v="1899-12-30T00:00:00"/>
    <d v="2024-01-18T14:28:00"/>
    <s v="14:28"/>
    <d v="1899-12-31T05:10:14"/>
    <x v="0"/>
    <x v="0"/>
    <x v="20"/>
    <x v="1"/>
    <n v="8193"/>
  </r>
  <r>
    <n v="4271"/>
    <d v="2024-01-19T19:37:51"/>
    <d v="2024-01-19T19:39:57"/>
    <s v="45632550@ventasyservicios.com.co"/>
    <s v="Alejandra Rodriguez Cajamarca"/>
    <m/>
    <d v="2024-01-17T00:00:00"/>
    <s v=" 11:51 a. m."/>
    <x v="0"/>
    <m/>
    <m/>
    <m/>
    <m/>
    <m/>
    <m/>
    <m/>
    <m/>
    <s v="asistentecomercial@soportecolombia.net"/>
    <s v="AUMENTO DE VELOCIDAD EN EL ENLACE IANDI07 DE 100MB A 200MB /CLIENTE IBERCHEM COLOMBIA S.A.S/NIT: 830075789-5/ID 11897295/ALIADO SOPORTE COLOMBIA SAS /CLAUDIA PEREZ /YURY ROJAS"/>
    <s v="11897295"/>
    <s v="IBERCHEM COLOMBIA S.A.S"/>
    <s v="PYME MEDIANA"/>
    <s v="CLIENTE CLARO"/>
    <x v="0"/>
    <m/>
    <s v="FIJO"/>
    <s v="FO"/>
    <s v="CAMBIO PLAN TARIFA"/>
    <m/>
    <m/>
    <m/>
    <m/>
    <m/>
    <s v="UPGRADE - PARALELO"/>
    <m/>
    <m/>
    <m/>
    <m/>
    <m/>
    <m/>
    <m/>
    <m/>
    <m/>
    <m/>
    <m/>
    <m/>
    <m/>
    <m/>
    <m/>
    <m/>
    <m/>
    <m/>
    <m/>
    <m/>
    <m/>
    <m/>
    <m/>
    <m/>
    <m/>
    <m/>
    <m/>
    <m/>
    <m/>
    <m/>
    <m/>
    <m/>
    <m/>
    <m/>
    <m/>
    <m/>
    <m/>
    <m/>
    <m/>
    <m/>
    <m/>
    <m/>
    <m/>
    <m/>
    <m/>
    <m/>
    <m/>
    <m/>
    <m/>
    <m/>
    <m/>
    <m/>
    <m/>
    <m/>
    <m/>
    <m/>
    <m/>
    <m/>
    <m/>
    <m/>
    <m/>
    <m/>
    <m/>
    <m/>
    <m/>
    <m/>
    <m/>
    <m/>
    <m/>
    <m/>
    <m/>
    <m/>
    <m/>
    <m/>
    <m/>
    <m/>
    <m/>
    <m/>
    <m/>
    <m/>
    <m/>
    <m/>
    <m/>
    <m/>
    <m/>
    <m/>
    <m/>
    <m/>
    <m/>
    <m/>
    <m/>
    <m/>
    <m/>
    <m/>
    <m/>
    <m/>
    <m/>
    <m/>
    <m/>
    <m/>
    <m/>
    <m/>
    <m/>
    <x v="0"/>
    <m/>
    <m/>
    <m/>
    <m/>
    <m/>
    <s v="SOLUCIONADO ESCALADO"/>
    <s v="OTRAS ÁREAS"/>
    <d v="2024-01-19T00:00:00"/>
    <m/>
    <m/>
    <x v="62"/>
    <x v="0"/>
    <x v="4"/>
    <x v="0"/>
    <x v="0"/>
    <n v="1"/>
    <n v="1"/>
    <n v="1"/>
    <n v="1"/>
    <x v="0"/>
    <n v="1"/>
    <s v="11897295IBERCHEM COLOMBIA S.A.S"/>
    <x v="1"/>
    <d v="2024-01-19T00:00:00"/>
    <x v="4239"/>
    <d v="1899-12-30T00:00:00"/>
    <d v="2024-01-17T11:51:00"/>
    <s v=" 11:51"/>
    <d v="1900-01-01T07:48:57"/>
    <x v="0"/>
    <x v="0"/>
    <x v="24"/>
    <x v="0"/>
    <n v="8193"/>
  </r>
  <r>
    <n v="4272"/>
    <d v="2024-01-19T19:37:54"/>
    <d v="2024-01-19T19:47:13"/>
    <s v="45113897@ventasyservicios.com.co"/>
    <s v="Diana Carolina Zambrano Cruz"/>
    <m/>
    <d v="2024-01-19T00:00:00"/>
    <s v="10:08"/>
    <x v="4"/>
    <m/>
    <m/>
    <m/>
    <m/>
    <m/>
    <m/>
    <m/>
    <m/>
    <s v="frank.sanabria@sugeek.co"/>
    <s v="Traslado Servicio de Internet"/>
    <s v="12457017"/>
    <s v="GESTION CARTERA Y SERVICIOS S.A.S."/>
    <s v="PYME MEDIANA"/>
    <s v="CLIENTE EXTERNO"/>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9T00:00:00"/>
    <m/>
    <m/>
    <x v="80"/>
    <x v="0"/>
    <x v="0"/>
    <x v="0"/>
    <x v="0"/>
    <n v="1"/>
    <n v="1"/>
    <n v="1"/>
    <n v="1"/>
    <x v="0"/>
    <n v="1"/>
    <s v="12457017GESTION CARTERA Y SERVICIOS S.A.S."/>
    <x v="0"/>
    <d v="2024-01-19T00:00:00"/>
    <x v="4240"/>
    <d v="1899-12-30T00:00:00"/>
    <d v="2024-01-19T10:08:00"/>
    <s v="10:08"/>
    <d v="1899-12-30T09:39:13"/>
    <x v="2"/>
    <x v="2"/>
    <x v="30"/>
    <x v="0"/>
    <n v="8193"/>
  </r>
  <r>
    <n v="4273"/>
    <d v="2024-01-19T19:06:50"/>
    <d v="2024-01-19T19:47:29"/>
    <s v="45077016@ventasyservicios.com.co"/>
    <s v="Luis Guanuquiza Dominguez"/>
    <m/>
    <d v="2024-01-19T00:00:00"/>
    <s v="11:08"/>
    <x v="3"/>
    <m/>
    <s v="15572366"/>
    <m/>
    <m/>
    <m/>
    <m/>
    <m/>
    <m/>
    <m/>
    <m/>
    <s v="901185483"/>
    <s v="Atlantic Colomba Services SAS"/>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9T00:00:00"/>
    <m/>
    <m/>
    <x v="21"/>
    <x v="3"/>
    <x v="0"/>
    <x v="0"/>
    <x v="0"/>
    <n v="1"/>
    <n v="1"/>
    <n v="1"/>
    <n v="1"/>
    <x v="0"/>
    <n v="1"/>
    <s v="901185483Atlantic Colomba Services SAS"/>
    <x v="0"/>
    <d v="2024-01-19T00:00:00"/>
    <x v="4241"/>
    <d v="1899-12-30T00:00:00"/>
    <d v="2024-01-19T11:08:00"/>
    <s v="11:08"/>
    <d v="1899-12-30T08:39:29"/>
    <x v="2"/>
    <x v="2"/>
    <x v="25"/>
    <x v="1"/>
    <n v="8193"/>
  </r>
  <r>
    <n v="4274"/>
    <d v="2024-01-19T19:47:58"/>
    <d v="2024-01-19T19:49:31"/>
    <s v="45981202@ventasyservicios.com.co"/>
    <s v="Candida Mayerli Moyano Casallas"/>
    <m/>
    <d v="2024-01-19T00:00:00"/>
    <s v="10:54 a. m"/>
    <x v="5"/>
    <m/>
    <m/>
    <m/>
    <m/>
    <m/>
    <m/>
    <m/>
    <m/>
    <m/>
    <m/>
    <s v="12044075"/>
    <s v="HIERROS NEIVA SAS"/>
    <s v="PYME MEDIANA"/>
    <s v="CLIENTE EXTERNO"/>
    <x v="0"/>
    <m/>
    <m/>
    <m/>
    <m/>
    <m/>
    <m/>
    <m/>
    <m/>
    <m/>
    <m/>
    <m/>
    <m/>
    <m/>
    <m/>
    <m/>
    <m/>
    <m/>
    <m/>
    <m/>
    <m/>
    <m/>
    <m/>
    <m/>
    <m/>
    <m/>
    <m/>
    <m/>
    <m/>
    <m/>
    <m/>
    <m/>
    <m/>
    <m/>
    <m/>
    <m/>
    <m/>
    <m/>
    <m/>
    <m/>
    <m/>
    <m/>
    <m/>
    <m/>
    <m/>
    <m/>
    <m/>
    <m/>
    <m/>
    <m/>
    <m/>
    <m/>
    <m/>
    <m/>
    <m/>
    <m/>
    <m/>
    <m/>
    <m/>
    <m/>
    <m/>
    <m/>
    <m/>
    <m/>
    <m/>
    <m/>
    <m/>
    <m/>
    <m/>
    <m/>
    <m/>
    <m/>
    <m/>
    <m/>
    <m/>
    <m/>
    <m/>
    <m/>
    <m/>
    <m/>
    <m/>
    <m/>
    <s v="Soporte de pago Claro Internet fibra Optica "/>
    <s v="FIJA"/>
    <s v="FO"/>
    <s v="PAGO NO ABONADO"/>
    <s v="REDEBAN"/>
    <s v="PAGO EN CAJA DIRECTA DEL BANCO"/>
    <s v="REQ000004507287"/>
    <m/>
    <m/>
    <m/>
    <m/>
    <m/>
    <m/>
    <m/>
    <m/>
    <m/>
    <m/>
    <m/>
    <m/>
    <m/>
    <m/>
    <m/>
    <m/>
    <m/>
    <m/>
    <m/>
    <m/>
    <m/>
    <m/>
    <m/>
    <m/>
    <m/>
    <x v="0"/>
    <m/>
    <m/>
    <m/>
    <m/>
    <m/>
    <s v="SOLUCIONADO ESCALADO"/>
    <s v="MYIT"/>
    <d v="2024-01-19T00:00:00"/>
    <m/>
    <m/>
    <x v="68"/>
    <x v="4"/>
    <x v="4"/>
    <x v="0"/>
    <x v="0"/>
    <n v="1"/>
    <n v="1"/>
    <n v="1"/>
    <n v="1"/>
    <x v="2"/>
    <n v="2"/>
    <s v="12044075"/>
    <x v="1"/>
    <d v="2024-01-19T00:00:00"/>
    <x v="4242"/>
    <d v="1899-12-30T00:00:00"/>
    <d v="2024-01-19T10:54:00"/>
    <s v="10:54"/>
    <d v="1899-12-30T08:55:31"/>
    <x v="2"/>
    <x v="2"/>
    <x v="10"/>
    <x v="1"/>
    <n v="8193"/>
  </r>
  <r>
    <n v="4275"/>
    <d v="2024-01-19T19:49:59"/>
    <d v="2024-01-19T19:51:14"/>
    <s v="46046817@ventasyservicios.com.co"/>
    <s v="Nicolas Romero Parra"/>
    <m/>
    <d v="2024-01-18T00:00:00"/>
    <s v="9:19"/>
    <x v="0"/>
    <m/>
    <m/>
    <m/>
    <m/>
    <m/>
    <m/>
    <m/>
    <m/>
    <s v="Martin.Didier@symrise.com"/>
    <s v="RE: Problemas Servicio de Internet y Facturación // DIANA PET FOOD SAS // NIT 901123983-1"/>
    <s v="12483846"/>
    <s v="DIANA PET A S FOOD COLOMBIA S"/>
    <s v="PYME MEDIANA"/>
    <s v="CLIENTE CLARO"/>
    <x v="0"/>
    <m/>
    <s v="FIJO"/>
    <s v="FO"/>
    <s v="RECONEXIÓN - REINSTALACIÓN"/>
    <m/>
    <m/>
    <m/>
    <m/>
    <m/>
    <m/>
    <m/>
    <m/>
    <m/>
    <m/>
    <m/>
    <m/>
    <m/>
    <m/>
    <m/>
    <m/>
    <m/>
    <m/>
    <m/>
    <m/>
    <m/>
    <m/>
    <m/>
    <m/>
    <m/>
    <m/>
    <m/>
    <m/>
    <m/>
    <m/>
    <m/>
    <m/>
    <m/>
    <m/>
    <m/>
    <m/>
    <m/>
    <m/>
    <m/>
    <m/>
    <m/>
    <m/>
    <s v="REINSTALACIÓN / RECONEXIÓN POR MORA"/>
    <m/>
    <m/>
    <m/>
    <m/>
    <m/>
    <m/>
    <m/>
    <m/>
    <m/>
    <m/>
    <m/>
    <m/>
    <m/>
    <m/>
    <m/>
    <m/>
    <m/>
    <m/>
    <m/>
    <m/>
    <m/>
    <m/>
    <m/>
    <m/>
    <m/>
    <m/>
    <m/>
    <m/>
    <m/>
    <m/>
    <m/>
    <m/>
    <m/>
    <m/>
    <m/>
    <m/>
    <m/>
    <m/>
    <m/>
    <m/>
    <m/>
    <m/>
    <m/>
    <m/>
    <m/>
    <m/>
    <m/>
    <m/>
    <m/>
    <m/>
    <m/>
    <m/>
    <m/>
    <m/>
    <m/>
    <m/>
    <m/>
    <m/>
    <m/>
    <m/>
    <m/>
    <m/>
    <m/>
    <m/>
    <m/>
    <m/>
    <x v="0"/>
    <m/>
    <m/>
    <m/>
    <m/>
    <m/>
    <s v="GESTIONADO"/>
    <m/>
    <d v="2024-01-19T00:00:00"/>
    <s v="N/A"/>
    <s v="20690356"/>
    <x v="33"/>
    <x v="0"/>
    <x v="0"/>
    <x v="0"/>
    <x v="0"/>
    <n v="1"/>
    <n v="1"/>
    <n v="1"/>
    <n v="1"/>
    <x v="0"/>
    <n v="1"/>
    <s v="12483846DIANA PET A S FOOD COLOMBIA S"/>
    <x v="1"/>
    <d v="2024-01-19T00:00:00"/>
    <x v="4243"/>
    <d v="1899-12-30T00:00:00"/>
    <d v="2024-01-18T09:19:00"/>
    <s v="9:19"/>
    <d v="1899-12-31T10:32:14"/>
    <x v="0"/>
    <x v="0"/>
    <x v="3"/>
    <x v="1"/>
    <n v="8193"/>
  </r>
  <r>
    <n v="4276"/>
    <d v="2024-01-19T19:54:50"/>
    <d v="2024-01-19T19:55:47"/>
    <s v="45961588@ventasyservicios.com.co"/>
    <s v="Brian Fernando Camacho Hernandez"/>
    <m/>
    <d v="2024-01-19T00:00:00"/>
    <s v="828"/>
    <x v="4"/>
    <m/>
    <m/>
    <m/>
    <m/>
    <m/>
    <m/>
    <m/>
    <m/>
    <s v="administracion@zimaseguridad.com.co"/>
    <s v="Cambio de plan Propuesta Fidelización/Retención_x0009_Cambio de plan Propuesta Fidelización/Retención"/>
    <s v="8.22494166"/>
    <s v="ZIMA SEGURIDAD LTDA"/>
    <s v="PYME MEDIANA"/>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9T00:00:00"/>
    <s v="NA"/>
    <s v="NA"/>
    <x v="0"/>
    <x v="0"/>
    <x v="0"/>
    <x v="0"/>
    <x v="0"/>
    <n v="1"/>
    <n v="1"/>
    <n v="1"/>
    <n v="1"/>
    <x v="0"/>
    <n v="1"/>
    <s v="8.22494166ZIMA SEGURIDAD LTDA"/>
    <x v="0"/>
    <d v="2024-01-19T00:00:00"/>
    <x v="4244"/>
    <d v="1899-12-30T00:00:00"/>
    <d v="2024-01-19T00:00:00"/>
    <s v="Hora mal diligenciada."/>
    <d v="1899-12-30T19:55:47"/>
    <x v="4"/>
    <x v="2"/>
    <x v="21"/>
    <x v="0"/>
    <n v="8193"/>
  </r>
  <r>
    <n v="4277"/>
    <d v="2024-01-19T19:50:25"/>
    <d v="2024-01-19T19:56:54"/>
    <s v="45981202@ventasyservicios.com.co"/>
    <s v="Candida Mayerli Moyano Casallas"/>
    <m/>
    <d v="2024-01-19T00:00:00"/>
    <s v="12:40 p. m."/>
    <x v="5"/>
    <m/>
    <m/>
    <m/>
    <m/>
    <m/>
    <m/>
    <m/>
    <m/>
    <m/>
    <m/>
    <s v="13384655"/>
    <s v="CASAREGLA SAS"/>
    <s v="MICRO"/>
    <s v="CLIENTE EXTERNO"/>
    <x v="0"/>
    <m/>
    <m/>
    <m/>
    <m/>
    <m/>
    <m/>
    <m/>
    <m/>
    <m/>
    <m/>
    <m/>
    <m/>
    <m/>
    <m/>
    <m/>
    <m/>
    <m/>
    <m/>
    <m/>
    <m/>
    <m/>
    <m/>
    <m/>
    <m/>
    <m/>
    <m/>
    <m/>
    <m/>
    <m/>
    <m/>
    <m/>
    <m/>
    <m/>
    <m/>
    <m/>
    <m/>
    <m/>
    <m/>
    <m/>
    <m/>
    <m/>
    <m/>
    <m/>
    <m/>
    <m/>
    <m/>
    <m/>
    <m/>
    <m/>
    <m/>
    <m/>
    <m/>
    <m/>
    <m/>
    <m/>
    <m/>
    <m/>
    <m/>
    <m/>
    <m/>
    <m/>
    <m/>
    <m/>
    <m/>
    <m/>
    <m/>
    <m/>
    <m/>
    <m/>
    <m/>
    <m/>
    <m/>
    <m/>
    <m/>
    <m/>
    <m/>
    <m/>
    <m/>
    <m/>
    <m/>
    <m/>
    <s v="Facturacion Erronea."/>
    <s v="FIJA"/>
    <s v="FO"/>
    <s v="PAGO NO ABONADO"/>
    <s v="CAV CLARO"/>
    <s v="PAGO EN CAJA DIRECTA DEL BANCO"/>
    <s v="REQ000004507560 - REQ000004508209"/>
    <m/>
    <m/>
    <m/>
    <m/>
    <m/>
    <m/>
    <m/>
    <m/>
    <m/>
    <m/>
    <m/>
    <m/>
    <m/>
    <m/>
    <m/>
    <m/>
    <m/>
    <m/>
    <m/>
    <m/>
    <m/>
    <m/>
    <m/>
    <m/>
    <m/>
    <x v="0"/>
    <m/>
    <m/>
    <m/>
    <m/>
    <m/>
    <s v="ESCALADO"/>
    <s v="MYIT"/>
    <d v="2024-01-19T00:00:00"/>
    <m/>
    <m/>
    <x v="68"/>
    <x v="4"/>
    <x v="1"/>
    <x v="0"/>
    <x v="0"/>
    <n v="1"/>
    <n v="1"/>
    <n v="1"/>
    <n v="1"/>
    <x v="2"/>
    <n v="2"/>
    <s v="13384655"/>
    <x v="1"/>
    <d v="2024-01-19T00:00:00"/>
    <x v="4245"/>
    <d v="1899-12-30T00:00:00"/>
    <d v="2024-01-19T12:40:00"/>
    <s v="12:40"/>
    <d v="1899-12-30T07:16:54"/>
    <x v="2"/>
    <x v="2"/>
    <x v="10"/>
    <x v="1"/>
    <n v="0"/>
  </r>
  <r>
    <n v="4278"/>
    <d v="2024-01-19T19:56:35"/>
    <d v="2024-01-19T19:57:26"/>
    <s v="45664102@ventasyservicios.com.co"/>
    <s v="Angie Tatiana Tique Cardozo"/>
    <m/>
    <d v="2024-01-19T00:00:00"/>
    <s v=" 10:47 a. m."/>
    <x v="0"/>
    <m/>
    <m/>
    <m/>
    <m/>
    <m/>
    <m/>
    <m/>
    <m/>
    <s v="juan.rodriguez@claro.com.co"/>
    <s v="CERTIFICACION DIRECCION IP"/>
    <s v="53425217 "/>
    <s v="BETTY EUGE MEDINA CADENAS "/>
    <s v="MICRO"/>
    <s v="CLIENTE CLARO"/>
    <x v="0"/>
    <m/>
    <s v="FIJO"/>
    <s v="HFC"/>
    <s v="PRODUCTO"/>
    <m/>
    <m/>
    <m/>
    <m/>
    <m/>
    <m/>
    <m/>
    <m/>
    <m/>
    <m/>
    <m/>
    <m/>
    <m/>
    <m/>
    <m/>
    <m/>
    <m/>
    <m/>
    <m/>
    <m/>
    <m/>
    <m/>
    <m/>
    <m/>
    <m/>
    <m/>
    <m/>
    <m/>
    <m/>
    <m/>
    <m/>
    <m/>
    <m/>
    <m/>
    <m/>
    <m/>
    <m/>
    <m/>
    <s v="INFORMACIÓN DE BENEFICIOS"/>
    <m/>
    <m/>
    <m/>
    <m/>
    <m/>
    <m/>
    <m/>
    <m/>
    <m/>
    <m/>
    <m/>
    <m/>
    <m/>
    <m/>
    <m/>
    <m/>
    <m/>
    <m/>
    <m/>
    <m/>
    <m/>
    <m/>
    <m/>
    <m/>
    <m/>
    <m/>
    <m/>
    <m/>
    <m/>
    <m/>
    <m/>
    <m/>
    <m/>
    <m/>
    <m/>
    <m/>
    <m/>
    <m/>
    <m/>
    <m/>
    <m/>
    <m/>
    <m/>
    <m/>
    <m/>
    <m/>
    <m/>
    <m/>
    <m/>
    <m/>
    <m/>
    <m/>
    <m/>
    <m/>
    <m/>
    <m/>
    <m/>
    <m/>
    <m/>
    <m/>
    <m/>
    <m/>
    <m/>
    <m/>
    <m/>
    <m/>
    <m/>
    <m/>
    <m/>
    <m/>
    <x v="0"/>
    <m/>
    <m/>
    <m/>
    <m/>
    <m/>
    <s v="GESTIONADO"/>
    <m/>
    <d v="2024-01-19T00:00:00"/>
    <s v="NO APLICA"/>
    <s v="NO APLICA"/>
    <x v="26"/>
    <x v="0"/>
    <x v="0"/>
    <x v="0"/>
    <x v="0"/>
    <n v="1"/>
    <n v="1"/>
    <n v="1"/>
    <n v="1"/>
    <x v="0"/>
    <n v="1"/>
    <s v="53425217 BETTY EUGE MEDINA CADENAS "/>
    <x v="1"/>
    <d v="2024-01-19T00:00:00"/>
    <x v="4246"/>
    <d v="1899-12-30T00:00:00"/>
    <d v="2024-01-19T10:47:00"/>
    <s v=" 10:47"/>
    <d v="1899-12-30T09:10:26"/>
    <x v="2"/>
    <x v="2"/>
    <x v="16"/>
    <x v="1"/>
    <n v="8193"/>
  </r>
  <r>
    <n v="4279"/>
    <d v="2024-01-19T19:54:09"/>
    <d v="2024-01-19T19:58:36"/>
    <s v="45632550@ventasyservicios.com.co"/>
    <s v="Alejandra Rodriguez Cajamarca"/>
    <m/>
    <d v="2024-01-19T00:00:00"/>
    <s v="6:07 p. m."/>
    <x v="4"/>
    <m/>
    <m/>
    <m/>
    <m/>
    <m/>
    <m/>
    <m/>
    <m/>
    <s v="dariopadillaf89@gmail.com"/>
    <s v="RECURSO DE REPOSICIÓN Y EN SUBSIDIO DE APELACIÓNInconformidad Respuesta PQR. 995784059 Y PQR. 995801834 con No. de Cuenta : 28443378"/>
    <s v="28443378"/>
    <s v="HERNAN DAR  PADILLA FRANCO"/>
    <s v="SOHO"/>
    <s v="CLIENTE EXTERNO"/>
    <x v="0"/>
    <m/>
    <s v="FIJO"/>
    <s v="HFC"/>
    <s v="PQR"/>
    <m/>
    <m/>
    <m/>
    <m/>
    <m/>
    <m/>
    <m/>
    <m/>
    <m/>
    <m/>
    <m/>
    <m/>
    <m/>
    <m/>
    <m/>
    <m/>
    <m/>
    <m/>
    <m/>
    <m/>
    <m/>
    <m/>
    <m/>
    <m/>
    <m/>
    <m/>
    <m/>
    <m/>
    <m/>
    <m/>
    <m/>
    <m/>
    <m/>
    <m/>
    <m/>
    <m/>
    <m/>
    <s v="INFORMACIÓN - ACLARACIÓN"/>
    <s v="OTROS PRODUCTOS (VENTAS)"/>
    <m/>
    <m/>
    <m/>
    <m/>
    <m/>
    <m/>
    <m/>
    <m/>
    <m/>
    <m/>
    <m/>
    <m/>
    <m/>
    <m/>
    <m/>
    <m/>
    <m/>
    <m/>
    <m/>
    <m/>
    <m/>
    <m/>
    <m/>
    <m/>
    <m/>
    <m/>
    <m/>
    <m/>
    <m/>
    <m/>
    <m/>
    <m/>
    <m/>
    <m/>
    <m/>
    <m/>
    <m/>
    <m/>
    <m/>
    <m/>
    <m/>
    <m/>
    <m/>
    <m/>
    <m/>
    <m/>
    <m/>
    <m/>
    <m/>
    <m/>
    <m/>
    <m/>
    <m/>
    <m/>
    <m/>
    <m/>
    <m/>
    <m/>
    <m/>
    <m/>
    <m/>
    <m/>
    <m/>
    <m/>
    <m/>
    <m/>
    <m/>
    <m/>
    <m/>
    <m/>
    <x v="0"/>
    <m/>
    <m/>
    <m/>
    <m/>
    <m/>
    <s v="SEGUIMIENTO"/>
    <m/>
    <d v="2024-01-19T00:00:00"/>
    <m/>
    <m/>
    <x v="60"/>
    <x v="0"/>
    <x v="3"/>
    <x v="0"/>
    <x v="0"/>
    <n v="1"/>
    <n v="1"/>
    <n v="1"/>
    <n v="1"/>
    <x v="0"/>
    <n v="1"/>
    <s v="28443378HERNAN DAR  PADILLA FRANCO"/>
    <x v="1"/>
    <d v="2024-01-19T00:00:00"/>
    <x v="4247"/>
    <d v="1899-12-30T00:00:00"/>
    <d v="2024-01-19T06:07:00"/>
    <s v="6:07"/>
    <d v="1899-12-30T13:51:36"/>
    <x v="3"/>
    <x v="2"/>
    <x v="24"/>
    <x v="0"/>
    <n v="8193"/>
  </r>
  <r>
    <n v="4280"/>
    <d v="2024-01-19T19:56:49"/>
    <d v="2024-01-19T19:58:50"/>
    <s v="46046817@ventasyservicios.com.co"/>
    <s v="Nicolas Romero Parra"/>
    <m/>
    <d v="2024-01-12T00:00:00"/>
    <s v="3:08"/>
    <x v="0"/>
    <m/>
    <m/>
    <m/>
    <m/>
    <m/>
    <m/>
    <m/>
    <m/>
    <s v="carmen.cuetor.ext@claro.com.co"/>
    <s v="Re: RV: cruce de saldo"/>
    <s v="8.22502155"/>
    <s v="BEBIDAS DEL CARIBE GM S A S"/>
    <s v="PYME MEDIANA"/>
    <s v="CLARO TE AYUDA"/>
    <x v="0"/>
    <m/>
    <s v="MÓVIL"/>
    <m/>
    <m/>
    <s v="SALDO"/>
    <m/>
    <m/>
    <m/>
    <m/>
    <m/>
    <m/>
    <m/>
    <m/>
    <m/>
    <m/>
    <m/>
    <m/>
    <m/>
    <m/>
    <m/>
    <m/>
    <m/>
    <m/>
    <m/>
    <m/>
    <m/>
    <m/>
    <m/>
    <m/>
    <m/>
    <m/>
    <m/>
    <m/>
    <m/>
    <m/>
    <m/>
    <m/>
    <m/>
    <m/>
    <m/>
    <m/>
    <m/>
    <m/>
    <m/>
    <m/>
    <m/>
    <m/>
    <m/>
    <m/>
    <m/>
    <m/>
    <m/>
    <m/>
    <s v="RECLAMACIÓN - AJUSTE"/>
    <m/>
    <m/>
    <m/>
    <m/>
    <m/>
    <m/>
    <m/>
    <m/>
    <m/>
    <m/>
    <m/>
    <m/>
    <m/>
    <m/>
    <m/>
    <m/>
    <m/>
    <m/>
    <m/>
    <m/>
    <m/>
    <m/>
    <m/>
    <m/>
    <m/>
    <m/>
    <m/>
    <m/>
    <m/>
    <m/>
    <m/>
    <m/>
    <m/>
    <m/>
    <m/>
    <m/>
    <m/>
    <m/>
    <m/>
    <m/>
    <m/>
    <m/>
    <m/>
    <m/>
    <m/>
    <m/>
    <m/>
    <m/>
    <m/>
    <m/>
    <m/>
    <m/>
    <m/>
    <m/>
    <m/>
    <m/>
    <m/>
    <m/>
    <m/>
    <x v="0"/>
    <m/>
    <m/>
    <m/>
    <m/>
    <m/>
    <s v="GESTIONADO"/>
    <m/>
    <d v="2024-01-12T00:00:00"/>
    <s v="N/A"/>
    <s v="0"/>
    <x v="176"/>
    <x v="0"/>
    <x v="0"/>
    <x v="0"/>
    <x v="0"/>
    <n v="1"/>
    <n v="1"/>
    <n v="1"/>
    <n v="1"/>
    <x v="2"/>
    <n v="2"/>
    <s v="8.22502155BEBIDAS DEL CARIBE GM S A S"/>
    <x v="0"/>
    <d v="2024-01-19T00:00:00"/>
    <x v="4248"/>
    <d v="1899-12-30T00:00:00"/>
    <d v="2024-01-12T03:08:00"/>
    <s v="3:08"/>
    <d v="1900-01-06T16:50:50"/>
    <x v="0"/>
    <x v="2"/>
    <x v="3"/>
    <x v="1"/>
    <n v="8193"/>
  </r>
  <r>
    <n v="4281"/>
    <d v="2024-01-19T20:02:00"/>
    <d v="2024-01-19T20:02:10"/>
    <s v="46044971@ventasyservicios.com.co"/>
    <s v="Rowinson Pinilla Vega"/>
    <m/>
    <d v="2024-01-16T00:00:00"/>
    <s v="15:25 p. m"/>
    <x v="4"/>
    <m/>
    <m/>
    <m/>
    <m/>
    <m/>
    <m/>
    <m/>
    <m/>
    <s v="SoporteCVSQuirinal@condecom.co"/>
    <s v="Fwd: INCONFORMIDAD INSTALACION CTA -77358238"/>
    <s v="77358238"/>
    <s v="BRAYAN STI MENDOZA GONZALEZ"/>
    <s v="SOHO"/>
    <s v="CLIENTE EXTERNO"/>
    <x v="0"/>
    <m/>
    <s v="FIJO"/>
    <s v="HFC"/>
    <s v="PRODUCTO"/>
    <m/>
    <m/>
    <m/>
    <m/>
    <m/>
    <m/>
    <m/>
    <m/>
    <m/>
    <m/>
    <m/>
    <m/>
    <m/>
    <m/>
    <m/>
    <m/>
    <m/>
    <m/>
    <m/>
    <m/>
    <m/>
    <m/>
    <m/>
    <m/>
    <m/>
    <m/>
    <m/>
    <m/>
    <m/>
    <m/>
    <m/>
    <m/>
    <m/>
    <m/>
    <m/>
    <m/>
    <m/>
    <m/>
    <s v="OTROS PRODUCTOS (VENTAS)"/>
    <m/>
    <m/>
    <m/>
    <m/>
    <m/>
    <m/>
    <m/>
    <m/>
    <m/>
    <m/>
    <m/>
    <m/>
    <m/>
    <m/>
    <m/>
    <m/>
    <m/>
    <m/>
    <m/>
    <m/>
    <m/>
    <m/>
    <m/>
    <m/>
    <m/>
    <m/>
    <m/>
    <m/>
    <m/>
    <m/>
    <m/>
    <m/>
    <m/>
    <m/>
    <m/>
    <m/>
    <m/>
    <m/>
    <m/>
    <m/>
    <m/>
    <m/>
    <m/>
    <m/>
    <m/>
    <m/>
    <m/>
    <m/>
    <m/>
    <m/>
    <m/>
    <m/>
    <m/>
    <m/>
    <m/>
    <m/>
    <m/>
    <m/>
    <m/>
    <m/>
    <m/>
    <m/>
    <m/>
    <m/>
    <m/>
    <m/>
    <m/>
    <m/>
    <m/>
    <m/>
    <x v="0"/>
    <m/>
    <m/>
    <m/>
    <m/>
    <m/>
    <s v="GESTIONADO"/>
    <m/>
    <d v="2024-01-16T00:00:00"/>
    <s v="NA"/>
    <s v="NA"/>
    <x v="16"/>
    <x v="0"/>
    <x v="0"/>
    <x v="0"/>
    <x v="0"/>
    <n v="1"/>
    <n v="1"/>
    <n v="1"/>
    <n v="1"/>
    <x v="0"/>
    <n v="1"/>
    <s v="77358238BRAYAN STI MENDOZA GONZALEZ"/>
    <x v="0"/>
    <d v="2024-01-19T00:00:00"/>
    <x v="4249"/>
    <d v="1899-12-30T00:00:00"/>
    <d v="2024-01-16T15:25:00"/>
    <s v="15:25"/>
    <d v="1900-01-02T04:37:10"/>
    <x v="0"/>
    <x v="2"/>
    <x v="19"/>
    <x v="1"/>
    <n v="8193"/>
  </r>
  <r>
    <n v="4282"/>
    <d v="2024-01-19T20:01:02"/>
    <d v="2024-01-19T20:03:09"/>
    <s v="45702314@ventasyservicios.com.co"/>
    <s v="Andrea Paola Jimenez Lopez"/>
    <m/>
    <d v="2024-01-18T00:00:00"/>
    <s v="12:58"/>
    <x v="4"/>
    <m/>
    <m/>
    <m/>
    <m/>
    <m/>
    <m/>
    <m/>
    <m/>
    <s v="soporte@yamacorpsas.com"/>
    <s v="Fwd: Solicitud de ANULACION de Factura y Env??o de PAZ Y SALVO"/>
    <s v="60673445"/>
    <s v="YAMACORP SAS"/>
    <s v="PYME PEQUEÑA"/>
    <s v="CLIENTE EXTERNO"/>
    <x v="0"/>
    <m/>
    <s v="FIJO"/>
    <s v="HFC"/>
    <s v="SALDO"/>
    <m/>
    <m/>
    <m/>
    <m/>
    <m/>
    <m/>
    <m/>
    <m/>
    <m/>
    <m/>
    <m/>
    <m/>
    <m/>
    <m/>
    <m/>
    <m/>
    <m/>
    <m/>
    <m/>
    <m/>
    <m/>
    <m/>
    <m/>
    <m/>
    <m/>
    <m/>
    <m/>
    <m/>
    <m/>
    <m/>
    <m/>
    <m/>
    <m/>
    <m/>
    <m/>
    <m/>
    <m/>
    <m/>
    <m/>
    <m/>
    <m/>
    <m/>
    <m/>
    <m/>
    <m/>
    <m/>
    <m/>
    <m/>
    <m/>
    <s v="INFORMACIÓN - ACLARACIÓN"/>
    <m/>
    <m/>
    <m/>
    <m/>
    <m/>
    <m/>
    <m/>
    <m/>
    <m/>
    <m/>
    <m/>
    <m/>
    <m/>
    <m/>
    <m/>
    <m/>
    <m/>
    <m/>
    <m/>
    <m/>
    <m/>
    <m/>
    <m/>
    <m/>
    <m/>
    <m/>
    <m/>
    <m/>
    <m/>
    <m/>
    <m/>
    <m/>
    <m/>
    <m/>
    <m/>
    <m/>
    <m/>
    <m/>
    <m/>
    <m/>
    <m/>
    <m/>
    <m/>
    <m/>
    <m/>
    <m/>
    <m/>
    <m/>
    <m/>
    <m/>
    <m/>
    <m/>
    <m/>
    <m/>
    <m/>
    <m/>
    <m/>
    <m/>
    <m/>
    <x v="0"/>
    <m/>
    <m/>
    <m/>
    <m/>
    <m/>
    <s v="GESTIONADO"/>
    <m/>
    <d v="2024-01-19T00:00:00"/>
    <m/>
    <m/>
    <x v="39"/>
    <x v="0"/>
    <x v="0"/>
    <x v="0"/>
    <x v="0"/>
    <n v="1"/>
    <n v="1"/>
    <n v="1"/>
    <n v="1"/>
    <x v="0"/>
    <n v="1"/>
    <s v="60673445YAMACORP SAS"/>
    <x v="0"/>
    <d v="2024-01-19T00:00:00"/>
    <x v="4250"/>
    <d v="1899-12-30T00:00:00"/>
    <d v="2024-01-18T12:58:00"/>
    <s v="12:58"/>
    <d v="1899-12-31T07:05:09"/>
    <x v="0"/>
    <x v="0"/>
    <x v="32"/>
    <x v="0"/>
    <n v="8193"/>
  </r>
  <r>
    <n v="4283"/>
    <d v="2024-01-19T19:57:13"/>
    <d v="2024-01-19T20:04:37"/>
    <s v="45981202@ventasyservicios.com.co"/>
    <s v="Candida Mayerli Moyano Casallas"/>
    <m/>
    <d v="2024-01-18T00:00:00"/>
    <s v="9:17 p. m."/>
    <x v="5"/>
    <m/>
    <m/>
    <m/>
    <m/>
    <m/>
    <m/>
    <m/>
    <m/>
    <m/>
    <m/>
    <s v="5546123767"/>
    <s v="WILLIAMS MAURICIO VALDERRAMA VELASQUEZ"/>
    <s v="SOHO"/>
    <s v="CLIENTE EXTERNO"/>
    <x v="0"/>
    <m/>
    <m/>
    <m/>
    <m/>
    <m/>
    <m/>
    <m/>
    <m/>
    <m/>
    <m/>
    <m/>
    <m/>
    <m/>
    <m/>
    <m/>
    <m/>
    <m/>
    <m/>
    <m/>
    <m/>
    <m/>
    <m/>
    <m/>
    <m/>
    <m/>
    <m/>
    <m/>
    <m/>
    <m/>
    <m/>
    <m/>
    <m/>
    <m/>
    <m/>
    <m/>
    <m/>
    <m/>
    <m/>
    <m/>
    <m/>
    <m/>
    <m/>
    <m/>
    <m/>
    <m/>
    <m/>
    <m/>
    <m/>
    <m/>
    <m/>
    <m/>
    <m/>
    <m/>
    <m/>
    <m/>
    <m/>
    <m/>
    <m/>
    <m/>
    <m/>
    <m/>
    <m/>
    <m/>
    <m/>
    <m/>
    <m/>
    <m/>
    <m/>
    <m/>
    <m/>
    <m/>
    <m/>
    <m/>
    <m/>
    <m/>
    <m/>
    <m/>
    <m/>
    <m/>
    <m/>
    <m/>
    <s v="Re: Aviso notificación de reporte ante las centrales de riesgo"/>
    <s v="MÓVIL"/>
    <m/>
    <s v="PAGO YA APLICADO"/>
    <s v="APP MI CLARO"/>
    <s v="TRANSFERENCIA CON PAGO A LA REFERENCIA"/>
    <m/>
    <m/>
    <m/>
    <m/>
    <m/>
    <m/>
    <m/>
    <m/>
    <m/>
    <m/>
    <m/>
    <m/>
    <m/>
    <m/>
    <m/>
    <m/>
    <m/>
    <m/>
    <m/>
    <m/>
    <m/>
    <m/>
    <m/>
    <m/>
    <m/>
    <m/>
    <x v="0"/>
    <m/>
    <m/>
    <m/>
    <m/>
    <m/>
    <s v="GESTIONADO"/>
    <m/>
    <d v="2024-01-19T00:00:00"/>
    <m/>
    <m/>
    <x v="70"/>
    <x v="4"/>
    <x v="0"/>
    <x v="0"/>
    <x v="0"/>
    <n v="1"/>
    <n v="1"/>
    <n v="1"/>
    <n v="1"/>
    <x v="0"/>
    <n v="1"/>
    <s v="5546123767"/>
    <x v="0"/>
    <d v="2024-01-19T00:00:00"/>
    <x v="4251"/>
    <d v="1899-12-30T00:00:00"/>
    <d v="2024-01-18T09:17:00"/>
    <s v="9:17"/>
    <d v="1899-12-31T10:47:37"/>
    <x v="0"/>
    <x v="0"/>
    <x v="10"/>
    <x v="1"/>
    <n v="8193"/>
  </r>
  <r>
    <n v="4284"/>
    <d v="2024-01-19T20:02:14"/>
    <d v="2024-01-19T20:04:47"/>
    <s v="46044971@ventasyservicios.com.co"/>
    <s v="Rowinson Pinilla Vega"/>
    <m/>
    <d v="2024-01-16T00:00:00"/>
    <s v="16:57 p. m."/>
    <x v="4"/>
    <m/>
    <m/>
    <m/>
    <m/>
    <m/>
    <m/>
    <m/>
    <m/>
    <s v="jessica.mendez@claro.com.co"/>
    <s v="LINEA EMPRESA DE VIGILANCIA Y SEGURIDAD PRIVADA RESPONSABILIDAD VALOR Y CUMPLIMIENTO LIMITADA. - NIT 800236995"/>
    <s v="3213433826"/>
    <s v="EMPRESA DE VIGILANCIA Y SEGURIDAD PRIVADA RESPONSABILIDAD VALOR Y CUMPLIMIENTO RVC"/>
    <s v="MICRO"/>
    <s v="CLIENTE CLARO"/>
    <x v="0"/>
    <m/>
    <s v="MÓVIL"/>
    <m/>
    <m/>
    <s v="PRODUCTO"/>
    <m/>
    <m/>
    <m/>
    <m/>
    <m/>
    <m/>
    <m/>
    <m/>
    <m/>
    <m/>
    <m/>
    <m/>
    <m/>
    <m/>
    <m/>
    <m/>
    <m/>
    <m/>
    <m/>
    <m/>
    <m/>
    <m/>
    <m/>
    <m/>
    <m/>
    <m/>
    <m/>
    <m/>
    <m/>
    <m/>
    <m/>
    <m/>
    <m/>
    <m/>
    <m/>
    <m/>
    <m/>
    <m/>
    <s v="OTROS PRODUCTOS (VENTAS)"/>
    <m/>
    <m/>
    <m/>
    <m/>
    <m/>
    <m/>
    <m/>
    <m/>
    <m/>
    <m/>
    <m/>
    <m/>
    <m/>
    <m/>
    <m/>
    <m/>
    <m/>
    <m/>
    <m/>
    <m/>
    <m/>
    <m/>
    <m/>
    <m/>
    <m/>
    <m/>
    <m/>
    <m/>
    <m/>
    <m/>
    <m/>
    <m/>
    <m/>
    <m/>
    <m/>
    <m/>
    <m/>
    <m/>
    <m/>
    <m/>
    <m/>
    <m/>
    <m/>
    <m/>
    <m/>
    <m/>
    <m/>
    <m/>
    <m/>
    <m/>
    <m/>
    <m/>
    <m/>
    <m/>
    <m/>
    <m/>
    <m/>
    <m/>
    <m/>
    <m/>
    <m/>
    <m/>
    <m/>
    <m/>
    <m/>
    <m/>
    <m/>
    <m/>
    <m/>
    <x v="0"/>
    <m/>
    <m/>
    <m/>
    <m/>
    <m/>
    <s v="GESTIONADO"/>
    <m/>
    <d v="2024-01-16T00:00:00"/>
    <s v="NA"/>
    <s v="NA"/>
    <x v="16"/>
    <x v="0"/>
    <x v="0"/>
    <x v="0"/>
    <x v="0"/>
    <n v="1"/>
    <n v="1"/>
    <n v="1"/>
    <n v="1"/>
    <x v="0"/>
    <n v="1"/>
    <s v="3213433826EMPRESA DE VIGILANCIA Y SEGURIDAD PRIVADA RESPONSABILIDAD VALOR Y CUMPLIMIENTO RVC"/>
    <x v="0"/>
    <d v="2024-01-19T00:00:00"/>
    <x v="4252"/>
    <d v="1899-12-30T00:00:00"/>
    <d v="2024-01-16T16:57:00"/>
    <s v="16:57"/>
    <d v="1900-01-02T03:07:47"/>
    <x v="0"/>
    <x v="2"/>
    <x v="19"/>
    <x v="1"/>
    <n v="8193"/>
  </r>
  <r>
    <n v="4285"/>
    <d v="2024-01-19T20:03:51"/>
    <d v="2024-01-19T20:05:40"/>
    <s v="45077024@ventasyservicios.com.co"/>
    <s v="Leidy Tatiana Pinzon Calderon"/>
    <m/>
    <d v="2024-01-19T00:00:00"/>
    <s v="09:31"/>
    <x v="7"/>
    <m/>
    <m/>
    <m/>
    <m/>
    <m/>
    <m/>
    <s v="liliana@republicaindependiente.com"/>
    <s v="Re: PORTABILIDAD CARLOS TORO"/>
    <m/>
    <m/>
    <s v="3168303751"/>
    <s v="SCOTCHLAND"/>
    <s v="SOH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9T00:00:00"/>
    <m/>
    <m/>
    <x v="79"/>
    <x v="6"/>
    <x v="0"/>
    <x v="0"/>
    <x v="0"/>
    <n v="1"/>
    <n v="1"/>
    <n v="1"/>
    <n v="1"/>
    <x v="0"/>
    <n v="1"/>
    <s v="3168303751SCOTCHLAND"/>
    <x v="0"/>
    <d v="2024-01-19T00:00:00"/>
    <x v="4253"/>
    <d v="1899-12-30T00:00:00"/>
    <d v="2024-01-19T09:31:00"/>
    <s v="09:31"/>
    <d v="1899-12-30T10:34:40"/>
    <x v="2"/>
    <x v="2"/>
    <x v="12"/>
    <x v="1"/>
    <n v="8193"/>
  </r>
  <r>
    <n v="4286"/>
    <d v="2024-01-19T20:04:49"/>
    <d v="2024-01-19T20:06:26"/>
    <s v="46044971@ventasyservicios.com.co"/>
    <s v="Rowinson Pinilla Vega"/>
    <m/>
    <d v="2024-01-17T00:00:00"/>
    <s v="11:55 a. m."/>
    <x v="4"/>
    <m/>
    <m/>
    <m/>
    <m/>
    <m/>
    <m/>
    <m/>
    <m/>
    <s v="paula.zuluaga@claro.com.co"/>
    <s v="Cliente presenta inconformidad con la línea telefónica fija que le asignaron Cta 79193955 asesora Sandra Giraldo"/>
    <s v="79193955"/>
    <s v="DIANA SANCHEZ VARGAS "/>
    <s v="SOHO"/>
    <s v="CLIENTE CLARO"/>
    <x v="0"/>
    <m/>
    <s v="FIJO"/>
    <s v="HFC"/>
    <s v="PRODUCTO"/>
    <m/>
    <m/>
    <m/>
    <m/>
    <m/>
    <m/>
    <m/>
    <m/>
    <m/>
    <m/>
    <m/>
    <m/>
    <m/>
    <m/>
    <m/>
    <m/>
    <m/>
    <m/>
    <m/>
    <m/>
    <m/>
    <m/>
    <m/>
    <m/>
    <m/>
    <m/>
    <m/>
    <m/>
    <m/>
    <m/>
    <m/>
    <m/>
    <m/>
    <m/>
    <m/>
    <m/>
    <m/>
    <m/>
    <s v="OTROS PRODUCTOS (VENTAS)"/>
    <m/>
    <m/>
    <m/>
    <m/>
    <m/>
    <m/>
    <m/>
    <m/>
    <m/>
    <m/>
    <m/>
    <m/>
    <m/>
    <m/>
    <m/>
    <m/>
    <m/>
    <m/>
    <m/>
    <m/>
    <m/>
    <m/>
    <m/>
    <m/>
    <m/>
    <m/>
    <m/>
    <m/>
    <m/>
    <m/>
    <m/>
    <m/>
    <m/>
    <m/>
    <m/>
    <m/>
    <m/>
    <m/>
    <m/>
    <m/>
    <m/>
    <m/>
    <m/>
    <m/>
    <m/>
    <m/>
    <m/>
    <m/>
    <m/>
    <m/>
    <m/>
    <m/>
    <m/>
    <m/>
    <m/>
    <m/>
    <m/>
    <m/>
    <m/>
    <m/>
    <m/>
    <m/>
    <m/>
    <m/>
    <m/>
    <m/>
    <m/>
    <m/>
    <m/>
    <m/>
    <x v="0"/>
    <m/>
    <m/>
    <m/>
    <m/>
    <m/>
    <s v="GESTIONADO"/>
    <m/>
    <d v="2024-01-17T00:00:00"/>
    <s v="NA"/>
    <s v="NA"/>
    <x v="16"/>
    <x v="0"/>
    <x v="0"/>
    <x v="0"/>
    <x v="0"/>
    <n v="1"/>
    <n v="1"/>
    <n v="1"/>
    <n v="1"/>
    <x v="0"/>
    <n v="1"/>
    <s v="79193955DIANA SANCHEZ VARGAS "/>
    <x v="0"/>
    <d v="2024-01-19T00:00:00"/>
    <x v="4254"/>
    <d v="1899-12-30T00:00:00"/>
    <d v="2024-01-17T11:55:00"/>
    <s v="11:55"/>
    <d v="1900-01-01T08:11:26"/>
    <x v="0"/>
    <x v="2"/>
    <x v="19"/>
    <x v="1"/>
    <n v="8193"/>
  </r>
  <r>
    <n v="4287"/>
    <d v="2024-01-19T20:06:19"/>
    <d v="2024-01-19T20:07:20"/>
    <s v="45664102@ventasyservicios.com.co"/>
    <s v="Angie Tatiana Tique Cardozo"/>
    <m/>
    <d v="2024-01-19T00:00:00"/>
    <s v="11:05 a. m."/>
    <x v="0"/>
    <m/>
    <m/>
    <m/>
    <m/>
    <m/>
    <m/>
    <m/>
    <m/>
    <s v="mparbelaez@studynow.education,"/>
    <s v="Solicitud inclusion lineas en cuenta maestra # 6224767170"/>
    <s v="8.22476717"/>
    <s v="STUDY NOW - ESTUDIOS EN EL EXTERIOR S.A."/>
    <s v="MICRO"/>
    <s v="CLIENTE CLARO"/>
    <x v="0"/>
    <m/>
    <s v="MÓVIL"/>
    <m/>
    <m/>
    <s v="INCLUSIONES - EXCLUSIONES"/>
    <m/>
    <m/>
    <m/>
    <m/>
    <m/>
    <m/>
    <m/>
    <m/>
    <m/>
    <m/>
    <m/>
    <m/>
    <m/>
    <m/>
    <m/>
    <m/>
    <m/>
    <m/>
    <m/>
    <m/>
    <m/>
    <m/>
    <m/>
    <m/>
    <s v="INCLUSIÓN"/>
    <m/>
    <m/>
    <m/>
    <m/>
    <m/>
    <m/>
    <m/>
    <m/>
    <m/>
    <m/>
    <m/>
    <m/>
    <m/>
    <m/>
    <m/>
    <m/>
    <m/>
    <m/>
    <m/>
    <m/>
    <m/>
    <m/>
    <m/>
    <m/>
    <m/>
    <m/>
    <m/>
    <m/>
    <m/>
    <m/>
    <m/>
    <m/>
    <m/>
    <m/>
    <m/>
    <m/>
    <m/>
    <m/>
    <m/>
    <m/>
    <m/>
    <m/>
    <m/>
    <m/>
    <m/>
    <m/>
    <m/>
    <m/>
    <m/>
    <m/>
    <m/>
    <m/>
    <m/>
    <m/>
    <m/>
    <m/>
    <m/>
    <m/>
    <m/>
    <m/>
    <m/>
    <m/>
    <m/>
    <m/>
    <m/>
    <m/>
    <m/>
    <m/>
    <m/>
    <m/>
    <m/>
    <m/>
    <m/>
    <m/>
    <m/>
    <m/>
    <m/>
    <m/>
    <m/>
    <m/>
    <m/>
    <m/>
    <m/>
    <x v="0"/>
    <m/>
    <m/>
    <m/>
    <m/>
    <m/>
    <s v="GESTIONADO"/>
    <m/>
    <d v="2024-01-19T00:00:00"/>
    <s v="NO APLICA"/>
    <m/>
    <x v="54"/>
    <x v="0"/>
    <x v="0"/>
    <x v="0"/>
    <x v="0"/>
    <n v="1"/>
    <n v="1"/>
    <n v="1"/>
    <n v="1"/>
    <x v="0"/>
    <n v="1"/>
    <s v="8.22476717STUDY NOW - ESTUDIOS EN EL EXTERIOR S.A."/>
    <x v="0"/>
    <d v="2024-01-19T00:00:00"/>
    <x v="4255"/>
    <d v="1899-12-30T00:00:00"/>
    <d v="2024-01-19T11:05:00"/>
    <s v="11:05"/>
    <d v="1899-12-30T09:02:20"/>
    <x v="2"/>
    <x v="2"/>
    <x v="16"/>
    <x v="1"/>
    <n v="8193"/>
  </r>
  <r>
    <n v="4288"/>
    <d v="2024-01-19T20:06:29"/>
    <d v="2024-01-19T20:08:01"/>
    <s v="46044971@ventasyservicios.com.co"/>
    <s v="Rowinson Pinilla Vega"/>
    <m/>
    <d v="2024-01-17T00:00:00"/>
    <s v="15:59 p. m."/>
    <x v="4"/>
    <m/>
    <m/>
    <m/>
    <m/>
    <m/>
    <m/>
    <m/>
    <m/>
    <s v="stefani0303@hotmail.com"/>
    <s v="Fwd: CABLEADO SE CALLO DEL POSTE - URGENTE SE ESCALA "/>
    <s v="06868026 "/>
    <s v="STEFANIA CRUZ VERDUGO"/>
    <s v="SOHO"/>
    <s v="CLIENTE EXTERNO"/>
    <x v="0"/>
    <m/>
    <s v="FIJO"/>
    <s v="HFC"/>
    <s v="PRODUCTO"/>
    <m/>
    <m/>
    <m/>
    <m/>
    <m/>
    <m/>
    <m/>
    <m/>
    <m/>
    <m/>
    <m/>
    <m/>
    <m/>
    <m/>
    <m/>
    <m/>
    <m/>
    <m/>
    <m/>
    <m/>
    <m/>
    <m/>
    <m/>
    <m/>
    <m/>
    <m/>
    <m/>
    <m/>
    <m/>
    <m/>
    <m/>
    <m/>
    <m/>
    <m/>
    <m/>
    <m/>
    <m/>
    <m/>
    <s v="OTROS PRODUCTOS (VENTAS)"/>
    <m/>
    <m/>
    <m/>
    <m/>
    <m/>
    <m/>
    <m/>
    <m/>
    <m/>
    <m/>
    <m/>
    <m/>
    <m/>
    <m/>
    <m/>
    <m/>
    <m/>
    <m/>
    <m/>
    <m/>
    <m/>
    <m/>
    <m/>
    <m/>
    <m/>
    <m/>
    <m/>
    <m/>
    <m/>
    <m/>
    <m/>
    <m/>
    <m/>
    <m/>
    <m/>
    <m/>
    <m/>
    <m/>
    <m/>
    <m/>
    <m/>
    <m/>
    <m/>
    <m/>
    <m/>
    <m/>
    <m/>
    <m/>
    <m/>
    <m/>
    <m/>
    <m/>
    <m/>
    <m/>
    <m/>
    <m/>
    <m/>
    <m/>
    <m/>
    <m/>
    <m/>
    <m/>
    <m/>
    <m/>
    <m/>
    <m/>
    <m/>
    <m/>
    <m/>
    <m/>
    <x v="0"/>
    <m/>
    <m/>
    <m/>
    <m/>
    <m/>
    <s v="GESTIONADO"/>
    <m/>
    <d v="2024-01-17T00:00:00"/>
    <s v="NA"/>
    <s v="NA"/>
    <x v="16"/>
    <x v="0"/>
    <x v="0"/>
    <x v="0"/>
    <x v="0"/>
    <n v="1"/>
    <n v="1"/>
    <n v="1"/>
    <n v="1"/>
    <x v="0"/>
    <n v="1"/>
    <s v="06868026 STEFANIA CRUZ VERDUGO"/>
    <x v="0"/>
    <d v="2024-01-19T00:00:00"/>
    <x v="4256"/>
    <d v="1899-12-30T00:00:00"/>
    <d v="2024-01-17T15:59:00"/>
    <s v="15:59"/>
    <d v="1900-01-01T04:09:01"/>
    <x v="0"/>
    <x v="2"/>
    <x v="19"/>
    <x v="1"/>
    <n v="8193"/>
  </r>
  <r>
    <n v="4289"/>
    <d v="2024-01-19T20:08:03"/>
    <d v="2024-01-19T20:09:25"/>
    <s v="46044971@ventasyservicios.com.co"/>
    <s v="Rowinson Pinilla Vega"/>
    <m/>
    <d v="2024-01-17T00:00:00"/>
    <s v=" 12:35 p. m."/>
    <x v="4"/>
    <m/>
    <m/>
    <m/>
    <m/>
    <m/>
    <m/>
    <m/>
    <m/>
    <s v="gabriel.romero@claro.com.co"/>
    <s v="Fwd: Solicitud de productos"/>
    <s v="71191056"/>
    <s v="LA DINASTIA DEL YESO SAS"/>
    <s v="MICRO"/>
    <s v="CLIENTE CLARO"/>
    <x v="0"/>
    <m/>
    <s v="FIJO"/>
    <s v="HFC"/>
    <s v="PRODUCTO"/>
    <m/>
    <m/>
    <m/>
    <m/>
    <m/>
    <m/>
    <m/>
    <m/>
    <m/>
    <m/>
    <m/>
    <m/>
    <m/>
    <m/>
    <m/>
    <m/>
    <m/>
    <m/>
    <m/>
    <m/>
    <m/>
    <m/>
    <m/>
    <m/>
    <m/>
    <m/>
    <m/>
    <m/>
    <m/>
    <m/>
    <m/>
    <m/>
    <m/>
    <m/>
    <m/>
    <m/>
    <m/>
    <m/>
    <s v="OTROS PRODUCTOS (VENTAS)"/>
    <m/>
    <m/>
    <m/>
    <m/>
    <m/>
    <m/>
    <m/>
    <m/>
    <m/>
    <m/>
    <m/>
    <m/>
    <m/>
    <m/>
    <m/>
    <m/>
    <m/>
    <m/>
    <m/>
    <m/>
    <m/>
    <m/>
    <m/>
    <m/>
    <m/>
    <m/>
    <m/>
    <m/>
    <m/>
    <m/>
    <m/>
    <m/>
    <m/>
    <m/>
    <m/>
    <m/>
    <m/>
    <m/>
    <m/>
    <m/>
    <m/>
    <m/>
    <m/>
    <m/>
    <m/>
    <m/>
    <m/>
    <m/>
    <m/>
    <m/>
    <m/>
    <m/>
    <m/>
    <m/>
    <m/>
    <m/>
    <m/>
    <m/>
    <m/>
    <m/>
    <m/>
    <m/>
    <m/>
    <m/>
    <m/>
    <m/>
    <m/>
    <m/>
    <m/>
    <m/>
    <x v="0"/>
    <m/>
    <m/>
    <m/>
    <m/>
    <m/>
    <s v="GESTIONADO"/>
    <m/>
    <d v="2024-01-17T00:00:00"/>
    <s v="NA"/>
    <s v="NA"/>
    <x v="16"/>
    <x v="0"/>
    <x v="0"/>
    <x v="0"/>
    <x v="0"/>
    <n v="1"/>
    <n v="1"/>
    <n v="1"/>
    <n v="1"/>
    <x v="0"/>
    <n v="1"/>
    <s v="71191056LA DINASTIA DEL YESO SAS"/>
    <x v="0"/>
    <d v="2024-01-19T00:00:00"/>
    <x v="4257"/>
    <d v="1899-12-30T00:00:00"/>
    <d v="2024-01-17T12:35:00"/>
    <s v=" 12:35"/>
    <d v="1900-01-01T07:34:25"/>
    <x v="0"/>
    <x v="2"/>
    <x v="19"/>
    <x v="1"/>
    <n v="8193"/>
  </r>
  <r>
    <n v="4290"/>
    <d v="2024-01-19T20:09:27"/>
    <d v="2024-01-19T20:10:46"/>
    <s v="46044971@ventasyservicios.com.co"/>
    <s v="Rowinson Pinilla Vega"/>
    <m/>
    <d v="2024-01-17T00:00:00"/>
    <s v="13:15 p. m."/>
    <x v="4"/>
    <m/>
    <m/>
    <m/>
    <m/>
    <m/>
    <m/>
    <m/>
    <m/>
    <s v="chefjubiz@gmail.com"/>
    <s v="PAGO DE REF 92138433"/>
    <s v="92138433"/>
    <s v="CARLOS DE PALIS JUBIZ "/>
    <s v="SOHO"/>
    <s v="CLIENTE EXTERNO"/>
    <x v="0"/>
    <m/>
    <s v="FIJO"/>
    <s v="HFC"/>
    <s v="SALDO"/>
    <m/>
    <m/>
    <m/>
    <m/>
    <m/>
    <m/>
    <m/>
    <m/>
    <m/>
    <m/>
    <m/>
    <m/>
    <m/>
    <m/>
    <m/>
    <m/>
    <m/>
    <m/>
    <m/>
    <m/>
    <m/>
    <m/>
    <m/>
    <m/>
    <m/>
    <m/>
    <m/>
    <m/>
    <m/>
    <m/>
    <m/>
    <m/>
    <m/>
    <m/>
    <m/>
    <m/>
    <m/>
    <m/>
    <m/>
    <m/>
    <m/>
    <m/>
    <m/>
    <m/>
    <m/>
    <m/>
    <m/>
    <m/>
    <m/>
    <s v="INFORMACIÓN - ACLARACIÓN"/>
    <m/>
    <m/>
    <m/>
    <m/>
    <m/>
    <m/>
    <m/>
    <m/>
    <m/>
    <m/>
    <m/>
    <m/>
    <m/>
    <m/>
    <m/>
    <m/>
    <m/>
    <m/>
    <m/>
    <m/>
    <m/>
    <m/>
    <m/>
    <m/>
    <m/>
    <m/>
    <m/>
    <m/>
    <m/>
    <m/>
    <m/>
    <m/>
    <m/>
    <m/>
    <m/>
    <m/>
    <m/>
    <m/>
    <m/>
    <m/>
    <m/>
    <m/>
    <m/>
    <m/>
    <m/>
    <m/>
    <m/>
    <m/>
    <m/>
    <m/>
    <m/>
    <m/>
    <m/>
    <m/>
    <m/>
    <m/>
    <m/>
    <m/>
    <m/>
    <x v="0"/>
    <m/>
    <m/>
    <m/>
    <m/>
    <m/>
    <s v="GESTIONADO"/>
    <m/>
    <d v="2024-01-17T00:00:00"/>
    <s v="NA"/>
    <s v="NA"/>
    <x v="39"/>
    <x v="0"/>
    <x v="0"/>
    <x v="0"/>
    <x v="0"/>
    <n v="1"/>
    <n v="1"/>
    <n v="1"/>
    <n v="1"/>
    <x v="0"/>
    <n v="1"/>
    <s v="92138433CARLOS DE PALIS JUBIZ "/>
    <x v="0"/>
    <d v="2024-01-19T00:00:00"/>
    <x v="4258"/>
    <d v="1899-12-30T00:00:00"/>
    <d v="2024-01-17T13:15:00"/>
    <s v="13:15"/>
    <d v="1900-01-01T06:55:46"/>
    <x v="0"/>
    <x v="2"/>
    <x v="19"/>
    <x v="1"/>
    <n v="8193"/>
  </r>
  <r>
    <n v="4291"/>
    <d v="2024-01-19T20:09:30"/>
    <d v="2024-01-19T20:10:55"/>
    <s v="46044558@ventasyservicios.com.co"/>
    <s v="Dick Harry Rodriguez Rocha"/>
    <m/>
    <d v="2024-01-18T00:00:00"/>
    <s v="15:12"/>
    <x v="0"/>
    <m/>
    <m/>
    <m/>
    <m/>
    <m/>
    <m/>
    <m/>
    <m/>
    <s v="oswal.cuesto@claro.com.co"/>
    <s v="RV: Verificación de líneas móvil"/>
    <s v="8.22478268"/>
    <s v="HQ5 S A S"/>
    <s v="PYME MEDIANA"/>
    <s v="CLIENTE CLARO"/>
    <x v="0"/>
    <m/>
    <s v="MÓVIL"/>
    <m/>
    <m/>
    <s v="FALLAS TÉCNICAS"/>
    <m/>
    <m/>
    <m/>
    <m/>
    <m/>
    <m/>
    <m/>
    <m/>
    <m/>
    <m/>
    <m/>
    <m/>
    <m/>
    <m/>
    <m/>
    <m/>
    <m/>
    <m/>
    <m/>
    <s v="CONCILIACIÓN DE LÍNEA(S)"/>
    <m/>
    <m/>
    <m/>
    <m/>
    <m/>
    <m/>
    <m/>
    <m/>
    <m/>
    <m/>
    <m/>
    <m/>
    <m/>
    <m/>
    <m/>
    <m/>
    <m/>
    <m/>
    <m/>
    <m/>
    <m/>
    <m/>
    <m/>
    <m/>
    <m/>
    <m/>
    <m/>
    <m/>
    <m/>
    <m/>
    <m/>
    <m/>
    <m/>
    <m/>
    <m/>
    <m/>
    <m/>
    <m/>
    <m/>
    <m/>
    <m/>
    <m/>
    <m/>
    <m/>
    <m/>
    <m/>
    <m/>
    <m/>
    <m/>
    <m/>
    <m/>
    <m/>
    <m/>
    <m/>
    <m/>
    <m/>
    <m/>
    <m/>
    <m/>
    <m/>
    <m/>
    <m/>
    <m/>
    <m/>
    <m/>
    <m/>
    <m/>
    <m/>
    <m/>
    <m/>
    <m/>
    <m/>
    <m/>
    <m/>
    <m/>
    <m/>
    <m/>
    <m/>
    <m/>
    <m/>
    <m/>
    <m/>
    <m/>
    <m/>
    <m/>
    <m/>
    <m/>
    <m/>
    <x v="0"/>
    <m/>
    <m/>
    <m/>
    <m/>
    <m/>
    <s v="GESTIONADO"/>
    <m/>
    <d v="2024-01-19T00:00:00"/>
    <m/>
    <m/>
    <x v="67"/>
    <x v="0"/>
    <x v="0"/>
    <x v="0"/>
    <x v="0"/>
    <n v="1"/>
    <n v="1"/>
    <n v="1"/>
    <n v="1"/>
    <x v="0"/>
    <n v="1"/>
    <s v="8.22478268HQ5 S A S"/>
    <x v="0"/>
    <d v="2024-01-19T00:00:00"/>
    <x v="4259"/>
    <d v="1899-12-30T00:00:00"/>
    <d v="2024-01-18T15:12:00"/>
    <s v="15:12"/>
    <d v="1899-12-31T04:58:55"/>
    <x v="0"/>
    <x v="0"/>
    <x v="20"/>
    <x v="1"/>
    <n v="8193"/>
  </r>
  <r>
    <n v="4292"/>
    <d v="2024-01-19T20:10:27"/>
    <d v="2024-01-19T20:11:10"/>
    <s v="45113897@ventasyservicios.com.co"/>
    <s v="Diana Carolina Zambrano Cruz"/>
    <m/>
    <d v="2024-01-19T00:00:00"/>
    <s v="11:29"/>
    <x v="4"/>
    <m/>
    <m/>
    <m/>
    <m/>
    <m/>
    <m/>
    <m/>
    <m/>
    <s v="gustavomalagonsandoval@gmail.com"/>
    <s v="traslado servicio claro hogar"/>
    <s v="18329199"/>
    <s v="GUSTAVO MALAGóN                            "/>
    <s v="SOHO"/>
    <s v="CLIENTE EXTERNO"/>
    <x v="0"/>
    <m/>
    <s v="FIJO"/>
    <s v="HFC"/>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19T00:00:00"/>
    <m/>
    <m/>
    <x v="80"/>
    <x v="0"/>
    <x v="0"/>
    <x v="0"/>
    <x v="0"/>
    <n v="1"/>
    <n v="1"/>
    <n v="1"/>
    <n v="1"/>
    <x v="0"/>
    <n v="1"/>
    <s v="18329199GUSTAVO MALAGóN                            "/>
    <x v="0"/>
    <d v="2024-01-19T00:00:00"/>
    <x v="4260"/>
    <d v="1899-12-30T00:00:00"/>
    <d v="2024-01-19T11:29:00"/>
    <s v="11:29"/>
    <d v="1899-12-30T08:42:10"/>
    <x v="2"/>
    <x v="2"/>
    <x v="30"/>
    <x v="0"/>
    <n v="8193"/>
  </r>
  <r>
    <n v="4293"/>
    <d v="2024-01-19T20:08:28"/>
    <d v="2024-01-19T20:11:32"/>
    <s v="46046817@ventasyservicios.com.co"/>
    <s v="Nicolas Romero Parra"/>
    <m/>
    <d v="2024-01-18T00:00:00"/>
    <s v="11:16"/>
    <x v="0"/>
    <m/>
    <m/>
    <m/>
    <m/>
    <m/>
    <m/>
    <m/>
    <m/>
    <s v="subadministrativa@hdcentenario.gov.co"/>
    <s v="Fwd: Re: Fwd: Solicitud problemática señal Claro-posibilidad de antena"/>
    <s v="8.22471018"/>
    <s v="HOSPITAL DEPARTAMENTAL CENTENARIO DE SEV"/>
    <s v="PYME MEDIANA"/>
    <s v="CLIENTE CLARO"/>
    <x v="0"/>
    <m/>
    <s v="MÓVIL"/>
    <m/>
    <m/>
    <s v="FALLAS TÉCNICAS"/>
    <m/>
    <m/>
    <m/>
    <m/>
    <m/>
    <m/>
    <m/>
    <m/>
    <m/>
    <m/>
    <m/>
    <m/>
    <m/>
    <m/>
    <m/>
    <m/>
    <m/>
    <m/>
    <m/>
    <s v="CONCILIACIÓN DE LÍNEA(S)"/>
    <m/>
    <m/>
    <m/>
    <m/>
    <m/>
    <m/>
    <m/>
    <m/>
    <m/>
    <m/>
    <m/>
    <m/>
    <m/>
    <m/>
    <m/>
    <m/>
    <m/>
    <m/>
    <m/>
    <m/>
    <m/>
    <m/>
    <m/>
    <m/>
    <m/>
    <m/>
    <m/>
    <m/>
    <m/>
    <m/>
    <m/>
    <m/>
    <m/>
    <m/>
    <m/>
    <m/>
    <m/>
    <m/>
    <m/>
    <m/>
    <m/>
    <m/>
    <m/>
    <m/>
    <m/>
    <m/>
    <m/>
    <m/>
    <m/>
    <m/>
    <m/>
    <m/>
    <m/>
    <m/>
    <m/>
    <m/>
    <m/>
    <m/>
    <m/>
    <m/>
    <m/>
    <m/>
    <m/>
    <m/>
    <m/>
    <m/>
    <m/>
    <m/>
    <m/>
    <m/>
    <m/>
    <m/>
    <m/>
    <m/>
    <m/>
    <m/>
    <m/>
    <m/>
    <m/>
    <m/>
    <m/>
    <m/>
    <m/>
    <m/>
    <m/>
    <m/>
    <m/>
    <m/>
    <x v="0"/>
    <m/>
    <m/>
    <m/>
    <m/>
    <m/>
    <s v="GESTIONADO"/>
    <m/>
    <d v="2024-01-19T00:00:00"/>
    <s v="N/A"/>
    <s v="0"/>
    <x v="67"/>
    <x v="0"/>
    <x v="0"/>
    <x v="0"/>
    <x v="0"/>
    <n v="1"/>
    <n v="1"/>
    <n v="1"/>
    <n v="1"/>
    <x v="0"/>
    <n v="1"/>
    <s v="8.22471018HOSPITAL DEPARTAMENTAL CENTENARIO DE SEV"/>
    <x v="0"/>
    <d v="2024-01-19T00:00:00"/>
    <x v="4261"/>
    <d v="1899-12-30T00:00:00"/>
    <d v="2024-01-18T11:16:00"/>
    <s v="11:16"/>
    <d v="1899-12-31T08:55:32"/>
    <x v="0"/>
    <x v="0"/>
    <x v="3"/>
    <x v="1"/>
    <n v="8193"/>
  </r>
  <r>
    <n v="4294"/>
    <d v="2024-01-19T20:10:48"/>
    <d v="2024-01-19T20:12:16"/>
    <s v="46044971@ventasyservicios.com.co"/>
    <s v="Rowinson Pinilla Vega"/>
    <m/>
    <d v="2024-01-17T00:00:00"/>
    <s v="12:27 p. m."/>
    <x v="4"/>
    <m/>
    <m/>
    <m/>
    <m/>
    <m/>
    <m/>
    <m/>
    <m/>
    <s v="lider.sistemas@sopesa.com"/>
    <s v="Fwd: RE: SOLICITUD ESTADO DE CUENTA  // EMPRESA SOCIEDAD PRODUCTORA DE ENERGIA DE SAN ANDRES Y PROVIDENCIA S.A.E  // NIT 827000108-7"/>
    <s v="827000108"/>
    <s v="SOCIEDAD DE ENERGIA DE SAN PRODUCTORA"/>
    <s v="MICRO"/>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7T00:00:00"/>
    <s v="NA"/>
    <s v="NA"/>
    <x v="0"/>
    <x v="0"/>
    <x v="0"/>
    <x v="0"/>
    <x v="0"/>
    <n v="1"/>
    <n v="1"/>
    <n v="1"/>
    <n v="1"/>
    <x v="0"/>
    <n v="1"/>
    <s v="827000108SOCIEDAD DE ENERGIA DE SAN PRODUCTORA"/>
    <x v="0"/>
    <d v="2024-01-19T00:00:00"/>
    <x v="4262"/>
    <d v="1899-12-30T00:00:00"/>
    <d v="2024-01-17T12:27:00"/>
    <s v="12:27"/>
    <d v="1900-01-01T07:45:16"/>
    <x v="0"/>
    <x v="2"/>
    <x v="19"/>
    <x v="1"/>
    <n v="8193"/>
  </r>
  <r>
    <n v="4295"/>
    <d v="2024-01-19T20:10:18"/>
    <d v="2024-01-19T20:12:36"/>
    <s v="45077024@ventasyservicios.com.co"/>
    <s v="Leidy Tatiana Pinzon Calderon"/>
    <m/>
    <d v="2024-01-19T00:00:00"/>
    <s v="09:31"/>
    <x v="7"/>
    <m/>
    <m/>
    <m/>
    <m/>
    <m/>
    <m/>
    <s v="angela.ruiz@colfuturo.org"/>
    <s v="Re: sesión de la línea de COLFUTURO No. 3103070435"/>
    <m/>
    <m/>
    <s v="3103070435"/>
    <s v="FUNDACION PARA EL FUTURO "/>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9T00:00:00"/>
    <m/>
    <m/>
    <x v="78"/>
    <x v="6"/>
    <x v="0"/>
    <x v="0"/>
    <x v="0"/>
    <n v="1"/>
    <n v="1"/>
    <n v="1"/>
    <n v="1"/>
    <x v="2"/>
    <n v="2"/>
    <s v="3103070435FUNDACION PARA EL FUTURO "/>
    <x v="0"/>
    <d v="2024-01-19T00:00:00"/>
    <x v="4263"/>
    <d v="1899-12-30T00:00:00"/>
    <d v="2024-01-19T09:31:00"/>
    <s v="09:31"/>
    <d v="1899-12-30T10:41:36"/>
    <x v="2"/>
    <x v="2"/>
    <x v="12"/>
    <x v="1"/>
    <n v="8193"/>
  </r>
  <r>
    <n v="4296"/>
    <d v="2024-01-19T20:12:20"/>
    <d v="2024-01-19T20:14:48"/>
    <s v="46044971@ventasyservicios.com.co"/>
    <s v="Rowinson Pinilla Vega"/>
    <m/>
    <d v="2024-01-18T00:00:00"/>
    <s v="12:35 p. m."/>
    <x v="4"/>
    <m/>
    <m/>
    <m/>
    <m/>
    <m/>
    <m/>
    <m/>
    <m/>
    <s v="meliza.arboledae@claro.com.co"/>
    <s v="SIMS/AGROINVERSIONES BEMOTI S.A.S_x0009__x0009_/901636336"/>
    <s v="3148864548"/>
    <s v="AGROINVERSIONES BEMOTI S.A.S"/>
    <s v="NO DETERMINADO"/>
    <s v="CLIENTE EXTERNO"/>
    <x v="0"/>
    <m/>
    <s v="MÓVIL"/>
    <m/>
    <m/>
    <s v="PRODUCTO"/>
    <m/>
    <m/>
    <m/>
    <m/>
    <m/>
    <m/>
    <m/>
    <m/>
    <m/>
    <m/>
    <m/>
    <m/>
    <m/>
    <m/>
    <m/>
    <m/>
    <m/>
    <m/>
    <m/>
    <m/>
    <m/>
    <m/>
    <m/>
    <m/>
    <m/>
    <m/>
    <m/>
    <m/>
    <m/>
    <m/>
    <m/>
    <m/>
    <m/>
    <m/>
    <m/>
    <m/>
    <m/>
    <m/>
    <s v="OTROS PRODUCTOS (VENTAS)"/>
    <m/>
    <m/>
    <m/>
    <m/>
    <m/>
    <m/>
    <m/>
    <m/>
    <m/>
    <m/>
    <m/>
    <m/>
    <m/>
    <m/>
    <m/>
    <m/>
    <m/>
    <m/>
    <m/>
    <m/>
    <m/>
    <m/>
    <m/>
    <m/>
    <m/>
    <m/>
    <m/>
    <m/>
    <m/>
    <m/>
    <m/>
    <m/>
    <m/>
    <m/>
    <m/>
    <m/>
    <m/>
    <m/>
    <m/>
    <m/>
    <m/>
    <m/>
    <m/>
    <m/>
    <m/>
    <m/>
    <m/>
    <m/>
    <m/>
    <m/>
    <m/>
    <m/>
    <m/>
    <m/>
    <m/>
    <m/>
    <m/>
    <m/>
    <m/>
    <m/>
    <m/>
    <m/>
    <m/>
    <m/>
    <m/>
    <m/>
    <m/>
    <m/>
    <m/>
    <x v="0"/>
    <m/>
    <m/>
    <m/>
    <m/>
    <m/>
    <s v="GESTIONADO"/>
    <m/>
    <d v="2024-01-18T00:00:00"/>
    <s v="NA"/>
    <s v="NA"/>
    <x v="16"/>
    <x v="0"/>
    <x v="0"/>
    <x v="0"/>
    <x v="0"/>
    <n v="1"/>
    <n v="1"/>
    <n v="1"/>
    <n v="1"/>
    <x v="0"/>
    <n v="1"/>
    <s v="3148864548AGROINVERSIONES BEMOTI S.A.S"/>
    <x v="0"/>
    <d v="2024-01-19T00:00:00"/>
    <x v="4264"/>
    <d v="1899-12-30T00:00:00"/>
    <d v="2024-01-18T12:35:00"/>
    <s v="12:35"/>
    <d v="1899-12-31T07:39:48"/>
    <x v="0"/>
    <x v="2"/>
    <x v="19"/>
    <x v="1"/>
    <n v="8193"/>
  </r>
  <r>
    <n v="4297"/>
    <d v="2024-01-19T20:09:11"/>
    <d v="2024-01-19T20:15:08"/>
    <s v="45981202@ventasyservicios.com.co"/>
    <s v="Candida Mayerli Moyano Casallas"/>
    <m/>
    <d v="2024-01-19T00:00:00"/>
    <s v="2:04 p. m."/>
    <x v="8"/>
    <m/>
    <m/>
    <m/>
    <m/>
    <m/>
    <s v="BANCOLOMBIA"/>
    <m/>
    <m/>
    <s v="-"/>
    <s v="EXCLUSIÓN"/>
    <s v="3505135145"/>
    <s v="BANCOLOMBIA"/>
    <s v="SOHO"/>
    <s v="CLIENTE EXTERNO"/>
    <x v="1"/>
    <s v="DANIEL STYVEN BUSTAMANTE ARBOLEDA"/>
    <s v="MÓVIL"/>
    <m/>
    <m/>
    <s v="INCLUSIONES - EXCLUSIONES"/>
    <m/>
    <m/>
    <m/>
    <m/>
    <m/>
    <m/>
    <m/>
    <m/>
    <m/>
    <m/>
    <m/>
    <m/>
    <m/>
    <m/>
    <m/>
    <m/>
    <m/>
    <m/>
    <m/>
    <m/>
    <m/>
    <m/>
    <m/>
    <m/>
    <s v="EXCLUSIÓN"/>
    <m/>
    <m/>
    <m/>
    <m/>
    <m/>
    <m/>
    <m/>
    <m/>
    <m/>
    <m/>
    <m/>
    <m/>
    <m/>
    <m/>
    <m/>
    <m/>
    <m/>
    <m/>
    <m/>
    <m/>
    <m/>
    <m/>
    <m/>
    <m/>
    <m/>
    <m/>
    <m/>
    <m/>
    <m/>
    <m/>
    <m/>
    <m/>
    <m/>
    <m/>
    <m/>
    <m/>
    <m/>
    <m/>
    <m/>
    <m/>
    <m/>
    <m/>
    <m/>
    <m/>
    <m/>
    <m/>
    <m/>
    <m/>
    <m/>
    <m/>
    <m/>
    <m/>
    <m/>
    <m/>
    <m/>
    <m/>
    <m/>
    <m/>
    <m/>
    <m/>
    <m/>
    <m/>
    <m/>
    <m/>
    <m/>
    <m/>
    <m/>
    <m/>
    <m/>
    <m/>
    <m/>
    <m/>
    <m/>
    <m/>
    <m/>
    <m/>
    <m/>
    <m/>
    <m/>
    <m/>
    <m/>
    <m/>
    <m/>
    <x v="0"/>
    <m/>
    <m/>
    <m/>
    <m/>
    <m/>
    <s v="GESTIONADO"/>
    <m/>
    <d v="2024-01-19T00:00:00"/>
    <m/>
    <m/>
    <x v="126"/>
    <x v="7"/>
    <x v="0"/>
    <x v="0"/>
    <x v="0"/>
    <n v="1"/>
    <n v="1"/>
    <n v="1"/>
    <n v="1"/>
    <x v="0"/>
    <n v="1"/>
    <s v="3505135145BANCOLOMBIA"/>
    <x v="0"/>
    <d v="2024-01-19T00:00:00"/>
    <x v="4265"/>
    <d v="1899-12-30T00:00:00"/>
    <d v="2024-01-19T02:04:00"/>
    <s v="2:04"/>
    <d v="1899-12-30T18:11:08"/>
    <x v="4"/>
    <x v="2"/>
    <x v="10"/>
    <x v="1"/>
    <n v="8193"/>
  </r>
  <r>
    <n v="4298"/>
    <d v="2024-01-19T20:15:13"/>
    <d v="2024-01-19T20:16:21"/>
    <s v="46044971@ventasyservicios.com.co"/>
    <s v="Rowinson Pinilla Vega"/>
    <m/>
    <d v="2024-01-17T00:00:00"/>
    <s v="13:26 p. m."/>
    <x v="4"/>
    <m/>
    <m/>
    <m/>
    <m/>
    <m/>
    <m/>
    <m/>
    <m/>
    <s v="perezyquinterodistribuciones@gmail.com"/>
    <s v="Fwd: Re: Fwd: Re: Fwd: cambio de plan titan del oriente 901374147"/>
    <s v="901374147"/>
    <s v="TITAN DEL ORIENTE SAS"/>
    <s v="MICRO"/>
    <s v="CLIENTE EXTERNO"/>
    <x v="0"/>
    <m/>
    <s v="MÓVIL"/>
    <m/>
    <m/>
    <s v="PRODUCTO"/>
    <m/>
    <m/>
    <m/>
    <m/>
    <m/>
    <m/>
    <m/>
    <m/>
    <m/>
    <m/>
    <m/>
    <m/>
    <m/>
    <m/>
    <m/>
    <m/>
    <m/>
    <m/>
    <m/>
    <m/>
    <m/>
    <m/>
    <m/>
    <m/>
    <m/>
    <m/>
    <m/>
    <m/>
    <m/>
    <m/>
    <m/>
    <m/>
    <m/>
    <m/>
    <m/>
    <m/>
    <m/>
    <m/>
    <s v="OTROS PRODUCTOS (VENTAS)"/>
    <m/>
    <m/>
    <m/>
    <m/>
    <m/>
    <m/>
    <m/>
    <m/>
    <m/>
    <m/>
    <m/>
    <m/>
    <m/>
    <m/>
    <m/>
    <m/>
    <m/>
    <m/>
    <m/>
    <m/>
    <m/>
    <m/>
    <m/>
    <m/>
    <m/>
    <m/>
    <m/>
    <m/>
    <m/>
    <m/>
    <m/>
    <m/>
    <m/>
    <m/>
    <m/>
    <m/>
    <m/>
    <m/>
    <m/>
    <m/>
    <m/>
    <m/>
    <m/>
    <m/>
    <m/>
    <m/>
    <m/>
    <m/>
    <m/>
    <m/>
    <m/>
    <m/>
    <m/>
    <m/>
    <m/>
    <m/>
    <m/>
    <m/>
    <m/>
    <m/>
    <m/>
    <m/>
    <m/>
    <m/>
    <m/>
    <m/>
    <m/>
    <m/>
    <m/>
    <x v="0"/>
    <m/>
    <m/>
    <m/>
    <m/>
    <m/>
    <s v="GESTIONADO"/>
    <m/>
    <d v="2024-01-17T00:00:00"/>
    <s v="NA"/>
    <s v="NA"/>
    <x v="16"/>
    <x v="0"/>
    <x v="0"/>
    <x v="0"/>
    <x v="0"/>
    <n v="1"/>
    <n v="1"/>
    <n v="1"/>
    <n v="1"/>
    <x v="0"/>
    <n v="1"/>
    <s v="901374147TITAN DEL ORIENTE SAS"/>
    <x v="0"/>
    <d v="2024-01-19T00:00:00"/>
    <x v="4266"/>
    <d v="1899-12-30T00:00:00"/>
    <d v="2024-01-17T13:26:00"/>
    <s v="13:26"/>
    <d v="1900-01-01T06:50:21"/>
    <x v="0"/>
    <x v="2"/>
    <x v="19"/>
    <x v="1"/>
    <n v="8193"/>
  </r>
  <r>
    <n v="4299"/>
    <d v="2024-01-19T20:17:05"/>
    <d v="2024-01-19T20:17:53"/>
    <s v="45664102@ventasyservicios.com.co"/>
    <s v="Angie Tatiana Tique Cardozo"/>
    <m/>
    <d v="2024-01-19T00:00:00"/>
    <s v="11:09 a. m."/>
    <x v="0"/>
    <m/>
    <m/>
    <m/>
    <m/>
    <m/>
    <m/>
    <m/>
    <m/>
    <s v="claropqrmovil-21@millenium.com.co"/>
    <s v="CANCELACION SEGMENTO PYME  1425817"/>
    <s v="92026356 "/>
    <s v=" ESPERANZA MONJE MACIAS"/>
    <s v="SOH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9T00:00:00"/>
    <s v="NO APLICA"/>
    <s v="NO APLICA"/>
    <x v="58"/>
    <x v="0"/>
    <x v="0"/>
    <x v="0"/>
    <x v="0"/>
    <n v="1"/>
    <n v="1"/>
    <n v="1"/>
    <n v="1"/>
    <x v="0"/>
    <n v="1"/>
    <s v="92026356  ESPERANZA MONJE MACIAS"/>
    <x v="1"/>
    <d v="2024-01-19T00:00:00"/>
    <x v="4267"/>
    <d v="1899-12-30T00:00:00"/>
    <d v="2024-01-19T11:09:00"/>
    <s v="11:09"/>
    <d v="1899-12-30T09:08:53"/>
    <x v="2"/>
    <x v="2"/>
    <x v="16"/>
    <x v="1"/>
    <n v="8193"/>
  </r>
  <r>
    <n v="4300"/>
    <d v="2024-01-19T20:16:23"/>
    <d v="2024-01-19T20:18:00"/>
    <s v="46044971@ventasyservicios.com.co"/>
    <s v="Rowinson Pinilla Vega"/>
    <m/>
    <d v="2024-01-18T00:00:00"/>
    <s v="18:24 p. m."/>
    <x v="1"/>
    <m/>
    <m/>
    <s v="0"/>
    <s v="0"/>
    <s v="INFORMACIÓN"/>
    <m/>
    <m/>
    <m/>
    <m/>
    <m/>
    <m/>
    <m/>
    <m/>
    <m/>
    <x v="2"/>
    <m/>
    <m/>
    <m/>
    <m/>
    <m/>
    <m/>
    <m/>
    <m/>
    <m/>
    <m/>
    <m/>
    <m/>
    <m/>
    <m/>
    <m/>
    <m/>
    <m/>
    <m/>
    <m/>
    <m/>
    <m/>
    <m/>
    <m/>
    <m/>
    <m/>
    <m/>
    <m/>
    <m/>
    <m/>
    <m/>
    <m/>
    <m/>
    <m/>
    <m/>
    <m/>
    <m/>
    <m/>
    <m/>
    <m/>
    <m/>
    <m/>
    <m/>
    <m/>
    <m/>
    <m/>
    <m/>
    <m/>
    <m/>
    <m/>
    <m/>
    <m/>
    <m/>
    <m/>
    <m/>
    <m/>
    <m/>
    <m/>
    <m/>
    <m/>
    <m/>
    <m/>
    <m/>
    <m/>
    <m/>
    <m/>
    <m/>
    <m/>
    <m/>
    <m/>
    <m/>
    <m/>
    <m/>
    <m/>
    <m/>
    <m/>
    <m/>
    <m/>
    <m/>
    <m/>
    <m/>
    <m/>
    <m/>
    <m/>
    <m/>
    <m/>
    <m/>
    <m/>
    <m/>
    <s v="OTROS TEMAS"/>
    <s v="REPORTE DE FALLAS APP - PORTAL"/>
    <m/>
    <m/>
    <m/>
    <m/>
    <m/>
    <m/>
    <m/>
    <m/>
    <m/>
    <m/>
    <m/>
    <m/>
    <m/>
    <m/>
    <m/>
    <m/>
    <m/>
    <m/>
    <m/>
    <m/>
    <m/>
    <m/>
    <m/>
    <x v="0"/>
    <m/>
    <m/>
    <m/>
    <m/>
    <m/>
    <s v="GESTIONADO"/>
    <m/>
    <d v="2024-01-18T00:00:00"/>
    <s v="NA"/>
    <s v="NA"/>
    <x v="85"/>
    <x v="1"/>
    <x v="0"/>
    <x v="20"/>
    <x v="1"/>
    <n v="1"/>
    <n v="1"/>
    <n v="1"/>
    <n v="1"/>
    <x v="0"/>
    <n v="1"/>
    <s v="0"/>
    <x v="0"/>
    <d v="2024-01-19T00:00:00"/>
    <x v="4268"/>
    <d v="1899-12-30T00:00:00"/>
    <d v="2024-01-18T18:24:00"/>
    <s v="18:24"/>
    <d v="1899-12-31T01:54:00"/>
    <x v="0"/>
    <x v="2"/>
    <x v="19"/>
    <x v="1"/>
    <n v="8193"/>
  </r>
  <r>
    <n v="4301"/>
    <d v="2024-01-19T20:15:58"/>
    <d v="2024-01-19T20:18:02"/>
    <s v="45077024@ventasyservicios.com.co"/>
    <s v="Leidy Tatiana Pinzon Calderon"/>
    <m/>
    <d v="2024-01-19T00:00:00"/>
    <s v="09:36"/>
    <x v="7"/>
    <m/>
    <m/>
    <m/>
    <m/>
    <m/>
    <m/>
    <s v="agpyhing@gmail.com"/>
    <s v="Re: Solicitud Cesión línea Claro"/>
    <m/>
    <m/>
    <s v="3168333950"/>
    <s v="CONSULTORIA Y GESTION DE COLOMBIA SAS"/>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9T00:00:00"/>
    <m/>
    <m/>
    <x v="78"/>
    <x v="6"/>
    <x v="0"/>
    <x v="0"/>
    <x v="0"/>
    <n v="1"/>
    <n v="1"/>
    <n v="1"/>
    <n v="1"/>
    <x v="0"/>
    <n v="1"/>
    <s v="3168333950CONSULTORIA Y GESTION DE COLOMBIA SAS"/>
    <x v="0"/>
    <d v="2024-01-19T00:00:00"/>
    <x v="4269"/>
    <d v="1899-12-30T00:00:00"/>
    <d v="2024-01-19T09:36:00"/>
    <s v="09:36"/>
    <d v="1899-12-30T10:42:02"/>
    <x v="2"/>
    <x v="2"/>
    <x v="12"/>
    <x v="1"/>
    <n v="8193"/>
  </r>
  <r>
    <n v="4302"/>
    <d v="2024-01-19T20:18:31"/>
    <d v="2024-01-19T20:18:41"/>
    <s v="45113897@ventasyservicios.com.co"/>
    <s v="Diana Carolina Zambrano Cruz"/>
    <m/>
    <d v="2024-01-19T00:00:00"/>
    <s v="11:42"/>
    <x v="4"/>
    <m/>
    <m/>
    <m/>
    <m/>
    <m/>
    <m/>
    <m/>
    <m/>
    <s v="zksupervisor@gmail.com"/>
    <s v="Coordenadas para traslado de servicio"/>
    <s v="4747424"/>
    <s v=" PQR INCONSISTENCIAS                       "/>
    <s v="NO DETERMINADO"/>
    <s v="CLIENTE EXTERNO"/>
    <x v="0"/>
    <m/>
    <s v="FIJO"/>
    <s v="HFC"/>
    <s v="CASO RECHAZADO"/>
    <m/>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19T00:00:00"/>
    <m/>
    <m/>
    <x v="3"/>
    <x v="0"/>
    <x v="0"/>
    <x v="0"/>
    <x v="0"/>
    <n v="1"/>
    <n v="1"/>
    <n v="1"/>
    <n v="1"/>
    <x v="1"/>
    <n v="7"/>
    <s v="4747424 PQR INCONSISTENCIAS                       "/>
    <x v="0"/>
    <d v="2024-01-19T00:00:00"/>
    <x v="4270"/>
    <d v="1899-12-30T00:00:00"/>
    <d v="2024-01-19T11:42:00"/>
    <s v="11:42"/>
    <d v="1899-12-30T08:36:41"/>
    <x v="2"/>
    <x v="2"/>
    <x v="30"/>
    <x v="0"/>
    <n v="8193"/>
  </r>
  <r>
    <n v="4303"/>
    <d v="2024-01-19T20:18:16"/>
    <d v="2024-01-19T20:18:46"/>
    <s v="45961543@ventasyservicios.com.co"/>
    <s v="Juan Jose Duque Aguirre"/>
    <m/>
    <d v="2024-01-18T00:00:00"/>
    <s v="21:56"/>
    <x v="1"/>
    <m/>
    <m/>
    <s v="ISM MECANIZADOS SAS"/>
    <s v="901121379"/>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19T00:00:00"/>
    <m/>
    <m/>
    <x v="4"/>
    <x v="1"/>
    <x v="0"/>
    <x v="0"/>
    <x v="0"/>
    <n v="1"/>
    <n v="1"/>
    <n v="1"/>
    <n v="1"/>
    <x v="2"/>
    <n v="2"/>
    <s v="901121379"/>
    <x v="0"/>
    <d v="2024-01-19T00:00:00"/>
    <x v="4271"/>
    <d v="1899-12-30T00:00:00"/>
    <d v="2024-01-18T21:56:00"/>
    <s v="21:56"/>
    <d v="1899-12-30T22:22:46"/>
    <x v="4"/>
    <x v="0"/>
    <x v="6"/>
    <x v="1"/>
    <n v="8193"/>
  </r>
  <r>
    <n v="4304"/>
    <d v="2024-01-19T20:20:51"/>
    <d v="2024-01-19T20:21:40"/>
    <s v="46044959@ventasyservicios.com.co"/>
    <s v="Brayan Enrique Cuida Castillo"/>
    <m/>
    <d v="2024-01-18T00:00:00"/>
    <s v="3:36 p. m"/>
    <x v="4"/>
    <m/>
    <m/>
    <m/>
    <m/>
    <m/>
    <m/>
    <m/>
    <m/>
    <s v="mariacamilacardenascano@gmail.com"/>
    <s v="Facturación y servicio"/>
    <s v="13333905"/>
    <s v=" MARIA CAMILA CARDENAS CANO"/>
    <s v="MICRO"/>
    <s v="CLIENTE CLARO"/>
    <x v="0"/>
    <m/>
    <s v="FIJO"/>
    <s v="FO"/>
    <s v="FACTURA"/>
    <m/>
    <m/>
    <m/>
    <m/>
    <m/>
    <m/>
    <m/>
    <m/>
    <m/>
    <m/>
    <m/>
    <m/>
    <m/>
    <m/>
    <m/>
    <m/>
    <m/>
    <m/>
    <s v="ACTIVACIÓN DE FACTURA ELECTRÓNICA"/>
    <m/>
    <m/>
    <m/>
    <m/>
    <m/>
    <m/>
    <m/>
    <m/>
    <m/>
    <m/>
    <m/>
    <m/>
    <m/>
    <m/>
    <m/>
    <m/>
    <m/>
    <m/>
    <m/>
    <m/>
    <m/>
    <m/>
    <m/>
    <m/>
    <m/>
    <m/>
    <m/>
    <m/>
    <m/>
    <m/>
    <m/>
    <m/>
    <m/>
    <m/>
    <m/>
    <m/>
    <m/>
    <m/>
    <m/>
    <m/>
    <m/>
    <m/>
    <m/>
    <m/>
    <m/>
    <m/>
    <m/>
    <m/>
    <m/>
    <m/>
    <m/>
    <m/>
    <m/>
    <m/>
    <m/>
    <m/>
    <m/>
    <m/>
    <m/>
    <m/>
    <m/>
    <m/>
    <m/>
    <m/>
    <m/>
    <m/>
    <m/>
    <m/>
    <m/>
    <m/>
    <m/>
    <m/>
    <m/>
    <m/>
    <m/>
    <m/>
    <m/>
    <m/>
    <m/>
    <m/>
    <m/>
    <m/>
    <m/>
    <m/>
    <m/>
    <m/>
    <m/>
    <m/>
    <m/>
    <m/>
    <x v="0"/>
    <m/>
    <m/>
    <m/>
    <m/>
    <m/>
    <s v="GESTIONADO"/>
    <m/>
    <d v="2024-01-19T00:00:00"/>
    <s v="nn"/>
    <m/>
    <x v="87"/>
    <x v="0"/>
    <x v="0"/>
    <x v="0"/>
    <x v="0"/>
    <n v="1"/>
    <n v="1"/>
    <n v="1"/>
    <n v="1"/>
    <x v="0"/>
    <n v="1"/>
    <s v="13333905 MARIA CAMILA CARDENAS CANO"/>
    <x v="0"/>
    <d v="2024-01-19T00:00:00"/>
    <x v="4272"/>
    <d v="1899-12-30T00:00:00"/>
    <d v="2024-01-18T03:36:00"/>
    <s v="3:36"/>
    <d v="1899-12-31T16:45:40"/>
    <x v="0"/>
    <x v="0"/>
    <x v="7"/>
    <x v="0"/>
    <n v="8193"/>
  </r>
  <r>
    <n v="4305"/>
    <d v="2024-01-19T20:16:47"/>
    <d v="2024-01-19T20:24:05"/>
    <s v="45981202@ventasyservicios.com.co"/>
    <s v="Candida Mayerli Moyano Casallas"/>
    <m/>
    <d v="2024-01-19T00:00:00"/>
    <s v=" 2:21 p. m."/>
    <x v="8"/>
    <m/>
    <m/>
    <m/>
    <m/>
    <m/>
    <s v="BANCOLOMBIA"/>
    <m/>
    <m/>
    <s v="-"/>
    <s v="RE: CASO MONICA ALEXANDRA GORIDLLO VALENZUELA URGENTE"/>
    <s v="3115146304"/>
    <s v="BANCOLOMBIA"/>
    <s v="SOHO"/>
    <s v="CLIENTE EXTERNO"/>
    <x v="0"/>
    <m/>
    <s v="MÓVIL"/>
    <m/>
    <m/>
    <s v="INCLUSIONES - EXCLUSIONES"/>
    <m/>
    <m/>
    <m/>
    <m/>
    <m/>
    <m/>
    <m/>
    <m/>
    <m/>
    <m/>
    <m/>
    <m/>
    <m/>
    <m/>
    <m/>
    <m/>
    <m/>
    <m/>
    <m/>
    <m/>
    <m/>
    <m/>
    <m/>
    <m/>
    <s v="INCLUSIÓN"/>
    <m/>
    <m/>
    <m/>
    <m/>
    <m/>
    <m/>
    <m/>
    <m/>
    <m/>
    <m/>
    <m/>
    <m/>
    <m/>
    <m/>
    <m/>
    <m/>
    <m/>
    <m/>
    <m/>
    <m/>
    <m/>
    <m/>
    <m/>
    <m/>
    <m/>
    <m/>
    <m/>
    <m/>
    <m/>
    <m/>
    <m/>
    <m/>
    <m/>
    <m/>
    <m/>
    <m/>
    <m/>
    <m/>
    <m/>
    <m/>
    <m/>
    <m/>
    <m/>
    <m/>
    <m/>
    <m/>
    <m/>
    <m/>
    <m/>
    <m/>
    <m/>
    <m/>
    <m/>
    <m/>
    <m/>
    <m/>
    <m/>
    <m/>
    <m/>
    <m/>
    <m/>
    <m/>
    <m/>
    <m/>
    <m/>
    <m/>
    <m/>
    <m/>
    <m/>
    <m/>
    <m/>
    <m/>
    <m/>
    <m/>
    <m/>
    <m/>
    <m/>
    <m/>
    <m/>
    <m/>
    <m/>
    <m/>
    <m/>
    <x v="0"/>
    <m/>
    <m/>
    <m/>
    <m/>
    <m/>
    <s v="GESTIONADO"/>
    <m/>
    <d v="2024-01-19T00:00:00"/>
    <m/>
    <m/>
    <x v="54"/>
    <x v="7"/>
    <x v="0"/>
    <x v="0"/>
    <x v="0"/>
    <n v="1"/>
    <n v="1"/>
    <n v="1"/>
    <n v="1"/>
    <x v="2"/>
    <n v="2"/>
    <s v="3115146304BANCOLOMBIA"/>
    <x v="0"/>
    <d v="2024-01-19T00:00:00"/>
    <x v="4273"/>
    <d v="1899-12-30T00:00:00"/>
    <d v="2024-01-19T02:21:00"/>
    <s v=" 2:21"/>
    <d v="1899-12-30T18:03:05"/>
    <x v="4"/>
    <x v="2"/>
    <x v="10"/>
    <x v="1"/>
    <n v="8193"/>
  </r>
  <r>
    <n v="4306"/>
    <d v="2024-01-19T20:26:00"/>
    <d v="2024-01-19T20:26:58"/>
    <s v="45664102@ventasyservicios.com.co"/>
    <s v="Angie Tatiana Tique Cardozo"/>
    <m/>
    <d v="2024-01-19T00:00:00"/>
    <s v="11:22 a. m."/>
    <x v="0"/>
    <m/>
    <m/>
    <m/>
    <m/>
    <m/>
    <m/>
    <m/>
    <m/>
    <s v="icaro095152226@gmail.com"/>
    <s v=" cambio titular de línea"/>
    <s v="26471426"/>
    <s v="ADIELA RODRÍGUEZ PERDOMO"/>
    <s v="SOHO"/>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9T00:00:00"/>
    <s v="NO APLICA"/>
    <s v="NO APLICA"/>
    <x v="37"/>
    <x v="0"/>
    <x v="0"/>
    <x v="0"/>
    <x v="0"/>
    <n v="1"/>
    <n v="1"/>
    <n v="1"/>
    <n v="1"/>
    <x v="0"/>
    <n v="1"/>
    <s v="26471426ADIELA RODRÍGUEZ PERDOMO"/>
    <x v="1"/>
    <d v="2024-01-19T00:00:00"/>
    <x v="4274"/>
    <d v="1899-12-30T00:00:00"/>
    <d v="2024-01-19T11:22:00"/>
    <s v="11:22"/>
    <d v="1899-12-30T09:04:58"/>
    <x v="2"/>
    <x v="2"/>
    <x v="16"/>
    <x v="1"/>
    <n v="8193"/>
  </r>
  <r>
    <n v="4307"/>
    <d v="2024-01-19T20:27:48"/>
    <d v="2024-01-19T20:28:35"/>
    <s v="45961588@ventasyservicios.com.co"/>
    <s v="Brian Fernando Camacho Hernandez"/>
    <m/>
    <d v="2024-01-19T00:00:00"/>
    <s v="803"/>
    <x v="4"/>
    <m/>
    <m/>
    <m/>
    <m/>
    <m/>
    <m/>
    <m/>
    <m/>
    <s v="asistentegerencia@mundocartdiesel.com"/>
    <s v="Re: SOLICITUD DE CANCELACIÓN"/>
    <s v="08876503"/>
    <s v="MUNDO CART DIESEL SAS"/>
    <s v="MICRO"/>
    <s v="CLIENTE EXTERNO"/>
    <x v="0"/>
    <m/>
    <s v="FIJO"/>
    <s v="HFC"/>
    <s v="CANCELACIÓN DE SERVICIO"/>
    <m/>
    <m/>
    <m/>
    <m/>
    <m/>
    <m/>
    <m/>
    <s v="COLOCACIÓN"/>
    <m/>
    <m/>
    <m/>
    <m/>
    <m/>
    <m/>
    <m/>
    <m/>
    <m/>
    <m/>
    <m/>
    <m/>
    <m/>
    <m/>
    <m/>
    <m/>
    <m/>
    <m/>
    <m/>
    <m/>
    <m/>
    <m/>
    <m/>
    <m/>
    <m/>
    <m/>
    <m/>
    <m/>
    <m/>
    <m/>
    <m/>
    <m/>
    <m/>
    <m/>
    <m/>
    <m/>
    <m/>
    <m/>
    <m/>
    <m/>
    <m/>
    <m/>
    <m/>
    <m/>
    <m/>
    <m/>
    <m/>
    <m/>
    <m/>
    <m/>
    <m/>
    <m/>
    <m/>
    <m/>
    <m/>
    <m/>
    <m/>
    <m/>
    <m/>
    <m/>
    <m/>
    <m/>
    <m/>
    <m/>
    <m/>
    <m/>
    <m/>
    <m/>
    <m/>
    <m/>
    <m/>
    <m/>
    <m/>
    <m/>
    <m/>
    <m/>
    <m/>
    <m/>
    <m/>
    <m/>
    <m/>
    <m/>
    <m/>
    <m/>
    <m/>
    <m/>
    <m/>
    <m/>
    <m/>
    <m/>
    <m/>
    <m/>
    <m/>
    <m/>
    <m/>
    <m/>
    <m/>
    <s v="TOTAL"/>
    <m/>
    <s v="CIERRE DE SEDE"/>
    <m/>
    <x v="1"/>
    <m/>
    <m/>
    <s v="1"/>
    <m/>
    <m/>
    <s v="GESTIONADO"/>
    <m/>
    <d v="2024-01-19T00:00:00"/>
    <s v="na"/>
    <s v="na"/>
    <x v="74"/>
    <x v="0"/>
    <x v="0"/>
    <x v="0"/>
    <x v="0"/>
    <n v="1"/>
    <n v="1"/>
    <n v="1"/>
    <n v="1"/>
    <x v="0"/>
    <n v="1"/>
    <s v="08876503MUNDO CART DIESEL SAS"/>
    <x v="0"/>
    <d v="2024-01-19T00:00:00"/>
    <x v="4275"/>
    <d v="1899-12-30T00:00:00"/>
    <d v="2024-01-19T00:00:00"/>
    <s v="Hora mal diligenciada."/>
    <d v="1899-12-30T20:28:35"/>
    <x v="4"/>
    <x v="2"/>
    <x v="21"/>
    <x v="0"/>
    <n v="8193"/>
  </r>
  <r>
    <n v="4308"/>
    <d v="2024-01-19T20:28:38"/>
    <d v="2024-01-19T20:30:34"/>
    <s v="46046817@ventasyservicios.com.co"/>
    <s v="Nicolas Romero Parra"/>
    <m/>
    <d v="2024-01-18T00:00:00"/>
    <s v="11:23"/>
    <x v="4"/>
    <m/>
    <m/>
    <m/>
    <m/>
    <m/>
    <m/>
    <m/>
    <m/>
    <s v="logisticsonstreetseysas@gmail.com"/>
    <s v="Cancelaciones"/>
    <s v="8.22495483"/>
    <s v="LOGISTICS ON STREETS EY S"/>
    <s v="PYME MEDIANA"/>
    <s v="CLIENTE CLAR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9T00:00:00"/>
    <s v="N/A"/>
    <s v="0"/>
    <x v="0"/>
    <x v="0"/>
    <x v="0"/>
    <x v="0"/>
    <x v="0"/>
    <n v="1"/>
    <n v="1"/>
    <n v="1"/>
    <n v="1"/>
    <x v="0"/>
    <n v="1"/>
    <s v="8.22495483LOGISTICS ON STREETS EY S"/>
    <x v="0"/>
    <d v="2024-01-19T00:00:00"/>
    <x v="4276"/>
    <d v="1899-12-30T00:00:00"/>
    <d v="2024-01-18T11:23:00"/>
    <s v="11:23"/>
    <d v="1899-12-31T09:07:34"/>
    <x v="0"/>
    <x v="0"/>
    <x v="3"/>
    <x v="1"/>
    <n v="8193"/>
  </r>
  <r>
    <n v="4309"/>
    <d v="2024-01-19T20:31:58"/>
    <d v="2024-01-19T20:32:52"/>
    <s v="45664102@ventasyservicios.com.co"/>
    <s v="Angie Tatiana Tique Cardozo"/>
    <m/>
    <d v="2024-01-19T00:00:00"/>
    <s v="11:28 a. m."/>
    <x v="0"/>
    <m/>
    <m/>
    <m/>
    <m/>
    <m/>
    <m/>
    <m/>
    <m/>
    <s v="administrativa@extintoressigloxxi.com"/>
    <s v=" Solicitud de asesor corporativo"/>
    <s v="8.22449181"/>
    <s v="DISTRIBUIDORA DE EXTINTORES SIGLO XXI SA"/>
    <s v="MICRO"/>
    <s v="CLIENTE EXTERNO"/>
    <x v="0"/>
    <m/>
    <s v="MÓVIL"/>
    <m/>
    <m/>
    <s v="PRODUCTO"/>
    <m/>
    <m/>
    <m/>
    <m/>
    <m/>
    <m/>
    <m/>
    <m/>
    <m/>
    <m/>
    <m/>
    <m/>
    <m/>
    <m/>
    <m/>
    <m/>
    <m/>
    <m/>
    <m/>
    <m/>
    <m/>
    <m/>
    <m/>
    <m/>
    <m/>
    <m/>
    <m/>
    <m/>
    <m/>
    <m/>
    <m/>
    <m/>
    <m/>
    <m/>
    <m/>
    <m/>
    <m/>
    <m/>
    <s v="INFORMACIÓN DE BENEFICIOS"/>
    <m/>
    <m/>
    <m/>
    <m/>
    <m/>
    <m/>
    <m/>
    <m/>
    <m/>
    <m/>
    <m/>
    <m/>
    <m/>
    <m/>
    <m/>
    <m/>
    <m/>
    <m/>
    <m/>
    <m/>
    <m/>
    <m/>
    <m/>
    <m/>
    <m/>
    <m/>
    <m/>
    <m/>
    <m/>
    <m/>
    <m/>
    <m/>
    <m/>
    <m/>
    <m/>
    <m/>
    <m/>
    <m/>
    <m/>
    <m/>
    <m/>
    <m/>
    <m/>
    <m/>
    <m/>
    <m/>
    <m/>
    <m/>
    <m/>
    <m/>
    <m/>
    <m/>
    <m/>
    <m/>
    <m/>
    <m/>
    <m/>
    <m/>
    <m/>
    <m/>
    <m/>
    <m/>
    <m/>
    <m/>
    <m/>
    <m/>
    <m/>
    <m/>
    <m/>
    <x v="0"/>
    <m/>
    <m/>
    <m/>
    <m/>
    <m/>
    <s v="GESTIONADO"/>
    <m/>
    <d v="2024-01-19T00:00:00"/>
    <s v="NO APLICA"/>
    <s v="NO APLICA"/>
    <x v="26"/>
    <x v="0"/>
    <x v="0"/>
    <x v="0"/>
    <x v="0"/>
    <n v="1"/>
    <n v="1"/>
    <n v="1"/>
    <n v="1"/>
    <x v="0"/>
    <n v="1"/>
    <s v="8.22449181DISTRIBUIDORA DE EXTINTORES SIGLO XXI SA"/>
    <x v="1"/>
    <d v="2024-01-19T00:00:00"/>
    <x v="4277"/>
    <d v="1899-12-30T00:00:00"/>
    <d v="2024-01-19T11:28:00"/>
    <s v="11:28"/>
    <d v="1899-12-30T09:04:52"/>
    <x v="2"/>
    <x v="2"/>
    <x v="16"/>
    <x v="1"/>
    <n v="8193"/>
  </r>
  <r>
    <n v="4310"/>
    <d v="2024-01-19T20:32:53"/>
    <d v="2024-01-19T20:33:37"/>
    <s v="46044959@ventasyservicios.com.co"/>
    <s v="Brayan Enrique Cuida Castillo"/>
    <m/>
    <d v="2024-01-18T00:00:00"/>
    <s v="9:42 a. m."/>
    <x v="4"/>
    <m/>
    <m/>
    <m/>
    <m/>
    <m/>
    <m/>
    <m/>
    <m/>
    <s v="giovannicastro@bynesa.com"/>
    <s v="RE: RV: Debemos revisar el paquete de líneas celular para BYNE, referencia 8218726408"/>
    <s v="8.21872640"/>
    <s v="BIENES Y NEGOCIOS ESTRATEGICOS S.A."/>
    <s v="SOHO"/>
    <s v="CLIENTE CLAR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9T00:00:00"/>
    <s v="nn"/>
    <m/>
    <x v="0"/>
    <x v="0"/>
    <x v="0"/>
    <x v="0"/>
    <x v="0"/>
    <n v="1"/>
    <n v="1"/>
    <n v="1"/>
    <n v="1"/>
    <x v="0"/>
    <n v="1"/>
    <s v="8.21872640BIENES Y NEGOCIOS ESTRATEGICOS S.A."/>
    <x v="0"/>
    <d v="2024-01-19T00:00:00"/>
    <x v="4278"/>
    <d v="1899-12-30T00:00:00"/>
    <d v="2024-01-18T09:42:00"/>
    <s v="9:42"/>
    <d v="1899-12-31T10:51:37"/>
    <x v="0"/>
    <x v="0"/>
    <x v="7"/>
    <x v="0"/>
    <n v="8193"/>
  </r>
  <r>
    <n v="4311"/>
    <d v="2024-01-19T20:35:13"/>
    <d v="2024-01-19T20:36:35"/>
    <s v="45077024@ventasyservicios.com.co"/>
    <s v="Leidy Tatiana Pinzon Calderon"/>
    <m/>
    <d v="2024-01-19T00:00:00"/>
    <s v="09:50"/>
    <x v="7"/>
    <m/>
    <m/>
    <m/>
    <m/>
    <m/>
    <m/>
    <s v="info@optymus.com.co"/>
    <s v="Re: Solicitud Cesión de contrato"/>
    <m/>
    <m/>
    <s v="3152570502"/>
    <s v="OPTYMUS LIFE S.A.S."/>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9T00:00:00"/>
    <m/>
    <m/>
    <x v="78"/>
    <x v="6"/>
    <x v="0"/>
    <x v="0"/>
    <x v="0"/>
    <n v="1"/>
    <n v="1"/>
    <n v="1"/>
    <n v="1"/>
    <x v="0"/>
    <n v="1"/>
    <s v="3152570502OPTYMUS LIFE S.A.S."/>
    <x v="0"/>
    <d v="2024-01-19T00:00:00"/>
    <x v="4279"/>
    <d v="1899-12-30T00:00:00"/>
    <d v="2024-01-19T09:50:00"/>
    <s v="09:50"/>
    <d v="1899-12-30T10:46:35"/>
    <x v="2"/>
    <x v="2"/>
    <x v="12"/>
    <x v="1"/>
    <n v="8193"/>
  </r>
  <r>
    <n v="4312"/>
    <d v="2024-01-19T20:18:49"/>
    <d v="2024-01-19T20:36:35"/>
    <s v="45961543@ventasyservicios.com.co"/>
    <s v="Juan Jose Duque Aguirre"/>
    <m/>
    <d v="2024-01-19T00:00:00"/>
    <s v="15:13"/>
    <x v="1"/>
    <m/>
    <m/>
    <s v="DIEGO FERN URIBE URIBE"/>
    <s v="1096033413"/>
    <s v="INFORMACIÓN"/>
    <m/>
    <m/>
    <m/>
    <m/>
    <m/>
    <m/>
    <m/>
    <m/>
    <m/>
    <x v="2"/>
    <m/>
    <m/>
    <m/>
    <m/>
    <m/>
    <m/>
    <m/>
    <m/>
    <m/>
    <m/>
    <m/>
    <m/>
    <m/>
    <m/>
    <m/>
    <m/>
    <m/>
    <m/>
    <m/>
    <m/>
    <m/>
    <m/>
    <m/>
    <m/>
    <m/>
    <m/>
    <m/>
    <m/>
    <m/>
    <m/>
    <m/>
    <m/>
    <m/>
    <m/>
    <m/>
    <m/>
    <m/>
    <m/>
    <m/>
    <m/>
    <m/>
    <m/>
    <m/>
    <m/>
    <m/>
    <m/>
    <m/>
    <m/>
    <m/>
    <m/>
    <m/>
    <m/>
    <m/>
    <m/>
    <m/>
    <m/>
    <m/>
    <m/>
    <m/>
    <m/>
    <m/>
    <m/>
    <m/>
    <m/>
    <m/>
    <m/>
    <m/>
    <m/>
    <m/>
    <m/>
    <m/>
    <m/>
    <m/>
    <m/>
    <m/>
    <m/>
    <m/>
    <m/>
    <m/>
    <m/>
    <m/>
    <m/>
    <m/>
    <m/>
    <m/>
    <m/>
    <m/>
    <m/>
    <s v="OTROS TEMAS"/>
    <s v="OTROS TEMAS"/>
    <m/>
    <s v="cliente recidencial"/>
    <m/>
    <m/>
    <m/>
    <m/>
    <m/>
    <m/>
    <m/>
    <m/>
    <m/>
    <m/>
    <m/>
    <m/>
    <m/>
    <m/>
    <m/>
    <m/>
    <m/>
    <m/>
    <m/>
    <m/>
    <m/>
    <x v="0"/>
    <m/>
    <m/>
    <m/>
    <m/>
    <m/>
    <s v="GESTIONADO"/>
    <m/>
    <d v="2024-01-19T00:00:00"/>
    <m/>
    <m/>
    <x v="56"/>
    <x v="1"/>
    <x v="0"/>
    <x v="0"/>
    <x v="0"/>
    <n v="1"/>
    <n v="1"/>
    <n v="1"/>
    <n v="1"/>
    <x v="0"/>
    <n v="1"/>
    <s v="1096033413"/>
    <x v="2"/>
    <d v="2024-01-19T00:00:00"/>
    <x v="4279"/>
    <d v="1899-12-30T00:00:00"/>
    <d v="2024-01-19T15:13:00"/>
    <s v="15:13"/>
    <d v="1899-12-30T05:23:35"/>
    <x v="1"/>
    <x v="1"/>
    <x v="6"/>
    <x v="1"/>
    <n v="8193"/>
  </r>
  <r>
    <n v="4313"/>
    <d v="2024-01-19T20:39:33"/>
    <d v="2024-01-19T20:40:57"/>
    <s v="45702314@ventasyservicios.com.co"/>
    <s v="Andrea Paola Jimenez Lopez"/>
    <m/>
    <d v="2024-01-18T00:00:00"/>
    <s v="13:51"/>
    <x v="4"/>
    <m/>
    <m/>
    <m/>
    <m/>
    <m/>
    <m/>
    <m/>
    <m/>
    <s v="gerencia@abogadobonillavargas.com; "/>
    <s v="Re: SOLICITUD FACTURAS AÑO 2022- RAFAEL IGNACIO BONILLA SAS NIT 900817968-6"/>
    <s v="12462542"/>
    <s v="RAFAEL IGNACIO BONILLA S.A.S."/>
    <s v="MICRO"/>
    <s v="CLIENTE EXTERN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9T00:00:00"/>
    <m/>
    <m/>
    <x v="9"/>
    <x v="0"/>
    <x v="0"/>
    <x v="0"/>
    <x v="0"/>
    <n v="1"/>
    <n v="1"/>
    <n v="1"/>
    <n v="1"/>
    <x v="0"/>
    <n v="1"/>
    <s v="12462542RAFAEL IGNACIO BONILLA S.A.S."/>
    <x v="0"/>
    <d v="2024-01-19T00:00:00"/>
    <x v="4280"/>
    <d v="1899-12-30T00:00:00"/>
    <d v="2024-01-18T13:51:00"/>
    <s v="13:51"/>
    <d v="1899-12-31T06:49:57"/>
    <x v="0"/>
    <x v="0"/>
    <x v="32"/>
    <x v="0"/>
    <n v="8193"/>
  </r>
  <r>
    <n v="4314"/>
    <d v="2024-01-19T20:43:33"/>
    <d v="2024-01-19T20:44:17"/>
    <s v="46044959@ventasyservicios.com.co"/>
    <s v="Brayan Enrique Cuida Castillo"/>
    <m/>
    <d v="2024-01-18T00:00:00"/>
    <s v="9:38 a. m."/>
    <x v="4"/>
    <m/>
    <m/>
    <m/>
    <m/>
    <m/>
    <m/>
    <m/>
    <m/>
    <s v="lumumbasas@hotmail.com"/>
    <s v="RV: PLANES MOVILES"/>
    <s v="8.22444852"/>
    <s v="LUMUMBA SAS"/>
    <s v="MICRO"/>
    <s v="CLIENTE CLAR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19T00:00:00"/>
    <s v="nn"/>
    <m/>
    <x v="15"/>
    <x v="0"/>
    <x v="0"/>
    <x v="0"/>
    <x v="0"/>
    <n v="1"/>
    <n v="1"/>
    <n v="1"/>
    <n v="1"/>
    <x v="0"/>
    <n v="1"/>
    <s v="8.22444852LUMUMBA SAS"/>
    <x v="0"/>
    <d v="2024-01-19T00:00:00"/>
    <x v="4281"/>
    <d v="1899-12-30T00:00:00"/>
    <d v="2024-01-18T09:38:00"/>
    <s v="9:38"/>
    <d v="1899-12-31T11:06:17"/>
    <x v="0"/>
    <x v="0"/>
    <x v="7"/>
    <x v="0"/>
    <n v="8193"/>
  </r>
  <r>
    <n v="4315"/>
    <d v="2024-01-19T20:44:22"/>
    <d v="2024-01-19T20:45:20"/>
    <s v="45664102@ventasyservicios.com.co"/>
    <s v="Angie Tatiana Tique Cardozo"/>
    <m/>
    <d v="2024-01-19T00:00:00"/>
    <s v="11:31 a. m."/>
    <x v="0"/>
    <m/>
    <m/>
    <m/>
    <m/>
    <m/>
    <m/>
    <m/>
    <m/>
    <s v="jpbuiles@hotmail.com,"/>
    <s v="Cambio de nombre empresa"/>
    <s v="8.22232158"/>
    <s v="HOTEL CASTILLA DE ORO LIMITADA"/>
    <s v="MICRO"/>
    <s v="CLIENTE EXTERNO"/>
    <x v="0"/>
    <m/>
    <s v="MÓVIL"/>
    <m/>
    <m/>
    <s v="DATOS DEMOGRÁFICOS"/>
    <m/>
    <m/>
    <m/>
    <m/>
    <m/>
    <m/>
    <m/>
    <m/>
    <m/>
    <m/>
    <m/>
    <m/>
    <m/>
    <m/>
    <s v="ACTUALIZACIÓN GENERAL"/>
    <m/>
    <m/>
    <m/>
    <m/>
    <m/>
    <m/>
    <m/>
    <m/>
    <m/>
    <m/>
    <m/>
    <m/>
    <m/>
    <m/>
    <m/>
    <m/>
    <m/>
    <m/>
    <m/>
    <m/>
    <m/>
    <m/>
    <m/>
    <m/>
    <m/>
    <m/>
    <m/>
    <m/>
    <m/>
    <m/>
    <m/>
    <m/>
    <m/>
    <m/>
    <m/>
    <m/>
    <m/>
    <m/>
    <m/>
    <m/>
    <m/>
    <m/>
    <m/>
    <m/>
    <m/>
    <m/>
    <m/>
    <m/>
    <m/>
    <m/>
    <m/>
    <m/>
    <m/>
    <m/>
    <m/>
    <m/>
    <m/>
    <m/>
    <m/>
    <m/>
    <m/>
    <m/>
    <m/>
    <m/>
    <m/>
    <m/>
    <m/>
    <m/>
    <m/>
    <m/>
    <m/>
    <m/>
    <m/>
    <m/>
    <m/>
    <m/>
    <m/>
    <m/>
    <m/>
    <m/>
    <m/>
    <m/>
    <m/>
    <m/>
    <m/>
    <m/>
    <m/>
    <m/>
    <m/>
    <m/>
    <m/>
    <m/>
    <m/>
    <x v="0"/>
    <m/>
    <m/>
    <m/>
    <m/>
    <m/>
    <s v="GESTIONADO"/>
    <m/>
    <d v="2024-01-19T00:00:00"/>
    <s v="NO APLICA"/>
    <s v="NO APLICA"/>
    <x v="52"/>
    <x v="0"/>
    <x v="0"/>
    <x v="0"/>
    <x v="0"/>
    <n v="1"/>
    <n v="1"/>
    <n v="1"/>
    <n v="1"/>
    <x v="0"/>
    <n v="1"/>
    <s v="8.22232158HOTEL CASTILLA DE ORO LIMITADA"/>
    <x v="1"/>
    <d v="2024-01-19T00:00:00"/>
    <x v="4282"/>
    <d v="1899-12-30T00:00:00"/>
    <d v="2024-01-19T11:31:00"/>
    <s v="11:31"/>
    <d v="1899-12-30T09:14:20"/>
    <x v="2"/>
    <x v="2"/>
    <x v="16"/>
    <x v="1"/>
    <n v="8193"/>
  </r>
  <r>
    <n v="4316"/>
    <d v="2024-01-19T20:45:06"/>
    <d v="2024-01-19T20:46:25"/>
    <s v="45961588@ventasyservicios.com.co"/>
    <s v="Brian Fernando Camacho Hernandez"/>
    <m/>
    <d v="2024-01-19T00:00:00"/>
    <s v="801"/>
    <x v="4"/>
    <m/>
    <m/>
    <m/>
    <m/>
    <m/>
    <m/>
    <m/>
    <m/>
    <s v="lizbeth.ayala@3cservices.com.br;"/>
    <s v="3C SERVICES COLOMBIA SAS "/>
    <s v="8.22464731"/>
    <s v="3C SERVICES COLOMBIA SAS "/>
    <s v="MICRO"/>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9T00:00:00"/>
    <s v="na"/>
    <s v="na"/>
    <x v="61"/>
    <x v="0"/>
    <x v="0"/>
    <x v="0"/>
    <x v="0"/>
    <n v="1"/>
    <n v="1"/>
    <n v="1"/>
    <n v="1"/>
    <x v="0"/>
    <n v="1"/>
    <s v="8.224647313C SERVICES COLOMBIA SAS "/>
    <x v="0"/>
    <d v="2024-01-19T00:00:00"/>
    <x v="4283"/>
    <d v="1899-12-30T00:00:00"/>
    <d v="2024-01-19T00:00:00"/>
    <s v="Hora mal diligenciada."/>
    <d v="1899-12-30T20:46:25"/>
    <x v="4"/>
    <x v="2"/>
    <x v="21"/>
    <x v="0"/>
    <n v="8193"/>
  </r>
  <r>
    <n v="4317"/>
    <d v="2024-01-19T20:45:34"/>
    <d v="2024-01-19T20:46:25"/>
    <s v="45077016@ventasyservicios.com.co"/>
    <s v="Luis Guanuquiza Dominguez"/>
    <m/>
    <d v="2024-01-19T00:00:00"/>
    <s v="1230"/>
    <x v="3"/>
    <m/>
    <s v="15572431"/>
    <m/>
    <m/>
    <m/>
    <m/>
    <m/>
    <m/>
    <m/>
    <m/>
    <s v="901172312"/>
    <s v="FreshColombia International"/>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9T00:00:00"/>
    <m/>
    <m/>
    <x v="21"/>
    <x v="3"/>
    <x v="0"/>
    <x v="0"/>
    <x v="0"/>
    <n v="1"/>
    <n v="1"/>
    <n v="1"/>
    <n v="1"/>
    <x v="0"/>
    <n v="1"/>
    <s v="901172312FreshColombia International"/>
    <x v="0"/>
    <d v="2024-01-19T00:00:00"/>
    <x v="4283"/>
    <d v="1899-12-30T00:00:00"/>
    <d v="2024-01-19T00:00:00"/>
    <s v="Hora mal diligenciada."/>
    <d v="1899-12-30T20:46:25"/>
    <x v="4"/>
    <x v="2"/>
    <x v="25"/>
    <x v="1"/>
    <n v="8193"/>
  </r>
  <r>
    <n v="4318"/>
    <d v="2024-01-19T20:45:53"/>
    <d v="2024-01-19T20:47:33"/>
    <s v="45077024@ventasyservicios.com.co"/>
    <s v="Leidy Tatiana Pinzon Calderon"/>
    <m/>
    <d v="2024-01-19T00:00:00"/>
    <s v="09:59"/>
    <x v="7"/>
    <m/>
    <m/>
    <m/>
    <m/>
    <m/>
    <m/>
    <s v="administracion.soi@soisas.com"/>
    <s v="Fwd: Fwd: CESION DE CONTRATO LINEAS CLARO"/>
    <m/>
    <m/>
    <s v="3002098112"/>
    <s v="SERVICIOS OUTSOURCING INGENIERIA  SOCIED"/>
    <s v="PYME PEQUEÑ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9T00:00:00"/>
    <m/>
    <m/>
    <x v="78"/>
    <x v="6"/>
    <x v="0"/>
    <x v="0"/>
    <x v="0"/>
    <n v="1"/>
    <n v="1"/>
    <n v="1"/>
    <n v="1"/>
    <x v="0"/>
    <n v="1"/>
    <s v="3002098112SERVICIOS OUTSOURCING INGENIERIA  SOCIED"/>
    <x v="0"/>
    <d v="2024-01-19T00:00:00"/>
    <x v="4284"/>
    <d v="1899-12-30T00:00:00"/>
    <d v="2024-01-19T09:59:00"/>
    <s v="09:59"/>
    <d v="1899-12-30T10:48:33"/>
    <x v="2"/>
    <x v="2"/>
    <x v="12"/>
    <x v="1"/>
    <n v="8193"/>
  </r>
  <r>
    <n v="4319"/>
    <d v="2024-01-19T20:46:43"/>
    <d v="2024-01-19T20:48:12"/>
    <s v="46046817@ventasyservicios.com.co"/>
    <s v="Nicolas Romero Parra"/>
    <m/>
    <d v="2024-01-18T00:00:00"/>
    <s v="11:28"/>
    <x v="0"/>
    <m/>
    <m/>
    <m/>
    <m/>
    <m/>
    <m/>
    <m/>
    <m/>
    <s v="albaalejandrajt96@gmail.com"/>
    <s v="Re: Fwd: Re: Solicitud cambio de Plan Pyme - Abelardo Toro Guzmán"/>
    <s v="97192223"/>
    <s v="ABELARDO TORO GUZMAN"/>
    <s v="PYME MEDIANA"/>
    <s v="CLIENTE CLARO"/>
    <x v="0"/>
    <m/>
    <s v="FIJO"/>
    <s v="HFC"/>
    <s v="CANCELACIÓN DE SERVICIO"/>
    <m/>
    <m/>
    <m/>
    <m/>
    <m/>
    <m/>
    <m/>
    <s v="PROPUESTA CONTENCIÓN"/>
    <m/>
    <m/>
    <m/>
    <m/>
    <m/>
    <m/>
    <m/>
    <m/>
    <m/>
    <m/>
    <m/>
    <m/>
    <m/>
    <m/>
    <m/>
    <m/>
    <m/>
    <m/>
    <m/>
    <m/>
    <m/>
    <m/>
    <m/>
    <m/>
    <m/>
    <m/>
    <m/>
    <m/>
    <m/>
    <m/>
    <m/>
    <m/>
    <m/>
    <m/>
    <m/>
    <m/>
    <m/>
    <m/>
    <m/>
    <m/>
    <m/>
    <m/>
    <m/>
    <m/>
    <m/>
    <m/>
    <m/>
    <m/>
    <m/>
    <m/>
    <m/>
    <m/>
    <m/>
    <m/>
    <m/>
    <m/>
    <m/>
    <m/>
    <m/>
    <m/>
    <m/>
    <m/>
    <m/>
    <m/>
    <m/>
    <m/>
    <m/>
    <m/>
    <m/>
    <m/>
    <m/>
    <m/>
    <m/>
    <m/>
    <m/>
    <m/>
    <m/>
    <m/>
    <m/>
    <m/>
    <m/>
    <m/>
    <m/>
    <m/>
    <m/>
    <m/>
    <m/>
    <m/>
    <m/>
    <m/>
    <m/>
    <m/>
    <m/>
    <m/>
    <m/>
    <m/>
    <m/>
    <s v="TOTAL"/>
    <m/>
    <s v="NO INDICA MOTIVO"/>
    <m/>
    <x v="1"/>
    <m/>
    <m/>
    <s v="1"/>
    <m/>
    <m/>
    <s v="GESTIONADO"/>
    <m/>
    <d v="2024-01-19T00:00:00"/>
    <s v="N/A"/>
    <s v="0"/>
    <x v="11"/>
    <x v="0"/>
    <x v="0"/>
    <x v="0"/>
    <x v="0"/>
    <n v="1"/>
    <n v="1"/>
    <n v="1"/>
    <n v="1"/>
    <x v="0"/>
    <n v="1"/>
    <s v="97192223ABELARDO TORO GUZMAN"/>
    <x v="0"/>
    <d v="2024-01-19T00:00:00"/>
    <x v="4285"/>
    <d v="1899-12-30T00:00:00"/>
    <d v="2024-01-18T11:28:00"/>
    <s v="11:28"/>
    <d v="1899-12-31T09:20:12"/>
    <x v="0"/>
    <x v="0"/>
    <x v="3"/>
    <x v="1"/>
    <n v="8193"/>
  </r>
  <r>
    <n v="4320"/>
    <d v="2024-01-19T20:36:37"/>
    <d v="2024-01-19T20:49:03"/>
    <s v="45961543@ventasyservicios.com.co"/>
    <s v="Juan Jose Duque Aguirre"/>
    <m/>
    <d v="2024-01-19T00:00:00"/>
    <s v="15:31"/>
    <x v="0"/>
    <m/>
    <m/>
    <m/>
    <m/>
    <m/>
    <m/>
    <m/>
    <m/>
    <s v="yuri.stoltze@claro.com.co"/>
    <s v="RE: SOLICITUD VISITA CLARO"/>
    <s v="23294978"/>
    <s v="LUZ MARINA LARA MONTOYA"/>
    <s v="MASIVO"/>
    <s v="CLIENTE CLARO"/>
    <x v="0"/>
    <m/>
    <s v="FIJO"/>
    <s v="HFC"/>
    <s v="CASO A OTRAS ÁREAS"/>
    <m/>
    <m/>
    <m/>
    <m/>
    <m/>
    <m/>
    <m/>
    <m/>
    <s v="RESIDENCIAL"/>
    <m/>
    <m/>
    <m/>
    <m/>
    <m/>
    <m/>
    <m/>
    <m/>
    <m/>
    <m/>
    <m/>
    <m/>
    <m/>
    <m/>
    <m/>
    <m/>
    <m/>
    <m/>
    <m/>
    <m/>
    <m/>
    <m/>
    <m/>
    <m/>
    <m/>
    <m/>
    <m/>
    <m/>
    <m/>
    <m/>
    <m/>
    <m/>
    <m/>
    <m/>
    <m/>
    <m/>
    <m/>
    <m/>
    <m/>
    <m/>
    <m/>
    <m/>
    <m/>
    <m/>
    <m/>
    <m/>
    <m/>
    <m/>
    <m/>
    <m/>
    <m/>
    <m/>
    <m/>
    <m/>
    <m/>
    <m/>
    <m/>
    <m/>
    <m/>
    <m/>
    <m/>
    <m/>
    <m/>
    <m/>
    <m/>
    <m/>
    <m/>
    <m/>
    <m/>
    <m/>
    <m/>
    <m/>
    <m/>
    <m/>
    <m/>
    <m/>
    <m/>
    <m/>
    <m/>
    <m/>
    <m/>
    <m/>
    <m/>
    <m/>
    <m/>
    <m/>
    <m/>
    <m/>
    <m/>
    <m/>
    <m/>
    <m/>
    <m/>
    <m/>
    <m/>
    <m/>
    <m/>
    <m/>
    <m/>
    <m/>
    <x v="0"/>
    <m/>
    <m/>
    <m/>
    <m/>
    <m/>
    <s v="GESTIONADO"/>
    <m/>
    <d v="2024-01-19T00:00:00"/>
    <m/>
    <m/>
    <x v="118"/>
    <x v="0"/>
    <x v="0"/>
    <x v="0"/>
    <x v="0"/>
    <n v="1"/>
    <n v="1"/>
    <n v="1"/>
    <n v="1"/>
    <x v="0"/>
    <n v="1"/>
    <s v="23294978LUZ MARINA LARA MONTOYA"/>
    <x v="2"/>
    <d v="2024-01-19T00:00:00"/>
    <x v="4286"/>
    <d v="1899-12-30T00:00:00"/>
    <d v="2024-01-19T15:31:00"/>
    <s v="15:31"/>
    <d v="1899-12-30T05:18:03"/>
    <x v="1"/>
    <x v="1"/>
    <x v="6"/>
    <x v="1"/>
    <n v="8193"/>
  </r>
  <r>
    <n v="4321"/>
    <d v="2024-01-19T20:24:08"/>
    <d v="2024-01-19T20:49:16"/>
    <s v="45981202@ventasyservicios.com.co"/>
    <s v="Candida Mayerli Moyano Casallas"/>
    <m/>
    <d v="2024-01-19T00:00:00"/>
    <s v="3:24 p. m."/>
    <x v="8"/>
    <m/>
    <m/>
    <m/>
    <m/>
    <m/>
    <s v="BANCOLOMBIA"/>
    <m/>
    <m/>
    <s v="-"/>
    <s v="RE: CASO MONICA ALEXANDRA GORIDLLO VALENZUELA URGENTE"/>
    <s v="3115146304 "/>
    <s v="BANCOLOMBIA"/>
    <s v="SOHO"/>
    <s v="CLIENTE EXTERNO"/>
    <x v="0"/>
    <m/>
    <s v="MÓVIL"/>
    <m/>
    <m/>
    <s v="INCLUSIONES - EXCLUSIONES"/>
    <m/>
    <m/>
    <m/>
    <m/>
    <m/>
    <m/>
    <m/>
    <m/>
    <m/>
    <m/>
    <m/>
    <m/>
    <m/>
    <m/>
    <m/>
    <m/>
    <m/>
    <m/>
    <m/>
    <m/>
    <m/>
    <m/>
    <m/>
    <m/>
    <s v="INCLUSIÓN"/>
    <m/>
    <m/>
    <m/>
    <m/>
    <m/>
    <m/>
    <m/>
    <m/>
    <m/>
    <m/>
    <m/>
    <m/>
    <m/>
    <m/>
    <m/>
    <m/>
    <m/>
    <m/>
    <m/>
    <m/>
    <m/>
    <m/>
    <m/>
    <m/>
    <m/>
    <m/>
    <m/>
    <m/>
    <m/>
    <m/>
    <m/>
    <m/>
    <m/>
    <m/>
    <m/>
    <m/>
    <m/>
    <m/>
    <m/>
    <m/>
    <m/>
    <m/>
    <m/>
    <m/>
    <m/>
    <m/>
    <m/>
    <m/>
    <m/>
    <m/>
    <m/>
    <m/>
    <m/>
    <m/>
    <m/>
    <m/>
    <m/>
    <m/>
    <m/>
    <m/>
    <m/>
    <m/>
    <m/>
    <m/>
    <m/>
    <m/>
    <m/>
    <m/>
    <m/>
    <m/>
    <m/>
    <m/>
    <m/>
    <m/>
    <m/>
    <m/>
    <m/>
    <m/>
    <m/>
    <m/>
    <m/>
    <m/>
    <m/>
    <x v="0"/>
    <m/>
    <m/>
    <m/>
    <m/>
    <m/>
    <s v="GESTIONADO"/>
    <m/>
    <d v="2024-01-19T00:00:00"/>
    <m/>
    <m/>
    <x v="54"/>
    <x v="7"/>
    <x v="0"/>
    <x v="0"/>
    <x v="0"/>
    <n v="1"/>
    <n v="1"/>
    <n v="1"/>
    <n v="1"/>
    <x v="0"/>
    <n v="1"/>
    <s v="3115146304 BANCOLOMBIA"/>
    <x v="0"/>
    <d v="2024-01-19T00:00:00"/>
    <x v="4287"/>
    <d v="1899-12-30T00:00:00"/>
    <d v="2024-01-19T03:24:00"/>
    <s v="3:24"/>
    <d v="1899-12-30T17:25:16"/>
    <x v="3"/>
    <x v="2"/>
    <x v="10"/>
    <x v="1"/>
    <n v="8193"/>
  </r>
  <r>
    <n v="4322"/>
    <d v="2024-01-19T19:58:40"/>
    <d v="2024-01-19T20:52:36"/>
    <s v="45632550@ventasyservicios.com.co"/>
    <s v="Alejandra Rodriguez Cajamarca"/>
    <m/>
    <d v="2024-01-19T00:00:00"/>
    <s v="4:24 p. m."/>
    <x v="4"/>
    <m/>
    <m/>
    <m/>
    <m/>
    <m/>
    <m/>
    <m/>
    <m/>
    <s v="Sandra.Yanquen@ivoclar.com"/>
    <s v="Solicitud activacion de roaming"/>
    <s v="3164731316"/>
    <s v="IVOCLAR VIVADENT MARKETING LIMITED"/>
    <s v="PYME MEDIANA"/>
    <s v="CLIENTE EXTERNO"/>
    <x v="0"/>
    <m/>
    <s v="MÓVIL"/>
    <m/>
    <m/>
    <s v="ROAMING INTERNACIONAL"/>
    <m/>
    <m/>
    <m/>
    <m/>
    <m/>
    <m/>
    <m/>
    <m/>
    <m/>
    <m/>
    <m/>
    <m/>
    <m/>
    <m/>
    <m/>
    <m/>
    <m/>
    <m/>
    <m/>
    <m/>
    <m/>
    <m/>
    <m/>
    <m/>
    <m/>
    <m/>
    <m/>
    <m/>
    <m/>
    <m/>
    <m/>
    <m/>
    <m/>
    <m/>
    <m/>
    <m/>
    <m/>
    <m/>
    <m/>
    <m/>
    <m/>
    <m/>
    <m/>
    <m/>
    <m/>
    <m/>
    <m/>
    <s v="INFORMACIÓN ACLARACIÓN"/>
    <m/>
    <m/>
    <m/>
    <m/>
    <m/>
    <m/>
    <m/>
    <m/>
    <m/>
    <m/>
    <m/>
    <m/>
    <m/>
    <m/>
    <m/>
    <m/>
    <m/>
    <m/>
    <m/>
    <m/>
    <m/>
    <m/>
    <m/>
    <m/>
    <m/>
    <m/>
    <m/>
    <m/>
    <m/>
    <m/>
    <m/>
    <m/>
    <m/>
    <m/>
    <m/>
    <m/>
    <m/>
    <m/>
    <m/>
    <m/>
    <m/>
    <m/>
    <m/>
    <m/>
    <m/>
    <m/>
    <m/>
    <m/>
    <m/>
    <m/>
    <m/>
    <m/>
    <m/>
    <m/>
    <m/>
    <m/>
    <m/>
    <m/>
    <m/>
    <m/>
    <x v="0"/>
    <m/>
    <m/>
    <m/>
    <m/>
    <m/>
    <s v="GESTIONADO"/>
    <m/>
    <d v="2024-01-19T00:00:00"/>
    <m/>
    <m/>
    <x v="18"/>
    <x v="0"/>
    <x v="0"/>
    <x v="32"/>
    <x v="1"/>
    <n v="1"/>
    <n v="1"/>
    <n v="1"/>
    <n v="1"/>
    <x v="0"/>
    <n v="1"/>
    <s v="3164731316IVOCLAR VIVADENT MARKETING LIMITED"/>
    <x v="0"/>
    <d v="2024-01-19T00:00:00"/>
    <x v="4288"/>
    <d v="1899-12-30T00:00:00"/>
    <d v="2024-01-19T04:24:00"/>
    <s v="4:24"/>
    <d v="1899-12-30T16:28:36"/>
    <x v="3"/>
    <x v="2"/>
    <x v="24"/>
    <x v="0"/>
    <n v="8193"/>
  </r>
  <r>
    <n v="4323"/>
    <d v="2024-01-19T20:47:29"/>
    <d v="2024-01-19T20:52:36"/>
    <s v="45077016@ventasyservicios.com.co"/>
    <s v="Luis Guanuquiza Dominguez"/>
    <m/>
    <d v="2024-01-19T00:00:00"/>
    <s v="13:37"/>
    <x v="3"/>
    <m/>
    <s v="15572467"/>
    <m/>
    <m/>
    <m/>
    <m/>
    <m/>
    <m/>
    <m/>
    <m/>
    <s v="900996095"/>
    <s v="SCOTCHLAND SAS"/>
    <s v="PYME MEDIANA"/>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19T00:00:00"/>
    <m/>
    <m/>
    <x v="31"/>
    <x v="3"/>
    <x v="0"/>
    <x v="0"/>
    <x v="0"/>
    <n v="1"/>
    <n v="1"/>
    <n v="1"/>
    <n v="1"/>
    <x v="0"/>
    <n v="1"/>
    <s v="900996095SCOTCHLAND SAS"/>
    <x v="0"/>
    <d v="2024-01-19T00:00:00"/>
    <x v="4288"/>
    <d v="1899-12-30T00:00:00"/>
    <d v="2024-01-19T13:37:00"/>
    <s v="13:37"/>
    <d v="1899-12-30T07:15:36"/>
    <x v="2"/>
    <x v="2"/>
    <x v="25"/>
    <x v="1"/>
    <n v="8193"/>
  </r>
  <r>
    <n v="4324"/>
    <d v="2024-01-19T20:52:09"/>
    <d v="2024-01-19T20:53:38"/>
    <s v="46044558@ventasyservicios.com.co"/>
    <s v="Dick Harry Rodriguez Rocha"/>
    <m/>
    <d v="2024-01-18T00:00:00"/>
    <s v="15:43"/>
    <x v="0"/>
    <m/>
    <m/>
    <m/>
    <m/>
    <m/>
    <m/>
    <m/>
    <m/>
    <s v="backpymeclaro@skylinessas.com"/>
    <s v="RV: Inconveniente con las llamadas e internet líneas móviles - Escuela de Idiomas Headway."/>
    <s v="8.22502804"/>
    <s v="ESCUELA DE IDIOMAS  HEADW"/>
    <s v="NO DETERMINADO"/>
    <s v="CLIENTE EXTERNO"/>
    <x v="0"/>
    <m/>
    <s v="MÓVIL"/>
    <m/>
    <m/>
    <s v="FALLAS TÉCNICAS"/>
    <m/>
    <m/>
    <m/>
    <m/>
    <m/>
    <m/>
    <m/>
    <m/>
    <m/>
    <m/>
    <m/>
    <m/>
    <m/>
    <m/>
    <m/>
    <m/>
    <m/>
    <m/>
    <m/>
    <s v="CONCILIACIÓN DE LÍNEA(S)"/>
    <m/>
    <m/>
    <m/>
    <m/>
    <m/>
    <m/>
    <m/>
    <m/>
    <m/>
    <m/>
    <m/>
    <m/>
    <m/>
    <m/>
    <m/>
    <m/>
    <m/>
    <m/>
    <m/>
    <m/>
    <m/>
    <m/>
    <m/>
    <m/>
    <m/>
    <m/>
    <m/>
    <m/>
    <m/>
    <m/>
    <m/>
    <m/>
    <m/>
    <m/>
    <m/>
    <m/>
    <m/>
    <m/>
    <m/>
    <m/>
    <m/>
    <m/>
    <m/>
    <m/>
    <m/>
    <m/>
    <m/>
    <m/>
    <m/>
    <m/>
    <m/>
    <m/>
    <m/>
    <m/>
    <m/>
    <m/>
    <m/>
    <m/>
    <m/>
    <m/>
    <m/>
    <m/>
    <m/>
    <m/>
    <m/>
    <m/>
    <m/>
    <m/>
    <m/>
    <m/>
    <m/>
    <m/>
    <m/>
    <m/>
    <m/>
    <m/>
    <m/>
    <m/>
    <m/>
    <m/>
    <m/>
    <m/>
    <m/>
    <m/>
    <m/>
    <m/>
    <m/>
    <m/>
    <x v="0"/>
    <m/>
    <m/>
    <m/>
    <m/>
    <m/>
    <s v="GESTIONADO"/>
    <m/>
    <d v="2024-01-19T00:00:00"/>
    <m/>
    <m/>
    <x v="67"/>
    <x v="0"/>
    <x v="0"/>
    <x v="0"/>
    <x v="0"/>
    <n v="1"/>
    <n v="1"/>
    <n v="1"/>
    <n v="1"/>
    <x v="0"/>
    <n v="1"/>
    <s v="8.22502804ESCUELA DE IDIOMAS  HEADW"/>
    <x v="0"/>
    <d v="2024-01-19T00:00:00"/>
    <x v="4289"/>
    <d v="1899-12-30T00:00:00"/>
    <d v="2024-01-18T15:43:00"/>
    <s v="15:43"/>
    <d v="1899-12-31T05:10:38"/>
    <x v="0"/>
    <x v="0"/>
    <x v="20"/>
    <x v="1"/>
    <n v="8193"/>
  </r>
  <r>
    <n v="4325"/>
    <d v="2024-01-19T20:53:55"/>
    <d v="2024-01-19T20:55:05"/>
    <s v="46046817@ventasyservicios.com.co"/>
    <s v="Nicolas Romero Parra"/>
    <m/>
    <d v="2024-01-18T00:00:00"/>
    <s v="11:44"/>
    <x v="0"/>
    <m/>
    <m/>
    <m/>
    <m/>
    <m/>
    <m/>
    <m/>
    <m/>
    <s v="contabilidadsuplymedicalsas@gmail.com"/>
    <s v="Fwd: DOCUMENTOS PARA ADQUIRIR PLAN EMPRESARIAL"/>
    <s v="900397858"/>
    <s v="SUPLYMEDICAL S.A.S"/>
    <s v="MICRO"/>
    <s v="CLIENTE CLAR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19T00:00:00"/>
    <s v="N/A"/>
    <s v="0"/>
    <x v="15"/>
    <x v="0"/>
    <x v="0"/>
    <x v="0"/>
    <x v="0"/>
    <n v="1"/>
    <n v="1"/>
    <n v="1"/>
    <n v="1"/>
    <x v="0"/>
    <n v="1"/>
    <s v="900397858SUPLYMEDICAL S.A.S"/>
    <x v="0"/>
    <d v="2024-01-19T00:00:00"/>
    <x v="4290"/>
    <d v="1899-12-30T00:00:00"/>
    <d v="2024-01-18T11:44:00"/>
    <s v="11:44"/>
    <d v="1899-12-31T09:11:05"/>
    <x v="0"/>
    <x v="0"/>
    <x v="3"/>
    <x v="1"/>
    <n v="8193"/>
  </r>
  <r>
    <n v="4326"/>
    <d v="2024-01-19T20:49:19"/>
    <d v="2024-01-19T20:55:39"/>
    <s v="45981202@ventasyservicios.com.co"/>
    <s v="Candida Mayerli Moyano Casallas"/>
    <m/>
    <d v="2024-01-19T00:00:00"/>
    <s v="3:52 p. m"/>
    <x v="8"/>
    <m/>
    <m/>
    <m/>
    <m/>
    <m/>
    <s v="BANCOLOMBIA"/>
    <m/>
    <m/>
    <s v="-"/>
    <s v="RE: SOLICITUD INFORMACION PORTABILIDAD DE MOVISTAR A CLARO"/>
    <s v="3175015144 "/>
    <s v="BANCOLOMBIA"/>
    <s v="SOHO"/>
    <s v="CLIENTE EXTERNO"/>
    <x v="0"/>
    <m/>
    <s v="MÓVIL"/>
    <m/>
    <m/>
    <s v="FALLAS TÉCNICAS"/>
    <m/>
    <m/>
    <m/>
    <m/>
    <m/>
    <m/>
    <m/>
    <m/>
    <m/>
    <m/>
    <m/>
    <m/>
    <m/>
    <m/>
    <m/>
    <m/>
    <m/>
    <m/>
    <m/>
    <s v="CONCILIACIÓN DE LÍNEA(S)"/>
    <m/>
    <m/>
    <m/>
    <m/>
    <m/>
    <m/>
    <m/>
    <m/>
    <m/>
    <m/>
    <m/>
    <m/>
    <m/>
    <m/>
    <m/>
    <m/>
    <m/>
    <m/>
    <m/>
    <m/>
    <m/>
    <m/>
    <m/>
    <m/>
    <m/>
    <m/>
    <m/>
    <m/>
    <m/>
    <m/>
    <m/>
    <m/>
    <m/>
    <m/>
    <m/>
    <m/>
    <m/>
    <m/>
    <m/>
    <m/>
    <m/>
    <m/>
    <m/>
    <m/>
    <m/>
    <m/>
    <m/>
    <m/>
    <m/>
    <m/>
    <m/>
    <m/>
    <m/>
    <m/>
    <m/>
    <m/>
    <m/>
    <m/>
    <m/>
    <m/>
    <m/>
    <m/>
    <m/>
    <m/>
    <m/>
    <m/>
    <m/>
    <m/>
    <m/>
    <m/>
    <m/>
    <m/>
    <m/>
    <m/>
    <m/>
    <m/>
    <m/>
    <m/>
    <m/>
    <m/>
    <m/>
    <m/>
    <m/>
    <m/>
    <m/>
    <m/>
    <m/>
    <m/>
    <x v="0"/>
    <m/>
    <m/>
    <m/>
    <m/>
    <m/>
    <s v="GESTIONADO"/>
    <m/>
    <d v="2024-01-19T00:00:00"/>
    <m/>
    <m/>
    <x v="67"/>
    <x v="7"/>
    <x v="0"/>
    <x v="0"/>
    <x v="0"/>
    <n v="1"/>
    <n v="1"/>
    <n v="1"/>
    <n v="1"/>
    <x v="0"/>
    <n v="1"/>
    <s v="3175015144 BANCOLOMBIA"/>
    <x v="0"/>
    <d v="2024-01-19T00:00:00"/>
    <x v="4291"/>
    <d v="1899-12-30T00:00:00"/>
    <d v="2024-01-19T03:52:00"/>
    <s v="3:52"/>
    <d v="1899-12-30T17:03:39"/>
    <x v="3"/>
    <x v="2"/>
    <x v="10"/>
    <x v="1"/>
    <n v="8193"/>
  </r>
  <r>
    <n v="4327"/>
    <d v="2024-01-19T20:58:06"/>
    <d v="2024-01-19T20:58:48"/>
    <s v="46044959@ventasyservicios.com.co"/>
    <s v="Brayan Enrique Cuida Castillo"/>
    <m/>
    <d v="2024-01-18T00:00:00"/>
    <s v="8:47 a. m."/>
    <x v="4"/>
    <m/>
    <m/>
    <m/>
    <m/>
    <m/>
    <m/>
    <m/>
    <m/>
    <s v="almacen@asebiol.com"/>
    <s v="Factura y actualización de datos"/>
    <s v="8.22501659"/>
    <s v="  ASEBIOL S A S"/>
    <s v="MICRO"/>
    <s v="CLIENTE CLARO"/>
    <x v="0"/>
    <m/>
    <s v="MÓVIL"/>
    <m/>
    <m/>
    <s v="FACTURA"/>
    <m/>
    <m/>
    <m/>
    <m/>
    <m/>
    <m/>
    <m/>
    <m/>
    <m/>
    <m/>
    <m/>
    <m/>
    <m/>
    <m/>
    <m/>
    <m/>
    <m/>
    <m/>
    <s v="ACTIVACIÓN DE FACTURA ELECTRÓNICA"/>
    <m/>
    <m/>
    <m/>
    <m/>
    <m/>
    <m/>
    <m/>
    <m/>
    <m/>
    <m/>
    <m/>
    <m/>
    <m/>
    <m/>
    <m/>
    <m/>
    <m/>
    <m/>
    <m/>
    <m/>
    <m/>
    <m/>
    <m/>
    <m/>
    <m/>
    <m/>
    <m/>
    <m/>
    <m/>
    <m/>
    <m/>
    <m/>
    <m/>
    <m/>
    <m/>
    <m/>
    <m/>
    <m/>
    <m/>
    <m/>
    <m/>
    <m/>
    <m/>
    <m/>
    <m/>
    <m/>
    <m/>
    <m/>
    <m/>
    <m/>
    <m/>
    <m/>
    <m/>
    <m/>
    <m/>
    <m/>
    <m/>
    <m/>
    <m/>
    <m/>
    <m/>
    <m/>
    <m/>
    <m/>
    <m/>
    <m/>
    <m/>
    <m/>
    <m/>
    <m/>
    <m/>
    <m/>
    <m/>
    <m/>
    <m/>
    <m/>
    <m/>
    <m/>
    <m/>
    <m/>
    <m/>
    <m/>
    <m/>
    <m/>
    <m/>
    <m/>
    <m/>
    <m/>
    <m/>
    <x v="0"/>
    <m/>
    <m/>
    <m/>
    <m/>
    <m/>
    <s v="GESTIONADO"/>
    <m/>
    <d v="2024-01-19T00:00:00"/>
    <s v="nn"/>
    <m/>
    <x v="87"/>
    <x v="0"/>
    <x v="0"/>
    <x v="46"/>
    <x v="1"/>
    <n v="1"/>
    <n v="1"/>
    <n v="1"/>
    <n v="1"/>
    <x v="0"/>
    <n v="1"/>
    <s v="8.22501659  ASEBIOL S A S"/>
    <x v="0"/>
    <d v="2024-01-19T00:00:00"/>
    <x v="4292"/>
    <d v="1899-12-30T00:00:00"/>
    <d v="2024-01-18T08:47:00"/>
    <s v="8:47"/>
    <d v="1899-12-31T12:11:48"/>
    <x v="0"/>
    <x v="0"/>
    <x v="7"/>
    <x v="0"/>
    <n v="8193"/>
  </r>
  <r>
    <n v="4328"/>
    <d v="2024-01-19T20:57:29"/>
    <d v="2024-01-19T20:58:57"/>
    <s v="45077016@ventasyservicios.com.co"/>
    <s v="Luis Guanuquiza Dominguez"/>
    <m/>
    <d v="2024-01-19T00:00:00"/>
    <s v="14:34"/>
    <x v="3"/>
    <m/>
    <s v="15572502"/>
    <m/>
    <m/>
    <m/>
    <m/>
    <m/>
    <m/>
    <m/>
    <m/>
    <s v="900445089"/>
    <s v="TAHUS TALENTO HUMANO EN SALUD SINDICATO"/>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9T00:00:00"/>
    <m/>
    <m/>
    <x v="21"/>
    <x v="3"/>
    <x v="0"/>
    <x v="0"/>
    <x v="0"/>
    <n v="1"/>
    <n v="1"/>
    <n v="1"/>
    <n v="1"/>
    <x v="0"/>
    <n v="1"/>
    <s v="900445089TAHUS TALENTO HUMANO EN SALUD SINDICATO"/>
    <x v="0"/>
    <d v="2024-01-19T00:00:00"/>
    <x v="4293"/>
    <d v="1899-12-30T00:00:00"/>
    <d v="2024-01-19T14:34:00"/>
    <s v="14:34"/>
    <d v="1899-12-30T06:24:57"/>
    <x v="2"/>
    <x v="2"/>
    <x v="25"/>
    <x v="1"/>
    <n v="8193"/>
  </r>
  <r>
    <n v="4329"/>
    <d v="2024-01-19T20:49:08"/>
    <d v="2024-01-19T20:59:48"/>
    <s v="45961543@ventasyservicios.com.co"/>
    <s v="Juan Jose Duque Aguirre"/>
    <m/>
    <d v="2024-01-19T00:00:00"/>
    <s v="16:04"/>
    <x v="1"/>
    <m/>
    <m/>
    <s v="M Y G LIMITADA"/>
    <s v="815004075"/>
    <s v="HABILITACIÓN"/>
    <m/>
    <m/>
    <m/>
    <m/>
    <m/>
    <m/>
    <m/>
    <m/>
    <m/>
    <x v="2"/>
    <m/>
    <m/>
    <m/>
    <m/>
    <m/>
    <m/>
    <m/>
    <m/>
    <m/>
    <m/>
    <m/>
    <m/>
    <m/>
    <m/>
    <m/>
    <m/>
    <m/>
    <m/>
    <m/>
    <m/>
    <m/>
    <m/>
    <m/>
    <m/>
    <m/>
    <m/>
    <m/>
    <m/>
    <m/>
    <m/>
    <m/>
    <m/>
    <m/>
    <m/>
    <m/>
    <m/>
    <m/>
    <m/>
    <m/>
    <m/>
    <m/>
    <m/>
    <m/>
    <m/>
    <m/>
    <m/>
    <m/>
    <m/>
    <m/>
    <m/>
    <m/>
    <m/>
    <m/>
    <m/>
    <m/>
    <m/>
    <m/>
    <m/>
    <m/>
    <m/>
    <m/>
    <m/>
    <m/>
    <m/>
    <m/>
    <m/>
    <m/>
    <m/>
    <m/>
    <m/>
    <m/>
    <m/>
    <m/>
    <m/>
    <m/>
    <m/>
    <m/>
    <m/>
    <m/>
    <m/>
    <m/>
    <m/>
    <m/>
    <m/>
    <m/>
    <m/>
    <m/>
    <m/>
    <m/>
    <m/>
    <m/>
    <m/>
    <s v="HABILITACIÓN DE CORREO(S)"/>
    <m/>
    <s v="myglimitada@hotmail.com, ysanclementef@sura.com.co y milchasalvarez@sura.com.co"/>
    <m/>
    <m/>
    <m/>
    <m/>
    <m/>
    <m/>
    <m/>
    <m/>
    <m/>
    <m/>
    <m/>
    <m/>
    <m/>
    <m/>
    <m/>
    <m/>
    <m/>
    <m/>
    <x v="0"/>
    <m/>
    <m/>
    <m/>
    <m/>
    <m/>
    <m/>
    <m/>
    <d v="2024-01-19T00:00:00"/>
    <m/>
    <m/>
    <x v="55"/>
    <x v="1"/>
    <x v="0"/>
    <x v="0"/>
    <x v="0"/>
    <n v="1"/>
    <n v="1"/>
    <n v="1"/>
    <n v="1"/>
    <x v="2"/>
    <n v="2"/>
    <s v="815004075"/>
    <x v="2"/>
    <d v="2024-01-19T00:00:00"/>
    <x v="4294"/>
    <d v="1899-12-30T00:00:00"/>
    <d v="2024-01-19T16:04:00"/>
    <s v="16:04"/>
    <d v="1899-12-30T04:55:48"/>
    <x v="1"/>
    <x v="1"/>
    <x v="6"/>
    <x v="1"/>
    <n v="8193"/>
  </r>
  <r>
    <n v="4330"/>
    <d v="2024-01-19T20:59:29"/>
    <d v="2024-01-19T21:00:13"/>
    <s v="45961588@ventasyservicios.com.co"/>
    <s v="Brian Fernando Camacho Hernandez"/>
    <m/>
    <d v="2024-01-19T00:00:00"/>
    <s v="740"/>
    <x v="4"/>
    <m/>
    <m/>
    <m/>
    <m/>
    <m/>
    <m/>
    <m/>
    <m/>
    <s v="JEVEGA@VEGAMEDIA.NET"/>
    <s v="Re: solicitud validación de cancelación del plan derecho de petición 4488240000109156"/>
    <s v="3163232302"/>
    <s v="GRUPO VEGA MEDIA SAS - "/>
    <s v="MICRO"/>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9T00:00:00"/>
    <s v="NA"/>
    <s v="NAQ"/>
    <x v="61"/>
    <x v="0"/>
    <x v="0"/>
    <x v="0"/>
    <x v="0"/>
    <n v="1"/>
    <n v="1"/>
    <n v="1"/>
    <n v="1"/>
    <x v="0"/>
    <n v="1"/>
    <s v="3163232302GRUPO VEGA MEDIA SAS - "/>
    <x v="0"/>
    <d v="2024-01-19T00:00:00"/>
    <x v="4295"/>
    <d v="1899-12-30T00:00:00"/>
    <d v="2024-01-19T00:00:00"/>
    <s v="Hora mal diligenciada."/>
    <d v="1899-12-30T21:00:13"/>
    <x v="4"/>
    <x v="2"/>
    <x v="21"/>
    <x v="0"/>
    <n v="8193"/>
  </r>
  <r>
    <n v="4331"/>
    <d v="2024-01-19T20:59:58"/>
    <d v="2024-01-19T21:04:53"/>
    <s v="45961543@ventasyservicios.com.co"/>
    <s v="Juan Jose Duque Aguirre"/>
    <m/>
    <d v="2024-01-19T00:00:00"/>
    <s v="16:19"/>
    <x v="1"/>
    <m/>
    <m/>
    <s v="DISENCA CONSTRUCCIONES S.A.S."/>
    <s v="901235286"/>
    <s v="INFORMACIÓN"/>
    <m/>
    <m/>
    <m/>
    <m/>
    <m/>
    <m/>
    <m/>
    <m/>
    <m/>
    <x v="2"/>
    <m/>
    <m/>
    <m/>
    <m/>
    <m/>
    <m/>
    <m/>
    <m/>
    <m/>
    <m/>
    <m/>
    <m/>
    <m/>
    <m/>
    <m/>
    <m/>
    <m/>
    <m/>
    <m/>
    <m/>
    <m/>
    <m/>
    <m/>
    <m/>
    <m/>
    <m/>
    <m/>
    <m/>
    <m/>
    <m/>
    <m/>
    <m/>
    <m/>
    <m/>
    <m/>
    <m/>
    <m/>
    <m/>
    <m/>
    <m/>
    <m/>
    <m/>
    <m/>
    <m/>
    <m/>
    <m/>
    <m/>
    <m/>
    <m/>
    <m/>
    <m/>
    <m/>
    <m/>
    <m/>
    <m/>
    <m/>
    <m/>
    <m/>
    <m/>
    <m/>
    <m/>
    <m/>
    <m/>
    <m/>
    <m/>
    <m/>
    <m/>
    <m/>
    <m/>
    <m/>
    <m/>
    <m/>
    <m/>
    <m/>
    <m/>
    <m/>
    <m/>
    <m/>
    <m/>
    <m/>
    <m/>
    <m/>
    <m/>
    <m/>
    <m/>
    <m/>
    <m/>
    <m/>
    <s v="OTROS TEMAS"/>
    <s v="OTROS TEMAS"/>
    <m/>
    <s v="falta de informacion"/>
    <m/>
    <m/>
    <m/>
    <m/>
    <m/>
    <m/>
    <m/>
    <m/>
    <m/>
    <m/>
    <m/>
    <m/>
    <m/>
    <m/>
    <m/>
    <m/>
    <m/>
    <m/>
    <m/>
    <m/>
    <m/>
    <x v="0"/>
    <m/>
    <m/>
    <m/>
    <m/>
    <m/>
    <s v="GESTIONADO"/>
    <m/>
    <d v="2024-01-19T00:00:00"/>
    <m/>
    <m/>
    <x v="56"/>
    <x v="1"/>
    <x v="0"/>
    <x v="0"/>
    <x v="0"/>
    <n v="1"/>
    <n v="1"/>
    <n v="1"/>
    <n v="1"/>
    <x v="0"/>
    <n v="1"/>
    <s v="901235286"/>
    <x v="2"/>
    <d v="2024-01-19T00:00:00"/>
    <x v="4296"/>
    <d v="1899-12-30T00:00:00"/>
    <d v="2024-01-19T16:19:00"/>
    <s v="16:19"/>
    <d v="1899-12-30T04:45:53"/>
    <x v="1"/>
    <x v="1"/>
    <x v="6"/>
    <x v="1"/>
    <n v="8193"/>
  </r>
  <r>
    <n v="4332"/>
    <d v="2024-01-19T21:07:56"/>
    <d v="2024-01-19T21:08:29"/>
    <s v="45961588@ventasyservicios.com.co"/>
    <s v="Brian Fernando Camacho Hernandez"/>
    <m/>
    <d v="2024-01-19T00:00:00"/>
    <s v="706"/>
    <x v="4"/>
    <m/>
    <m/>
    <m/>
    <m/>
    <m/>
    <m/>
    <m/>
    <m/>
    <s v="natalia.vargas@marquillas.com.co"/>
    <s v="Re: Marquillas S.A.S Solicitud de cancelación de línea"/>
    <s v="3218153447 "/>
    <s v="MARQUILLAS SAS "/>
    <s v="PYME PEQUEÑA"/>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9T00:00:00"/>
    <s v="NA"/>
    <s v="NA"/>
    <x v="61"/>
    <x v="0"/>
    <x v="0"/>
    <x v="0"/>
    <x v="0"/>
    <n v="1"/>
    <n v="1"/>
    <n v="1"/>
    <n v="1"/>
    <x v="2"/>
    <n v="2"/>
    <s v="3218153447 MARQUILLAS SAS "/>
    <x v="0"/>
    <d v="2024-01-19T00:00:00"/>
    <x v="4297"/>
    <d v="1899-12-30T00:00:00"/>
    <d v="2024-01-19T00:00:00"/>
    <s v="Hora mal diligenciada."/>
    <d v="1899-12-30T21:08:29"/>
    <x v="4"/>
    <x v="2"/>
    <x v="21"/>
    <x v="0"/>
    <n v="8193"/>
  </r>
  <r>
    <n v="4333"/>
    <d v="2024-01-19T21:08:59"/>
    <d v="2024-01-19T21:10:06"/>
    <s v="45077024@ventasyservicios.com.co"/>
    <s v="Leidy Tatiana Pinzon Calderon"/>
    <m/>
    <d v="2024-01-19T00:00:00"/>
    <s v="10:00"/>
    <x v="7"/>
    <m/>
    <m/>
    <m/>
    <m/>
    <m/>
    <m/>
    <s v="soporteti@funerariasantacruz.co"/>
    <s v="RE: CESION LINEA TELEFONICA"/>
    <m/>
    <m/>
    <s v="3115216955"/>
    <s v="FUNERARIA SANTA CRUZ  PLAN ORQUIDEA FU"/>
    <s v="SOH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9T00:00:00"/>
    <m/>
    <m/>
    <x v="79"/>
    <x v="6"/>
    <x v="0"/>
    <x v="0"/>
    <x v="0"/>
    <n v="1"/>
    <n v="1"/>
    <n v="1"/>
    <n v="1"/>
    <x v="0"/>
    <n v="1"/>
    <s v="3115216955FUNERARIA SANTA CRUZ  PLAN ORQUIDEA FU"/>
    <x v="0"/>
    <d v="2024-01-19T00:00:00"/>
    <x v="4298"/>
    <d v="1899-12-30T00:00:00"/>
    <d v="2024-01-19T10:00:00"/>
    <s v="10:00"/>
    <d v="1899-12-30T11:10:06"/>
    <x v="2"/>
    <x v="2"/>
    <x v="12"/>
    <x v="1"/>
    <n v="8193"/>
  </r>
  <r>
    <n v="4334"/>
    <d v="2024-01-19T21:08:33"/>
    <d v="2024-01-19T21:10:40"/>
    <s v="46046817@ventasyservicios.com.co"/>
    <s v="Nicolas Romero Parra"/>
    <m/>
    <d v="2024-01-18T00:00:00"/>
    <s v="12:23"/>
    <x v="0"/>
    <m/>
    <m/>
    <m/>
    <m/>
    <m/>
    <m/>
    <m/>
    <m/>
    <s v="info@citygps.co"/>
    <s v="Fwd: solicitud de Información sobre la  confirmación de entrega de documentos."/>
    <s v="0"/>
    <s v="CITY GROUP"/>
    <s v="PYME MEDIANA"/>
    <s v="CLIENTE CLARO"/>
    <x v="0"/>
    <m/>
    <s v="MÓVIL"/>
    <m/>
    <m/>
    <s v="CASO RECHAZADO"/>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19T00:00:00"/>
    <s v="N/A"/>
    <s v="0"/>
    <x v="3"/>
    <x v="0"/>
    <x v="0"/>
    <x v="0"/>
    <x v="0"/>
    <n v="1"/>
    <n v="1"/>
    <n v="1"/>
    <n v="1"/>
    <x v="0"/>
    <n v="1"/>
    <s v="0CITY GROUP"/>
    <x v="0"/>
    <d v="2024-01-19T00:00:00"/>
    <x v="4299"/>
    <d v="1899-12-30T00:00:00"/>
    <d v="2024-01-18T12:23:00"/>
    <s v="12:23"/>
    <d v="1899-12-31T08:47:40"/>
    <x v="0"/>
    <x v="0"/>
    <x v="3"/>
    <x v="1"/>
    <n v="8193"/>
  </r>
  <r>
    <n v="4335"/>
    <d v="2024-01-19T21:05:08"/>
    <d v="2024-01-19T21:10:49"/>
    <s v="45961543@ventasyservicios.com.co"/>
    <s v="Juan Jose Duque Aguirre"/>
    <m/>
    <d v="2024-01-19T00:00:00"/>
    <s v="16:26"/>
    <x v="1"/>
    <m/>
    <m/>
    <s v="INVERSIONES RESTREPO PERE"/>
    <s v="860027563"/>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19T00:00:00"/>
    <m/>
    <m/>
    <x v="5"/>
    <x v="1"/>
    <x v="0"/>
    <x v="0"/>
    <x v="0"/>
    <n v="1"/>
    <n v="1"/>
    <n v="1"/>
    <n v="1"/>
    <x v="0"/>
    <n v="1"/>
    <s v="860027563"/>
    <x v="2"/>
    <d v="2024-01-19T00:00:00"/>
    <x v="4300"/>
    <d v="1899-12-30T00:00:00"/>
    <d v="2024-01-19T16:26:00"/>
    <s v="16:26"/>
    <d v="1899-12-30T04:44:49"/>
    <x v="1"/>
    <x v="1"/>
    <x v="6"/>
    <x v="1"/>
    <n v="8193"/>
  </r>
  <r>
    <n v="4336"/>
    <d v="2024-01-19T21:10:38"/>
    <d v="2024-01-19T21:12:13"/>
    <s v="45981202@ventasyservicios.com.co"/>
    <s v="Candida Mayerli Moyano Casallas"/>
    <m/>
    <d v="2024-01-19T00:00:00"/>
    <s v="3:53 p. m."/>
    <x v="8"/>
    <m/>
    <m/>
    <m/>
    <m/>
    <m/>
    <s v="BANCOLOMBIA"/>
    <m/>
    <m/>
    <s v="-"/>
    <s v="RE: SOLICITUD PLAN CELULAR Y DATOS"/>
    <s v="3105035402"/>
    <s v="BANCOLOMBIA"/>
    <s v="MASIVO"/>
    <s v="CLIENTE EXTERNO"/>
    <x v="1"/>
    <s v="3105035402"/>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9T00:00:00"/>
    <m/>
    <m/>
    <x v="47"/>
    <x v="7"/>
    <x v="0"/>
    <x v="0"/>
    <x v="0"/>
    <n v="1"/>
    <n v="1"/>
    <n v="1"/>
    <n v="1"/>
    <x v="2"/>
    <n v="2"/>
    <s v="3105035402BANCOLOMBIA"/>
    <x v="0"/>
    <d v="2024-01-19T00:00:00"/>
    <x v="4301"/>
    <d v="1899-12-30T00:00:00"/>
    <d v="2024-01-19T03:53:00"/>
    <s v="3:53"/>
    <d v="1899-12-30T17:19:13"/>
    <x v="3"/>
    <x v="2"/>
    <x v="10"/>
    <x v="1"/>
    <n v="8193"/>
  </r>
  <r>
    <n v="4337"/>
    <d v="2024-01-19T21:13:05"/>
    <d v="2024-01-19T21:13:48"/>
    <s v="45077024@ventasyservicios.com.co"/>
    <s v="Leidy Tatiana Pinzon Calderon"/>
    <m/>
    <d v="2024-01-19T00:00:00"/>
    <s v="10:05"/>
    <x v="7"/>
    <m/>
    <m/>
    <m/>
    <m/>
    <m/>
    <m/>
    <s v="soporteti@funerariasantacruz.co"/>
    <s v="Cesión Línea Telefónica Alba Elcy"/>
    <m/>
    <m/>
    <s v="3102307620"/>
    <s v="FUNERARIA SANTA CRUZ  PLAN ORQUIDEA FUN"/>
    <s v="SOH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9T00:00:00"/>
    <m/>
    <m/>
    <x v="79"/>
    <x v="6"/>
    <x v="0"/>
    <x v="0"/>
    <x v="0"/>
    <n v="1"/>
    <n v="1"/>
    <n v="1"/>
    <n v="1"/>
    <x v="0"/>
    <n v="1"/>
    <s v="3102307620FUNERARIA SANTA CRUZ  PLAN ORQUIDEA FUN"/>
    <x v="0"/>
    <d v="2024-01-19T00:00:00"/>
    <x v="4302"/>
    <d v="1899-12-30T00:00:00"/>
    <d v="2024-01-19T10:05:00"/>
    <s v="10:05"/>
    <d v="1899-12-30T11:08:48"/>
    <x v="2"/>
    <x v="2"/>
    <x v="12"/>
    <x v="1"/>
    <n v="8193"/>
  </r>
  <r>
    <n v="4338"/>
    <d v="2024-01-19T21:16:53"/>
    <d v="2024-01-19T21:18:06"/>
    <s v="45077024@ventasyservicios.com.co"/>
    <s v="Leidy Tatiana Pinzon Calderon"/>
    <m/>
    <d v="2024-01-19T00:00:00"/>
    <s v="10:07"/>
    <x v="7"/>
    <m/>
    <m/>
    <m/>
    <m/>
    <m/>
    <m/>
    <s v="clmartinez@bgeneral.com"/>
    <s v="RE: Cesi?n l?nea celular"/>
    <m/>
    <m/>
    <s v="3102328750"/>
    <s v="BANCO GENERAL S.A."/>
    <s v="MICR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9T00:00:00"/>
    <m/>
    <m/>
    <x v="79"/>
    <x v="6"/>
    <x v="0"/>
    <x v="0"/>
    <x v="0"/>
    <n v="1"/>
    <n v="1"/>
    <n v="1"/>
    <n v="1"/>
    <x v="1"/>
    <n v="6"/>
    <s v="3102328750BANCO GENERAL S.A."/>
    <x v="0"/>
    <d v="2024-01-19T00:00:00"/>
    <x v="4303"/>
    <d v="1899-12-30T00:00:00"/>
    <d v="2024-01-19T10:07:00"/>
    <s v="10:07"/>
    <d v="1899-12-30T11:11:06"/>
    <x v="2"/>
    <x v="2"/>
    <x v="12"/>
    <x v="1"/>
    <n v="8193"/>
  </r>
  <r>
    <n v="4339"/>
    <d v="2024-01-19T21:19:11"/>
    <d v="2024-01-19T21:19:16"/>
    <s v="45961543@ventasyservicios.com.co"/>
    <s v="Juan Jose Duque Aguirre"/>
    <m/>
    <d v="2024-01-19T00:00:00"/>
    <s v="16:31"/>
    <x v="1"/>
    <m/>
    <m/>
    <s v="YANACONAS MOTOR S.A"/>
    <s v="805030706"/>
    <s v="INFORMACIÓN"/>
    <m/>
    <m/>
    <m/>
    <m/>
    <m/>
    <m/>
    <m/>
    <m/>
    <m/>
    <x v="2"/>
    <m/>
    <m/>
    <m/>
    <m/>
    <m/>
    <m/>
    <m/>
    <m/>
    <m/>
    <m/>
    <m/>
    <m/>
    <m/>
    <m/>
    <m/>
    <m/>
    <m/>
    <m/>
    <m/>
    <m/>
    <m/>
    <m/>
    <m/>
    <m/>
    <m/>
    <m/>
    <m/>
    <m/>
    <m/>
    <m/>
    <m/>
    <m/>
    <m/>
    <m/>
    <m/>
    <m/>
    <m/>
    <m/>
    <m/>
    <m/>
    <m/>
    <m/>
    <m/>
    <m/>
    <m/>
    <m/>
    <m/>
    <m/>
    <m/>
    <m/>
    <m/>
    <m/>
    <m/>
    <m/>
    <m/>
    <m/>
    <m/>
    <m/>
    <m/>
    <m/>
    <m/>
    <m/>
    <m/>
    <m/>
    <m/>
    <m/>
    <m/>
    <m/>
    <m/>
    <m/>
    <m/>
    <m/>
    <m/>
    <m/>
    <m/>
    <m/>
    <m/>
    <m/>
    <m/>
    <m/>
    <m/>
    <m/>
    <m/>
    <m/>
    <m/>
    <m/>
    <m/>
    <m/>
    <s v="OTROS TEMAS"/>
    <s v="OTROS TEMAS"/>
    <m/>
    <s v="CLIENTE CON CSM"/>
    <m/>
    <m/>
    <m/>
    <m/>
    <m/>
    <m/>
    <m/>
    <m/>
    <m/>
    <m/>
    <m/>
    <m/>
    <m/>
    <m/>
    <m/>
    <m/>
    <m/>
    <m/>
    <m/>
    <m/>
    <m/>
    <x v="0"/>
    <m/>
    <m/>
    <m/>
    <m/>
    <m/>
    <s v="GESTIONADO"/>
    <m/>
    <d v="2024-01-19T00:00:00"/>
    <m/>
    <m/>
    <x v="56"/>
    <x v="1"/>
    <x v="0"/>
    <x v="0"/>
    <x v="0"/>
    <n v="1"/>
    <n v="1"/>
    <n v="1"/>
    <n v="1"/>
    <x v="2"/>
    <n v="2"/>
    <s v="805030706"/>
    <x v="2"/>
    <d v="2024-01-19T00:00:00"/>
    <x v="4304"/>
    <d v="1899-12-30T00:00:00"/>
    <d v="2024-01-19T16:31:00"/>
    <s v="16:31"/>
    <d v="1899-12-30T04:48:16"/>
    <x v="1"/>
    <x v="1"/>
    <x v="6"/>
    <x v="1"/>
    <n v="8193"/>
  </r>
  <r>
    <n v="4340"/>
    <d v="2024-01-19T21:16:34"/>
    <d v="2024-01-19T21:19:20"/>
    <s v="45981202@ventasyservicios.com.co"/>
    <s v="Candida Mayerli Moyano Casallas"/>
    <m/>
    <d v="2024-01-19T00:00:00"/>
    <s v="4:49 p. m."/>
    <x v="8"/>
    <m/>
    <m/>
    <m/>
    <m/>
    <m/>
    <s v="BANCOLOMBIA"/>
    <m/>
    <m/>
    <s v="-"/>
    <s v="RE: Solicitud de línea de portabilidad URGENTE"/>
    <s v="3184936494  "/>
    <s v="BANCOLOMBIA"/>
    <s v="MASIVO"/>
    <s v="CLIENTE EXTERNO"/>
    <x v="1"/>
    <s v="DANIEL STYVEN BUSTAMANTE ARBOLEDA"/>
    <s v="MÓVIL"/>
    <m/>
    <m/>
    <s v="CAMBIO PLAN TARIFA"/>
    <m/>
    <m/>
    <m/>
    <m/>
    <s v="UPGRADE - PARALELO"/>
    <m/>
    <m/>
    <m/>
    <m/>
    <m/>
    <m/>
    <m/>
    <m/>
    <m/>
    <m/>
    <m/>
    <m/>
    <m/>
    <m/>
    <m/>
    <m/>
    <m/>
    <m/>
    <m/>
    <m/>
    <m/>
    <m/>
    <m/>
    <m/>
    <m/>
    <m/>
    <m/>
    <m/>
    <m/>
    <m/>
    <m/>
    <m/>
    <m/>
    <m/>
    <m/>
    <m/>
    <m/>
    <m/>
    <m/>
    <m/>
    <m/>
    <m/>
    <m/>
    <m/>
    <m/>
    <m/>
    <m/>
    <m/>
    <m/>
    <m/>
    <m/>
    <m/>
    <m/>
    <m/>
    <m/>
    <m/>
    <m/>
    <m/>
    <m/>
    <m/>
    <m/>
    <m/>
    <m/>
    <m/>
    <m/>
    <m/>
    <m/>
    <m/>
    <m/>
    <m/>
    <m/>
    <m/>
    <m/>
    <m/>
    <m/>
    <m/>
    <m/>
    <m/>
    <m/>
    <m/>
    <m/>
    <m/>
    <m/>
    <m/>
    <m/>
    <m/>
    <m/>
    <m/>
    <m/>
    <m/>
    <m/>
    <m/>
    <m/>
    <m/>
    <m/>
    <m/>
    <m/>
    <m/>
    <m/>
    <m/>
    <m/>
    <m/>
    <m/>
    <x v="0"/>
    <m/>
    <m/>
    <m/>
    <m/>
    <m/>
    <s v="GESTIONADO"/>
    <m/>
    <d v="2024-01-19T00:00:00"/>
    <m/>
    <m/>
    <x v="62"/>
    <x v="7"/>
    <x v="0"/>
    <x v="49"/>
    <x v="1"/>
    <n v="1"/>
    <n v="1"/>
    <n v="1"/>
    <n v="1"/>
    <x v="0"/>
    <n v="1"/>
    <s v="3184936494  BANCOLOMBIA"/>
    <x v="0"/>
    <d v="2024-01-19T00:00:00"/>
    <x v="4305"/>
    <d v="1899-12-30T00:00:00"/>
    <d v="2024-01-19T04:49:00"/>
    <s v="4:49"/>
    <d v="1899-12-30T16:30:20"/>
    <x v="3"/>
    <x v="2"/>
    <x v="10"/>
    <x v="1"/>
    <n v="8193"/>
  </r>
  <r>
    <n v="4341"/>
    <d v="2024-01-19T21:20:03"/>
    <d v="2024-01-19T21:20:26"/>
    <s v="45077016@ventasyservicios.com.co"/>
    <s v="Luis Guanuquiza Dominguez"/>
    <m/>
    <d v="2024-01-19T00:00:00"/>
    <s v="16:27"/>
    <x v="3"/>
    <m/>
    <s v="15572580"/>
    <m/>
    <m/>
    <m/>
    <m/>
    <m/>
    <m/>
    <m/>
    <m/>
    <s v="901175650"/>
    <s v="LINEGPS SAS"/>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9T00:00:00"/>
    <m/>
    <m/>
    <x v="21"/>
    <x v="3"/>
    <x v="0"/>
    <x v="0"/>
    <x v="0"/>
    <n v="1"/>
    <n v="1"/>
    <n v="1"/>
    <n v="1"/>
    <x v="0"/>
    <n v="1"/>
    <s v="901175650LINEGPS SAS"/>
    <x v="2"/>
    <d v="2024-01-19T00:00:00"/>
    <x v="4306"/>
    <d v="1899-12-30T00:00:00"/>
    <d v="2024-01-19T16:27:00"/>
    <s v="16:27"/>
    <d v="1899-12-30T04:53:26"/>
    <x v="1"/>
    <x v="1"/>
    <x v="25"/>
    <x v="1"/>
    <n v="8193"/>
  </r>
  <r>
    <n v="4342"/>
    <d v="2024-01-19T21:19:47"/>
    <d v="2024-01-19T21:21:36"/>
    <s v="45702314@ventasyservicios.com.co"/>
    <s v="Andrea Paola Jimenez Lopez"/>
    <m/>
    <d v="2024-01-18T00:00:00"/>
    <s v="14:24"/>
    <x v="4"/>
    <m/>
    <m/>
    <m/>
    <m/>
    <m/>
    <m/>
    <m/>
    <m/>
    <s v="mitros60@hotmail.com"/>
    <s v="Re: CASO CANCELACION SEGMENTO PYME"/>
    <s v="23720694"/>
    <s v="EDIFICIO PINOS DE LISBOA PROPIEDAD"/>
    <s v="SOHO"/>
    <s v="CLIENTE EXTERNO"/>
    <x v="0"/>
    <m/>
    <s v="FIJO"/>
    <s v="HFC"/>
    <s v="CANCELACIÓN DE SERVICIO"/>
    <m/>
    <m/>
    <m/>
    <m/>
    <m/>
    <m/>
    <m/>
    <s v="CANCELACIÓN"/>
    <m/>
    <m/>
    <m/>
    <m/>
    <m/>
    <m/>
    <m/>
    <m/>
    <m/>
    <m/>
    <m/>
    <m/>
    <m/>
    <m/>
    <m/>
    <m/>
    <m/>
    <m/>
    <m/>
    <m/>
    <m/>
    <m/>
    <m/>
    <m/>
    <m/>
    <m/>
    <m/>
    <m/>
    <m/>
    <m/>
    <m/>
    <m/>
    <m/>
    <m/>
    <m/>
    <m/>
    <m/>
    <m/>
    <m/>
    <m/>
    <m/>
    <m/>
    <m/>
    <m/>
    <m/>
    <m/>
    <m/>
    <m/>
    <m/>
    <m/>
    <m/>
    <m/>
    <m/>
    <m/>
    <m/>
    <m/>
    <m/>
    <m/>
    <m/>
    <m/>
    <m/>
    <m/>
    <m/>
    <m/>
    <m/>
    <m/>
    <m/>
    <m/>
    <m/>
    <m/>
    <m/>
    <m/>
    <m/>
    <m/>
    <m/>
    <m/>
    <m/>
    <m/>
    <m/>
    <m/>
    <m/>
    <m/>
    <m/>
    <m/>
    <m/>
    <m/>
    <m/>
    <m/>
    <m/>
    <m/>
    <m/>
    <m/>
    <m/>
    <m/>
    <m/>
    <m/>
    <m/>
    <s v="TOTAL"/>
    <m/>
    <s v="CIERRE DE SEDE"/>
    <m/>
    <x v="1"/>
    <m/>
    <m/>
    <s v="1"/>
    <m/>
    <m/>
    <s v="GESTIONADO"/>
    <m/>
    <d v="2024-01-19T00:00:00"/>
    <m/>
    <m/>
    <x v="53"/>
    <x v="0"/>
    <x v="0"/>
    <x v="19"/>
    <x v="1"/>
    <n v="1"/>
    <n v="1"/>
    <n v="1"/>
    <n v="1"/>
    <x v="0"/>
    <n v="1"/>
    <s v="23720694EDIFICIO PINOS DE LISBOA PROPIEDAD"/>
    <x v="0"/>
    <d v="2024-01-19T00:00:00"/>
    <x v="4307"/>
    <d v="1899-12-30T00:00:00"/>
    <d v="2024-01-18T14:24:00"/>
    <s v="14:24"/>
    <d v="1899-12-31T06:57:36"/>
    <x v="0"/>
    <x v="0"/>
    <x v="32"/>
    <x v="0"/>
    <n v="8193"/>
  </r>
  <r>
    <n v="4343"/>
    <d v="2024-01-19T21:21:45"/>
    <d v="2024-01-19T21:23:22"/>
    <s v="45961543@ventasyservicios.com.co"/>
    <s v="Juan Jose Duque Aguirre"/>
    <m/>
    <d v="2024-01-19T00:00:00"/>
    <s v="17:17"/>
    <x v="1"/>
    <m/>
    <m/>
    <s v="0"/>
    <s v="0"/>
    <s v="INFORMACIÓN"/>
    <m/>
    <m/>
    <m/>
    <m/>
    <m/>
    <m/>
    <m/>
    <m/>
    <m/>
    <x v="2"/>
    <m/>
    <m/>
    <m/>
    <m/>
    <m/>
    <m/>
    <m/>
    <m/>
    <m/>
    <m/>
    <m/>
    <m/>
    <m/>
    <m/>
    <m/>
    <m/>
    <m/>
    <m/>
    <m/>
    <m/>
    <m/>
    <m/>
    <m/>
    <m/>
    <m/>
    <m/>
    <m/>
    <m/>
    <m/>
    <m/>
    <m/>
    <m/>
    <m/>
    <m/>
    <m/>
    <m/>
    <m/>
    <m/>
    <m/>
    <m/>
    <m/>
    <m/>
    <m/>
    <m/>
    <m/>
    <m/>
    <m/>
    <m/>
    <m/>
    <m/>
    <m/>
    <m/>
    <m/>
    <m/>
    <m/>
    <m/>
    <m/>
    <m/>
    <m/>
    <m/>
    <m/>
    <m/>
    <m/>
    <m/>
    <m/>
    <m/>
    <m/>
    <m/>
    <m/>
    <m/>
    <m/>
    <m/>
    <m/>
    <m/>
    <m/>
    <m/>
    <m/>
    <m/>
    <m/>
    <m/>
    <m/>
    <m/>
    <m/>
    <m/>
    <m/>
    <m/>
    <m/>
    <m/>
    <s v="OTROS TEMAS"/>
    <s v="OTROS TEMAS"/>
    <m/>
    <s v="falta de informacion"/>
    <m/>
    <m/>
    <m/>
    <m/>
    <m/>
    <m/>
    <m/>
    <m/>
    <m/>
    <m/>
    <m/>
    <m/>
    <m/>
    <m/>
    <m/>
    <m/>
    <m/>
    <m/>
    <m/>
    <m/>
    <m/>
    <x v="0"/>
    <m/>
    <m/>
    <m/>
    <m/>
    <m/>
    <s v="GESTIONADO"/>
    <m/>
    <d v="2024-01-19T00:00:00"/>
    <m/>
    <m/>
    <x v="56"/>
    <x v="1"/>
    <x v="0"/>
    <x v="0"/>
    <x v="0"/>
    <n v="1"/>
    <n v="1"/>
    <n v="1"/>
    <n v="1"/>
    <x v="0"/>
    <n v="1"/>
    <s v="0"/>
    <x v="2"/>
    <d v="2024-01-19T00:00:00"/>
    <x v="4308"/>
    <d v="1899-12-30T00:00:00"/>
    <d v="2024-01-19T17:17:00"/>
    <s v="17:17"/>
    <d v="1899-12-30T04:06:22"/>
    <x v="1"/>
    <x v="1"/>
    <x v="6"/>
    <x v="1"/>
    <n v="8193"/>
  </r>
  <r>
    <n v="4344"/>
    <d v="2024-01-19T21:10:42"/>
    <d v="2024-01-19T21:24:02"/>
    <s v="46046817@ventasyservicios.com.co"/>
    <s v="Nicolas Romero Parra"/>
    <m/>
    <d v="2024-01-18T00:00:00"/>
    <s v="12:19"/>
    <x v="0"/>
    <m/>
    <m/>
    <m/>
    <m/>
    <m/>
    <m/>
    <m/>
    <m/>
    <s v="consultornegocios1@fronteracelular.com; "/>
    <s v="Re: Fwd: Re: Fwd: RV: INCLUSION MAESTRA LINEAS IOT CLIENTE YAMIDT MANTILLA"/>
    <s v="9102555580"/>
    <s v="Yamidt Alexander Mantilla Pinto"/>
    <s v="MICRO"/>
    <s v="CLIENTE CLAR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19T00:00:00"/>
    <s v="N/A"/>
    <s v="0"/>
    <x v="15"/>
    <x v="0"/>
    <x v="0"/>
    <x v="0"/>
    <x v="0"/>
    <n v="1"/>
    <n v="1"/>
    <n v="1"/>
    <n v="1"/>
    <x v="0"/>
    <n v="1"/>
    <s v="9102555580Yamidt Alexander Mantilla Pinto"/>
    <x v="0"/>
    <d v="2024-01-19T00:00:00"/>
    <x v="4309"/>
    <d v="1899-12-30T00:00:00"/>
    <d v="2024-01-18T12:19:00"/>
    <s v="12:19"/>
    <d v="1899-12-31T09:05:02"/>
    <x v="0"/>
    <x v="0"/>
    <x v="3"/>
    <x v="1"/>
    <n v="8193"/>
  </r>
  <r>
    <n v="4345"/>
    <d v="2024-01-19T21:24:26"/>
    <d v="2024-01-19T21:25:28"/>
    <s v="45077024@ventasyservicios.com.co"/>
    <s v="Leidy Tatiana Pinzon Calderon"/>
    <m/>
    <d v="2024-01-19T00:00:00"/>
    <s v="10:17"/>
    <x v="7"/>
    <m/>
    <m/>
    <m/>
    <m/>
    <m/>
    <m/>
    <s v="nestum12@hotmail.com"/>
    <s v="Re: Cesión contrato línea celular 3153373690"/>
    <m/>
    <m/>
    <s v="3153373690"/>
    <s v="RENTANDES  SAS"/>
    <s v="PYME MEDIAN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19T00:00:00"/>
    <m/>
    <m/>
    <x v="81"/>
    <x v="6"/>
    <x v="0"/>
    <x v="0"/>
    <x v="0"/>
    <n v="1"/>
    <n v="1"/>
    <n v="1"/>
    <n v="1"/>
    <x v="2"/>
    <n v="2"/>
    <s v="3153373690RENTANDES  SAS"/>
    <x v="0"/>
    <d v="2024-01-19T00:00:00"/>
    <x v="4310"/>
    <d v="1899-12-30T00:00:00"/>
    <d v="2024-01-19T10:17:00"/>
    <s v="10:17"/>
    <d v="1899-12-30T11:08:28"/>
    <x v="2"/>
    <x v="2"/>
    <x v="12"/>
    <x v="1"/>
    <n v="8193"/>
  </r>
  <r>
    <n v="4346"/>
    <d v="2024-01-19T21:26:46"/>
    <d v="2024-01-19T21:27:51"/>
    <s v="45961543@ventasyservicios.com.co"/>
    <s v="Juan Jose Duque Aguirre"/>
    <m/>
    <d v="2024-01-19T00:00:00"/>
    <s v="16:43"/>
    <x v="1"/>
    <m/>
    <m/>
    <s v="LUMA PROYECTOS S.A.S"/>
    <s v="900396961"/>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19T00:00:00"/>
    <m/>
    <m/>
    <x v="5"/>
    <x v="1"/>
    <x v="0"/>
    <x v="0"/>
    <x v="0"/>
    <n v="1"/>
    <n v="1"/>
    <n v="1"/>
    <n v="1"/>
    <x v="2"/>
    <n v="3"/>
    <s v="900396961"/>
    <x v="2"/>
    <d v="2024-01-19T00:00:00"/>
    <x v="4311"/>
    <d v="1899-12-30T00:00:00"/>
    <d v="2024-01-19T16:43:00"/>
    <s v="16:43"/>
    <d v="1899-12-30T04:44:51"/>
    <x v="1"/>
    <x v="1"/>
    <x v="6"/>
    <x v="1"/>
    <n v="8193"/>
  </r>
  <r>
    <n v="4347"/>
    <d v="2024-01-19T21:27:05"/>
    <d v="2024-01-19T21:28:08"/>
    <s v="45077024@ventasyservicios.com.co"/>
    <s v="Leidy Tatiana Pinzon Calderon"/>
    <m/>
    <d v="2024-01-19T00:00:00"/>
    <s v="10;47"/>
    <x v="7"/>
    <m/>
    <m/>
    <m/>
    <m/>
    <m/>
    <m/>
    <s v="eimysptati@gmail.com"/>
    <s v="Re: Sesion de contrato"/>
    <m/>
    <m/>
    <s v="3137435495"/>
    <s v="INTERSOLES S.A.S."/>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9T00:00:00"/>
    <m/>
    <m/>
    <x v="78"/>
    <x v="6"/>
    <x v="0"/>
    <x v="0"/>
    <x v="0"/>
    <n v="1"/>
    <n v="1"/>
    <n v="1"/>
    <n v="1"/>
    <x v="2"/>
    <n v="3"/>
    <s v="3137435495INTERSOLES S.A.S."/>
    <x v="0"/>
    <d v="2024-01-19T00:00:00"/>
    <x v="4312"/>
    <d v="1899-12-30T00:00:00"/>
    <s v="ERROR"/>
    <s v="Hora mal diligenciada."/>
    <s v="Corregir hora de gestión."/>
    <x v="0"/>
    <x v="2"/>
    <x v="12"/>
    <x v="1"/>
    <n v="8193"/>
  </r>
  <r>
    <n v="4348"/>
    <d v="2024-01-19T21:31:00"/>
    <d v="2024-01-19T21:32:33"/>
    <s v="45077024@ventasyservicios.com.co"/>
    <s v="Leidy Tatiana Pinzon Calderon"/>
    <m/>
    <d v="2024-01-19T00:00:00"/>
    <s v="10:53"/>
    <x v="7"/>
    <m/>
    <m/>
    <m/>
    <m/>
    <m/>
    <m/>
    <s v="alianzasantamaria@gmail.com"/>
    <s v="Docs Sesiones 3118288557"/>
    <m/>
    <m/>
    <s v="3118288557"/>
    <s v="ALIANZA"/>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9T00:00:00"/>
    <m/>
    <m/>
    <x v="79"/>
    <x v="6"/>
    <x v="0"/>
    <x v="0"/>
    <x v="0"/>
    <n v="1"/>
    <n v="1"/>
    <n v="1"/>
    <n v="1"/>
    <x v="1"/>
    <n v="3"/>
    <s v="3118288557ALIANZA"/>
    <x v="0"/>
    <d v="2024-01-19T00:00:00"/>
    <x v="4313"/>
    <d v="1899-12-30T00:00:00"/>
    <d v="2024-01-19T10:53:00"/>
    <s v="10:53"/>
    <d v="1899-12-30T10:39:33"/>
    <x v="2"/>
    <x v="2"/>
    <x v="12"/>
    <x v="1"/>
    <n v="8193"/>
  </r>
  <r>
    <n v="4349"/>
    <d v="2024-01-19T21:27:53"/>
    <d v="2024-01-19T21:33:48"/>
    <s v="45961543@ventasyservicios.com.co"/>
    <s v="Juan Jose Duque Aguirre"/>
    <m/>
    <d v="2024-01-19T00:00:00"/>
    <s v="16:50"/>
    <x v="1"/>
    <m/>
    <m/>
    <s v="MARIANA AL MOLANO TORRES"/>
    <s v="65782182"/>
    <s v="INFORMACIÓN"/>
    <m/>
    <m/>
    <m/>
    <m/>
    <m/>
    <m/>
    <m/>
    <m/>
    <m/>
    <x v="2"/>
    <m/>
    <m/>
    <m/>
    <m/>
    <m/>
    <m/>
    <m/>
    <m/>
    <m/>
    <m/>
    <m/>
    <m/>
    <m/>
    <m/>
    <m/>
    <m/>
    <m/>
    <m/>
    <m/>
    <m/>
    <m/>
    <m/>
    <m/>
    <m/>
    <m/>
    <m/>
    <m/>
    <m/>
    <m/>
    <m/>
    <m/>
    <m/>
    <m/>
    <m/>
    <m/>
    <m/>
    <m/>
    <m/>
    <m/>
    <m/>
    <m/>
    <m/>
    <m/>
    <m/>
    <m/>
    <m/>
    <m/>
    <m/>
    <m/>
    <m/>
    <m/>
    <m/>
    <m/>
    <m/>
    <m/>
    <m/>
    <m/>
    <m/>
    <m/>
    <m/>
    <m/>
    <m/>
    <m/>
    <m/>
    <m/>
    <m/>
    <m/>
    <m/>
    <m/>
    <m/>
    <m/>
    <m/>
    <m/>
    <m/>
    <m/>
    <m/>
    <m/>
    <m/>
    <m/>
    <m/>
    <m/>
    <m/>
    <m/>
    <m/>
    <m/>
    <m/>
    <m/>
    <m/>
    <s v="OTROS TEMAS"/>
    <s v="REPORTE DE FALLAS APP - PORTAL"/>
    <m/>
    <m/>
    <m/>
    <m/>
    <m/>
    <m/>
    <m/>
    <m/>
    <m/>
    <m/>
    <m/>
    <m/>
    <m/>
    <m/>
    <m/>
    <m/>
    <m/>
    <m/>
    <m/>
    <m/>
    <m/>
    <m/>
    <m/>
    <x v="0"/>
    <m/>
    <m/>
    <m/>
    <m/>
    <m/>
    <s v="GESTIONADO"/>
    <m/>
    <d v="2024-01-19T00:00:00"/>
    <m/>
    <m/>
    <x v="85"/>
    <x v="1"/>
    <x v="0"/>
    <x v="43"/>
    <x v="1"/>
    <n v="1"/>
    <n v="1"/>
    <n v="1"/>
    <n v="1"/>
    <x v="2"/>
    <n v="2"/>
    <s v="65782182"/>
    <x v="2"/>
    <d v="2024-01-19T00:00:00"/>
    <x v="4314"/>
    <d v="1899-12-30T00:00:00"/>
    <d v="2024-01-19T16:50:00"/>
    <s v="16:50"/>
    <d v="1899-12-30T04:43:48"/>
    <x v="1"/>
    <x v="1"/>
    <x v="6"/>
    <x v="1"/>
    <n v="8193"/>
  </r>
  <r>
    <n v="4350"/>
    <d v="2024-01-19T21:34:45"/>
    <d v="2024-01-19T21:35:39"/>
    <s v="45077024@ventasyservicios.com.co"/>
    <s v="Leidy Tatiana Pinzon Calderon"/>
    <m/>
    <d v="2024-01-19T00:00:00"/>
    <s v="11:05"/>
    <x v="7"/>
    <m/>
    <m/>
    <m/>
    <m/>
    <m/>
    <m/>
    <s v="alianzasantamaria@gmail.com"/>
    <s v="Re: DOCS LINEA 3118288554"/>
    <m/>
    <m/>
    <s v="3118288557"/>
    <s v="ALIANZA"/>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9T00:00:00"/>
    <m/>
    <m/>
    <x v="79"/>
    <x v="6"/>
    <x v="0"/>
    <x v="0"/>
    <x v="0"/>
    <n v="1"/>
    <n v="1"/>
    <n v="1"/>
    <n v="1"/>
    <x v="1"/>
    <n v="3"/>
    <s v="3118288557ALIANZA"/>
    <x v="0"/>
    <d v="2024-01-19T00:00:00"/>
    <x v="4315"/>
    <d v="1899-12-30T00:00:00"/>
    <d v="2024-01-19T11:05:00"/>
    <s v="11:05"/>
    <d v="1899-12-30T10:30:39"/>
    <x v="2"/>
    <x v="2"/>
    <x v="12"/>
    <x v="1"/>
    <n v="8193"/>
  </r>
  <r>
    <n v="4351"/>
    <d v="2024-01-19T21:34:53"/>
    <d v="2024-01-19T21:36:43"/>
    <s v="46046817@ventasyservicios.com.co"/>
    <s v="Nicolas Romero Parra"/>
    <m/>
    <d v="2024-01-18T00:00:00"/>
    <s v="12:28"/>
    <x v="0"/>
    <m/>
    <m/>
    <m/>
    <m/>
    <m/>
    <m/>
    <m/>
    <m/>
    <s v="auxcontable169@gmail.com"/>
    <s v="Fwd: SOLICITUD DE NO COBRO LOS DIAS QUE ESTAMOS Y SEGUIMOS CON LA NOVEDAD SIN EL SERVICIO FIJO DE INTERNET"/>
    <s v="11704335"/>
    <s v="SANDRA MILENA JIMENEZ CUESTA"/>
    <s v="SOHO"/>
    <s v="CLIENTE CLARO"/>
    <x v="0"/>
    <m/>
    <s v="FIJO"/>
    <s v="FO"/>
    <s v="CREACIÓN DE PQR"/>
    <m/>
    <m/>
    <m/>
    <m/>
    <m/>
    <m/>
    <m/>
    <m/>
    <m/>
    <m/>
    <m/>
    <m/>
    <m/>
    <m/>
    <s v="AJUSTES POR FALLAS DE SERVICIO"/>
    <m/>
    <m/>
    <m/>
    <m/>
    <m/>
    <m/>
    <m/>
    <m/>
    <m/>
    <m/>
    <m/>
    <m/>
    <m/>
    <m/>
    <m/>
    <m/>
    <m/>
    <m/>
    <m/>
    <m/>
    <m/>
    <m/>
    <m/>
    <m/>
    <m/>
    <m/>
    <m/>
    <m/>
    <m/>
    <m/>
    <m/>
    <m/>
    <m/>
    <m/>
    <m/>
    <m/>
    <m/>
    <m/>
    <m/>
    <m/>
    <m/>
    <m/>
    <m/>
    <m/>
    <m/>
    <m/>
    <m/>
    <m/>
    <m/>
    <m/>
    <m/>
    <m/>
    <m/>
    <m/>
    <m/>
    <m/>
    <m/>
    <m/>
    <m/>
    <m/>
    <m/>
    <m/>
    <m/>
    <m/>
    <m/>
    <m/>
    <m/>
    <m/>
    <m/>
    <m/>
    <m/>
    <m/>
    <m/>
    <m/>
    <m/>
    <m/>
    <m/>
    <m/>
    <m/>
    <m/>
    <m/>
    <m/>
    <m/>
    <m/>
    <m/>
    <m/>
    <m/>
    <m/>
    <m/>
    <m/>
    <m/>
    <m/>
    <m/>
    <m/>
    <x v="0"/>
    <m/>
    <m/>
    <m/>
    <m/>
    <m/>
    <s v="GESTIONADO"/>
    <m/>
    <d v="2024-01-19T00:00:00"/>
    <s v="N/A"/>
    <s v="20690418"/>
    <x v="163"/>
    <x v="0"/>
    <x v="0"/>
    <x v="0"/>
    <x v="0"/>
    <n v="1"/>
    <n v="1"/>
    <n v="1"/>
    <n v="1"/>
    <x v="0"/>
    <n v="1"/>
    <s v="11704335SANDRA MILENA JIMENEZ CUESTA"/>
    <x v="1"/>
    <d v="2024-01-19T00:00:00"/>
    <x v="4316"/>
    <d v="1899-12-30T00:00:00"/>
    <d v="2024-01-18T12:28:00"/>
    <s v="12:28"/>
    <d v="1899-12-31T09:08:43"/>
    <x v="0"/>
    <x v="0"/>
    <x v="3"/>
    <x v="1"/>
    <n v="8193"/>
  </r>
  <r>
    <n v="4352"/>
    <d v="2024-01-19T21:37:48"/>
    <d v="2024-01-19T21:39:10"/>
    <s v="45077016@ventasyservicios.com.co"/>
    <s v="Luis Guanuquiza Dominguez"/>
    <m/>
    <d v="2024-01-19T00:00:00"/>
    <s v="16:52"/>
    <x v="3"/>
    <m/>
    <s v="15572597"/>
    <m/>
    <m/>
    <m/>
    <m/>
    <m/>
    <m/>
    <m/>
    <m/>
    <s v="900149480"/>
    <s v="INVERSIONES MONTOYA PINEDA S.A"/>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9T00:00:00"/>
    <m/>
    <m/>
    <x v="21"/>
    <x v="3"/>
    <x v="0"/>
    <x v="0"/>
    <x v="0"/>
    <n v="1"/>
    <n v="1"/>
    <n v="1"/>
    <n v="1"/>
    <x v="0"/>
    <n v="1"/>
    <s v="900149480INVERSIONES MONTOYA PINEDA S.A"/>
    <x v="2"/>
    <d v="2024-01-19T00:00:00"/>
    <x v="4317"/>
    <d v="1899-12-30T00:00:00"/>
    <d v="2024-01-19T16:52:00"/>
    <s v="16:52"/>
    <d v="1899-12-30T04:47:10"/>
    <x v="1"/>
    <x v="1"/>
    <x v="25"/>
    <x v="1"/>
    <n v="8193"/>
  </r>
  <r>
    <n v="4353"/>
    <d v="2024-01-19T21:39:11"/>
    <d v="2024-01-19T21:41:13"/>
    <s v="45077024@ventasyservicios.com.co"/>
    <s v="Leidy Tatiana Pinzon Calderon"/>
    <m/>
    <d v="2024-01-19T00:00:00"/>
    <s v="11:08"/>
    <x v="7"/>
    <m/>
    <m/>
    <m/>
    <m/>
    <m/>
    <m/>
    <s v="info@normalizate.com"/>
    <s v="RE: RV: PROCESO CESION DE LINEAS DE CELULAR"/>
    <m/>
    <m/>
    <s v="822.426.042"/>
    <s v="NORMALIZATE S A S"/>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9T00:00:00"/>
    <m/>
    <m/>
    <x v="78"/>
    <x v="6"/>
    <x v="0"/>
    <x v="0"/>
    <x v="0"/>
    <n v="1"/>
    <n v="1"/>
    <n v="1"/>
    <n v="1"/>
    <x v="0"/>
    <n v="1"/>
    <s v="822.426.042NORMALIZATE S A S"/>
    <x v="0"/>
    <d v="2024-01-19T00:00:00"/>
    <x v="4318"/>
    <d v="1899-12-30T00:00:00"/>
    <d v="2024-01-19T11:08:00"/>
    <s v="11:08"/>
    <d v="1899-12-30T10:33:13"/>
    <x v="2"/>
    <x v="2"/>
    <x v="12"/>
    <x v="1"/>
    <n v="8193"/>
  </r>
  <r>
    <n v="4354"/>
    <d v="2024-01-19T21:43:42"/>
    <d v="2024-01-19T21:44:28"/>
    <s v="45077024@ventasyservicios.com.co"/>
    <s v="Leidy Tatiana Pinzon Calderon"/>
    <m/>
    <d v="2024-01-19T00:00:00"/>
    <s v="11:10"/>
    <x v="7"/>
    <m/>
    <m/>
    <m/>
    <m/>
    <m/>
    <m/>
    <s v="alianzasantamaria@gmail.com"/>
    <s v="DOCS LINEA 3118288557"/>
    <m/>
    <m/>
    <s v="3118288557"/>
    <s v="ALIANZA"/>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9T00:00:00"/>
    <m/>
    <m/>
    <x v="79"/>
    <x v="6"/>
    <x v="0"/>
    <x v="0"/>
    <x v="0"/>
    <n v="1"/>
    <n v="1"/>
    <n v="1"/>
    <n v="1"/>
    <x v="2"/>
    <n v="3"/>
    <s v="3118288557ALIANZA"/>
    <x v="0"/>
    <d v="2024-01-19T00:00:00"/>
    <x v="4319"/>
    <d v="1899-12-30T00:00:00"/>
    <d v="2024-01-19T11:10:00"/>
    <s v="11:10"/>
    <d v="1899-12-30T10:34:28"/>
    <x v="2"/>
    <x v="2"/>
    <x v="12"/>
    <x v="1"/>
    <n v="8193"/>
  </r>
  <r>
    <n v="4355"/>
    <d v="2024-01-19T21:45:07"/>
    <d v="2024-01-19T21:46:28"/>
    <s v="45077016@ventasyservicios.com.co"/>
    <s v="Luis Guanuquiza Dominguez"/>
    <m/>
    <d v="2024-01-19T00:00:00"/>
    <s v="19:38"/>
    <x v="3"/>
    <m/>
    <s v="15572630"/>
    <m/>
    <m/>
    <m/>
    <m/>
    <m/>
    <m/>
    <m/>
    <m/>
    <s v="900829457"/>
    <s v="ECOCONEX S.A.S"/>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9T00:00:00"/>
    <m/>
    <m/>
    <x v="21"/>
    <x v="3"/>
    <x v="0"/>
    <x v="5"/>
    <x v="1"/>
    <n v="1"/>
    <n v="1"/>
    <n v="1"/>
    <n v="1"/>
    <x v="0"/>
    <n v="1"/>
    <s v="900829457ECOCONEX S.A.S"/>
    <x v="2"/>
    <d v="2024-01-19T00:00:00"/>
    <x v="4320"/>
    <d v="1899-12-30T00:00:00"/>
    <d v="2024-01-19T19:38:00"/>
    <s v="19:38"/>
    <d v="1899-12-30T02:08:28"/>
    <x v="1"/>
    <x v="1"/>
    <x v="25"/>
    <x v="1"/>
    <n v="8193"/>
  </r>
  <r>
    <n v="4356"/>
    <d v="2024-01-19T21:11:51"/>
    <d v="2024-01-19T21:48:28"/>
    <s v="46044558@ventasyservicios.com.co"/>
    <s v="Dick Harry Rodriguez Rocha"/>
    <m/>
    <d v="2024-01-19T00:00:00"/>
    <s v="10:11"/>
    <x v="0"/>
    <m/>
    <m/>
    <m/>
    <m/>
    <m/>
    <m/>
    <m/>
    <m/>
    <s v="serviciocorporativo@cicomarg.com"/>
    <s v="NIVEL 1 BRAYCO S A S NIT: 900210499-7 // CONCILIACION"/>
    <s v="3194699731"/>
    <s v="BRAYCO S A S"/>
    <s v="NO DETERMINADO"/>
    <s v="CLIENTE EXTERNO"/>
    <x v="0"/>
    <m/>
    <s v="MÓVIL"/>
    <m/>
    <m/>
    <s v="FALLAS TÉCNICAS"/>
    <m/>
    <m/>
    <m/>
    <m/>
    <m/>
    <m/>
    <m/>
    <m/>
    <m/>
    <m/>
    <m/>
    <m/>
    <m/>
    <m/>
    <m/>
    <m/>
    <m/>
    <m/>
    <m/>
    <s v="CONCILIACIÓN DE LÍNEA(S)"/>
    <m/>
    <m/>
    <m/>
    <m/>
    <m/>
    <m/>
    <m/>
    <m/>
    <m/>
    <m/>
    <m/>
    <m/>
    <m/>
    <m/>
    <m/>
    <m/>
    <m/>
    <m/>
    <m/>
    <m/>
    <m/>
    <m/>
    <m/>
    <m/>
    <m/>
    <m/>
    <m/>
    <m/>
    <m/>
    <m/>
    <m/>
    <m/>
    <m/>
    <m/>
    <m/>
    <m/>
    <m/>
    <m/>
    <m/>
    <m/>
    <m/>
    <m/>
    <m/>
    <m/>
    <m/>
    <m/>
    <m/>
    <m/>
    <m/>
    <m/>
    <m/>
    <m/>
    <m/>
    <m/>
    <m/>
    <m/>
    <m/>
    <m/>
    <m/>
    <m/>
    <m/>
    <m/>
    <m/>
    <m/>
    <m/>
    <m/>
    <m/>
    <m/>
    <m/>
    <m/>
    <m/>
    <m/>
    <m/>
    <m/>
    <m/>
    <m/>
    <m/>
    <m/>
    <m/>
    <m/>
    <m/>
    <m/>
    <m/>
    <m/>
    <m/>
    <m/>
    <m/>
    <m/>
    <x v="0"/>
    <m/>
    <m/>
    <m/>
    <m/>
    <m/>
    <s v="GESTIONADO"/>
    <m/>
    <d v="2024-01-19T00:00:00"/>
    <m/>
    <m/>
    <x v="67"/>
    <x v="0"/>
    <x v="0"/>
    <x v="0"/>
    <x v="0"/>
    <n v="1"/>
    <n v="1"/>
    <n v="1"/>
    <n v="1"/>
    <x v="2"/>
    <n v="2"/>
    <s v="3194699731BRAYCO S A S"/>
    <x v="0"/>
    <d v="2024-01-19T00:00:00"/>
    <x v="4321"/>
    <d v="1899-12-30T00:00:00"/>
    <d v="2024-01-19T10:11:00"/>
    <s v="10:11"/>
    <d v="1899-12-30T11:37:28"/>
    <x v="2"/>
    <x v="2"/>
    <x v="20"/>
    <x v="1"/>
    <n v="8193"/>
  </r>
  <r>
    <n v="4357"/>
    <d v="2024-01-19T21:46:52"/>
    <d v="2024-01-19T21:48:39"/>
    <s v="45077024@ventasyservicios.com.co"/>
    <s v="Leidy Tatiana Pinzon Calderon"/>
    <m/>
    <d v="2024-01-19T00:00:00"/>
    <s v="11:16"/>
    <x v="7"/>
    <m/>
    <m/>
    <m/>
    <m/>
    <m/>
    <m/>
    <s v="gerencia@unidadcardiologicadecartagena.com"/>
    <s v="CESION DE CONTRATO LINEA DE EMPRESA A PERSONAL NATURAL"/>
    <m/>
    <m/>
    <s v="3103678517"/>
    <s v="UNIDAD CARDIOLOGICA DE CARTAGENA LTD"/>
    <s v="MICR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19T00:00:00"/>
    <m/>
    <m/>
    <x v="79"/>
    <x v="6"/>
    <x v="0"/>
    <x v="0"/>
    <x v="0"/>
    <n v="1"/>
    <n v="1"/>
    <n v="1"/>
    <n v="1"/>
    <x v="0"/>
    <n v="1"/>
    <s v="3103678517UNIDAD CARDIOLOGICA DE CARTAGENA LTD"/>
    <x v="0"/>
    <d v="2024-01-19T00:00:00"/>
    <x v="4322"/>
    <d v="1899-12-30T00:00:00"/>
    <d v="2024-01-19T11:16:00"/>
    <s v="11:16"/>
    <d v="1899-12-30T10:32:39"/>
    <x v="2"/>
    <x v="2"/>
    <x v="12"/>
    <x v="1"/>
    <n v="8193"/>
  </r>
  <r>
    <n v="4358"/>
    <d v="2024-01-19T21:50:42"/>
    <d v="2024-01-19T21:51:28"/>
    <s v="45077024@ventasyservicios.com.co"/>
    <s v="Leidy Tatiana Pinzon Calderon"/>
    <m/>
    <d v="2024-01-19T00:00:00"/>
    <s v="11:44"/>
    <x v="7"/>
    <m/>
    <m/>
    <m/>
    <m/>
    <m/>
    <m/>
    <s v="DINfacturacion2022@hotmail.com"/>
    <s v="RE: REF SOLICITUD DE CAMBIO DE RAZÓN SOCIAL EN FACTURACIÓN"/>
    <m/>
    <m/>
    <s v="901129140"/>
    <s v="J &amp; E GRUPO EMPRESARIAL I"/>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9T00:00:00"/>
    <m/>
    <m/>
    <x v="78"/>
    <x v="6"/>
    <x v="0"/>
    <x v="0"/>
    <x v="0"/>
    <n v="1"/>
    <n v="1"/>
    <n v="1"/>
    <n v="1"/>
    <x v="0"/>
    <n v="1"/>
    <s v="901129140J &amp; E GRUPO EMPRESARIAL I"/>
    <x v="0"/>
    <d v="2024-01-19T00:00:00"/>
    <x v="4323"/>
    <d v="1899-12-30T00:00:00"/>
    <d v="2024-01-19T11:44:00"/>
    <s v="11:44"/>
    <d v="1899-12-30T10:07:28"/>
    <x v="2"/>
    <x v="2"/>
    <x v="12"/>
    <x v="1"/>
    <n v="8193"/>
  </r>
  <r>
    <n v="4359"/>
    <d v="2024-01-19T21:50:04"/>
    <d v="2024-01-19T21:51:40"/>
    <s v="46046817@ventasyservicios.com.co"/>
    <s v="Nicolas Romero Parra"/>
    <m/>
    <d v="2024-01-18T00:00:00"/>
    <s v="1:24"/>
    <x v="4"/>
    <m/>
    <m/>
    <m/>
    <m/>
    <m/>
    <m/>
    <m/>
    <m/>
    <s v="leosuab93@gmail.com"/>
    <s v="Re: Cancelación de internet local comercial referencia 02012934"/>
    <s v="02012934"/>
    <s v="CRISTHIAN SUAREZ BENAVIDES"/>
    <s v="PYME MEDIANA"/>
    <s v="CLIENTE CLARO"/>
    <x v="0"/>
    <m/>
    <s v="FIJO"/>
    <s v="HFC"/>
    <s v="CANCELACIÓN DE SERVICIO"/>
    <m/>
    <m/>
    <m/>
    <m/>
    <m/>
    <m/>
    <m/>
    <s v="PROPUESTA CONTENCIÓN"/>
    <m/>
    <m/>
    <m/>
    <m/>
    <m/>
    <m/>
    <m/>
    <m/>
    <m/>
    <m/>
    <m/>
    <m/>
    <m/>
    <m/>
    <m/>
    <m/>
    <m/>
    <m/>
    <m/>
    <m/>
    <m/>
    <m/>
    <m/>
    <m/>
    <m/>
    <m/>
    <m/>
    <m/>
    <m/>
    <m/>
    <m/>
    <m/>
    <m/>
    <m/>
    <m/>
    <m/>
    <m/>
    <m/>
    <m/>
    <m/>
    <m/>
    <m/>
    <m/>
    <m/>
    <m/>
    <m/>
    <m/>
    <m/>
    <m/>
    <m/>
    <m/>
    <m/>
    <m/>
    <m/>
    <m/>
    <m/>
    <m/>
    <m/>
    <m/>
    <m/>
    <m/>
    <m/>
    <m/>
    <m/>
    <m/>
    <m/>
    <m/>
    <m/>
    <m/>
    <m/>
    <m/>
    <m/>
    <m/>
    <m/>
    <m/>
    <m/>
    <m/>
    <m/>
    <m/>
    <m/>
    <m/>
    <m/>
    <m/>
    <m/>
    <m/>
    <m/>
    <m/>
    <m/>
    <m/>
    <m/>
    <m/>
    <m/>
    <m/>
    <m/>
    <m/>
    <m/>
    <m/>
    <s v="TOTAL"/>
    <m/>
    <s v="NO USA EL SERVICIO"/>
    <m/>
    <x v="1"/>
    <m/>
    <m/>
    <s v="1"/>
    <m/>
    <m/>
    <s v="GESTIONADO"/>
    <m/>
    <d v="2024-01-19T00:00:00"/>
    <s v="N/A"/>
    <s v="996890239"/>
    <x v="11"/>
    <x v="0"/>
    <x v="0"/>
    <x v="12"/>
    <x v="1"/>
    <n v="1"/>
    <n v="1"/>
    <n v="1"/>
    <n v="1"/>
    <x v="0"/>
    <n v="1"/>
    <s v="02012934CRISTHIAN SUAREZ BENAVIDES"/>
    <x v="1"/>
    <d v="2024-01-19T00:00:00"/>
    <x v="4324"/>
    <d v="1899-12-30T00:00:00"/>
    <d v="2024-01-18T01:24:00"/>
    <s v="1:24"/>
    <d v="1899-12-31T20:27:40"/>
    <x v="0"/>
    <x v="0"/>
    <x v="3"/>
    <x v="1"/>
    <n v="8193"/>
  </r>
  <r>
    <n v="4360"/>
    <d v="2024-01-19T21:49:43"/>
    <d v="2024-01-19T21:53:24"/>
    <s v="46044558@ventasyservicios.com.co"/>
    <s v="Dick Harry Rodriguez Rocha"/>
    <m/>
    <d v="2024-01-17T00:00:00"/>
    <s v="11:39"/>
    <x v="4"/>
    <m/>
    <m/>
    <m/>
    <m/>
    <m/>
    <m/>
    <m/>
    <m/>
    <s v="auxiliar.contable2@narasafe.com"/>
    <s v="Soporte de pago servicio Noviembre 2023"/>
    <s v="12425926"/>
    <s v="IWT COMERCIAL S.A.S"/>
    <s v="PYME MEDIANA"/>
    <s v="CLIENTE EXTERNO"/>
    <x v="0"/>
    <m/>
    <s v="FIJO"/>
    <s v="FO"/>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9T00:00:00"/>
    <m/>
    <m/>
    <x v="47"/>
    <x v="0"/>
    <x v="0"/>
    <x v="9"/>
    <x v="1"/>
    <n v="1"/>
    <n v="1"/>
    <n v="1"/>
    <n v="1"/>
    <x v="0"/>
    <n v="1"/>
    <s v="12425926IWT COMERCIAL S.A.S"/>
    <x v="0"/>
    <d v="2024-01-19T00:00:00"/>
    <x v="4325"/>
    <d v="1899-12-30T00:00:00"/>
    <d v="2024-01-17T11:39:00"/>
    <s v="11:39"/>
    <d v="1900-01-01T10:14:24"/>
    <x v="0"/>
    <x v="0"/>
    <x v="20"/>
    <x v="1"/>
    <n v="8193"/>
  </r>
  <r>
    <n v="4361"/>
    <d v="2024-01-19T21:53:42"/>
    <d v="2024-01-19T21:54:24"/>
    <s v="45077024@ventasyservicios.com.co"/>
    <s v="Leidy Tatiana Pinzon Calderon"/>
    <m/>
    <d v="2024-01-19T00:00:00"/>
    <s v="11:50"/>
    <x v="7"/>
    <m/>
    <m/>
    <m/>
    <m/>
    <m/>
    <m/>
    <s v="angela.ruiz@colfuturo.org"/>
    <s v="Re: sesión de la línea de COLFUTURO No. 3103070435"/>
    <m/>
    <m/>
    <s v="3103070435"/>
    <s v="FUNDACION PARA EL FUTURO DE COLOMBIA C"/>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9T00:00:00"/>
    <m/>
    <m/>
    <x v="78"/>
    <x v="6"/>
    <x v="0"/>
    <x v="0"/>
    <x v="0"/>
    <n v="1"/>
    <n v="1"/>
    <n v="1"/>
    <n v="1"/>
    <x v="0"/>
    <n v="1"/>
    <s v="3103070435FUNDACION PARA EL FUTURO DE COLOMBIA C"/>
    <x v="0"/>
    <d v="2024-01-19T00:00:00"/>
    <x v="4326"/>
    <d v="1899-12-30T00:00:00"/>
    <d v="2024-01-19T11:50:00"/>
    <s v="11:50"/>
    <d v="1899-12-30T10:04:24"/>
    <x v="2"/>
    <x v="2"/>
    <x v="12"/>
    <x v="1"/>
    <n v="8193"/>
  </r>
  <r>
    <n v="4362"/>
    <d v="2024-01-19T21:57:14"/>
    <d v="2024-01-19T21:58:17"/>
    <s v="45077024@ventasyservicios.com.co"/>
    <s v="Leidy Tatiana Pinzon Calderon"/>
    <m/>
    <d v="2024-01-19T00:00:00"/>
    <s v="11:54"/>
    <x v="7"/>
    <m/>
    <m/>
    <m/>
    <m/>
    <m/>
    <m/>
    <s v="contabilidad@consegursas.com"/>
    <s v="Re: CONSIGNACIÓN INTERBANCARIA ACH"/>
    <m/>
    <m/>
    <s v="2564560"/>
    <s v="LILIANA SERNA"/>
    <s v="MASIV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19T00:00:00"/>
    <m/>
    <m/>
    <x v="78"/>
    <x v="6"/>
    <x v="0"/>
    <x v="26"/>
    <x v="1"/>
    <n v="1"/>
    <n v="1"/>
    <n v="1"/>
    <n v="1"/>
    <x v="0"/>
    <n v="1"/>
    <s v="2564560LILIANA SERNA"/>
    <x v="0"/>
    <d v="2024-01-19T00:00:00"/>
    <x v="4327"/>
    <d v="1899-12-30T00:00:00"/>
    <d v="2024-01-19T11:54:00"/>
    <s v="11:54"/>
    <d v="1899-12-30T10:04:17"/>
    <x v="2"/>
    <x v="2"/>
    <x v="12"/>
    <x v="1"/>
    <n v="8193"/>
  </r>
  <r>
    <n v="4363"/>
    <d v="2024-01-19T22:08:45"/>
    <d v="2024-01-19T22:09:26"/>
    <s v="45961588@ventasyservicios.com.co"/>
    <s v="Brian Fernando Camacho Hernandez"/>
    <m/>
    <d v="2024-01-18T00:00:00"/>
    <s v="1122"/>
    <x v="4"/>
    <m/>
    <m/>
    <m/>
    <m/>
    <m/>
    <m/>
    <m/>
    <m/>
    <s v="andres.bernal@radiologosasociados.co"/>
    <s v="Re: SOLICITUD DE FIDELIZACION EN LAS LINEAS CLIENTE Radiólogos Asociados S.A.S NIT 890109666-4"/>
    <s v="8.22442129"/>
    <s v="RADIOLOGOS ASOCIADOS S.A."/>
    <s v="PYME PEQUEÑA"/>
    <s v="CLIENTE EXTERNO"/>
    <x v="0"/>
    <m/>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9T00:00:00"/>
    <s v="NA"/>
    <s v="NA"/>
    <x v="22"/>
    <x v="0"/>
    <x v="0"/>
    <x v="0"/>
    <x v="0"/>
    <n v="1"/>
    <n v="1"/>
    <n v="1"/>
    <n v="1"/>
    <x v="0"/>
    <n v="1"/>
    <s v="8.22442129RADIOLOGOS ASOCIADOS S.A."/>
    <x v="0"/>
    <d v="2024-01-19T00:00:00"/>
    <x v="4328"/>
    <d v="1899-12-30T00:00:00"/>
    <d v="2024-01-18T00:00:00"/>
    <s v="Hora mal diligenciada."/>
    <d v="1899-12-31T22:09:26"/>
    <x v="0"/>
    <x v="0"/>
    <x v="21"/>
    <x v="0"/>
    <n v="8193"/>
  </r>
  <r>
    <n v="4364"/>
    <d v="2024-01-19T22:21:22"/>
    <d v="2024-01-19T22:22:02"/>
    <s v="45961588@ventasyservicios.com.co"/>
    <s v="Brian Fernando Camacho Hernandez"/>
    <m/>
    <d v="2024-01-19T00:00:00"/>
    <s v="737"/>
    <x v="4"/>
    <m/>
    <m/>
    <m/>
    <m/>
    <m/>
    <m/>
    <m/>
    <m/>
    <s v="quimicafinasas@gmail.com"/>
    <s v="Re: Fwd: RETENCION"/>
    <s v="8.21989272"/>
    <s v="CHEMICAL FINE S.A.S."/>
    <s v="NO DETERMINADO"/>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9T00:00:00"/>
    <s v="NA"/>
    <s v="NA"/>
    <x v="61"/>
    <x v="0"/>
    <x v="0"/>
    <x v="0"/>
    <x v="0"/>
    <n v="1"/>
    <n v="1"/>
    <n v="1"/>
    <n v="1"/>
    <x v="2"/>
    <n v="2"/>
    <s v="8.21989272CHEMICAL FINE S.A.S."/>
    <x v="0"/>
    <d v="2024-01-19T00:00:00"/>
    <x v="4329"/>
    <d v="1899-12-30T00:00:00"/>
    <d v="2024-01-19T00:00:00"/>
    <s v="Hora mal diligenciada."/>
    <d v="1899-12-30T22:22:02"/>
    <x v="4"/>
    <x v="2"/>
    <x v="21"/>
    <x v="0"/>
    <n v="8193"/>
  </r>
  <r>
    <n v="4365"/>
    <d v="2024-01-19T22:32:52"/>
    <d v="2024-01-19T22:33:23"/>
    <s v="45961588@ventasyservicios.com.co"/>
    <s v="Brian Fernando Camacho Hernandez"/>
    <m/>
    <d v="2024-01-19T00:00:00"/>
    <s v="654"/>
    <x v="4"/>
    <m/>
    <m/>
    <m/>
    <m/>
    <m/>
    <m/>
    <m/>
    <m/>
    <s v="info@comcore.co"/>
    <s v="Re: Cancelación lineas"/>
    <s v="8.22467563"/>
    <s v="COMCORE SAS"/>
    <s v="MICRO"/>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19T00:00:00"/>
    <s v="NA"/>
    <s v="NA"/>
    <x v="61"/>
    <x v="0"/>
    <x v="0"/>
    <x v="0"/>
    <x v="0"/>
    <n v="1"/>
    <n v="1"/>
    <n v="1"/>
    <n v="1"/>
    <x v="0"/>
    <n v="1"/>
    <s v="8.22467563COMCORE SAS"/>
    <x v="0"/>
    <d v="2024-01-19T00:00:00"/>
    <x v="4330"/>
    <d v="1899-12-30T00:00:00"/>
    <d v="2024-01-19T00:00:00"/>
    <s v="Hora mal diligenciada."/>
    <d v="1899-12-30T22:33:23"/>
    <x v="4"/>
    <x v="2"/>
    <x v="21"/>
    <x v="0"/>
    <n v="8193"/>
  </r>
  <r>
    <n v="4366"/>
    <d v="2024-01-19T22:36:42"/>
    <d v="2024-01-19T22:37:47"/>
    <s v="45664102@ventasyservicios.com.co"/>
    <s v="Angie Tatiana Tique Cardozo"/>
    <m/>
    <d v="2024-01-19T00:00:00"/>
    <s v="1:24 p. m."/>
    <x v="0"/>
    <m/>
    <m/>
    <m/>
    <m/>
    <m/>
    <m/>
    <m/>
    <m/>
    <s v="sac@mobitechgroup.com.co,"/>
    <s v="Red  maestra 8.22485191"/>
    <s v="8.22485191"/>
    <s v="TANQUES Y SERVICIOS DEL CASANARE SAS"/>
    <s v="MICRO"/>
    <s v="CLIENTE EXTERNO"/>
    <x v="0"/>
    <m/>
    <s v="MÓVIL"/>
    <m/>
    <m/>
    <s v="INCLUSIONES - EXCLUSIONES"/>
    <m/>
    <m/>
    <m/>
    <m/>
    <m/>
    <m/>
    <m/>
    <m/>
    <m/>
    <m/>
    <m/>
    <m/>
    <m/>
    <m/>
    <m/>
    <m/>
    <m/>
    <m/>
    <m/>
    <m/>
    <m/>
    <m/>
    <m/>
    <m/>
    <s v="INCLUSIÓN"/>
    <m/>
    <m/>
    <m/>
    <m/>
    <m/>
    <m/>
    <m/>
    <m/>
    <m/>
    <m/>
    <m/>
    <m/>
    <m/>
    <m/>
    <m/>
    <m/>
    <m/>
    <m/>
    <m/>
    <m/>
    <m/>
    <m/>
    <m/>
    <m/>
    <m/>
    <m/>
    <m/>
    <m/>
    <m/>
    <m/>
    <m/>
    <m/>
    <m/>
    <m/>
    <m/>
    <m/>
    <m/>
    <m/>
    <m/>
    <m/>
    <m/>
    <m/>
    <m/>
    <m/>
    <m/>
    <m/>
    <m/>
    <m/>
    <m/>
    <m/>
    <m/>
    <m/>
    <m/>
    <m/>
    <m/>
    <m/>
    <m/>
    <m/>
    <m/>
    <m/>
    <m/>
    <m/>
    <m/>
    <m/>
    <m/>
    <m/>
    <m/>
    <m/>
    <m/>
    <m/>
    <m/>
    <m/>
    <m/>
    <m/>
    <m/>
    <m/>
    <m/>
    <m/>
    <m/>
    <m/>
    <m/>
    <m/>
    <m/>
    <x v="0"/>
    <m/>
    <m/>
    <m/>
    <m/>
    <m/>
    <s v="GESTIONADO"/>
    <m/>
    <d v="2024-01-19T00:00:00"/>
    <s v="NO APLICA"/>
    <s v="NO APLICA"/>
    <x v="54"/>
    <x v="0"/>
    <x v="0"/>
    <x v="0"/>
    <x v="0"/>
    <n v="1"/>
    <n v="1"/>
    <n v="1"/>
    <n v="1"/>
    <x v="0"/>
    <n v="1"/>
    <s v="8.22485191TANQUES Y SERVICIOS DEL CASANARE SAS"/>
    <x v="1"/>
    <d v="2024-01-19T00:00:00"/>
    <x v="4331"/>
    <d v="1899-12-30T00:00:00"/>
    <d v="2024-01-19T01:24:00"/>
    <s v="1:24"/>
    <d v="1899-12-30T21:13:47"/>
    <x v="4"/>
    <x v="2"/>
    <x v="16"/>
    <x v="1"/>
    <n v="8193"/>
  </r>
  <r>
    <n v="4367"/>
    <d v="2024-01-19T22:47:36"/>
    <d v="2024-01-19T22:48:23"/>
    <s v="45664102@ventasyservicios.com.co"/>
    <s v="Angie Tatiana Tique Cardozo"/>
    <m/>
    <d v="2024-01-19T00:00:00"/>
    <s v="3:44 p. m."/>
    <x v="0"/>
    <m/>
    <m/>
    <m/>
    <m/>
    <m/>
    <m/>
    <m/>
    <m/>
    <s v="pna-03@millenium.com.co"/>
    <s v="CANCELACION SEGMENTO PYME ID 1426024"/>
    <s v="76006481  "/>
    <s v="JOHAN SEBASTIAN PERDOMO CHARRY  "/>
    <s v="PYME PEQUEÑA"/>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9T00:00:00"/>
    <s v="NO APLICA"/>
    <s v="NO APLICA"/>
    <x v="58"/>
    <x v="0"/>
    <x v="0"/>
    <x v="37"/>
    <x v="1"/>
    <n v="1"/>
    <n v="1"/>
    <n v="1"/>
    <n v="1"/>
    <x v="0"/>
    <n v="1"/>
    <s v="76006481  JOHAN SEBASTIAN PERDOMO CHARRY  "/>
    <x v="1"/>
    <d v="2024-01-19T00:00:00"/>
    <x v="4332"/>
    <d v="1899-12-30T00:00:00"/>
    <d v="2024-01-19T03:44:00"/>
    <s v="3:44"/>
    <d v="1899-12-30T19:04:23"/>
    <x v="4"/>
    <x v="2"/>
    <x v="16"/>
    <x v="1"/>
    <n v="8193"/>
  </r>
  <r>
    <n v="4368"/>
    <d v="2024-01-19T22:51:09"/>
    <d v="2024-01-19T22:51:48"/>
    <s v="45961588@ventasyservicios.com.co"/>
    <s v="Brian Fernando Camacho Hernandez"/>
    <m/>
    <d v="2024-01-19T00:00:00"/>
    <s v="1448"/>
    <x v="4"/>
    <m/>
    <m/>
    <m/>
    <m/>
    <m/>
    <m/>
    <m/>
    <m/>
    <s v="jair.garzons@claro.com.co"/>
    <s v="Re: RV: SOLICITUD FIDELIZACIÓN O DE DESCUENTO LINEAS MÓVILES EVITAR BAJA PREMATURA // SERVICIOS CONFIABLES PETROLEROS SAS // NIT 900249101-0 //MAESTRA 822478418"/>
    <s v="8.22478418."/>
    <s v="SERVICIOS CONFIABLES PETR"/>
    <s v="MICRO"/>
    <s v="CLIENTE CLAR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9T00:00:00"/>
    <s v="NA"/>
    <s v="NAQ"/>
    <x v="0"/>
    <x v="0"/>
    <x v="0"/>
    <x v="0"/>
    <x v="0"/>
    <n v="1"/>
    <n v="1"/>
    <n v="1"/>
    <n v="1"/>
    <x v="0"/>
    <n v="1"/>
    <s v="8.22478418.SERVICIOS CONFIABLES PETR"/>
    <x v="0"/>
    <d v="2024-01-19T00:00:00"/>
    <x v="4333"/>
    <d v="1899-12-30T00:00:00"/>
    <d v="2024-01-19T00:00:00"/>
    <s v="Hora mal diligenciada."/>
    <d v="1899-12-30T22:51:48"/>
    <x v="4"/>
    <x v="2"/>
    <x v="21"/>
    <x v="0"/>
    <n v="8193"/>
  </r>
  <r>
    <n v="4369"/>
    <d v="2024-01-19T23:03:00"/>
    <d v="2024-01-19T23:03:38"/>
    <s v="45961588@ventasyservicios.com.co"/>
    <s v="Brian Fernando Camacho Hernandez"/>
    <m/>
    <d v="2024-01-18T00:00:00"/>
    <s v="1440"/>
    <x v="4"/>
    <m/>
    <m/>
    <m/>
    <m/>
    <m/>
    <m/>
    <m/>
    <m/>
    <s v="srobayo@clai.com"/>
    <s v="Re: Mejora tarifas móviles"/>
    <s v="8.21567804"/>
    <s v="CLAI PAYMENTS COLOMBIA S."/>
    <s v="PYME PEQUEÑA"/>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19T00:00:00"/>
    <s v="NA"/>
    <s v="NA"/>
    <x v="0"/>
    <x v="0"/>
    <x v="0"/>
    <x v="24"/>
    <x v="1"/>
    <n v="1"/>
    <n v="1"/>
    <n v="1"/>
    <n v="1"/>
    <x v="0"/>
    <n v="1"/>
    <s v="8.21567804CLAI PAYMENTS COLOMBIA S."/>
    <x v="0"/>
    <d v="2024-01-19T00:00:00"/>
    <x v="4334"/>
    <d v="1899-12-30T00:00:00"/>
    <d v="2024-01-18T00:00:00"/>
    <s v="Hora mal diligenciada."/>
    <d v="1899-12-31T23:03:38"/>
    <x v="0"/>
    <x v="0"/>
    <x v="21"/>
    <x v="0"/>
    <n v="8193"/>
  </r>
  <r>
    <n v="4370"/>
    <d v="2024-01-19T21:40:46"/>
    <d v="2024-01-19T23:29:35"/>
    <s v="45688293@ventasyservicios.com.co"/>
    <s v="Juan David Mendez"/>
    <m/>
    <d v="2024-01-02T00:00:00"/>
    <s v="12:17"/>
    <x v="0"/>
    <m/>
    <m/>
    <m/>
    <m/>
    <m/>
    <m/>
    <m/>
    <m/>
    <s v="contactopyme.co@claro.com.co"/>
    <s v="Fwd: SOLICITUD REINTEGRO SALDO A FAVOR EMCO PARTS SAS NIT 900673838-7 PRIORIDAD ALTA"/>
    <s v="8.22434536"/>
    <s v="EMCO PARTS S.A.S."/>
    <s v="NO DETERMINADO"/>
    <s v="CLIENTE EXTERNO"/>
    <x v="0"/>
    <m/>
    <s v="MÓVIL"/>
    <m/>
    <m/>
    <s v="SALDO"/>
    <m/>
    <m/>
    <m/>
    <m/>
    <m/>
    <m/>
    <m/>
    <m/>
    <m/>
    <m/>
    <m/>
    <m/>
    <m/>
    <m/>
    <m/>
    <m/>
    <m/>
    <m/>
    <m/>
    <m/>
    <m/>
    <m/>
    <m/>
    <m/>
    <m/>
    <m/>
    <m/>
    <m/>
    <m/>
    <m/>
    <m/>
    <m/>
    <m/>
    <m/>
    <m/>
    <m/>
    <m/>
    <m/>
    <m/>
    <m/>
    <m/>
    <m/>
    <m/>
    <m/>
    <m/>
    <m/>
    <m/>
    <m/>
    <s v="DEVOLUCIÓN DE SALDO"/>
    <m/>
    <m/>
    <m/>
    <m/>
    <m/>
    <m/>
    <m/>
    <m/>
    <m/>
    <m/>
    <m/>
    <m/>
    <m/>
    <m/>
    <m/>
    <m/>
    <m/>
    <m/>
    <m/>
    <m/>
    <m/>
    <m/>
    <m/>
    <m/>
    <m/>
    <m/>
    <m/>
    <m/>
    <m/>
    <m/>
    <m/>
    <m/>
    <m/>
    <m/>
    <m/>
    <m/>
    <m/>
    <m/>
    <m/>
    <m/>
    <m/>
    <m/>
    <m/>
    <m/>
    <m/>
    <m/>
    <m/>
    <m/>
    <m/>
    <m/>
    <m/>
    <m/>
    <m/>
    <m/>
    <m/>
    <m/>
    <m/>
    <m/>
    <m/>
    <x v="0"/>
    <m/>
    <m/>
    <m/>
    <m/>
    <m/>
    <s v="SOLUCIONADO ESCALADO"/>
    <s v="MYIT"/>
    <d v="2024-01-02T00:00:00"/>
    <m/>
    <s v="SD - 2501542"/>
    <x v="10"/>
    <x v="0"/>
    <x v="4"/>
    <x v="0"/>
    <x v="0"/>
    <n v="1"/>
    <n v="1"/>
    <n v="1"/>
    <n v="1"/>
    <x v="2"/>
    <n v="2"/>
    <s v="8.22434536EMCO PARTS S.A.S."/>
    <x v="1"/>
    <d v="2024-01-19T00:00:00"/>
    <x v="4335"/>
    <d v="1899-12-30T00:00:00"/>
    <d v="2024-01-02T12:17:00"/>
    <s v="12:17"/>
    <d v="1900-01-16T11:12:35"/>
    <x v="0"/>
    <x v="2"/>
    <x v="4"/>
    <x v="1"/>
    <n v="8193"/>
  </r>
  <r>
    <n v="4371"/>
    <d v="2024-01-19T23:41:27"/>
    <d v="2024-01-19T23:42:47"/>
    <s v="45688293@ventasyservicios.com.co"/>
    <s v="Juan David Mendez"/>
    <m/>
    <d v="2024-01-11T00:00:00"/>
    <s v="13:10"/>
    <x v="0"/>
    <m/>
    <m/>
    <m/>
    <m/>
    <m/>
    <m/>
    <m/>
    <m/>
    <s v="contactopyme.co@claro.com.co"/>
    <s v="Fwd: RE: Solicitud de Cruce de saldo a favor CLARO MOVIL -  VELPATI SAS"/>
    <s v="8.224139430"/>
    <s v="VELPATI S.A.S."/>
    <s v="SOHO"/>
    <s v="CLIENTE EXTERNO"/>
    <x v="0"/>
    <m/>
    <s v="MÓVIL"/>
    <m/>
    <m/>
    <s v="SALDO"/>
    <m/>
    <m/>
    <m/>
    <m/>
    <m/>
    <m/>
    <m/>
    <m/>
    <m/>
    <m/>
    <m/>
    <m/>
    <m/>
    <m/>
    <m/>
    <m/>
    <m/>
    <m/>
    <m/>
    <m/>
    <m/>
    <m/>
    <m/>
    <m/>
    <m/>
    <m/>
    <m/>
    <m/>
    <m/>
    <m/>
    <m/>
    <m/>
    <m/>
    <m/>
    <m/>
    <m/>
    <m/>
    <m/>
    <m/>
    <m/>
    <m/>
    <m/>
    <m/>
    <m/>
    <m/>
    <m/>
    <m/>
    <m/>
    <s v="TRASLADO"/>
    <m/>
    <m/>
    <m/>
    <m/>
    <m/>
    <m/>
    <m/>
    <m/>
    <m/>
    <m/>
    <m/>
    <m/>
    <m/>
    <m/>
    <m/>
    <m/>
    <m/>
    <m/>
    <m/>
    <m/>
    <m/>
    <m/>
    <m/>
    <m/>
    <m/>
    <m/>
    <m/>
    <m/>
    <m/>
    <m/>
    <m/>
    <m/>
    <m/>
    <m/>
    <m/>
    <m/>
    <m/>
    <m/>
    <m/>
    <m/>
    <m/>
    <m/>
    <m/>
    <m/>
    <m/>
    <m/>
    <m/>
    <m/>
    <m/>
    <m/>
    <m/>
    <m/>
    <m/>
    <m/>
    <m/>
    <m/>
    <m/>
    <m/>
    <m/>
    <x v="0"/>
    <m/>
    <m/>
    <m/>
    <m/>
    <m/>
    <s v="SOLUCIONADO ESCALADO"/>
    <s v="MYIT"/>
    <d v="2024-01-19T00:00:00"/>
    <m/>
    <s v="SD - 2501542"/>
    <x v="23"/>
    <x v="0"/>
    <x v="4"/>
    <x v="0"/>
    <x v="0"/>
    <n v="1"/>
    <n v="1"/>
    <n v="1"/>
    <n v="1"/>
    <x v="2"/>
    <n v="2"/>
    <s v="8.224139430VELPATI S.A.S."/>
    <x v="1"/>
    <d v="2024-01-19T00:00:00"/>
    <x v="4336"/>
    <d v="1899-12-30T00:00:00"/>
    <d v="2024-01-11T13:10:00"/>
    <s v="13:10"/>
    <d v="1900-01-07T10:32:47"/>
    <x v="0"/>
    <x v="0"/>
    <x v="4"/>
    <x v="1"/>
    <n v="8193"/>
  </r>
  <r>
    <n v="4372"/>
    <d v="2024-01-19T23:43:33"/>
    <d v="2024-01-19T23:44:27"/>
    <s v="45113897@ventasyservicios.com.co"/>
    <s v="Diana Carolina Zambrano Cruz"/>
    <m/>
    <d v="2024-01-19T00:00:00"/>
    <s v="11:42"/>
    <x v="4"/>
    <m/>
    <m/>
    <m/>
    <m/>
    <m/>
    <m/>
    <m/>
    <m/>
    <s v="zksupervisor@gmail.com"/>
    <s v="Coordenadas para traslado de servicio"/>
    <s v="4747424"/>
    <s v=" PQR INCONSISTENCIAS                       "/>
    <s v="NO DETERMINADO"/>
    <s v="CLIENTE EXTERNO"/>
    <x v="0"/>
    <m/>
    <s v="FIJO"/>
    <s v="HFC"/>
    <s v="CASO RECHAZADO"/>
    <m/>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19T00:00:00"/>
    <m/>
    <m/>
    <x v="3"/>
    <x v="0"/>
    <x v="0"/>
    <x v="0"/>
    <x v="0"/>
    <n v="1"/>
    <n v="1"/>
    <n v="1"/>
    <n v="1"/>
    <x v="1"/>
    <n v="7"/>
    <s v="4747424 PQR INCONSISTENCIAS                       "/>
    <x v="0"/>
    <d v="2024-01-19T00:00:00"/>
    <x v="4337"/>
    <d v="1899-12-30T00:00:00"/>
    <d v="2024-01-19T11:42:00"/>
    <s v="11:42"/>
    <d v="1899-12-30T12:02:27"/>
    <x v="3"/>
    <x v="2"/>
    <x v="30"/>
    <x v="0"/>
    <n v="8193"/>
  </r>
  <r>
    <n v="4373"/>
    <d v="2024-01-19T23:44:41"/>
    <d v="2024-01-19T23:45:31"/>
    <s v="45113897@ventasyservicios.com.co"/>
    <s v="Diana Carolina Zambrano Cruz"/>
    <m/>
    <d v="2024-01-18T00:00:00"/>
    <s v="18:36"/>
    <x v="4"/>
    <m/>
    <m/>
    <m/>
    <m/>
    <m/>
    <m/>
    <m/>
    <m/>
    <s v="javier.ramirez.ext@claro.com.co"/>
    <s v="FACTURA ELECTRONICA"/>
    <s v="13395425"/>
    <s v="BOTANA MEXICANA S.A.S."/>
    <s v="MICRO"/>
    <s v="CLIENTE EXTERNO"/>
    <x v="0"/>
    <m/>
    <s v="FIJO"/>
    <s v="FO"/>
    <s v="FACTURA"/>
    <m/>
    <m/>
    <m/>
    <m/>
    <m/>
    <m/>
    <m/>
    <m/>
    <m/>
    <m/>
    <m/>
    <m/>
    <m/>
    <m/>
    <m/>
    <m/>
    <m/>
    <m/>
    <s v="ACTIVACIÓN DE FACTURA ELECTRÓNICA"/>
    <m/>
    <m/>
    <m/>
    <m/>
    <m/>
    <m/>
    <m/>
    <m/>
    <m/>
    <m/>
    <m/>
    <m/>
    <m/>
    <m/>
    <m/>
    <m/>
    <m/>
    <m/>
    <m/>
    <m/>
    <m/>
    <m/>
    <m/>
    <m/>
    <m/>
    <m/>
    <m/>
    <m/>
    <m/>
    <m/>
    <m/>
    <m/>
    <m/>
    <m/>
    <m/>
    <m/>
    <m/>
    <m/>
    <m/>
    <m/>
    <m/>
    <m/>
    <m/>
    <m/>
    <m/>
    <m/>
    <m/>
    <m/>
    <m/>
    <m/>
    <m/>
    <m/>
    <m/>
    <m/>
    <m/>
    <m/>
    <m/>
    <m/>
    <m/>
    <m/>
    <m/>
    <m/>
    <m/>
    <m/>
    <m/>
    <m/>
    <m/>
    <m/>
    <m/>
    <m/>
    <m/>
    <m/>
    <m/>
    <m/>
    <m/>
    <m/>
    <m/>
    <m/>
    <m/>
    <m/>
    <m/>
    <m/>
    <m/>
    <m/>
    <m/>
    <m/>
    <m/>
    <m/>
    <m/>
    <m/>
    <x v="0"/>
    <m/>
    <m/>
    <m/>
    <m/>
    <m/>
    <s v="GESTIONADO"/>
    <m/>
    <d v="2024-01-19T00:00:00"/>
    <m/>
    <m/>
    <x v="87"/>
    <x v="0"/>
    <x v="0"/>
    <x v="0"/>
    <x v="0"/>
    <n v="1"/>
    <n v="1"/>
    <n v="1"/>
    <n v="1"/>
    <x v="0"/>
    <n v="1"/>
    <s v="13395425BOTANA MEXICANA S.A.S."/>
    <x v="0"/>
    <d v="2024-01-19T00:00:00"/>
    <x v="4338"/>
    <d v="1899-12-30T00:00:00"/>
    <d v="2024-01-18T18:36:00"/>
    <s v="18:36"/>
    <d v="1899-12-31T05:09:31"/>
    <x v="0"/>
    <x v="0"/>
    <x v="30"/>
    <x v="0"/>
    <n v="8193"/>
  </r>
  <r>
    <n v="4374"/>
    <d v="2024-01-19T23:45:39"/>
    <d v="2024-01-19T23:46:44"/>
    <s v="45113897@ventasyservicios.com.co"/>
    <s v="Diana Carolina Zambrano Cruz"/>
    <m/>
    <d v="2024-01-19T00:00:00"/>
    <s v="10:07"/>
    <x v="4"/>
    <m/>
    <m/>
    <m/>
    <m/>
    <m/>
    <m/>
    <m/>
    <m/>
    <s v="info@conquerstrading.com"/>
    <s v="Re: Solicitud información factura"/>
    <s v="8.22502797"/>
    <s v="C.I CARIBBEAN WORLD TRADE S.A.S"/>
    <s v="SOHO"/>
    <s v="CLIENTE EXTERNO"/>
    <x v="0"/>
    <m/>
    <s v="MÓVIL"/>
    <m/>
    <m/>
    <s v="PORTAL CORPORATIVO - APP - PERFILAMIENTO"/>
    <m/>
    <m/>
    <m/>
    <m/>
    <m/>
    <m/>
    <m/>
    <m/>
    <m/>
    <m/>
    <m/>
    <m/>
    <m/>
    <m/>
    <m/>
    <m/>
    <m/>
    <m/>
    <m/>
    <m/>
    <m/>
    <m/>
    <m/>
    <m/>
    <m/>
    <m/>
    <m/>
    <m/>
    <m/>
    <m/>
    <m/>
    <m/>
    <m/>
    <m/>
    <m/>
    <s v="INFORMACIÓN - ACLARACIÓN"/>
    <m/>
    <m/>
    <m/>
    <m/>
    <m/>
    <m/>
    <m/>
    <m/>
    <m/>
    <m/>
    <m/>
    <m/>
    <m/>
    <m/>
    <m/>
    <m/>
    <m/>
    <m/>
    <m/>
    <m/>
    <m/>
    <m/>
    <m/>
    <m/>
    <m/>
    <m/>
    <m/>
    <m/>
    <m/>
    <m/>
    <m/>
    <m/>
    <m/>
    <m/>
    <m/>
    <m/>
    <m/>
    <m/>
    <m/>
    <m/>
    <m/>
    <m/>
    <m/>
    <m/>
    <m/>
    <m/>
    <m/>
    <m/>
    <m/>
    <m/>
    <m/>
    <m/>
    <m/>
    <m/>
    <m/>
    <m/>
    <m/>
    <m/>
    <m/>
    <m/>
    <m/>
    <m/>
    <m/>
    <m/>
    <m/>
    <m/>
    <m/>
    <m/>
    <m/>
    <m/>
    <m/>
    <m/>
    <x v="0"/>
    <m/>
    <m/>
    <m/>
    <m/>
    <m/>
    <s v="GESTIONADO"/>
    <m/>
    <d v="2024-01-19T00:00:00"/>
    <m/>
    <m/>
    <x v="65"/>
    <x v="0"/>
    <x v="0"/>
    <x v="0"/>
    <x v="0"/>
    <n v="1"/>
    <n v="1"/>
    <n v="1"/>
    <n v="1"/>
    <x v="0"/>
    <n v="1"/>
    <s v="8.22502797C.I CARIBBEAN WORLD TRADE S.A.S"/>
    <x v="0"/>
    <d v="2024-01-19T00:00:00"/>
    <x v="4339"/>
    <d v="1899-12-30T00:00:00"/>
    <d v="2024-01-19T10:07:00"/>
    <s v="10:07"/>
    <d v="1899-12-30T13:39:44"/>
    <x v="3"/>
    <x v="2"/>
    <x v="30"/>
    <x v="0"/>
    <n v="8193"/>
  </r>
  <r>
    <n v="4375"/>
    <d v="2024-01-19T23:46:48"/>
    <d v="2024-01-19T23:47:31"/>
    <s v="45113897@ventasyservicios.com.co"/>
    <s v="Diana Carolina Zambrano Cruz"/>
    <m/>
    <d v="2024-01-19T00:00:00"/>
    <s v="10:12"/>
    <x v="4"/>
    <m/>
    <m/>
    <m/>
    <m/>
    <m/>
    <m/>
    <m/>
    <m/>
    <s v="malezacoworking@gmail.com"/>
    <s v="Factura maleza coworking"/>
    <s v="13876431"/>
    <s v="LUISA FERNANDA GARCIA RESTREPO"/>
    <s v="SOHO"/>
    <s v="CLIENTE EXTERN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9T00:00:00"/>
    <m/>
    <m/>
    <x v="9"/>
    <x v="0"/>
    <x v="0"/>
    <x v="0"/>
    <x v="0"/>
    <n v="1"/>
    <n v="1"/>
    <n v="1"/>
    <n v="1"/>
    <x v="0"/>
    <n v="1"/>
    <s v="13876431LUISA FERNANDA GARCIA RESTREPO"/>
    <x v="0"/>
    <d v="2024-01-19T00:00:00"/>
    <x v="4340"/>
    <d v="1899-12-30T00:00:00"/>
    <d v="2024-01-19T10:12:00"/>
    <s v="10:12"/>
    <d v="1899-12-30T13:35:31"/>
    <x v="3"/>
    <x v="2"/>
    <x v="30"/>
    <x v="0"/>
    <n v="8193"/>
  </r>
  <r>
    <n v="4376"/>
    <d v="2024-01-19T23:47:35"/>
    <d v="2024-01-19T23:48:15"/>
    <s v="45113897@ventasyservicios.com.co"/>
    <s v="Diana Carolina Zambrano Cruz"/>
    <m/>
    <d v="2024-01-19T00:00:00"/>
    <s v="10:23"/>
    <x v="4"/>
    <m/>
    <m/>
    <m/>
    <m/>
    <m/>
    <m/>
    <m/>
    <m/>
    <s v="consultorclaropyme8@tncolombia.com.co"/>
    <s v="Facturación"/>
    <s v="12182182"/>
    <s v="HILBER GABRIEL NARVAEZ ALVAREZ"/>
    <s v="SOHO"/>
    <s v="CLIENTE CLAR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9T00:00:00"/>
    <m/>
    <m/>
    <x v="9"/>
    <x v="0"/>
    <x v="0"/>
    <x v="0"/>
    <x v="0"/>
    <n v="1"/>
    <n v="1"/>
    <n v="1"/>
    <n v="1"/>
    <x v="0"/>
    <n v="1"/>
    <s v="12182182HILBER GABRIEL NARVAEZ ALVAREZ"/>
    <x v="0"/>
    <d v="2024-01-19T00:00:00"/>
    <x v="4341"/>
    <d v="1899-12-30T00:00:00"/>
    <d v="2024-01-19T10:23:00"/>
    <s v="10:23"/>
    <d v="1899-12-30T13:25:15"/>
    <x v="3"/>
    <x v="2"/>
    <x v="30"/>
    <x v="0"/>
    <n v="8193"/>
  </r>
  <r>
    <n v="4377"/>
    <d v="2024-01-19T23:48:27"/>
    <d v="2024-01-19T23:49:06"/>
    <s v="45113897@ventasyservicios.com.co"/>
    <s v="Diana Carolina Zambrano Cruz"/>
    <m/>
    <d v="2024-01-19T00:00:00"/>
    <s v="18:32"/>
    <x v="4"/>
    <m/>
    <m/>
    <m/>
    <m/>
    <m/>
    <m/>
    <m/>
    <m/>
    <s v="kamieztefy@gmail.com"/>
    <s v="SOLICITUD PARA CANCELAR EL SERVICIO HOGAR"/>
    <s v="74395423"/>
    <s v="JORGE ALBE MENDEZ ABRIL                    "/>
    <s v="SOH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19T00:00:00"/>
    <m/>
    <m/>
    <x v="58"/>
    <x v="0"/>
    <x v="0"/>
    <x v="0"/>
    <x v="0"/>
    <n v="1"/>
    <n v="1"/>
    <n v="1"/>
    <n v="1"/>
    <x v="0"/>
    <n v="1"/>
    <s v="74395423JORGE ALBE MENDEZ ABRIL                    "/>
    <x v="2"/>
    <d v="2024-01-19T00:00:00"/>
    <x v="4342"/>
    <d v="1899-12-30T00:00:00"/>
    <d v="2024-01-19T18:32:00"/>
    <s v="18:32"/>
    <d v="1899-12-30T05:17:06"/>
    <x v="1"/>
    <x v="1"/>
    <x v="30"/>
    <x v="0"/>
    <n v="8193"/>
  </r>
  <r>
    <n v="4378"/>
    <d v="2024-01-19T23:49:10"/>
    <d v="2024-01-19T23:49:47"/>
    <s v="45113897@ventasyservicios.com.co"/>
    <s v="Diana Carolina Zambrano Cruz"/>
    <m/>
    <d v="2024-01-19T00:00:00"/>
    <s v="11:09"/>
    <x v="4"/>
    <m/>
    <m/>
    <m/>
    <m/>
    <m/>
    <m/>
    <m/>
    <m/>
    <s v="nelsonfuentes5@hotmail.com"/>
    <s v="CESION DE 7 LINEAS DE SCI MANUECABRALES A SCI LATANCO SAS/ 900090752 a 901587597"/>
    <s v="3142956526"/>
    <s v="SOCIEDAD DE COMERCIALIZACION INTERNACION"/>
    <s v="PYME PEQUEÑA"/>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9T00:00:00"/>
    <m/>
    <m/>
    <x v="37"/>
    <x v="0"/>
    <x v="0"/>
    <x v="0"/>
    <x v="0"/>
    <n v="1"/>
    <n v="1"/>
    <n v="1"/>
    <n v="1"/>
    <x v="0"/>
    <n v="1"/>
    <s v="3142956526SOCIEDAD DE COMERCIALIZACION INTERNACION"/>
    <x v="0"/>
    <d v="2024-01-19T00:00:00"/>
    <x v="4343"/>
    <d v="1899-12-30T00:00:00"/>
    <d v="2024-01-19T11:09:00"/>
    <s v="11:09"/>
    <d v="1899-12-30T12:40:47"/>
    <x v="3"/>
    <x v="2"/>
    <x v="30"/>
    <x v="0"/>
    <n v="8193"/>
  </r>
  <r>
    <n v="4379"/>
    <d v="2024-01-19T23:49:51"/>
    <d v="2024-01-19T23:50:26"/>
    <s v="45113897@ventasyservicios.com.co"/>
    <s v="Diana Carolina Zambrano Cruz"/>
    <m/>
    <d v="2024-01-19T00:00:00"/>
    <s v="10:25"/>
    <x v="4"/>
    <m/>
    <m/>
    <m/>
    <m/>
    <m/>
    <m/>
    <m/>
    <m/>
    <s v="edificiotorre93@gmail.com"/>
    <s v="FACTURA EDIFICIO TORRE DE LA 93 REF67384651- enero 2024"/>
    <s v="67384651"/>
    <s v="EDIFICIO TORRE DE LA NOVENTA Y TRES        "/>
    <s v="SOHO"/>
    <s v="CLIENTE EXTERNO"/>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9T00:00:00"/>
    <m/>
    <m/>
    <x v="9"/>
    <x v="0"/>
    <x v="0"/>
    <x v="0"/>
    <x v="0"/>
    <n v="1"/>
    <n v="1"/>
    <n v="1"/>
    <n v="1"/>
    <x v="0"/>
    <n v="1"/>
    <s v="67384651EDIFICIO TORRE DE LA NOVENTA Y TRES        "/>
    <x v="0"/>
    <d v="2024-01-19T00:00:00"/>
    <x v="4344"/>
    <d v="1899-12-30T00:00:00"/>
    <d v="2024-01-19T10:25:00"/>
    <s v="10:25"/>
    <d v="1899-12-30T13:25:26"/>
    <x v="3"/>
    <x v="2"/>
    <x v="30"/>
    <x v="0"/>
    <n v="8193"/>
  </r>
  <r>
    <n v="4380"/>
    <d v="2024-01-19T23:50:31"/>
    <d v="2024-01-19T23:51:12"/>
    <s v="45113897@ventasyservicios.com.co"/>
    <s v="Diana Carolina Zambrano Cruz"/>
    <m/>
    <d v="2024-01-19T00:00:00"/>
    <s v="10:58"/>
    <x v="4"/>
    <m/>
    <m/>
    <m/>
    <m/>
    <m/>
    <m/>
    <m/>
    <m/>
    <s v="contacto@fundacioncaminoemaus.org"/>
    <s v="Solicitud corrección nombre empresa - Fundación Camino de Emaús NIT 900130373-4"/>
    <s v="1.47590497"/>
    <s v="FUNDACION CAMINO DE EMAUS"/>
    <s v="SOHO"/>
    <s v="CLIENTE EXTERNO"/>
    <x v="0"/>
    <m/>
    <s v="MÓVIL"/>
    <m/>
    <m/>
    <s v="DATOS DEMOGRÁFICOS"/>
    <m/>
    <m/>
    <m/>
    <m/>
    <m/>
    <m/>
    <m/>
    <m/>
    <m/>
    <m/>
    <m/>
    <m/>
    <m/>
    <m/>
    <s v="ACTUALIZACIÓN GENERAL"/>
    <m/>
    <m/>
    <m/>
    <m/>
    <m/>
    <m/>
    <m/>
    <m/>
    <m/>
    <m/>
    <m/>
    <m/>
    <m/>
    <m/>
    <m/>
    <m/>
    <m/>
    <m/>
    <m/>
    <m/>
    <m/>
    <m/>
    <m/>
    <m/>
    <m/>
    <m/>
    <m/>
    <m/>
    <m/>
    <m/>
    <m/>
    <m/>
    <m/>
    <m/>
    <m/>
    <m/>
    <m/>
    <m/>
    <m/>
    <m/>
    <m/>
    <m/>
    <m/>
    <m/>
    <m/>
    <m/>
    <m/>
    <m/>
    <m/>
    <m/>
    <m/>
    <m/>
    <m/>
    <m/>
    <m/>
    <m/>
    <m/>
    <m/>
    <m/>
    <m/>
    <m/>
    <m/>
    <m/>
    <m/>
    <m/>
    <m/>
    <m/>
    <m/>
    <m/>
    <m/>
    <m/>
    <m/>
    <m/>
    <m/>
    <m/>
    <m/>
    <m/>
    <m/>
    <m/>
    <m/>
    <m/>
    <m/>
    <m/>
    <m/>
    <m/>
    <m/>
    <m/>
    <m/>
    <m/>
    <m/>
    <m/>
    <m/>
    <m/>
    <x v="0"/>
    <m/>
    <m/>
    <m/>
    <m/>
    <m/>
    <s v="GESTIONADO"/>
    <m/>
    <d v="2024-01-19T00:00:00"/>
    <m/>
    <m/>
    <x v="52"/>
    <x v="0"/>
    <x v="0"/>
    <x v="0"/>
    <x v="0"/>
    <n v="1"/>
    <n v="1"/>
    <n v="1"/>
    <n v="1"/>
    <x v="0"/>
    <n v="1"/>
    <s v="1.47590497FUNDACION CAMINO DE EMAUS"/>
    <x v="0"/>
    <d v="2024-01-19T00:00:00"/>
    <x v="4345"/>
    <d v="1899-12-30T00:00:00"/>
    <d v="2024-01-19T10:58:00"/>
    <s v="10:58"/>
    <d v="1899-12-30T12:53:12"/>
    <x v="3"/>
    <x v="2"/>
    <x v="30"/>
    <x v="0"/>
    <n v="8193"/>
  </r>
  <r>
    <n v="4381"/>
    <d v="2024-01-19T23:51:16"/>
    <d v="2024-01-19T23:51:55"/>
    <s v="45113897@ventasyservicios.com.co"/>
    <s v="Diana Carolina Zambrano Cruz"/>
    <m/>
    <d v="2024-01-19T00:00:00"/>
    <s v="10:24"/>
    <x v="4"/>
    <m/>
    <m/>
    <m/>
    <m/>
    <m/>
    <m/>
    <m/>
    <m/>
    <s v="auxiliarcontable@inversionessalud.com"/>
    <s v="Solicitud de Factura E5770230135"/>
    <s v="8.22498092"/>
    <s v="INVERSIONES SALUD ANTIOQUIA S.A.S"/>
    <s v="PYME MEDIANA"/>
    <s v="CLIENTE EXTERNO"/>
    <x v="0"/>
    <m/>
    <s v="MÓVIL"/>
    <m/>
    <m/>
    <s v="FACTURA"/>
    <m/>
    <m/>
    <m/>
    <m/>
    <m/>
    <m/>
    <m/>
    <m/>
    <m/>
    <m/>
    <m/>
    <m/>
    <m/>
    <m/>
    <m/>
    <m/>
    <m/>
    <m/>
    <s v="ACTIVACIÓN DE FACTURA ELECTRÓNICA"/>
    <m/>
    <m/>
    <m/>
    <m/>
    <m/>
    <m/>
    <m/>
    <m/>
    <m/>
    <m/>
    <m/>
    <m/>
    <m/>
    <m/>
    <m/>
    <m/>
    <m/>
    <m/>
    <m/>
    <m/>
    <m/>
    <m/>
    <m/>
    <m/>
    <m/>
    <m/>
    <m/>
    <m/>
    <m/>
    <m/>
    <m/>
    <m/>
    <m/>
    <m/>
    <m/>
    <m/>
    <m/>
    <m/>
    <m/>
    <m/>
    <m/>
    <m/>
    <m/>
    <m/>
    <m/>
    <m/>
    <m/>
    <m/>
    <m/>
    <m/>
    <m/>
    <m/>
    <m/>
    <m/>
    <m/>
    <m/>
    <m/>
    <m/>
    <m/>
    <m/>
    <m/>
    <m/>
    <m/>
    <m/>
    <m/>
    <m/>
    <m/>
    <m/>
    <m/>
    <m/>
    <m/>
    <m/>
    <m/>
    <m/>
    <m/>
    <m/>
    <m/>
    <m/>
    <m/>
    <m/>
    <m/>
    <m/>
    <m/>
    <m/>
    <m/>
    <m/>
    <m/>
    <m/>
    <m/>
    <x v="0"/>
    <m/>
    <m/>
    <m/>
    <m/>
    <m/>
    <s v="GESTIONADO"/>
    <m/>
    <d v="2024-01-19T00:00:00"/>
    <m/>
    <m/>
    <x v="87"/>
    <x v="0"/>
    <x v="0"/>
    <x v="0"/>
    <x v="0"/>
    <n v="1"/>
    <n v="1"/>
    <n v="1"/>
    <n v="1"/>
    <x v="0"/>
    <n v="1"/>
    <s v="8.22498092INVERSIONES SALUD ANTIOQUIA S.A.S"/>
    <x v="0"/>
    <d v="2024-01-19T00:00:00"/>
    <x v="4346"/>
    <d v="1899-12-30T00:00:00"/>
    <d v="2024-01-19T10:24:00"/>
    <s v="10:24"/>
    <d v="1899-12-30T13:27:55"/>
    <x v="3"/>
    <x v="2"/>
    <x v="30"/>
    <x v="0"/>
    <n v="8193"/>
  </r>
  <r>
    <n v="4382"/>
    <d v="2024-01-19T23:52:00"/>
    <d v="2024-01-19T23:52:35"/>
    <s v="45113897@ventasyservicios.com.co"/>
    <s v="Diana Carolina Zambrano Cruz"/>
    <m/>
    <d v="2024-01-19T00:00:00"/>
    <s v="17:58"/>
    <x v="4"/>
    <m/>
    <m/>
    <m/>
    <m/>
    <m/>
    <m/>
    <m/>
    <m/>
    <s v="juanc.cubillos@nextjctecnology.com.co"/>
    <s v="Afectación Servicio de Internet Nit: 900539052"/>
    <s v="12383925"/>
    <s v="ABEL Y SOFIA S A S"/>
    <s v="PYME MEDIANA"/>
    <s v="CLIENTE EXTERNO"/>
    <x v="0"/>
    <m/>
    <s v="FIJO"/>
    <s v="FO"/>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19T00:00:00"/>
    <m/>
    <m/>
    <x v="57"/>
    <x v="0"/>
    <x v="0"/>
    <x v="0"/>
    <x v="0"/>
    <n v="1"/>
    <n v="1"/>
    <n v="1"/>
    <n v="1"/>
    <x v="0"/>
    <n v="1"/>
    <s v="12383925ABEL Y SOFIA S A S"/>
    <x v="2"/>
    <d v="2024-01-19T00:00:00"/>
    <x v="4347"/>
    <d v="1899-12-30T00:00:00"/>
    <d v="2024-01-19T17:58:00"/>
    <s v="17:58"/>
    <d v="1899-12-30T05:54:35"/>
    <x v="1"/>
    <x v="1"/>
    <x v="30"/>
    <x v="0"/>
    <n v="8193"/>
  </r>
  <r>
    <n v="4383"/>
    <d v="2024-01-19T23:52:40"/>
    <d v="2024-01-19T23:53:18"/>
    <s v="45113897@ventasyservicios.com.co"/>
    <s v="Diana Carolina Zambrano Cruz"/>
    <m/>
    <d v="2024-01-18T00:00:00"/>
    <s v="19:43"/>
    <x v="4"/>
    <m/>
    <m/>
    <m/>
    <m/>
    <m/>
    <m/>
    <m/>
    <m/>
    <s v="lilianajc.9@gmail.com"/>
    <s v="Factura diciembre gattaca"/>
    <s v="60946072"/>
    <s v="GATTACA COMPANY SAS                        "/>
    <s v="MICRO"/>
    <s v="CLIENTE EXTERNO"/>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9T00:00:00"/>
    <m/>
    <m/>
    <x v="9"/>
    <x v="0"/>
    <x v="0"/>
    <x v="0"/>
    <x v="0"/>
    <n v="1"/>
    <n v="1"/>
    <n v="1"/>
    <n v="1"/>
    <x v="0"/>
    <n v="1"/>
    <s v="60946072GATTACA COMPANY SAS                        "/>
    <x v="0"/>
    <d v="2024-01-19T00:00:00"/>
    <x v="4348"/>
    <d v="1899-12-30T00:00:00"/>
    <d v="2024-01-18T19:43:00"/>
    <s v="19:43"/>
    <d v="1899-12-31T04:10:18"/>
    <x v="0"/>
    <x v="0"/>
    <x v="30"/>
    <x v="0"/>
    <n v="8193"/>
  </r>
  <r>
    <n v="4384"/>
    <d v="2024-01-19T23:53:22"/>
    <d v="2024-01-19T23:54:06"/>
    <s v="45113897@ventasyservicios.com.co"/>
    <s v="Diana Carolina Zambrano Cruz"/>
    <m/>
    <d v="2024-01-18T00:00:00"/>
    <s v="17:58"/>
    <x v="4"/>
    <m/>
    <m/>
    <m/>
    <m/>
    <m/>
    <m/>
    <m/>
    <m/>
    <s v="paovega8527@gmail.com"/>
    <s v="Cuenta 06502989"/>
    <s v="6502989"/>
    <s v="JUAN PABLO GALVIS MARTINEZ                 "/>
    <s v="MICRO"/>
    <s v="CLIENTE EXTERNO"/>
    <x v="0"/>
    <m/>
    <s v="FIJO"/>
    <s v="HFC"/>
    <s v="SERVICIOS ADICIONALES"/>
    <m/>
    <m/>
    <m/>
    <m/>
    <m/>
    <m/>
    <m/>
    <m/>
    <m/>
    <m/>
    <m/>
    <m/>
    <m/>
    <m/>
    <m/>
    <m/>
    <m/>
    <m/>
    <m/>
    <m/>
    <m/>
    <m/>
    <m/>
    <m/>
    <m/>
    <m/>
    <m/>
    <m/>
    <m/>
    <m/>
    <m/>
    <m/>
    <m/>
    <m/>
    <m/>
    <m/>
    <m/>
    <m/>
    <m/>
    <m/>
    <m/>
    <m/>
    <m/>
    <m/>
    <m/>
    <m/>
    <m/>
    <m/>
    <m/>
    <m/>
    <s v="INFORMACIÓN - ACLARACIÓN"/>
    <m/>
    <m/>
    <m/>
    <m/>
    <m/>
    <m/>
    <m/>
    <m/>
    <m/>
    <m/>
    <m/>
    <m/>
    <m/>
    <m/>
    <m/>
    <m/>
    <m/>
    <m/>
    <m/>
    <m/>
    <m/>
    <m/>
    <m/>
    <m/>
    <m/>
    <m/>
    <m/>
    <m/>
    <m/>
    <m/>
    <m/>
    <m/>
    <m/>
    <m/>
    <m/>
    <m/>
    <m/>
    <m/>
    <m/>
    <m/>
    <m/>
    <m/>
    <m/>
    <m/>
    <m/>
    <m/>
    <m/>
    <m/>
    <m/>
    <m/>
    <m/>
    <m/>
    <m/>
    <m/>
    <m/>
    <m/>
    <m/>
    <m/>
    <x v="0"/>
    <m/>
    <m/>
    <m/>
    <m/>
    <m/>
    <s v="GESTIONADO"/>
    <m/>
    <d v="2024-01-19T00:00:00"/>
    <m/>
    <m/>
    <x v="50"/>
    <x v="0"/>
    <x v="0"/>
    <x v="0"/>
    <x v="0"/>
    <n v="1"/>
    <n v="1"/>
    <n v="1"/>
    <n v="1"/>
    <x v="0"/>
    <n v="1"/>
    <s v="6502989JUAN PABLO GALVIS MARTINEZ                 "/>
    <x v="0"/>
    <d v="2024-01-19T00:00:00"/>
    <x v="4349"/>
    <d v="1899-12-30T00:00:00"/>
    <d v="2024-01-18T17:58:00"/>
    <s v="17:58"/>
    <d v="1899-12-31T05:56:06"/>
    <x v="0"/>
    <x v="0"/>
    <x v="30"/>
    <x v="0"/>
    <n v="8193"/>
  </r>
  <r>
    <n v="4385"/>
    <d v="2024-01-19T23:54:11"/>
    <d v="2024-01-19T23:54:43"/>
    <s v="45113897@ventasyservicios.com.co"/>
    <s v="Diana Carolina Zambrano Cruz"/>
    <m/>
    <d v="2024-01-19T00:00:00"/>
    <s v="10:46"/>
    <x v="4"/>
    <m/>
    <m/>
    <m/>
    <m/>
    <m/>
    <m/>
    <m/>
    <m/>
    <s v="gerencia@mascotasexpress.net"/>
    <s v="RE: CAMBIO DE TITULAR DE LAS CUENTAS"/>
    <s v="8.2194295"/>
    <s v="CLINICA VETERINARIA MASCOTAS EXPRESS SAS"/>
    <s v="PYME PEQUEÑA"/>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19T00:00:00"/>
    <m/>
    <m/>
    <x v="37"/>
    <x v="0"/>
    <x v="0"/>
    <x v="0"/>
    <x v="0"/>
    <n v="1"/>
    <n v="1"/>
    <n v="1"/>
    <n v="1"/>
    <x v="0"/>
    <n v="1"/>
    <s v="8.2194295CLINICA VETERINARIA MASCOTAS EXPRESS SAS"/>
    <x v="0"/>
    <d v="2024-01-19T00:00:00"/>
    <x v="4350"/>
    <d v="1899-12-30T00:00:00"/>
    <d v="2024-01-19T10:46:00"/>
    <s v="10:46"/>
    <d v="1899-12-30T13:08:43"/>
    <x v="3"/>
    <x v="2"/>
    <x v="30"/>
    <x v="0"/>
    <n v="8193"/>
  </r>
  <r>
    <n v="4386"/>
    <d v="2024-01-19T23:54:47"/>
    <d v="2024-01-19T23:55:32"/>
    <s v="45113897@ventasyservicios.com.co"/>
    <s v="Diana Carolina Zambrano Cruz"/>
    <m/>
    <d v="2024-01-19T00:00:00"/>
    <s v="11:23"/>
    <x v="4"/>
    <m/>
    <m/>
    <m/>
    <m/>
    <m/>
    <m/>
    <m/>
    <m/>
    <s v="Sandra.Ulloa@icbf.gov.co"/>
    <s v="Solicitud de facturar  periodo de Diciembre-2023"/>
    <s v="11241144 "/>
    <s v="INSTITUTO COLOMBIANO DE BIENESTAR FAMILIAR"/>
    <s v="EMPRESAS"/>
    <s v="CLIENTE EXTERN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9T00:00:00"/>
    <m/>
    <m/>
    <x v="9"/>
    <x v="0"/>
    <x v="0"/>
    <x v="0"/>
    <x v="0"/>
    <n v="1"/>
    <n v="1"/>
    <n v="1"/>
    <n v="1"/>
    <x v="0"/>
    <n v="1"/>
    <s v="11241144 INSTITUTO COLOMBIANO DE BIENESTAR FAMILIAR"/>
    <x v="0"/>
    <d v="2024-01-19T00:00:00"/>
    <x v="4351"/>
    <d v="1899-12-30T00:00:00"/>
    <d v="2024-01-19T11:23:00"/>
    <s v="11:23"/>
    <d v="1899-12-30T12:32:32"/>
    <x v="3"/>
    <x v="2"/>
    <x v="30"/>
    <x v="0"/>
    <n v="8193"/>
  </r>
  <r>
    <n v="4387"/>
    <d v="2024-01-19T23:44:39"/>
    <d v="2024-01-19T23:55:38"/>
    <s v="45688293@ventasyservicios.com.co"/>
    <s v="Juan David Mendez"/>
    <m/>
    <d v="2024-01-15T00:00:00"/>
    <s v="12:24"/>
    <x v="0"/>
    <m/>
    <m/>
    <m/>
    <m/>
    <m/>
    <m/>
    <m/>
    <m/>
    <s v="contactopyme.co@claro.com.co"/>
    <s v="Fwd: SOLICITUD DEVOLUCION SALDOS A FAVOR CORESCALL SAS NIT 901157658"/>
    <s v="8.22486740"/>
    <s v="CORESCALL S.A.S."/>
    <s v="SOHO"/>
    <s v="CLIENTE EXTERNO"/>
    <x v="0"/>
    <m/>
    <s v="MÓVIL"/>
    <m/>
    <m/>
    <s v="SALDO"/>
    <m/>
    <m/>
    <m/>
    <m/>
    <m/>
    <m/>
    <m/>
    <m/>
    <m/>
    <m/>
    <m/>
    <m/>
    <m/>
    <m/>
    <m/>
    <m/>
    <m/>
    <m/>
    <m/>
    <m/>
    <m/>
    <m/>
    <m/>
    <m/>
    <m/>
    <m/>
    <m/>
    <m/>
    <m/>
    <m/>
    <m/>
    <m/>
    <m/>
    <m/>
    <m/>
    <m/>
    <m/>
    <m/>
    <m/>
    <m/>
    <m/>
    <m/>
    <m/>
    <m/>
    <m/>
    <m/>
    <m/>
    <m/>
    <s v="DEVOLUCIÓN DE SALDO"/>
    <m/>
    <m/>
    <m/>
    <m/>
    <m/>
    <m/>
    <m/>
    <m/>
    <m/>
    <m/>
    <m/>
    <m/>
    <m/>
    <m/>
    <m/>
    <m/>
    <m/>
    <m/>
    <m/>
    <m/>
    <m/>
    <m/>
    <m/>
    <m/>
    <m/>
    <m/>
    <m/>
    <m/>
    <m/>
    <m/>
    <m/>
    <m/>
    <m/>
    <m/>
    <m/>
    <m/>
    <m/>
    <m/>
    <m/>
    <m/>
    <m/>
    <m/>
    <m/>
    <m/>
    <m/>
    <m/>
    <m/>
    <m/>
    <m/>
    <m/>
    <m/>
    <m/>
    <m/>
    <m/>
    <m/>
    <m/>
    <m/>
    <m/>
    <m/>
    <x v="0"/>
    <m/>
    <m/>
    <m/>
    <m/>
    <m/>
    <s v="SOLUCIONADO ESCALADO"/>
    <s v="MYIT"/>
    <d v="2024-01-19T00:00:00"/>
    <m/>
    <s v="SD - 2501542"/>
    <x v="10"/>
    <x v="0"/>
    <x v="4"/>
    <x v="0"/>
    <x v="0"/>
    <n v="1"/>
    <n v="1"/>
    <n v="1"/>
    <n v="1"/>
    <x v="2"/>
    <n v="2"/>
    <s v="8.22486740CORESCALL S.A.S."/>
    <x v="1"/>
    <d v="2024-01-19T00:00:00"/>
    <x v="4352"/>
    <d v="1899-12-30T00:00:00"/>
    <d v="2024-01-15T12:24:00"/>
    <s v="12:24"/>
    <d v="1900-01-03T11:31:38"/>
    <x v="0"/>
    <x v="0"/>
    <x v="4"/>
    <x v="1"/>
    <n v="8193"/>
  </r>
  <r>
    <n v="4388"/>
    <d v="2024-01-19T23:55:37"/>
    <d v="2024-01-19T23:56:10"/>
    <s v="45113897@ventasyservicios.com.co"/>
    <s v="Diana Carolina Zambrano Cruz"/>
    <m/>
    <d v="2024-01-19T00:00:00"/>
    <s v="11:27"/>
    <x v="4"/>
    <m/>
    <m/>
    <m/>
    <m/>
    <m/>
    <m/>
    <m/>
    <m/>
    <s v="chepeabisaad@gmail.com"/>
    <s v="Solicitud Código SIM Virtual"/>
    <s v="3104000100"/>
    <s v="ABISAAD JANNA Y CIA LIMITADA -"/>
    <s v="MICR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19T00:00:00"/>
    <m/>
    <m/>
    <x v="21"/>
    <x v="0"/>
    <x v="0"/>
    <x v="0"/>
    <x v="0"/>
    <n v="1"/>
    <n v="1"/>
    <n v="1"/>
    <n v="1"/>
    <x v="0"/>
    <n v="1"/>
    <s v="3104000100ABISAAD JANNA Y CIA LIMITADA -"/>
    <x v="0"/>
    <d v="2024-01-19T00:00:00"/>
    <x v="4353"/>
    <d v="1899-12-30T00:00:00"/>
    <d v="2024-01-19T11:27:00"/>
    <s v="11:27"/>
    <d v="1899-12-30T12:29:10"/>
    <x v="3"/>
    <x v="2"/>
    <x v="30"/>
    <x v="0"/>
    <n v="8193"/>
  </r>
  <r>
    <n v="4389"/>
    <d v="2024-01-19T23:56:15"/>
    <d v="2024-01-19T23:56:58"/>
    <s v="45113897@ventasyservicios.com.co"/>
    <s v="Diana Carolina Zambrano Cruz"/>
    <m/>
    <d v="2024-01-19T00:00:00"/>
    <s v="11:38"/>
    <x v="4"/>
    <m/>
    <m/>
    <m/>
    <m/>
    <m/>
    <m/>
    <m/>
    <m/>
    <s v="nelsongarzonabogado@hotmail.com"/>
    <s v="INFORMACIÓN URGENTE!"/>
    <s v="2206155"/>
    <s v="NELSON ALF  GARZON RODRIGUEZ               "/>
    <s v="SOHO"/>
    <s v="CLIENTE EXTERNO"/>
    <x v="0"/>
    <m/>
    <s v="FIJO"/>
    <s v="HFC"/>
    <s v="PQR"/>
    <m/>
    <m/>
    <m/>
    <m/>
    <m/>
    <m/>
    <m/>
    <m/>
    <m/>
    <m/>
    <m/>
    <m/>
    <m/>
    <m/>
    <m/>
    <m/>
    <m/>
    <m/>
    <m/>
    <m/>
    <m/>
    <m/>
    <m/>
    <m/>
    <m/>
    <m/>
    <m/>
    <m/>
    <m/>
    <m/>
    <m/>
    <m/>
    <m/>
    <m/>
    <m/>
    <m/>
    <m/>
    <s v="NO ESTÁ DE ACUERDO CON LA RESPUESTA"/>
    <m/>
    <m/>
    <m/>
    <m/>
    <m/>
    <m/>
    <m/>
    <m/>
    <m/>
    <m/>
    <m/>
    <m/>
    <m/>
    <m/>
    <m/>
    <m/>
    <m/>
    <m/>
    <m/>
    <m/>
    <m/>
    <m/>
    <m/>
    <m/>
    <m/>
    <m/>
    <m/>
    <m/>
    <m/>
    <m/>
    <m/>
    <m/>
    <m/>
    <m/>
    <m/>
    <m/>
    <m/>
    <m/>
    <m/>
    <m/>
    <m/>
    <m/>
    <m/>
    <m/>
    <m/>
    <m/>
    <m/>
    <m/>
    <m/>
    <m/>
    <m/>
    <m/>
    <m/>
    <m/>
    <m/>
    <m/>
    <m/>
    <m/>
    <m/>
    <m/>
    <m/>
    <m/>
    <m/>
    <m/>
    <m/>
    <m/>
    <m/>
    <m/>
    <m/>
    <m/>
    <m/>
    <x v="0"/>
    <m/>
    <m/>
    <m/>
    <m/>
    <m/>
    <s v="GESTIONADO"/>
    <m/>
    <d v="2024-01-19T00:00:00"/>
    <m/>
    <m/>
    <x v="132"/>
    <x v="0"/>
    <x v="0"/>
    <x v="0"/>
    <x v="0"/>
    <n v="1"/>
    <n v="1"/>
    <n v="1"/>
    <n v="1"/>
    <x v="0"/>
    <n v="1"/>
    <s v="2206155NELSON ALF  GARZON RODRIGUEZ               "/>
    <x v="0"/>
    <d v="2024-01-19T00:00:00"/>
    <x v="4354"/>
    <d v="1899-12-30T00:00:00"/>
    <d v="2024-01-19T11:38:00"/>
    <s v="11:38"/>
    <d v="1899-12-30T12:18:58"/>
    <x v="3"/>
    <x v="2"/>
    <x v="30"/>
    <x v="0"/>
    <n v="8193"/>
  </r>
  <r>
    <n v="4390"/>
    <d v="2024-01-19T23:57:03"/>
    <d v="2024-01-19T23:57:38"/>
    <s v="45113897@ventasyservicios.com.co"/>
    <s v="Diana Carolina Zambrano Cruz"/>
    <m/>
    <d v="2024-01-18T00:00:00"/>
    <s v="17:24"/>
    <x v="4"/>
    <m/>
    <m/>
    <m/>
    <m/>
    <m/>
    <m/>
    <m/>
    <m/>
    <s v="laquitiaquez@unicesmag.edu.co"/>
    <s v="Redireccionamiento de facturas"/>
    <s v="1.11463741"/>
    <s v="UNIVERSIDAD CESMAG"/>
    <s v="PYME MEDIANA"/>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19T00:00:00"/>
    <m/>
    <m/>
    <x v="9"/>
    <x v="0"/>
    <x v="0"/>
    <x v="0"/>
    <x v="0"/>
    <n v="1"/>
    <n v="1"/>
    <n v="1"/>
    <n v="1"/>
    <x v="0"/>
    <n v="1"/>
    <s v="1.11463741UNIVERSIDAD CESMAG"/>
    <x v="0"/>
    <d v="2024-01-19T00:00:00"/>
    <x v="4355"/>
    <d v="1899-12-30T00:00:00"/>
    <d v="2024-01-18T17:24:00"/>
    <s v="17:24"/>
    <d v="1899-12-31T06:33:38"/>
    <x v="0"/>
    <x v="0"/>
    <x v="30"/>
    <x v="0"/>
    <n v="8193"/>
  </r>
  <r>
    <n v="4391"/>
    <d v="2024-01-19T23:57:28"/>
    <d v="2024-01-19T23:58:44"/>
    <s v="45688293@ventasyservicios.com.co"/>
    <s v="Juan David Mendez"/>
    <m/>
    <d v="2024-01-17T00:00:00"/>
    <s v="17:32"/>
    <x v="0"/>
    <m/>
    <m/>
    <m/>
    <m/>
    <m/>
    <m/>
    <m/>
    <m/>
    <s v="alianzadtmiramar@gmail.com"/>
    <s v="Fwd: BlOQUEO DE MENSAJES DE TEXTO CLIENTE OUR TECHNOLOGY S.A.S. // NIT: 901178812-7"/>
    <s v="8.22499351"/>
    <s v="OUR TECHNOLOGY S.A.S."/>
    <s v="MICRO"/>
    <s v="CLIENTE EXTERNO"/>
    <x v="0"/>
    <m/>
    <s v="MÓVIL"/>
    <m/>
    <m/>
    <s v="SERVICIOS ADICIONALES"/>
    <m/>
    <m/>
    <m/>
    <m/>
    <m/>
    <m/>
    <m/>
    <m/>
    <m/>
    <m/>
    <m/>
    <m/>
    <m/>
    <m/>
    <m/>
    <m/>
    <m/>
    <m/>
    <m/>
    <m/>
    <m/>
    <m/>
    <m/>
    <m/>
    <m/>
    <m/>
    <m/>
    <m/>
    <m/>
    <m/>
    <m/>
    <m/>
    <m/>
    <m/>
    <m/>
    <m/>
    <m/>
    <m/>
    <m/>
    <m/>
    <m/>
    <m/>
    <m/>
    <m/>
    <m/>
    <m/>
    <m/>
    <m/>
    <m/>
    <m/>
    <m/>
    <m/>
    <s v="DESACTIVACIÓN - BLOQUEO"/>
    <m/>
    <m/>
    <m/>
    <m/>
    <m/>
    <m/>
    <m/>
    <m/>
    <m/>
    <m/>
    <m/>
    <m/>
    <m/>
    <m/>
    <m/>
    <m/>
    <m/>
    <m/>
    <m/>
    <m/>
    <m/>
    <m/>
    <m/>
    <m/>
    <m/>
    <m/>
    <m/>
    <m/>
    <m/>
    <m/>
    <m/>
    <m/>
    <m/>
    <m/>
    <m/>
    <m/>
    <m/>
    <m/>
    <m/>
    <m/>
    <m/>
    <m/>
    <m/>
    <m/>
    <m/>
    <m/>
    <m/>
    <m/>
    <m/>
    <m/>
    <m/>
    <m/>
    <m/>
    <m/>
    <m/>
    <x v="0"/>
    <m/>
    <m/>
    <m/>
    <m/>
    <m/>
    <s v="SOLUCIONADO SEGUIMIENTO"/>
    <m/>
    <d v="2024-01-19T00:00:00"/>
    <m/>
    <s v="SD - 2501542"/>
    <x v="59"/>
    <x v="0"/>
    <x v="5"/>
    <x v="8"/>
    <x v="1"/>
    <n v="1"/>
    <n v="1"/>
    <n v="1"/>
    <n v="1"/>
    <x v="2"/>
    <n v="3"/>
    <s v="8.22499351OUR TECHNOLOGY S.A.S."/>
    <x v="1"/>
    <d v="2024-01-19T00:00:00"/>
    <x v="4356"/>
    <d v="1899-12-30T00:00:00"/>
    <d v="2024-01-17T17:32:00"/>
    <s v="17:32"/>
    <d v="1900-01-01T06:26:44"/>
    <x v="0"/>
    <x v="0"/>
    <x v="4"/>
    <x v="1"/>
    <n v="8193"/>
  </r>
  <r>
    <n v="4392"/>
    <d v="2024-01-19T23:57:43"/>
    <d v="2024-01-19T23:58:46"/>
    <s v="45113897@ventasyservicios.com.co"/>
    <s v="Diana Carolina Zambrano Cruz"/>
    <m/>
    <d v="2024-01-18T00:00:00"/>
    <s v="18:05"/>
    <x v="4"/>
    <m/>
    <m/>
    <m/>
    <m/>
    <m/>
    <m/>
    <m/>
    <m/>
    <s v="girardot2@toliceramicas.com"/>
    <s v="CAMBIO DE NOMBRE DE RAZON SOCIAL DE EMPRESA"/>
    <s v="45721707"/>
    <s v="TOLICERAMI CAS S.A.S                       "/>
    <s v="SOHO"/>
    <s v="CLIENTE EXTERNO"/>
    <x v="0"/>
    <m/>
    <s v="FIJO"/>
    <s v="HFC"/>
    <s v="DATOS DEMOGRÁFICOS"/>
    <m/>
    <m/>
    <m/>
    <m/>
    <m/>
    <m/>
    <m/>
    <m/>
    <m/>
    <m/>
    <m/>
    <m/>
    <m/>
    <m/>
    <m/>
    <s v="ACTUALIZACIÓN GENERAL"/>
    <m/>
    <m/>
    <m/>
    <m/>
    <m/>
    <m/>
    <m/>
    <m/>
    <m/>
    <m/>
    <m/>
    <m/>
    <m/>
    <m/>
    <m/>
    <m/>
    <m/>
    <m/>
    <m/>
    <m/>
    <m/>
    <m/>
    <m/>
    <m/>
    <m/>
    <m/>
    <m/>
    <m/>
    <m/>
    <m/>
    <m/>
    <m/>
    <m/>
    <m/>
    <m/>
    <m/>
    <m/>
    <m/>
    <m/>
    <m/>
    <m/>
    <m/>
    <m/>
    <m/>
    <m/>
    <m/>
    <m/>
    <m/>
    <m/>
    <m/>
    <m/>
    <m/>
    <m/>
    <m/>
    <m/>
    <m/>
    <m/>
    <m/>
    <m/>
    <m/>
    <m/>
    <m/>
    <m/>
    <m/>
    <m/>
    <m/>
    <m/>
    <m/>
    <m/>
    <m/>
    <m/>
    <m/>
    <m/>
    <m/>
    <m/>
    <m/>
    <m/>
    <m/>
    <m/>
    <m/>
    <m/>
    <m/>
    <m/>
    <m/>
    <m/>
    <m/>
    <m/>
    <m/>
    <m/>
    <m/>
    <m/>
    <m/>
    <m/>
    <x v="0"/>
    <m/>
    <m/>
    <m/>
    <m/>
    <m/>
    <s v="SOLUCIONADO ESCALADO"/>
    <s v="SUPERVISOR NEGOCIOS"/>
    <d v="2024-01-19T00:00:00"/>
    <m/>
    <m/>
    <x v="52"/>
    <x v="0"/>
    <x v="4"/>
    <x v="0"/>
    <x v="0"/>
    <n v="1"/>
    <n v="1"/>
    <n v="1"/>
    <n v="1"/>
    <x v="0"/>
    <n v="1"/>
    <s v="45721707TOLICERAMI CAS S.A.S                       "/>
    <x v="1"/>
    <d v="2024-01-19T00:00:00"/>
    <x v="4357"/>
    <d v="1899-12-30T00:00:00"/>
    <d v="2024-01-18T18:05:00"/>
    <s v="18:05"/>
    <d v="1899-12-31T05:53:46"/>
    <x v="0"/>
    <x v="0"/>
    <x v="30"/>
    <x v="0"/>
    <n v="8193"/>
  </r>
  <r>
    <n v="4393"/>
    <d v="2024-01-19T23:58:50"/>
    <d v="2024-01-19T23:59:26"/>
    <s v="45113897@ventasyservicios.com.co"/>
    <s v="Diana Carolina Zambrano Cruz"/>
    <m/>
    <d v="2024-01-18T00:00:00"/>
    <s v="16:25"/>
    <x v="4"/>
    <m/>
    <m/>
    <m/>
    <m/>
    <m/>
    <m/>
    <m/>
    <m/>
    <s v="calidad@metalgratingcolombia.com"/>
    <s v="Solicitud de factura"/>
    <s v="12396583"/>
    <s v="METAL GRATING COLOMBIA SAS"/>
    <s v="SOHO"/>
    <s v="CLIENTE EXTERN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19T00:00:00"/>
    <m/>
    <m/>
    <x v="9"/>
    <x v="0"/>
    <x v="0"/>
    <x v="13"/>
    <x v="1"/>
    <n v="1"/>
    <n v="1"/>
    <n v="1"/>
    <n v="1"/>
    <x v="0"/>
    <n v="1"/>
    <s v="12396583METAL GRATING COLOMBIA SAS"/>
    <x v="0"/>
    <d v="2024-01-19T00:00:00"/>
    <x v="4358"/>
    <d v="1899-12-30T00:00:00"/>
    <d v="2024-01-18T16:25:00"/>
    <s v="16:25"/>
    <d v="1899-12-31T07:34:26"/>
    <x v="0"/>
    <x v="0"/>
    <x v="30"/>
    <x v="0"/>
    <n v="8193"/>
  </r>
  <r>
    <n v="4394"/>
    <d v="2024-01-20T05:45:26"/>
    <d v="2024-01-20T06:05:50"/>
    <s v="45077024@ventasyservicios.com.co"/>
    <s v="Leidy Tatiana Pinzon Calderon"/>
    <m/>
    <d v="2024-01-19T00:00:00"/>
    <s v="11:33"/>
    <x v="7"/>
    <m/>
    <m/>
    <m/>
    <m/>
    <m/>
    <m/>
    <s v="administracion@inalsi.com.co"/>
    <s v="Re: Exclusión linea"/>
    <m/>
    <m/>
    <s v="3046062917"/>
    <s v="INVERSIONES ALVAREZ SIERRA S A S"/>
    <s v="PYME MEDIAN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20T00:00:00"/>
    <m/>
    <m/>
    <x v="81"/>
    <x v="6"/>
    <x v="0"/>
    <x v="0"/>
    <x v="0"/>
    <n v="1"/>
    <n v="1"/>
    <n v="1"/>
    <n v="1"/>
    <x v="2"/>
    <n v="4"/>
    <s v="3046062917INVERSIONES ALVAREZ SIERRA S A S"/>
    <x v="0"/>
    <d v="2024-01-20T00:00:00"/>
    <x v="4359"/>
    <d v="1899-12-30T00:00:00"/>
    <d v="2024-01-19T11:33:00"/>
    <s v="11:33"/>
    <d v="1899-12-30T18:32:50"/>
    <x v="4"/>
    <x v="0"/>
    <x v="12"/>
    <x v="1"/>
    <n v="8193"/>
  </r>
  <r>
    <n v="4395"/>
    <d v="2024-01-20T06:13:30"/>
    <d v="2024-01-20T06:14:52"/>
    <s v="45077024@ventasyservicios.com.co"/>
    <s v="Leidy Tatiana Pinzon Calderon"/>
    <m/>
    <d v="2024-01-19T00:00:00"/>
    <s v="11:46"/>
    <x v="7"/>
    <m/>
    <m/>
    <m/>
    <m/>
    <m/>
    <m/>
    <s v="ingrid.hernandez@grupooet.com"/>
    <s v="Re: Cesión línea 3143798784 - 457326"/>
    <m/>
    <m/>
    <s v="3143798784"/>
    <s v="CENTRO LOGISTICO FARO SAS"/>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0T00:00:00"/>
    <m/>
    <m/>
    <x v="78"/>
    <x v="6"/>
    <x v="0"/>
    <x v="0"/>
    <x v="0"/>
    <n v="1"/>
    <n v="1"/>
    <n v="1"/>
    <n v="1"/>
    <x v="1"/>
    <n v="3"/>
    <s v="3143798784CENTRO LOGISTICO FARO SAS"/>
    <x v="0"/>
    <d v="2024-01-20T00:00:00"/>
    <x v="4360"/>
    <d v="1899-12-30T00:00:00"/>
    <d v="2024-01-19T11:46:00"/>
    <s v="11:46"/>
    <d v="1899-12-30T18:28:52"/>
    <x v="4"/>
    <x v="0"/>
    <x v="12"/>
    <x v="1"/>
    <n v="8193"/>
  </r>
  <r>
    <n v="4396"/>
    <d v="2024-01-20T06:18:08"/>
    <d v="2024-01-20T06:19:30"/>
    <s v="45077024@ventasyservicios.com.co"/>
    <s v="Leidy Tatiana Pinzon Calderon"/>
    <m/>
    <d v="2024-01-19T00:00:00"/>
    <s v="11:55"/>
    <x v="7"/>
    <m/>
    <m/>
    <m/>
    <m/>
    <m/>
    <m/>
    <s v="flor_sierra@yahoo.com"/>
    <s v="Re: cambio de titularidad"/>
    <m/>
    <m/>
    <s v="3227843147"/>
    <s v="ERIBERTO SIERRA SALINAS"/>
    <s v="MASIV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0T00:00:00"/>
    <m/>
    <m/>
    <x v="78"/>
    <x v="6"/>
    <x v="0"/>
    <x v="0"/>
    <x v="0"/>
    <n v="1"/>
    <n v="1"/>
    <n v="1"/>
    <n v="1"/>
    <x v="0"/>
    <n v="1"/>
    <s v="3227843147ERIBERTO SIERRA SALINAS"/>
    <x v="0"/>
    <d v="2024-01-20T00:00:00"/>
    <x v="4361"/>
    <d v="1899-12-30T00:00:00"/>
    <d v="2024-01-19T11:55:00"/>
    <s v="11:55"/>
    <d v="1899-12-30T18:24:30"/>
    <x v="4"/>
    <x v="0"/>
    <x v="12"/>
    <x v="1"/>
    <n v="8193"/>
  </r>
  <r>
    <n v="4397"/>
    <d v="2024-01-20T06:20:28"/>
    <d v="2024-01-20T06:23:59"/>
    <s v="45077024@ventasyservicios.com.co"/>
    <s v="Leidy Tatiana Pinzon Calderon"/>
    <m/>
    <d v="2024-01-19T00:00:00"/>
    <s v="12:01"/>
    <x v="7"/>
    <m/>
    <m/>
    <m/>
    <m/>
    <m/>
    <m/>
    <s v="financiera@trustit.com.co"/>
    <s v="Re: EXCLUSION LINEAS CELULAR CLARO"/>
    <m/>
    <m/>
    <s v="3186084892"/>
    <s v="TRUST IT SAS"/>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0T00:00:00"/>
    <m/>
    <m/>
    <x v="78"/>
    <x v="6"/>
    <x v="0"/>
    <x v="0"/>
    <x v="0"/>
    <n v="1"/>
    <n v="1"/>
    <n v="1"/>
    <n v="1"/>
    <x v="0"/>
    <n v="1"/>
    <s v="3186084892TRUST IT SAS"/>
    <x v="0"/>
    <d v="2024-01-20T00:00:00"/>
    <x v="4362"/>
    <d v="1899-12-30T00:00:00"/>
    <d v="2024-01-19T12:01:00"/>
    <s v="12:01"/>
    <d v="1899-12-30T18:22:59"/>
    <x v="4"/>
    <x v="0"/>
    <x v="12"/>
    <x v="1"/>
    <n v="8193"/>
  </r>
  <r>
    <n v="4398"/>
    <d v="2024-01-20T06:25:23"/>
    <d v="2024-01-20T06:29:30"/>
    <s v="45077024@ventasyservicios.com.co"/>
    <s v="Leidy Tatiana Pinzon Calderon"/>
    <m/>
    <d v="2024-01-19T00:00:00"/>
    <s v="12:02"/>
    <x v="7"/>
    <m/>
    <m/>
    <m/>
    <m/>
    <m/>
    <m/>
    <s v="deyson_moreno211@hotmail.com"/>
    <s v="Re: RV: Ceder contrato linea 3004785647"/>
    <m/>
    <m/>
    <s v="3004785647"/>
    <s v="ESTEFANIA MONSALVE GUZMAN"/>
    <s v="MASIV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20T00:00:00"/>
    <m/>
    <m/>
    <x v="79"/>
    <x v="6"/>
    <x v="0"/>
    <x v="0"/>
    <x v="0"/>
    <n v="1"/>
    <n v="1"/>
    <n v="1"/>
    <n v="1"/>
    <x v="0"/>
    <n v="1"/>
    <s v="3004785647ESTEFANIA MONSALVE GUZMAN"/>
    <x v="0"/>
    <d v="2024-01-20T00:00:00"/>
    <x v="4363"/>
    <d v="1899-12-30T00:00:00"/>
    <d v="2024-01-19T12:02:00"/>
    <s v="12:02"/>
    <d v="1899-12-30T18:27:30"/>
    <x v="4"/>
    <x v="0"/>
    <x v="12"/>
    <x v="1"/>
    <n v="8193"/>
  </r>
  <r>
    <n v="4399"/>
    <d v="2024-01-20T06:26:41"/>
    <d v="2024-01-20T06:33:57"/>
    <s v="45077016@ventasyservicios.com.co"/>
    <s v="Luis Guanuquiza Dominguez"/>
    <m/>
    <d v="2024-01-19T00:00:00"/>
    <s v="13:08"/>
    <x v="3"/>
    <m/>
    <s v="15572453"/>
    <m/>
    <m/>
    <m/>
    <m/>
    <m/>
    <m/>
    <m/>
    <m/>
    <s v="900795808"/>
    <s v="SAMSUNG SDS GLOBAL SCL COLOMBIA SAS"/>
    <s v="PYME MEDIANA"/>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20T00:00:00"/>
    <m/>
    <m/>
    <x v="19"/>
    <x v="3"/>
    <x v="0"/>
    <x v="0"/>
    <x v="0"/>
    <n v="1"/>
    <n v="1"/>
    <n v="1"/>
    <n v="1"/>
    <x v="0"/>
    <n v="1"/>
    <s v="900795808SAMSUNG SDS GLOBAL SCL COLOMBIA SAS"/>
    <x v="0"/>
    <d v="2024-01-20T00:00:00"/>
    <x v="4364"/>
    <d v="1899-12-30T00:00:00"/>
    <d v="2024-01-19T13:08:00"/>
    <s v="13:08"/>
    <d v="1899-12-30T17:25:57"/>
    <x v="3"/>
    <x v="0"/>
    <x v="25"/>
    <x v="1"/>
    <n v="8193"/>
  </r>
  <r>
    <n v="4400"/>
    <d v="2024-01-20T06:33:14"/>
    <d v="2024-01-20T06:34:06"/>
    <s v="45077024@ventasyservicios.com.co"/>
    <s v="Leidy Tatiana Pinzon Calderon"/>
    <m/>
    <d v="2024-01-19T00:00:00"/>
    <s v="12:08"/>
    <x v="7"/>
    <m/>
    <m/>
    <m/>
    <m/>
    <m/>
    <m/>
    <s v="financiera@trustit.com.co"/>
    <s v="Re: EXCLUSION LINEAS CELULAR CLARO"/>
    <m/>
    <m/>
    <s v="3207625382"/>
    <s v="TRUST IT SAS"/>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0T00:00:00"/>
    <m/>
    <m/>
    <x v="78"/>
    <x v="6"/>
    <x v="0"/>
    <x v="0"/>
    <x v="0"/>
    <n v="1"/>
    <n v="1"/>
    <n v="1"/>
    <n v="1"/>
    <x v="0"/>
    <n v="1"/>
    <s v="3207625382TRUST IT SAS"/>
    <x v="0"/>
    <d v="2024-01-20T00:00:00"/>
    <x v="4365"/>
    <d v="1899-12-30T00:00:00"/>
    <d v="2024-01-19T12:08:00"/>
    <s v="12:08"/>
    <d v="1899-12-30T18:26:06"/>
    <x v="4"/>
    <x v="0"/>
    <x v="12"/>
    <x v="1"/>
    <n v="8193"/>
  </r>
  <r>
    <n v="4401"/>
    <d v="2024-01-20T06:39:05"/>
    <d v="2024-01-20T06:40:16"/>
    <s v="45077024@ventasyservicios.com.co"/>
    <s v="Leidy Tatiana Pinzon Calderon"/>
    <m/>
    <d v="2024-01-19T00:00:00"/>
    <s v="12:08"/>
    <x v="7"/>
    <m/>
    <m/>
    <m/>
    <m/>
    <m/>
    <m/>
    <s v="felipeanzolah@gmail.com"/>
    <s v="Re: CESION DE LINEA 3212736894"/>
    <m/>
    <m/>
    <s v="3212736894"/>
    <s v="MARIA CECI VILLAMIZAR HINESTROZA"/>
    <s v="MASIV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0T00:00:00"/>
    <m/>
    <m/>
    <x v="78"/>
    <x v="6"/>
    <x v="0"/>
    <x v="0"/>
    <x v="0"/>
    <n v="1"/>
    <n v="1"/>
    <n v="1"/>
    <n v="1"/>
    <x v="1"/>
    <n v="2"/>
    <s v="3212736894MARIA CECI VILLAMIZAR HINESTROZA"/>
    <x v="0"/>
    <d v="2024-01-20T00:00:00"/>
    <x v="4366"/>
    <d v="1899-12-30T00:00:00"/>
    <d v="2024-01-19T12:08:00"/>
    <s v="12:08"/>
    <d v="1899-12-30T18:32:16"/>
    <x v="4"/>
    <x v="0"/>
    <x v="12"/>
    <x v="1"/>
    <n v="8193"/>
  </r>
  <r>
    <n v="4402"/>
    <d v="2024-01-20T06:44:15"/>
    <d v="2024-01-20T06:45:06"/>
    <s v="45077016@ventasyservicios.com.co"/>
    <s v="Luis Guanuquiza Dominguez"/>
    <m/>
    <d v="2024-01-19T00:00:00"/>
    <s v="14:09"/>
    <x v="3"/>
    <m/>
    <s v="15572485"/>
    <m/>
    <m/>
    <m/>
    <m/>
    <m/>
    <m/>
    <m/>
    <m/>
    <s v="890600020"/>
    <s v="Auto Fusa SA"/>
    <s v="PYME MEDIANA"/>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20T00:00:00"/>
    <m/>
    <m/>
    <x v="47"/>
    <x v="3"/>
    <x v="0"/>
    <x v="0"/>
    <x v="0"/>
    <n v="1"/>
    <n v="1"/>
    <n v="1"/>
    <n v="1"/>
    <x v="0"/>
    <n v="1"/>
    <s v="890600020Auto Fusa SA"/>
    <x v="0"/>
    <d v="2024-01-20T00:00:00"/>
    <x v="4367"/>
    <d v="1899-12-30T00:00:00"/>
    <d v="2024-01-19T14:09:00"/>
    <s v="14:09"/>
    <d v="1899-12-30T16:36:06"/>
    <x v="3"/>
    <x v="0"/>
    <x v="25"/>
    <x v="1"/>
    <n v="8193"/>
  </r>
  <r>
    <n v="4403"/>
    <d v="2024-01-20T06:44:44"/>
    <d v="2024-01-20T06:46:06"/>
    <s v="45077024@ventasyservicios.com.co"/>
    <s v="Leidy Tatiana Pinzon Calderon"/>
    <m/>
    <d v="2024-01-19T00:00:00"/>
    <s v="12:22"/>
    <x v="7"/>
    <m/>
    <m/>
    <m/>
    <m/>
    <m/>
    <m/>
    <s v="talia.meza.ext@claro.com.co"/>
    <s v="Re: SECION  DE CONTRACTO NEGOCIO"/>
    <m/>
    <m/>
    <s v="3205499613"/>
    <s v="COLOMBIAN FISHERIES E.U."/>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0T00:00:00"/>
    <m/>
    <m/>
    <x v="78"/>
    <x v="6"/>
    <x v="0"/>
    <x v="0"/>
    <x v="0"/>
    <n v="1"/>
    <n v="1"/>
    <n v="1"/>
    <n v="1"/>
    <x v="0"/>
    <n v="1"/>
    <s v="3205499613COLOMBIAN FISHERIES E.U."/>
    <x v="0"/>
    <d v="2024-01-20T00:00:00"/>
    <x v="4368"/>
    <d v="1899-12-30T00:00:00"/>
    <d v="2024-01-19T12:22:00"/>
    <s v="12:22"/>
    <d v="1899-12-30T18:24:06"/>
    <x v="4"/>
    <x v="0"/>
    <x v="12"/>
    <x v="1"/>
    <n v="8193"/>
  </r>
  <r>
    <n v="4404"/>
    <d v="2024-01-20T06:49:56"/>
    <d v="2024-01-20T06:51:13"/>
    <s v="45077024@ventasyservicios.com.co"/>
    <s v="Leidy Tatiana Pinzon Calderon"/>
    <m/>
    <d v="2024-01-19T00:00:00"/>
    <s v="12:31"/>
    <x v="7"/>
    <m/>
    <m/>
    <m/>
    <m/>
    <m/>
    <m/>
    <s v="analistacontable@dimex.com.co"/>
    <s v="RE: DOCUMENTOS CESION LINEAS"/>
    <m/>
    <m/>
    <s v="3102920549"/>
    <s v="DISTRIBUIDORA DIMEX S A S"/>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0T00:00:00"/>
    <m/>
    <m/>
    <x v="78"/>
    <x v="6"/>
    <x v="0"/>
    <x v="0"/>
    <x v="0"/>
    <n v="1"/>
    <n v="1"/>
    <n v="1"/>
    <n v="1"/>
    <x v="0"/>
    <n v="1"/>
    <s v="3102920549DISTRIBUIDORA DIMEX S A S"/>
    <x v="0"/>
    <d v="2024-01-20T00:00:00"/>
    <x v="4369"/>
    <d v="1899-12-30T00:00:00"/>
    <d v="2024-01-19T12:31:00"/>
    <s v="12:31"/>
    <d v="1899-12-30T18:20:13"/>
    <x v="4"/>
    <x v="0"/>
    <x v="12"/>
    <x v="1"/>
    <n v="8193"/>
  </r>
  <r>
    <n v="4405"/>
    <d v="2024-01-20T06:53:48"/>
    <d v="2024-01-20T06:54:36"/>
    <s v="45077024@ventasyservicios.com.co"/>
    <s v="Leidy Tatiana Pinzon Calderon"/>
    <m/>
    <d v="2024-01-19T00:00:00"/>
    <s v="12:32"/>
    <x v="7"/>
    <m/>
    <m/>
    <m/>
    <m/>
    <m/>
    <m/>
    <s v="analistacontable@dimex.com.co"/>
    <s v="RE: DOCUMENTO CESION LINEAS"/>
    <m/>
    <m/>
    <s v="3133683958"/>
    <s v="DISTRIBUIDORA DIMEX S A S"/>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0T00:00:00"/>
    <m/>
    <m/>
    <x v="78"/>
    <x v="6"/>
    <x v="0"/>
    <x v="0"/>
    <x v="0"/>
    <n v="1"/>
    <n v="1"/>
    <n v="1"/>
    <n v="1"/>
    <x v="1"/>
    <n v="4"/>
    <s v="3133683958DISTRIBUIDORA DIMEX S A S"/>
    <x v="0"/>
    <d v="2024-01-20T00:00:00"/>
    <x v="4370"/>
    <d v="1899-12-30T00:00:00"/>
    <d v="2024-01-19T12:32:00"/>
    <s v="12:32"/>
    <d v="1899-12-30T18:22:36"/>
    <x v="4"/>
    <x v="0"/>
    <x v="12"/>
    <x v="1"/>
    <n v="8193"/>
  </r>
  <r>
    <n v="4406"/>
    <d v="2024-01-20T06:56:07"/>
    <d v="2024-01-20T06:57:01"/>
    <s v="45077024@ventasyservicios.com.co"/>
    <s v="Leidy Tatiana Pinzon Calderon"/>
    <m/>
    <d v="2024-01-19T00:00:00"/>
    <s v="12:32"/>
    <x v="7"/>
    <m/>
    <m/>
    <m/>
    <m/>
    <m/>
    <m/>
    <s v="N/A"/>
    <s v="RE: DOCUMENTO CESION LINEAS"/>
    <m/>
    <m/>
    <s v="3133683958"/>
    <s v="DISTRIBUIDORA DIMEX S A S"/>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0T00:00:00"/>
    <m/>
    <m/>
    <x v="78"/>
    <x v="6"/>
    <x v="0"/>
    <x v="0"/>
    <x v="0"/>
    <n v="1"/>
    <n v="1"/>
    <n v="1"/>
    <n v="1"/>
    <x v="2"/>
    <n v="4"/>
    <s v="3133683958DISTRIBUIDORA DIMEX S A S"/>
    <x v="0"/>
    <d v="2024-01-20T00:00:00"/>
    <x v="4371"/>
    <d v="1899-12-30T00:00:00"/>
    <d v="2024-01-19T12:32:00"/>
    <s v="12:32"/>
    <d v="1899-12-30T18:25:01"/>
    <x v="4"/>
    <x v="0"/>
    <x v="12"/>
    <x v="1"/>
    <n v="8193"/>
  </r>
  <r>
    <n v="4407"/>
    <d v="2024-01-20T06:57:04"/>
    <d v="2024-01-20T06:59:00"/>
    <s v="45077016@ventasyservicios.com.co"/>
    <s v="Luis Guanuquiza Dominguez"/>
    <m/>
    <d v="2024-01-19T00:00:00"/>
    <s v="14:24"/>
    <x v="3"/>
    <m/>
    <s v="15572494"/>
    <m/>
    <m/>
    <m/>
    <m/>
    <m/>
    <m/>
    <m/>
    <m/>
    <s v="900440810"/>
    <s v="FERVICOM LTDA"/>
    <s v="PYME PEQUEÑA"/>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20T00:00:00"/>
    <m/>
    <m/>
    <x v="15"/>
    <x v="3"/>
    <x v="0"/>
    <x v="0"/>
    <x v="0"/>
    <n v="1"/>
    <n v="1"/>
    <n v="1"/>
    <n v="1"/>
    <x v="2"/>
    <n v="3"/>
    <s v="900440810FERVICOM LTDA"/>
    <x v="0"/>
    <d v="2024-01-20T00:00:00"/>
    <x v="4372"/>
    <d v="1899-12-30T00:00:00"/>
    <d v="2024-01-19T14:24:00"/>
    <s v="14:24"/>
    <d v="1899-12-30T16:35:00"/>
    <x v="3"/>
    <x v="0"/>
    <x v="25"/>
    <x v="1"/>
    <n v="8193"/>
  </r>
  <r>
    <n v="4408"/>
    <d v="2024-01-20T06:59:31"/>
    <d v="2024-01-20T07:04:52"/>
    <s v="45077016@ventasyservicios.com.co"/>
    <s v="Luis Guanuquiza Dominguez"/>
    <m/>
    <d v="2024-01-19T00:00:00"/>
    <s v="14:31"/>
    <x v="3"/>
    <m/>
    <s v="15572498"/>
    <m/>
    <m/>
    <m/>
    <m/>
    <m/>
    <m/>
    <m/>
    <m/>
    <s v="805015966"/>
    <s v="EQUISER EQUIPOS Y SERVICIOS LTDA "/>
    <s v="PYME MEDIANA"/>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20T00:00:00"/>
    <m/>
    <m/>
    <x v="15"/>
    <x v="3"/>
    <x v="0"/>
    <x v="0"/>
    <x v="0"/>
    <n v="1"/>
    <n v="1"/>
    <n v="1"/>
    <n v="1"/>
    <x v="0"/>
    <n v="1"/>
    <s v="805015966EQUISER EQUIPOS Y SERVICIOS LTDA "/>
    <x v="0"/>
    <d v="2024-01-20T00:00:00"/>
    <x v="4373"/>
    <d v="1899-12-30T00:00:00"/>
    <d v="2024-01-19T14:31:00"/>
    <s v="14:31"/>
    <d v="1899-12-30T16:33:52"/>
    <x v="3"/>
    <x v="0"/>
    <x v="25"/>
    <x v="1"/>
    <n v="8193"/>
  </r>
  <r>
    <n v="4409"/>
    <d v="2024-01-20T07:04:50"/>
    <d v="2024-01-20T07:06:11"/>
    <s v="45077024@ventasyservicios.com.co"/>
    <s v="Leidy Tatiana Pinzon Calderon"/>
    <m/>
    <d v="2024-01-19T00:00:00"/>
    <s v="12:41"/>
    <x v="7"/>
    <m/>
    <m/>
    <m/>
    <m/>
    <m/>
    <m/>
    <s v="asisadmon@laprovenzagroup.com"/>
    <s v="RE: Solicitud de cambio de razón social de esta factura"/>
    <m/>
    <m/>
    <s v="3146602721"/>
    <s v="GRUPO EL ZARZO S.A.S."/>
    <s v="MICRO"/>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20T00:00:00"/>
    <m/>
    <m/>
    <x v="81"/>
    <x v="6"/>
    <x v="0"/>
    <x v="0"/>
    <x v="0"/>
    <n v="1"/>
    <n v="1"/>
    <n v="1"/>
    <n v="1"/>
    <x v="0"/>
    <n v="1"/>
    <s v="3146602721GRUPO EL ZARZO S.A.S."/>
    <x v="0"/>
    <d v="2024-01-20T00:00:00"/>
    <x v="4374"/>
    <d v="1899-12-30T00:00:00"/>
    <d v="2024-01-19T12:41:00"/>
    <s v="12:41"/>
    <d v="1899-12-30T18:25:11"/>
    <x v="4"/>
    <x v="0"/>
    <x v="12"/>
    <x v="1"/>
    <n v="8193"/>
  </r>
  <r>
    <n v="4410"/>
    <d v="2024-01-20T07:12:39"/>
    <d v="2024-01-20T07:13:52"/>
    <s v="45077024@ventasyservicios.com.co"/>
    <s v="Leidy Tatiana Pinzon Calderon"/>
    <m/>
    <d v="2024-01-19T00:00:00"/>
    <s v="12:54"/>
    <x v="7"/>
    <m/>
    <m/>
    <m/>
    <m/>
    <m/>
    <m/>
    <s v="asistente@yakar.com.co"/>
    <s v="Re: Fwd: Transpaso Linea Celular"/>
    <m/>
    <m/>
    <s v="3223590486"/>
    <s v="MARVITEX S A S"/>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0T00:00:00"/>
    <m/>
    <m/>
    <x v="78"/>
    <x v="6"/>
    <x v="0"/>
    <x v="0"/>
    <x v="0"/>
    <n v="1"/>
    <n v="1"/>
    <n v="1"/>
    <n v="1"/>
    <x v="0"/>
    <n v="1"/>
    <s v="3223590486MARVITEX S A S"/>
    <x v="0"/>
    <d v="2024-01-20T00:00:00"/>
    <x v="4375"/>
    <d v="1899-12-30T00:00:00"/>
    <d v="2024-01-19T12:54:00"/>
    <s v="12:54"/>
    <d v="1899-12-30T18:19:52"/>
    <x v="4"/>
    <x v="0"/>
    <x v="12"/>
    <x v="1"/>
    <n v="8193"/>
  </r>
  <r>
    <n v="4411"/>
    <d v="2024-01-20T07:17:56"/>
    <d v="2024-01-20T07:19:13"/>
    <s v="45077024@ventasyservicios.com.co"/>
    <s v="Leidy Tatiana Pinzon Calderon"/>
    <m/>
    <d v="2024-01-19T00:00:00"/>
    <s v="13:02"/>
    <x v="7"/>
    <m/>
    <m/>
    <m/>
    <m/>
    <m/>
    <m/>
    <s v="aprendiz.administrativo@proarca.com"/>
    <s v="RE: Cesión de contrato, cambio titular"/>
    <m/>
    <m/>
    <s v="3232291758"/>
    <s v="PLATAFORMA U SAS"/>
    <s v="MICRO"/>
    <s v="CLIENTE EXTERNO"/>
    <x v="0"/>
    <m/>
    <m/>
    <m/>
    <m/>
    <m/>
    <m/>
    <m/>
    <m/>
    <m/>
    <m/>
    <m/>
    <m/>
    <m/>
    <m/>
    <m/>
    <m/>
    <m/>
    <m/>
    <m/>
    <m/>
    <m/>
    <m/>
    <m/>
    <m/>
    <m/>
    <m/>
    <m/>
    <m/>
    <m/>
    <m/>
    <m/>
    <m/>
    <m/>
    <m/>
    <m/>
    <m/>
    <m/>
    <m/>
    <m/>
    <m/>
    <m/>
    <m/>
    <m/>
    <m/>
    <m/>
    <m/>
    <m/>
    <m/>
    <m/>
    <m/>
    <m/>
    <m/>
    <m/>
    <m/>
    <m/>
    <m/>
    <m/>
    <m/>
    <m/>
    <m/>
    <m/>
    <m/>
    <m/>
    <m/>
    <m/>
    <m/>
    <m/>
    <m/>
    <m/>
    <m/>
    <m/>
    <m/>
    <m/>
    <s v="MÓVIL"/>
    <m/>
    <s v="CESIÓN RECHAZADA"/>
    <m/>
    <m/>
    <s v="INFORMACIÓN INCOMPLETA"/>
    <m/>
    <m/>
    <m/>
    <m/>
    <m/>
    <m/>
    <m/>
    <m/>
    <m/>
    <m/>
    <m/>
    <m/>
    <m/>
    <m/>
    <m/>
    <m/>
    <m/>
    <m/>
    <m/>
    <m/>
    <m/>
    <m/>
    <m/>
    <m/>
    <m/>
    <m/>
    <m/>
    <m/>
    <m/>
    <m/>
    <m/>
    <m/>
    <m/>
    <m/>
    <x v="0"/>
    <m/>
    <m/>
    <m/>
    <m/>
    <m/>
    <s v="GESTIONADO"/>
    <m/>
    <d v="2024-01-20T00:00:00"/>
    <m/>
    <m/>
    <x v="79"/>
    <x v="6"/>
    <x v="0"/>
    <x v="0"/>
    <x v="0"/>
    <n v="1"/>
    <n v="1"/>
    <n v="1"/>
    <n v="1"/>
    <x v="0"/>
    <n v="1"/>
    <s v="3232291758PLATAFORMA U SAS"/>
    <x v="0"/>
    <d v="2024-01-20T00:00:00"/>
    <x v="4376"/>
    <d v="1899-12-30T00:00:00"/>
    <d v="2024-01-19T13:02:00"/>
    <s v="13:02"/>
    <d v="1899-12-30T18:17:13"/>
    <x v="4"/>
    <x v="0"/>
    <x v="12"/>
    <x v="1"/>
    <n v="8193"/>
  </r>
  <r>
    <n v="4412"/>
    <d v="2024-01-20T07:19:00"/>
    <d v="2024-01-20T07:21:04"/>
    <s v="45077016@ventasyservicios.com.co"/>
    <s v="Luis Guanuquiza Dominguez"/>
    <m/>
    <d v="2024-01-19T00:00:00"/>
    <s v="14:43"/>
    <x v="3"/>
    <m/>
    <s v="15572506"/>
    <m/>
    <m/>
    <m/>
    <m/>
    <m/>
    <m/>
    <m/>
    <m/>
    <s v="900498582"/>
    <s v="SPIRAX SARCO COLOMBIA"/>
    <s v="PYME MEDIANA"/>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20T00:00:00"/>
    <m/>
    <m/>
    <x v="19"/>
    <x v="3"/>
    <x v="0"/>
    <x v="0"/>
    <x v="0"/>
    <n v="1"/>
    <n v="1"/>
    <n v="1"/>
    <n v="1"/>
    <x v="0"/>
    <n v="1"/>
    <s v="900498582SPIRAX SARCO COLOMBIA"/>
    <x v="0"/>
    <d v="2024-01-20T00:00:00"/>
    <x v="4377"/>
    <d v="1899-12-30T00:00:00"/>
    <d v="2024-01-19T14:43:00"/>
    <s v="14:43"/>
    <d v="1899-12-30T16:38:04"/>
    <x v="3"/>
    <x v="0"/>
    <x v="25"/>
    <x v="1"/>
    <n v="8193"/>
  </r>
  <r>
    <n v="4413"/>
    <d v="2024-01-20T07:24:41"/>
    <d v="2024-01-20T07:25:40"/>
    <s v="45077024@ventasyservicios.com.co"/>
    <s v="Leidy Tatiana Pinzon Calderon"/>
    <m/>
    <d v="2024-01-19T00:00:00"/>
    <s v="13:12"/>
    <x v="7"/>
    <m/>
    <m/>
    <m/>
    <m/>
    <m/>
    <m/>
    <s v="lumumbasas@hotmail.com"/>
    <s v="RE: RV: RV: RV: Formato cesión contrato y documentos"/>
    <m/>
    <m/>
    <s v="3163446027"/>
    <s v="WILLMER ALLISON PENA MARTINEZ"/>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0T00:00:00"/>
    <m/>
    <m/>
    <x v="78"/>
    <x v="6"/>
    <x v="0"/>
    <x v="0"/>
    <x v="0"/>
    <n v="1"/>
    <n v="1"/>
    <n v="1"/>
    <n v="1"/>
    <x v="0"/>
    <n v="1"/>
    <s v="3163446027WILLMER ALLISON PENA MARTINEZ"/>
    <x v="0"/>
    <d v="2024-01-20T00:00:00"/>
    <x v="4378"/>
    <d v="1899-12-30T00:00:00"/>
    <d v="2024-01-19T13:12:00"/>
    <s v="13:12"/>
    <d v="1899-12-30T18:13:40"/>
    <x v="4"/>
    <x v="0"/>
    <x v="12"/>
    <x v="1"/>
    <n v="8193"/>
  </r>
  <r>
    <n v="4414"/>
    <d v="2024-01-20T07:26:30"/>
    <d v="2024-01-20T07:28:01"/>
    <s v="45077016@ventasyservicios.com.co"/>
    <s v="Luis Guanuquiza Dominguez"/>
    <m/>
    <d v="2024-01-19T00:00:00"/>
    <s v="15:05"/>
    <x v="3"/>
    <m/>
    <s v="15572527"/>
    <m/>
    <m/>
    <m/>
    <m/>
    <m/>
    <m/>
    <m/>
    <m/>
    <s v="901496687"/>
    <s v="TANOK NEGOCIOS S.A.S"/>
    <s v="PYME MEDIANA"/>
    <s v="CLIENTE EXTERNO"/>
    <x v="0"/>
    <m/>
    <s v="MÓVIL"/>
    <m/>
    <m/>
    <s v="PAGO NO ABONADO"/>
    <m/>
    <m/>
    <m/>
    <m/>
    <m/>
    <m/>
    <m/>
    <m/>
    <m/>
    <m/>
    <m/>
    <m/>
    <m/>
    <m/>
    <m/>
    <m/>
    <m/>
    <m/>
    <m/>
    <m/>
    <m/>
    <m/>
    <m/>
    <m/>
    <m/>
    <m/>
    <m/>
    <m/>
    <m/>
    <m/>
    <m/>
    <m/>
    <m/>
    <s v="INFORMACIÓN - ACLARACIÓN"/>
    <m/>
    <m/>
    <m/>
    <m/>
    <m/>
    <m/>
    <m/>
    <m/>
    <m/>
    <m/>
    <m/>
    <m/>
    <m/>
    <m/>
    <m/>
    <m/>
    <m/>
    <m/>
    <m/>
    <m/>
    <m/>
    <m/>
    <m/>
    <m/>
    <m/>
    <m/>
    <m/>
    <m/>
    <m/>
    <m/>
    <m/>
    <m/>
    <m/>
    <m/>
    <m/>
    <m/>
    <m/>
    <m/>
    <m/>
    <m/>
    <m/>
    <m/>
    <m/>
    <m/>
    <m/>
    <m/>
    <m/>
    <m/>
    <m/>
    <m/>
    <m/>
    <m/>
    <m/>
    <m/>
    <m/>
    <m/>
    <m/>
    <m/>
    <m/>
    <m/>
    <m/>
    <m/>
    <m/>
    <m/>
    <m/>
    <m/>
    <m/>
    <m/>
    <m/>
    <m/>
    <m/>
    <m/>
    <m/>
    <m/>
    <x v="0"/>
    <m/>
    <m/>
    <m/>
    <m/>
    <m/>
    <s v="GESTIONADO"/>
    <m/>
    <d v="2024-01-20T00:00:00"/>
    <m/>
    <m/>
    <x v="28"/>
    <x v="3"/>
    <x v="0"/>
    <x v="0"/>
    <x v="0"/>
    <n v="1"/>
    <n v="1"/>
    <n v="1"/>
    <n v="1"/>
    <x v="0"/>
    <n v="1"/>
    <s v="901496687TANOK NEGOCIOS S.A.S"/>
    <x v="0"/>
    <d v="2024-01-20T00:00:00"/>
    <x v="4379"/>
    <d v="1899-12-30T00:00:00"/>
    <d v="2024-01-19T15:05:00"/>
    <s v="15:05"/>
    <d v="1899-12-30T16:23:01"/>
    <x v="3"/>
    <x v="0"/>
    <x v="25"/>
    <x v="1"/>
    <n v="8193"/>
  </r>
  <r>
    <n v="4415"/>
    <d v="2024-01-20T07:41:00"/>
    <d v="2024-01-20T07:42:16"/>
    <s v="45077016@ventasyservicios.com.co"/>
    <s v="Luis Guanuquiza Dominguez"/>
    <m/>
    <d v="2024-01-19T00:00:00"/>
    <s v="15:16"/>
    <x v="3"/>
    <m/>
    <s v="15572534"/>
    <m/>
    <m/>
    <m/>
    <m/>
    <m/>
    <m/>
    <m/>
    <m/>
    <s v="807005753"/>
    <s v="CORPORACION CULTURAL BIBILIOTECA PUBLICA"/>
    <s v="PYME MEDIANA"/>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20T00:00:00"/>
    <m/>
    <m/>
    <x v="31"/>
    <x v="3"/>
    <x v="0"/>
    <x v="0"/>
    <x v="0"/>
    <n v="1"/>
    <n v="1"/>
    <n v="1"/>
    <n v="1"/>
    <x v="2"/>
    <n v="2"/>
    <s v="807005753CORPORACION CULTURAL BIBILIOTECA PUBLICA"/>
    <x v="0"/>
    <d v="2024-01-20T00:00:00"/>
    <x v="4380"/>
    <d v="1899-12-30T00:00:00"/>
    <d v="2024-01-19T15:16:00"/>
    <s v="15:16"/>
    <d v="1899-12-30T16:26:16"/>
    <x v="3"/>
    <x v="0"/>
    <x v="25"/>
    <x v="1"/>
    <n v="8193"/>
  </r>
  <r>
    <n v="4416"/>
    <d v="2024-01-20T07:49:03"/>
    <d v="2024-01-20T07:50:12"/>
    <s v="45077016@ventasyservicios.com.co"/>
    <s v="Luis Guanuquiza Dominguez"/>
    <m/>
    <d v="2024-01-19T00:00:00"/>
    <s v="15:34"/>
    <x v="3"/>
    <m/>
    <s v="15572551"/>
    <m/>
    <m/>
    <m/>
    <m/>
    <m/>
    <m/>
    <m/>
    <m/>
    <s v="901246517"/>
    <s v="TU RESERVA TRIP SAS"/>
    <s v="PYME MEDIANA"/>
    <s v="CLIENTE EXTERNO"/>
    <x v="0"/>
    <m/>
    <s v="MÓVIL"/>
    <m/>
    <m/>
    <s v="CAMBIO DE NÚMERO"/>
    <m/>
    <m/>
    <m/>
    <s v="INFORMACIÓN - ACLARACIÓN"/>
    <m/>
    <m/>
    <m/>
    <m/>
    <m/>
    <m/>
    <m/>
    <m/>
    <m/>
    <m/>
    <m/>
    <m/>
    <m/>
    <m/>
    <m/>
    <m/>
    <m/>
    <m/>
    <m/>
    <m/>
    <m/>
    <m/>
    <m/>
    <m/>
    <m/>
    <m/>
    <m/>
    <m/>
    <m/>
    <m/>
    <m/>
    <m/>
    <m/>
    <m/>
    <m/>
    <m/>
    <m/>
    <m/>
    <m/>
    <m/>
    <m/>
    <m/>
    <m/>
    <m/>
    <m/>
    <m/>
    <m/>
    <m/>
    <m/>
    <m/>
    <m/>
    <m/>
    <m/>
    <m/>
    <m/>
    <m/>
    <m/>
    <m/>
    <m/>
    <m/>
    <m/>
    <m/>
    <m/>
    <m/>
    <m/>
    <m/>
    <m/>
    <m/>
    <m/>
    <m/>
    <m/>
    <m/>
    <m/>
    <m/>
    <m/>
    <m/>
    <m/>
    <m/>
    <m/>
    <m/>
    <m/>
    <m/>
    <m/>
    <m/>
    <m/>
    <m/>
    <m/>
    <m/>
    <m/>
    <m/>
    <m/>
    <m/>
    <m/>
    <m/>
    <m/>
    <m/>
    <m/>
    <m/>
    <m/>
    <m/>
    <m/>
    <m/>
    <m/>
    <m/>
    <x v="0"/>
    <m/>
    <m/>
    <m/>
    <m/>
    <m/>
    <s v="GESTIONADO"/>
    <m/>
    <d v="2024-01-20T00:00:00"/>
    <m/>
    <m/>
    <x v="64"/>
    <x v="3"/>
    <x v="0"/>
    <x v="0"/>
    <x v="0"/>
    <n v="1"/>
    <n v="1"/>
    <n v="1"/>
    <n v="1"/>
    <x v="0"/>
    <n v="1"/>
    <s v="901246517TU RESERVA TRIP SAS"/>
    <x v="0"/>
    <d v="2024-01-20T00:00:00"/>
    <x v="4381"/>
    <d v="1899-12-30T00:00:00"/>
    <d v="2024-01-19T15:34:00"/>
    <s v="15:34"/>
    <d v="1899-12-30T16:16:12"/>
    <x v="3"/>
    <x v="0"/>
    <x v="25"/>
    <x v="1"/>
    <n v="8193"/>
  </r>
  <r>
    <n v="4417"/>
    <d v="2024-01-20T07:35:20"/>
    <d v="2024-01-20T07:52:16"/>
    <s v="46046817@ventasyservicios.com.co"/>
    <s v="Nicolas Romero Parra"/>
    <m/>
    <d v="2024-01-17T00:00:00"/>
    <s v="6:12"/>
    <x v="0"/>
    <m/>
    <m/>
    <m/>
    <m/>
    <m/>
    <m/>
    <m/>
    <m/>
    <s v="Viviana.Diaz@claro.com.co"/>
    <s v="RE: Oferta de Fidelizacion // EMPRESA ROSA DE CASTRO  nit 900859531"/>
    <s v="82944238"/>
    <s v="ROSA DE CASTRO S.A.S"/>
    <s v="PYME MEDIANA"/>
    <s v="CONSULTOR COMERCIAL"/>
    <x v="0"/>
    <m/>
    <s v="FIJO"/>
    <s v="HFC"/>
    <s v="FIDELIZACIÓN - RETENCIÓN"/>
    <m/>
    <m/>
    <m/>
    <m/>
    <m/>
    <m/>
    <m/>
    <m/>
    <m/>
    <m/>
    <m/>
    <m/>
    <m/>
    <m/>
    <m/>
    <m/>
    <m/>
    <m/>
    <m/>
    <m/>
    <m/>
    <s v="ACEPTACIÓN PROPUESTA"/>
    <m/>
    <m/>
    <m/>
    <m/>
    <m/>
    <m/>
    <m/>
    <m/>
    <m/>
    <m/>
    <m/>
    <m/>
    <m/>
    <m/>
    <m/>
    <m/>
    <m/>
    <m/>
    <m/>
    <m/>
    <m/>
    <m/>
    <m/>
    <m/>
    <m/>
    <m/>
    <m/>
    <m/>
    <m/>
    <m/>
    <m/>
    <m/>
    <m/>
    <m/>
    <m/>
    <m/>
    <m/>
    <m/>
    <m/>
    <m/>
    <m/>
    <m/>
    <m/>
    <m/>
    <m/>
    <m/>
    <m/>
    <m/>
    <m/>
    <m/>
    <m/>
    <m/>
    <m/>
    <m/>
    <m/>
    <m/>
    <m/>
    <m/>
    <m/>
    <m/>
    <m/>
    <m/>
    <m/>
    <m/>
    <m/>
    <m/>
    <m/>
    <m/>
    <m/>
    <m/>
    <m/>
    <m/>
    <m/>
    <m/>
    <m/>
    <m/>
    <m/>
    <m/>
    <m/>
    <m/>
    <m/>
    <m/>
    <m/>
    <m/>
    <m/>
    <m/>
    <m/>
    <x v="0"/>
    <m/>
    <m/>
    <m/>
    <m/>
    <m/>
    <s v="GESTIONADO"/>
    <m/>
    <d v="2024-01-20T00:00:00"/>
    <s v="CASO DE 1H aplicación de descuento de 20% en 13 cuentas de HFC: 82944238, 82929783, 82947397,17723368,18429007,17730439,19084991,36144734,18433207,18435889,18437737,19276795,17878998_x000a_"/>
    <s v="996892305"/>
    <x v="113"/>
    <x v="0"/>
    <x v="0"/>
    <x v="0"/>
    <x v="0"/>
    <n v="1"/>
    <n v="1"/>
    <n v="1"/>
    <n v="1"/>
    <x v="2"/>
    <n v="2"/>
    <s v="82944238ROSA DE CASTRO S.A.S"/>
    <x v="1"/>
    <d v="2024-01-20T00:00:00"/>
    <x v="4382"/>
    <d v="1899-12-30T00:00:00"/>
    <d v="2024-01-17T06:12:00"/>
    <s v="6:12"/>
    <d v="1900-01-02T01:40:16"/>
    <x v="0"/>
    <x v="0"/>
    <x v="3"/>
    <x v="1"/>
    <n v="8193"/>
  </r>
  <r>
    <n v="4418"/>
    <d v="2024-01-20T07:52:19"/>
    <d v="2024-01-20T07:54:48"/>
    <s v="46046817@ventasyservicios.com.co"/>
    <s v="Nicolas Romero Parra"/>
    <m/>
    <d v="2024-01-17T00:00:00"/>
    <s v="6:48"/>
    <x v="0"/>
    <m/>
    <m/>
    <m/>
    <m/>
    <m/>
    <m/>
    <m/>
    <m/>
    <s v="juan.rodriguez@claro.com.co; "/>
    <s v="Re: RV: APLICACI??N DE CAMPA??A PARA ESTE CLIENTE PYME Y CORRECCI??N EN "/>
    <s v="69465579"/>
    <s v="CLAUDIA YA GOMEZ SAAVEDRA"/>
    <s v="PYME MEDIANA"/>
    <s v="CONSULTOR COMERCIAL"/>
    <x v="0"/>
    <m/>
    <s v="FIJO"/>
    <s v="HFC"/>
    <s v="CREACIÓN DE PQR"/>
    <m/>
    <m/>
    <m/>
    <m/>
    <m/>
    <m/>
    <m/>
    <m/>
    <m/>
    <m/>
    <m/>
    <m/>
    <m/>
    <m/>
    <s v="CAMPAÑA CARTERA NO APLICADA"/>
    <m/>
    <m/>
    <m/>
    <m/>
    <m/>
    <m/>
    <m/>
    <m/>
    <m/>
    <m/>
    <m/>
    <m/>
    <m/>
    <m/>
    <m/>
    <m/>
    <m/>
    <m/>
    <m/>
    <m/>
    <m/>
    <m/>
    <m/>
    <m/>
    <m/>
    <m/>
    <m/>
    <m/>
    <m/>
    <m/>
    <m/>
    <m/>
    <m/>
    <m/>
    <m/>
    <m/>
    <m/>
    <m/>
    <m/>
    <m/>
    <m/>
    <m/>
    <m/>
    <m/>
    <m/>
    <m/>
    <m/>
    <m/>
    <m/>
    <m/>
    <m/>
    <m/>
    <m/>
    <m/>
    <m/>
    <m/>
    <m/>
    <m/>
    <m/>
    <m/>
    <m/>
    <m/>
    <m/>
    <m/>
    <m/>
    <m/>
    <m/>
    <m/>
    <m/>
    <m/>
    <m/>
    <m/>
    <m/>
    <m/>
    <m/>
    <m/>
    <m/>
    <m/>
    <m/>
    <m/>
    <m/>
    <m/>
    <m/>
    <m/>
    <m/>
    <m/>
    <m/>
    <m/>
    <m/>
    <m/>
    <m/>
    <m/>
    <m/>
    <m/>
    <x v="0"/>
    <m/>
    <m/>
    <m/>
    <m/>
    <m/>
    <s v="GESTIONADO"/>
    <m/>
    <d v="2024-01-20T00:00:00"/>
    <s v="N/A"/>
    <s v="996892540"/>
    <x v="194"/>
    <x v="0"/>
    <x v="0"/>
    <x v="0"/>
    <x v="0"/>
    <n v="1"/>
    <n v="1"/>
    <n v="1"/>
    <n v="1"/>
    <x v="0"/>
    <n v="1"/>
    <s v="69465579CLAUDIA YA GOMEZ SAAVEDRA"/>
    <x v="1"/>
    <d v="2024-01-20T00:00:00"/>
    <x v="4383"/>
    <d v="1899-12-30T00:00:00"/>
    <d v="2024-01-17T06:48:00"/>
    <s v="6:48"/>
    <d v="1900-01-02T01:06:48"/>
    <x v="0"/>
    <x v="0"/>
    <x v="3"/>
    <x v="1"/>
    <n v="8193"/>
  </r>
  <r>
    <n v="4419"/>
    <d v="2024-01-20T08:00:09"/>
    <d v="2024-01-20T08:01:48"/>
    <s v="46044558@ventasyservicios.com.co"/>
    <s v="Dick Harry Rodriguez Rocha"/>
    <m/>
    <d v="2024-01-18T00:00:00"/>
    <s v="10:24"/>
    <x v="0"/>
    <m/>
    <m/>
    <m/>
    <m/>
    <m/>
    <m/>
    <m/>
    <m/>
    <s v="juan.rodriguez@claro.com.co"/>
    <s v="RV: solicitud apoyo fidelizacion COOMULDENORTE"/>
    <s v="3158429297"/>
    <s v="COOPERATIVA MULTIACTIVA D"/>
    <s v="PYME MEDIANA"/>
    <s v="CLIENTE CLAR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20T00:00:00"/>
    <m/>
    <m/>
    <x v="0"/>
    <x v="0"/>
    <x v="0"/>
    <x v="0"/>
    <x v="0"/>
    <n v="1"/>
    <n v="1"/>
    <n v="1"/>
    <n v="1"/>
    <x v="0"/>
    <n v="1"/>
    <s v="3158429297COOPERATIVA MULTIACTIVA D"/>
    <x v="0"/>
    <d v="2024-01-20T00:00:00"/>
    <x v="4384"/>
    <d v="1899-12-30T00:00:00"/>
    <d v="2024-01-18T10:24:00"/>
    <s v="10:24"/>
    <d v="1899-12-31T21:37:48"/>
    <x v="0"/>
    <x v="0"/>
    <x v="20"/>
    <x v="1"/>
    <n v="8193"/>
  </r>
  <r>
    <n v="4420"/>
    <d v="2024-01-20T08:01:33"/>
    <d v="2024-01-20T08:02:38"/>
    <s v="45077016@ventasyservicios.com.co"/>
    <s v="Luis Guanuquiza Dominguez"/>
    <m/>
    <d v="2024-01-19T00:00:00"/>
    <s v="15:40"/>
    <x v="3"/>
    <m/>
    <s v="15572553"/>
    <m/>
    <m/>
    <m/>
    <m/>
    <m/>
    <m/>
    <m/>
    <m/>
    <s v="802021180"/>
    <s v="INVERSIONES SANCHEZ PATIÑO VANEGAS &amp; CIA"/>
    <s v="PYME MEDIANA"/>
    <s v="CLIENTE EXTERNO"/>
    <x v="0"/>
    <m/>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20T00:00:00"/>
    <m/>
    <m/>
    <x v="22"/>
    <x v="3"/>
    <x v="0"/>
    <x v="0"/>
    <x v="0"/>
    <n v="1"/>
    <n v="1"/>
    <n v="1"/>
    <n v="1"/>
    <x v="0"/>
    <n v="1"/>
    <s v="802021180INVERSIONES SANCHEZ PATIÑO VANEGAS &amp; CIA"/>
    <x v="0"/>
    <d v="2024-01-20T00:00:00"/>
    <x v="4385"/>
    <d v="1899-12-30T00:00:00"/>
    <d v="2024-01-19T15:40:00"/>
    <s v="15:40"/>
    <d v="1899-12-30T16:22:38"/>
    <x v="3"/>
    <x v="0"/>
    <x v="25"/>
    <x v="1"/>
    <n v="8193"/>
  </r>
  <r>
    <n v="4421"/>
    <d v="2024-01-20T08:09:12"/>
    <d v="2024-01-20T08:10:11"/>
    <s v="46046817@ventasyservicios.com.co"/>
    <s v="Nicolas Romero Parra"/>
    <m/>
    <d v="2024-01-18T00:00:00"/>
    <s v="7:11"/>
    <x v="0"/>
    <m/>
    <m/>
    <m/>
    <m/>
    <m/>
    <m/>
    <m/>
    <m/>
    <s v="eduwin.lopez@claro.com.co"/>
    <s v="RV: SOPORTE DE PAGO Y SOLICITUD CORRECION FACTURA"/>
    <s v="8.22417097"/>
    <s v="LYQ REVISORES FISCALES AUDITORES EXTERNO "/>
    <s v="PYME MEDIANA"/>
    <s v="CONSULTOR COMERCIAL"/>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20T00:00:00"/>
    <s v="N/A"/>
    <s v="0"/>
    <x v="47"/>
    <x v="0"/>
    <x v="0"/>
    <x v="0"/>
    <x v="0"/>
    <n v="1"/>
    <n v="1"/>
    <n v="1"/>
    <n v="1"/>
    <x v="0"/>
    <n v="1"/>
    <s v="8.22417097LYQ REVISORES FISCALES AUDITORES EXTERNO "/>
    <x v="0"/>
    <d v="2024-01-20T00:00:00"/>
    <x v="4386"/>
    <d v="1899-12-30T00:00:00"/>
    <d v="2024-01-18T07:11:00"/>
    <s v="7:11"/>
    <d v="1900-01-01T00:59:11"/>
    <x v="0"/>
    <x v="0"/>
    <x v="3"/>
    <x v="1"/>
    <n v="8193"/>
  </r>
  <r>
    <n v="4422"/>
    <d v="2024-01-20T07:30:06"/>
    <d v="2024-01-20T08:13:38"/>
    <s v="45113897@ventasyservicios.com.co"/>
    <s v="Diana Carolina Zambrano Cruz"/>
    <m/>
    <d v="2024-01-19T00:00:00"/>
    <s v="7:25"/>
    <x v="4"/>
    <m/>
    <m/>
    <m/>
    <m/>
    <m/>
    <m/>
    <m/>
    <m/>
    <s v="lina.meneses@triogroup.cl"/>
    <s v="RE: Sesión servicios número de cliente 12040760"/>
    <s v="12040760"/>
    <s v="GUILLERMO PAEZ JIMENEZ "/>
    <s v="PYME PEQUEÑA"/>
    <s v="CLIENTE EXTERNO"/>
    <x v="0"/>
    <m/>
    <s v="FIJO"/>
    <s v="FO"/>
    <s v="CESIÓN DE CONTRATO"/>
    <m/>
    <m/>
    <m/>
    <m/>
    <m/>
    <m/>
    <m/>
    <m/>
    <m/>
    <m/>
    <m/>
    <m/>
    <s v="ENTREGA DE DOCUMENTOS"/>
    <m/>
    <m/>
    <m/>
    <m/>
    <m/>
    <m/>
    <m/>
    <m/>
    <m/>
    <m/>
    <m/>
    <m/>
    <m/>
    <m/>
    <m/>
    <m/>
    <m/>
    <m/>
    <m/>
    <m/>
    <m/>
    <m/>
    <m/>
    <m/>
    <m/>
    <m/>
    <m/>
    <m/>
    <m/>
    <m/>
    <m/>
    <m/>
    <m/>
    <m/>
    <m/>
    <m/>
    <m/>
    <m/>
    <m/>
    <m/>
    <m/>
    <m/>
    <m/>
    <m/>
    <m/>
    <m/>
    <m/>
    <m/>
    <m/>
    <m/>
    <m/>
    <m/>
    <m/>
    <m/>
    <m/>
    <m/>
    <m/>
    <m/>
    <m/>
    <m/>
    <m/>
    <m/>
    <m/>
    <m/>
    <m/>
    <m/>
    <m/>
    <m/>
    <m/>
    <m/>
    <m/>
    <m/>
    <m/>
    <m/>
    <m/>
    <m/>
    <m/>
    <m/>
    <m/>
    <m/>
    <m/>
    <m/>
    <m/>
    <m/>
    <m/>
    <m/>
    <m/>
    <m/>
    <m/>
    <m/>
    <m/>
    <m/>
    <m/>
    <m/>
    <m/>
    <m/>
    <x v="0"/>
    <m/>
    <m/>
    <m/>
    <m/>
    <m/>
    <s v="GESTIONADO"/>
    <m/>
    <d v="2024-01-20T00:00:00"/>
    <m/>
    <m/>
    <x v="148"/>
    <x v="0"/>
    <x v="0"/>
    <x v="0"/>
    <x v="0"/>
    <n v="1"/>
    <n v="1"/>
    <n v="1"/>
    <n v="1"/>
    <x v="0"/>
    <n v="1"/>
    <s v="12040760GUILLERMO PAEZ JIMENEZ "/>
    <x v="0"/>
    <d v="2024-01-20T00:00:00"/>
    <x v="4387"/>
    <d v="1899-12-30T00:00:00"/>
    <d v="2024-01-19T07:25:00"/>
    <s v="7:25"/>
    <d v="1899-12-31T00:48:38"/>
    <x v="0"/>
    <x v="0"/>
    <x v="30"/>
    <x v="0"/>
    <n v="8193"/>
  </r>
  <r>
    <n v="4423"/>
    <d v="2024-01-20T08:13:04"/>
    <d v="2024-01-20T08:14:10"/>
    <s v="45077016@ventasyservicios.com.co"/>
    <s v="Luis Guanuquiza Dominguez"/>
    <m/>
    <d v="2024-01-19T00:00:00"/>
    <s v="15:41"/>
    <x v="3"/>
    <m/>
    <s v="15572554"/>
    <m/>
    <m/>
    <m/>
    <m/>
    <m/>
    <m/>
    <m/>
    <m/>
    <s v="811030871"/>
    <s v="FRIGOCARNES SAS"/>
    <s v="PYME MEDIANA"/>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20T00:00:00"/>
    <m/>
    <m/>
    <x v="15"/>
    <x v="3"/>
    <x v="0"/>
    <x v="0"/>
    <x v="0"/>
    <n v="1"/>
    <n v="1"/>
    <n v="1"/>
    <n v="1"/>
    <x v="0"/>
    <n v="1"/>
    <s v="811030871FRIGOCARNES SAS"/>
    <x v="0"/>
    <d v="2024-01-20T00:00:00"/>
    <x v="4388"/>
    <d v="1899-12-30T00:00:00"/>
    <d v="2024-01-19T15:41:00"/>
    <s v="15:41"/>
    <d v="1899-12-30T16:33:10"/>
    <x v="3"/>
    <x v="0"/>
    <x v="25"/>
    <x v="1"/>
    <n v="8193"/>
  </r>
  <r>
    <n v="4424"/>
    <d v="2024-01-20T08:17:30"/>
    <d v="2024-01-20T08:18:41"/>
    <s v="45077016@ventasyservicios.com.co"/>
    <s v="Luis Guanuquiza Dominguez"/>
    <m/>
    <d v="2024-01-19T00:00:00"/>
    <s v="15:47"/>
    <x v="3"/>
    <m/>
    <s v="15572559"/>
    <m/>
    <m/>
    <m/>
    <m/>
    <m/>
    <m/>
    <m/>
    <m/>
    <s v="900478591"/>
    <s v="BAC ENGINEERING CONSULTANCY GROUP SAS"/>
    <s v="PYME MEDIANA"/>
    <s v="CLIENTE EXTERNO"/>
    <x v="0"/>
    <m/>
    <s v="MÓVIL"/>
    <m/>
    <m/>
    <s v="INCLUSIONES - EXCLUSIONES"/>
    <m/>
    <m/>
    <m/>
    <m/>
    <m/>
    <m/>
    <m/>
    <m/>
    <m/>
    <m/>
    <m/>
    <m/>
    <m/>
    <m/>
    <m/>
    <m/>
    <m/>
    <m/>
    <m/>
    <m/>
    <m/>
    <m/>
    <m/>
    <m/>
    <s v="INFORMACIÓN - ACLARACIÓN"/>
    <m/>
    <m/>
    <m/>
    <m/>
    <m/>
    <m/>
    <m/>
    <m/>
    <m/>
    <m/>
    <m/>
    <m/>
    <m/>
    <m/>
    <m/>
    <m/>
    <m/>
    <m/>
    <m/>
    <m/>
    <m/>
    <m/>
    <m/>
    <m/>
    <m/>
    <m/>
    <m/>
    <m/>
    <m/>
    <m/>
    <m/>
    <m/>
    <m/>
    <m/>
    <m/>
    <m/>
    <m/>
    <m/>
    <m/>
    <m/>
    <m/>
    <m/>
    <m/>
    <m/>
    <m/>
    <m/>
    <m/>
    <m/>
    <m/>
    <m/>
    <m/>
    <m/>
    <m/>
    <m/>
    <m/>
    <m/>
    <m/>
    <m/>
    <m/>
    <m/>
    <m/>
    <m/>
    <m/>
    <m/>
    <m/>
    <m/>
    <m/>
    <m/>
    <m/>
    <m/>
    <m/>
    <m/>
    <m/>
    <m/>
    <m/>
    <m/>
    <m/>
    <m/>
    <m/>
    <m/>
    <m/>
    <m/>
    <m/>
    <x v="0"/>
    <m/>
    <m/>
    <m/>
    <m/>
    <m/>
    <s v="GESTIONADO"/>
    <m/>
    <d v="2024-01-20T00:00:00"/>
    <m/>
    <m/>
    <x v="98"/>
    <x v="3"/>
    <x v="0"/>
    <x v="0"/>
    <x v="0"/>
    <n v="1"/>
    <n v="1"/>
    <n v="1"/>
    <n v="1"/>
    <x v="1"/>
    <n v="2"/>
    <s v="900478591BAC ENGINEERING CONSULTANCY GROUP SAS"/>
    <x v="0"/>
    <d v="2024-01-20T00:00:00"/>
    <x v="4389"/>
    <d v="1899-12-30T00:00:00"/>
    <d v="2024-01-19T15:47:00"/>
    <s v="15:47"/>
    <d v="1899-12-30T16:31:41"/>
    <x v="3"/>
    <x v="0"/>
    <x v="25"/>
    <x v="1"/>
    <n v="8193"/>
  </r>
  <r>
    <n v="4425"/>
    <d v="2024-01-20T08:24:47"/>
    <d v="2024-01-20T08:25:59"/>
    <s v="45077016@ventasyservicios.com.co"/>
    <s v="Luis Guanuquiza Dominguez"/>
    <m/>
    <d v="2024-01-19T00:00:00"/>
    <s v="15:49"/>
    <x v="3"/>
    <m/>
    <s v="15572563"/>
    <m/>
    <m/>
    <m/>
    <m/>
    <m/>
    <m/>
    <m/>
    <m/>
    <s v="805005566"/>
    <s v="NEGOCIOS Y GESTIONES LTDA Y CS"/>
    <s v="PYME MEDIANA"/>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14-01-20T00:00:00"/>
    <m/>
    <m/>
    <x v="50"/>
    <x v="3"/>
    <x v="0"/>
    <x v="0"/>
    <x v="0"/>
    <n v="1"/>
    <n v="1"/>
    <n v="1"/>
    <n v="1"/>
    <x v="0"/>
    <n v="1"/>
    <s v="805005566NEGOCIOS Y GESTIONES LTDA Y CS"/>
    <x v="0"/>
    <d v="2024-01-20T00:00:00"/>
    <x v="4390"/>
    <d v="1899-12-30T00:00:00"/>
    <d v="2024-01-19T15:49:00"/>
    <s v="15:49"/>
    <d v="1899-12-30T16:36:59"/>
    <x v="3"/>
    <x v="2"/>
    <x v="25"/>
    <x v="1"/>
    <n v="8193"/>
  </r>
  <r>
    <n v="4426"/>
    <d v="2024-01-20T08:25:42"/>
    <d v="2024-01-20T08:26:33"/>
    <s v="45113897@ventasyservicios.com.co"/>
    <s v="Diana Carolina Zambrano Cruz"/>
    <m/>
    <d v="2024-01-19T00:00:00"/>
    <s v="9:44"/>
    <x v="4"/>
    <m/>
    <m/>
    <m/>
    <m/>
    <m/>
    <m/>
    <m/>
    <m/>
    <s v="Maria.montoya.ext@claro.com.co"/>
    <s v="CESION DE CONTRATO"/>
    <s v="2538102"/>
    <s v="JUAN CARLO DEL RIO FLOREZ                  "/>
    <s v="SOHO"/>
    <s v="CLIENTE CLARO"/>
    <x v="0"/>
    <m/>
    <s v="FIJO"/>
    <s v="HFC"/>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20T00:00:00"/>
    <m/>
    <m/>
    <x v="111"/>
    <x v="0"/>
    <x v="0"/>
    <x v="0"/>
    <x v="0"/>
    <n v="1"/>
    <n v="1"/>
    <n v="1"/>
    <n v="1"/>
    <x v="0"/>
    <n v="1"/>
    <s v="2538102JUAN CARLO DEL RIO FLOREZ                  "/>
    <x v="0"/>
    <d v="2024-01-20T00:00:00"/>
    <x v="4391"/>
    <d v="1899-12-30T00:00:00"/>
    <d v="2024-01-19T09:44:00"/>
    <s v="9:44"/>
    <d v="1899-12-30T22:42:33"/>
    <x v="4"/>
    <x v="0"/>
    <x v="30"/>
    <x v="0"/>
    <n v="8193"/>
  </r>
  <r>
    <n v="4427"/>
    <d v="2024-01-20T08:26:10"/>
    <d v="2024-01-20T08:35:49"/>
    <s v="45077016@ventasyservicios.com.co"/>
    <s v="Luis Guanuquiza Dominguez"/>
    <m/>
    <d v="2024-01-19T00:00:00"/>
    <s v="15:50"/>
    <x v="3"/>
    <m/>
    <s v="15572565"/>
    <m/>
    <m/>
    <m/>
    <m/>
    <m/>
    <m/>
    <m/>
    <m/>
    <s v="900478591"/>
    <s v="BAC ENGINEERING CONSULTANCY GROUP SAS"/>
    <s v="PYME MEDIANA"/>
    <s v="CLIENTE EXTERNO"/>
    <x v="0"/>
    <m/>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20T00:00:00"/>
    <m/>
    <m/>
    <x v="22"/>
    <x v="3"/>
    <x v="0"/>
    <x v="0"/>
    <x v="0"/>
    <n v="1"/>
    <n v="1"/>
    <n v="1"/>
    <n v="1"/>
    <x v="2"/>
    <n v="2"/>
    <s v="900478591BAC ENGINEERING CONSULTANCY GROUP SAS"/>
    <x v="0"/>
    <d v="2024-01-20T00:00:00"/>
    <x v="4392"/>
    <d v="1899-12-30T00:00:00"/>
    <d v="2024-01-19T15:50:00"/>
    <s v="15:50"/>
    <d v="1899-12-30T16:45:49"/>
    <x v="3"/>
    <x v="0"/>
    <x v="25"/>
    <x v="1"/>
    <n v="8193"/>
  </r>
  <r>
    <n v="4428"/>
    <d v="2024-01-20T08:19:16"/>
    <d v="2024-01-20T08:37:28"/>
    <s v="46044959@ventasyservicios.com.co"/>
    <s v="Brayan Enrique Cuida Castillo"/>
    <m/>
    <d v="2024-01-18T00:00:00"/>
    <s v="08:32 am"/>
    <x v="4"/>
    <m/>
    <m/>
    <m/>
    <m/>
    <m/>
    <m/>
    <m/>
    <m/>
    <s v="escuela_ayopal@hotmail.com"/>
    <s v="SOLICITUD DE CERTIFICADO DE SERVICIO DE LA CUENTA 91648663"/>
    <s v="91648663"/>
    <s v="BERTHA INE ALVAREZ DE ZAMBRANO"/>
    <s v="MICRO"/>
    <s v="CLIENTE CLARO"/>
    <x v="0"/>
    <m/>
    <s v="FIJO"/>
    <s v="HFC"/>
    <s v="PRODUCTO"/>
    <m/>
    <m/>
    <m/>
    <m/>
    <m/>
    <m/>
    <m/>
    <m/>
    <m/>
    <m/>
    <m/>
    <m/>
    <m/>
    <m/>
    <m/>
    <m/>
    <m/>
    <m/>
    <m/>
    <m/>
    <m/>
    <m/>
    <m/>
    <m/>
    <m/>
    <m/>
    <m/>
    <m/>
    <m/>
    <m/>
    <m/>
    <m/>
    <m/>
    <m/>
    <m/>
    <m/>
    <m/>
    <m/>
    <s v="OTROS PRODUCTOS (VENTAS)"/>
    <m/>
    <m/>
    <m/>
    <m/>
    <m/>
    <m/>
    <m/>
    <m/>
    <m/>
    <m/>
    <m/>
    <m/>
    <m/>
    <m/>
    <m/>
    <m/>
    <m/>
    <m/>
    <m/>
    <m/>
    <m/>
    <m/>
    <m/>
    <m/>
    <m/>
    <m/>
    <m/>
    <m/>
    <m/>
    <m/>
    <m/>
    <m/>
    <m/>
    <m/>
    <m/>
    <m/>
    <m/>
    <m/>
    <m/>
    <m/>
    <m/>
    <m/>
    <m/>
    <m/>
    <m/>
    <m/>
    <m/>
    <m/>
    <m/>
    <m/>
    <m/>
    <m/>
    <m/>
    <m/>
    <m/>
    <m/>
    <m/>
    <m/>
    <m/>
    <m/>
    <m/>
    <m/>
    <m/>
    <m/>
    <m/>
    <m/>
    <m/>
    <m/>
    <m/>
    <m/>
    <x v="0"/>
    <m/>
    <m/>
    <m/>
    <m/>
    <m/>
    <s v="GESTIONADO"/>
    <m/>
    <d v="2024-01-19T00:00:00"/>
    <s v="nn"/>
    <m/>
    <x v="16"/>
    <x v="0"/>
    <x v="0"/>
    <x v="0"/>
    <x v="0"/>
    <n v="1"/>
    <n v="1"/>
    <n v="1"/>
    <n v="1"/>
    <x v="0"/>
    <n v="1"/>
    <s v="91648663BERTHA INE ALVAREZ DE ZAMBRANO"/>
    <x v="0"/>
    <d v="2024-01-20T00:00:00"/>
    <x v="4393"/>
    <d v="1899-12-30T00:00:00"/>
    <d v="2024-01-18T08:32:00"/>
    <s v="08:32"/>
    <d v="1900-01-01T00:05:28"/>
    <x v="0"/>
    <x v="0"/>
    <x v="7"/>
    <x v="0"/>
    <n v="8193"/>
  </r>
  <r>
    <n v="4429"/>
    <d v="2024-01-20T08:38:33"/>
    <d v="2024-01-20T08:38:56"/>
    <s v="45113897@ventasyservicios.com.co"/>
    <s v="Diana Carolina Zambrano Cruz"/>
    <m/>
    <d v="2024-01-19T00:00:00"/>
    <s v="9:51"/>
    <x v="7"/>
    <m/>
    <m/>
    <m/>
    <m/>
    <m/>
    <m/>
    <s v="mercadeo@hosterialoslagos.com"/>
    <s v="Re: Solicitud unificación de contratos"/>
    <m/>
    <m/>
    <s v="34917613"/>
    <s v=" WILSON IVA PUERTA ZAPATA                  "/>
    <s v="MASIVO"/>
    <s v="CLIENTE EXTERNO"/>
    <x v="0"/>
    <m/>
    <m/>
    <m/>
    <m/>
    <m/>
    <m/>
    <m/>
    <m/>
    <m/>
    <m/>
    <m/>
    <m/>
    <m/>
    <m/>
    <m/>
    <m/>
    <m/>
    <m/>
    <m/>
    <m/>
    <m/>
    <m/>
    <m/>
    <m/>
    <m/>
    <m/>
    <m/>
    <m/>
    <m/>
    <m/>
    <m/>
    <m/>
    <m/>
    <m/>
    <m/>
    <m/>
    <m/>
    <m/>
    <m/>
    <m/>
    <m/>
    <m/>
    <m/>
    <m/>
    <m/>
    <m/>
    <m/>
    <m/>
    <m/>
    <m/>
    <m/>
    <m/>
    <m/>
    <m/>
    <m/>
    <m/>
    <m/>
    <m/>
    <m/>
    <m/>
    <m/>
    <m/>
    <m/>
    <m/>
    <m/>
    <m/>
    <m/>
    <m/>
    <m/>
    <m/>
    <m/>
    <m/>
    <m/>
    <s v="FIJO"/>
    <s v="HFC"/>
    <m/>
    <s v="ENTREGA DE DOCUMENTOS"/>
    <m/>
    <m/>
    <m/>
    <m/>
    <m/>
    <m/>
    <m/>
    <m/>
    <m/>
    <m/>
    <m/>
    <m/>
    <m/>
    <m/>
    <m/>
    <m/>
    <m/>
    <m/>
    <m/>
    <m/>
    <m/>
    <m/>
    <m/>
    <m/>
    <m/>
    <m/>
    <m/>
    <m/>
    <m/>
    <m/>
    <m/>
    <m/>
    <m/>
    <m/>
    <m/>
    <m/>
    <x v="0"/>
    <m/>
    <m/>
    <m/>
    <m/>
    <m/>
    <s v="SOLUCIONADO ESCALADO"/>
    <s v="SUPERVISOR NEGOCIOS"/>
    <d v="2024-01-20T00:00:00"/>
    <m/>
    <m/>
    <x v="216"/>
    <x v="6"/>
    <x v="4"/>
    <x v="0"/>
    <x v="0"/>
    <n v="1"/>
    <n v="1"/>
    <n v="1"/>
    <n v="1"/>
    <x v="0"/>
    <n v="1"/>
    <s v="34917613 WILSON IVA PUERTA ZAPATA                  "/>
    <x v="1"/>
    <d v="2024-01-20T00:00:00"/>
    <x v="4394"/>
    <d v="1899-12-30T00:00:00"/>
    <d v="2024-01-19T09:51:00"/>
    <s v="9:51"/>
    <d v="1899-12-30T22:47:56"/>
    <x v="4"/>
    <x v="0"/>
    <x v="30"/>
    <x v="0"/>
    <n v="8193"/>
  </r>
  <r>
    <n v="4430"/>
    <d v="2024-01-20T08:40:56"/>
    <d v="2024-01-20T08:41:51"/>
    <s v="45688293@ventasyservicios.com.co"/>
    <s v="Juan David Mendez"/>
    <m/>
    <d v="2024-01-18T00:00:00"/>
    <s v="11:56"/>
    <x v="0"/>
    <m/>
    <m/>
    <m/>
    <m/>
    <m/>
    <m/>
    <m/>
    <m/>
    <s v="aceneth.duartec.ext@claro.com.co"/>
    <s v="RV: SOLICITUD POOL DE 5 SIM PARA REPOSICION / ACTIVACION  REPOSICION DE SIM 3113117592  3142306757   Y CAMBIO NUMERO 3202119389  POR INCONVENIENTES CON WATSAPP CLIENTE EVO FORMA IMAGEN CORPORATIVA SAS NIT 90001.228-4"/>
    <s v="3113117592"/>
    <s v="EVO FORMA IMAGEN CORPORATIVA S.A.S."/>
    <s v="PYME MEDIANA"/>
    <s v="CLIENTE CLAR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20T00:00:00"/>
    <m/>
    <m/>
    <x v="31"/>
    <x v="0"/>
    <x v="0"/>
    <x v="0"/>
    <x v="0"/>
    <n v="1"/>
    <n v="1"/>
    <n v="1"/>
    <n v="1"/>
    <x v="0"/>
    <n v="1"/>
    <s v="3113117592EVO FORMA IMAGEN CORPORATIVA S.A.S."/>
    <x v="0"/>
    <d v="2024-01-20T00:00:00"/>
    <x v="4395"/>
    <d v="1899-12-30T00:00:00"/>
    <d v="2024-01-18T11:56:00"/>
    <s v="11:56"/>
    <d v="1899-12-31T20:45:51"/>
    <x v="0"/>
    <x v="0"/>
    <x v="4"/>
    <x v="1"/>
    <n v="8193"/>
  </r>
  <r>
    <n v="4431"/>
    <d v="2024-01-20T08:45:18"/>
    <d v="2024-01-20T08:46:07"/>
    <s v="45113897@ventasyservicios.com.co"/>
    <s v="Diana Carolina Zambrano Cruz"/>
    <m/>
    <d v="2024-01-19T00:00:00"/>
    <s v="10:01"/>
    <x v="4"/>
    <m/>
    <m/>
    <m/>
    <m/>
    <m/>
    <m/>
    <m/>
    <m/>
    <s v="juan.moralesc@claro.com.co"/>
    <s v="**URGENTE** CESION FIJA de ADMINISTRACIONES FC SAS - FORJA CORP S.A.S. / NIT: 901646706 - 2"/>
    <s v="99340358 "/>
    <s v="ADMINISTRA CIONES FC SAS                   "/>
    <s v="SOHO"/>
    <s v="CLIENTE CLARO"/>
    <x v="0"/>
    <m/>
    <s v="FIJO"/>
    <s v="HFC"/>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20T00:00:00"/>
    <m/>
    <m/>
    <x v="111"/>
    <x v="0"/>
    <x v="0"/>
    <x v="0"/>
    <x v="0"/>
    <n v="1"/>
    <n v="1"/>
    <n v="1"/>
    <n v="1"/>
    <x v="0"/>
    <n v="1"/>
    <s v="99340358 ADMINISTRA CIONES FC SAS                   "/>
    <x v="0"/>
    <d v="2024-01-20T00:00:00"/>
    <x v="4396"/>
    <d v="1899-12-30T00:00:00"/>
    <d v="2024-01-19T10:01:00"/>
    <s v="10:01"/>
    <d v="1899-12-30T22:45:07"/>
    <x v="4"/>
    <x v="0"/>
    <x v="30"/>
    <x v="0"/>
    <n v="8193"/>
  </r>
  <r>
    <n v="4432"/>
    <d v="2024-01-20T08:52:28"/>
    <d v="2024-01-20T08:53:21"/>
    <s v="46044959@ventasyservicios.com.co"/>
    <s v="Brayan Enrique Cuida Castillo"/>
    <m/>
    <d v="2024-01-18T00:00:00"/>
    <s v="3:12 p. m."/>
    <x v="4"/>
    <m/>
    <m/>
    <m/>
    <m/>
    <m/>
    <m/>
    <m/>
    <m/>
    <s v="contabilidad@centroagropecuario.com.co"/>
    <s v="Soporte de pago"/>
    <s v="11362845"/>
    <s v=" HECTOR GUILLERMO DORADO ENRIQUEZ"/>
    <s v="MICRO"/>
    <s v="CLIENTE CLARO"/>
    <x v="0"/>
    <m/>
    <s v="FIJO"/>
    <s v="FO"/>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19T00:00:00"/>
    <s v="NN"/>
    <m/>
    <x v="47"/>
    <x v="0"/>
    <x v="0"/>
    <x v="0"/>
    <x v="0"/>
    <n v="1"/>
    <n v="1"/>
    <n v="1"/>
    <n v="1"/>
    <x v="0"/>
    <n v="1"/>
    <s v="11362845 HECTOR GUILLERMO DORADO ENRIQUEZ"/>
    <x v="0"/>
    <d v="2024-01-20T00:00:00"/>
    <x v="4397"/>
    <d v="1899-12-30T00:00:00"/>
    <d v="2024-01-18T03:12:00"/>
    <s v="3:12"/>
    <d v="1900-01-01T05:41:21"/>
    <x v="0"/>
    <x v="0"/>
    <x v="7"/>
    <x v="0"/>
    <n v="8193"/>
  </r>
  <r>
    <n v="4433"/>
    <d v="2024-01-20T08:52:40"/>
    <d v="2024-01-20T08:53:21"/>
    <s v="45113897@ventasyservicios.com.co"/>
    <s v="Diana Carolina Zambrano Cruz"/>
    <m/>
    <d v="2024-01-19T00:00:00"/>
    <s v="11:38"/>
    <x v="4"/>
    <m/>
    <m/>
    <m/>
    <m/>
    <m/>
    <m/>
    <m/>
    <m/>
    <s v="cacharrosja@gmail.com"/>
    <s v="SOLUCION INTERNET INMEDIATA"/>
    <s v="35837364"/>
    <s v="JHONATAN A LOPEZ CASTANO                   "/>
    <s v="MICRO"/>
    <s v="CLIENTE EXTERNO"/>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20T00:00:00"/>
    <m/>
    <m/>
    <x v="57"/>
    <x v="0"/>
    <x v="0"/>
    <x v="0"/>
    <x v="0"/>
    <n v="1"/>
    <n v="1"/>
    <n v="1"/>
    <n v="1"/>
    <x v="0"/>
    <n v="1"/>
    <s v="35837364JHONATAN A LOPEZ CASTANO                   "/>
    <x v="0"/>
    <d v="2024-01-20T00:00:00"/>
    <x v="4397"/>
    <d v="1899-12-30T00:00:00"/>
    <d v="2024-01-19T11:38:00"/>
    <s v="11:38"/>
    <d v="1899-12-30T21:15:21"/>
    <x v="4"/>
    <x v="0"/>
    <x v="30"/>
    <x v="0"/>
    <n v="8193"/>
  </r>
  <r>
    <n v="4434"/>
    <d v="2024-01-20T08:53:58"/>
    <d v="2024-01-20T08:55:29"/>
    <s v="46046817@ventasyservicios.com.co"/>
    <s v="Nicolas Romero Parra"/>
    <m/>
    <d v="2024-01-18T00:00:00"/>
    <s v="10:03"/>
    <x v="0"/>
    <m/>
    <m/>
    <m/>
    <m/>
    <m/>
    <m/>
    <m/>
    <m/>
    <s v="juan.rodriguez@claro.com.co"/>
    <s v="RE: Fwd: APLICACION DE CAMPA??A/LISETH CAMILA GRANADOS SANDOVAL"/>
    <s v="51802912"/>
    <s v="LISETH CAM GRANADOS SANDOVA"/>
    <s v="PYME MEDIANA"/>
    <s v="CONSULTOR COMERCIAL"/>
    <x v="0"/>
    <m/>
    <s v="FIJO"/>
    <s v="HFC"/>
    <s v="PQR"/>
    <m/>
    <m/>
    <m/>
    <m/>
    <m/>
    <m/>
    <m/>
    <m/>
    <m/>
    <m/>
    <m/>
    <m/>
    <m/>
    <m/>
    <m/>
    <m/>
    <m/>
    <m/>
    <m/>
    <m/>
    <m/>
    <m/>
    <m/>
    <m/>
    <m/>
    <m/>
    <m/>
    <m/>
    <m/>
    <m/>
    <m/>
    <m/>
    <m/>
    <m/>
    <m/>
    <m/>
    <m/>
    <s v="NO RECEPCIÓN DE SOLICITUD (PQR - RECURSO)"/>
    <m/>
    <m/>
    <m/>
    <m/>
    <m/>
    <m/>
    <m/>
    <m/>
    <m/>
    <m/>
    <m/>
    <m/>
    <m/>
    <m/>
    <m/>
    <m/>
    <m/>
    <m/>
    <m/>
    <m/>
    <m/>
    <m/>
    <m/>
    <m/>
    <m/>
    <m/>
    <m/>
    <m/>
    <m/>
    <m/>
    <m/>
    <m/>
    <m/>
    <m/>
    <m/>
    <m/>
    <m/>
    <m/>
    <m/>
    <m/>
    <m/>
    <m/>
    <m/>
    <m/>
    <m/>
    <m/>
    <m/>
    <m/>
    <m/>
    <m/>
    <m/>
    <m/>
    <m/>
    <m/>
    <m/>
    <m/>
    <m/>
    <m/>
    <m/>
    <m/>
    <m/>
    <m/>
    <m/>
    <m/>
    <m/>
    <m/>
    <m/>
    <m/>
    <m/>
    <m/>
    <m/>
    <x v="0"/>
    <m/>
    <m/>
    <m/>
    <m/>
    <m/>
    <s v="GESTIONADO"/>
    <m/>
    <d v="2024-01-20T00:00:00"/>
    <s v="N/A"/>
    <s v="996897245"/>
    <x v="69"/>
    <x v="0"/>
    <x v="0"/>
    <x v="0"/>
    <x v="0"/>
    <n v="1"/>
    <n v="1"/>
    <n v="1"/>
    <n v="1"/>
    <x v="0"/>
    <n v="1"/>
    <s v="51802912LISETH CAM GRANADOS SANDOVA"/>
    <x v="1"/>
    <d v="2024-01-20T00:00:00"/>
    <x v="4398"/>
    <d v="1899-12-30T00:00:00"/>
    <d v="2024-01-18T10:03:00"/>
    <s v="10:03"/>
    <d v="1899-12-31T22:52:29"/>
    <x v="0"/>
    <x v="0"/>
    <x v="3"/>
    <x v="1"/>
    <n v="8193"/>
  </r>
  <r>
    <n v="4435"/>
    <d v="2024-01-20T08:52:12"/>
    <d v="2024-01-20T08:55:48"/>
    <s v="45077016@ventasyservicios.com.co"/>
    <s v="Luis Guanuquiza Dominguez"/>
    <m/>
    <d v="2024-01-19T00:00:00"/>
    <s v="15:54"/>
    <x v="3"/>
    <m/>
    <s v="15572569"/>
    <m/>
    <m/>
    <m/>
    <m/>
    <m/>
    <m/>
    <m/>
    <m/>
    <s v="900496681"/>
    <s v="SU MOTO DE LA FRONTERA SAS"/>
    <s v="PYME MEDIANA"/>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20T00:00:00"/>
    <m/>
    <m/>
    <x v="19"/>
    <x v="3"/>
    <x v="0"/>
    <x v="0"/>
    <x v="0"/>
    <n v="1"/>
    <n v="1"/>
    <n v="1"/>
    <n v="1"/>
    <x v="0"/>
    <n v="1"/>
    <s v="900496681SU MOTO DE LA FRONTERA SAS"/>
    <x v="0"/>
    <d v="2024-01-20T00:00:00"/>
    <x v="4399"/>
    <d v="1899-12-30T00:00:00"/>
    <d v="2024-01-19T15:54:00"/>
    <s v="15:54"/>
    <d v="1899-12-30T17:01:48"/>
    <x v="3"/>
    <x v="0"/>
    <x v="25"/>
    <x v="1"/>
    <n v="8193"/>
  </r>
  <r>
    <n v="4436"/>
    <d v="2024-01-20T08:59:19"/>
    <d v="2024-01-20T09:00:41"/>
    <s v="45688293@ventasyservicios.com.co"/>
    <s v="Juan David Mendez"/>
    <m/>
    <d v="2024-01-18T00:00:00"/>
    <s v="11:59"/>
    <x v="0"/>
    <m/>
    <m/>
    <m/>
    <m/>
    <m/>
    <m/>
    <m/>
    <m/>
    <s v="j.rojas@icell.com.co"/>
    <s v="SOLICITUD DE LAS 3 ULTIMAS FACTURAS DE TELEFONIA MOVIL // EMPRESA AGRICOL DEL CARIBE // NIT 901273021"/>
    <s v="8.22487647"/>
    <s v="AGRICOLA DEL CARIBE S.A.S."/>
    <s v="MICRO"/>
    <s v="CONSULTOR COMERCIAL"/>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20T00:00:00"/>
    <m/>
    <m/>
    <x v="9"/>
    <x v="0"/>
    <x v="0"/>
    <x v="0"/>
    <x v="0"/>
    <n v="1"/>
    <n v="1"/>
    <n v="1"/>
    <n v="1"/>
    <x v="0"/>
    <n v="1"/>
    <s v="8.22487647AGRICOLA DEL CARIBE S.A.S."/>
    <x v="0"/>
    <d v="2024-01-20T00:00:00"/>
    <x v="4400"/>
    <d v="1899-12-30T00:00:00"/>
    <d v="2024-01-18T11:59:00"/>
    <s v="11:59"/>
    <d v="1899-12-31T21:01:41"/>
    <x v="0"/>
    <x v="0"/>
    <x v="4"/>
    <x v="1"/>
    <n v="8193"/>
  </r>
  <r>
    <n v="4437"/>
    <d v="2024-01-20T09:09:11"/>
    <d v="2024-01-20T09:09:28"/>
    <s v="46044558@ventasyservicios.com.co"/>
    <s v="Dick Harry Rodriguez Rocha"/>
    <m/>
    <d v="2024-01-18T00:00:00"/>
    <s v="15:13"/>
    <x v="0"/>
    <m/>
    <m/>
    <m/>
    <m/>
    <m/>
    <m/>
    <m/>
    <m/>
    <s v="francisca.rodriguez@claro.com.co"/>
    <s v="Solicitud documentación tramite cancelación plan líneas corporativas NIT 890983728"/>
    <s v="3122965210"/>
    <s v="MUNICIPIO DE GRANADA"/>
    <s v="PYME PEQUEÑA"/>
    <s v="CLIENTE CLARO"/>
    <x v="0"/>
    <m/>
    <s v="MÓVIL"/>
    <m/>
    <m/>
    <s v="CANCELACIÓN DE LÍNEA"/>
    <m/>
    <m/>
    <m/>
    <m/>
    <m/>
    <s v="COLOCACIÓN"/>
    <m/>
    <m/>
    <m/>
    <m/>
    <m/>
    <m/>
    <m/>
    <m/>
    <m/>
    <m/>
    <m/>
    <m/>
    <m/>
    <m/>
    <m/>
    <m/>
    <m/>
    <m/>
    <m/>
    <m/>
    <m/>
    <m/>
    <m/>
    <m/>
    <m/>
    <m/>
    <m/>
    <m/>
    <m/>
    <m/>
    <m/>
    <m/>
    <m/>
    <m/>
    <m/>
    <m/>
    <m/>
    <m/>
    <m/>
    <m/>
    <m/>
    <m/>
    <m/>
    <m/>
    <m/>
    <m/>
    <m/>
    <m/>
    <m/>
    <m/>
    <m/>
    <m/>
    <m/>
    <m/>
    <m/>
    <m/>
    <m/>
    <m/>
    <m/>
    <m/>
    <m/>
    <m/>
    <m/>
    <m/>
    <m/>
    <m/>
    <m/>
    <m/>
    <m/>
    <m/>
    <m/>
    <m/>
    <m/>
    <m/>
    <m/>
    <m/>
    <m/>
    <m/>
    <m/>
    <m/>
    <m/>
    <m/>
    <m/>
    <m/>
    <m/>
    <m/>
    <m/>
    <m/>
    <m/>
    <m/>
    <m/>
    <m/>
    <m/>
    <m/>
    <m/>
    <m/>
    <m/>
    <m/>
    <m/>
    <s v="NO USA EL SERVICIO"/>
    <m/>
    <m/>
    <x v="1"/>
    <m/>
    <m/>
    <s v="10"/>
    <m/>
    <m/>
    <s v="GESTIONADO"/>
    <m/>
    <d v="2024-01-20T00:00:00"/>
    <m/>
    <m/>
    <x v="25"/>
    <x v="0"/>
    <x v="0"/>
    <x v="0"/>
    <x v="0"/>
    <n v="1"/>
    <n v="1"/>
    <n v="1"/>
    <n v="1"/>
    <x v="0"/>
    <n v="1"/>
    <s v="3122965210MUNICIPIO DE GRANADA"/>
    <x v="0"/>
    <d v="2024-01-20T00:00:00"/>
    <x v="4401"/>
    <d v="1899-12-30T00:00:00"/>
    <d v="2024-01-18T15:13:00"/>
    <s v="15:13"/>
    <d v="1899-12-31T17:56:28"/>
    <x v="0"/>
    <x v="0"/>
    <x v="20"/>
    <x v="1"/>
    <n v="8193"/>
  </r>
  <r>
    <n v="4438"/>
    <d v="2024-01-20T09:12:34"/>
    <d v="2024-01-20T09:13:43"/>
    <s v="46046817@ventasyservicios.com.co"/>
    <s v="Nicolas Romero Parra"/>
    <m/>
    <d v="2024-01-18T00:00:00"/>
    <s v="12:19"/>
    <x v="0"/>
    <m/>
    <m/>
    <m/>
    <m/>
    <m/>
    <m/>
    <m/>
    <m/>
    <s v="facturacion@gcsi.com.co"/>
    <s v="RE: RV: SOLICITUD PARA CANCELACION DE LINEAS GCSI LTDA Nit: 860350044 5"/>
    <s v="3145200443"/>
    <s v="ADVISEGAR LTDA ADMINISTRACION DE VIGILAN"/>
    <s v="PYME MEDIANA"/>
    <s v="CONSULTOR COMERCIAL"/>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20T00:00:00"/>
    <s v="N/A"/>
    <s v="0"/>
    <x v="61"/>
    <x v="0"/>
    <x v="0"/>
    <x v="0"/>
    <x v="0"/>
    <n v="1"/>
    <n v="1"/>
    <n v="1"/>
    <n v="1"/>
    <x v="0"/>
    <n v="1"/>
    <s v="3145200443ADVISEGAR LTDA ADMINISTRACION DE VIGILAN"/>
    <x v="0"/>
    <d v="2024-01-20T00:00:00"/>
    <x v="4402"/>
    <d v="1899-12-30T00:00:00"/>
    <d v="2024-01-18T12:19:00"/>
    <s v="12:19"/>
    <d v="1899-12-31T20:54:43"/>
    <x v="0"/>
    <x v="0"/>
    <x v="3"/>
    <x v="1"/>
    <n v="8193"/>
  </r>
  <r>
    <n v="4439"/>
    <d v="2024-01-20T09:04:01"/>
    <d v="2024-01-20T09:15:03"/>
    <s v="45113897@ventasyservicios.com.co"/>
    <s v="Diana Carolina Zambrano Cruz"/>
    <m/>
    <d v="2024-01-19T00:00:00"/>
    <s v="7:51"/>
    <x v="4"/>
    <m/>
    <m/>
    <m/>
    <m/>
    <m/>
    <m/>
    <m/>
    <m/>
    <s v="moreno140214@gmail.com"/>
    <s v="Re: Fwd: Ip publica"/>
    <s v="22987245"/>
    <s v="PEDRO ANGE TABARES GARCIA                  "/>
    <s v="SOHO"/>
    <s v="CLIENTE EXTERNO"/>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20T00:00:00"/>
    <m/>
    <m/>
    <x v="57"/>
    <x v="0"/>
    <x v="0"/>
    <x v="0"/>
    <x v="0"/>
    <n v="1"/>
    <n v="1"/>
    <n v="1"/>
    <n v="1"/>
    <x v="2"/>
    <n v="3"/>
    <s v="22987245PEDRO ANGE TABARES GARCIA                  "/>
    <x v="0"/>
    <d v="2024-01-20T00:00:00"/>
    <x v="4403"/>
    <d v="1899-12-30T00:00:00"/>
    <d v="2024-01-19T07:51:00"/>
    <s v="7:51"/>
    <d v="1899-12-31T01:24:03"/>
    <x v="0"/>
    <x v="0"/>
    <x v="30"/>
    <x v="0"/>
    <n v="8193"/>
  </r>
  <r>
    <n v="4440"/>
    <d v="2024-01-20T09:16:29"/>
    <d v="2024-01-20T09:17:37"/>
    <s v="45077016@ventasyservicios.com.co"/>
    <s v="Luis Guanuquiza Dominguez"/>
    <m/>
    <d v="2024-01-19T00:00:00"/>
    <s v="16:15"/>
    <x v="3"/>
    <m/>
    <s v="15572576"/>
    <m/>
    <m/>
    <m/>
    <m/>
    <m/>
    <m/>
    <m/>
    <m/>
    <s v="900964149"/>
    <s v="PADTEC COLOMBIA SAS"/>
    <s v="PYME MEDIANA"/>
    <s v="CLIENTE EXTERNO"/>
    <x v="0"/>
    <m/>
    <s v="MÓVIL"/>
    <m/>
    <m/>
    <s v="INCLUSIONES - EXCLUSIONES"/>
    <m/>
    <m/>
    <m/>
    <m/>
    <m/>
    <m/>
    <m/>
    <m/>
    <m/>
    <m/>
    <m/>
    <m/>
    <m/>
    <m/>
    <m/>
    <m/>
    <m/>
    <m/>
    <m/>
    <m/>
    <m/>
    <m/>
    <m/>
    <m/>
    <s v="INFORMACIÓN - ACLARACIÓN"/>
    <m/>
    <m/>
    <m/>
    <m/>
    <m/>
    <m/>
    <m/>
    <m/>
    <m/>
    <m/>
    <m/>
    <m/>
    <m/>
    <m/>
    <m/>
    <m/>
    <m/>
    <m/>
    <m/>
    <m/>
    <m/>
    <m/>
    <m/>
    <m/>
    <m/>
    <m/>
    <m/>
    <m/>
    <m/>
    <m/>
    <m/>
    <m/>
    <m/>
    <m/>
    <m/>
    <m/>
    <m/>
    <m/>
    <m/>
    <m/>
    <m/>
    <m/>
    <m/>
    <m/>
    <m/>
    <m/>
    <m/>
    <m/>
    <m/>
    <m/>
    <m/>
    <m/>
    <m/>
    <m/>
    <m/>
    <m/>
    <m/>
    <m/>
    <m/>
    <m/>
    <m/>
    <m/>
    <m/>
    <m/>
    <m/>
    <m/>
    <m/>
    <m/>
    <m/>
    <m/>
    <m/>
    <m/>
    <m/>
    <m/>
    <m/>
    <m/>
    <m/>
    <m/>
    <m/>
    <m/>
    <m/>
    <m/>
    <m/>
    <x v="0"/>
    <m/>
    <m/>
    <m/>
    <m/>
    <m/>
    <s v="GESTIONADO"/>
    <m/>
    <d v="2024-01-20T00:00:00"/>
    <m/>
    <m/>
    <x v="98"/>
    <x v="3"/>
    <x v="0"/>
    <x v="0"/>
    <x v="0"/>
    <n v="1"/>
    <n v="1"/>
    <n v="1"/>
    <n v="1"/>
    <x v="0"/>
    <n v="1"/>
    <s v="900964149PADTEC COLOMBIA SAS"/>
    <x v="0"/>
    <d v="2024-01-20T00:00:00"/>
    <x v="4404"/>
    <d v="1899-12-30T00:00:00"/>
    <d v="2024-01-19T16:15:00"/>
    <s v="16:15"/>
    <d v="1899-12-30T17:02:37"/>
    <x v="3"/>
    <x v="0"/>
    <x v="25"/>
    <x v="1"/>
    <n v="8193"/>
  </r>
  <r>
    <n v="4441"/>
    <d v="2024-01-20T09:21:30"/>
    <d v="2024-01-20T09:22:15"/>
    <s v="45113897@ventasyservicios.com.co"/>
    <s v="Diana Carolina Zambrano Cruz"/>
    <m/>
    <d v="2024-01-19T00:00:00"/>
    <s v="12:34"/>
    <x v="4"/>
    <m/>
    <m/>
    <m/>
    <m/>
    <m/>
    <m/>
    <m/>
    <m/>
    <s v="rociosilva@hotmail.com"/>
    <s v="Solicitud tarjeta E"/>
    <s v="3113380590"/>
    <s v="ROCIO SILVA FRANCO"/>
    <s v="MICR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20T00:00:00"/>
    <m/>
    <m/>
    <x v="21"/>
    <x v="0"/>
    <x v="0"/>
    <x v="0"/>
    <x v="0"/>
    <n v="1"/>
    <n v="1"/>
    <n v="1"/>
    <n v="1"/>
    <x v="0"/>
    <n v="1"/>
    <s v="3113380590ROCIO SILVA FRANCO"/>
    <x v="0"/>
    <d v="2024-01-20T00:00:00"/>
    <x v="4405"/>
    <d v="1899-12-30T00:00:00"/>
    <d v="2024-01-19T12:34:00"/>
    <s v="12:34"/>
    <d v="1899-12-30T20:48:15"/>
    <x v="4"/>
    <x v="0"/>
    <x v="30"/>
    <x v="0"/>
    <n v="8193"/>
  </r>
  <r>
    <n v="4442"/>
    <d v="2024-01-20T09:24:26"/>
    <d v="2024-01-20T09:25:30"/>
    <s v="45688293@ventasyservicios.com.co"/>
    <s v="Juan David Mendez"/>
    <m/>
    <d v="2024-01-18T00:00:00"/>
    <s v="13:53"/>
    <x v="0"/>
    <m/>
    <m/>
    <m/>
    <m/>
    <m/>
    <m/>
    <m/>
    <m/>
    <s v="andres.leon@Clarocorporativos.co"/>
    <s v="Aplicación Pago de factura"/>
    <s v="1.46328517"/>
    <s v="SKYZONE PLAZA CLARO S.A.S."/>
    <s v="MICRO"/>
    <s v="CONSULTOR COMERCIAL"/>
    <x v="0"/>
    <m/>
    <s v="MÓVIL"/>
    <m/>
    <m/>
    <s v="PAGO NO ABONADO"/>
    <m/>
    <m/>
    <m/>
    <m/>
    <m/>
    <m/>
    <m/>
    <m/>
    <m/>
    <m/>
    <m/>
    <m/>
    <m/>
    <m/>
    <m/>
    <m/>
    <m/>
    <m/>
    <m/>
    <m/>
    <m/>
    <m/>
    <m/>
    <m/>
    <m/>
    <m/>
    <m/>
    <m/>
    <m/>
    <m/>
    <m/>
    <m/>
    <m/>
    <s v="INFORMACIÓN - ACLARACIÓN"/>
    <m/>
    <m/>
    <m/>
    <m/>
    <m/>
    <m/>
    <m/>
    <m/>
    <m/>
    <m/>
    <m/>
    <m/>
    <m/>
    <m/>
    <m/>
    <m/>
    <m/>
    <m/>
    <m/>
    <m/>
    <m/>
    <m/>
    <m/>
    <m/>
    <m/>
    <m/>
    <m/>
    <m/>
    <m/>
    <m/>
    <m/>
    <m/>
    <m/>
    <m/>
    <m/>
    <m/>
    <m/>
    <m/>
    <m/>
    <m/>
    <m/>
    <m/>
    <m/>
    <m/>
    <m/>
    <m/>
    <m/>
    <m/>
    <m/>
    <m/>
    <m/>
    <m/>
    <m/>
    <m/>
    <m/>
    <m/>
    <m/>
    <m/>
    <m/>
    <m/>
    <m/>
    <m/>
    <m/>
    <m/>
    <m/>
    <m/>
    <m/>
    <m/>
    <m/>
    <m/>
    <m/>
    <m/>
    <m/>
    <m/>
    <x v="0"/>
    <m/>
    <m/>
    <m/>
    <m/>
    <m/>
    <s v="SOLUCIONADO RECHAZADO"/>
    <m/>
    <d v="2024-01-20T00:00:00"/>
    <m/>
    <m/>
    <x v="28"/>
    <x v="0"/>
    <x v="2"/>
    <x v="0"/>
    <x v="0"/>
    <n v="1"/>
    <n v="1"/>
    <n v="1"/>
    <n v="1"/>
    <x v="0"/>
    <n v="1"/>
    <s v="1.46328517SKYZONE PLAZA CLARO S.A.S."/>
    <x v="0"/>
    <d v="2024-01-20T00:00:00"/>
    <x v="4406"/>
    <d v="1899-12-30T00:00:00"/>
    <d v="2024-01-18T13:53:00"/>
    <s v="13:53"/>
    <d v="1899-12-31T19:32:30"/>
    <x v="0"/>
    <x v="0"/>
    <x v="4"/>
    <x v="1"/>
    <n v="8193"/>
  </r>
  <r>
    <n v="4443"/>
    <d v="2024-01-20T09:17:23"/>
    <d v="2024-01-20T09:31:22"/>
    <s v="46046817@ventasyservicios.com.co"/>
    <s v="Nicolas Romero Parra"/>
    <m/>
    <d v="2024-01-18T00:00:00"/>
    <s v="10:08"/>
    <x v="0"/>
    <m/>
    <m/>
    <m/>
    <m/>
    <m/>
    <m/>
    <m/>
    <m/>
    <s v="andrea.useche@pulzo.com "/>
    <s v="CASO FIBRA OPTICA ID 1423722"/>
    <s v="12049512"/>
    <s v="R360 S A S"/>
    <s v="PYME MEDIANA"/>
    <s v="CONSULTOR COMERCIAL"/>
    <x v="0"/>
    <m/>
    <s v="FIJO"/>
    <s v="FO"/>
    <s v="CANCELACIÓN DE SERVICIO"/>
    <m/>
    <m/>
    <m/>
    <m/>
    <m/>
    <m/>
    <m/>
    <s v="COLOCACIÓN"/>
    <m/>
    <m/>
    <m/>
    <m/>
    <m/>
    <m/>
    <m/>
    <m/>
    <m/>
    <m/>
    <m/>
    <m/>
    <m/>
    <m/>
    <m/>
    <m/>
    <m/>
    <m/>
    <m/>
    <m/>
    <m/>
    <m/>
    <m/>
    <m/>
    <m/>
    <m/>
    <m/>
    <m/>
    <m/>
    <m/>
    <m/>
    <m/>
    <m/>
    <m/>
    <m/>
    <m/>
    <m/>
    <m/>
    <m/>
    <m/>
    <m/>
    <m/>
    <m/>
    <m/>
    <m/>
    <m/>
    <m/>
    <m/>
    <m/>
    <m/>
    <m/>
    <m/>
    <m/>
    <m/>
    <m/>
    <m/>
    <m/>
    <m/>
    <m/>
    <m/>
    <m/>
    <m/>
    <m/>
    <m/>
    <m/>
    <m/>
    <m/>
    <m/>
    <m/>
    <m/>
    <m/>
    <m/>
    <m/>
    <m/>
    <m/>
    <m/>
    <m/>
    <m/>
    <m/>
    <m/>
    <m/>
    <m/>
    <m/>
    <m/>
    <m/>
    <m/>
    <m/>
    <m/>
    <m/>
    <m/>
    <m/>
    <m/>
    <m/>
    <m/>
    <m/>
    <m/>
    <m/>
    <s v="TOTAL"/>
    <m/>
    <s v="MEJOR OFERTA DE OTRO OPERADOR"/>
    <s v="NO INFORMA"/>
    <x v="1"/>
    <m/>
    <m/>
    <s v="1"/>
    <m/>
    <m/>
    <s v="GESTIONADO"/>
    <m/>
    <d v="2024-01-20T00:00:00"/>
    <s v="N/A"/>
    <s v="20692205"/>
    <x v="74"/>
    <x v="0"/>
    <x v="0"/>
    <x v="0"/>
    <x v="0"/>
    <n v="1"/>
    <n v="1"/>
    <n v="1"/>
    <n v="1"/>
    <x v="2"/>
    <n v="2"/>
    <s v="12049512R360 S A S"/>
    <x v="1"/>
    <d v="2024-01-20T00:00:00"/>
    <x v="4407"/>
    <d v="1899-12-30T00:00:00"/>
    <d v="2024-01-18T10:08:00"/>
    <s v="10:08"/>
    <d v="1899-12-31T23:23:22"/>
    <x v="0"/>
    <x v="0"/>
    <x v="3"/>
    <x v="1"/>
    <n v="8193"/>
  </r>
  <r>
    <n v="4444"/>
    <d v="2024-01-20T09:31:04"/>
    <d v="2024-01-20T09:33:32"/>
    <s v="45113897@ventasyservicios.com.co"/>
    <s v="Diana Carolina Zambrano Cruz"/>
    <m/>
    <d v="2024-01-19T00:00:00"/>
    <s v="11:45"/>
    <x v="4"/>
    <m/>
    <m/>
    <m/>
    <m/>
    <m/>
    <m/>
    <m/>
    <m/>
    <s v="auxiliar.administrativa@teccoi.co"/>
    <s v="SOLICITUD FACTURA SERVICIO INTERNET"/>
    <s v="42915179"/>
    <s v="TEC COI SAS                                "/>
    <s v="EMPRESAS"/>
    <s v="CLIENTE EXTERNO"/>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20T00:00:00"/>
    <m/>
    <m/>
    <x v="9"/>
    <x v="0"/>
    <x v="0"/>
    <x v="0"/>
    <x v="0"/>
    <n v="1"/>
    <n v="1"/>
    <n v="1"/>
    <n v="1"/>
    <x v="0"/>
    <n v="1"/>
    <s v="42915179TEC COI SAS                                "/>
    <x v="0"/>
    <d v="2024-01-20T00:00:00"/>
    <x v="4408"/>
    <d v="1899-12-30T00:00:00"/>
    <d v="2024-01-19T11:45:00"/>
    <s v="11:45"/>
    <d v="1899-12-30T21:48:32"/>
    <x v="4"/>
    <x v="0"/>
    <x v="30"/>
    <x v="0"/>
    <n v="8193"/>
  </r>
  <r>
    <n v="4445"/>
    <d v="2024-01-20T09:42:38"/>
    <d v="2024-01-20T09:44:22"/>
    <s v="46046817@ventasyservicios.com.co"/>
    <s v="Nicolas Romero Parra"/>
    <m/>
    <d v="2024-01-18T00:00:00"/>
    <s v="14:02"/>
    <x v="4"/>
    <m/>
    <m/>
    <m/>
    <m/>
    <m/>
    <m/>
    <m/>
    <m/>
    <s v="srobayo@clai.com"/>
    <s v="RE: Mejora tarifas móviles"/>
    <s v="3123086072"/>
    <s v="CLAI PAYMENTS COLOMBIA S.A.S."/>
    <s v="PYME MEDIANA"/>
    <s v="CLIENTE CLARO"/>
    <x v="0"/>
    <m/>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19T00:00:00"/>
    <s v="N/A"/>
    <s v="0"/>
    <x v="22"/>
    <x v="0"/>
    <x v="0"/>
    <x v="0"/>
    <x v="0"/>
    <n v="1"/>
    <n v="1"/>
    <n v="1"/>
    <n v="1"/>
    <x v="0"/>
    <n v="1"/>
    <s v="3123086072CLAI PAYMENTS COLOMBIA S.A.S."/>
    <x v="0"/>
    <d v="2024-01-20T00:00:00"/>
    <x v="4409"/>
    <d v="1899-12-30T00:00:00"/>
    <d v="2024-01-18T14:02:00"/>
    <s v="14:02"/>
    <d v="1899-12-31T19:42:22"/>
    <x v="0"/>
    <x v="0"/>
    <x v="3"/>
    <x v="1"/>
    <n v="8193"/>
  </r>
  <r>
    <n v="4446"/>
    <d v="2024-01-20T09:43:51"/>
    <d v="2024-01-20T09:44:41"/>
    <s v="45077024@ventasyservicios.com.co"/>
    <s v="Leidy Tatiana Pinzon Calderon"/>
    <m/>
    <d v="2024-01-19T00:00:00"/>
    <s v="13:31"/>
    <x v="7"/>
    <m/>
    <m/>
    <m/>
    <m/>
    <m/>
    <m/>
    <s v="angel.florez@nae.global"/>
    <s v="Cesión de contrato líneas corporativas de Nectim Colombia S.A.S a Nae Consulting COlombia S.A.S"/>
    <m/>
    <m/>
    <s v="3232148357"/>
    <s v="NAE COLOMBIA S.A.S."/>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0T00:00:00"/>
    <m/>
    <m/>
    <x v="78"/>
    <x v="6"/>
    <x v="0"/>
    <x v="0"/>
    <x v="0"/>
    <n v="1"/>
    <n v="1"/>
    <n v="1"/>
    <n v="1"/>
    <x v="0"/>
    <n v="1"/>
    <s v="3232148357NAE COLOMBIA S.A.S."/>
    <x v="0"/>
    <d v="2024-01-20T00:00:00"/>
    <x v="4410"/>
    <d v="1899-12-30T00:00:00"/>
    <d v="2024-01-19T13:31:00"/>
    <s v="13:31"/>
    <d v="1899-12-30T20:13:41"/>
    <x v="4"/>
    <x v="0"/>
    <x v="12"/>
    <x v="1"/>
    <n v="8193"/>
  </r>
  <r>
    <n v="4447"/>
    <d v="2024-01-20T09:38:43"/>
    <d v="2024-01-20T09:45:11"/>
    <s v="45077016@ventasyservicios.com.co"/>
    <s v="Luis Guanuquiza Dominguez"/>
    <m/>
    <d v="2024-01-19T00:00:00"/>
    <s v="16:16"/>
    <x v="3"/>
    <m/>
    <s v="15572577"/>
    <m/>
    <m/>
    <m/>
    <m/>
    <m/>
    <m/>
    <m/>
    <m/>
    <s v="815000624"/>
    <s v="DEL ALBA S.A."/>
    <s v="PYME MEDIANA"/>
    <s v="CLIENTE EXTERNO"/>
    <x v="0"/>
    <m/>
    <s v="MÓVIL"/>
    <m/>
    <m/>
    <s v="REPOSICIÓN DE EQUIPO"/>
    <m/>
    <m/>
    <m/>
    <m/>
    <m/>
    <m/>
    <m/>
    <m/>
    <m/>
    <m/>
    <m/>
    <m/>
    <m/>
    <m/>
    <m/>
    <m/>
    <m/>
    <m/>
    <m/>
    <m/>
    <m/>
    <m/>
    <m/>
    <m/>
    <m/>
    <m/>
    <m/>
    <m/>
    <m/>
    <m/>
    <m/>
    <m/>
    <m/>
    <m/>
    <m/>
    <m/>
    <m/>
    <m/>
    <m/>
    <m/>
    <m/>
    <m/>
    <m/>
    <m/>
    <s v="COTIZACIÓN"/>
    <m/>
    <m/>
    <m/>
    <m/>
    <m/>
    <m/>
    <m/>
    <m/>
    <m/>
    <m/>
    <m/>
    <m/>
    <m/>
    <m/>
    <m/>
    <m/>
    <m/>
    <m/>
    <m/>
    <m/>
    <m/>
    <m/>
    <m/>
    <m/>
    <m/>
    <m/>
    <m/>
    <m/>
    <m/>
    <m/>
    <m/>
    <m/>
    <m/>
    <m/>
    <m/>
    <m/>
    <m/>
    <m/>
    <m/>
    <m/>
    <m/>
    <m/>
    <m/>
    <m/>
    <m/>
    <m/>
    <m/>
    <m/>
    <m/>
    <m/>
    <m/>
    <m/>
    <m/>
    <m/>
    <m/>
    <m/>
    <m/>
    <m/>
    <m/>
    <m/>
    <m/>
    <m/>
    <m/>
    <x v="0"/>
    <m/>
    <m/>
    <m/>
    <m/>
    <m/>
    <s v="GESTIONADO"/>
    <m/>
    <d v="2024-01-20T00:00:00"/>
    <m/>
    <m/>
    <x v="38"/>
    <x v="3"/>
    <x v="0"/>
    <x v="0"/>
    <x v="0"/>
    <n v="1"/>
    <n v="1"/>
    <n v="1"/>
    <n v="1"/>
    <x v="2"/>
    <n v="2"/>
    <s v="815000624DEL ALBA S.A."/>
    <x v="0"/>
    <d v="2024-01-20T00:00:00"/>
    <x v="4411"/>
    <d v="1899-12-30T00:00:00"/>
    <d v="2024-01-19T16:16:00"/>
    <s v="16:16"/>
    <d v="1899-12-30T17:29:11"/>
    <x v="3"/>
    <x v="0"/>
    <x v="25"/>
    <x v="1"/>
    <n v="8193"/>
  </r>
  <r>
    <n v="4448"/>
    <d v="2024-01-20T09:46:42"/>
    <d v="2024-01-20T09:47:36"/>
    <s v="46044959@ventasyservicios.com.co"/>
    <s v="Brayan Enrique Cuida Castillo"/>
    <m/>
    <d v="2024-01-19T00:00:00"/>
    <s v="5:45 a. m."/>
    <x v="4"/>
    <m/>
    <m/>
    <m/>
    <m/>
    <m/>
    <m/>
    <m/>
    <m/>
    <s v="almore78@hotmail.com"/>
    <s v="RV: solicitar escalamiento Por segunda vez"/>
    <s v="28246086"/>
    <s v="EDGAR ALEX MORALES REALPE"/>
    <s v="SOHO"/>
    <s v="CLIENTE CLARO"/>
    <x v="0"/>
    <m/>
    <s v="FIJO"/>
    <s v="HFC"/>
    <s v="PRODUCTO"/>
    <m/>
    <m/>
    <m/>
    <m/>
    <m/>
    <m/>
    <m/>
    <m/>
    <m/>
    <m/>
    <m/>
    <m/>
    <m/>
    <m/>
    <m/>
    <m/>
    <m/>
    <m/>
    <m/>
    <m/>
    <m/>
    <m/>
    <m/>
    <m/>
    <m/>
    <m/>
    <m/>
    <m/>
    <m/>
    <m/>
    <m/>
    <m/>
    <m/>
    <m/>
    <m/>
    <m/>
    <m/>
    <m/>
    <s v="INFORMACIÓN DE BENEFICIOS"/>
    <m/>
    <m/>
    <m/>
    <m/>
    <m/>
    <m/>
    <m/>
    <m/>
    <m/>
    <m/>
    <m/>
    <m/>
    <m/>
    <m/>
    <m/>
    <m/>
    <m/>
    <m/>
    <m/>
    <m/>
    <m/>
    <m/>
    <m/>
    <m/>
    <m/>
    <m/>
    <m/>
    <m/>
    <m/>
    <m/>
    <m/>
    <m/>
    <m/>
    <m/>
    <m/>
    <m/>
    <m/>
    <m/>
    <m/>
    <m/>
    <m/>
    <m/>
    <m/>
    <m/>
    <m/>
    <m/>
    <m/>
    <m/>
    <m/>
    <m/>
    <m/>
    <m/>
    <m/>
    <m/>
    <m/>
    <m/>
    <m/>
    <m/>
    <m/>
    <m/>
    <m/>
    <m/>
    <m/>
    <m/>
    <m/>
    <m/>
    <m/>
    <m/>
    <m/>
    <m/>
    <x v="0"/>
    <m/>
    <m/>
    <m/>
    <m/>
    <m/>
    <s v="GESTIONADO"/>
    <m/>
    <d v="2024-01-20T00:00:00"/>
    <s v="nn"/>
    <m/>
    <x v="26"/>
    <x v="0"/>
    <x v="0"/>
    <x v="0"/>
    <x v="0"/>
    <n v="1"/>
    <n v="1"/>
    <n v="1"/>
    <n v="1"/>
    <x v="0"/>
    <n v="1"/>
    <s v="28246086EDGAR ALEX MORALES REALPE"/>
    <x v="0"/>
    <d v="2024-01-20T00:00:00"/>
    <x v="4412"/>
    <d v="1899-12-30T00:00:00"/>
    <d v="2024-01-19T05:45:00"/>
    <s v="5:45"/>
    <d v="1899-12-31T04:02:36"/>
    <x v="0"/>
    <x v="0"/>
    <x v="7"/>
    <x v="0"/>
    <n v="8193"/>
  </r>
  <r>
    <n v="4449"/>
    <d v="2024-01-20T09:48:55"/>
    <d v="2024-01-20T09:49:48"/>
    <s v="45688293@ventasyservicios.com.co"/>
    <s v="Juan David Mendez"/>
    <m/>
    <d v="2024-01-18T00:00:00"/>
    <s v="14:37"/>
    <x v="0"/>
    <m/>
    <m/>
    <m/>
    <m/>
    <m/>
    <m/>
    <m/>
    <m/>
    <s v="yury.florido@claro.com.co"/>
    <s v="REPOSICION EQUIPO MOVIL// RAFAEL ARTURO TRIANA TALERO"/>
    <s v="1.52539372"/>
    <s v="RAFAEL ARTURO TRIANA TALERO"/>
    <s v="MASIVO"/>
    <s v="CLIENTE CLARO"/>
    <x v="0"/>
    <m/>
    <s v="MÓVIL"/>
    <m/>
    <m/>
    <s v="REPOSICIÓN DE EQUIPO"/>
    <m/>
    <m/>
    <m/>
    <m/>
    <m/>
    <m/>
    <m/>
    <m/>
    <m/>
    <m/>
    <m/>
    <m/>
    <m/>
    <m/>
    <m/>
    <m/>
    <m/>
    <m/>
    <m/>
    <m/>
    <m/>
    <m/>
    <m/>
    <m/>
    <m/>
    <m/>
    <m/>
    <m/>
    <m/>
    <m/>
    <m/>
    <m/>
    <m/>
    <m/>
    <m/>
    <m/>
    <m/>
    <m/>
    <m/>
    <m/>
    <m/>
    <m/>
    <m/>
    <m/>
    <s v="COTIZACIÓN"/>
    <m/>
    <m/>
    <m/>
    <m/>
    <m/>
    <m/>
    <m/>
    <m/>
    <m/>
    <m/>
    <m/>
    <m/>
    <m/>
    <m/>
    <m/>
    <m/>
    <m/>
    <m/>
    <m/>
    <m/>
    <m/>
    <m/>
    <m/>
    <m/>
    <m/>
    <m/>
    <m/>
    <m/>
    <m/>
    <m/>
    <m/>
    <m/>
    <m/>
    <m/>
    <m/>
    <m/>
    <m/>
    <m/>
    <m/>
    <m/>
    <m/>
    <m/>
    <m/>
    <m/>
    <m/>
    <m/>
    <m/>
    <m/>
    <m/>
    <m/>
    <m/>
    <m/>
    <m/>
    <m/>
    <m/>
    <m/>
    <m/>
    <m/>
    <m/>
    <m/>
    <m/>
    <m/>
    <m/>
    <x v="0"/>
    <m/>
    <m/>
    <m/>
    <m/>
    <m/>
    <s v="SOLUCIONADO RECHAZADO"/>
    <m/>
    <d v="2024-01-20T00:00:00"/>
    <m/>
    <m/>
    <x v="38"/>
    <x v="0"/>
    <x v="2"/>
    <x v="0"/>
    <x v="0"/>
    <n v="1"/>
    <n v="1"/>
    <n v="1"/>
    <n v="1"/>
    <x v="0"/>
    <n v="1"/>
    <s v="1.52539372RAFAEL ARTURO TRIANA TALERO"/>
    <x v="0"/>
    <d v="2024-01-20T00:00:00"/>
    <x v="4413"/>
    <d v="1899-12-30T00:00:00"/>
    <d v="2024-01-18T14:37:00"/>
    <s v="14:37"/>
    <d v="1899-12-31T19:12:48"/>
    <x v="0"/>
    <x v="0"/>
    <x v="4"/>
    <x v="1"/>
    <n v="8193"/>
  </r>
  <r>
    <n v="4450"/>
    <d v="2024-01-20T09:52:26"/>
    <d v="2024-01-20T09:53:45"/>
    <s v="45077024@ventasyservicios.com.co"/>
    <s v="Leidy Tatiana Pinzon Calderon"/>
    <m/>
    <d v="2024-01-19T00:00:00"/>
    <s v="14:25"/>
    <x v="7"/>
    <m/>
    <m/>
    <m/>
    <m/>
    <m/>
    <m/>
    <s v="davidruiz@nebular.co"/>
    <s v="Re: Solicitud de Sesión de Contrato para Transferencia de Líneas"/>
    <m/>
    <m/>
    <s v="3174018891"/>
    <s v="NEBULAR S.A.S"/>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0T00:00:00"/>
    <m/>
    <m/>
    <x v="78"/>
    <x v="6"/>
    <x v="0"/>
    <x v="0"/>
    <x v="0"/>
    <n v="1"/>
    <n v="1"/>
    <n v="1"/>
    <n v="1"/>
    <x v="0"/>
    <n v="1"/>
    <s v="3174018891NEBULAR S.A.S"/>
    <x v="0"/>
    <d v="2024-01-20T00:00:00"/>
    <x v="4414"/>
    <d v="1899-12-30T00:00:00"/>
    <d v="2024-01-19T14:25:00"/>
    <s v="14:25"/>
    <d v="1899-12-30T19:28:45"/>
    <x v="4"/>
    <x v="0"/>
    <x v="12"/>
    <x v="1"/>
    <n v="8193"/>
  </r>
  <r>
    <n v="4451"/>
    <d v="2024-01-20T09:53:22"/>
    <d v="2024-01-20T09:54:16"/>
    <s v="46044959@ventasyservicios.com.co"/>
    <s v="Brayan Enrique Cuida Castillo"/>
    <m/>
    <d v="2024-01-18T00:00:00"/>
    <s v="2:48 p. m."/>
    <x v="4"/>
    <m/>
    <m/>
    <m/>
    <m/>
    <m/>
    <m/>
    <m/>
    <m/>
    <s v="gabriel.tellez@marvut.com"/>
    <s v="RE: Solicitud Traspaso Contrato 800153993;COMCEL S.A.;R1047984365;01;CLARO;HOGAR"/>
    <s v="90767076 "/>
    <s v="MARVUT COLOMBIA SAS"/>
    <s v="MICRO"/>
    <s v="CLIENTE CLARO"/>
    <x v="0"/>
    <m/>
    <s v="FIJO"/>
    <s v="HFC"/>
    <s v="PQR"/>
    <m/>
    <m/>
    <m/>
    <m/>
    <m/>
    <m/>
    <m/>
    <m/>
    <m/>
    <m/>
    <m/>
    <m/>
    <m/>
    <m/>
    <m/>
    <m/>
    <m/>
    <m/>
    <m/>
    <m/>
    <m/>
    <m/>
    <m/>
    <m/>
    <m/>
    <m/>
    <m/>
    <m/>
    <m/>
    <m/>
    <m/>
    <m/>
    <m/>
    <m/>
    <m/>
    <m/>
    <m/>
    <s v="INFORMACIÓN - ACLARACIÓN"/>
    <s v="OTROS PRODUCTOS (VENTAS)"/>
    <m/>
    <m/>
    <m/>
    <m/>
    <m/>
    <m/>
    <m/>
    <m/>
    <m/>
    <m/>
    <m/>
    <m/>
    <m/>
    <m/>
    <m/>
    <m/>
    <m/>
    <m/>
    <m/>
    <m/>
    <m/>
    <m/>
    <m/>
    <m/>
    <m/>
    <m/>
    <m/>
    <m/>
    <m/>
    <m/>
    <m/>
    <m/>
    <m/>
    <m/>
    <m/>
    <m/>
    <m/>
    <m/>
    <m/>
    <m/>
    <m/>
    <m/>
    <m/>
    <m/>
    <m/>
    <m/>
    <m/>
    <m/>
    <m/>
    <m/>
    <m/>
    <m/>
    <m/>
    <m/>
    <m/>
    <m/>
    <m/>
    <m/>
    <m/>
    <m/>
    <m/>
    <m/>
    <m/>
    <m/>
    <m/>
    <m/>
    <m/>
    <m/>
    <m/>
    <m/>
    <x v="0"/>
    <m/>
    <m/>
    <m/>
    <m/>
    <m/>
    <s v="GESTIONADO"/>
    <m/>
    <d v="2024-01-20T00:00:00"/>
    <s v="nn"/>
    <m/>
    <x v="60"/>
    <x v="0"/>
    <x v="0"/>
    <x v="0"/>
    <x v="0"/>
    <n v="1"/>
    <n v="1"/>
    <n v="1"/>
    <n v="1"/>
    <x v="0"/>
    <n v="1"/>
    <s v="90767076 MARVUT COLOMBIA SAS"/>
    <x v="0"/>
    <d v="2024-01-20T00:00:00"/>
    <x v="4415"/>
    <d v="1899-12-30T00:00:00"/>
    <d v="2024-01-18T02:48:00"/>
    <s v="2:48"/>
    <d v="1900-01-01T07:06:16"/>
    <x v="0"/>
    <x v="0"/>
    <x v="7"/>
    <x v="0"/>
    <n v="8193"/>
  </r>
  <r>
    <n v="4452"/>
    <d v="2024-01-20T09:56:18"/>
    <d v="2024-01-20T09:57:47"/>
    <s v="46044558@ventasyservicios.com.co"/>
    <s v="Dick Harry Rodriguez Rocha"/>
    <m/>
    <d v="2024-01-18T00:00:00"/>
    <s v="15:44"/>
    <x v="0"/>
    <m/>
    <m/>
    <m/>
    <m/>
    <m/>
    <m/>
    <m/>
    <m/>
    <s v="miguel.mendoza@claro.com.co"/>
    <s v="CAMBIO DE PLAN / RETENCION"/>
    <s v="8.22343712"/>
    <s v="SUCESORES DE CESAR VASQUE"/>
    <s v="PYME PEQUEÑA"/>
    <s v="CLIENTE CLARO"/>
    <x v="0"/>
    <m/>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20T00:00:00"/>
    <m/>
    <m/>
    <x v="22"/>
    <x v="0"/>
    <x v="0"/>
    <x v="0"/>
    <x v="0"/>
    <n v="1"/>
    <n v="1"/>
    <n v="1"/>
    <n v="1"/>
    <x v="0"/>
    <n v="1"/>
    <s v="8.22343712SUCESORES DE CESAR VASQUE"/>
    <x v="0"/>
    <d v="2024-01-20T00:00:00"/>
    <x v="4416"/>
    <d v="1899-12-30T00:00:00"/>
    <d v="2024-01-18T15:44:00"/>
    <s v="15:44"/>
    <d v="1899-12-31T18:13:47"/>
    <x v="0"/>
    <x v="0"/>
    <x v="20"/>
    <x v="1"/>
    <n v="8193"/>
  </r>
  <r>
    <n v="4453"/>
    <d v="2024-01-20T09:56:47"/>
    <d v="2024-01-20T09:57:53"/>
    <s v="46046817@ventasyservicios.com.co"/>
    <s v="Nicolas Romero Parra"/>
    <m/>
    <d v="2024-01-20T00:00:00"/>
    <s v="8:33"/>
    <x v="0"/>
    <m/>
    <m/>
    <m/>
    <m/>
    <m/>
    <m/>
    <m/>
    <m/>
    <s v="paulo.ortiz@petroderivados.com.co"/>
    <s v="Re: RV: SOLICITUD MEJORAMIENTO OFERTA MOVIL //PETRODERIVADOS NIT.900407412-4"/>
    <s v="8.22449004."/>
    <s v="PETRODERIVADOS COLOMBIANOS S.A.S."/>
    <s v="PYME MEDIANA"/>
    <s v="CLIENTE CLAR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20T00:00:00"/>
    <s v="N/A"/>
    <s v="0"/>
    <x v="0"/>
    <x v="0"/>
    <x v="0"/>
    <x v="0"/>
    <x v="0"/>
    <n v="1"/>
    <n v="1"/>
    <n v="1"/>
    <n v="1"/>
    <x v="0"/>
    <n v="1"/>
    <s v="8.22449004.PETRODERIVADOS COLOMBIANOS S.A.S."/>
    <x v="2"/>
    <d v="2024-01-20T00:00:00"/>
    <x v="4417"/>
    <d v="1899-12-30T00:00:00"/>
    <d v="2024-01-20T08:33:00"/>
    <s v="8:33"/>
    <d v="1899-12-30T01:24:53"/>
    <x v="1"/>
    <x v="1"/>
    <x v="3"/>
    <x v="1"/>
    <n v="8193"/>
  </r>
  <r>
    <n v="4454"/>
    <d v="2024-01-20T10:01:24"/>
    <d v="2024-01-20T10:02:56"/>
    <s v="45077024@ventasyservicios.com.co"/>
    <s v="Leidy Tatiana Pinzon Calderon"/>
    <m/>
    <d v="2024-01-19T00:00:00"/>
    <s v="14:28"/>
    <x v="7"/>
    <m/>
    <m/>
    <m/>
    <m/>
    <m/>
    <m/>
    <s v="amaya.fernando@hotmail.com"/>
    <s v="Re: AUTORIZACION PARA CEDER TITULARIDADA LINEA 310-2042400"/>
    <m/>
    <m/>
    <s v="3102042400"/>
    <s v="FERNANDO AMAYA Y CIA LTDA"/>
    <s v="MICRO"/>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20T00:00:00"/>
    <m/>
    <m/>
    <x v="81"/>
    <x v="6"/>
    <x v="0"/>
    <x v="0"/>
    <x v="0"/>
    <n v="1"/>
    <n v="1"/>
    <n v="1"/>
    <n v="1"/>
    <x v="2"/>
    <n v="3"/>
    <s v="3102042400FERNANDO AMAYA Y CIA LTDA"/>
    <x v="0"/>
    <d v="2024-01-20T00:00:00"/>
    <x v="4418"/>
    <d v="1899-12-30T00:00:00"/>
    <d v="2024-01-19T14:28:00"/>
    <s v="14:28"/>
    <d v="1899-12-30T19:34:56"/>
    <x v="4"/>
    <x v="0"/>
    <x v="12"/>
    <x v="1"/>
    <n v="8193"/>
  </r>
  <r>
    <n v="4455"/>
    <d v="2024-01-20T10:03:04"/>
    <d v="2024-01-20T10:03:51"/>
    <s v="45688293@ventasyservicios.com.co"/>
    <s v="Juan David Mendez"/>
    <m/>
    <d v="2024-01-18T00:00:00"/>
    <s v="16:23"/>
    <x v="0"/>
    <m/>
    <m/>
    <m/>
    <m/>
    <m/>
    <m/>
    <m/>
    <m/>
    <s v="Leidy.Rodriguez.ext@claro.com.co"/>
    <s v="RE: SOLICITUD BANCO SIMCARD CLIENTE IBERCHEM COLOMBIA S.A.S // NIT 830075789-5 // BANCO SIMCARD"/>
    <s v="8.22483223"/>
    <s v="IBERCHEM COLOMBIA S.A.S."/>
    <s v="PYME PEQUEÑA"/>
    <s v="CLIENTE CLAR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20T00:00:00"/>
    <m/>
    <m/>
    <x v="31"/>
    <x v="0"/>
    <x v="0"/>
    <x v="0"/>
    <x v="0"/>
    <n v="1"/>
    <n v="1"/>
    <n v="1"/>
    <n v="1"/>
    <x v="0"/>
    <n v="1"/>
    <s v="8.22483223IBERCHEM COLOMBIA S.A.S."/>
    <x v="0"/>
    <d v="2024-01-20T00:00:00"/>
    <x v="4419"/>
    <d v="1899-12-30T00:00:00"/>
    <d v="2024-01-18T16:23:00"/>
    <s v="16:23"/>
    <d v="1899-12-31T17:40:51"/>
    <x v="0"/>
    <x v="0"/>
    <x v="4"/>
    <x v="1"/>
    <n v="8193"/>
  </r>
  <r>
    <n v="4456"/>
    <d v="2024-01-20T10:07:49"/>
    <d v="2024-01-20T10:08:59"/>
    <s v="45077024@ventasyservicios.com.co"/>
    <s v="Leidy Tatiana Pinzon Calderon"/>
    <m/>
    <d v="2024-01-19T00:00:00"/>
    <s v="14:30"/>
    <x v="7"/>
    <m/>
    <m/>
    <m/>
    <m/>
    <m/>
    <m/>
    <s v="exportadoradelsursas@gmail.com"/>
    <s v="Re: SOLICITUD CESION DE LÍNEA /EXPORTADORA DEL SUR SAS/GIOAVANNA SOLANO LINEA 3216050879"/>
    <m/>
    <m/>
    <s v="3216050879"/>
    <s v="EXPORTADORA DEL SUR S.A.S."/>
    <s v="PYME MEDIAN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20T00:00:00"/>
    <m/>
    <m/>
    <x v="81"/>
    <x v="6"/>
    <x v="0"/>
    <x v="0"/>
    <x v="0"/>
    <n v="1"/>
    <n v="1"/>
    <n v="1"/>
    <n v="1"/>
    <x v="0"/>
    <n v="1"/>
    <s v="3216050879EXPORTADORA DEL SUR S.A.S."/>
    <x v="0"/>
    <d v="2024-01-20T00:00:00"/>
    <x v="4420"/>
    <d v="1899-12-30T00:00:00"/>
    <d v="2024-01-19T14:30:00"/>
    <s v="14:30"/>
    <d v="1899-12-30T19:38:59"/>
    <x v="4"/>
    <x v="0"/>
    <x v="12"/>
    <x v="1"/>
    <n v="8193"/>
  </r>
  <r>
    <n v="4457"/>
    <d v="2024-01-20T10:13:04"/>
    <d v="2024-01-20T10:13:56"/>
    <s v="45077024@ventasyservicios.com.co"/>
    <s v="Leidy Tatiana Pinzon Calderon"/>
    <m/>
    <d v="2024-01-19T00:00:00"/>
    <s v="14:39"/>
    <x v="7"/>
    <m/>
    <m/>
    <m/>
    <m/>
    <m/>
    <m/>
    <s v="jorgearmando.guerrero@diversey.com"/>
    <s v="Re: cesion de linea celualr"/>
    <m/>
    <m/>
    <s v="3164735858"/>
    <s v="DIVERSEY COLOMBIA SAS -"/>
    <s v="MICR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20T00:00:00"/>
    <m/>
    <m/>
    <x v="79"/>
    <x v="6"/>
    <x v="0"/>
    <x v="0"/>
    <x v="0"/>
    <n v="1"/>
    <n v="1"/>
    <n v="1"/>
    <n v="1"/>
    <x v="1"/>
    <n v="4"/>
    <s v="3164735858DIVERSEY COLOMBIA SAS -"/>
    <x v="0"/>
    <d v="2024-01-20T00:00:00"/>
    <x v="4421"/>
    <d v="1899-12-30T00:00:00"/>
    <d v="2024-01-19T14:39:00"/>
    <s v="14:39"/>
    <d v="1899-12-30T19:34:56"/>
    <x v="4"/>
    <x v="0"/>
    <x v="12"/>
    <x v="1"/>
    <n v="8193"/>
  </r>
  <r>
    <n v="4458"/>
    <d v="2024-01-20T10:14:26"/>
    <d v="2024-01-20T10:15:36"/>
    <s v="46046817@ventasyservicios.com.co"/>
    <s v="Nicolas Romero Parra"/>
    <m/>
    <d v="2024-01-18T00:00:00"/>
    <s v="10:12"/>
    <x v="0"/>
    <m/>
    <m/>
    <m/>
    <m/>
    <m/>
    <m/>
    <m/>
    <m/>
    <s v="oscarhenao@gmail.com "/>
    <s v="Fwd: SOLICITUD ACTIVACION ESIM EMPRESA FERROSOS SAS/900591372"/>
    <s v="3046556666"/>
    <s v="FERROSOS SAS -"/>
    <s v="PYME MEDIANA"/>
    <s v="CONSULTOR COMERCIAL"/>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20T00:00:00"/>
    <s v="N/A"/>
    <s v="0"/>
    <x v="21"/>
    <x v="0"/>
    <x v="0"/>
    <x v="0"/>
    <x v="0"/>
    <n v="1"/>
    <n v="1"/>
    <n v="1"/>
    <n v="1"/>
    <x v="0"/>
    <n v="1"/>
    <s v="3046556666FERROSOS SAS -"/>
    <x v="0"/>
    <d v="2024-01-20T00:00:00"/>
    <x v="4422"/>
    <d v="1899-12-30T00:00:00"/>
    <d v="2024-01-18T10:12:00"/>
    <s v="10:12"/>
    <d v="1900-01-01T00:03:36"/>
    <x v="0"/>
    <x v="0"/>
    <x v="3"/>
    <x v="1"/>
    <n v="8193"/>
  </r>
  <r>
    <n v="4459"/>
    <d v="2024-01-20T09:48:00"/>
    <d v="2024-01-20T10:18:07"/>
    <s v="45077016@ventasyservicios.com.co"/>
    <s v="Luis Guanuquiza Dominguez"/>
    <m/>
    <d v="2024-01-19T00:00:00"/>
    <s v="16:27"/>
    <x v="3"/>
    <m/>
    <s v="15572581"/>
    <m/>
    <m/>
    <m/>
    <m/>
    <m/>
    <m/>
    <m/>
    <m/>
    <s v="860535493"/>
    <s v="ITERENZIMAS LIMITADA"/>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20T00:00:00"/>
    <m/>
    <m/>
    <x v="21"/>
    <x v="3"/>
    <x v="0"/>
    <x v="0"/>
    <x v="0"/>
    <n v="1"/>
    <n v="1"/>
    <n v="1"/>
    <n v="1"/>
    <x v="0"/>
    <n v="1"/>
    <s v="860535493ITERENZIMAS LIMITADA"/>
    <x v="0"/>
    <d v="2024-01-20T00:00:00"/>
    <x v="4423"/>
    <d v="1899-12-30T00:00:00"/>
    <d v="2024-01-19T16:27:00"/>
    <s v="16:27"/>
    <d v="1899-12-30T17:51:07"/>
    <x v="3"/>
    <x v="0"/>
    <x v="25"/>
    <x v="1"/>
    <n v="8193"/>
  </r>
  <r>
    <n v="4460"/>
    <d v="2024-01-20T10:18:36"/>
    <d v="2024-01-20T10:19:30"/>
    <s v="45077024@ventasyservicios.com.co"/>
    <s v="Leidy Tatiana Pinzon Calderon"/>
    <m/>
    <d v="2024-01-19T00:00:00"/>
    <s v="14:48"/>
    <x v="7"/>
    <m/>
    <m/>
    <m/>
    <m/>
    <m/>
    <m/>
    <s v="clmartinez@bgeneral.com"/>
    <s v="Re: RV: Cesi?n l?nea celular"/>
    <m/>
    <m/>
    <s v="3102328750"/>
    <s v="BANCO GENERAL S.A."/>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20T00:00:00"/>
    <m/>
    <m/>
    <x v="79"/>
    <x v="6"/>
    <x v="0"/>
    <x v="0"/>
    <x v="0"/>
    <n v="1"/>
    <n v="1"/>
    <n v="1"/>
    <n v="1"/>
    <x v="1"/>
    <n v="6"/>
    <s v="3102328750BANCO GENERAL S.A."/>
    <x v="0"/>
    <d v="2024-01-20T00:00:00"/>
    <x v="4424"/>
    <d v="1899-12-30T00:00:00"/>
    <d v="2024-01-19T14:48:00"/>
    <s v="14:48"/>
    <d v="1899-12-30T19:31:30"/>
    <x v="4"/>
    <x v="0"/>
    <x v="12"/>
    <x v="1"/>
    <n v="8193"/>
  </r>
  <r>
    <n v="4461"/>
    <d v="2024-01-20T10:19:02"/>
    <d v="2024-01-20T10:19:49"/>
    <s v="46044959@ventasyservicios.com.co"/>
    <s v="Brayan Enrique Cuida Castillo"/>
    <m/>
    <d v="2024-01-19T00:00:00"/>
    <s v="7:27 a. m."/>
    <x v="4"/>
    <m/>
    <m/>
    <m/>
    <m/>
    <m/>
    <m/>
    <m/>
    <m/>
    <s v="Fabio.Monroy@kcadeutag.com"/>
    <s v="RE: INTERNATIONAL ENERGY SERVICES NIT 901684076-2"/>
    <s v="13384695"/>
    <s v="INTERNATIONAL ENERGY SERVICES SOUTH AMERICA CO. LTD. SUCURSAL COLOMBIA"/>
    <s v="SOHO"/>
    <s v="CLIENTE CLAR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20T00:00:00"/>
    <s v="nn"/>
    <m/>
    <x v="9"/>
    <x v="0"/>
    <x v="0"/>
    <x v="0"/>
    <x v="0"/>
    <n v="1"/>
    <n v="1"/>
    <n v="1"/>
    <n v="1"/>
    <x v="0"/>
    <n v="1"/>
    <s v="13384695INTERNATIONAL ENERGY SERVICES SOUTH AMERICA CO. LTD. SUCURSAL COLOMBIA"/>
    <x v="0"/>
    <d v="2024-01-20T00:00:00"/>
    <x v="4425"/>
    <d v="1899-12-30T00:00:00"/>
    <d v="2024-01-19T07:27:00"/>
    <s v="7:27"/>
    <d v="1899-12-31T02:52:49"/>
    <x v="0"/>
    <x v="0"/>
    <x v="7"/>
    <x v="0"/>
    <n v="8193"/>
  </r>
  <r>
    <n v="4462"/>
    <d v="2024-01-20T10:23:36"/>
    <d v="2024-01-20T10:25:08"/>
    <s v="45077024@ventasyservicios.com.co"/>
    <s v="Leidy Tatiana Pinzon Calderon"/>
    <m/>
    <d v="2024-01-19T00:00:00"/>
    <s v="14:52"/>
    <x v="7"/>
    <m/>
    <m/>
    <m/>
    <m/>
    <m/>
    <m/>
    <s v="miguel.pereira@claro.com.co"/>
    <s v="Re: CESION DE LINEA_3105762553_PROMOTORA NACIONAL DE PROYECTOS S EN C -"/>
    <m/>
    <m/>
    <s v="3105762553"/>
    <s v="PROMOTORA NACIONAL DE PROYECTOS "/>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0T00:00:00"/>
    <m/>
    <m/>
    <x v="78"/>
    <x v="6"/>
    <x v="0"/>
    <x v="0"/>
    <x v="0"/>
    <n v="1"/>
    <n v="1"/>
    <n v="1"/>
    <n v="1"/>
    <x v="0"/>
    <n v="1"/>
    <s v="3105762553PROMOTORA NACIONAL DE PROYECTOS "/>
    <x v="0"/>
    <d v="2024-01-20T00:00:00"/>
    <x v="4426"/>
    <d v="1899-12-30T00:00:00"/>
    <d v="2024-01-19T14:52:00"/>
    <s v="14:52"/>
    <d v="1899-12-30T19:33:08"/>
    <x v="4"/>
    <x v="0"/>
    <x v="12"/>
    <x v="1"/>
    <n v="8193"/>
  </r>
  <r>
    <n v="4463"/>
    <d v="2024-01-20T10:27:17"/>
    <d v="2024-01-20T10:28:08"/>
    <s v="45077024@ventasyservicios.com.co"/>
    <s v="Leidy Tatiana Pinzon Calderon"/>
    <m/>
    <d v="2024-01-19T00:00:00"/>
    <s v="14:56"/>
    <x v="7"/>
    <m/>
    <m/>
    <m/>
    <m/>
    <m/>
    <m/>
    <s v="clmartinez@bgeneral.com"/>
    <s v="Re: Cesión línea celular"/>
    <m/>
    <m/>
    <s v="3102328750"/>
    <s v="BANCO GENERAL S.A."/>
    <s v="MICR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20T00:00:00"/>
    <m/>
    <m/>
    <x v="79"/>
    <x v="6"/>
    <x v="0"/>
    <x v="0"/>
    <x v="0"/>
    <n v="1"/>
    <n v="1"/>
    <n v="1"/>
    <n v="1"/>
    <x v="2"/>
    <n v="6"/>
    <s v="3102328750BANCO GENERAL S.A."/>
    <x v="0"/>
    <d v="2024-01-20T00:00:00"/>
    <x v="4427"/>
    <d v="1899-12-30T00:00:00"/>
    <d v="2024-01-19T14:56:00"/>
    <s v="14:56"/>
    <d v="1899-12-30T19:32:08"/>
    <x v="4"/>
    <x v="0"/>
    <x v="12"/>
    <x v="1"/>
    <n v="8193"/>
  </r>
  <r>
    <n v="4464"/>
    <d v="2024-01-20T10:29:36"/>
    <d v="2024-01-20T10:30:18"/>
    <s v="46044959@ventasyservicios.com.co"/>
    <s v="Brayan Enrique Cuida Castillo"/>
    <m/>
    <d v="2024-01-19T00:00:00"/>
    <s v="7:43 a. m."/>
    <x v="4"/>
    <m/>
    <m/>
    <m/>
    <m/>
    <m/>
    <m/>
    <m/>
    <m/>
    <s v="auxcontable@jmgespaciosenpvc.com"/>
    <s v="Reenviar: SOLICITUD FACTURAS ELECTRÓNICAS PARA EL NIT 900990530"/>
    <s v="8.22391321"/>
    <s v="JMG ESPACIOS EN PVC S.A.S."/>
    <s v="PYME PEQUEÑA"/>
    <s v="CLIENTE CLARO"/>
    <x v="0"/>
    <m/>
    <s v="MÓVIL"/>
    <m/>
    <m/>
    <s v="FACTURA"/>
    <m/>
    <m/>
    <m/>
    <m/>
    <m/>
    <m/>
    <m/>
    <m/>
    <m/>
    <m/>
    <m/>
    <m/>
    <m/>
    <m/>
    <m/>
    <m/>
    <m/>
    <m/>
    <s v="ACTIVACIÓN DE FACTURA ELECTRÓNICA"/>
    <m/>
    <m/>
    <m/>
    <m/>
    <m/>
    <m/>
    <m/>
    <m/>
    <m/>
    <m/>
    <m/>
    <m/>
    <m/>
    <m/>
    <m/>
    <m/>
    <m/>
    <m/>
    <m/>
    <m/>
    <m/>
    <m/>
    <m/>
    <m/>
    <m/>
    <m/>
    <m/>
    <m/>
    <m/>
    <m/>
    <m/>
    <m/>
    <m/>
    <m/>
    <m/>
    <m/>
    <m/>
    <m/>
    <m/>
    <m/>
    <m/>
    <m/>
    <m/>
    <m/>
    <m/>
    <m/>
    <m/>
    <m/>
    <m/>
    <m/>
    <m/>
    <m/>
    <m/>
    <m/>
    <m/>
    <m/>
    <m/>
    <m/>
    <m/>
    <m/>
    <m/>
    <m/>
    <m/>
    <m/>
    <m/>
    <m/>
    <m/>
    <m/>
    <m/>
    <m/>
    <m/>
    <m/>
    <m/>
    <m/>
    <m/>
    <m/>
    <m/>
    <m/>
    <m/>
    <m/>
    <m/>
    <m/>
    <m/>
    <m/>
    <m/>
    <m/>
    <m/>
    <m/>
    <m/>
    <x v="0"/>
    <m/>
    <m/>
    <m/>
    <m/>
    <m/>
    <s v="GESTIONADO"/>
    <m/>
    <d v="2024-01-20T00:00:00"/>
    <s v="nn"/>
    <m/>
    <x v="87"/>
    <x v="0"/>
    <x v="0"/>
    <x v="0"/>
    <x v="0"/>
    <n v="1"/>
    <n v="1"/>
    <n v="1"/>
    <n v="1"/>
    <x v="0"/>
    <n v="1"/>
    <s v="8.22391321JMG ESPACIOS EN PVC S.A.S."/>
    <x v="0"/>
    <d v="2024-01-20T00:00:00"/>
    <x v="4428"/>
    <d v="1899-12-30T00:00:00"/>
    <d v="2024-01-19T07:43:00"/>
    <s v="7:43"/>
    <d v="1899-12-31T02:47:18"/>
    <x v="0"/>
    <x v="0"/>
    <x v="7"/>
    <x v="0"/>
    <n v="8193"/>
  </r>
  <r>
    <n v="4465"/>
    <d v="2024-01-20T10:31:30"/>
    <d v="2024-01-20T10:31:42"/>
    <s v="46044558@ventasyservicios.com.co"/>
    <s v="Dick Harry Rodriguez Rocha"/>
    <m/>
    <d v="2024-01-19T00:00:00"/>
    <s v="16:02"/>
    <x v="7"/>
    <m/>
    <m/>
    <m/>
    <m/>
    <m/>
    <m/>
    <s v="asistente@aisalud.com.co"/>
    <s v="2 de 2 ASOCIACIÓN DE INSTITUCIONES DE SALUD - NIT 816.007.211-1 CESIÓN LINEA CELULAR"/>
    <m/>
    <m/>
    <s v="3207849306"/>
    <s v="ASOCIACIÓN DE INSTITUCION"/>
    <s v="PYME PEQUEÑ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0T00:00:00"/>
    <m/>
    <m/>
    <x v="78"/>
    <x v="6"/>
    <x v="0"/>
    <x v="0"/>
    <x v="0"/>
    <n v="1"/>
    <n v="1"/>
    <n v="1"/>
    <n v="1"/>
    <x v="0"/>
    <n v="1"/>
    <s v="3207849306ASOCIACIÓN DE INSTITUCION"/>
    <x v="0"/>
    <d v="2024-01-20T00:00:00"/>
    <x v="4429"/>
    <d v="1899-12-30T00:00:00"/>
    <d v="2024-01-19T16:02:00"/>
    <s v="16:02"/>
    <d v="1899-12-30T18:29:42"/>
    <x v="4"/>
    <x v="0"/>
    <x v="20"/>
    <x v="1"/>
    <n v="8193"/>
  </r>
  <r>
    <n v="4466"/>
    <d v="2024-01-20T10:31:17"/>
    <d v="2024-01-20T10:33:08"/>
    <s v="45077024@ventasyservicios.com.co"/>
    <s v="Leidy Tatiana Pinzon Calderon"/>
    <m/>
    <d v="2024-01-19T00:00:00"/>
    <s v="15:07"/>
    <x v="7"/>
    <m/>
    <m/>
    <m/>
    <m/>
    <m/>
    <m/>
    <s v="tomas.mejia@localpack.com.co"/>
    <s v="Re: CESION LINEA TELEFONICA PLAN LOCALPACK"/>
    <m/>
    <m/>
    <s v="3106379364"/>
    <s v="LOCALPACK S.A"/>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0T00:00:00"/>
    <m/>
    <m/>
    <x v="78"/>
    <x v="6"/>
    <x v="0"/>
    <x v="0"/>
    <x v="0"/>
    <n v="1"/>
    <n v="1"/>
    <n v="1"/>
    <n v="1"/>
    <x v="0"/>
    <n v="1"/>
    <s v="3106379364LOCALPACK S.A"/>
    <x v="0"/>
    <d v="2024-01-20T00:00:00"/>
    <x v="4430"/>
    <d v="1899-12-30T00:00:00"/>
    <d v="2024-01-19T15:07:00"/>
    <s v="15:07"/>
    <d v="1899-12-30T19:26:08"/>
    <x v="4"/>
    <x v="0"/>
    <x v="12"/>
    <x v="1"/>
    <n v="8193"/>
  </r>
  <r>
    <n v="4467"/>
    <d v="2024-01-20T10:34:50"/>
    <d v="2024-01-20T10:36:04"/>
    <s v="45077016@ventasyservicios.com.co"/>
    <s v="Luis Guanuquiza Dominguez"/>
    <m/>
    <d v="2024-01-19T00:00:00"/>
    <s v="16:43"/>
    <x v="3"/>
    <m/>
    <s v="15572591"/>
    <m/>
    <m/>
    <m/>
    <m/>
    <m/>
    <m/>
    <m/>
    <m/>
    <s v="900804080"/>
    <s v="SUMMIT AGRO COLOMBIA SAS "/>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20T00:00:00"/>
    <m/>
    <m/>
    <x v="21"/>
    <x v="3"/>
    <x v="0"/>
    <x v="0"/>
    <x v="0"/>
    <n v="1"/>
    <n v="1"/>
    <n v="1"/>
    <n v="1"/>
    <x v="0"/>
    <n v="1"/>
    <s v="900804080SUMMIT AGRO COLOMBIA SAS "/>
    <x v="0"/>
    <d v="2024-01-20T00:00:00"/>
    <x v="4431"/>
    <d v="1899-12-30T00:00:00"/>
    <d v="2024-01-19T16:43:00"/>
    <s v="16:43"/>
    <d v="1899-12-30T17:53:04"/>
    <x v="3"/>
    <x v="0"/>
    <x v="25"/>
    <x v="1"/>
    <n v="8193"/>
  </r>
  <r>
    <n v="4468"/>
    <d v="2024-01-20T10:35:39"/>
    <d v="2024-01-20T10:36:36"/>
    <s v="45077024@ventasyservicios.com.co"/>
    <s v="Leidy Tatiana Pinzon Calderon"/>
    <m/>
    <d v="2024-01-19T00:00:00"/>
    <s v="15:18"/>
    <x v="7"/>
    <m/>
    <m/>
    <m/>
    <m/>
    <m/>
    <m/>
    <s v="vgalleg95@gmail.com"/>
    <s v="Re: Cesion de contrato"/>
    <m/>
    <m/>
    <s v="3103765004"/>
    <s v="SYTECH COMPANY S A S -"/>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0T00:00:00"/>
    <m/>
    <m/>
    <x v="78"/>
    <x v="6"/>
    <x v="0"/>
    <x v="0"/>
    <x v="0"/>
    <n v="1"/>
    <n v="1"/>
    <n v="1"/>
    <n v="1"/>
    <x v="0"/>
    <n v="1"/>
    <s v="3103765004SYTECH COMPANY S A S -"/>
    <x v="0"/>
    <d v="2024-01-20T00:00:00"/>
    <x v="4432"/>
    <d v="1899-12-30T00:00:00"/>
    <d v="2024-01-19T15:18:00"/>
    <s v="15:18"/>
    <d v="1899-12-30T19:18:36"/>
    <x v="4"/>
    <x v="0"/>
    <x v="12"/>
    <x v="1"/>
    <n v="8193"/>
  </r>
  <r>
    <n v="4469"/>
    <d v="2024-01-20T10:40:52"/>
    <d v="2024-01-20T10:41:44"/>
    <s v="46044959@ventasyservicios.com.co"/>
    <s v="Brayan Enrique Cuida Castillo"/>
    <m/>
    <d v="2024-01-18T00:00:00"/>
    <s v="10:08 p. m."/>
    <x v="4"/>
    <m/>
    <m/>
    <m/>
    <m/>
    <m/>
    <m/>
    <m/>
    <m/>
    <s v="beethovenvillavicencio@gmail.com"/>
    <s v="Re: CORREO CORPORATIVO, FACTURA MAESTRA"/>
    <s v="8.22501757"/>
    <s v="BEETHOVEN PET CARE SAS"/>
    <s v="MICRO"/>
    <s v="CLIENTE CLARO"/>
    <x v="0"/>
    <m/>
    <s v="MÓVIL"/>
    <m/>
    <m/>
    <s v="INCLUSIONES - EXCLUSIONES"/>
    <m/>
    <m/>
    <m/>
    <m/>
    <m/>
    <m/>
    <m/>
    <m/>
    <m/>
    <m/>
    <m/>
    <m/>
    <m/>
    <m/>
    <m/>
    <m/>
    <m/>
    <m/>
    <m/>
    <m/>
    <m/>
    <m/>
    <m/>
    <m/>
    <s v="INCLUSIÓN"/>
    <m/>
    <m/>
    <m/>
    <m/>
    <m/>
    <m/>
    <m/>
    <m/>
    <m/>
    <m/>
    <m/>
    <m/>
    <m/>
    <m/>
    <m/>
    <m/>
    <m/>
    <m/>
    <m/>
    <m/>
    <m/>
    <m/>
    <m/>
    <m/>
    <m/>
    <m/>
    <m/>
    <m/>
    <m/>
    <m/>
    <m/>
    <m/>
    <m/>
    <m/>
    <m/>
    <m/>
    <m/>
    <m/>
    <m/>
    <m/>
    <m/>
    <m/>
    <m/>
    <m/>
    <m/>
    <m/>
    <m/>
    <m/>
    <m/>
    <m/>
    <m/>
    <m/>
    <m/>
    <m/>
    <m/>
    <m/>
    <m/>
    <m/>
    <m/>
    <m/>
    <m/>
    <m/>
    <m/>
    <m/>
    <m/>
    <m/>
    <m/>
    <m/>
    <m/>
    <m/>
    <m/>
    <m/>
    <m/>
    <m/>
    <m/>
    <m/>
    <m/>
    <m/>
    <m/>
    <m/>
    <m/>
    <m/>
    <m/>
    <x v="0"/>
    <m/>
    <m/>
    <m/>
    <m/>
    <m/>
    <s v="GESTIONADO"/>
    <m/>
    <d v="2024-01-20T00:00:00"/>
    <s v="nn"/>
    <m/>
    <x v="54"/>
    <x v="0"/>
    <x v="0"/>
    <x v="0"/>
    <x v="0"/>
    <n v="1"/>
    <n v="1"/>
    <n v="1"/>
    <n v="1"/>
    <x v="0"/>
    <n v="1"/>
    <s v="8.22501757BEETHOVEN PET CARE SAS"/>
    <x v="0"/>
    <d v="2024-01-20T00:00:00"/>
    <x v="4433"/>
    <d v="1899-12-30T00:00:00"/>
    <d v="2024-01-18T10:08:00"/>
    <s v="10:08"/>
    <d v="1900-01-01T00:33:44"/>
    <x v="0"/>
    <x v="0"/>
    <x v="7"/>
    <x v="0"/>
    <n v="8193"/>
  </r>
  <r>
    <n v="4470"/>
    <d v="2024-01-20T10:41:41"/>
    <d v="2024-01-20T10:43:07"/>
    <s v="46046817@ventasyservicios.com.co"/>
    <s v="Nicolas Romero Parra"/>
    <m/>
    <d v="2024-01-18T00:00:00"/>
    <s v="10:15"/>
    <x v="0"/>
    <m/>
    <m/>
    <m/>
    <m/>
    <m/>
    <m/>
    <m/>
    <m/>
    <s v="johanna.idarraga@claro.com.co"/>
    <s v="RE: RV: Oferta  SOCIEDAD CLINICA BOYACA LIMITA"/>
    <s v="76090097"/>
    <s v="SOCIEDAD CLINICA BOYACA LIMITADA"/>
    <s v="PYME MEDIANA"/>
    <s v="CONSULTOR COMERCIAL"/>
    <x v="0"/>
    <m/>
    <s v="FIJO"/>
    <s v="HFC"/>
    <s v="CAMBIO PLAN TARIFA"/>
    <m/>
    <m/>
    <m/>
    <m/>
    <m/>
    <s v="UPGRADE - PARALELO"/>
    <m/>
    <m/>
    <m/>
    <m/>
    <m/>
    <m/>
    <m/>
    <m/>
    <m/>
    <m/>
    <m/>
    <m/>
    <m/>
    <m/>
    <m/>
    <m/>
    <m/>
    <m/>
    <m/>
    <m/>
    <m/>
    <m/>
    <m/>
    <m/>
    <m/>
    <m/>
    <m/>
    <m/>
    <m/>
    <m/>
    <m/>
    <m/>
    <m/>
    <m/>
    <m/>
    <m/>
    <m/>
    <m/>
    <m/>
    <m/>
    <m/>
    <m/>
    <m/>
    <m/>
    <m/>
    <m/>
    <m/>
    <m/>
    <m/>
    <m/>
    <m/>
    <m/>
    <m/>
    <m/>
    <m/>
    <m/>
    <m/>
    <m/>
    <m/>
    <m/>
    <m/>
    <m/>
    <m/>
    <m/>
    <m/>
    <m/>
    <m/>
    <m/>
    <m/>
    <m/>
    <m/>
    <m/>
    <m/>
    <m/>
    <m/>
    <m/>
    <m/>
    <m/>
    <m/>
    <m/>
    <m/>
    <m/>
    <m/>
    <m/>
    <m/>
    <m/>
    <m/>
    <m/>
    <m/>
    <m/>
    <m/>
    <m/>
    <m/>
    <m/>
    <m/>
    <m/>
    <m/>
    <m/>
    <m/>
    <m/>
    <m/>
    <m/>
    <m/>
    <x v="0"/>
    <m/>
    <m/>
    <m/>
    <m/>
    <m/>
    <s v="GESTIONADO"/>
    <m/>
    <d v="2024-01-20T00:00:00"/>
    <s v="N/A"/>
    <s v="996915413"/>
    <x v="62"/>
    <x v="0"/>
    <x v="0"/>
    <x v="0"/>
    <x v="0"/>
    <n v="1"/>
    <n v="1"/>
    <n v="1"/>
    <n v="1"/>
    <x v="2"/>
    <n v="2"/>
    <s v="76090097SOCIEDAD CLINICA BOYACA LIMITADA"/>
    <x v="1"/>
    <d v="2024-01-20T00:00:00"/>
    <x v="4434"/>
    <d v="1899-12-30T00:00:00"/>
    <d v="2024-01-18T10:15:00"/>
    <s v="10:15"/>
    <d v="1900-01-01T00:28:07"/>
    <x v="0"/>
    <x v="0"/>
    <x v="3"/>
    <x v="1"/>
    <n v="8193"/>
  </r>
  <r>
    <n v="4471"/>
    <d v="2024-01-20T10:42:59"/>
    <d v="2024-01-20T10:43:45"/>
    <s v="45077024@ventasyservicios.com.co"/>
    <s v="Leidy Tatiana Pinzon Calderon"/>
    <m/>
    <d v="2024-01-19T00:00:00"/>
    <s v="15:22"/>
    <x v="7"/>
    <m/>
    <m/>
    <m/>
    <m/>
    <m/>
    <m/>
    <s v="textilesdakamonteria@gmail.com"/>
    <s v="Re: SOLICTUD CESION DE CONTRATOS"/>
    <m/>
    <m/>
    <s v="3213008802"/>
    <s v="YACINE JABRANE"/>
    <s v="MASIVO"/>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20T00:00:00"/>
    <m/>
    <m/>
    <x v="81"/>
    <x v="6"/>
    <x v="0"/>
    <x v="0"/>
    <x v="0"/>
    <n v="1"/>
    <n v="1"/>
    <n v="1"/>
    <n v="1"/>
    <x v="0"/>
    <n v="1"/>
    <s v="3213008802YACINE JABRANE"/>
    <x v="0"/>
    <d v="2024-01-20T00:00:00"/>
    <x v="4435"/>
    <d v="1899-12-30T00:00:00"/>
    <d v="2024-01-19T15:22:00"/>
    <s v="15:22"/>
    <d v="1899-12-30T19:21:45"/>
    <x v="4"/>
    <x v="0"/>
    <x v="12"/>
    <x v="1"/>
    <n v="8193"/>
  </r>
  <r>
    <n v="4472"/>
    <d v="2024-01-20T10:45:06"/>
    <d v="2024-01-20T10:46:52"/>
    <s v="45113897@ventasyservicios.com.co"/>
    <s v="Diana Carolina Zambrano Cruz"/>
    <m/>
    <d v="2024-01-19T00:00:00"/>
    <s v="16:20"/>
    <x v="4"/>
    <m/>
    <m/>
    <m/>
    <m/>
    <m/>
    <m/>
    <m/>
    <m/>
    <s v="mcespedes@ecomil.co"/>
    <s v="SImcards"/>
    <s v="3102057965"/>
    <s v="GRUPO LIDERES EN TECNOLOGIA S.A.S."/>
    <s v="MICRO"/>
    <s v="CLIENTE EXTERNO"/>
    <x v="0"/>
    <m/>
    <s v="MÓVIL"/>
    <m/>
    <m/>
    <s v="SUSPENSIÓN TEMPORAL"/>
    <m/>
    <m/>
    <m/>
    <m/>
    <m/>
    <m/>
    <m/>
    <m/>
    <m/>
    <m/>
    <m/>
    <m/>
    <m/>
    <m/>
    <m/>
    <m/>
    <m/>
    <m/>
    <m/>
    <m/>
    <m/>
    <m/>
    <m/>
    <m/>
    <m/>
    <m/>
    <m/>
    <m/>
    <m/>
    <m/>
    <m/>
    <m/>
    <m/>
    <m/>
    <m/>
    <m/>
    <m/>
    <m/>
    <m/>
    <m/>
    <m/>
    <m/>
    <m/>
    <m/>
    <m/>
    <m/>
    <m/>
    <m/>
    <m/>
    <m/>
    <m/>
    <m/>
    <m/>
    <m/>
    <m/>
    <m/>
    <m/>
    <s v="INFORMACIÓN - ACLARACIÓN"/>
    <m/>
    <m/>
    <m/>
    <m/>
    <m/>
    <m/>
    <m/>
    <m/>
    <m/>
    <m/>
    <m/>
    <m/>
    <m/>
    <m/>
    <m/>
    <m/>
    <m/>
    <m/>
    <m/>
    <m/>
    <m/>
    <m/>
    <m/>
    <m/>
    <m/>
    <m/>
    <m/>
    <m/>
    <m/>
    <m/>
    <m/>
    <m/>
    <m/>
    <m/>
    <m/>
    <m/>
    <m/>
    <m/>
    <m/>
    <m/>
    <m/>
    <m/>
    <m/>
    <m/>
    <m/>
    <m/>
    <m/>
    <m/>
    <m/>
    <m/>
    <x v="0"/>
    <m/>
    <m/>
    <m/>
    <m/>
    <m/>
    <s v="GESTIONADO"/>
    <m/>
    <d v="2024-01-20T00:00:00"/>
    <m/>
    <m/>
    <x v="88"/>
    <x v="0"/>
    <x v="0"/>
    <x v="0"/>
    <x v="0"/>
    <n v="1"/>
    <n v="1"/>
    <n v="1"/>
    <n v="1"/>
    <x v="0"/>
    <n v="1"/>
    <s v="3102057965GRUPO LIDERES EN TECNOLOGIA S.A.S."/>
    <x v="0"/>
    <d v="2024-01-20T00:00:00"/>
    <x v="4436"/>
    <d v="1899-12-30T00:00:00"/>
    <d v="2024-01-19T16:20:00"/>
    <s v="16:20"/>
    <d v="1899-12-30T18:26:52"/>
    <x v="4"/>
    <x v="0"/>
    <x v="30"/>
    <x v="0"/>
    <n v="8193"/>
  </r>
  <r>
    <n v="4473"/>
    <d v="2024-01-20T10:45:59"/>
    <d v="2024-01-20T10:47:03"/>
    <s v="45688293@ventasyservicios.com.co"/>
    <s v="Juan David Mendez"/>
    <m/>
    <d v="2024-01-19T00:00:00"/>
    <s v="09:02"/>
    <x v="0"/>
    <m/>
    <m/>
    <m/>
    <m/>
    <m/>
    <m/>
    <m/>
    <m/>
    <s v="andres.leon@Clarocorporativos.co"/>
    <s v="RV: Cancelación Claro sim cards routers "/>
    <s v="8.22499634"/>
    <s v="FAOBA DC S.A.S."/>
    <s v="PYME MEDIANA"/>
    <s v="CONSULTOR COMERCIAL"/>
    <x v="0"/>
    <m/>
    <s v="MÓVIL"/>
    <m/>
    <m/>
    <s v="CANCELACIÓN DE LÍNEA"/>
    <m/>
    <m/>
    <m/>
    <m/>
    <m/>
    <s v="COLOCACIÓN"/>
    <m/>
    <m/>
    <m/>
    <m/>
    <m/>
    <m/>
    <m/>
    <m/>
    <m/>
    <m/>
    <m/>
    <m/>
    <m/>
    <m/>
    <m/>
    <m/>
    <m/>
    <m/>
    <m/>
    <m/>
    <m/>
    <m/>
    <m/>
    <m/>
    <m/>
    <m/>
    <m/>
    <m/>
    <m/>
    <m/>
    <m/>
    <m/>
    <m/>
    <m/>
    <m/>
    <m/>
    <m/>
    <m/>
    <m/>
    <m/>
    <m/>
    <m/>
    <m/>
    <m/>
    <m/>
    <m/>
    <m/>
    <m/>
    <m/>
    <m/>
    <m/>
    <m/>
    <m/>
    <m/>
    <m/>
    <m/>
    <m/>
    <m/>
    <m/>
    <m/>
    <m/>
    <m/>
    <m/>
    <m/>
    <m/>
    <m/>
    <m/>
    <m/>
    <m/>
    <m/>
    <m/>
    <m/>
    <m/>
    <m/>
    <m/>
    <m/>
    <m/>
    <m/>
    <m/>
    <m/>
    <m/>
    <m/>
    <m/>
    <m/>
    <m/>
    <m/>
    <m/>
    <m/>
    <m/>
    <m/>
    <m/>
    <m/>
    <m/>
    <m/>
    <m/>
    <m/>
    <m/>
    <m/>
    <m/>
    <s v="NO INDICA MOTIVO"/>
    <m/>
    <m/>
    <x v="1"/>
    <m/>
    <m/>
    <s v="3"/>
    <m/>
    <m/>
    <s v="GESTIONADO"/>
    <m/>
    <d v="2024-01-20T00:00:00"/>
    <m/>
    <m/>
    <x v="25"/>
    <x v="0"/>
    <x v="0"/>
    <x v="0"/>
    <x v="0"/>
    <n v="1"/>
    <n v="1"/>
    <n v="1"/>
    <n v="1"/>
    <x v="0"/>
    <n v="1"/>
    <s v="8.22499634FAOBA DC S.A.S."/>
    <x v="0"/>
    <d v="2024-01-20T00:00:00"/>
    <x v="4437"/>
    <d v="1899-12-30T00:00:00"/>
    <d v="2024-01-19T09:02:00"/>
    <s v="09:02"/>
    <d v="1899-12-31T01:45:03"/>
    <x v="0"/>
    <x v="0"/>
    <x v="4"/>
    <x v="1"/>
    <n v="8193"/>
  </r>
  <r>
    <n v="4474"/>
    <d v="2024-01-20T10:47:21"/>
    <d v="2024-01-20T10:48:00"/>
    <s v="45077024@ventasyservicios.com.co"/>
    <s v="Leidy Tatiana Pinzon Calderon"/>
    <m/>
    <d v="2024-01-19T00:00:00"/>
    <s v="15:24"/>
    <x v="7"/>
    <m/>
    <m/>
    <m/>
    <m/>
    <m/>
    <m/>
    <s v="acabadoscristinacarvajal@hotmail.com"/>
    <s v="RE: Solicitud cesión línea 3146767561"/>
    <m/>
    <m/>
    <s v="3146767561"/>
    <s v="JULIETH CRISTINA CARVAJAL CASTAÑO"/>
    <s v="MASIV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20T00:00:00"/>
    <m/>
    <m/>
    <x v="79"/>
    <x v="6"/>
    <x v="0"/>
    <x v="0"/>
    <x v="0"/>
    <n v="1"/>
    <n v="1"/>
    <n v="1"/>
    <n v="1"/>
    <x v="0"/>
    <n v="1"/>
    <s v="3146767561JULIETH CRISTINA CARVAJAL CASTAÑO"/>
    <x v="0"/>
    <d v="2024-01-20T00:00:00"/>
    <x v="4438"/>
    <d v="1899-12-30T00:00:00"/>
    <d v="2024-01-19T15:24:00"/>
    <s v="15:24"/>
    <d v="1899-12-30T19:24:00"/>
    <x v="4"/>
    <x v="0"/>
    <x v="12"/>
    <x v="1"/>
    <n v="8193"/>
  </r>
  <r>
    <n v="4475"/>
    <d v="2024-01-20T10:50:24"/>
    <d v="2024-01-20T10:52:26"/>
    <s v="46044959@ventasyservicios.com.co"/>
    <s v="Brayan Enrique Cuida Castillo"/>
    <m/>
    <d v="2024-01-18T00:00:00"/>
    <s v="11:53 p. m."/>
    <x v="4"/>
    <m/>
    <m/>
    <m/>
    <m/>
    <m/>
    <m/>
    <m/>
    <m/>
    <s v="dihatecsas@gmail.com"/>
    <s v="Re: lineas suspendidas"/>
    <s v="8.22478070"/>
    <s v="DIHATEC SAS"/>
    <s v="MICRO"/>
    <s v="CLIENTE CLARO"/>
    <x v="0"/>
    <m/>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20T00:00:00"/>
    <s v="nn"/>
    <m/>
    <x v="22"/>
    <x v="0"/>
    <x v="0"/>
    <x v="0"/>
    <x v="0"/>
    <n v="1"/>
    <n v="1"/>
    <n v="1"/>
    <n v="1"/>
    <x v="2"/>
    <n v="2"/>
    <s v="8.22478070DIHATEC SAS"/>
    <x v="0"/>
    <d v="2024-01-20T00:00:00"/>
    <x v="4439"/>
    <d v="1899-12-30T00:00:00"/>
    <d v="2024-01-18T11:53:00"/>
    <s v="11:53"/>
    <d v="1899-12-31T22:59:26"/>
    <x v="0"/>
    <x v="0"/>
    <x v="7"/>
    <x v="0"/>
    <n v="8193"/>
  </r>
  <r>
    <n v="4476"/>
    <d v="2024-01-20T10:52:05"/>
    <d v="2024-01-20T10:57:18"/>
    <s v="45113897@ventasyservicios.com.co"/>
    <s v="Diana Carolina Zambrano Cruz"/>
    <m/>
    <d v="2024-01-19T00:00:00"/>
    <s v="11:54"/>
    <x v="4"/>
    <m/>
    <m/>
    <m/>
    <m/>
    <m/>
    <m/>
    <m/>
    <m/>
    <s v="lunanuevalina2@gmail.com"/>
    <s v="Sesión de contrato"/>
    <s v="14161802 "/>
    <s v="LINA MARCE BERNAL OVIEDO                   "/>
    <s v="SOHO"/>
    <s v="CLIENTE EXTERNO"/>
    <x v="0"/>
    <m/>
    <s v="FIJO"/>
    <s v="HFC"/>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20T00:00:00"/>
    <m/>
    <m/>
    <x v="111"/>
    <x v="0"/>
    <x v="0"/>
    <x v="0"/>
    <x v="0"/>
    <n v="1"/>
    <n v="1"/>
    <n v="1"/>
    <n v="1"/>
    <x v="0"/>
    <n v="1"/>
    <s v="14161802 LINA MARCE BERNAL OVIEDO                   "/>
    <x v="0"/>
    <d v="2024-01-20T00:00:00"/>
    <x v="4440"/>
    <d v="1899-12-30T00:00:00"/>
    <d v="2024-01-19T11:54:00"/>
    <s v="11:54"/>
    <d v="1899-12-30T23:03:18"/>
    <x v="4"/>
    <x v="0"/>
    <x v="30"/>
    <x v="0"/>
    <n v="8193"/>
  </r>
  <r>
    <n v="4477"/>
    <d v="2024-01-20T10:53:14"/>
    <d v="2024-01-20T11:00:17"/>
    <s v="45077024@ventasyservicios.com.co"/>
    <s v="Leidy Tatiana Pinzon Calderon"/>
    <m/>
    <d v="2024-01-19T00:00:00"/>
    <s v="15:32"/>
    <x v="7"/>
    <m/>
    <m/>
    <m/>
    <m/>
    <m/>
    <m/>
    <s v="nicolas.peralta@cinecolor.com.co"/>
    <s v="RE: SOLICITUD CESION LINEA ALBERTO ESCOBAR A CINECOLOR COLOMBIA"/>
    <m/>
    <m/>
    <s v="3183544302"/>
    <s v="ALBERTO ESCOBAR CALLE"/>
    <s v="SOHO"/>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20T00:00:00"/>
    <m/>
    <m/>
    <x v="81"/>
    <x v="6"/>
    <x v="0"/>
    <x v="0"/>
    <x v="0"/>
    <n v="1"/>
    <n v="1"/>
    <n v="1"/>
    <n v="1"/>
    <x v="2"/>
    <n v="3"/>
    <s v="3183544302ALBERTO ESCOBAR CALLE"/>
    <x v="0"/>
    <d v="2024-01-20T00:00:00"/>
    <x v="4441"/>
    <d v="1899-12-30T00:00:00"/>
    <d v="2024-01-19T15:32:00"/>
    <s v="15:32"/>
    <d v="1899-12-30T19:28:17"/>
    <x v="4"/>
    <x v="0"/>
    <x v="12"/>
    <x v="1"/>
    <n v="8193"/>
  </r>
  <r>
    <n v="4478"/>
    <d v="2024-01-20T11:02:48"/>
    <d v="2024-01-20T11:03:59"/>
    <s v="45077016@ventasyservicios.com.co"/>
    <s v="Luis Guanuquiza Dominguez"/>
    <m/>
    <d v="2024-01-19T00:00:00"/>
    <s v="16:46"/>
    <x v="3"/>
    <m/>
    <s v="15572593"/>
    <m/>
    <m/>
    <m/>
    <m/>
    <m/>
    <m/>
    <m/>
    <m/>
    <s v="900410155"/>
    <s v="ACKERMANN INTERNATIONAL COLOMBIA S.A.S."/>
    <s v="PYME MEDIANA"/>
    <s v="CLIENTE EXTERNO"/>
    <x v="0"/>
    <m/>
    <s v="MÓVIL"/>
    <m/>
    <m/>
    <s v="SERVICIO CELULAR"/>
    <m/>
    <m/>
    <m/>
    <m/>
    <m/>
    <m/>
    <m/>
    <m/>
    <m/>
    <m/>
    <m/>
    <m/>
    <m/>
    <m/>
    <m/>
    <m/>
    <m/>
    <m/>
    <m/>
    <m/>
    <m/>
    <m/>
    <m/>
    <m/>
    <m/>
    <m/>
    <m/>
    <m/>
    <m/>
    <m/>
    <m/>
    <m/>
    <m/>
    <m/>
    <m/>
    <m/>
    <m/>
    <m/>
    <m/>
    <m/>
    <m/>
    <m/>
    <m/>
    <m/>
    <m/>
    <m/>
    <m/>
    <m/>
    <m/>
    <m/>
    <s v="SERVICIO TÉCNICO A DOMICILIO"/>
    <m/>
    <m/>
    <m/>
    <m/>
    <m/>
    <m/>
    <m/>
    <m/>
    <m/>
    <m/>
    <m/>
    <m/>
    <m/>
    <m/>
    <m/>
    <m/>
    <m/>
    <m/>
    <m/>
    <m/>
    <m/>
    <m/>
    <m/>
    <m/>
    <m/>
    <m/>
    <m/>
    <m/>
    <m/>
    <m/>
    <m/>
    <m/>
    <m/>
    <m/>
    <m/>
    <m/>
    <m/>
    <m/>
    <m/>
    <m/>
    <m/>
    <m/>
    <m/>
    <m/>
    <m/>
    <m/>
    <m/>
    <m/>
    <m/>
    <m/>
    <m/>
    <m/>
    <m/>
    <m/>
    <m/>
    <m/>
    <m/>
    <x v="0"/>
    <m/>
    <m/>
    <m/>
    <m/>
    <m/>
    <s v="GESTIONADO"/>
    <m/>
    <d v="2024-01-19T00:00:00"/>
    <m/>
    <m/>
    <x v="217"/>
    <x v="3"/>
    <x v="0"/>
    <x v="0"/>
    <x v="0"/>
    <n v="1"/>
    <n v="1"/>
    <n v="1"/>
    <n v="1"/>
    <x v="0"/>
    <n v="1"/>
    <s v="900410155ACKERMANN INTERNATIONAL COLOMBIA S.A.S."/>
    <x v="0"/>
    <d v="2024-01-20T00:00:00"/>
    <x v="4442"/>
    <d v="1899-12-30T00:00:00"/>
    <d v="2024-01-19T16:46:00"/>
    <s v="16:46"/>
    <d v="1899-12-30T18:17:59"/>
    <x v="4"/>
    <x v="2"/>
    <x v="25"/>
    <x v="1"/>
    <n v="8193"/>
  </r>
  <r>
    <n v="4479"/>
    <d v="2024-01-20T11:05:28"/>
    <d v="2024-01-20T11:06:17"/>
    <s v="46044959@ventasyservicios.com.co"/>
    <s v="Brayan Enrique Cuida Castillo"/>
    <m/>
    <d v="2024-01-19T00:00:00"/>
    <s v="7:14 a. m."/>
    <x v="4"/>
    <m/>
    <m/>
    <m/>
    <m/>
    <m/>
    <m/>
    <m/>
    <m/>
    <s v="coorcontable@geincor.com.co"/>
    <s v="Re: PAZ Y SALVO CLARO EMPRESAS"/>
    <s v="60270371"/>
    <s v=" GEINCOR SAS"/>
    <s v="SOHO"/>
    <s v="CLIENTE CLARO"/>
    <x v="0"/>
    <m/>
    <s v="FIJO"/>
    <s v="HFC"/>
    <s v="REPORTES"/>
    <m/>
    <m/>
    <m/>
    <m/>
    <m/>
    <m/>
    <m/>
    <m/>
    <m/>
    <m/>
    <m/>
    <m/>
    <m/>
    <m/>
    <m/>
    <m/>
    <m/>
    <m/>
    <m/>
    <m/>
    <m/>
    <m/>
    <m/>
    <m/>
    <m/>
    <m/>
    <m/>
    <m/>
    <m/>
    <m/>
    <m/>
    <m/>
    <m/>
    <m/>
    <m/>
    <m/>
    <m/>
    <m/>
    <m/>
    <m/>
    <m/>
    <m/>
    <m/>
    <m/>
    <m/>
    <m/>
    <s v="DETALLE DE SERVICIOS"/>
    <m/>
    <m/>
    <m/>
    <m/>
    <m/>
    <m/>
    <m/>
    <m/>
    <m/>
    <m/>
    <m/>
    <m/>
    <m/>
    <m/>
    <m/>
    <m/>
    <m/>
    <m/>
    <m/>
    <m/>
    <m/>
    <m/>
    <m/>
    <m/>
    <m/>
    <m/>
    <m/>
    <m/>
    <m/>
    <m/>
    <m/>
    <m/>
    <m/>
    <m/>
    <m/>
    <m/>
    <m/>
    <m/>
    <m/>
    <m/>
    <m/>
    <m/>
    <m/>
    <m/>
    <m/>
    <m/>
    <m/>
    <m/>
    <m/>
    <m/>
    <m/>
    <m/>
    <m/>
    <m/>
    <m/>
    <m/>
    <m/>
    <m/>
    <m/>
    <m/>
    <m/>
    <m/>
    <x v="0"/>
    <m/>
    <m/>
    <m/>
    <m/>
    <m/>
    <s v="GESTIONADO"/>
    <m/>
    <d v="2024-01-20T00:00:00"/>
    <s v="NN"/>
    <m/>
    <x v="106"/>
    <x v="0"/>
    <x v="0"/>
    <x v="0"/>
    <x v="0"/>
    <n v="1"/>
    <n v="1"/>
    <n v="1"/>
    <n v="1"/>
    <x v="0"/>
    <n v="1"/>
    <s v="60270371 GEINCOR SAS"/>
    <x v="0"/>
    <d v="2024-01-20T00:00:00"/>
    <x v="4443"/>
    <d v="1899-12-30T00:00:00"/>
    <d v="2024-01-19T07:14:00"/>
    <s v="7:14"/>
    <d v="1899-12-31T03:52:17"/>
    <x v="0"/>
    <x v="0"/>
    <x v="7"/>
    <x v="0"/>
    <n v="8193"/>
  </r>
  <r>
    <n v="4480"/>
    <d v="2024-01-20T11:06:16"/>
    <d v="2024-01-20T11:07:46"/>
    <s v="46046817@ventasyservicios.com.co"/>
    <s v="Nicolas Romero Parra"/>
    <m/>
    <d v="2024-01-18T00:00:00"/>
    <s v="10:53"/>
    <x v="0"/>
    <m/>
    <m/>
    <m/>
    <m/>
    <m/>
    <m/>
    <m/>
    <m/>
    <s v="ricardo.posada@claro.com.co"/>
    <s v="RV: Cancelación de servicios que no utilizamos"/>
    <s v="11319874"/>
    <s v="ASOFONDO DE COLOMBIA"/>
    <s v="PYME MEDIANA"/>
    <s v="CONSULTOR COMERCIAL"/>
    <x v="0"/>
    <m/>
    <s v="FIJO"/>
    <s v="FO"/>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20T00:00:00"/>
    <s v="N/A"/>
    <s v="20693226"/>
    <x v="47"/>
    <x v="0"/>
    <x v="0"/>
    <x v="0"/>
    <x v="0"/>
    <n v="1"/>
    <n v="1"/>
    <n v="1"/>
    <n v="1"/>
    <x v="0"/>
    <n v="1"/>
    <s v="11319874ASOFONDO DE COLOMBIA"/>
    <x v="1"/>
    <d v="2024-01-20T00:00:00"/>
    <x v="4444"/>
    <d v="1899-12-30T00:00:00"/>
    <d v="2024-01-18T10:53:00"/>
    <s v="10:53"/>
    <d v="1900-01-01T00:14:46"/>
    <x v="0"/>
    <x v="0"/>
    <x v="3"/>
    <x v="1"/>
    <n v="8193"/>
  </r>
  <r>
    <n v="4481"/>
    <d v="2024-01-20T11:08:28"/>
    <d v="2024-01-20T11:10:48"/>
    <s v="45688293@ventasyservicios.com.co"/>
    <s v="Juan David Mendez"/>
    <m/>
    <d v="2024-01-19T00:00:00"/>
    <s v="10:47"/>
    <x v="0"/>
    <m/>
    <m/>
    <m/>
    <m/>
    <m/>
    <m/>
    <m/>
    <m/>
    <s v="ruben.muriel@claro.com.co"/>
    <s v="RV: VArias solicitudes - PANOREX CEDENT S.A.S Nit 900212100"/>
    <s v="8.22494506"/>
    <s v="PANOREX CEDENT S.A.S."/>
    <s v="PYME PEQUEÑA"/>
    <s v="CLIENTE CLARO"/>
    <x v="0"/>
    <m/>
    <s v="MÓVIL"/>
    <m/>
    <m/>
    <s v="INCLUSIONES - EXCLUSIONES"/>
    <m/>
    <m/>
    <m/>
    <m/>
    <m/>
    <m/>
    <m/>
    <m/>
    <m/>
    <m/>
    <m/>
    <m/>
    <m/>
    <m/>
    <m/>
    <m/>
    <m/>
    <m/>
    <m/>
    <m/>
    <m/>
    <m/>
    <m/>
    <m/>
    <s v="INFORMACIÓN - ACLARACIÓN"/>
    <m/>
    <m/>
    <m/>
    <m/>
    <m/>
    <m/>
    <m/>
    <m/>
    <m/>
    <m/>
    <m/>
    <m/>
    <m/>
    <m/>
    <m/>
    <m/>
    <m/>
    <m/>
    <m/>
    <m/>
    <m/>
    <m/>
    <m/>
    <m/>
    <m/>
    <m/>
    <m/>
    <m/>
    <m/>
    <m/>
    <m/>
    <m/>
    <m/>
    <m/>
    <m/>
    <m/>
    <m/>
    <m/>
    <m/>
    <m/>
    <m/>
    <m/>
    <m/>
    <m/>
    <m/>
    <m/>
    <m/>
    <m/>
    <m/>
    <m/>
    <m/>
    <m/>
    <m/>
    <m/>
    <m/>
    <m/>
    <m/>
    <m/>
    <m/>
    <m/>
    <m/>
    <m/>
    <m/>
    <m/>
    <m/>
    <m/>
    <m/>
    <m/>
    <m/>
    <m/>
    <m/>
    <m/>
    <m/>
    <m/>
    <m/>
    <m/>
    <m/>
    <m/>
    <m/>
    <m/>
    <m/>
    <m/>
    <m/>
    <x v="0"/>
    <m/>
    <m/>
    <m/>
    <m/>
    <m/>
    <s v="GESTIONADO"/>
    <m/>
    <d v="2024-01-20T00:00:00"/>
    <m/>
    <m/>
    <x v="98"/>
    <x v="0"/>
    <x v="0"/>
    <x v="0"/>
    <x v="0"/>
    <n v="1"/>
    <n v="1"/>
    <n v="1"/>
    <n v="1"/>
    <x v="0"/>
    <n v="1"/>
    <s v="8.22494506PANOREX CEDENT S.A.S."/>
    <x v="0"/>
    <d v="2024-01-20T00:00:00"/>
    <x v="4445"/>
    <d v="1899-12-30T00:00:00"/>
    <d v="2024-01-19T10:47:00"/>
    <s v="10:47"/>
    <d v="1899-12-31T00:23:48"/>
    <x v="0"/>
    <x v="0"/>
    <x v="4"/>
    <x v="1"/>
    <n v="8193"/>
  </r>
  <r>
    <n v="4482"/>
    <d v="2024-01-20T11:09:49"/>
    <d v="2024-01-20T11:12:23"/>
    <s v="46044558@ventasyservicios.com.co"/>
    <s v="Dick Harry Rodriguez Rocha"/>
    <m/>
    <d v="2024-01-18T00:00:00"/>
    <s v="18:43"/>
    <x v="0"/>
    <m/>
    <m/>
    <m/>
    <m/>
    <m/>
    <m/>
    <m/>
    <m/>
    <s v="ventasoviedo@teamcomunicaciones.com"/>
    <s v="REVERSION ACTIVACION LINEAS 3102942195 - 3102937932"/>
    <s v="3102937932"/>
    <s v="V2 ARQUITECTURA Y CONSTRU"/>
    <s v="NO DETERMINADO"/>
    <s v="CLIENTE EXTERNO"/>
    <x v="0"/>
    <m/>
    <s v="MÓVIL"/>
    <m/>
    <m/>
    <s v="CANCELACIÓN DE LÍNEA"/>
    <m/>
    <m/>
    <m/>
    <m/>
    <m/>
    <s v="COLOCACIÓN"/>
    <m/>
    <m/>
    <m/>
    <m/>
    <m/>
    <m/>
    <m/>
    <m/>
    <m/>
    <m/>
    <m/>
    <m/>
    <m/>
    <m/>
    <m/>
    <m/>
    <m/>
    <m/>
    <m/>
    <m/>
    <m/>
    <m/>
    <m/>
    <m/>
    <m/>
    <m/>
    <m/>
    <m/>
    <m/>
    <m/>
    <m/>
    <m/>
    <m/>
    <m/>
    <m/>
    <m/>
    <m/>
    <m/>
    <m/>
    <m/>
    <m/>
    <m/>
    <m/>
    <m/>
    <m/>
    <m/>
    <m/>
    <m/>
    <m/>
    <m/>
    <m/>
    <m/>
    <m/>
    <m/>
    <m/>
    <m/>
    <m/>
    <m/>
    <m/>
    <m/>
    <m/>
    <m/>
    <m/>
    <m/>
    <m/>
    <m/>
    <m/>
    <m/>
    <m/>
    <m/>
    <m/>
    <m/>
    <m/>
    <m/>
    <m/>
    <m/>
    <m/>
    <m/>
    <m/>
    <m/>
    <m/>
    <m/>
    <m/>
    <m/>
    <m/>
    <m/>
    <m/>
    <m/>
    <m/>
    <m/>
    <m/>
    <m/>
    <m/>
    <m/>
    <m/>
    <m/>
    <m/>
    <m/>
    <m/>
    <s v="NO USA EL SERVICIO"/>
    <m/>
    <m/>
    <x v="1"/>
    <m/>
    <m/>
    <s v="2"/>
    <m/>
    <m/>
    <s v="GESTIONADO"/>
    <m/>
    <d v="2024-01-20T00:00:00"/>
    <m/>
    <m/>
    <x v="25"/>
    <x v="0"/>
    <x v="0"/>
    <x v="0"/>
    <x v="0"/>
    <n v="1"/>
    <n v="1"/>
    <n v="1"/>
    <n v="1"/>
    <x v="0"/>
    <n v="1"/>
    <s v="3102937932V2 ARQUITECTURA Y CONSTRU"/>
    <x v="0"/>
    <d v="2024-01-20T00:00:00"/>
    <x v="4446"/>
    <d v="1899-12-30T00:00:00"/>
    <d v="2024-01-18T18:43:00"/>
    <s v="18:43"/>
    <d v="1899-12-31T16:29:23"/>
    <x v="0"/>
    <x v="0"/>
    <x v="20"/>
    <x v="1"/>
    <n v="8193"/>
  </r>
  <r>
    <n v="4483"/>
    <d v="2024-01-20T11:16:27"/>
    <d v="2024-01-20T11:17:15"/>
    <s v="46044959@ventasyservicios.com.co"/>
    <s v="Brayan Enrique Cuida Castillo"/>
    <m/>
    <d v="2024-01-18T00:00:00"/>
    <s v="9:10 p. m."/>
    <x v="4"/>
    <m/>
    <m/>
    <m/>
    <m/>
    <m/>
    <m/>
    <m/>
    <m/>
    <s v="samalejo12@hotmail.com"/>
    <s v="Re: Reclamación facturación Fibra optica"/>
    <s v="1.54526365"/>
    <s v=" GLORIA CRISTINA LOPEZ GIRALDO"/>
    <s v="MICRO"/>
    <s v="CLIENTE CLAR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20T00:00:00"/>
    <s v="nn"/>
    <m/>
    <x v="15"/>
    <x v="0"/>
    <x v="0"/>
    <x v="0"/>
    <x v="0"/>
    <n v="1"/>
    <n v="1"/>
    <n v="1"/>
    <n v="1"/>
    <x v="0"/>
    <n v="1"/>
    <s v="1.54526365 GLORIA CRISTINA LOPEZ GIRALDO"/>
    <x v="0"/>
    <d v="2024-01-20T00:00:00"/>
    <x v="4447"/>
    <d v="1899-12-30T00:00:00"/>
    <d v="2024-01-18T09:10:00"/>
    <s v="9:10"/>
    <d v="1900-01-01T02:07:15"/>
    <x v="0"/>
    <x v="0"/>
    <x v="7"/>
    <x v="0"/>
    <n v="8193"/>
  </r>
  <r>
    <n v="4484"/>
    <d v="2024-01-20T11:20:37"/>
    <d v="2024-01-20T11:21:38"/>
    <s v="46044959@ventasyservicios.com.co"/>
    <s v="Brayan Enrique Cuida Castillo"/>
    <m/>
    <d v="2024-01-18T00:00:00"/>
    <s v="8:55 p. m."/>
    <x v="4"/>
    <m/>
    <m/>
    <m/>
    <m/>
    <m/>
    <m/>
    <m/>
    <m/>
    <s v="gerencia@clarosolucionesintegrales.com.co"/>
    <s v="Re: Re: Detalle de Factura - E 5770242638"/>
    <s v="0"/>
    <s v="0"/>
    <s v="NO DETERMINADO"/>
    <s v="CLARO TE AYUDA"/>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20T00:00:00"/>
    <s v="NN"/>
    <m/>
    <x v="47"/>
    <x v="0"/>
    <x v="0"/>
    <x v="0"/>
    <x v="0"/>
    <n v="1"/>
    <n v="1"/>
    <n v="1"/>
    <n v="1"/>
    <x v="0"/>
    <n v="1"/>
    <s v="00"/>
    <x v="0"/>
    <d v="2024-01-20T00:00:00"/>
    <x v="4448"/>
    <d v="1899-12-30T00:00:00"/>
    <d v="2024-01-18T08:55:00"/>
    <s v="8:55"/>
    <d v="1900-01-01T02:26:38"/>
    <x v="0"/>
    <x v="0"/>
    <x v="7"/>
    <x v="0"/>
    <n v="8193"/>
  </r>
  <r>
    <n v="4485"/>
    <d v="2024-01-20T11:20:12"/>
    <d v="2024-01-20T11:23:26"/>
    <s v="46046817@ventasyservicios.com.co"/>
    <s v="Nicolas Romero Parra"/>
    <m/>
    <d v="2024-01-18T00:00:00"/>
    <s v="11:02"/>
    <x v="0"/>
    <m/>
    <m/>
    <m/>
    <m/>
    <m/>
    <m/>
    <m/>
    <m/>
    <s v="cristian.rivasor@claro.com.co"/>
    <s v="AJUSTE CAMPAÑA 3 MESES AL 50% DE DESCUENTO//CUENTA RR 71947952//DOCUMENTO 1113636412//Cesar Augusto Gomez"/>
    <s v="71947952"/>
    <s v="CESAR AUGU GOMEZ"/>
    <s v="SOHO"/>
    <s v="CONSULTOR COMERCIAL"/>
    <x v="0"/>
    <m/>
    <s v="FIJO"/>
    <s v="HFC"/>
    <s v="PQR"/>
    <m/>
    <m/>
    <m/>
    <m/>
    <m/>
    <m/>
    <m/>
    <m/>
    <m/>
    <m/>
    <m/>
    <m/>
    <m/>
    <m/>
    <m/>
    <m/>
    <m/>
    <m/>
    <m/>
    <m/>
    <m/>
    <m/>
    <m/>
    <m/>
    <m/>
    <m/>
    <m/>
    <m/>
    <m/>
    <m/>
    <m/>
    <m/>
    <m/>
    <m/>
    <m/>
    <m/>
    <m/>
    <s v="NO TIENE RESPUESTA"/>
    <m/>
    <m/>
    <m/>
    <m/>
    <m/>
    <m/>
    <m/>
    <m/>
    <m/>
    <m/>
    <m/>
    <m/>
    <m/>
    <m/>
    <m/>
    <m/>
    <m/>
    <m/>
    <m/>
    <m/>
    <m/>
    <m/>
    <m/>
    <m/>
    <m/>
    <m/>
    <m/>
    <m/>
    <m/>
    <m/>
    <m/>
    <m/>
    <m/>
    <m/>
    <m/>
    <m/>
    <m/>
    <m/>
    <m/>
    <m/>
    <m/>
    <m/>
    <m/>
    <m/>
    <m/>
    <m/>
    <m/>
    <m/>
    <m/>
    <m/>
    <m/>
    <m/>
    <m/>
    <m/>
    <m/>
    <m/>
    <m/>
    <m/>
    <m/>
    <m/>
    <m/>
    <m/>
    <m/>
    <m/>
    <m/>
    <m/>
    <m/>
    <m/>
    <m/>
    <m/>
    <m/>
    <x v="0"/>
    <m/>
    <m/>
    <m/>
    <m/>
    <m/>
    <s v="GESTIONADO"/>
    <m/>
    <d v="2024-01-20T00:00:00"/>
    <s v="N/A"/>
    <s v="996924537"/>
    <x v="12"/>
    <x v="0"/>
    <x v="0"/>
    <x v="0"/>
    <x v="0"/>
    <n v="1"/>
    <n v="1"/>
    <n v="1"/>
    <n v="1"/>
    <x v="0"/>
    <n v="1"/>
    <s v="71947952CESAR AUGU GOMEZ"/>
    <x v="1"/>
    <d v="2024-01-20T00:00:00"/>
    <x v="4449"/>
    <d v="1899-12-30T00:00:00"/>
    <d v="2024-01-18T11:02:00"/>
    <s v="11:02"/>
    <d v="1900-01-01T00:21:26"/>
    <x v="0"/>
    <x v="0"/>
    <x v="3"/>
    <x v="1"/>
    <n v="8193"/>
  </r>
  <r>
    <n v="4486"/>
    <d v="2024-01-20T11:25:23"/>
    <d v="2024-01-20T11:26:22"/>
    <s v="45077016@ventasyservicios.com.co"/>
    <s v="Luis Guanuquiza Dominguez"/>
    <m/>
    <d v="2024-01-19T00:00:00"/>
    <s v="16:51"/>
    <x v="3"/>
    <m/>
    <s v="15572596"/>
    <m/>
    <m/>
    <m/>
    <m/>
    <m/>
    <m/>
    <m/>
    <m/>
    <s v="890311940"/>
    <s v="TURISMO  MARVAM  LTDA -"/>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20T00:00:00"/>
    <m/>
    <m/>
    <x v="21"/>
    <x v="3"/>
    <x v="0"/>
    <x v="0"/>
    <x v="0"/>
    <n v="1"/>
    <n v="1"/>
    <n v="1"/>
    <n v="1"/>
    <x v="0"/>
    <n v="1"/>
    <s v="890311940TURISMO  MARVAM  LTDA -"/>
    <x v="0"/>
    <d v="2024-01-20T00:00:00"/>
    <x v="4450"/>
    <d v="1899-12-30T00:00:00"/>
    <d v="2024-01-19T16:51:00"/>
    <s v="16:51"/>
    <d v="1899-12-30T18:35:22"/>
    <x v="4"/>
    <x v="0"/>
    <x v="25"/>
    <x v="1"/>
    <n v="8193"/>
  </r>
  <r>
    <n v="4487"/>
    <d v="2024-01-20T11:25:41"/>
    <d v="2024-01-20T11:26:42"/>
    <s v="45688293@ventasyservicios.com.co"/>
    <s v="Juan David Mendez"/>
    <m/>
    <d v="2024-01-19T00:00:00"/>
    <s v="10:56"/>
    <x v="4"/>
    <m/>
    <m/>
    <m/>
    <m/>
    <m/>
    <m/>
    <m/>
    <m/>
    <s v="trazandocaminosf@gmail.com"/>
    <s v="solicitud de cancelación de planes"/>
    <s v="8.22500716"/>
    <s v="FUNDACION TRAZANDO CAMINOS"/>
    <s v="MICRO"/>
    <s v="CLIENTE EXTERNO"/>
    <x v="0"/>
    <m/>
    <s v="MÓVIL"/>
    <m/>
    <m/>
    <s v="CANCELACIÓN DE LÍNEA"/>
    <m/>
    <m/>
    <m/>
    <m/>
    <m/>
    <s v="PROPUESTA CONTENCIÓN"/>
    <m/>
    <m/>
    <m/>
    <m/>
    <m/>
    <m/>
    <m/>
    <m/>
    <m/>
    <m/>
    <m/>
    <m/>
    <m/>
    <m/>
    <m/>
    <m/>
    <m/>
    <m/>
    <m/>
    <m/>
    <m/>
    <m/>
    <m/>
    <m/>
    <m/>
    <m/>
    <m/>
    <m/>
    <m/>
    <m/>
    <m/>
    <m/>
    <m/>
    <m/>
    <m/>
    <m/>
    <m/>
    <m/>
    <m/>
    <m/>
    <m/>
    <m/>
    <m/>
    <m/>
    <m/>
    <m/>
    <m/>
    <m/>
    <m/>
    <m/>
    <m/>
    <m/>
    <m/>
    <m/>
    <m/>
    <m/>
    <m/>
    <m/>
    <m/>
    <m/>
    <m/>
    <m/>
    <m/>
    <m/>
    <m/>
    <m/>
    <m/>
    <m/>
    <m/>
    <m/>
    <m/>
    <m/>
    <m/>
    <m/>
    <m/>
    <m/>
    <m/>
    <m/>
    <m/>
    <m/>
    <m/>
    <m/>
    <m/>
    <m/>
    <m/>
    <m/>
    <m/>
    <m/>
    <m/>
    <m/>
    <m/>
    <m/>
    <m/>
    <m/>
    <m/>
    <m/>
    <m/>
    <m/>
    <m/>
    <m/>
    <m/>
    <m/>
    <x v="0"/>
    <m/>
    <m/>
    <m/>
    <m/>
    <m/>
    <s v="GESTIONADO"/>
    <m/>
    <d v="2024-01-20T00:00:00"/>
    <m/>
    <m/>
    <x v="72"/>
    <x v="0"/>
    <x v="0"/>
    <x v="0"/>
    <x v="0"/>
    <n v="1"/>
    <n v="1"/>
    <n v="1"/>
    <n v="1"/>
    <x v="0"/>
    <n v="1"/>
    <s v="8.22500716FUNDACION TRAZANDO CAMINOS"/>
    <x v="0"/>
    <d v="2024-01-20T00:00:00"/>
    <x v="4451"/>
    <d v="1899-12-30T00:00:00"/>
    <d v="2024-01-19T10:56:00"/>
    <s v="10:56"/>
    <d v="1899-12-31T00:30:42"/>
    <x v="0"/>
    <x v="0"/>
    <x v="4"/>
    <x v="1"/>
    <n v="8193"/>
  </r>
  <r>
    <n v="4488"/>
    <d v="2024-01-20T11:29:00"/>
    <d v="2024-01-20T11:29:53"/>
    <s v="46044959@ventasyservicios.com.co"/>
    <s v="Brayan Enrique Cuida Castillo"/>
    <m/>
    <d v="2024-01-18T00:00:00"/>
    <s v="6:13 p. m."/>
    <x v="4"/>
    <m/>
    <m/>
    <m/>
    <m/>
    <m/>
    <m/>
    <m/>
    <m/>
    <s v="dcamilazg@gmail.com"/>
    <s v="DIANA CAMI ZULUAGA GARCIA"/>
    <s v="89301523"/>
    <s v="DIANA CAMI ZULUAGA GARCIA"/>
    <s v="MICRO"/>
    <s v="CLIENTE CLAR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20T00:00:00"/>
    <s v="NN"/>
    <m/>
    <x v="47"/>
    <x v="0"/>
    <x v="0"/>
    <x v="0"/>
    <x v="0"/>
    <n v="1"/>
    <n v="1"/>
    <n v="1"/>
    <n v="1"/>
    <x v="0"/>
    <n v="1"/>
    <s v="89301523DIANA CAMI ZULUAGA GARCIA"/>
    <x v="0"/>
    <d v="2024-01-20T00:00:00"/>
    <x v="4452"/>
    <d v="1899-12-30T00:00:00"/>
    <d v="2024-01-18T06:13:00"/>
    <s v="6:13"/>
    <d v="1900-01-01T05:16:53"/>
    <x v="0"/>
    <x v="0"/>
    <x v="7"/>
    <x v="0"/>
    <n v="8193"/>
  </r>
  <r>
    <n v="4489"/>
    <d v="2024-01-20T11:36:20"/>
    <d v="2024-01-20T11:37:06"/>
    <s v="46044959@ventasyservicios.com.co"/>
    <s v="Brayan Enrique Cuida Castillo"/>
    <m/>
    <d v="2024-01-18T00:00:00"/>
    <s v="6:12 p. m."/>
    <x v="4"/>
    <m/>
    <m/>
    <m/>
    <m/>
    <m/>
    <m/>
    <m/>
    <m/>
    <s v="ipdacolombia@hotmail.com"/>
    <s v="ACLARACION  FACTURACION"/>
    <s v="12424814"/>
    <s v="IGLESIA PENTECOSTAL DIOS ES AMOR EN COLOMBIA"/>
    <s v="SOHO"/>
    <s v="CLIENTE CLARO"/>
    <x v="0"/>
    <m/>
    <s v="FIJO"/>
    <s v="FO"/>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20T00:00:00"/>
    <s v="nn"/>
    <m/>
    <x v="47"/>
    <x v="0"/>
    <x v="0"/>
    <x v="0"/>
    <x v="0"/>
    <n v="1"/>
    <n v="1"/>
    <n v="1"/>
    <n v="1"/>
    <x v="0"/>
    <n v="1"/>
    <s v="12424814IGLESIA PENTECOSTAL DIOS ES AMOR EN COLOMBIA"/>
    <x v="0"/>
    <d v="2024-01-20T00:00:00"/>
    <x v="4453"/>
    <d v="1899-12-30T00:00:00"/>
    <d v="2024-01-18T06:12:00"/>
    <s v="6:12"/>
    <d v="1900-01-01T05:25:06"/>
    <x v="0"/>
    <x v="0"/>
    <x v="7"/>
    <x v="0"/>
    <n v="8193"/>
  </r>
  <r>
    <n v="4490"/>
    <d v="2024-01-20T11:28:04"/>
    <d v="2024-01-20T11:37:07"/>
    <s v="45113897@ventasyservicios.com.co"/>
    <s v="Diana Carolina Zambrano Cruz"/>
    <m/>
    <d v="2024-01-19T00:00:00"/>
    <s v="14:18"/>
    <x v="4"/>
    <m/>
    <m/>
    <m/>
    <m/>
    <m/>
    <m/>
    <m/>
    <m/>
    <s v="alismenco.odetta@gmail.com"/>
    <s v="CESION CONTRATO"/>
    <s v="09293149"/>
    <s v="ALIS STELL MENCO CONTRERAS                 "/>
    <s v="SOHO"/>
    <s v="CLIENTE EXTERNO"/>
    <x v="0"/>
    <m/>
    <s v="FIJO"/>
    <s v="HFC"/>
    <s v="CESIÓN DE CONTRATO"/>
    <m/>
    <m/>
    <m/>
    <m/>
    <m/>
    <m/>
    <m/>
    <m/>
    <m/>
    <m/>
    <m/>
    <m/>
    <s v="ENTREGA DE DOCUMENTOS"/>
    <m/>
    <m/>
    <m/>
    <m/>
    <m/>
    <m/>
    <m/>
    <m/>
    <m/>
    <m/>
    <m/>
    <m/>
    <m/>
    <m/>
    <m/>
    <m/>
    <m/>
    <m/>
    <m/>
    <m/>
    <m/>
    <m/>
    <m/>
    <m/>
    <m/>
    <m/>
    <m/>
    <m/>
    <m/>
    <m/>
    <m/>
    <m/>
    <m/>
    <m/>
    <m/>
    <m/>
    <m/>
    <m/>
    <m/>
    <m/>
    <m/>
    <m/>
    <m/>
    <m/>
    <m/>
    <m/>
    <m/>
    <m/>
    <m/>
    <m/>
    <m/>
    <m/>
    <m/>
    <m/>
    <m/>
    <m/>
    <m/>
    <m/>
    <m/>
    <m/>
    <m/>
    <m/>
    <m/>
    <m/>
    <m/>
    <m/>
    <m/>
    <m/>
    <m/>
    <m/>
    <m/>
    <m/>
    <m/>
    <m/>
    <m/>
    <m/>
    <m/>
    <m/>
    <m/>
    <m/>
    <m/>
    <m/>
    <m/>
    <m/>
    <m/>
    <m/>
    <m/>
    <m/>
    <m/>
    <m/>
    <m/>
    <m/>
    <m/>
    <m/>
    <m/>
    <m/>
    <x v="0"/>
    <m/>
    <m/>
    <m/>
    <m/>
    <m/>
    <s v="GESTIONADO"/>
    <m/>
    <d v="2024-01-20T00:00:00"/>
    <m/>
    <m/>
    <x v="148"/>
    <x v="0"/>
    <x v="0"/>
    <x v="0"/>
    <x v="0"/>
    <n v="1"/>
    <n v="1"/>
    <n v="1"/>
    <n v="1"/>
    <x v="0"/>
    <n v="1"/>
    <s v="09293149ALIS STELL MENCO CONTRERAS                 "/>
    <x v="0"/>
    <d v="2024-01-20T00:00:00"/>
    <x v="4454"/>
    <d v="1899-12-30T00:00:00"/>
    <d v="2024-01-19T14:18:00"/>
    <s v="14:18"/>
    <d v="1899-12-30T21:19:07"/>
    <x v="4"/>
    <x v="0"/>
    <x v="30"/>
    <x v="0"/>
    <n v="8193"/>
  </r>
  <r>
    <n v="4491"/>
    <d v="2024-01-20T11:36:30"/>
    <d v="2024-01-20T11:37:33"/>
    <s v="46044558@ventasyservicios.com.co"/>
    <s v="Dick Harry Rodriguez Rocha"/>
    <m/>
    <d v="2024-01-19T00:00:00"/>
    <s v="14:54"/>
    <x v="0"/>
    <m/>
    <m/>
    <m/>
    <m/>
    <m/>
    <m/>
    <m/>
    <m/>
    <s v="comercial@inbioma.com"/>
    <s v="Solicitud Cancelación línea móvil"/>
    <s v="3112311453"/>
    <s v="INBIOMA S.A.S."/>
    <s v="MICRO"/>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20T00:00:00"/>
    <m/>
    <m/>
    <x v="61"/>
    <x v="0"/>
    <x v="0"/>
    <x v="0"/>
    <x v="0"/>
    <n v="1"/>
    <n v="1"/>
    <n v="1"/>
    <n v="1"/>
    <x v="0"/>
    <n v="1"/>
    <s v="3112311453INBIOMA S.A.S."/>
    <x v="0"/>
    <d v="2024-01-20T00:00:00"/>
    <x v="4455"/>
    <d v="1899-12-30T00:00:00"/>
    <d v="2024-01-19T14:54:00"/>
    <s v="14:54"/>
    <d v="1899-12-30T20:43:33"/>
    <x v="4"/>
    <x v="0"/>
    <x v="20"/>
    <x v="1"/>
    <n v="8193"/>
  </r>
  <r>
    <n v="4492"/>
    <d v="2024-01-20T11:37:19"/>
    <d v="2024-01-20T11:37:59"/>
    <s v="45113897@ventasyservicios.com.co"/>
    <s v="Diana Carolina Zambrano Cruz"/>
    <m/>
    <d v="2024-01-19T00:00:00"/>
    <s v="11:52"/>
    <x v="4"/>
    <m/>
    <m/>
    <m/>
    <m/>
    <m/>
    <m/>
    <m/>
    <m/>
    <s v="gestioninfraestructura@singularcom.com"/>
    <s v="Solicitud cesión banda ancha código No. SCG0032"/>
    <s v="11251764"/>
    <s v="SINGULAR COMUNICACIONES S A SINGULARCOM SA"/>
    <s v="PYME MEDIANA"/>
    <s v="CLIENTE EXTERNO"/>
    <x v="0"/>
    <m/>
    <s v="FIJO"/>
    <s v="FO"/>
    <s v="CESIÓN DE CONTRATO"/>
    <m/>
    <m/>
    <m/>
    <m/>
    <m/>
    <m/>
    <m/>
    <m/>
    <m/>
    <m/>
    <m/>
    <m/>
    <s v="ENTREGA DE DOCUMENTOS"/>
    <m/>
    <m/>
    <m/>
    <m/>
    <m/>
    <m/>
    <m/>
    <m/>
    <m/>
    <m/>
    <m/>
    <m/>
    <m/>
    <m/>
    <m/>
    <m/>
    <m/>
    <m/>
    <m/>
    <m/>
    <m/>
    <m/>
    <m/>
    <m/>
    <m/>
    <m/>
    <m/>
    <m/>
    <m/>
    <m/>
    <m/>
    <m/>
    <m/>
    <m/>
    <m/>
    <m/>
    <m/>
    <m/>
    <m/>
    <m/>
    <m/>
    <m/>
    <m/>
    <m/>
    <m/>
    <m/>
    <m/>
    <m/>
    <m/>
    <m/>
    <m/>
    <m/>
    <m/>
    <m/>
    <m/>
    <m/>
    <m/>
    <m/>
    <m/>
    <m/>
    <m/>
    <m/>
    <m/>
    <m/>
    <m/>
    <m/>
    <m/>
    <m/>
    <m/>
    <m/>
    <m/>
    <m/>
    <m/>
    <m/>
    <m/>
    <m/>
    <m/>
    <m/>
    <m/>
    <m/>
    <m/>
    <m/>
    <m/>
    <m/>
    <m/>
    <m/>
    <m/>
    <m/>
    <m/>
    <m/>
    <m/>
    <m/>
    <m/>
    <m/>
    <m/>
    <m/>
    <x v="0"/>
    <m/>
    <m/>
    <m/>
    <m/>
    <m/>
    <s v="GESTIONADO"/>
    <m/>
    <d v="2024-01-20T00:00:00"/>
    <m/>
    <m/>
    <x v="148"/>
    <x v="0"/>
    <x v="0"/>
    <x v="0"/>
    <x v="0"/>
    <n v="1"/>
    <n v="1"/>
    <n v="1"/>
    <n v="1"/>
    <x v="2"/>
    <n v="4"/>
    <s v="11251764SINGULAR COMUNICACIONES S A SINGULARCOM SA"/>
    <x v="0"/>
    <d v="2024-01-20T00:00:00"/>
    <x v="4456"/>
    <d v="1899-12-30T00:00:00"/>
    <d v="2024-01-19T11:52:00"/>
    <s v="11:52"/>
    <d v="1899-12-30T23:45:59"/>
    <x v="4"/>
    <x v="0"/>
    <x v="30"/>
    <x v="0"/>
    <n v="8193"/>
  </r>
  <r>
    <n v="4493"/>
    <d v="2024-01-20T11:39:40"/>
    <d v="2024-01-20T11:41:45"/>
    <s v="45688293@ventasyservicios.com.co"/>
    <s v="Juan David Mendez"/>
    <m/>
    <d v="2024-01-19T00:00:00"/>
    <s v="10:57"/>
    <x v="0"/>
    <m/>
    <m/>
    <m/>
    <m/>
    <m/>
    <m/>
    <m/>
    <m/>
    <s v="facturaelectronica@oitproductos.com"/>
    <s v="FW: Re: RV: Devolucion Saldo a Favor NIT 901145809-2"/>
    <s v="8.22463866"/>
    <s v="OIT PRODUCTOS Y SOLUCIONES QUIMICAS S.A."/>
    <s v="NO DETERMINADO"/>
    <s v="CLIENTE EXTERNO"/>
    <x v="0"/>
    <m/>
    <s v="MÓVIL"/>
    <m/>
    <m/>
    <s v="SALDO"/>
    <m/>
    <m/>
    <m/>
    <m/>
    <m/>
    <m/>
    <m/>
    <m/>
    <m/>
    <m/>
    <m/>
    <m/>
    <m/>
    <m/>
    <m/>
    <m/>
    <m/>
    <m/>
    <m/>
    <m/>
    <m/>
    <m/>
    <m/>
    <m/>
    <m/>
    <m/>
    <m/>
    <m/>
    <m/>
    <m/>
    <m/>
    <m/>
    <m/>
    <m/>
    <m/>
    <m/>
    <m/>
    <m/>
    <m/>
    <m/>
    <m/>
    <m/>
    <m/>
    <m/>
    <m/>
    <m/>
    <m/>
    <m/>
    <s v="DEVOLUCIÓN DE SALDO"/>
    <m/>
    <m/>
    <m/>
    <m/>
    <m/>
    <m/>
    <m/>
    <m/>
    <m/>
    <m/>
    <m/>
    <m/>
    <m/>
    <m/>
    <m/>
    <m/>
    <m/>
    <m/>
    <m/>
    <m/>
    <m/>
    <m/>
    <m/>
    <m/>
    <m/>
    <m/>
    <m/>
    <m/>
    <m/>
    <m/>
    <m/>
    <m/>
    <m/>
    <m/>
    <m/>
    <m/>
    <m/>
    <m/>
    <m/>
    <m/>
    <m/>
    <m/>
    <m/>
    <m/>
    <m/>
    <m/>
    <m/>
    <m/>
    <m/>
    <m/>
    <m/>
    <m/>
    <m/>
    <m/>
    <m/>
    <m/>
    <m/>
    <m/>
    <m/>
    <x v="0"/>
    <m/>
    <m/>
    <m/>
    <m/>
    <m/>
    <s v="ESCALADO"/>
    <s v="MYIT"/>
    <d v="2024-01-20T00:00:00"/>
    <m/>
    <m/>
    <x v="10"/>
    <x v="0"/>
    <x v="1"/>
    <x v="0"/>
    <x v="0"/>
    <n v="1"/>
    <n v="1"/>
    <n v="1"/>
    <n v="1"/>
    <x v="0"/>
    <n v="1"/>
    <s v="8.22463866OIT PRODUCTOS Y SOLUCIONES QUIMICAS S.A."/>
    <x v="1"/>
    <d v="2024-01-20T00:00:00"/>
    <x v="4457"/>
    <d v="1899-12-30T00:00:00"/>
    <d v="2024-01-19T10:57:00"/>
    <s v="10:57"/>
    <d v="1899-12-31T00:44:45"/>
    <x v="0"/>
    <x v="0"/>
    <x v="4"/>
    <x v="1"/>
    <n v="8193"/>
  </r>
  <r>
    <n v="4494"/>
    <d v="2024-01-20T11:53:37"/>
    <d v="2024-01-20T11:54:44"/>
    <s v="46044959@ventasyservicios.com.co"/>
    <s v="Brayan Enrique Cuida Castillo"/>
    <m/>
    <d v="2024-01-18T00:00:00"/>
    <s v="7:22 p. m."/>
    <x v="4"/>
    <m/>
    <m/>
    <m/>
    <m/>
    <m/>
    <m/>
    <m/>
    <m/>
    <s v="gerencia@madissonboutiquehotel.com"/>
    <s v="Re: DERECHO DE PETICION SERVICIO CONTRATADOS  MADISSON BOUTIQUE HOTEL NIT. 900055058-8"/>
    <s v="91385373 49146067 "/>
    <s v="MADISSON INN HOTEL CARTAGENA SAS "/>
    <s v="MICRO"/>
    <s v="CLIENTE CLARO"/>
    <x v="0"/>
    <m/>
    <s v="FIJO"/>
    <s v="HFC"/>
    <s v="PQR"/>
    <m/>
    <m/>
    <m/>
    <m/>
    <m/>
    <m/>
    <m/>
    <m/>
    <m/>
    <m/>
    <m/>
    <m/>
    <m/>
    <m/>
    <m/>
    <m/>
    <m/>
    <m/>
    <m/>
    <m/>
    <m/>
    <m/>
    <m/>
    <m/>
    <m/>
    <m/>
    <m/>
    <m/>
    <m/>
    <m/>
    <m/>
    <m/>
    <m/>
    <m/>
    <m/>
    <m/>
    <m/>
    <s v="NO RECEPCIÓN DE SOLICITUD (PQR - RECURSO)"/>
    <m/>
    <m/>
    <m/>
    <m/>
    <m/>
    <m/>
    <m/>
    <m/>
    <m/>
    <m/>
    <m/>
    <m/>
    <m/>
    <m/>
    <m/>
    <m/>
    <m/>
    <m/>
    <m/>
    <m/>
    <m/>
    <m/>
    <m/>
    <m/>
    <m/>
    <m/>
    <m/>
    <m/>
    <m/>
    <m/>
    <m/>
    <m/>
    <m/>
    <m/>
    <m/>
    <m/>
    <m/>
    <m/>
    <m/>
    <m/>
    <m/>
    <m/>
    <m/>
    <m/>
    <m/>
    <m/>
    <m/>
    <m/>
    <m/>
    <m/>
    <m/>
    <m/>
    <m/>
    <m/>
    <m/>
    <m/>
    <m/>
    <m/>
    <m/>
    <m/>
    <m/>
    <m/>
    <m/>
    <m/>
    <m/>
    <m/>
    <m/>
    <m/>
    <m/>
    <m/>
    <m/>
    <x v="0"/>
    <m/>
    <m/>
    <m/>
    <m/>
    <m/>
    <s v="GESTIONADO"/>
    <m/>
    <d v="2024-01-20T00:00:00"/>
    <s v="nn"/>
    <m/>
    <x v="69"/>
    <x v="0"/>
    <x v="0"/>
    <x v="0"/>
    <x v="0"/>
    <n v="1"/>
    <n v="1"/>
    <n v="1"/>
    <n v="1"/>
    <x v="0"/>
    <n v="1"/>
    <s v="91385373 49146067 MADISSON INN HOTEL CARTAGENA SAS "/>
    <x v="0"/>
    <d v="2024-01-20T00:00:00"/>
    <x v="4458"/>
    <d v="1899-12-30T00:00:00"/>
    <d v="2024-01-18T07:22:00"/>
    <s v="7:22"/>
    <d v="1900-01-01T04:32:44"/>
    <x v="0"/>
    <x v="0"/>
    <x v="7"/>
    <x v="0"/>
    <n v="8193"/>
  </r>
  <r>
    <n v="4495"/>
    <d v="2024-01-20T11:57:43"/>
    <d v="2024-01-20T11:57:58"/>
    <s v="45113897@ventasyservicios.com.co"/>
    <s v="Diana Carolina Zambrano Cruz"/>
    <m/>
    <d v="2024-01-19T00:00:00"/>
    <s v="12:07"/>
    <x v="4"/>
    <m/>
    <m/>
    <m/>
    <m/>
    <m/>
    <m/>
    <m/>
    <m/>
    <s v="embajadachinacolombia@gmail.com"/>
    <s v="Re: Embajada China - Solicitud de una Reunión de Servicio Cuenta 10026306"/>
    <s v="10026306"/>
    <s v="EMBAJADA DE LA REPUBLICA POPULAR DE CHIN   "/>
    <s v="INTERMEDIAS"/>
    <s v="CLIENTE EXTERNO"/>
    <x v="0"/>
    <m/>
    <s v="FIJO"/>
    <s v="HFC"/>
    <s v="PQR"/>
    <m/>
    <m/>
    <m/>
    <m/>
    <m/>
    <m/>
    <m/>
    <m/>
    <m/>
    <m/>
    <m/>
    <m/>
    <m/>
    <m/>
    <m/>
    <m/>
    <m/>
    <m/>
    <m/>
    <m/>
    <m/>
    <m/>
    <m/>
    <m/>
    <m/>
    <m/>
    <m/>
    <m/>
    <m/>
    <m/>
    <m/>
    <m/>
    <m/>
    <m/>
    <m/>
    <m/>
    <m/>
    <s v="NO RECEPCIÓN DE SOLICITUD (PQR - RECURSO)"/>
    <m/>
    <m/>
    <m/>
    <m/>
    <m/>
    <m/>
    <m/>
    <m/>
    <m/>
    <m/>
    <m/>
    <m/>
    <m/>
    <m/>
    <m/>
    <m/>
    <m/>
    <m/>
    <m/>
    <m/>
    <m/>
    <m/>
    <m/>
    <m/>
    <m/>
    <m/>
    <m/>
    <m/>
    <m/>
    <m/>
    <m/>
    <m/>
    <m/>
    <m/>
    <m/>
    <m/>
    <m/>
    <m/>
    <m/>
    <m/>
    <m/>
    <m/>
    <m/>
    <m/>
    <m/>
    <m/>
    <m/>
    <m/>
    <m/>
    <m/>
    <m/>
    <m/>
    <m/>
    <m/>
    <m/>
    <m/>
    <m/>
    <m/>
    <m/>
    <m/>
    <m/>
    <m/>
    <m/>
    <m/>
    <m/>
    <m/>
    <m/>
    <m/>
    <m/>
    <m/>
    <m/>
    <x v="0"/>
    <m/>
    <m/>
    <m/>
    <m/>
    <m/>
    <s v="GESTIONADO"/>
    <m/>
    <d v="2024-01-20T00:00:00"/>
    <m/>
    <m/>
    <x v="69"/>
    <x v="0"/>
    <x v="0"/>
    <x v="0"/>
    <x v="0"/>
    <n v="1"/>
    <n v="1"/>
    <n v="1"/>
    <n v="1"/>
    <x v="0"/>
    <n v="1"/>
    <s v="10026306EMBAJADA DE LA REPUBLICA POPULAR DE CHIN   "/>
    <x v="0"/>
    <d v="2024-01-20T00:00:00"/>
    <x v="4459"/>
    <d v="1899-12-30T00:00:00"/>
    <d v="2024-01-19T12:07:00"/>
    <s v="12:07"/>
    <d v="1899-12-30T23:50:58"/>
    <x v="4"/>
    <x v="0"/>
    <x v="30"/>
    <x v="0"/>
    <n v="8193"/>
  </r>
  <r>
    <n v="4496"/>
    <d v="2024-01-20T12:03:47"/>
    <d v="2024-01-20T12:04:49"/>
    <s v="45077016@ventasyservicios.com.co"/>
    <s v="Luis Guanuquiza Dominguez"/>
    <m/>
    <d v="2024-01-19T00:00:00"/>
    <s v="05:35"/>
    <x v="3"/>
    <m/>
    <s v="15572619"/>
    <m/>
    <m/>
    <m/>
    <m/>
    <m/>
    <m/>
    <m/>
    <m/>
    <s v="901040234"/>
    <s v="PROMOTORA NIVEL"/>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20T00:00:00"/>
    <m/>
    <m/>
    <x v="21"/>
    <x v="3"/>
    <x v="0"/>
    <x v="0"/>
    <x v="0"/>
    <n v="1"/>
    <n v="1"/>
    <n v="1"/>
    <n v="1"/>
    <x v="0"/>
    <n v="1"/>
    <s v="901040234PROMOTORA NIVEL"/>
    <x v="0"/>
    <d v="2024-01-20T00:00:00"/>
    <x v="4460"/>
    <d v="1899-12-30T00:00:00"/>
    <d v="2024-01-19T05:35:00"/>
    <s v="05:35"/>
    <d v="1899-12-31T06:29:49"/>
    <x v="0"/>
    <x v="0"/>
    <x v="25"/>
    <x v="1"/>
    <n v="8193"/>
  </r>
  <r>
    <n v="4497"/>
    <d v="2024-01-20T12:09:21"/>
    <d v="2024-01-20T12:10:07"/>
    <s v="45688293@ventasyservicios.com.co"/>
    <s v="Juan David Mendez"/>
    <m/>
    <d v="2024-01-19T00:00:00"/>
    <s v="11:08"/>
    <x v="0"/>
    <m/>
    <m/>
    <m/>
    <m/>
    <m/>
    <m/>
    <m/>
    <m/>
    <s v="pyme@cell-people.com"/>
    <s v="Fwd: SOLICITUD ACTIVACION ESIM EMPRESA FERROSOS SAS/900591372"/>
    <s v="8.22277457"/>
    <s v="FERROSOS S.A.S."/>
    <s v="PYME MEDIANA"/>
    <s v="CONSULTOR COMERCIAL"/>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20T00:00:00"/>
    <m/>
    <m/>
    <x v="21"/>
    <x v="0"/>
    <x v="0"/>
    <x v="0"/>
    <x v="0"/>
    <n v="1"/>
    <n v="1"/>
    <n v="1"/>
    <n v="1"/>
    <x v="0"/>
    <n v="1"/>
    <s v="8.22277457FERROSOS S.A.S."/>
    <x v="0"/>
    <d v="2024-01-20T00:00:00"/>
    <x v="4461"/>
    <d v="1899-12-30T00:00:00"/>
    <d v="2024-01-19T11:08:00"/>
    <s v="11:08"/>
    <d v="1899-12-31T01:02:07"/>
    <x v="0"/>
    <x v="0"/>
    <x v="4"/>
    <x v="1"/>
    <n v="8193"/>
  </r>
  <r>
    <n v="4498"/>
    <d v="2024-01-20T12:13:52"/>
    <d v="2024-01-20T12:15:01"/>
    <s v="45077024@ventasyservicios.com.co"/>
    <s v="Leidy Tatiana Pinzon Calderon"/>
    <m/>
    <d v="2024-01-19T00:00:00"/>
    <s v="15:03"/>
    <x v="7"/>
    <m/>
    <m/>
    <m/>
    <m/>
    <m/>
    <m/>
    <s v="ique56@hotmail.com"/>
    <s v="Re: CESION DE CONTRATO"/>
    <m/>
    <m/>
    <s v="3126255302"/>
    <s v="I.E. INGENIERIA ELECTRICA LIMITADA"/>
    <s v="PYME MEDIAN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20T00:00:00"/>
    <m/>
    <m/>
    <x v="81"/>
    <x v="6"/>
    <x v="0"/>
    <x v="0"/>
    <x v="0"/>
    <n v="1"/>
    <n v="1"/>
    <n v="1"/>
    <n v="1"/>
    <x v="0"/>
    <n v="1"/>
    <s v="3126255302I.E. INGENIERIA ELECTRICA LIMITADA"/>
    <x v="0"/>
    <d v="2024-01-20T00:00:00"/>
    <x v="4462"/>
    <d v="1899-12-30T00:00:00"/>
    <d v="2024-01-19T15:03:00"/>
    <s v="15:03"/>
    <d v="1899-12-30T21:12:01"/>
    <x v="4"/>
    <x v="0"/>
    <x v="12"/>
    <x v="1"/>
    <n v="8193"/>
  </r>
  <r>
    <n v="4499"/>
    <d v="2024-01-20T12:17:51"/>
    <d v="2024-01-20T12:19:10"/>
    <s v="45077016@ventasyservicios.com.co"/>
    <s v="Luis Guanuquiza Dominguez"/>
    <m/>
    <d v="2024-01-19T00:00:00"/>
    <s v="17:36"/>
    <x v="3"/>
    <m/>
    <s v="15572620"/>
    <m/>
    <m/>
    <m/>
    <m/>
    <m/>
    <m/>
    <m/>
    <m/>
    <s v="900112031"/>
    <s v="AGROPECUARIA BUCOLSA S.A"/>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20T00:00:00"/>
    <m/>
    <m/>
    <x v="21"/>
    <x v="3"/>
    <x v="0"/>
    <x v="14"/>
    <x v="1"/>
    <n v="1"/>
    <n v="1"/>
    <n v="1"/>
    <n v="1"/>
    <x v="0"/>
    <n v="1"/>
    <s v="900112031AGROPECUARIA BUCOLSA S.A"/>
    <x v="0"/>
    <d v="2024-01-20T00:00:00"/>
    <x v="4463"/>
    <d v="1899-12-30T00:00:00"/>
    <d v="2024-01-19T17:36:00"/>
    <s v="17:36"/>
    <d v="1899-12-30T18:43:10"/>
    <x v="4"/>
    <x v="0"/>
    <x v="25"/>
    <x v="1"/>
    <n v="8193"/>
  </r>
  <r>
    <n v="4500"/>
    <d v="2024-01-20T12:11:16"/>
    <d v="2024-01-20T12:27:26"/>
    <s v="45113897@ventasyservicios.com.co"/>
    <s v="Diana Carolina Zambrano Cruz"/>
    <m/>
    <d v="2024-01-19T00:00:00"/>
    <s v="15:10"/>
    <x v="4"/>
    <m/>
    <m/>
    <m/>
    <m/>
    <m/>
    <m/>
    <m/>
    <m/>
    <s v="administrativa@monsalveabogados.com"/>
    <s v="SOLICITUD DE CESION SERVICIO EMPRESARIAL"/>
    <s v="12147745"/>
    <s v="MONSALVE ABOGADOS S.A.S."/>
    <s v="MICRO"/>
    <s v="CLIENTE EXTERNO"/>
    <x v="0"/>
    <m/>
    <s v="FIJO"/>
    <s v="FO"/>
    <s v="CESIÓN DE CONTRATO"/>
    <m/>
    <m/>
    <m/>
    <m/>
    <m/>
    <m/>
    <m/>
    <m/>
    <m/>
    <m/>
    <m/>
    <m/>
    <s v="ENTREGA DE DOCUMENTOS"/>
    <m/>
    <m/>
    <m/>
    <m/>
    <m/>
    <m/>
    <m/>
    <m/>
    <m/>
    <m/>
    <m/>
    <m/>
    <m/>
    <m/>
    <m/>
    <m/>
    <m/>
    <m/>
    <m/>
    <m/>
    <m/>
    <m/>
    <m/>
    <m/>
    <m/>
    <m/>
    <m/>
    <m/>
    <m/>
    <m/>
    <m/>
    <m/>
    <m/>
    <m/>
    <m/>
    <m/>
    <m/>
    <m/>
    <m/>
    <m/>
    <m/>
    <m/>
    <m/>
    <m/>
    <m/>
    <m/>
    <m/>
    <m/>
    <m/>
    <m/>
    <m/>
    <m/>
    <m/>
    <m/>
    <m/>
    <m/>
    <m/>
    <m/>
    <m/>
    <m/>
    <m/>
    <m/>
    <m/>
    <m/>
    <m/>
    <m/>
    <m/>
    <m/>
    <m/>
    <m/>
    <m/>
    <m/>
    <m/>
    <m/>
    <m/>
    <m/>
    <m/>
    <m/>
    <m/>
    <m/>
    <m/>
    <m/>
    <m/>
    <m/>
    <m/>
    <m/>
    <m/>
    <m/>
    <m/>
    <m/>
    <m/>
    <m/>
    <m/>
    <m/>
    <m/>
    <m/>
    <x v="0"/>
    <m/>
    <m/>
    <m/>
    <m/>
    <m/>
    <s v="GESTIONADO"/>
    <m/>
    <d v="2024-01-20T00:00:00"/>
    <m/>
    <m/>
    <x v="148"/>
    <x v="0"/>
    <x v="0"/>
    <x v="0"/>
    <x v="0"/>
    <n v="1"/>
    <n v="1"/>
    <n v="1"/>
    <n v="1"/>
    <x v="0"/>
    <n v="1"/>
    <s v="12147745MONSALVE ABOGADOS S.A.S."/>
    <x v="0"/>
    <d v="2024-01-20T00:00:00"/>
    <x v="4464"/>
    <d v="1899-12-30T00:00:00"/>
    <d v="2024-01-19T15:10:00"/>
    <s v="15:10"/>
    <d v="1899-12-30T21:17:26"/>
    <x v="4"/>
    <x v="0"/>
    <x v="30"/>
    <x v="0"/>
    <n v="8193"/>
  </r>
  <r>
    <n v="4501"/>
    <d v="2024-01-20T12:26:32"/>
    <d v="2024-01-20T12:27:47"/>
    <s v="45077024@ventasyservicios.com.co"/>
    <s v="Leidy Tatiana Pinzon Calderon"/>
    <m/>
    <d v="2024-01-19T00:00:00"/>
    <s v="15:45"/>
    <x v="7"/>
    <m/>
    <m/>
    <m/>
    <m/>
    <m/>
    <m/>
    <s v="aux.contable@procoi.com"/>
    <s v="Re: Solicitud Cesión de contrato lineal móvil"/>
    <m/>
    <m/>
    <s v="3146183612"/>
    <s v="PROVEEDORES PARA CONSTRUCCION"/>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0T00:00:00"/>
    <m/>
    <m/>
    <x v="78"/>
    <x v="6"/>
    <x v="0"/>
    <x v="0"/>
    <x v="0"/>
    <n v="1"/>
    <n v="1"/>
    <n v="1"/>
    <n v="1"/>
    <x v="0"/>
    <n v="1"/>
    <s v="3146183612PROVEEDORES PARA CONSTRUCCION"/>
    <x v="0"/>
    <d v="2024-01-20T00:00:00"/>
    <x v="4465"/>
    <d v="1899-12-30T00:00:00"/>
    <d v="2024-01-19T15:45:00"/>
    <s v="15:45"/>
    <d v="1899-12-30T20:42:47"/>
    <x v="4"/>
    <x v="0"/>
    <x v="12"/>
    <x v="1"/>
    <n v="8193"/>
  </r>
  <r>
    <n v="4502"/>
    <d v="2024-01-20T12:34:01"/>
    <d v="2024-01-20T12:35:05"/>
    <s v="45077024@ventasyservicios.com.co"/>
    <s v="Leidy Tatiana Pinzon Calderon"/>
    <m/>
    <d v="2024-01-19T00:00:00"/>
    <s v="16:28"/>
    <x v="7"/>
    <m/>
    <m/>
    <m/>
    <m/>
    <m/>
    <m/>
    <s v="recepcion@ccc.com.co"/>
    <s v="Re:  Cesión para la línea 312 202 96 46"/>
    <m/>
    <m/>
    <s v="3122029646"/>
    <s v="COMPA??A COLOMBIANA DE CONSULTORES S.A.S"/>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0T00:00:00"/>
    <m/>
    <m/>
    <x v="78"/>
    <x v="6"/>
    <x v="0"/>
    <x v="0"/>
    <x v="0"/>
    <n v="1"/>
    <n v="1"/>
    <n v="1"/>
    <n v="1"/>
    <x v="0"/>
    <n v="1"/>
    <s v="3122029646COMPA??A COLOMBIANA DE CONSULTORES S.A.S"/>
    <x v="0"/>
    <d v="2024-01-20T00:00:00"/>
    <x v="4466"/>
    <d v="1899-12-30T00:00:00"/>
    <d v="2024-01-19T16:28:00"/>
    <s v="16:28"/>
    <d v="1899-12-30T20:07:05"/>
    <x v="4"/>
    <x v="0"/>
    <x v="12"/>
    <x v="1"/>
    <n v="8193"/>
  </r>
  <r>
    <n v="4503"/>
    <d v="2024-01-20T12:37:26"/>
    <d v="2024-01-20T12:43:02"/>
    <s v="46046817@ventasyservicios.com.co"/>
    <s v="Nicolas Romero Parra"/>
    <m/>
    <d v="2024-01-18T00:00:00"/>
    <s v="11:05"/>
    <x v="0"/>
    <m/>
    <m/>
    <m/>
    <m/>
    <m/>
    <m/>
    <m/>
    <m/>
    <s v="katherin.acevedo@equipostrex.com "/>
    <s v="CASO FIBRA OPTICA ID 1424377"/>
    <s v="12379080"/>
    <s v="EQUIPOS Y SERVICIOS TREX DE COLOMBIA S.A.S."/>
    <s v="PYME MEDIANA"/>
    <s v="NOVEDADES NEGOCIOS"/>
    <x v="0"/>
    <m/>
    <s v="FIJO"/>
    <s v="FO"/>
    <s v="CASO A OTRAS ÁREAS"/>
    <m/>
    <m/>
    <m/>
    <m/>
    <m/>
    <m/>
    <m/>
    <m/>
    <s v="NOVEDADES PYME"/>
    <m/>
    <m/>
    <m/>
    <m/>
    <m/>
    <m/>
    <m/>
    <m/>
    <m/>
    <m/>
    <m/>
    <m/>
    <m/>
    <m/>
    <m/>
    <m/>
    <m/>
    <m/>
    <m/>
    <m/>
    <m/>
    <m/>
    <m/>
    <m/>
    <m/>
    <m/>
    <m/>
    <m/>
    <m/>
    <m/>
    <m/>
    <m/>
    <m/>
    <m/>
    <m/>
    <m/>
    <m/>
    <m/>
    <m/>
    <m/>
    <m/>
    <m/>
    <m/>
    <m/>
    <m/>
    <m/>
    <m/>
    <m/>
    <m/>
    <m/>
    <m/>
    <m/>
    <m/>
    <m/>
    <m/>
    <m/>
    <m/>
    <m/>
    <m/>
    <m/>
    <m/>
    <m/>
    <m/>
    <m/>
    <m/>
    <m/>
    <m/>
    <m/>
    <m/>
    <m/>
    <m/>
    <m/>
    <m/>
    <m/>
    <m/>
    <m/>
    <m/>
    <m/>
    <m/>
    <m/>
    <m/>
    <m/>
    <m/>
    <m/>
    <m/>
    <m/>
    <m/>
    <m/>
    <m/>
    <m/>
    <m/>
    <m/>
    <m/>
    <m/>
    <m/>
    <m/>
    <m/>
    <m/>
    <m/>
    <m/>
    <x v="0"/>
    <m/>
    <m/>
    <m/>
    <m/>
    <m/>
    <s v="GESTIONADO"/>
    <m/>
    <d v="2024-01-20T00:00:00"/>
    <s v="N/A"/>
    <s v="20694334"/>
    <x v="94"/>
    <x v="0"/>
    <x v="0"/>
    <x v="0"/>
    <x v="0"/>
    <n v="1"/>
    <n v="1"/>
    <n v="1"/>
    <n v="1"/>
    <x v="2"/>
    <n v="4"/>
    <s v="12379080EQUIPOS Y SERVICIOS TREX DE COLOMBIA S.A.S."/>
    <x v="1"/>
    <d v="2024-01-20T00:00:00"/>
    <x v="4467"/>
    <d v="1899-12-30T00:00:00"/>
    <d v="2024-01-18T11:05:00"/>
    <s v="11:05"/>
    <d v="1900-01-01T01:38:02"/>
    <x v="0"/>
    <x v="0"/>
    <x v="3"/>
    <x v="1"/>
    <n v="8193"/>
  </r>
  <r>
    <n v="4504"/>
    <d v="2024-01-20T12:43:04"/>
    <d v="2024-01-20T12:44:15"/>
    <s v="46046817@ventasyservicios.com.co"/>
    <s v="Nicolas Romero Parra"/>
    <m/>
    <d v="2024-01-18T00:00:00"/>
    <s v="11:19"/>
    <x v="0"/>
    <m/>
    <m/>
    <m/>
    <m/>
    <m/>
    <m/>
    <m/>
    <m/>
    <s v="paola.gonzalezi@claro.com.co"/>
    <s v="RV: RV: Escalamiento Movil facturacion  y portal / FONDO REGIONAL DE GARANTIAS S A / NIT 805007342-6"/>
    <s v="8.21523510"/>
    <s v="FONDO DE GARANTIAS S.A CONFE"/>
    <s v="PYME MEDIANA"/>
    <s v="CONSULTOR COMERCIAL"/>
    <x v="0"/>
    <m/>
    <s v="MÓVIL"/>
    <m/>
    <m/>
    <s v="PORTAL CORPORATIVO - APP - PERFILAMIENTO"/>
    <m/>
    <m/>
    <m/>
    <m/>
    <m/>
    <m/>
    <m/>
    <m/>
    <m/>
    <m/>
    <m/>
    <m/>
    <m/>
    <m/>
    <m/>
    <m/>
    <m/>
    <m/>
    <m/>
    <m/>
    <m/>
    <m/>
    <m/>
    <m/>
    <m/>
    <m/>
    <m/>
    <m/>
    <m/>
    <m/>
    <m/>
    <m/>
    <m/>
    <m/>
    <m/>
    <s v="REGISTRO"/>
    <m/>
    <m/>
    <m/>
    <m/>
    <m/>
    <m/>
    <m/>
    <m/>
    <m/>
    <m/>
    <m/>
    <m/>
    <m/>
    <m/>
    <m/>
    <m/>
    <m/>
    <m/>
    <m/>
    <m/>
    <m/>
    <m/>
    <m/>
    <m/>
    <m/>
    <m/>
    <m/>
    <m/>
    <m/>
    <m/>
    <m/>
    <m/>
    <m/>
    <m/>
    <m/>
    <m/>
    <m/>
    <m/>
    <m/>
    <m/>
    <m/>
    <m/>
    <m/>
    <m/>
    <m/>
    <m/>
    <m/>
    <m/>
    <m/>
    <m/>
    <m/>
    <m/>
    <m/>
    <m/>
    <m/>
    <m/>
    <m/>
    <m/>
    <m/>
    <m/>
    <m/>
    <m/>
    <m/>
    <m/>
    <m/>
    <m/>
    <m/>
    <m/>
    <m/>
    <m/>
    <m/>
    <m/>
    <x v="0"/>
    <m/>
    <m/>
    <m/>
    <m/>
    <m/>
    <s v="GESTIONADO"/>
    <m/>
    <d v="2024-01-20T00:00:00"/>
    <s v="N/A"/>
    <s v="0"/>
    <x v="99"/>
    <x v="0"/>
    <x v="0"/>
    <x v="0"/>
    <x v="0"/>
    <n v="1"/>
    <n v="1"/>
    <n v="1"/>
    <n v="1"/>
    <x v="0"/>
    <n v="1"/>
    <s v="8.21523510FONDO DE GARANTIAS S.A CONFE"/>
    <x v="0"/>
    <d v="2024-01-20T00:00:00"/>
    <x v="4468"/>
    <d v="1899-12-30T00:00:00"/>
    <d v="2024-01-18T11:19:00"/>
    <s v="11:19"/>
    <d v="1900-01-01T01:25:15"/>
    <x v="0"/>
    <x v="0"/>
    <x v="3"/>
    <x v="1"/>
    <n v="8193"/>
  </r>
  <r>
    <n v="4505"/>
    <d v="2024-01-20T12:44:22"/>
    <d v="2024-01-20T12:45:10"/>
    <s v="45688293@ventasyservicios.com.co"/>
    <s v="Juan David Mendez"/>
    <m/>
    <d v="2024-01-19T00:00:00"/>
    <s v="11:28"/>
    <x v="0"/>
    <m/>
    <m/>
    <m/>
    <m/>
    <m/>
    <m/>
    <m/>
    <m/>
    <s v="yury.florido@claro.com.co"/>
    <s v="AJUSTE MOVIL - CASTELLANOS BARON WILLIAM EDUARDO"/>
    <s v="8.22426152"/>
    <s v="TRANS POLAR S.A.S."/>
    <s v="MICRO"/>
    <s v="CLIENTE CLARO"/>
    <x v="0"/>
    <m/>
    <s v="MÓVIL"/>
    <m/>
    <m/>
    <s v="FIDELIZACIÓN - RETENCIÓN"/>
    <m/>
    <m/>
    <m/>
    <m/>
    <m/>
    <m/>
    <m/>
    <m/>
    <m/>
    <m/>
    <m/>
    <m/>
    <m/>
    <m/>
    <m/>
    <m/>
    <m/>
    <m/>
    <m/>
    <m/>
    <s v="APLICACIÓN CAMPAÑA DE DESCUENTO"/>
    <m/>
    <m/>
    <m/>
    <m/>
    <m/>
    <m/>
    <m/>
    <m/>
    <m/>
    <m/>
    <m/>
    <m/>
    <m/>
    <m/>
    <m/>
    <m/>
    <m/>
    <m/>
    <m/>
    <m/>
    <m/>
    <m/>
    <m/>
    <m/>
    <m/>
    <m/>
    <m/>
    <m/>
    <m/>
    <m/>
    <m/>
    <m/>
    <m/>
    <m/>
    <m/>
    <m/>
    <m/>
    <m/>
    <m/>
    <m/>
    <m/>
    <m/>
    <m/>
    <m/>
    <m/>
    <m/>
    <m/>
    <m/>
    <m/>
    <m/>
    <m/>
    <m/>
    <m/>
    <m/>
    <m/>
    <m/>
    <m/>
    <m/>
    <m/>
    <m/>
    <m/>
    <m/>
    <m/>
    <m/>
    <m/>
    <m/>
    <m/>
    <m/>
    <m/>
    <m/>
    <m/>
    <m/>
    <m/>
    <m/>
    <m/>
    <m/>
    <m/>
    <m/>
    <m/>
    <m/>
    <m/>
    <m/>
    <m/>
    <m/>
    <m/>
    <m/>
    <m/>
    <x v="0"/>
    <m/>
    <m/>
    <m/>
    <m/>
    <m/>
    <s v="GESTIONADO"/>
    <m/>
    <d v="2024-01-20T00:00:00"/>
    <m/>
    <m/>
    <x v="109"/>
    <x v="0"/>
    <x v="0"/>
    <x v="0"/>
    <x v="0"/>
    <n v="1"/>
    <n v="1"/>
    <n v="1"/>
    <n v="1"/>
    <x v="0"/>
    <n v="1"/>
    <s v="8.22426152TRANS POLAR S.A.S."/>
    <x v="0"/>
    <d v="2024-01-20T00:00:00"/>
    <x v="4469"/>
    <d v="1899-12-30T00:00:00"/>
    <d v="2024-01-19T11:28:00"/>
    <s v="11:28"/>
    <d v="1899-12-31T01:17:10"/>
    <x v="0"/>
    <x v="0"/>
    <x v="4"/>
    <x v="1"/>
    <n v="8193"/>
  </r>
  <r>
    <n v="4506"/>
    <d v="2024-01-20T12:49:00"/>
    <d v="2024-01-20T12:49:47"/>
    <s v="46044959@ventasyservicios.com.co"/>
    <s v="Brayan Enrique Cuida Castillo"/>
    <m/>
    <d v="2024-01-18T00:00:00"/>
    <s v="6:14 p. m."/>
    <x v="4"/>
    <m/>
    <m/>
    <m/>
    <m/>
    <m/>
    <m/>
    <m/>
    <m/>
    <s v="compras@grupokoi.co"/>
    <s v="SOLICITUD DE PQR"/>
    <s v="14845966 "/>
    <s v="G KOI SAS "/>
    <s v="MICRO"/>
    <s v="CLIENTE CLAR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20T00:00:00"/>
    <s v="NN"/>
    <m/>
    <x v="47"/>
    <x v="0"/>
    <x v="0"/>
    <x v="0"/>
    <x v="0"/>
    <n v="1"/>
    <n v="1"/>
    <n v="1"/>
    <n v="1"/>
    <x v="0"/>
    <n v="1"/>
    <s v="14845966 G KOI SAS "/>
    <x v="0"/>
    <d v="2024-01-20T00:00:00"/>
    <x v="4470"/>
    <d v="1899-12-30T00:00:00"/>
    <d v="2024-01-18T06:14:00"/>
    <s v="6:14"/>
    <d v="1900-01-01T06:35:47"/>
    <x v="0"/>
    <x v="0"/>
    <x v="7"/>
    <x v="0"/>
    <n v="8193"/>
  </r>
  <r>
    <n v="4507"/>
    <d v="2024-01-20T12:49:37"/>
    <d v="2024-01-20T12:50:50"/>
    <s v="45077024@ventasyservicios.com.co"/>
    <s v="Leidy Tatiana Pinzon Calderon"/>
    <m/>
    <d v="2024-01-19T00:00:00"/>
    <s v="16:32"/>
    <x v="7"/>
    <m/>
    <m/>
    <m/>
    <m/>
    <m/>
    <m/>
    <s v="juan.arboleda@cah.org.co"/>
    <s v="Re: CANCELACION"/>
    <m/>
    <m/>
    <s v="3138358380"/>
    <s v="CORPORACION AYUDA HUMANITARIA"/>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0T00:00:00"/>
    <m/>
    <m/>
    <x v="78"/>
    <x v="6"/>
    <x v="0"/>
    <x v="0"/>
    <x v="0"/>
    <n v="1"/>
    <n v="1"/>
    <n v="1"/>
    <n v="1"/>
    <x v="0"/>
    <n v="1"/>
    <s v="3138358380CORPORACION AYUDA HUMANITARIA"/>
    <x v="0"/>
    <d v="2024-01-20T00:00:00"/>
    <x v="4471"/>
    <d v="1899-12-30T00:00:00"/>
    <d v="2024-01-19T16:32:00"/>
    <s v="16:32"/>
    <d v="1899-12-30T20:18:50"/>
    <x v="4"/>
    <x v="0"/>
    <x v="12"/>
    <x v="1"/>
    <n v="8193"/>
  </r>
  <r>
    <n v="4508"/>
    <d v="2024-01-20T12:57:20"/>
    <d v="2024-01-20T12:57:30"/>
    <s v="46044558@ventasyservicios.com.co"/>
    <s v="Dick Harry Rodriguez Rocha"/>
    <m/>
    <d v="2024-01-19T00:00:00"/>
    <s v="10:41"/>
    <x v="0"/>
    <m/>
    <m/>
    <m/>
    <m/>
    <m/>
    <m/>
    <m/>
    <m/>
    <s v="edward.carrillo@claro.com.co"/>
    <s v="FIDELIZACION // HSE GROUP // 809010087-8 // SERVICIO FIJOS"/>
    <s v="11274587"/>
    <s v="HSE CONSULTORES SAS"/>
    <s v="PYME PEQUEÑA"/>
    <s v="CLIENTE CLARO"/>
    <x v="0"/>
    <m/>
    <s v="FIJO"/>
    <s v="FO"/>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20T00:00:00"/>
    <m/>
    <m/>
    <x v="0"/>
    <x v="0"/>
    <x v="0"/>
    <x v="0"/>
    <x v="0"/>
    <n v="1"/>
    <n v="1"/>
    <n v="1"/>
    <n v="1"/>
    <x v="0"/>
    <n v="1"/>
    <s v="11274587HSE CONSULTORES SAS"/>
    <x v="0"/>
    <d v="2024-01-20T00:00:00"/>
    <x v="4472"/>
    <d v="1899-12-30T00:00:00"/>
    <d v="2024-01-19T10:41:00"/>
    <s v="10:41"/>
    <d v="1899-12-31T02:16:30"/>
    <x v="0"/>
    <x v="0"/>
    <x v="20"/>
    <x v="1"/>
    <n v="8193"/>
  </r>
  <r>
    <n v="4509"/>
    <d v="2024-01-20T12:54:11"/>
    <d v="2024-01-20T12:58:34"/>
    <s v="45077024@ventasyservicios.com.co"/>
    <s v="Leidy Tatiana Pinzon Calderon"/>
    <m/>
    <d v="2024-01-19T00:00:00"/>
    <s v="16:33"/>
    <x v="7"/>
    <m/>
    <m/>
    <m/>
    <m/>
    <m/>
    <m/>
    <s v="compras@isainmobiliaria.com.co"/>
    <s v="Re: ISA INMOBILIARIA SAS - CESIÓN DE CONTRATO "/>
    <m/>
    <m/>
    <s v="3042489772"/>
    <s v="ISA INMOBILIARIA SAS"/>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0T00:00:00"/>
    <m/>
    <m/>
    <x v="78"/>
    <x v="6"/>
    <x v="0"/>
    <x v="0"/>
    <x v="0"/>
    <n v="1"/>
    <n v="1"/>
    <n v="1"/>
    <n v="1"/>
    <x v="0"/>
    <n v="1"/>
    <s v="3042489772ISA INMOBILIARIA SAS"/>
    <x v="0"/>
    <d v="2024-01-20T00:00:00"/>
    <x v="4473"/>
    <d v="1899-12-30T00:00:00"/>
    <d v="2024-01-19T16:33:00"/>
    <s v="16:33"/>
    <d v="1899-12-30T20:25:34"/>
    <x v="4"/>
    <x v="0"/>
    <x v="12"/>
    <x v="1"/>
    <n v="8193"/>
  </r>
  <r>
    <n v="4510"/>
    <d v="2024-01-20T12:57:45"/>
    <d v="2024-01-20T12:59:51"/>
    <s v="45702314@ventasyservicios.com.co"/>
    <s v="Andrea Paola Jimenez Lopez"/>
    <m/>
    <d v="2024-01-18T00:00:00"/>
    <s v="19:41"/>
    <x v="4"/>
    <m/>
    <m/>
    <m/>
    <m/>
    <m/>
    <m/>
    <m/>
    <m/>
    <s v="juan.rojas@zancudometals.com.co; "/>
    <s v="Re: Pago no abonado CLARO _ ZANCUDO METALS CORP"/>
    <s v="11982189"/>
    <s v="ZANCUDO METALS CORP"/>
    <s v="PYME PEQUEÑA"/>
    <s v="CLIENTE EXTERNO"/>
    <x v="0"/>
    <m/>
    <s v="FIJO"/>
    <s v="FO"/>
    <s v="PAGO NO ABONADO"/>
    <m/>
    <m/>
    <m/>
    <m/>
    <m/>
    <m/>
    <m/>
    <m/>
    <m/>
    <m/>
    <m/>
    <m/>
    <m/>
    <m/>
    <m/>
    <m/>
    <m/>
    <m/>
    <m/>
    <m/>
    <m/>
    <m/>
    <m/>
    <m/>
    <m/>
    <m/>
    <m/>
    <m/>
    <m/>
    <m/>
    <m/>
    <m/>
    <m/>
    <s v="INFORMACIÓN - ACLARACIÓN"/>
    <m/>
    <m/>
    <m/>
    <m/>
    <m/>
    <m/>
    <m/>
    <m/>
    <m/>
    <m/>
    <m/>
    <m/>
    <m/>
    <m/>
    <m/>
    <m/>
    <m/>
    <m/>
    <m/>
    <m/>
    <m/>
    <m/>
    <m/>
    <m/>
    <m/>
    <m/>
    <m/>
    <m/>
    <m/>
    <m/>
    <m/>
    <m/>
    <m/>
    <m/>
    <m/>
    <m/>
    <m/>
    <m/>
    <m/>
    <m/>
    <m/>
    <m/>
    <m/>
    <m/>
    <m/>
    <m/>
    <m/>
    <m/>
    <m/>
    <m/>
    <m/>
    <m/>
    <m/>
    <m/>
    <m/>
    <m/>
    <m/>
    <m/>
    <m/>
    <m/>
    <m/>
    <m/>
    <m/>
    <m/>
    <m/>
    <m/>
    <m/>
    <m/>
    <m/>
    <m/>
    <m/>
    <m/>
    <m/>
    <m/>
    <m/>
    <x v="0"/>
    <m/>
    <m/>
    <m/>
    <m/>
    <m/>
    <s v="GESTIONADO"/>
    <m/>
    <d v="2024-01-20T00:00:00"/>
    <m/>
    <m/>
    <x v="28"/>
    <x v="0"/>
    <x v="0"/>
    <x v="0"/>
    <x v="0"/>
    <n v="1"/>
    <n v="1"/>
    <n v="1"/>
    <n v="1"/>
    <x v="2"/>
    <n v="2"/>
    <s v="11982189ZANCUDO METALS CORP"/>
    <x v="0"/>
    <d v="2024-01-20T00:00:00"/>
    <x v="4474"/>
    <d v="1899-12-30T00:00:00"/>
    <d v="2024-01-18T19:41:00"/>
    <s v="19:41"/>
    <d v="1899-12-31T17:18:51"/>
    <x v="0"/>
    <x v="0"/>
    <x v="32"/>
    <x v="0"/>
    <n v="8193"/>
  </r>
  <r>
    <n v="4511"/>
    <d v="2024-01-20T13:00:14"/>
    <d v="2024-01-20T13:01:34"/>
    <s v="46046817@ventasyservicios.com.co"/>
    <s v="Nicolas Romero Parra"/>
    <m/>
    <d v="2024-01-18T00:00:00"/>
    <s v="11:24"/>
    <x v="0"/>
    <m/>
    <m/>
    <m/>
    <m/>
    <m/>
    <m/>
    <m/>
    <m/>
    <s v="aida.calvov@claro.com.co"/>
    <s v="RV: RV:  SOLICITUD CIERRE DE TICKLER NIT 830052592"/>
    <s v="3124338828 "/>
    <s v="EQUIPOS Y SERVICIOS TREX DE COLOMBIA S.A.S."/>
    <s v="PYME MEDIANA"/>
    <s v="CONSULTOR COMERCIAL"/>
    <x v="0"/>
    <m/>
    <s v="MÓVIL"/>
    <m/>
    <m/>
    <s v="RECONEXIÓN - REINSTALACIÓN"/>
    <m/>
    <m/>
    <m/>
    <m/>
    <m/>
    <m/>
    <m/>
    <m/>
    <m/>
    <m/>
    <m/>
    <m/>
    <m/>
    <m/>
    <m/>
    <m/>
    <m/>
    <m/>
    <m/>
    <m/>
    <m/>
    <m/>
    <m/>
    <m/>
    <m/>
    <m/>
    <m/>
    <m/>
    <m/>
    <m/>
    <m/>
    <m/>
    <m/>
    <m/>
    <m/>
    <m/>
    <m/>
    <m/>
    <m/>
    <m/>
    <m/>
    <m/>
    <s v="REINSTALACIÓN POR REORIGINACIÓN"/>
    <m/>
    <m/>
    <m/>
    <m/>
    <m/>
    <m/>
    <m/>
    <m/>
    <m/>
    <m/>
    <m/>
    <m/>
    <m/>
    <m/>
    <m/>
    <m/>
    <m/>
    <m/>
    <m/>
    <m/>
    <m/>
    <m/>
    <m/>
    <m/>
    <m/>
    <m/>
    <m/>
    <m/>
    <m/>
    <m/>
    <m/>
    <m/>
    <m/>
    <m/>
    <m/>
    <m/>
    <m/>
    <m/>
    <m/>
    <m/>
    <m/>
    <m/>
    <m/>
    <m/>
    <m/>
    <m/>
    <m/>
    <m/>
    <m/>
    <m/>
    <m/>
    <m/>
    <m/>
    <m/>
    <m/>
    <m/>
    <m/>
    <m/>
    <m/>
    <m/>
    <m/>
    <m/>
    <m/>
    <m/>
    <m/>
    <x v="0"/>
    <m/>
    <m/>
    <m/>
    <m/>
    <m/>
    <s v="GESTIONADO"/>
    <m/>
    <d v="2024-01-20T00:00:00"/>
    <s v="N/A"/>
    <s v="0"/>
    <x v="141"/>
    <x v="0"/>
    <x v="0"/>
    <x v="0"/>
    <x v="0"/>
    <n v="1"/>
    <n v="1"/>
    <n v="1"/>
    <n v="1"/>
    <x v="0"/>
    <n v="1"/>
    <s v="3124338828 EQUIPOS Y SERVICIOS TREX DE COLOMBIA S.A.S."/>
    <x v="0"/>
    <d v="2024-01-20T00:00:00"/>
    <x v="4475"/>
    <d v="1899-12-30T00:00:00"/>
    <d v="2024-01-18T11:24:00"/>
    <s v="11:24"/>
    <d v="1900-01-01T01:37:34"/>
    <x v="0"/>
    <x v="0"/>
    <x v="3"/>
    <x v="1"/>
    <n v="8193"/>
  </r>
  <r>
    <n v="4512"/>
    <d v="2024-01-20T13:01:10"/>
    <d v="2024-01-20T13:02:18"/>
    <s v="45077024@ventasyservicios.com.co"/>
    <s v="Leidy Tatiana Pinzon Calderon"/>
    <m/>
    <d v="2024-01-19T00:00:00"/>
    <s v="17:05"/>
    <x v="7"/>
    <m/>
    <m/>
    <m/>
    <m/>
    <m/>
    <m/>
    <s v="administracion@8bgyco.com"/>
    <s v="Re: SOLICITUD DE SECION A LINEA MOVIL"/>
    <m/>
    <m/>
    <s v="3213017853"/>
    <s v="BERNATE GAMBA &amp; COMPANIA SAS"/>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20T00:00:00"/>
    <m/>
    <m/>
    <x v="79"/>
    <x v="6"/>
    <x v="0"/>
    <x v="34"/>
    <x v="1"/>
    <n v="1"/>
    <n v="1"/>
    <n v="1"/>
    <n v="1"/>
    <x v="0"/>
    <n v="1"/>
    <s v="3213017853BERNATE GAMBA &amp; COMPANIA SAS"/>
    <x v="0"/>
    <d v="2024-01-20T00:00:00"/>
    <x v="4476"/>
    <d v="1899-12-30T00:00:00"/>
    <d v="2024-01-19T17:05:00"/>
    <s v="17:05"/>
    <d v="1899-12-30T19:57:18"/>
    <x v="4"/>
    <x v="0"/>
    <x v="12"/>
    <x v="1"/>
    <n v="8193"/>
  </r>
  <r>
    <n v="4513"/>
    <d v="2024-01-20T13:02:51"/>
    <d v="2024-01-20T13:04:19"/>
    <s v="45688293@ventasyservicios.com.co"/>
    <s v="Juan David Mendez"/>
    <m/>
    <d v="2024-01-19T00:00:00"/>
    <s v="11:27"/>
    <x v="0"/>
    <m/>
    <m/>
    <m/>
    <m/>
    <m/>
    <m/>
    <m/>
    <m/>
    <s v="johanna.idarraga@claro.com.co"/>
    <s v="RV: OFERTA CONSTRUCTO SAS MAG"/>
    <s v="8.22493009"/>
    <s v="CONSTRUCTORA MAG S.A.S."/>
    <s v="SOHO"/>
    <s v="CLIENTE CLAR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20T00:00:00"/>
    <m/>
    <m/>
    <x v="0"/>
    <x v="0"/>
    <x v="0"/>
    <x v="0"/>
    <x v="0"/>
    <n v="1"/>
    <n v="1"/>
    <n v="1"/>
    <n v="1"/>
    <x v="0"/>
    <n v="1"/>
    <s v="8.22493009CONSTRUCTORA MAG S.A.S."/>
    <x v="0"/>
    <d v="2024-01-20T00:00:00"/>
    <x v="4477"/>
    <d v="1899-12-30T00:00:00"/>
    <d v="2024-01-19T11:27:00"/>
    <s v="11:27"/>
    <d v="1899-12-31T01:37:19"/>
    <x v="0"/>
    <x v="0"/>
    <x v="4"/>
    <x v="1"/>
    <n v="8193"/>
  </r>
  <r>
    <n v="4514"/>
    <d v="2024-01-20T13:05:13"/>
    <d v="2024-01-20T13:05:25"/>
    <s v="45113897@ventasyservicios.com.co"/>
    <s v="Diana Carolina Zambrano Cruz"/>
    <m/>
    <d v="2024-01-19T00:00:00"/>
    <s v="15:42"/>
    <x v="4"/>
    <m/>
    <m/>
    <m/>
    <m/>
    <m/>
    <m/>
    <m/>
    <m/>
    <s v="contabilidadcoccoalle@gmail.com"/>
    <s v="Re: SUCESION DE CONTRATO LOGISTICA EN MODA SAS A DISEÑO Y LOGISTICA SAS"/>
    <s v="34425900"/>
    <s v="COCCO ALLE DESINGS SAS                     "/>
    <s v="MICRO"/>
    <s v="CLIENTE EXTERNO"/>
    <x v="0"/>
    <m/>
    <s v="FIJO"/>
    <s v="HFC"/>
    <s v="CESIÓN DE CONTRATO"/>
    <m/>
    <m/>
    <m/>
    <m/>
    <m/>
    <m/>
    <m/>
    <m/>
    <m/>
    <m/>
    <m/>
    <m/>
    <s v="ENTREGA DE DOCUMENTOS"/>
    <m/>
    <m/>
    <m/>
    <m/>
    <m/>
    <m/>
    <m/>
    <m/>
    <m/>
    <m/>
    <m/>
    <m/>
    <m/>
    <m/>
    <m/>
    <m/>
    <m/>
    <m/>
    <m/>
    <m/>
    <m/>
    <m/>
    <m/>
    <m/>
    <m/>
    <m/>
    <m/>
    <m/>
    <m/>
    <m/>
    <m/>
    <m/>
    <m/>
    <m/>
    <m/>
    <m/>
    <m/>
    <m/>
    <m/>
    <m/>
    <m/>
    <m/>
    <m/>
    <m/>
    <m/>
    <m/>
    <m/>
    <m/>
    <m/>
    <m/>
    <m/>
    <m/>
    <m/>
    <m/>
    <m/>
    <m/>
    <m/>
    <m/>
    <m/>
    <m/>
    <m/>
    <m/>
    <m/>
    <m/>
    <m/>
    <m/>
    <m/>
    <m/>
    <m/>
    <m/>
    <m/>
    <m/>
    <m/>
    <m/>
    <m/>
    <m/>
    <m/>
    <m/>
    <m/>
    <m/>
    <m/>
    <m/>
    <m/>
    <m/>
    <m/>
    <m/>
    <m/>
    <m/>
    <m/>
    <m/>
    <m/>
    <m/>
    <m/>
    <m/>
    <m/>
    <m/>
    <x v="0"/>
    <m/>
    <m/>
    <m/>
    <m/>
    <m/>
    <s v="GESTIONADO"/>
    <m/>
    <d v="2024-01-20T00:00:00"/>
    <m/>
    <m/>
    <x v="148"/>
    <x v="0"/>
    <x v="0"/>
    <x v="0"/>
    <x v="0"/>
    <n v="1"/>
    <n v="1"/>
    <n v="1"/>
    <n v="1"/>
    <x v="0"/>
    <n v="1"/>
    <s v="34425900COCCO ALLE DESINGS SAS                     "/>
    <x v="0"/>
    <d v="2024-01-20T00:00:00"/>
    <x v="4478"/>
    <d v="1899-12-30T00:00:00"/>
    <d v="2024-01-19T15:42:00"/>
    <s v="15:42"/>
    <d v="1899-12-30T21:23:25"/>
    <x v="4"/>
    <x v="0"/>
    <x v="30"/>
    <x v="0"/>
    <n v="8193"/>
  </r>
  <r>
    <n v="4515"/>
    <d v="2024-01-20T13:06:21"/>
    <d v="2024-01-20T13:07:13"/>
    <s v="46046817@ventasyservicios.com.co"/>
    <s v="Nicolas Romero Parra"/>
    <m/>
    <d v="2024-01-18T00:00:00"/>
    <s v="11:31"/>
    <x v="0"/>
    <m/>
    <m/>
    <m/>
    <m/>
    <m/>
    <m/>
    <m/>
    <m/>
    <s v="aceneth.duartec.ext@claro.com.co"/>
    <s v="SOLICITUD POOL DE 5 SIM PARA REPOSICION / ACTIVACION  REPOSICION DE SIM 3113117592  3142306757   Y CAMBIO NUMERO 3202119389  POR INCONVENIENTES CON WATSAPP CLIENTE EVO FORMA IMAGEN CORPORATIVA SAS NIT 90001.228-4"/>
    <s v="3113117592"/>
    <s v="EVO FORMA IMAGEN CORPORATIVA SAS"/>
    <s v="PYME MEDIANA"/>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20T00:00:00"/>
    <s v="N/A"/>
    <s v="0"/>
    <x v="21"/>
    <x v="0"/>
    <x v="0"/>
    <x v="0"/>
    <x v="0"/>
    <n v="1"/>
    <n v="1"/>
    <n v="1"/>
    <n v="1"/>
    <x v="0"/>
    <n v="1"/>
    <s v="3113117592EVO FORMA IMAGEN CORPORATIVA SAS"/>
    <x v="0"/>
    <d v="2024-01-20T00:00:00"/>
    <x v="4479"/>
    <d v="1899-12-30T00:00:00"/>
    <d v="2024-01-18T11:31:00"/>
    <s v="11:31"/>
    <d v="1900-01-01T01:36:13"/>
    <x v="0"/>
    <x v="0"/>
    <x v="3"/>
    <x v="1"/>
    <n v="8193"/>
  </r>
  <r>
    <n v="4516"/>
    <d v="2024-01-20T12:59:48"/>
    <d v="2024-01-20T13:11:22"/>
    <s v="45077040@ventasyservicios.com.co"/>
    <s v="Kimberly Tatiana Sorza Moya"/>
    <m/>
    <d v="2024-01-20T00:00:00"/>
    <s v="7:48:32 a. m."/>
    <x v="3"/>
    <m/>
    <s v="15572643"/>
    <m/>
    <m/>
    <m/>
    <m/>
    <m/>
    <m/>
    <m/>
    <m/>
    <s v="3206721188"/>
    <s v="OPTIM ENERGY S.A.S"/>
    <s v="SOHO"/>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20T00:00:00"/>
    <m/>
    <m/>
    <x v="19"/>
    <x v="3"/>
    <x v="0"/>
    <x v="0"/>
    <x v="0"/>
    <n v="1"/>
    <n v="1"/>
    <n v="1"/>
    <n v="1"/>
    <x v="0"/>
    <n v="1"/>
    <s v="3206721188OPTIM ENERGY S.A.S"/>
    <x v="2"/>
    <d v="2024-01-20T00:00:00"/>
    <x v="4480"/>
    <d v="1899-12-30T00:00:00"/>
    <d v="2024-01-20T07:48:00"/>
    <s v="7:48"/>
    <d v="1899-12-30T05:23:22"/>
    <x v="1"/>
    <x v="1"/>
    <x v="31"/>
    <x v="1"/>
    <n v="8193"/>
  </r>
  <r>
    <n v="4517"/>
    <d v="2024-01-20T13:12:46"/>
    <d v="2024-01-20T13:14:55"/>
    <s v="45702314@ventasyservicios.com.co"/>
    <s v="Andrea Paola Jimenez Lopez"/>
    <m/>
    <d v="2024-01-20T00:00:00"/>
    <s v="9:22"/>
    <x v="4"/>
    <m/>
    <m/>
    <m/>
    <m/>
    <m/>
    <m/>
    <m/>
    <m/>
    <s v="pna-03@millenium.com.co"/>
    <s v="CANCELACION SEGMENTO PYME ID 1426959 1426964 1426965 1426972"/>
    <s v="5616665"/>
    <s v="JOSE DARIO MORENO CARRILLO"/>
    <s v="SOH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20T00:00:00"/>
    <m/>
    <m/>
    <x v="58"/>
    <x v="0"/>
    <x v="0"/>
    <x v="0"/>
    <x v="0"/>
    <n v="1"/>
    <n v="1"/>
    <n v="1"/>
    <n v="1"/>
    <x v="0"/>
    <n v="1"/>
    <s v="5616665JOSE DARIO MORENO CARRILLO"/>
    <x v="2"/>
    <d v="2024-01-20T00:00:00"/>
    <x v="4481"/>
    <d v="1899-12-30T00:00:00"/>
    <d v="2024-01-20T09:22:00"/>
    <s v="9:22"/>
    <d v="1899-12-30T03:52:55"/>
    <x v="1"/>
    <x v="1"/>
    <x v="32"/>
    <x v="0"/>
    <n v="8193"/>
  </r>
  <r>
    <n v="4518"/>
    <d v="2024-01-20T13:14:57"/>
    <d v="2024-01-20T13:16:48"/>
    <s v="45702314@ventasyservicios.com.co"/>
    <s v="Andrea Paola Jimenez Lopez"/>
    <m/>
    <d v="2024-01-19T00:00:00"/>
    <s v="18:06"/>
    <x v="4"/>
    <m/>
    <m/>
    <m/>
    <m/>
    <m/>
    <m/>
    <m/>
    <m/>
    <s v="duribetriana9@gmail.com"/>
    <s v="CANCELACION DEL SERVICIO 29878788"/>
    <s v="29878788"/>
    <s v="DIEGO FERN URIBE TRIANA"/>
    <s v="SOH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20T00:00:00"/>
    <m/>
    <m/>
    <x v="58"/>
    <x v="0"/>
    <x v="0"/>
    <x v="0"/>
    <x v="0"/>
    <n v="1"/>
    <n v="1"/>
    <n v="1"/>
    <n v="1"/>
    <x v="0"/>
    <n v="1"/>
    <s v="29878788DIEGO FERN URIBE TRIANA"/>
    <x v="0"/>
    <d v="2024-01-20T00:00:00"/>
    <x v="4482"/>
    <d v="1899-12-30T00:00:00"/>
    <d v="2024-01-19T18:06:00"/>
    <s v="18:06"/>
    <d v="1899-12-30T19:10:48"/>
    <x v="4"/>
    <x v="0"/>
    <x v="32"/>
    <x v="0"/>
    <n v="8193"/>
  </r>
  <r>
    <n v="4519"/>
    <d v="2024-01-20T13:17:27"/>
    <d v="2024-01-20T13:18:36"/>
    <s v="45702314@ventasyservicios.com.co"/>
    <s v="Andrea Paola Jimenez Lopez"/>
    <m/>
    <d v="2024-01-19T00:00:00"/>
    <s v="15:14"/>
    <x v="4"/>
    <m/>
    <m/>
    <m/>
    <m/>
    <m/>
    <m/>
    <m/>
    <m/>
    <s v="aux.administrativo@tvnovedadescolombia.com"/>
    <s v="RE: Cancelacion Servicio Claro Telefono e Internet Caribe Plaza - Cartagena"/>
    <s v="20693354"/>
    <s v="FRANQUICIAS DIRECT TV S A S"/>
    <s v="PYME MEDIANA"/>
    <s v="CLIENTE EXTERNO"/>
    <x v="0"/>
    <m/>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20T00:00:00"/>
    <m/>
    <m/>
    <x v="58"/>
    <x v="0"/>
    <x v="0"/>
    <x v="0"/>
    <x v="0"/>
    <n v="1"/>
    <n v="1"/>
    <n v="1"/>
    <n v="1"/>
    <x v="0"/>
    <n v="1"/>
    <s v="20693354FRANQUICIAS DIRECT TV S A S"/>
    <x v="0"/>
    <d v="2024-01-20T00:00:00"/>
    <x v="4483"/>
    <d v="1899-12-30T00:00:00"/>
    <d v="2024-01-19T15:14:00"/>
    <s v="15:14"/>
    <d v="1899-12-30T22:04:36"/>
    <x v="4"/>
    <x v="0"/>
    <x v="32"/>
    <x v="0"/>
    <n v="8193"/>
  </r>
  <r>
    <n v="4520"/>
    <d v="2024-01-20T13:18:53"/>
    <d v="2024-01-20T13:20:13"/>
    <s v="45702314@ventasyservicios.com.co"/>
    <s v="Andrea Paola Jimenez Lopez"/>
    <m/>
    <d v="2024-01-19T00:00:00"/>
    <s v="15:10"/>
    <x v="4"/>
    <m/>
    <m/>
    <m/>
    <m/>
    <m/>
    <m/>
    <m/>
    <m/>
    <s v="lenceriacasaensueno@hotmail.com"/>
    <s v="Re: cancelacion de servicio REF 12918992"/>
    <s v="20693167"/>
    <s v="OSORIO NOREÑA RAUL DE JESUS"/>
    <s v="MICRO"/>
    <s v="CLIENTE EXTERN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20T00:00:00"/>
    <m/>
    <m/>
    <x v="9"/>
    <x v="0"/>
    <x v="0"/>
    <x v="0"/>
    <x v="0"/>
    <n v="1"/>
    <n v="1"/>
    <n v="1"/>
    <n v="1"/>
    <x v="0"/>
    <n v="1"/>
    <s v="20693167OSORIO NOREÑA RAUL DE JESUS"/>
    <x v="0"/>
    <d v="2024-01-20T00:00:00"/>
    <x v="4484"/>
    <d v="1899-12-30T00:00:00"/>
    <d v="2024-01-19T15:10:00"/>
    <s v="15:10"/>
    <d v="1899-12-30T22:10:13"/>
    <x v="4"/>
    <x v="0"/>
    <x v="32"/>
    <x v="0"/>
    <n v="8193"/>
  </r>
  <r>
    <n v="4521"/>
    <d v="2024-01-20T13:20:27"/>
    <d v="2024-01-20T13:21:50"/>
    <s v="45702314@ventasyservicios.com.co"/>
    <s v="Andrea Paola Jimenez Lopez"/>
    <m/>
    <d v="2024-01-19T00:00:00"/>
    <s v="14:48"/>
    <x v="4"/>
    <m/>
    <m/>
    <m/>
    <m/>
    <m/>
    <m/>
    <m/>
    <m/>
    <s v="gerencia@institutosanfrancisco.edu.co"/>
    <s v="Congelación servicio Fibra Internet y Telefonia"/>
    <s v="11898056"/>
    <s v="SOCIEDAD EDUCATIVA SAN FRANCISCO DE ASIS LTDA SEGUIDA DE LA SIGL"/>
    <s v="PYME PEQUEÑA"/>
    <s v="CLIENTE EXTERNO"/>
    <x v="0"/>
    <m/>
    <s v="FIJO"/>
    <s v="FO"/>
    <s v="PAGO NO ABONADO"/>
    <m/>
    <m/>
    <m/>
    <m/>
    <m/>
    <m/>
    <m/>
    <m/>
    <m/>
    <m/>
    <m/>
    <m/>
    <m/>
    <m/>
    <m/>
    <m/>
    <m/>
    <m/>
    <m/>
    <m/>
    <m/>
    <m/>
    <m/>
    <m/>
    <m/>
    <m/>
    <m/>
    <m/>
    <m/>
    <m/>
    <m/>
    <m/>
    <m/>
    <s v="INFORMACIÓN - ACLARACIÓN"/>
    <m/>
    <m/>
    <m/>
    <m/>
    <m/>
    <m/>
    <m/>
    <m/>
    <m/>
    <m/>
    <m/>
    <m/>
    <m/>
    <m/>
    <m/>
    <m/>
    <m/>
    <m/>
    <m/>
    <m/>
    <m/>
    <m/>
    <m/>
    <m/>
    <m/>
    <m/>
    <m/>
    <m/>
    <m/>
    <m/>
    <m/>
    <m/>
    <m/>
    <m/>
    <m/>
    <m/>
    <m/>
    <m/>
    <m/>
    <m/>
    <m/>
    <m/>
    <m/>
    <m/>
    <m/>
    <m/>
    <m/>
    <m/>
    <m/>
    <m/>
    <m/>
    <m/>
    <m/>
    <m/>
    <m/>
    <m/>
    <m/>
    <m/>
    <m/>
    <m/>
    <m/>
    <m/>
    <m/>
    <m/>
    <m/>
    <m/>
    <m/>
    <m/>
    <m/>
    <m/>
    <m/>
    <m/>
    <m/>
    <m/>
    <m/>
    <x v="0"/>
    <m/>
    <m/>
    <m/>
    <m/>
    <m/>
    <s v="GESTIONADO"/>
    <m/>
    <d v="2024-01-20T00:00:00"/>
    <m/>
    <m/>
    <x v="28"/>
    <x v="0"/>
    <x v="0"/>
    <x v="6"/>
    <x v="1"/>
    <n v="1"/>
    <n v="1"/>
    <n v="1"/>
    <n v="1"/>
    <x v="0"/>
    <n v="1"/>
    <s v="11898056SOCIEDAD EDUCATIVA SAN FRANCISCO DE ASIS LTDA SEGUIDA DE LA SIGL"/>
    <x v="0"/>
    <d v="2024-01-20T00:00:00"/>
    <x v="4485"/>
    <d v="1899-12-30T00:00:00"/>
    <d v="2024-01-19T14:48:00"/>
    <s v="14:48"/>
    <d v="1899-12-30T22:33:50"/>
    <x v="4"/>
    <x v="0"/>
    <x v="32"/>
    <x v="0"/>
    <n v="8193"/>
  </r>
  <r>
    <n v="4522"/>
    <d v="2024-01-20T13:21:21"/>
    <d v="2024-01-20T13:22:16"/>
    <s v="46044959@ventasyservicios.com.co"/>
    <s v="Brayan Enrique Cuida Castillo"/>
    <m/>
    <d v="2024-01-18T00:00:00"/>
    <s v="5:53 p. m."/>
    <x v="4"/>
    <m/>
    <m/>
    <m/>
    <m/>
    <m/>
    <m/>
    <m/>
    <m/>
    <s v="akronbga@gmail.com"/>
    <s v="SOLICITUD DEVOLUCION DE DINERO"/>
    <s v="24335685"/>
    <s v="OSMAIRIS BAPTISTA"/>
    <s v="MICRO"/>
    <s v="CLIENTE CLAR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20T00:00:00"/>
    <s v="nn"/>
    <m/>
    <x v="47"/>
    <x v="0"/>
    <x v="0"/>
    <x v="0"/>
    <x v="0"/>
    <n v="1"/>
    <n v="1"/>
    <n v="1"/>
    <n v="1"/>
    <x v="0"/>
    <n v="1"/>
    <s v="24335685OSMAIRIS BAPTISTA"/>
    <x v="0"/>
    <d v="2024-01-20T00:00:00"/>
    <x v="4486"/>
    <d v="1899-12-30T00:00:00"/>
    <d v="2024-01-18T05:53:00"/>
    <s v="5:53"/>
    <d v="1900-01-01T07:29:16"/>
    <x v="0"/>
    <x v="0"/>
    <x v="7"/>
    <x v="0"/>
    <n v="8193"/>
  </r>
  <r>
    <n v="4523"/>
    <d v="2024-01-20T13:24:17"/>
    <d v="2024-01-20T13:25:01"/>
    <s v="45113897@ventasyservicios.com.co"/>
    <s v="Diana Carolina Zambrano Cruz"/>
    <m/>
    <d v="2024-01-19T00:00:00"/>
    <s v="14:21"/>
    <x v="4"/>
    <m/>
    <m/>
    <m/>
    <m/>
    <m/>
    <m/>
    <m/>
    <m/>
    <s v="miguel.suarez@wexler.com.co"/>
    <s v="RE: Solicitud Traslado Enlace Wexler//AAAEEU0001"/>
    <s v="12334601"/>
    <s v="WEXLER S.A.S"/>
    <s v="PYME MEDIANA"/>
    <s v="CLIENTE EXTERNO"/>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20T00:00:00"/>
    <m/>
    <m/>
    <x v="80"/>
    <x v="0"/>
    <x v="0"/>
    <x v="0"/>
    <x v="0"/>
    <n v="1"/>
    <n v="1"/>
    <n v="1"/>
    <n v="1"/>
    <x v="2"/>
    <n v="2"/>
    <s v="12334601WEXLER S.A.S"/>
    <x v="0"/>
    <d v="2024-01-20T00:00:00"/>
    <x v="4487"/>
    <d v="1899-12-30T00:00:00"/>
    <d v="2024-01-19T14:21:00"/>
    <s v="14:21"/>
    <d v="1899-12-30T23:04:01"/>
    <x v="4"/>
    <x v="0"/>
    <x v="30"/>
    <x v="0"/>
    <n v="8193"/>
  </r>
  <r>
    <n v="4524"/>
    <d v="2024-01-20T13:27:23"/>
    <d v="2024-01-20T13:28:09"/>
    <s v="46044959@ventasyservicios.com.co"/>
    <s v="Brayan Enrique Cuida Castillo"/>
    <m/>
    <d v="2024-01-18T00:00:00"/>
    <s v="7:55 p. m."/>
    <x v="4"/>
    <m/>
    <m/>
    <m/>
    <m/>
    <m/>
    <m/>
    <m/>
    <m/>
    <s v="camilo.zorro@iberchem.com"/>
    <s v="Re: RV: SOLICITUD BANCO SIMCARD CLIENTE IBERCHEM COLOMBIA S.A.S // NIT 830075789-5 // BANCO SIMCARD"/>
    <s v="3132964957"/>
    <s v="IBERCHEM COLOMBIA S.A.S."/>
    <s v="MICRO"/>
    <s v="CLIENTE CLAR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20T00:00:00"/>
    <s v="nn"/>
    <m/>
    <x v="31"/>
    <x v="0"/>
    <x v="0"/>
    <x v="0"/>
    <x v="0"/>
    <n v="1"/>
    <n v="1"/>
    <n v="1"/>
    <n v="1"/>
    <x v="2"/>
    <n v="2"/>
    <s v="3132964957IBERCHEM COLOMBIA S.A.S."/>
    <x v="0"/>
    <d v="2024-01-20T00:00:00"/>
    <x v="4488"/>
    <d v="1899-12-30T00:00:00"/>
    <d v="2024-01-18T07:55:00"/>
    <s v="7:55"/>
    <d v="1900-01-01T05:33:09"/>
    <x v="0"/>
    <x v="0"/>
    <x v="7"/>
    <x v="0"/>
    <n v="8193"/>
  </r>
  <r>
    <n v="4525"/>
    <d v="2024-01-20T13:24:05"/>
    <d v="2024-01-20T13:29:51"/>
    <s v="45077040@ventasyservicios.com.co"/>
    <s v="Kimberly Tatiana Sorza Moya"/>
    <m/>
    <d v="2024-01-20T00:00:00"/>
    <s v="9:09:14 a. m."/>
    <x v="3"/>
    <m/>
    <s v="15572648"/>
    <m/>
    <m/>
    <m/>
    <m/>
    <m/>
    <m/>
    <m/>
    <m/>
    <s v="3102537953"/>
    <s v="CORPORACION GESTION Y ACCION SOCIAL"/>
    <s v="SOH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20T00:00:00"/>
    <m/>
    <m/>
    <x v="21"/>
    <x v="3"/>
    <x v="0"/>
    <x v="0"/>
    <x v="0"/>
    <n v="1"/>
    <n v="1"/>
    <n v="1"/>
    <n v="1"/>
    <x v="0"/>
    <n v="1"/>
    <s v="3102537953CORPORACION GESTION Y ACCION SOCIAL"/>
    <x v="2"/>
    <d v="2024-01-20T00:00:00"/>
    <x v="4489"/>
    <d v="1899-12-30T00:00:00"/>
    <d v="2024-01-20T09:09:00"/>
    <s v="9:09"/>
    <d v="1899-12-30T04:20:51"/>
    <x v="1"/>
    <x v="1"/>
    <x v="31"/>
    <x v="1"/>
    <n v="8193"/>
  </r>
  <r>
    <n v="4526"/>
    <d v="2024-01-20T13:26:26"/>
    <d v="2024-01-20T13:30:37"/>
    <s v="46046817@ventasyservicios.com.co"/>
    <s v="Nicolas Romero Parra"/>
    <m/>
    <d v="2024-01-18T00:00:00"/>
    <s v="11:35"/>
    <x v="0"/>
    <m/>
    <m/>
    <m/>
    <m/>
    <m/>
    <m/>
    <m/>
    <m/>
    <s v="Doris.BuenoM@claro.com.co"/>
    <s v="CAMBIO DE VELOCIDAD DE ENLACES// MACROLLANTAS//811009893"/>
    <s v="11859890"/>
    <s v="MACROLLANTAS S.A.S."/>
    <s v="PYME MEDIANA"/>
    <s v="CONSULTOR COMERCIAL"/>
    <x v="0"/>
    <m/>
    <s v="FIJO"/>
    <s v="FO"/>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20T00:00:00"/>
    <s v="N/A"/>
    <s v="20694985"/>
    <x v="0"/>
    <x v="0"/>
    <x v="0"/>
    <x v="0"/>
    <x v="0"/>
    <n v="1"/>
    <n v="1"/>
    <n v="1"/>
    <n v="1"/>
    <x v="0"/>
    <n v="1"/>
    <s v="11859890MACROLLANTAS S.A.S."/>
    <x v="1"/>
    <d v="2024-01-20T00:00:00"/>
    <x v="4490"/>
    <d v="1899-12-30T00:00:00"/>
    <d v="2024-01-18T11:35:00"/>
    <s v="11:35"/>
    <d v="1900-01-01T01:55:37"/>
    <x v="0"/>
    <x v="0"/>
    <x v="3"/>
    <x v="1"/>
    <n v="8193"/>
  </r>
  <r>
    <n v="4527"/>
    <d v="2024-01-20T13:35:03"/>
    <d v="2024-01-20T13:36:10"/>
    <s v="46044959@ventasyservicios.com.co"/>
    <s v="Brayan Enrique Cuida Castillo"/>
    <m/>
    <d v="2024-01-18T00:00:00"/>
    <s v="6:32 p. m."/>
    <x v="4"/>
    <m/>
    <m/>
    <m/>
    <m/>
    <m/>
    <m/>
    <m/>
    <m/>
    <s v="multibienesltda@yahoo.com"/>
    <s v="Re: SOLICITUD NUEVA IP AL CONTRATO DE CUENTA # 08562148 POR SPAM"/>
    <s v="08562148"/>
    <s v=" MULTIBIENE S LIMITADA"/>
    <s v="MICRO"/>
    <s v="CLIENTE CLARO"/>
    <x v="0"/>
    <m/>
    <s v="FIJO"/>
    <s v="HFC"/>
    <s v="REPORTES"/>
    <m/>
    <m/>
    <m/>
    <m/>
    <m/>
    <m/>
    <m/>
    <m/>
    <m/>
    <m/>
    <m/>
    <m/>
    <m/>
    <m/>
    <m/>
    <m/>
    <m/>
    <m/>
    <m/>
    <m/>
    <m/>
    <m/>
    <m/>
    <m/>
    <m/>
    <m/>
    <m/>
    <m/>
    <m/>
    <m/>
    <m/>
    <m/>
    <m/>
    <m/>
    <m/>
    <m/>
    <m/>
    <m/>
    <m/>
    <m/>
    <m/>
    <m/>
    <m/>
    <m/>
    <m/>
    <m/>
    <s v="DETALLE DE SERVICIOS"/>
    <m/>
    <m/>
    <m/>
    <m/>
    <m/>
    <m/>
    <m/>
    <m/>
    <m/>
    <m/>
    <m/>
    <m/>
    <m/>
    <m/>
    <m/>
    <m/>
    <m/>
    <m/>
    <m/>
    <m/>
    <m/>
    <m/>
    <m/>
    <m/>
    <m/>
    <m/>
    <m/>
    <m/>
    <m/>
    <m/>
    <m/>
    <m/>
    <m/>
    <m/>
    <m/>
    <m/>
    <m/>
    <m/>
    <m/>
    <m/>
    <m/>
    <m/>
    <m/>
    <m/>
    <m/>
    <m/>
    <m/>
    <m/>
    <m/>
    <m/>
    <m/>
    <m/>
    <m/>
    <m/>
    <m/>
    <m/>
    <m/>
    <m/>
    <m/>
    <m/>
    <m/>
    <m/>
    <x v="0"/>
    <m/>
    <m/>
    <m/>
    <m/>
    <m/>
    <s v="GESTIONADO"/>
    <m/>
    <d v="2024-01-20T00:00:00"/>
    <s v="nn"/>
    <m/>
    <x v="106"/>
    <x v="0"/>
    <x v="0"/>
    <x v="0"/>
    <x v="0"/>
    <n v="1"/>
    <n v="1"/>
    <n v="1"/>
    <n v="1"/>
    <x v="0"/>
    <n v="1"/>
    <s v="08562148 MULTIBIENE S LIMITADA"/>
    <x v="0"/>
    <d v="2024-01-20T00:00:00"/>
    <x v="4491"/>
    <d v="1899-12-30T00:00:00"/>
    <d v="2024-01-18T06:32:00"/>
    <s v="6:32"/>
    <d v="1900-01-01T07:04:10"/>
    <x v="0"/>
    <x v="0"/>
    <x v="7"/>
    <x v="0"/>
    <n v="8193"/>
  </r>
  <r>
    <n v="4528"/>
    <d v="2024-01-20T13:37:03"/>
    <d v="2024-01-20T13:37:21"/>
    <s v="45688293@ventasyservicios.com.co"/>
    <s v="Juan David Mendez"/>
    <m/>
    <d v="2024-01-19T00:00:00"/>
    <s v="12:04"/>
    <x v="0"/>
    <m/>
    <m/>
    <m/>
    <m/>
    <m/>
    <m/>
    <m/>
    <m/>
    <s v="luz.vargasr@claro.com.co"/>
    <s v="RE: RV: Unificaci??n facturas // Comercializadora Quantto S.A. Nit 800024711-4"/>
    <s v="8.21531882"/>
    <s v="COMERCIALIZADORA QUANTTO S.A."/>
    <s v="PYME MEDIANA"/>
    <s v="CLIENTE CLARO"/>
    <x v="0"/>
    <m/>
    <s v="MÓVIL"/>
    <m/>
    <m/>
    <s v="INCLUSIONES - EXCLUSIONES"/>
    <m/>
    <m/>
    <m/>
    <m/>
    <m/>
    <m/>
    <m/>
    <m/>
    <m/>
    <m/>
    <m/>
    <m/>
    <m/>
    <m/>
    <m/>
    <m/>
    <m/>
    <m/>
    <m/>
    <m/>
    <m/>
    <m/>
    <m/>
    <m/>
    <s v="INCLUSIÓN"/>
    <m/>
    <m/>
    <m/>
    <m/>
    <m/>
    <m/>
    <m/>
    <m/>
    <m/>
    <m/>
    <m/>
    <m/>
    <m/>
    <m/>
    <m/>
    <m/>
    <m/>
    <m/>
    <m/>
    <m/>
    <m/>
    <m/>
    <m/>
    <m/>
    <m/>
    <m/>
    <m/>
    <m/>
    <m/>
    <m/>
    <m/>
    <m/>
    <m/>
    <m/>
    <m/>
    <m/>
    <m/>
    <m/>
    <m/>
    <m/>
    <m/>
    <m/>
    <m/>
    <m/>
    <m/>
    <m/>
    <m/>
    <m/>
    <m/>
    <m/>
    <m/>
    <m/>
    <m/>
    <m/>
    <m/>
    <m/>
    <m/>
    <m/>
    <m/>
    <m/>
    <m/>
    <m/>
    <m/>
    <m/>
    <m/>
    <m/>
    <m/>
    <m/>
    <m/>
    <m/>
    <m/>
    <m/>
    <m/>
    <m/>
    <m/>
    <m/>
    <m/>
    <m/>
    <m/>
    <m/>
    <m/>
    <m/>
    <m/>
    <x v="0"/>
    <m/>
    <m/>
    <m/>
    <m/>
    <m/>
    <s v="GESTIONADO"/>
    <m/>
    <d v="2024-01-20T00:00:00"/>
    <m/>
    <m/>
    <x v="54"/>
    <x v="0"/>
    <x v="0"/>
    <x v="0"/>
    <x v="0"/>
    <n v="1"/>
    <n v="1"/>
    <n v="1"/>
    <n v="1"/>
    <x v="0"/>
    <n v="1"/>
    <s v="8.21531882COMERCIALIZADORA QUANTTO S.A."/>
    <x v="0"/>
    <d v="2024-01-20T00:00:00"/>
    <x v="4492"/>
    <d v="1899-12-30T00:00:00"/>
    <d v="2024-01-19T12:04:00"/>
    <s v="12:04"/>
    <d v="1899-12-31T01:33:21"/>
    <x v="0"/>
    <x v="0"/>
    <x v="4"/>
    <x v="1"/>
    <n v="8193"/>
  </r>
  <r>
    <n v="4529"/>
    <d v="2024-01-20T13:36:47"/>
    <d v="2024-01-20T13:37:44"/>
    <s v="46046817@ventasyservicios.com.co"/>
    <s v="Nicolas Romero Parra"/>
    <m/>
    <d v="2024-01-18T00:00:00"/>
    <s v="11:38"/>
    <x v="0"/>
    <m/>
    <m/>
    <m/>
    <m/>
    <m/>
    <m/>
    <m/>
    <m/>
    <s v="Diana.Alvarez.Ext@claro.com.co&gt;"/>
    <s v="RV: SOLICITUD DE FACTURA//CLIENTE:  MARCOS FABIO OROZCO FERREIRA NIT 3745303"/>
    <s v=" 1.60358041"/>
    <s v="MARCOS FABIO OROZCO FERREIRA"/>
    <s v="SOHO"/>
    <s v="CONSULTOR COMERCIAL"/>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20T00:00:00"/>
    <s v="N/A"/>
    <s v="0"/>
    <x v="9"/>
    <x v="0"/>
    <x v="0"/>
    <x v="0"/>
    <x v="0"/>
    <n v="1"/>
    <n v="1"/>
    <n v="1"/>
    <n v="1"/>
    <x v="0"/>
    <n v="1"/>
    <s v=" 1.60358041MARCOS FABIO OROZCO FERREIRA"/>
    <x v="0"/>
    <d v="2024-01-20T00:00:00"/>
    <x v="4493"/>
    <d v="1899-12-30T00:00:00"/>
    <d v="2024-01-18T11:38:00"/>
    <s v="11:38"/>
    <d v="1900-01-01T01:59:44"/>
    <x v="0"/>
    <x v="0"/>
    <x v="3"/>
    <x v="1"/>
    <n v="8193"/>
  </r>
  <r>
    <n v="4530"/>
    <d v="2024-01-20T13:41:00"/>
    <d v="2024-01-20T13:42:10"/>
    <s v="46044558@ventasyservicios.com.co"/>
    <s v="Dick Harry Rodriguez Rocha"/>
    <m/>
    <d v="2024-01-18T00:00:00"/>
    <s v="10:48"/>
    <x v="0"/>
    <m/>
    <m/>
    <m/>
    <m/>
    <m/>
    <m/>
    <m/>
    <m/>
    <s v="yuri.sanchez@claro.com.co"/>
    <s v="RV: FIDELIZACION CLEINTE TOC NIT 900541739-1"/>
    <s v="12036534"/>
    <s v="TECHNOLOGIES OF COLOMBIA-"/>
    <s v="PYME PEQUEÑA"/>
    <s v="CLIENTE EXTERNO"/>
    <x v="0"/>
    <m/>
    <s v="FIJO"/>
    <s v="FO"/>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20T00:00:00"/>
    <m/>
    <m/>
    <x v="0"/>
    <x v="0"/>
    <x v="0"/>
    <x v="0"/>
    <x v="0"/>
    <n v="1"/>
    <n v="1"/>
    <n v="1"/>
    <n v="1"/>
    <x v="0"/>
    <n v="1"/>
    <s v="12036534TECHNOLOGIES OF COLOMBIA-"/>
    <x v="0"/>
    <d v="2024-01-20T00:00:00"/>
    <x v="4494"/>
    <d v="1899-12-30T00:00:00"/>
    <d v="2024-01-18T10:48:00"/>
    <s v="10:48"/>
    <d v="1900-01-01T02:54:10"/>
    <x v="0"/>
    <x v="0"/>
    <x v="20"/>
    <x v="1"/>
    <n v="8193"/>
  </r>
  <r>
    <n v="4531"/>
    <d v="2024-01-20T13:44:49"/>
    <d v="2024-01-20T13:45:40"/>
    <s v="46044959@ventasyservicios.com.co"/>
    <s v="Brayan Enrique Cuida Castillo"/>
    <m/>
    <d v="2024-01-18T00:00:00"/>
    <s v="6:50 p. m."/>
    <x v="4"/>
    <m/>
    <m/>
    <m/>
    <m/>
    <m/>
    <m/>
    <m/>
    <m/>
    <s v="Mabel.GonzalezV@claro.com.co"/>
    <s v="RV: Solicitud E sim, N de línea: 3205816433, Puroil S.A.S. Nit 900,892,699-9"/>
    <s v="3205816433"/>
    <s v="PUROIL S.A.S"/>
    <s v="MICR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20T00:00:00"/>
    <s v="NN"/>
    <m/>
    <x v="21"/>
    <x v="0"/>
    <x v="0"/>
    <x v="0"/>
    <x v="0"/>
    <n v="1"/>
    <n v="1"/>
    <n v="1"/>
    <n v="1"/>
    <x v="2"/>
    <n v="2"/>
    <s v="3205816433PUROIL S.A.S"/>
    <x v="0"/>
    <d v="2024-01-20T00:00:00"/>
    <x v="4495"/>
    <d v="1899-12-30T00:00:00"/>
    <d v="2024-01-18T06:50:00"/>
    <s v="6:50"/>
    <d v="1900-01-01T06:55:40"/>
    <x v="0"/>
    <x v="0"/>
    <x v="7"/>
    <x v="0"/>
    <n v="8193"/>
  </r>
  <r>
    <n v="4532"/>
    <d v="2024-01-20T13:46:31"/>
    <d v="2024-01-20T13:47:25"/>
    <s v="45113897@ventasyservicios.com.co"/>
    <s v="Diana Carolina Zambrano Cruz"/>
    <m/>
    <d v="2024-01-19T00:00:00"/>
    <s v="15:15"/>
    <x v="4"/>
    <m/>
    <m/>
    <m/>
    <m/>
    <m/>
    <m/>
    <m/>
    <m/>
    <s v="auxiliartractolaser@gmail.com"/>
    <s v="traslado de servicio"/>
    <s v="12014786"/>
    <s v="COMERCIALIZADORA TRACTO LASER SAS"/>
    <s v="PYME PEQUEÑA"/>
    <s v="CLIENTE EXTERNO"/>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20T00:00:00"/>
    <m/>
    <m/>
    <x v="80"/>
    <x v="0"/>
    <x v="0"/>
    <x v="0"/>
    <x v="0"/>
    <n v="1"/>
    <n v="1"/>
    <n v="1"/>
    <n v="1"/>
    <x v="0"/>
    <n v="1"/>
    <s v="12014786COMERCIALIZADORA TRACTO LASER SAS"/>
    <x v="0"/>
    <d v="2024-01-20T00:00:00"/>
    <x v="4496"/>
    <d v="1899-12-30T00:00:00"/>
    <d v="2024-01-19T15:15:00"/>
    <s v="15:15"/>
    <d v="1899-12-30T22:32:25"/>
    <x v="4"/>
    <x v="0"/>
    <x v="30"/>
    <x v="0"/>
    <n v="8193"/>
  </r>
  <r>
    <n v="4533"/>
    <d v="2024-01-20T13:48:09"/>
    <d v="2024-01-20T13:48:58"/>
    <s v="45688293@ventasyservicios.com.co"/>
    <s v="Juan David Mendez"/>
    <m/>
    <d v="2024-01-19T00:00:00"/>
    <s v="15:26"/>
    <x v="0"/>
    <m/>
    <m/>
    <m/>
    <m/>
    <m/>
    <m/>
    <m/>
    <m/>
    <s v="j.rojas@icell.com.co"/>
    <s v="SOLICITUD DE LAS 3 ULTIMAS FACTURAS DE TELEFONIA MOVIL // EMPRESA AGRICOL DEL CARIBE // NIT 901273021"/>
    <s v="8.22487493"/>
    <s v="AGRICOLA DEL CARIBE S.A.S."/>
    <s v="MICRO"/>
    <s v="CONSULTOR COMERCIAL"/>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20T00:00:00"/>
    <m/>
    <m/>
    <x v="9"/>
    <x v="0"/>
    <x v="0"/>
    <x v="0"/>
    <x v="0"/>
    <n v="1"/>
    <n v="1"/>
    <n v="1"/>
    <n v="1"/>
    <x v="0"/>
    <n v="1"/>
    <s v="8.22487493AGRICOLA DEL CARIBE S.A.S."/>
    <x v="0"/>
    <d v="2024-01-20T00:00:00"/>
    <x v="4497"/>
    <d v="1899-12-30T00:00:00"/>
    <d v="2024-01-19T15:26:00"/>
    <s v="15:26"/>
    <d v="1899-12-30T22:22:58"/>
    <x v="4"/>
    <x v="0"/>
    <x v="4"/>
    <x v="1"/>
    <n v="8193"/>
  </r>
  <r>
    <n v="4534"/>
    <d v="2024-01-20T13:52:01"/>
    <d v="2024-01-20T13:53:28"/>
    <s v="46044959@ventasyservicios.com.co"/>
    <s v="Brayan Enrique Cuida Castillo"/>
    <m/>
    <d v="2024-01-18T00:00:00"/>
    <s v="5:16 p. m."/>
    <x v="4"/>
    <m/>
    <m/>
    <m/>
    <m/>
    <m/>
    <m/>
    <m/>
    <m/>
    <s v="aruiz@iomas.com.co"/>
    <s v="Re: SOLICITUD DESCUENTO EN PAQUETE EMPRESARIAL"/>
    <s v="8.22169054"/>
    <s v="IOMAS S.A.S."/>
    <s v="SOHO"/>
    <s v="CLIENTE CLAR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20T00:00:00"/>
    <s v="nn"/>
    <m/>
    <x v="0"/>
    <x v="0"/>
    <x v="0"/>
    <x v="1"/>
    <x v="1"/>
    <n v="1"/>
    <n v="1"/>
    <n v="1"/>
    <n v="1"/>
    <x v="2"/>
    <n v="2"/>
    <s v="8.22169054IOMAS S.A.S."/>
    <x v="0"/>
    <d v="2024-01-20T00:00:00"/>
    <x v="4498"/>
    <d v="1899-12-30T00:00:00"/>
    <d v="2024-01-18T05:16:00"/>
    <s v="5:16"/>
    <d v="1900-01-01T08:37:28"/>
    <x v="0"/>
    <x v="0"/>
    <x v="7"/>
    <x v="0"/>
    <n v="8193"/>
  </r>
  <r>
    <n v="4535"/>
    <d v="2024-01-20T13:42:16"/>
    <d v="2024-01-20T13:53:39"/>
    <s v="46044558@ventasyservicios.com.co"/>
    <s v="Dick Harry Rodriguez Rocha"/>
    <m/>
    <d v="2024-01-18T00:00:00"/>
    <s v="18:59"/>
    <x v="0"/>
    <m/>
    <m/>
    <m/>
    <m/>
    <m/>
    <m/>
    <m/>
    <m/>
    <s v="angie.ortizv@claro.com.co"/>
    <s v="RE: Fidelización líneas móviles"/>
    <s v="8.22116950"/>
    <s v="ZEBRA TECHNOLOGIES COLOMB"/>
    <s v="PYME PEQUEÑA"/>
    <s v="CLIENTE CLARO"/>
    <x v="0"/>
    <m/>
    <s v="MÓVIL"/>
    <m/>
    <m/>
    <s v="FIDELIZACIÓN - RETENCIÓN"/>
    <m/>
    <m/>
    <m/>
    <m/>
    <m/>
    <m/>
    <m/>
    <m/>
    <m/>
    <m/>
    <m/>
    <m/>
    <m/>
    <m/>
    <m/>
    <m/>
    <m/>
    <m/>
    <m/>
    <m/>
    <s v="APLICACIÓN CAMPAÑA DE DESCUENTO"/>
    <m/>
    <m/>
    <m/>
    <m/>
    <m/>
    <m/>
    <m/>
    <m/>
    <m/>
    <m/>
    <m/>
    <m/>
    <m/>
    <m/>
    <m/>
    <m/>
    <m/>
    <m/>
    <m/>
    <m/>
    <m/>
    <m/>
    <m/>
    <m/>
    <m/>
    <m/>
    <m/>
    <m/>
    <m/>
    <m/>
    <m/>
    <m/>
    <m/>
    <m/>
    <m/>
    <m/>
    <m/>
    <m/>
    <m/>
    <m/>
    <m/>
    <m/>
    <m/>
    <m/>
    <m/>
    <m/>
    <m/>
    <m/>
    <m/>
    <m/>
    <m/>
    <m/>
    <m/>
    <m/>
    <m/>
    <m/>
    <m/>
    <m/>
    <m/>
    <m/>
    <m/>
    <m/>
    <m/>
    <m/>
    <m/>
    <m/>
    <m/>
    <m/>
    <m/>
    <m/>
    <m/>
    <m/>
    <m/>
    <m/>
    <m/>
    <m/>
    <m/>
    <m/>
    <m/>
    <m/>
    <m/>
    <m/>
    <m/>
    <m/>
    <m/>
    <m/>
    <m/>
    <x v="0"/>
    <m/>
    <m/>
    <m/>
    <m/>
    <m/>
    <s v="GESTIONADO"/>
    <m/>
    <d v="2024-01-20T00:00:00"/>
    <m/>
    <m/>
    <x v="109"/>
    <x v="0"/>
    <x v="0"/>
    <x v="36"/>
    <x v="1"/>
    <n v="1"/>
    <n v="1"/>
    <n v="1"/>
    <n v="1"/>
    <x v="0"/>
    <n v="1"/>
    <s v="8.22116950ZEBRA TECHNOLOGIES COLOMB"/>
    <x v="0"/>
    <d v="2024-01-20T00:00:00"/>
    <x v="4499"/>
    <d v="1899-12-30T00:00:00"/>
    <d v="2024-01-18T18:59:00"/>
    <s v="18:59"/>
    <d v="1899-12-31T18:54:39"/>
    <x v="0"/>
    <x v="0"/>
    <x v="20"/>
    <x v="1"/>
    <n v="8193"/>
  </r>
  <r>
    <n v="4536"/>
    <d v="2024-01-20T13:37:46"/>
    <d v="2024-01-20T13:54:27"/>
    <s v="46046817@ventasyservicios.com.co"/>
    <s v="Nicolas Romero Parra"/>
    <m/>
    <d v="2024-01-18T00:00:00"/>
    <s v="11:45"/>
    <x v="0"/>
    <m/>
    <m/>
    <m/>
    <m/>
    <m/>
    <m/>
    <m/>
    <m/>
    <s v="cartera@refacil.com"/>
    <s v="Fwd: RE: CANCELACI??N REVERTIDOS DE DATOS - CLARO"/>
    <s v="0"/>
    <s v="RECARGATE S.A.S"/>
    <s v="PYME MEDIANA"/>
    <s v="CLIENTE CLARO"/>
    <x v="0"/>
    <m/>
    <s v="MÓVIL"/>
    <m/>
    <m/>
    <s v="PAGO NO ABONADO"/>
    <m/>
    <m/>
    <m/>
    <m/>
    <m/>
    <m/>
    <m/>
    <m/>
    <m/>
    <m/>
    <m/>
    <m/>
    <m/>
    <m/>
    <m/>
    <m/>
    <m/>
    <m/>
    <m/>
    <m/>
    <m/>
    <m/>
    <m/>
    <m/>
    <m/>
    <m/>
    <m/>
    <m/>
    <m/>
    <m/>
    <m/>
    <m/>
    <m/>
    <s v="INFORMACIÓN - ACLARACIÓN"/>
    <m/>
    <m/>
    <m/>
    <m/>
    <m/>
    <m/>
    <m/>
    <m/>
    <m/>
    <m/>
    <m/>
    <m/>
    <m/>
    <m/>
    <m/>
    <m/>
    <m/>
    <m/>
    <m/>
    <m/>
    <m/>
    <m/>
    <m/>
    <m/>
    <m/>
    <m/>
    <m/>
    <m/>
    <m/>
    <m/>
    <m/>
    <m/>
    <m/>
    <m/>
    <m/>
    <m/>
    <m/>
    <m/>
    <m/>
    <m/>
    <m/>
    <m/>
    <m/>
    <m/>
    <m/>
    <m/>
    <m/>
    <m/>
    <m/>
    <m/>
    <m/>
    <m/>
    <m/>
    <m/>
    <m/>
    <m/>
    <m/>
    <m/>
    <m/>
    <m/>
    <m/>
    <m/>
    <m/>
    <m/>
    <m/>
    <m/>
    <m/>
    <m/>
    <m/>
    <m/>
    <m/>
    <m/>
    <m/>
    <m/>
    <x v="0"/>
    <m/>
    <m/>
    <m/>
    <m/>
    <m/>
    <s v="GESTIONADO"/>
    <m/>
    <d v="2024-01-20T00:00:00"/>
    <s v="N/A"/>
    <s v="0"/>
    <x v="28"/>
    <x v="0"/>
    <x v="0"/>
    <x v="0"/>
    <x v="0"/>
    <n v="1"/>
    <n v="1"/>
    <n v="1"/>
    <n v="1"/>
    <x v="0"/>
    <n v="1"/>
    <s v="0RECARGATE S.A.S"/>
    <x v="0"/>
    <d v="2024-01-20T00:00:00"/>
    <x v="4500"/>
    <d v="1899-12-30T00:00:00"/>
    <d v="2024-01-18T11:45:00"/>
    <s v="11:45"/>
    <d v="1900-01-01T02:09:27"/>
    <x v="0"/>
    <x v="0"/>
    <x v="3"/>
    <x v="1"/>
    <n v="8193"/>
  </r>
  <r>
    <n v="4537"/>
    <d v="2024-01-20T13:58:46"/>
    <d v="2024-01-20T14:00:18"/>
    <s v="46046817@ventasyservicios.com.co"/>
    <s v="Nicolas Romero Parra"/>
    <m/>
    <d v="2024-01-19T00:00:00"/>
    <s v="12:29"/>
    <x v="0"/>
    <m/>
    <m/>
    <m/>
    <m/>
    <m/>
    <m/>
    <m/>
    <m/>
    <s v="coordinacioncomercial@supercell.com.co"/>
    <s v="NIVEL AAA REIMPRESIÓN DE FACTURA CRISTIAM RICO TORO"/>
    <s v="13305930"/>
    <s v="CRISTIAN RICO TORO"/>
    <s v="PYME MEDIANA"/>
    <s v="CONSULTOR COMERCIAL"/>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20T00:00:00"/>
    <s v="N/A"/>
    <s v="0"/>
    <x v="9"/>
    <x v="0"/>
    <x v="0"/>
    <x v="0"/>
    <x v="0"/>
    <n v="1"/>
    <n v="1"/>
    <n v="1"/>
    <n v="1"/>
    <x v="0"/>
    <n v="1"/>
    <s v="13305930CRISTIAN RICO TORO"/>
    <x v="0"/>
    <d v="2024-01-20T00:00:00"/>
    <x v="4501"/>
    <d v="1899-12-30T00:00:00"/>
    <d v="2024-01-19T12:29:00"/>
    <s v="12:29"/>
    <d v="1899-12-31T01:31:18"/>
    <x v="0"/>
    <x v="0"/>
    <x v="3"/>
    <x v="1"/>
    <n v="8193"/>
  </r>
  <r>
    <n v="4538"/>
    <d v="2024-01-20T14:10:48"/>
    <d v="2024-01-20T14:11:30"/>
    <s v="45688293@ventasyservicios.com.co"/>
    <s v="Juan David Mendez"/>
    <m/>
    <d v="2024-01-19T00:00:00"/>
    <s v="15:50"/>
    <x v="4"/>
    <m/>
    <m/>
    <m/>
    <m/>
    <m/>
    <m/>
    <m/>
    <m/>
    <s v="lmongui@catekomsas.com"/>
    <s v="SIM CARD BACK UP"/>
    <s v="8.22378476"/>
    <s v="CATEKOM S.A.S."/>
    <s v="PYME PEQUEÑA"/>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20T00:00:00"/>
    <m/>
    <m/>
    <x v="31"/>
    <x v="0"/>
    <x v="0"/>
    <x v="0"/>
    <x v="0"/>
    <n v="1"/>
    <n v="1"/>
    <n v="1"/>
    <n v="1"/>
    <x v="0"/>
    <n v="1"/>
    <s v="8.22378476CATEKOM S.A.S."/>
    <x v="0"/>
    <d v="2024-01-20T00:00:00"/>
    <x v="4502"/>
    <d v="1899-12-30T00:00:00"/>
    <d v="2024-01-19T15:50:00"/>
    <s v="15:50"/>
    <d v="1899-12-30T22:21:30"/>
    <x v="4"/>
    <x v="0"/>
    <x v="4"/>
    <x v="1"/>
    <n v="8193"/>
  </r>
  <r>
    <n v="4539"/>
    <d v="2024-01-20T13:34:49"/>
    <d v="2024-01-20T14:11:46"/>
    <s v="45077040@ventasyservicios.com.co"/>
    <s v="Kimberly Tatiana Sorza Moya"/>
    <m/>
    <d v="2024-01-20T00:00:00"/>
    <s v="9:23:40 a. m."/>
    <x v="3"/>
    <m/>
    <s v="15572650"/>
    <m/>
    <m/>
    <m/>
    <m/>
    <m/>
    <m/>
    <m/>
    <m/>
    <s v="3205781789"/>
    <s v="INVERSIONES MONTOYA PINEDA S.A."/>
    <s v="SOH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20T00:00:00"/>
    <m/>
    <m/>
    <x v="21"/>
    <x v="3"/>
    <x v="0"/>
    <x v="0"/>
    <x v="0"/>
    <n v="1"/>
    <n v="1"/>
    <n v="1"/>
    <n v="1"/>
    <x v="0"/>
    <n v="1"/>
    <s v="3205781789INVERSIONES MONTOYA PINEDA S.A."/>
    <x v="2"/>
    <d v="2024-01-20T00:00:00"/>
    <x v="4503"/>
    <d v="1899-12-30T00:00:00"/>
    <d v="2024-01-20T09:23:00"/>
    <s v="9:23"/>
    <d v="1899-12-30T04:48:46"/>
    <x v="1"/>
    <x v="1"/>
    <x v="31"/>
    <x v="1"/>
    <n v="8193"/>
  </r>
  <r>
    <n v="4540"/>
    <d v="2024-01-20T14:04:56"/>
    <d v="2024-01-20T14:11:59"/>
    <s v="46046817@ventasyservicios.com.co"/>
    <s v="Nicolas Romero Parra"/>
    <m/>
    <d v="2024-01-19T00:00:00"/>
    <s v="9:46"/>
    <x v="0"/>
    <m/>
    <m/>
    <m/>
    <m/>
    <m/>
    <m/>
    <m/>
    <m/>
    <s v="Carlos.Garciac@claro.com.co"/>
    <s v="RETIRO URGENTE DROMEDICAS DEL ORIENTE S.A.S"/>
    <s v="12509714"/>
    <s v="JHON JAIRO DURAN GOMEZ"/>
    <s v="SOHO"/>
    <s v="CLIENTE CLARO"/>
    <x v="0"/>
    <m/>
    <s v="FIJO"/>
    <s v="FO"/>
    <s v="CANCELACIÓN DE SERVICIO"/>
    <m/>
    <m/>
    <m/>
    <m/>
    <m/>
    <m/>
    <m/>
    <s v="COLOCACIÓN"/>
    <m/>
    <m/>
    <m/>
    <m/>
    <m/>
    <m/>
    <m/>
    <m/>
    <m/>
    <m/>
    <m/>
    <m/>
    <m/>
    <m/>
    <m/>
    <m/>
    <m/>
    <m/>
    <m/>
    <m/>
    <m/>
    <m/>
    <m/>
    <m/>
    <m/>
    <m/>
    <m/>
    <m/>
    <m/>
    <m/>
    <m/>
    <m/>
    <m/>
    <m/>
    <m/>
    <m/>
    <m/>
    <m/>
    <m/>
    <m/>
    <m/>
    <m/>
    <m/>
    <m/>
    <m/>
    <m/>
    <m/>
    <m/>
    <m/>
    <m/>
    <m/>
    <m/>
    <m/>
    <m/>
    <m/>
    <m/>
    <m/>
    <m/>
    <m/>
    <m/>
    <m/>
    <m/>
    <m/>
    <m/>
    <m/>
    <m/>
    <m/>
    <m/>
    <m/>
    <m/>
    <m/>
    <m/>
    <m/>
    <m/>
    <m/>
    <m/>
    <m/>
    <m/>
    <m/>
    <m/>
    <m/>
    <m/>
    <m/>
    <m/>
    <m/>
    <m/>
    <m/>
    <m/>
    <m/>
    <m/>
    <m/>
    <m/>
    <m/>
    <m/>
    <m/>
    <m/>
    <m/>
    <s v="PARCIAL"/>
    <m/>
    <s v="EMPRESA LIQUIDA"/>
    <m/>
    <x v="1"/>
    <m/>
    <m/>
    <s v="1"/>
    <m/>
    <m/>
    <s v="GESTIONADO"/>
    <m/>
    <d v="2024-01-20T00:00:00"/>
    <s v="N/A"/>
    <s v="20695507"/>
    <x v="74"/>
    <x v="0"/>
    <x v="0"/>
    <x v="0"/>
    <x v="0"/>
    <n v="1"/>
    <n v="1"/>
    <n v="1"/>
    <n v="1"/>
    <x v="2"/>
    <n v="3"/>
    <s v="12509714JHON JAIRO DURAN GOMEZ"/>
    <x v="1"/>
    <d v="2024-01-20T00:00:00"/>
    <x v="4504"/>
    <d v="1899-12-30T00:00:00"/>
    <d v="2024-01-19T09:46:00"/>
    <s v="9:46"/>
    <d v="1899-12-31T04:25:59"/>
    <x v="0"/>
    <x v="0"/>
    <x v="3"/>
    <x v="1"/>
    <n v="8193"/>
  </r>
  <r>
    <n v="4541"/>
    <d v="2024-01-20T14:12:10"/>
    <d v="2024-01-20T14:15:18"/>
    <s v="45961452@ventasyservicios.com.co"/>
    <s v="Natalia Buenano Gonzalez"/>
    <m/>
    <d v="2024-01-18T00:00:00"/>
    <s v="10:36"/>
    <x v="0"/>
    <m/>
    <m/>
    <m/>
    <m/>
    <m/>
    <m/>
    <m/>
    <m/>
    <s v="sistemas@celam.org"/>
    <s v="Re: Fwd: Re: Fwd: Portabilidad Linea Corporativa CELAM"/>
    <s v="04747424"/>
    <s v="PQR DE INCONSISTENCIAS"/>
    <s v="NO DETERMINADO"/>
    <s v="CLIENTE EXTERNO"/>
    <x v="0"/>
    <m/>
    <s v="FIJO"/>
    <s v="HFC"/>
    <s v="CASO RECHAZADO"/>
    <m/>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20T00:00:00"/>
    <s v="Reasignado contactopyme"/>
    <m/>
    <x v="3"/>
    <x v="0"/>
    <x v="0"/>
    <x v="0"/>
    <x v="0"/>
    <n v="1"/>
    <n v="1"/>
    <n v="1"/>
    <n v="1"/>
    <x v="1"/>
    <n v="6"/>
    <s v="04747424PQR DE INCONSISTENCIAS"/>
    <x v="0"/>
    <d v="2024-01-20T00:00:00"/>
    <x v="4505"/>
    <d v="1899-12-30T00:00:00"/>
    <d v="2024-01-18T10:36:00"/>
    <s v="10:36"/>
    <d v="1900-01-01T03:39:18"/>
    <x v="0"/>
    <x v="0"/>
    <x v="5"/>
    <x v="1"/>
    <n v="8193"/>
  </r>
  <r>
    <n v="4542"/>
    <d v="2024-01-20T14:14:30"/>
    <d v="2024-01-20T14:18:08"/>
    <s v="45077035@ventasyservicios.com.co"/>
    <s v="Diana Marcela Navia Fino"/>
    <m/>
    <d v="2024-01-20T00:00:00"/>
    <s v="10:51"/>
    <x v="3"/>
    <m/>
    <s v="15572673"/>
    <m/>
    <m/>
    <m/>
    <m/>
    <m/>
    <m/>
    <m/>
    <m/>
    <s v="8.22472205.00.00.100007"/>
    <s v="STAR OILFIELD SERVICES S.A.S. -"/>
    <s v="PYME MEDIANA"/>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20T00:00:00"/>
    <m/>
    <m/>
    <x v="19"/>
    <x v="3"/>
    <x v="0"/>
    <x v="0"/>
    <x v="0"/>
    <n v="1"/>
    <n v="1"/>
    <n v="1"/>
    <n v="1"/>
    <x v="0"/>
    <n v="1"/>
    <s v="8.22472205.00.00.100007STAR OILFIELD SERVICES S.A.S. -"/>
    <x v="2"/>
    <d v="2024-01-20T00:00:00"/>
    <x v="4506"/>
    <d v="1899-12-30T00:00:00"/>
    <d v="2024-01-20T10:51:00"/>
    <s v="10:51"/>
    <d v="1899-12-30T03:27:08"/>
    <x v="1"/>
    <x v="1"/>
    <x v="29"/>
    <x v="1"/>
    <n v="8193"/>
  </r>
  <r>
    <n v="4543"/>
    <d v="2024-01-20T14:12:02"/>
    <d v="2024-01-20T14:21:08"/>
    <s v="46046817@ventasyservicios.com.co"/>
    <s v="Nicolas Romero Parra"/>
    <m/>
    <d v="2024-01-19T00:00:00"/>
    <s v="9:45"/>
    <x v="0"/>
    <m/>
    <m/>
    <m/>
    <m/>
    <m/>
    <m/>
    <m/>
    <m/>
    <s v="serviciospublicosdromedicas@gmail.com "/>
    <s v="RETIRO URGENTE DROMEDICAS DEL ORIENTE S.A.S"/>
    <s v="12499584"/>
    <s v="JOHN JAIRO DURAN GOMEZ"/>
    <s v="SOHO"/>
    <s v="CLIENTE CLARO"/>
    <x v="0"/>
    <m/>
    <s v="FIJO"/>
    <s v="FO"/>
    <s v="CANCELACIÓN DE SERVICIO"/>
    <m/>
    <m/>
    <m/>
    <m/>
    <m/>
    <m/>
    <m/>
    <s v="COLOCACIÓN"/>
    <m/>
    <m/>
    <m/>
    <m/>
    <m/>
    <m/>
    <m/>
    <m/>
    <m/>
    <m/>
    <m/>
    <m/>
    <m/>
    <m/>
    <m/>
    <m/>
    <m/>
    <m/>
    <m/>
    <m/>
    <m/>
    <m/>
    <m/>
    <m/>
    <m/>
    <m/>
    <m/>
    <m/>
    <m/>
    <m/>
    <m/>
    <m/>
    <m/>
    <m/>
    <m/>
    <m/>
    <m/>
    <m/>
    <m/>
    <m/>
    <m/>
    <m/>
    <m/>
    <m/>
    <m/>
    <m/>
    <m/>
    <m/>
    <m/>
    <m/>
    <m/>
    <m/>
    <m/>
    <m/>
    <m/>
    <m/>
    <m/>
    <m/>
    <m/>
    <m/>
    <m/>
    <m/>
    <m/>
    <m/>
    <m/>
    <m/>
    <m/>
    <m/>
    <m/>
    <m/>
    <m/>
    <m/>
    <m/>
    <m/>
    <m/>
    <m/>
    <m/>
    <m/>
    <m/>
    <m/>
    <m/>
    <m/>
    <m/>
    <m/>
    <m/>
    <m/>
    <m/>
    <m/>
    <m/>
    <m/>
    <m/>
    <m/>
    <m/>
    <m/>
    <m/>
    <m/>
    <m/>
    <s v="ADICIONALES"/>
    <m/>
    <s v="EMPRESA LIQUIDA"/>
    <m/>
    <x v="1"/>
    <m/>
    <m/>
    <s v="1"/>
    <m/>
    <m/>
    <s v="GESTIONADO"/>
    <m/>
    <d v="2024-01-20T00:00:00"/>
    <s v="N/A"/>
    <s v="20695584"/>
    <x v="74"/>
    <x v="0"/>
    <x v="0"/>
    <x v="0"/>
    <x v="0"/>
    <n v="1"/>
    <n v="1"/>
    <n v="1"/>
    <n v="1"/>
    <x v="0"/>
    <n v="1"/>
    <s v="12499584JOHN JAIRO DURAN GOMEZ"/>
    <x v="1"/>
    <d v="2024-01-20T00:00:00"/>
    <x v="4507"/>
    <d v="1899-12-30T00:00:00"/>
    <d v="2024-01-19T09:45:00"/>
    <s v="9:45"/>
    <d v="1899-12-31T04:36:08"/>
    <x v="0"/>
    <x v="0"/>
    <x v="3"/>
    <x v="1"/>
    <n v="8193"/>
  </r>
  <r>
    <n v="4544"/>
    <d v="2024-01-20T14:23:56"/>
    <d v="2024-01-20T14:24:58"/>
    <s v="45113897@ventasyservicios.com.co"/>
    <s v="Diana Carolina Zambrano Cruz"/>
    <m/>
    <d v="2024-01-19T00:00:00"/>
    <s v="15:22"/>
    <x v="4"/>
    <m/>
    <m/>
    <m/>
    <m/>
    <m/>
    <m/>
    <m/>
    <m/>
    <s v="jvargas@fotojapon.com"/>
    <s v="Solicitud de Traslado de Servicio de Internet - Número de Cuenta 11061259"/>
    <s v="11061259"/>
    <s v="FOTO DEL ORIENTE LTDA                      "/>
    <s v="PYME PEQUEÑA"/>
    <s v="CLIENTE EXTERNO"/>
    <x v="0"/>
    <m/>
    <s v="FIJO"/>
    <s v="HFC"/>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20T00:00:00"/>
    <m/>
    <m/>
    <x v="80"/>
    <x v="0"/>
    <x v="0"/>
    <x v="0"/>
    <x v="0"/>
    <n v="1"/>
    <n v="1"/>
    <n v="1"/>
    <n v="1"/>
    <x v="0"/>
    <n v="1"/>
    <s v="11061259FOTO DEL ORIENTE LTDA                      "/>
    <x v="0"/>
    <d v="2024-01-20T00:00:00"/>
    <x v="4508"/>
    <d v="1899-12-30T00:00:00"/>
    <d v="2024-01-19T15:22:00"/>
    <s v="15:22"/>
    <d v="1899-12-30T23:02:58"/>
    <x v="4"/>
    <x v="0"/>
    <x v="30"/>
    <x v="0"/>
    <n v="8193"/>
  </r>
  <r>
    <n v="4545"/>
    <d v="2024-01-20T14:15:21"/>
    <d v="2024-01-20T14:25:47"/>
    <s v="45961452@ventasyservicios.com.co"/>
    <s v="Natalia Buenano Gonzalez"/>
    <m/>
    <d v="2024-01-18T00:00:00"/>
    <s v="10:41"/>
    <x v="0"/>
    <m/>
    <m/>
    <m/>
    <m/>
    <m/>
    <m/>
    <m/>
    <m/>
    <s v="a.henriquez@zoa.ngo"/>
    <s v="Re: Fwd: RE: Fwd: RE: Fwd: Solicitud de movimiento de punto cableado fijo y repetidor"/>
    <s v="28000582"/>
    <s v="STICHTING ZOA            "/>
    <s v="MICRO"/>
    <s v="CLIENTE EXTERNO"/>
    <x v="0"/>
    <m/>
    <s v="FIJO"/>
    <s v="HFC"/>
    <s v="LÍNEA NUEVA"/>
    <m/>
    <m/>
    <m/>
    <m/>
    <m/>
    <m/>
    <m/>
    <m/>
    <m/>
    <m/>
    <m/>
    <m/>
    <m/>
    <m/>
    <m/>
    <m/>
    <m/>
    <m/>
    <m/>
    <m/>
    <m/>
    <m/>
    <m/>
    <m/>
    <m/>
    <m/>
    <m/>
    <m/>
    <m/>
    <s v="INFORMACIÓN - ACLARACIÓN"/>
    <m/>
    <m/>
    <m/>
    <m/>
    <m/>
    <m/>
    <m/>
    <m/>
    <m/>
    <m/>
    <m/>
    <m/>
    <m/>
    <m/>
    <m/>
    <m/>
    <m/>
    <m/>
    <m/>
    <m/>
    <m/>
    <m/>
    <m/>
    <m/>
    <m/>
    <m/>
    <m/>
    <m/>
    <m/>
    <m/>
    <m/>
    <m/>
    <m/>
    <m/>
    <m/>
    <m/>
    <m/>
    <m/>
    <m/>
    <m/>
    <m/>
    <m/>
    <m/>
    <m/>
    <m/>
    <m/>
    <m/>
    <m/>
    <m/>
    <m/>
    <m/>
    <m/>
    <m/>
    <m/>
    <m/>
    <m/>
    <m/>
    <m/>
    <m/>
    <m/>
    <m/>
    <m/>
    <m/>
    <m/>
    <m/>
    <m/>
    <m/>
    <m/>
    <m/>
    <m/>
    <m/>
    <m/>
    <m/>
    <m/>
    <m/>
    <m/>
    <m/>
    <m/>
    <m/>
    <x v="0"/>
    <m/>
    <m/>
    <m/>
    <m/>
    <m/>
    <s v="GESTIONADO"/>
    <m/>
    <d v="2024-01-20T00:00:00"/>
    <s v="Reasigndo contactopyme"/>
    <m/>
    <x v="15"/>
    <x v="0"/>
    <x v="0"/>
    <x v="0"/>
    <x v="0"/>
    <n v="1"/>
    <n v="1"/>
    <n v="1"/>
    <n v="1"/>
    <x v="2"/>
    <n v="2"/>
    <s v="28000582STICHTING ZOA            "/>
    <x v="0"/>
    <d v="2024-01-20T00:00:00"/>
    <x v="4509"/>
    <d v="1899-12-30T00:00:00"/>
    <d v="2024-01-18T10:41:00"/>
    <s v="10:41"/>
    <d v="1900-01-01T03:44:47"/>
    <x v="0"/>
    <x v="0"/>
    <x v="5"/>
    <x v="1"/>
    <n v="8193"/>
  </r>
  <r>
    <n v="4546"/>
    <d v="2024-01-20T14:21:11"/>
    <d v="2024-01-20T14:27:54"/>
    <s v="46046817@ventasyservicios.com.co"/>
    <s v="Nicolas Romero Parra"/>
    <m/>
    <d v="2024-01-19T00:00:00"/>
    <s v="9:46"/>
    <x v="0"/>
    <m/>
    <m/>
    <m/>
    <m/>
    <m/>
    <m/>
    <m/>
    <m/>
    <s v="serviciospublicosdromedicas@gmail.com "/>
    <s v="RETIRO URGENTE DROMEDICAS DEL ORIENTE S.A.S"/>
    <s v="12208593"/>
    <s v="JHON JAIRO DURAN GOMEZ"/>
    <s v="SOHO"/>
    <s v="CLIENTE CLARO"/>
    <x v="0"/>
    <m/>
    <s v="FIJO"/>
    <s v="FO"/>
    <s v="CANCELACIÓN DE SERVICIO"/>
    <m/>
    <m/>
    <m/>
    <m/>
    <m/>
    <m/>
    <m/>
    <s v="COLOCACIÓN"/>
    <m/>
    <m/>
    <m/>
    <m/>
    <m/>
    <m/>
    <m/>
    <m/>
    <m/>
    <m/>
    <m/>
    <m/>
    <m/>
    <m/>
    <m/>
    <m/>
    <m/>
    <m/>
    <m/>
    <m/>
    <m/>
    <m/>
    <m/>
    <m/>
    <m/>
    <m/>
    <m/>
    <m/>
    <m/>
    <m/>
    <m/>
    <m/>
    <m/>
    <m/>
    <m/>
    <m/>
    <m/>
    <m/>
    <m/>
    <m/>
    <m/>
    <m/>
    <m/>
    <m/>
    <m/>
    <m/>
    <m/>
    <m/>
    <m/>
    <m/>
    <m/>
    <m/>
    <m/>
    <m/>
    <m/>
    <m/>
    <m/>
    <m/>
    <m/>
    <m/>
    <m/>
    <m/>
    <m/>
    <m/>
    <m/>
    <m/>
    <m/>
    <m/>
    <m/>
    <m/>
    <m/>
    <m/>
    <m/>
    <m/>
    <m/>
    <m/>
    <m/>
    <m/>
    <m/>
    <m/>
    <m/>
    <m/>
    <m/>
    <m/>
    <m/>
    <m/>
    <m/>
    <m/>
    <m/>
    <m/>
    <m/>
    <m/>
    <m/>
    <m/>
    <m/>
    <m/>
    <m/>
    <s v="ADICIONALES"/>
    <m/>
    <s v="EMPRESA LIQUIDA"/>
    <m/>
    <x v="1"/>
    <m/>
    <m/>
    <s v="1"/>
    <m/>
    <m/>
    <s v="GESTIONADO"/>
    <m/>
    <d v="2024-01-20T00:00:00"/>
    <s v="N/A"/>
    <s v="20695648"/>
    <x v="74"/>
    <x v="0"/>
    <x v="0"/>
    <x v="46"/>
    <x v="1"/>
    <n v="1"/>
    <n v="1"/>
    <n v="1"/>
    <n v="1"/>
    <x v="0"/>
    <n v="1"/>
    <s v="12208593JHON JAIRO DURAN GOMEZ"/>
    <x v="1"/>
    <d v="2024-01-20T00:00:00"/>
    <x v="4510"/>
    <d v="1899-12-30T00:00:00"/>
    <d v="2024-01-19T09:46:00"/>
    <s v="9:46"/>
    <d v="1899-12-31T04:41:54"/>
    <x v="0"/>
    <x v="0"/>
    <x v="3"/>
    <x v="1"/>
    <n v="8193"/>
  </r>
  <r>
    <n v="4547"/>
    <d v="2024-01-20T14:32:49"/>
    <d v="2024-01-20T14:33:31"/>
    <s v="45688293@ventasyservicios.com.co"/>
    <s v="Juan David Mendez"/>
    <m/>
    <d v="2024-01-19T00:00:00"/>
    <s v="17:04"/>
    <x v="0"/>
    <m/>
    <m/>
    <m/>
    <m/>
    <m/>
    <m/>
    <m/>
    <m/>
    <s v="carolina.rueda@claro.com.co"/>
    <s v=" fidelización ////Landmarkradiologia // RV: CARTA CAMBIO DE TARIFAS"/>
    <s v="8.22470118"/>
    <s v="LANDMARK RADIOLOGIA DENTOFACIAL LTDA"/>
    <s v="SOHO"/>
    <s v="CLIENTE CLAR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20T00:00:00"/>
    <m/>
    <m/>
    <x v="0"/>
    <x v="0"/>
    <x v="0"/>
    <x v="0"/>
    <x v="0"/>
    <n v="1"/>
    <n v="1"/>
    <n v="1"/>
    <n v="1"/>
    <x v="0"/>
    <n v="1"/>
    <s v="8.22470118LANDMARK RADIOLOGIA DENTOFACIAL LTDA"/>
    <x v="0"/>
    <d v="2024-01-20T00:00:00"/>
    <x v="4511"/>
    <d v="1899-12-30T00:00:00"/>
    <d v="2024-01-19T17:04:00"/>
    <s v="17:04"/>
    <d v="1899-12-30T21:29:31"/>
    <x v="4"/>
    <x v="0"/>
    <x v="4"/>
    <x v="1"/>
    <n v="8193"/>
  </r>
  <r>
    <n v="4548"/>
    <d v="2024-01-20T14:37:44"/>
    <d v="2024-01-20T14:38:29"/>
    <s v="45113897@ventasyservicios.com.co"/>
    <s v="Diana Carolina Zambrano Cruz"/>
    <m/>
    <d v="2024-01-20T00:00:00"/>
    <s v="9:26"/>
    <x v="4"/>
    <m/>
    <m/>
    <m/>
    <m/>
    <m/>
    <m/>
    <m/>
    <m/>
    <s v="auxiliaradmin@nutrirac.com.co"/>
    <s v="RE: SOLICITUD TRASLADO FIBRA ÓPTICA"/>
    <s v="12155982"/>
    <s v="NUTRIR AGENTE COMERCIAL SOCIEDAD POR ACCIONES SIMPLIFICADA"/>
    <s v="PYME MEDIANA"/>
    <s v="CLIENTE EXTERNO"/>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20T00:00:00"/>
    <m/>
    <m/>
    <x v="80"/>
    <x v="0"/>
    <x v="0"/>
    <x v="0"/>
    <x v="0"/>
    <n v="1"/>
    <n v="1"/>
    <n v="1"/>
    <n v="1"/>
    <x v="2"/>
    <n v="2"/>
    <s v="12155982NUTRIR AGENTE COMERCIAL SOCIEDAD POR ACCIONES SIMPLIFICADA"/>
    <x v="2"/>
    <d v="2024-01-20T00:00:00"/>
    <x v="4512"/>
    <d v="1899-12-30T00:00:00"/>
    <d v="2024-01-20T09:26:00"/>
    <s v="9:26"/>
    <d v="1899-12-30T05:12:29"/>
    <x v="1"/>
    <x v="1"/>
    <x v="30"/>
    <x v="0"/>
    <n v="8193"/>
  </r>
  <r>
    <n v="4549"/>
    <d v="2024-01-20T14:38:45"/>
    <d v="2024-01-20T14:39:47"/>
    <s v="45077035@ventasyservicios.com.co"/>
    <s v="Diana Marcela Navia Fino"/>
    <m/>
    <d v="2024-01-20T00:00:00"/>
    <s v="11:39"/>
    <x v="3"/>
    <m/>
    <s v="15572678"/>
    <m/>
    <m/>
    <m/>
    <m/>
    <m/>
    <m/>
    <m/>
    <m/>
    <s v="8.22418327.00.00.100190"/>
    <s v="LINEGPS SAS "/>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20T00:00:00"/>
    <m/>
    <m/>
    <x v="21"/>
    <x v="3"/>
    <x v="0"/>
    <x v="0"/>
    <x v="0"/>
    <n v="1"/>
    <n v="1"/>
    <n v="1"/>
    <n v="1"/>
    <x v="0"/>
    <n v="1"/>
    <s v="8.22418327.00.00.100190LINEGPS SAS "/>
    <x v="2"/>
    <d v="2024-01-20T00:00:00"/>
    <x v="4513"/>
    <d v="1899-12-30T00:00:00"/>
    <d v="2024-01-20T11:39:00"/>
    <s v="11:39"/>
    <d v="1899-12-30T03:00:47"/>
    <x v="1"/>
    <x v="1"/>
    <x v="29"/>
    <x v="1"/>
    <n v="8193"/>
  </r>
  <r>
    <n v="4550"/>
    <d v="2024-01-20T14:43:40"/>
    <d v="2024-01-20T14:44:47"/>
    <s v="45077035@ventasyservicios.com.co"/>
    <s v="Diana Marcela Navia Fino"/>
    <m/>
    <d v="2024-01-20T00:00:00"/>
    <s v="11:55"/>
    <x v="3"/>
    <m/>
    <s v="15572680"/>
    <m/>
    <m/>
    <m/>
    <m/>
    <m/>
    <m/>
    <m/>
    <m/>
    <s v="8.22352832"/>
    <s v="AGRICOLA EL POLEO S A"/>
    <s v="PYME MEDIANA"/>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20T00:00:00"/>
    <m/>
    <m/>
    <x v="15"/>
    <x v="3"/>
    <x v="0"/>
    <x v="0"/>
    <x v="0"/>
    <n v="1"/>
    <n v="1"/>
    <n v="1"/>
    <n v="1"/>
    <x v="0"/>
    <n v="1"/>
    <s v="8.22352832AGRICOLA EL POLEO S A"/>
    <x v="2"/>
    <d v="2024-01-20T00:00:00"/>
    <x v="4514"/>
    <d v="1899-12-30T00:00:00"/>
    <d v="2024-01-20T11:55:00"/>
    <s v="11:55"/>
    <d v="1899-12-30T02:49:47"/>
    <x v="1"/>
    <x v="1"/>
    <x v="29"/>
    <x v="1"/>
    <n v="8193"/>
  </r>
  <r>
    <n v="4551"/>
    <d v="2024-01-20T14:53:13"/>
    <d v="2024-01-20T14:54:35"/>
    <s v="45077035@ventasyservicios.com.co"/>
    <s v="Diana Marcela Navia Fino"/>
    <m/>
    <d v="2024-01-20T00:00:00"/>
    <s v="11:56"/>
    <x v="3"/>
    <m/>
    <s v="15572681"/>
    <m/>
    <m/>
    <m/>
    <m/>
    <m/>
    <m/>
    <m/>
    <m/>
    <s v="8.22488186.00.00.100433"/>
    <s v="VICTOR HUGO TABARES JIMENEZ"/>
    <s v="SOHO"/>
    <s v="CLIENTE EXTERNO"/>
    <x v="0"/>
    <m/>
    <s v="MÓVIL"/>
    <m/>
    <m/>
    <s v="SERVICIOS ADICIONALES"/>
    <m/>
    <m/>
    <m/>
    <m/>
    <m/>
    <m/>
    <m/>
    <m/>
    <m/>
    <m/>
    <m/>
    <m/>
    <m/>
    <m/>
    <m/>
    <m/>
    <m/>
    <m/>
    <m/>
    <m/>
    <m/>
    <m/>
    <m/>
    <m/>
    <m/>
    <m/>
    <m/>
    <m/>
    <m/>
    <m/>
    <m/>
    <m/>
    <m/>
    <m/>
    <m/>
    <m/>
    <m/>
    <m/>
    <m/>
    <m/>
    <m/>
    <m/>
    <m/>
    <m/>
    <m/>
    <m/>
    <m/>
    <m/>
    <m/>
    <m/>
    <m/>
    <m/>
    <s v="ACTIVACIÓN"/>
    <m/>
    <m/>
    <m/>
    <m/>
    <m/>
    <m/>
    <m/>
    <m/>
    <m/>
    <m/>
    <m/>
    <m/>
    <m/>
    <m/>
    <m/>
    <m/>
    <m/>
    <m/>
    <m/>
    <m/>
    <m/>
    <m/>
    <m/>
    <m/>
    <m/>
    <m/>
    <m/>
    <m/>
    <m/>
    <m/>
    <m/>
    <m/>
    <m/>
    <m/>
    <m/>
    <m/>
    <m/>
    <m/>
    <m/>
    <m/>
    <m/>
    <m/>
    <m/>
    <m/>
    <m/>
    <m/>
    <m/>
    <m/>
    <m/>
    <m/>
    <m/>
    <m/>
    <m/>
    <m/>
    <m/>
    <x v="0"/>
    <m/>
    <m/>
    <m/>
    <m/>
    <m/>
    <s v="GESTIONADO"/>
    <m/>
    <d v="2024-01-20T00:00:00"/>
    <m/>
    <m/>
    <x v="30"/>
    <x v="3"/>
    <x v="0"/>
    <x v="0"/>
    <x v="0"/>
    <n v="1"/>
    <n v="1"/>
    <n v="1"/>
    <n v="1"/>
    <x v="0"/>
    <n v="1"/>
    <s v="8.22488186.00.00.100433VICTOR HUGO TABARES JIMENEZ"/>
    <x v="2"/>
    <d v="2024-01-20T00:00:00"/>
    <x v="4515"/>
    <d v="1899-12-30T00:00:00"/>
    <d v="2024-01-20T11:56:00"/>
    <s v="11:56"/>
    <d v="1899-12-30T02:58:35"/>
    <x v="1"/>
    <x v="1"/>
    <x v="29"/>
    <x v="1"/>
    <n v="8193"/>
  </r>
  <r>
    <n v="4552"/>
    <d v="2024-01-20T14:42:32"/>
    <d v="2024-01-20T14:56:14"/>
    <s v="46049316@ventasyservicios.com.co"/>
    <s v="Evelin Gicela Diaz Garzon"/>
    <m/>
    <d v="2024-01-20T00:00:00"/>
    <s v="8:15"/>
    <x v="7"/>
    <m/>
    <m/>
    <m/>
    <m/>
    <m/>
    <m/>
    <s v="administrativa@biogar.co"/>
    <s v="Re: Solicitud Desvinculación de linea a Cuenta Matriz"/>
    <m/>
    <m/>
    <s v="3053646589"/>
    <s v="BIOGAR ECO SAS"/>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0T00:00:00"/>
    <m/>
    <m/>
    <x v="78"/>
    <x v="6"/>
    <x v="0"/>
    <x v="0"/>
    <x v="0"/>
    <n v="1"/>
    <n v="1"/>
    <n v="1"/>
    <n v="1"/>
    <x v="0"/>
    <n v="1"/>
    <s v="3053646589BIOGAR ECO SAS"/>
    <x v="0"/>
    <d v="2024-01-20T00:00:00"/>
    <x v="4516"/>
    <d v="1899-12-30T00:00:00"/>
    <d v="2024-01-20T08:15:00"/>
    <s v="8:15"/>
    <d v="1899-12-30T06:41:14"/>
    <x v="2"/>
    <x v="2"/>
    <x v="22"/>
    <x v="1"/>
    <n v="8193"/>
  </r>
  <r>
    <n v="4553"/>
    <d v="2024-01-20T14:58:43"/>
    <d v="2024-01-20T14:58:51"/>
    <s v="45688293@ventasyservicios.com.co"/>
    <s v="Juan David Mendez"/>
    <m/>
    <d v="2024-01-19T00:00:00"/>
    <s v="17:10"/>
    <x v="0"/>
    <m/>
    <m/>
    <m/>
    <m/>
    <m/>
    <m/>
    <m/>
    <m/>
    <s v="carolina.rueda@claro.com.co"/>
    <s v="RV: MANUCHAR -  NIT 900010692- OFERTA FIDELIZACION"/>
    <s v="8.22448782"/>
    <s v="MANUCHAR COLOMBIA CIA S.A.S."/>
    <s v="PYME MEDIANA"/>
    <s v="CLIENTE CLAR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20T00:00:00"/>
    <m/>
    <m/>
    <x v="0"/>
    <x v="0"/>
    <x v="0"/>
    <x v="0"/>
    <x v="0"/>
    <n v="1"/>
    <n v="1"/>
    <n v="1"/>
    <n v="1"/>
    <x v="0"/>
    <n v="1"/>
    <s v="8.22448782MANUCHAR COLOMBIA CIA S.A.S."/>
    <x v="0"/>
    <d v="2024-01-20T00:00:00"/>
    <x v="4517"/>
    <d v="1899-12-30T00:00:00"/>
    <d v="2024-01-19T17:10:00"/>
    <s v="17:10"/>
    <d v="1899-12-30T21:48:51"/>
    <x v="4"/>
    <x v="0"/>
    <x v="4"/>
    <x v="1"/>
    <n v="8193"/>
  </r>
  <r>
    <n v="4554"/>
    <d v="2024-01-20T14:58:51"/>
    <d v="2024-01-20T15:00:20"/>
    <s v="45077040@ventasyservicios.com.co"/>
    <s v="Kimberly Tatiana Sorza Moya"/>
    <m/>
    <d v="2024-01-20T00:00:00"/>
    <s v="9:36:08 a. m."/>
    <x v="3"/>
    <m/>
    <s v="15572651"/>
    <m/>
    <m/>
    <m/>
    <m/>
    <m/>
    <m/>
    <m/>
    <m/>
    <s v="3142763701"/>
    <s v="ALIANZA TURISTICA SAS"/>
    <s v="SOHO"/>
    <s v="CLIENTE EXTERNO"/>
    <x v="0"/>
    <m/>
    <s v="MÓVIL"/>
    <m/>
    <m/>
    <s v="ROAMING INTERNACIONAL"/>
    <m/>
    <m/>
    <m/>
    <m/>
    <m/>
    <m/>
    <m/>
    <m/>
    <m/>
    <m/>
    <m/>
    <m/>
    <m/>
    <m/>
    <m/>
    <m/>
    <m/>
    <m/>
    <m/>
    <m/>
    <m/>
    <m/>
    <m/>
    <m/>
    <m/>
    <m/>
    <m/>
    <m/>
    <m/>
    <m/>
    <m/>
    <m/>
    <m/>
    <m/>
    <m/>
    <m/>
    <m/>
    <m/>
    <m/>
    <m/>
    <m/>
    <m/>
    <m/>
    <m/>
    <m/>
    <m/>
    <m/>
    <s v="INFORMACIÓN ACLARACIÓN"/>
    <m/>
    <m/>
    <m/>
    <m/>
    <m/>
    <m/>
    <m/>
    <m/>
    <m/>
    <m/>
    <m/>
    <m/>
    <m/>
    <m/>
    <m/>
    <m/>
    <m/>
    <m/>
    <m/>
    <m/>
    <m/>
    <m/>
    <m/>
    <m/>
    <m/>
    <m/>
    <m/>
    <m/>
    <m/>
    <m/>
    <m/>
    <m/>
    <m/>
    <m/>
    <m/>
    <m/>
    <m/>
    <m/>
    <m/>
    <m/>
    <m/>
    <m/>
    <m/>
    <m/>
    <m/>
    <m/>
    <m/>
    <m/>
    <m/>
    <m/>
    <m/>
    <m/>
    <m/>
    <m/>
    <m/>
    <m/>
    <m/>
    <m/>
    <m/>
    <m/>
    <x v="0"/>
    <m/>
    <m/>
    <m/>
    <m/>
    <m/>
    <s v="GESTIONADO"/>
    <m/>
    <d v="2024-01-20T00:00:00"/>
    <m/>
    <m/>
    <x v="18"/>
    <x v="3"/>
    <x v="0"/>
    <x v="0"/>
    <x v="0"/>
    <n v="1"/>
    <n v="1"/>
    <n v="1"/>
    <n v="1"/>
    <x v="0"/>
    <n v="1"/>
    <s v="3142763701ALIANZA TURISTICA SAS"/>
    <x v="2"/>
    <d v="2024-01-20T00:00:00"/>
    <x v="4518"/>
    <d v="1899-12-30T00:00:00"/>
    <d v="2024-01-20T09:36:00"/>
    <s v="9:36"/>
    <d v="1899-12-30T05:24:20"/>
    <x v="1"/>
    <x v="1"/>
    <x v="31"/>
    <x v="1"/>
    <n v="8193"/>
  </r>
  <r>
    <n v="4555"/>
    <d v="2024-01-20T15:03:37"/>
    <d v="2024-01-20T15:04:43"/>
    <s v="45077035@ventasyservicios.com.co"/>
    <s v="Diana Marcela Navia Fino"/>
    <m/>
    <d v="2024-01-20T00:00:00"/>
    <s v="11:59"/>
    <x v="3"/>
    <m/>
    <s v="15572682"/>
    <m/>
    <m/>
    <m/>
    <m/>
    <m/>
    <m/>
    <m/>
    <m/>
    <s v="8.22472148.00.00.100004"/>
    <s v="RODOLFO EUCARIO GOMEZ ZULUAGA"/>
    <s v="SOH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20T00:00:00"/>
    <m/>
    <m/>
    <x v="21"/>
    <x v="3"/>
    <x v="0"/>
    <x v="0"/>
    <x v="0"/>
    <n v="1"/>
    <n v="1"/>
    <n v="1"/>
    <n v="1"/>
    <x v="0"/>
    <n v="1"/>
    <s v="8.22472148.00.00.100004RODOLFO EUCARIO GOMEZ ZULUAGA"/>
    <x v="2"/>
    <d v="2024-01-20T00:00:00"/>
    <x v="4519"/>
    <d v="1899-12-30T00:00:00"/>
    <d v="2024-01-20T11:59:00"/>
    <s v="11:59"/>
    <d v="1899-12-30T03:05:43"/>
    <x v="1"/>
    <x v="1"/>
    <x v="29"/>
    <x v="1"/>
    <n v="8193"/>
  </r>
  <r>
    <n v="4556"/>
    <d v="2024-01-20T14:25:50"/>
    <d v="2024-01-20T15:09:33"/>
    <s v="45961452@ventasyservicios.com.co"/>
    <s v="Natalia Buenano Gonzalez"/>
    <m/>
    <d v="2024-01-19T00:00:00"/>
    <s v="12:28"/>
    <x v="0"/>
    <m/>
    <m/>
    <m/>
    <m/>
    <m/>
    <m/>
    <m/>
    <m/>
    <s v="gestionhumana@rentarmaquinaria.com"/>
    <s v="Re: Fwd: SOLICITUD DE CONTRATO"/>
    <s v="18654072"/>
    <s v="RENTAR MAQUINARIA SAS    "/>
    <s v="MICRO"/>
    <s v="CLIENTE EXTERNO"/>
    <x v="0"/>
    <m/>
    <s v="FIJO"/>
    <s v="HFC"/>
    <s v="OFERTA NEGOCIADA CONTRATO"/>
    <m/>
    <m/>
    <m/>
    <m/>
    <m/>
    <m/>
    <m/>
    <m/>
    <m/>
    <m/>
    <m/>
    <m/>
    <m/>
    <m/>
    <m/>
    <m/>
    <m/>
    <m/>
    <m/>
    <m/>
    <m/>
    <m/>
    <m/>
    <m/>
    <m/>
    <m/>
    <m/>
    <m/>
    <m/>
    <m/>
    <m/>
    <m/>
    <s v="COPIA OFERTA O CONTRATO"/>
    <m/>
    <m/>
    <m/>
    <m/>
    <m/>
    <m/>
    <m/>
    <m/>
    <m/>
    <m/>
    <m/>
    <m/>
    <m/>
    <m/>
    <m/>
    <m/>
    <m/>
    <m/>
    <m/>
    <m/>
    <m/>
    <m/>
    <m/>
    <m/>
    <m/>
    <m/>
    <m/>
    <m/>
    <m/>
    <m/>
    <m/>
    <m/>
    <m/>
    <m/>
    <m/>
    <m/>
    <m/>
    <m/>
    <m/>
    <m/>
    <m/>
    <m/>
    <m/>
    <m/>
    <m/>
    <m/>
    <m/>
    <m/>
    <m/>
    <m/>
    <m/>
    <m/>
    <m/>
    <m/>
    <m/>
    <m/>
    <m/>
    <m/>
    <m/>
    <m/>
    <m/>
    <m/>
    <m/>
    <m/>
    <m/>
    <m/>
    <m/>
    <m/>
    <m/>
    <m/>
    <m/>
    <m/>
    <m/>
    <m/>
    <m/>
    <m/>
    <x v="0"/>
    <m/>
    <m/>
    <m/>
    <m/>
    <m/>
    <s v="GESTIONADO"/>
    <m/>
    <d v="2024-01-20T00:00:00"/>
    <s v="Reasignado contactopyme"/>
    <m/>
    <x v="196"/>
    <x v="0"/>
    <x v="0"/>
    <x v="0"/>
    <x v="0"/>
    <n v="1"/>
    <n v="1"/>
    <n v="1"/>
    <n v="1"/>
    <x v="0"/>
    <n v="1"/>
    <s v="18654072RENTAR MAQUINARIA SAS    "/>
    <x v="0"/>
    <d v="2024-01-20T00:00:00"/>
    <x v="4520"/>
    <d v="1899-12-30T00:00:00"/>
    <d v="2024-01-19T12:28:00"/>
    <s v="12:28"/>
    <d v="1899-12-31T02:41:33"/>
    <x v="0"/>
    <x v="0"/>
    <x v="5"/>
    <x v="1"/>
    <n v="8193"/>
  </r>
  <r>
    <n v="4557"/>
    <d v="2024-01-20T15:13:20"/>
    <d v="2024-01-20T15:13:39"/>
    <s v="45077040@ventasyservicios.com.co"/>
    <s v="Kimberly Tatiana Sorza Moya"/>
    <m/>
    <d v="2024-01-20T00:00:00"/>
    <s v="9:50:26 a. m."/>
    <x v="3"/>
    <m/>
    <s v="15572654"/>
    <m/>
    <m/>
    <m/>
    <m/>
    <m/>
    <m/>
    <m/>
    <m/>
    <s v="3136593888"/>
    <s v="MOTORES JAPONESES Y KOREANOS "/>
    <s v="SOHO"/>
    <s v="CLIENTE CLAR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20T00:00:00"/>
    <m/>
    <m/>
    <x v="73"/>
    <x v="3"/>
    <x v="0"/>
    <x v="3"/>
    <x v="1"/>
    <n v="1"/>
    <n v="1"/>
    <n v="1"/>
    <n v="1"/>
    <x v="0"/>
    <n v="1"/>
    <s v="3136593888MOTORES JAPONESES Y KOREANOS "/>
    <x v="2"/>
    <d v="2024-01-20T00:00:00"/>
    <x v="4521"/>
    <d v="1899-12-30T00:00:00"/>
    <d v="2024-01-20T09:50:00"/>
    <s v="9:50"/>
    <d v="1899-12-30T05:23:39"/>
    <x v="1"/>
    <x v="1"/>
    <x v="31"/>
    <x v="1"/>
    <n v="8193"/>
  </r>
  <r>
    <n v="4558"/>
    <d v="2024-01-20T15:15:26"/>
    <d v="2024-01-20T15:16:19"/>
    <s v="45688293@ventasyservicios.com.co"/>
    <s v="Juan David Mendez"/>
    <m/>
    <d v="2024-01-19T00:00:00"/>
    <s v="18:12"/>
    <x v="0"/>
    <m/>
    <m/>
    <m/>
    <m/>
    <m/>
    <m/>
    <m/>
    <m/>
    <s v="francisco.sanchez.ext@claro.com.co"/>
    <s v="AJUSTE DESCUENTO O MEJORA DE PLAN CLIENTE G&amp;P CONSULTING S.A.S Nit: 901343412"/>
    <s v="8.22443452"/>
    <s v="G&amp;P CONSULTING S.A.S"/>
    <s v="PYME PEQUEÑA"/>
    <s v="CLIENTE CLAR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20T00:00:00"/>
    <m/>
    <m/>
    <x v="0"/>
    <x v="0"/>
    <x v="0"/>
    <x v="0"/>
    <x v="0"/>
    <n v="1"/>
    <n v="1"/>
    <n v="1"/>
    <n v="1"/>
    <x v="0"/>
    <n v="1"/>
    <s v="8.22443452G&amp;P CONSULTING S.A.S"/>
    <x v="0"/>
    <d v="2024-01-20T00:00:00"/>
    <x v="4522"/>
    <d v="1899-12-30T00:00:00"/>
    <d v="2024-01-19T18:12:00"/>
    <s v="18:12"/>
    <d v="1899-12-30T21:04:19"/>
    <x v="4"/>
    <x v="0"/>
    <x v="4"/>
    <x v="1"/>
    <n v="8193"/>
  </r>
  <r>
    <n v="4559"/>
    <d v="2024-01-20T15:15:44"/>
    <d v="2024-01-20T15:16:53"/>
    <s v="46049316@ventasyservicios.com.co"/>
    <s v="Evelin Gicela Diaz Garzon"/>
    <m/>
    <d v="2024-01-19T00:00:00"/>
    <s v="11:00"/>
    <x v="7"/>
    <m/>
    <m/>
    <m/>
    <m/>
    <m/>
    <m/>
    <s v="clinicadeloriente2001@yahoo.es"/>
    <s v="PETICION"/>
    <m/>
    <m/>
    <s v="3102798010"/>
    <s v="CLINICA DEL ORIENTE LTDA "/>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0T00:00:00"/>
    <m/>
    <m/>
    <x v="78"/>
    <x v="6"/>
    <x v="0"/>
    <x v="0"/>
    <x v="0"/>
    <n v="1"/>
    <n v="1"/>
    <n v="1"/>
    <n v="1"/>
    <x v="0"/>
    <n v="1"/>
    <s v="3102798010CLINICA DEL ORIENTE LTDA "/>
    <x v="0"/>
    <d v="2024-01-20T00:00:00"/>
    <x v="4523"/>
    <d v="1899-12-30T00:00:00"/>
    <d v="2024-01-19T11:00:00"/>
    <s v="11:00"/>
    <d v="1899-12-31T04:16:53"/>
    <x v="0"/>
    <x v="0"/>
    <x v="22"/>
    <x v="1"/>
    <n v="8193"/>
  </r>
  <r>
    <n v="4560"/>
    <d v="2024-01-20T15:18:25"/>
    <d v="2024-01-20T15:19:27"/>
    <s v="45113897@ventasyservicios.com.co"/>
    <s v="Diana Carolina Zambrano Cruz"/>
    <m/>
    <d v="2024-01-19T00:00:00"/>
    <s v="10:09"/>
    <x v="4"/>
    <m/>
    <m/>
    <m/>
    <m/>
    <m/>
    <m/>
    <m/>
    <m/>
    <s v="contabilidad.co@coflex.com.mx"/>
    <s v="SOLICITUD REVISIÓN PLANES"/>
    <s v="66114212"/>
    <s v="COFLEX COLOMBIA SAS                        "/>
    <s v="PYME PEQUEÑA"/>
    <s v="CLIENTE EXTERNO"/>
    <x v="0"/>
    <m/>
    <s v="FIJO"/>
    <s v="HFC"/>
    <s v="CAMBIO PLAN TARIFA"/>
    <m/>
    <m/>
    <m/>
    <m/>
    <m/>
    <s v="DOWNGRADE"/>
    <m/>
    <m/>
    <m/>
    <m/>
    <m/>
    <m/>
    <m/>
    <m/>
    <m/>
    <m/>
    <m/>
    <m/>
    <m/>
    <m/>
    <m/>
    <m/>
    <m/>
    <m/>
    <m/>
    <m/>
    <m/>
    <m/>
    <m/>
    <m/>
    <m/>
    <m/>
    <m/>
    <m/>
    <m/>
    <m/>
    <m/>
    <m/>
    <m/>
    <m/>
    <m/>
    <m/>
    <m/>
    <m/>
    <m/>
    <m/>
    <m/>
    <m/>
    <m/>
    <m/>
    <m/>
    <m/>
    <m/>
    <m/>
    <m/>
    <m/>
    <m/>
    <m/>
    <m/>
    <m/>
    <m/>
    <m/>
    <m/>
    <m/>
    <m/>
    <m/>
    <m/>
    <m/>
    <m/>
    <m/>
    <m/>
    <m/>
    <m/>
    <m/>
    <m/>
    <m/>
    <m/>
    <m/>
    <m/>
    <m/>
    <m/>
    <m/>
    <m/>
    <m/>
    <m/>
    <m/>
    <m/>
    <m/>
    <m/>
    <m/>
    <m/>
    <m/>
    <m/>
    <m/>
    <m/>
    <m/>
    <m/>
    <m/>
    <m/>
    <m/>
    <m/>
    <m/>
    <m/>
    <m/>
    <m/>
    <m/>
    <m/>
    <m/>
    <m/>
    <x v="0"/>
    <m/>
    <m/>
    <m/>
    <m/>
    <m/>
    <s v="GESTIONADO"/>
    <m/>
    <d v="2024-01-20T00:00:00"/>
    <m/>
    <m/>
    <x v="35"/>
    <x v="0"/>
    <x v="0"/>
    <x v="0"/>
    <x v="0"/>
    <n v="1"/>
    <n v="1"/>
    <n v="1"/>
    <n v="1"/>
    <x v="0"/>
    <n v="1"/>
    <s v="66114212COFLEX COLOMBIA SAS                        "/>
    <x v="0"/>
    <d v="2024-01-20T00:00:00"/>
    <x v="4524"/>
    <d v="1899-12-30T00:00:00"/>
    <d v="2024-01-19T10:09:00"/>
    <s v="10:09"/>
    <d v="1899-12-31T05:10:27"/>
    <x v="0"/>
    <x v="0"/>
    <x v="30"/>
    <x v="0"/>
    <n v="8193"/>
  </r>
  <r>
    <n v="4561"/>
    <d v="2024-01-20T15:18:59"/>
    <d v="2024-01-20T15:20:15"/>
    <s v="45077035@ventasyservicios.com.co"/>
    <s v="Diana Marcela Navia Fino"/>
    <m/>
    <d v="2024-01-18T00:00:00"/>
    <s v="10:40"/>
    <x v="3"/>
    <m/>
    <s v="15572206"/>
    <m/>
    <m/>
    <m/>
    <m/>
    <m/>
    <m/>
    <m/>
    <m/>
    <s v="8.22481423.00.00.100014"/>
    <s v="ASEO SEGURO &amp; CONFIABLE S.A.S. -"/>
    <s v="PYME PEQUEÑA"/>
    <s v="CLIENTE EXTERN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20T00:00:00"/>
    <m/>
    <m/>
    <x v="73"/>
    <x v="3"/>
    <x v="0"/>
    <x v="0"/>
    <x v="0"/>
    <n v="1"/>
    <n v="1"/>
    <n v="1"/>
    <n v="1"/>
    <x v="0"/>
    <n v="1"/>
    <s v="8.22481423.00.00.100014ASEO SEGURO &amp; CONFIABLE S.A.S. -"/>
    <x v="0"/>
    <d v="2024-01-20T00:00:00"/>
    <x v="4525"/>
    <d v="1899-12-30T00:00:00"/>
    <d v="2024-01-18T10:40:00"/>
    <s v="10:40"/>
    <d v="1900-01-01T04:40:15"/>
    <x v="0"/>
    <x v="0"/>
    <x v="29"/>
    <x v="1"/>
    <n v="8193"/>
  </r>
  <r>
    <n v="4562"/>
    <d v="2024-01-20T15:24:00"/>
    <d v="2024-01-20T15:24:47"/>
    <s v="45961452@ventasyservicios.com.co"/>
    <s v="Natalia Buenano Gonzalez"/>
    <m/>
    <d v="2024-01-19T00:00:00"/>
    <s v="12:35"/>
    <x v="0"/>
    <m/>
    <m/>
    <m/>
    <m/>
    <m/>
    <m/>
    <m/>
    <m/>
    <s v="yenny.salinas@claro.com.co"/>
    <s v="Re:  APLICACION CAMPAÑA OCEAN VEU"/>
    <s v="8.22497659"/>
    <s v="OCEAN VEU DEVELOPMENT S.A"/>
    <s v="SOHO"/>
    <s v="CONSULTOR COMERCIAL"/>
    <x v="0"/>
    <m/>
    <s v="MÓVIL"/>
    <m/>
    <m/>
    <s v="OFERTA NEGOCIADA CONTRATO"/>
    <m/>
    <m/>
    <m/>
    <m/>
    <m/>
    <m/>
    <m/>
    <m/>
    <m/>
    <m/>
    <m/>
    <m/>
    <m/>
    <m/>
    <m/>
    <m/>
    <m/>
    <m/>
    <m/>
    <m/>
    <m/>
    <m/>
    <m/>
    <m/>
    <m/>
    <m/>
    <m/>
    <m/>
    <m/>
    <m/>
    <m/>
    <s v="APLICACIÓN CAMPAÑA"/>
    <m/>
    <m/>
    <m/>
    <m/>
    <m/>
    <m/>
    <m/>
    <m/>
    <m/>
    <m/>
    <m/>
    <m/>
    <m/>
    <m/>
    <m/>
    <m/>
    <m/>
    <m/>
    <m/>
    <m/>
    <m/>
    <m/>
    <m/>
    <m/>
    <m/>
    <m/>
    <m/>
    <m/>
    <m/>
    <m/>
    <m/>
    <m/>
    <m/>
    <m/>
    <m/>
    <m/>
    <m/>
    <m/>
    <m/>
    <m/>
    <m/>
    <m/>
    <m/>
    <m/>
    <m/>
    <m/>
    <m/>
    <m/>
    <m/>
    <m/>
    <m/>
    <m/>
    <m/>
    <m/>
    <m/>
    <m/>
    <m/>
    <m/>
    <m/>
    <m/>
    <m/>
    <m/>
    <m/>
    <m/>
    <m/>
    <m/>
    <m/>
    <m/>
    <m/>
    <m/>
    <m/>
    <m/>
    <m/>
    <m/>
    <m/>
    <m/>
    <x v="0"/>
    <m/>
    <m/>
    <m/>
    <m/>
    <m/>
    <s v="GESTIONADO"/>
    <m/>
    <d v="2024-01-20T00:00:00"/>
    <s v="Reasignado vencido"/>
    <m/>
    <x v="112"/>
    <x v="0"/>
    <x v="0"/>
    <x v="0"/>
    <x v="0"/>
    <n v="1"/>
    <n v="1"/>
    <n v="1"/>
    <n v="1"/>
    <x v="0"/>
    <n v="1"/>
    <s v="8.22497659OCEAN VEU DEVELOPMENT S.A"/>
    <x v="0"/>
    <d v="2024-01-20T00:00:00"/>
    <x v="4526"/>
    <d v="1899-12-30T00:00:00"/>
    <d v="2024-01-19T12:35:00"/>
    <s v="12:35"/>
    <d v="1899-12-31T02:49:47"/>
    <x v="0"/>
    <x v="0"/>
    <x v="5"/>
    <x v="1"/>
    <n v="8193"/>
  </r>
  <r>
    <n v="4563"/>
    <d v="2024-01-20T15:30:08"/>
    <d v="2024-01-20T15:30:55"/>
    <s v="45688293@ventasyservicios.com.co"/>
    <s v="Juan David Mendez"/>
    <m/>
    <d v="2024-01-19T00:00:00"/>
    <s v="18:41"/>
    <x v="0"/>
    <m/>
    <m/>
    <m/>
    <m/>
    <m/>
    <m/>
    <m/>
    <m/>
    <s v="angie.ortizv@claro.com.co"/>
    <s v="RE: MODUPLASTIC SAS 900532229"/>
    <s v="8.22502062"/>
    <s v="MODUPLASTIC S.A.S."/>
    <s v="SOHO"/>
    <s v="CLIENTE CLARO"/>
    <x v="0"/>
    <m/>
    <s v="MÓVIL"/>
    <m/>
    <m/>
    <s v="INCLUSIONES - EXCLUSIONES"/>
    <m/>
    <m/>
    <m/>
    <m/>
    <m/>
    <m/>
    <m/>
    <m/>
    <m/>
    <m/>
    <m/>
    <m/>
    <m/>
    <m/>
    <m/>
    <m/>
    <m/>
    <m/>
    <m/>
    <m/>
    <m/>
    <m/>
    <m/>
    <m/>
    <s v="INCLUSIÓN"/>
    <m/>
    <m/>
    <m/>
    <m/>
    <m/>
    <m/>
    <m/>
    <m/>
    <m/>
    <m/>
    <m/>
    <m/>
    <m/>
    <m/>
    <m/>
    <m/>
    <m/>
    <m/>
    <m/>
    <m/>
    <m/>
    <m/>
    <m/>
    <m/>
    <m/>
    <m/>
    <m/>
    <m/>
    <m/>
    <m/>
    <m/>
    <m/>
    <m/>
    <m/>
    <m/>
    <m/>
    <m/>
    <m/>
    <m/>
    <m/>
    <m/>
    <m/>
    <m/>
    <m/>
    <m/>
    <m/>
    <m/>
    <m/>
    <m/>
    <m/>
    <m/>
    <m/>
    <m/>
    <m/>
    <m/>
    <m/>
    <m/>
    <m/>
    <m/>
    <m/>
    <m/>
    <m/>
    <m/>
    <m/>
    <m/>
    <m/>
    <m/>
    <m/>
    <m/>
    <m/>
    <m/>
    <m/>
    <m/>
    <m/>
    <m/>
    <m/>
    <m/>
    <m/>
    <m/>
    <m/>
    <m/>
    <m/>
    <m/>
    <x v="0"/>
    <m/>
    <m/>
    <m/>
    <m/>
    <m/>
    <s v="GESTIONADO"/>
    <m/>
    <d v="2024-01-20T00:00:00"/>
    <m/>
    <m/>
    <x v="54"/>
    <x v="0"/>
    <x v="0"/>
    <x v="0"/>
    <x v="0"/>
    <n v="1"/>
    <n v="1"/>
    <n v="1"/>
    <n v="1"/>
    <x v="0"/>
    <n v="1"/>
    <s v="8.22502062MODUPLASTIC S.A.S."/>
    <x v="0"/>
    <d v="2024-01-20T00:00:00"/>
    <x v="4527"/>
    <d v="1899-12-30T00:00:00"/>
    <d v="2024-01-19T18:41:00"/>
    <s v="18:41"/>
    <d v="1899-12-30T20:49:55"/>
    <x v="4"/>
    <x v="0"/>
    <x v="4"/>
    <x v="1"/>
    <n v="8193"/>
  </r>
  <r>
    <n v="4564"/>
    <d v="2024-01-20T15:43:18"/>
    <d v="2024-01-20T15:43:33"/>
    <s v="45113897@ventasyservicios.com.co"/>
    <s v="Diana Carolina Zambrano Cruz"/>
    <m/>
    <d v="2024-01-19T00:00:00"/>
    <s v="14:40"/>
    <x v="4"/>
    <m/>
    <m/>
    <m/>
    <m/>
    <m/>
    <m/>
    <m/>
    <m/>
    <s v="strujillo@gbc.com.co"/>
    <s v="RV: FACTURAS ENERO 2024"/>
    <s v="11247687"/>
    <s v="GBC ACCESORIOS SAS                         "/>
    <s v="SOHO"/>
    <s v="CLIENTE EXTERNO"/>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20T00:00:00"/>
    <m/>
    <m/>
    <x v="9"/>
    <x v="0"/>
    <x v="0"/>
    <x v="0"/>
    <x v="0"/>
    <n v="1"/>
    <n v="1"/>
    <n v="1"/>
    <n v="1"/>
    <x v="0"/>
    <n v="1"/>
    <s v="11247687GBC ACCESORIOS SAS                         "/>
    <x v="0"/>
    <d v="2024-01-20T00:00:00"/>
    <x v="4528"/>
    <d v="1899-12-30T00:00:00"/>
    <d v="2024-01-19T14:40:00"/>
    <s v="14:40"/>
    <d v="1899-12-31T01:03:33"/>
    <x v="0"/>
    <x v="0"/>
    <x v="30"/>
    <x v="0"/>
    <n v="8193"/>
  </r>
  <r>
    <n v="4565"/>
    <d v="2024-01-20T15:42:50"/>
    <d v="2024-01-20T15:43:43"/>
    <s v="46049316@ventasyservicios.com.co"/>
    <s v="Evelin Gicela Diaz Garzon"/>
    <m/>
    <d v="2024-01-18T00:00:00"/>
    <s v="12:32"/>
    <x v="7"/>
    <m/>
    <m/>
    <m/>
    <m/>
    <m/>
    <m/>
    <s v="compras@isainmobiliaria.com.co"/>
    <s v="RE: ISA INMOBILIARIA SAS - SOLICITUD DE CAMBIO DE TITULARIDAD PARA LÍNEAS PREPAGO"/>
    <m/>
    <m/>
    <s v="8.22353872"/>
    <s v="ISA INMOBILIARIA SAS"/>
    <s v="INTERMEDIAS"/>
    <s v="CLIENTE EXTERNO"/>
    <x v="0"/>
    <m/>
    <m/>
    <m/>
    <m/>
    <m/>
    <m/>
    <m/>
    <m/>
    <m/>
    <m/>
    <m/>
    <m/>
    <m/>
    <m/>
    <m/>
    <m/>
    <m/>
    <m/>
    <m/>
    <m/>
    <m/>
    <m/>
    <m/>
    <m/>
    <m/>
    <m/>
    <m/>
    <m/>
    <m/>
    <m/>
    <m/>
    <m/>
    <m/>
    <m/>
    <m/>
    <m/>
    <m/>
    <m/>
    <m/>
    <m/>
    <m/>
    <m/>
    <m/>
    <m/>
    <m/>
    <m/>
    <m/>
    <m/>
    <m/>
    <m/>
    <m/>
    <m/>
    <m/>
    <m/>
    <m/>
    <m/>
    <m/>
    <m/>
    <m/>
    <m/>
    <m/>
    <m/>
    <m/>
    <m/>
    <m/>
    <m/>
    <m/>
    <m/>
    <m/>
    <m/>
    <m/>
    <m/>
    <m/>
    <s v="MÓVIL"/>
    <m/>
    <s v="CESIÓN RECHAZADA"/>
    <m/>
    <m/>
    <s v="OTRAS SOLICITUDES"/>
    <m/>
    <m/>
    <m/>
    <m/>
    <m/>
    <m/>
    <m/>
    <m/>
    <m/>
    <m/>
    <m/>
    <m/>
    <m/>
    <m/>
    <m/>
    <m/>
    <m/>
    <m/>
    <m/>
    <m/>
    <m/>
    <m/>
    <m/>
    <m/>
    <m/>
    <m/>
    <m/>
    <m/>
    <m/>
    <m/>
    <m/>
    <m/>
    <m/>
    <m/>
    <x v="0"/>
    <m/>
    <m/>
    <m/>
    <m/>
    <m/>
    <s v="GESTIONADO"/>
    <m/>
    <d v="2024-01-20T00:00:00"/>
    <m/>
    <m/>
    <x v="79"/>
    <x v="6"/>
    <x v="0"/>
    <x v="0"/>
    <x v="0"/>
    <n v="1"/>
    <n v="1"/>
    <n v="1"/>
    <n v="1"/>
    <x v="2"/>
    <n v="5"/>
    <s v="8.22353872ISA INMOBILIARIA SAS"/>
    <x v="0"/>
    <d v="2024-01-20T00:00:00"/>
    <x v="4529"/>
    <d v="1899-12-30T00:00:00"/>
    <d v="2024-01-18T12:32:00"/>
    <s v="12:32"/>
    <d v="1900-01-01T03:11:43"/>
    <x v="0"/>
    <x v="0"/>
    <x v="22"/>
    <x v="1"/>
    <n v="8193"/>
  </r>
  <r>
    <n v="4566"/>
    <d v="2024-01-20T15:43:29"/>
    <d v="2024-01-20T15:44:53"/>
    <s v="45077035@ventasyservicios.com.co"/>
    <s v="Diana Marcela Navia Fino"/>
    <m/>
    <d v="2024-01-17T00:00:00"/>
    <s v="16:55"/>
    <x v="3"/>
    <m/>
    <s v="15561641"/>
    <m/>
    <m/>
    <m/>
    <m/>
    <m/>
    <m/>
    <m/>
    <m/>
    <s v="1.33549808"/>
    <s v="LUIS FERNANDO MONTES"/>
    <s v="MICRO"/>
    <s v="CLIENTE EXTERNO"/>
    <x v="0"/>
    <m/>
    <s v="MÓVIL"/>
    <m/>
    <m/>
    <s v="SERVICIOS ADICIONALES"/>
    <m/>
    <m/>
    <m/>
    <m/>
    <m/>
    <m/>
    <m/>
    <m/>
    <m/>
    <m/>
    <m/>
    <m/>
    <m/>
    <m/>
    <m/>
    <m/>
    <m/>
    <m/>
    <m/>
    <m/>
    <m/>
    <m/>
    <m/>
    <m/>
    <m/>
    <m/>
    <m/>
    <m/>
    <m/>
    <m/>
    <m/>
    <m/>
    <m/>
    <m/>
    <m/>
    <m/>
    <m/>
    <m/>
    <m/>
    <m/>
    <m/>
    <m/>
    <m/>
    <m/>
    <m/>
    <m/>
    <m/>
    <m/>
    <m/>
    <m/>
    <m/>
    <m/>
    <s v="ACTIVACIÓN"/>
    <m/>
    <m/>
    <m/>
    <m/>
    <m/>
    <m/>
    <m/>
    <m/>
    <m/>
    <m/>
    <m/>
    <m/>
    <m/>
    <m/>
    <m/>
    <m/>
    <m/>
    <m/>
    <m/>
    <m/>
    <m/>
    <m/>
    <m/>
    <m/>
    <m/>
    <m/>
    <m/>
    <m/>
    <m/>
    <m/>
    <m/>
    <m/>
    <m/>
    <m/>
    <m/>
    <m/>
    <m/>
    <m/>
    <m/>
    <m/>
    <m/>
    <m/>
    <m/>
    <m/>
    <m/>
    <m/>
    <m/>
    <m/>
    <m/>
    <m/>
    <m/>
    <m/>
    <m/>
    <m/>
    <m/>
    <x v="0"/>
    <m/>
    <m/>
    <m/>
    <m/>
    <m/>
    <s v="GESTIONADO"/>
    <m/>
    <d v="2024-01-20T00:00:00"/>
    <s v="REASIGNADO VENCIDO"/>
    <m/>
    <x v="30"/>
    <x v="3"/>
    <x v="0"/>
    <x v="0"/>
    <x v="0"/>
    <n v="1"/>
    <n v="1"/>
    <n v="1"/>
    <n v="1"/>
    <x v="0"/>
    <n v="1"/>
    <s v="1.33549808LUIS FERNANDO MONTES"/>
    <x v="0"/>
    <d v="2024-01-20T00:00:00"/>
    <x v="4530"/>
    <d v="1899-12-30T00:00:00"/>
    <d v="2024-01-17T16:55:00"/>
    <s v="16:55"/>
    <d v="1900-01-01T22:49:53"/>
    <x v="0"/>
    <x v="0"/>
    <x v="29"/>
    <x v="1"/>
    <n v="8193"/>
  </r>
  <r>
    <n v="4567"/>
    <d v="2024-01-20T15:48:29"/>
    <d v="2024-01-20T15:50:16"/>
    <s v="46046406@ventasyservicios.com.co"/>
    <s v="Angela Pilar Garces Quintero"/>
    <m/>
    <d v="2024-01-27T00:00:00"/>
    <s v="11:23"/>
    <x v="4"/>
    <m/>
    <m/>
    <m/>
    <m/>
    <m/>
    <m/>
    <m/>
    <m/>
    <s v="contactopyme.co@claro.com.co"/>
    <s v="Fwd: RE: REPOSICION DE SIMCARD"/>
    <s v="3226866215"/>
    <s v="ENFOQUE CONSTRUCTORES S.A.S"/>
    <s v="PYME MEDIANA"/>
    <s v="CLIENTE CLAR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20T00:00:00"/>
    <s v=" _x000a__x000a__x000a__x000a__x000a__x000a_SOPORTE ADMINISTRATIVO_x000a__x000a_Solicitamos de su amable colaboración, tramitando la solicitud según la información indicada en el historial de este correo._x000a__x000a_En Claro Empresas conocemos la importancia de optimizar tu tiempo, por eso ponemos a tu disposición herramientas de autogestión como el Portal Service Manager  donde podrás generar tus reportes, requerimientos técnicos, y visualizar el estado y los avances de tus casos para los servicios Fibra Óptica de Datos, Telefonía, Cloud y Data Center. Si quieres conocer más, te invitamos a ver el siguiente video en Youtube _x000a__x000a_Recuerda que también cuentas con App Mi Claro sección Empresas puedes realizar consultas, gestionar y personalizar tus cuentas, hacer pagos, verificar tus consumos y mucho más, desde cualquier lugar._x000a__x000a__x000a__x000a__x000a__x000a__x000a__x000a_ _x000a__x000a__x000a__x000a__x000a__x000a__x000a__x000a_Cuando cuentas con un aliado que te respalda_x000a_PUEDES TODO_x000a__x000a__x000a__x000a__x000a__x000a__x000a__x000a__x000a__x000a__x000a__x000a_ _x000a__x000a__x000a__x000a__x000a__x000a__x000a__x000a_ _x000a__x000a__x000a_To: contactopyme.co@claro.com.co; , From: Auxrrhh@enfoqueconstructores.com,Date 19/01/2024 2:21 p. m., Cc: rose.ranauro@claro.com.co; ,Subject: RE: REPOSICION DE SIMCARD_x000a__x000a_Buenas tardes,_x000a__x000a_Cordial saludo,_x000a__x000a_ _x000a__x000a_Comparto la documentación completa._x000a__x000a_ _x000a__x000a_Saludos,_x000a__x000a_ _x000a__x000a__x000a__x000a_De: Contacto Pyme &lt;contactopyme.co@claro.com.co&gt;_x000a_Enviado el: viernes, 19 de enero de 2024 12:34 p. m._x000a_Para: JUBETH CIENFUEGOS TURIZO &lt;Auxrrhh@enfoqueconstructores.com&gt;_x000a_Asunto: Re: REPOSICION DE SIMCARD_x000a__x000a_ "/>
    <m/>
    <x v="27"/>
    <x v="0"/>
    <x v="0"/>
    <x v="0"/>
    <x v="0"/>
    <n v="1"/>
    <n v="1"/>
    <n v="1"/>
    <n v="1"/>
    <x v="0"/>
    <n v="1"/>
    <s v="3226866215ENFOQUE CONSTRUCTORES S.A.S"/>
    <x v="0"/>
    <d v="2024-01-20T00:00:00"/>
    <x v="4531"/>
    <s v="11::23"/>
    <d v="2024-01-26T00:00:00"/>
    <s v="11:23"/>
    <s v="Fecha del futuro."/>
    <x v="5"/>
    <x v="2"/>
    <x v="26"/>
    <x v="1"/>
    <n v="8193"/>
  </r>
  <r>
    <n v="4568"/>
    <d v="2024-01-20T15:24:57"/>
    <d v="2024-01-20T15:55:18"/>
    <s v="45961452@ventasyservicios.com.co"/>
    <s v="Natalia Buenano Gonzalez"/>
    <m/>
    <d v="2024-01-19T00:00:00"/>
    <s v="12:37"/>
    <x v="0"/>
    <m/>
    <m/>
    <m/>
    <m/>
    <m/>
    <m/>
    <m/>
    <m/>
    <s v="smart.asistadmon@gmail.com"/>
    <s v="Re: Fwd: Re: Fwd: SOLICITUD CRUCE DE CUENTAS CON LINEA MAESTRA"/>
    <s v="8.22501946"/>
    <s v="SMART AM INVERSIONES S.A."/>
    <s v="MICRO"/>
    <s v="CLIENTE EXTERNO"/>
    <x v="0"/>
    <m/>
    <s v="MÓVIL"/>
    <m/>
    <m/>
    <s v="SALDO"/>
    <m/>
    <m/>
    <m/>
    <m/>
    <m/>
    <m/>
    <m/>
    <m/>
    <m/>
    <m/>
    <m/>
    <m/>
    <m/>
    <m/>
    <m/>
    <m/>
    <m/>
    <m/>
    <m/>
    <m/>
    <m/>
    <m/>
    <m/>
    <m/>
    <m/>
    <m/>
    <m/>
    <m/>
    <m/>
    <m/>
    <m/>
    <m/>
    <m/>
    <m/>
    <m/>
    <m/>
    <m/>
    <m/>
    <m/>
    <m/>
    <m/>
    <m/>
    <m/>
    <m/>
    <m/>
    <m/>
    <m/>
    <m/>
    <s v="TRASLADO"/>
    <m/>
    <m/>
    <m/>
    <m/>
    <m/>
    <m/>
    <m/>
    <m/>
    <m/>
    <m/>
    <m/>
    <m/>
    <m/>
    <m/>
    <m/>
    <m/>
    <m/>
    <m/>
    <m/>
    <m/>
    <m/>
    <m/>
    <m/>
    <m/>
    <m/>
    <m/>
    <m/>
    <m/>
    <m/>
    <m/>
    <m/>
    <m/>
    <m/>
    <m/>
    <m/>
    <m/>
    <m/>
    <m/>
    <m/>
    <m/>
    <m/>
    <m/>
    <m/>
    <m/>
    <m/>
    <m/>
    <m/>
    <m/>
    <m/>
    <m/>
    <m/>
    <m/>
    <m/>
    <m/>
    <m/>
    <m/>
    <m/>
    <m/>
    <m/>
    <x v="0"/>
    <m/>
    <m/>
    <m/>
    <m/>
    <m/>
    <s v="GESTIONADO"/>
    <m/>
    <d v="2024-01-20T00:00:00"/>
    <s v="Reasignado contactopyme"/>
    <m/>
    <x v="23"/>
    <x v="0"/>
    <x v="0"/>
    <x v="0"/>
    <x v="0"/>
    <n v="1"/>
    <n v="1"/>
    <n v="1"/>
    <n v="1"/>
    <x v="0"/>
    <n v="1"/>
    <s v="8.22501946SMART AM INVERSIONES S.A."/>
    <x v="0"/>
    <d v="2024-01-20T00:00:00"/>
    <x v="4532"/>
    <d v="1899-12-30T00:00:00"/>
    <d v="2024-01-19T12:37:00"/>
    <s v="12:37"/>
    <d v="1899-12-31T03:18:18"/>
    <x v="0"/>
    <x v="0"/>
    <x v="5"/>
    <x v="1"/>
    <n v="8193"/>
  </r>
  <r>
    <n v="4569"/>
    <d v="2024-01-20T15:58:12"/>
    <d v="2024-01-20T15:59:01"/>
    <s v="45688293@ventasyservicios.com.co"/>
    <s v="Juan David Mendez"/>
    <m/>
    <d v="2024-01-20T00:00:00"/>
    <s v="10:02"/>
    <x v="0"/>
    <m/>
    <m/>
    <m/>
    <m/>
    <m/>
    <m/>
    <m/>
    <m/>
    <s v="contabilidad@almacenhangar.co"/>
    <s v="Solicitud retiro 2 líneas telefónicas de la cuenta maestra # 8.22144095"/>
    <s v="8.22144095"/>
    <s v="INVERSIONES DECOHANGAR DISTRITO PORTUARIO S.A.S."/>
    <s v="PYME PEQUEÑA"/>
    <s v="CLIENTE EXTERNO"/>
    <x v="0"/>
    <m/>
    <s v="MÓVIL"/>
    <m/>
    <m/>
    <s v="CANCELACIÓN DE LÍNEA"/>
    <m/>
    <m/>
    <m/>
    <m/>
    <m/>
    <s v="COLOCACIÓN"/>
    <m/>
    <m/>
    <m/>
    <m/>
    <m/>
    <m/>
    <m/>
    <m/>
    <m/>
    <m/>
    <m/>
    <m/>
    <m/>
    <m/>
    <m/>
    <m/>
    <m/>
    <m/>
    <m/>
    <m/>
    <m/>
    <m/>
    <m/>
    <m/>
    <m/>
    <m/>
    <m/>
    <m/>
    <m/>
    <m/>
    <m/>
    <m/>
    <m/>
    <m/>
    <m/>
    <m/>
    <m/>
    <m/>
    <m/>
    <m/>
    <m/>
    <m/>
    <m/>
    <m/>
    <m/>
    <m/>
    <m/>
    <m/>
    <m/>
    <m/>
    <m/>
    <m/>
    <m/>
    <m/>
    <m/>
    <m/>
    <m/>
    <m/>
    <m/>
    <m/>
    <m/>
    <m/>
    <m/>
    <m/>
    <m/>
    <m/>
    <m/>
    <m/>
    <m/>
    <m/>
    <m/>
    <m/>
    <m/>
    <m/>
    <m/>
    <m/>
    <m/>
    <m/>
    <m/>
    <m/>
    <m/>
    <m/>
    <m/>
    <m/>
    <m/>
    <m/>
    <m/>
    <m/>
    <m/>
    <m/>
    <m/>
    <m/>
    <m/>
    <m/>
    <m/>
    <m/>
    <m/>
    <m/>
    <m/>
    <s v="NO USA EL SERVICIO"/>
    <m/>
    <m/>
    <x v="1"/>
    <m/>
    <m/>
    <s v="2"/>
    <m/>
    <m/>
    <s v="GESTIONADO"/>
    <m/>
    <d v="2024-01-20T00:00:00"/>
    <m/>
    <m/>
    <x v="25"/>
    <x v="0"/>
    <x v="0"/>
    <x v="0"/>
    <x v="0"/>
    <n v="1"/>
    <n v="1"/>
    <n v="1"/>
    <n v="1"/>
    <x v="0"/>
    <n v="1"/>
    <s v="8.22144095INVERSIONES DECOHANGAR DISTRITO PORTUARIO S.A.S."/>
    <x v="2"/>
    <d v="2024-01-20T00:00:00"/>
    <x v="4533"/>
    <d v="1899-12-30T00:00:00"/>
    <d v="2024-01-20T10:02:00"/>
    <s v="10:02"/>
    <d v="1899-12-30T05:57:01"/>
    <x v="1"/>
    <x v="1"/>
    <x v="4"/>
    <x v="1"/>
    <n v="8193"/>
  </r>
  <r>
    <n v="4570"/>
    <d v="2024-01-20T15:56:57"/>
    <d v="2024-01-20T16:01:01"/>
    <s v="45961543@ventasyservicios.com.co"/>
    <s v="Juan Jose Duque Aguirre"/>
    <m/>
    <d v="2024-01-20T00:00:00"/>
    <s v="10:32 "/>
    <x v="1"/>
    <m/>
    <m/>
    <s v="JOSE ALFRE RAMIREZ GOMEZ"/>
    <s v="1015418023"/>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20T00:00:00"/>
    <m/>
    <m/>
    <x v="5"/>
    <x v="1"/>
    <x v="0"/>
    <x v="0"/>
    <x v="0"/>
    <n v="1"/>
    <n v="1"/>
    <n v="1"/>
    <n v="1"/>
    <x v="2"/>
    <n v="2"/>
    <s v="1015418023"/>
    <x v="2"/>
    <d v="2024-01-20T00:00:00"/>
    <x v="4534"/>
    <d v="1899-12-30T00:00:00"/>
    <d v="2024-01-20T10:32:00"/>
    <s v="10:32"/>
    <d v="1899-12-30T05:29:01"/>
    <x v="1"/>
    <x v="1"/>
    <x v="6"/>
    <x v="1"/>
    <n v="8193"/>
  </r>
  <r>
    <n v="4571"/>
    <d v="2024-01-20T16:02:41"/>
    <d v="2024-01-20T16:03:24"/>
    <s v="46049316@ventasyservicios.com.co"/>
    <s v="Evelin Gicela Diaz Garzon"/>
    <m/>
    <d v="2024-01-19T00:00:00"/>
    <s v="04:06"/>
    <x v="7"/>
    <m/>
    <m/>
    <m/>
    <m/>
    <m/>
    <m/>
    <s v="stmotoscontabilidad@gmail.com; "/>
    <s v="Re: DOCUMENTOS PARA LA CECION DE LINEA"/>
    <m/>
    <m/>
    <s v="3116181385"/>
    <s v="JOHN FREDY AGUDELO MONTOY"/>
    <s v="PYME MEDIAN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20T00:00:00"/>
    <m/>
    <m/>
    <x v="81"/>
    <x v="6"/>
    <x v="0"/>
    <x v="0"/>
    <x v="0"/>
    <n v="1"/>
    <n v="1"/>
    <n v="1"/>
    <n v="1"/>
    <x v="0"/>
    <n v="1"/>
    <s v="3116181385JOHN FREDY AGUDELO MONTOY"/>
    <x v="0"/>
    <d v="2024-01-20T00:00:00"/>
    <x v="4535"/>
    <d v="1899-12-30T00:00:00"/>
    <d v="2024-01-19T04:06:00"/>
    <s v="04:06"/>
    <d v="1899-12-31T11:57:24"/>
    <x v="0"/>
    <x v="0"/>
    <x v="22"/>
    <x v="1"/>
    <n v="8193"/>
  </r>
  <r>
    <n v="4572"/>
    <d v="2024-01-20T16:04:31"/>
    <d v="2024-01-20T16:05:22"/>
    <s v="45688293@ventasyservicios.com.co"/>
    <s v="Juan David Mendez"/>
    <m/>
    <d v="2024-01-20T00:00:00"/>
    <s v="10:23"/>
    <x v="0"/>
    <m/>
    <m/>
    <m/>
    <m/>
    <m/>
    <m/>
    <m/>
    <m/>
    <s v="contactopyme.co@claro.com.co"/>
    <s v="Fwd: SOLICITUD DE RECUPERACIÓN DE NÚMERO DE CELULAR"/>
    <s v="3125558453"/>
    <s v="ADRIANA REINA"/>
    <s v="SOHO"/>
    <s v="CLIENTE EXTERNO"/>
    <x v="0"/>
    <m/>
    <s v="MÓVIL"/>
    <m/>
    <m/>
    <s v="RECONEXIÓN - REINSTALACIÓN"/>
    <m/>
    <m/>
    <m/>
    <m/>
    <m/>
    <m/>
    <m/>
    <m/>
    <m/>
    <m/>
    <m/>
    <m/>
    <m/>
    <m/>
    <m/>
    <m/>
    <m/>
    <m/>
    <m/>
    <m/>
    <m/>
    <m/>
    <m/>
    <m/>
    <m/>
    <m/>
    <m/>
    <m/>
    <m/>
    <m/>
    <m/>
    <m/>
    <m/>
    <m/>
    <m/>
    <m/>
    <m/>
    <m/>
    <m/>
    <m/>
    <m/>
    <m/>
    <s v="REINSTALACIÓN / RECONEXIÓN POR MORA"/>
    <m/>
    <m/>
    <m/>
    <m/>
    <m/>
    <m/>
    <m/>
    <m/>
    <m/>
    <m/>
    <m/>
    <m/>
    <m/>
    <m/>
    <m/>
    <m/>
    <m/>
    <m/>
    <m/>
    <m/>
    <m/>
    <m/>
    <m/>
    <m/>
    <m/>
    <m/>
    <m/>
    <m/>
    <m/>
    <m/>
    <m/>
    <m/>
    <m/>
    <m/>
    <m/>
    <m/>
    <m/>
    <m/>
    <m/>
    <m/>
    <m/>
    <m/>
    <m/>
    <m/>
    <m/>
    <m/>
    <m/>
    <m/>
    <m/>
    <m/>
    <m/>
    <m/>
    <m/>
    <m/>
    <m/>
    <m/>
    <m/>
    <m/>
    <m/>
    <m/>
    <m/>
    <m/>
    <m/>
    <m/>
    <m/>
    <x v="0"/>
    <m/>
    <m/>
    <m/>
    <m/>
    <m/>
    <s v="GESTIONADO"/>
    <m/>
    <d v="2024-01-20T00:00:00"/>
    <m/>
    <m/>
    <x v="33"/>
    <x v="0"/>
    <x v="0"/>
    <x v="0"/>
    <x v="0"/>
    <n v="1"/>
    <n v="1"/>
    <n v="1"/>
    <n v="1"/>
    <x v="0"/>
    <n v="1"/>
    <s v="3125558453ADRIANA REINA"/>
    <x v="2"/>
    <d v="2024-01-20T00:00:00"/>
    <x v="4536"/>
    <d v="1899-12-30T00:00:00"/>
    <d v="2024-01-20T10:23:00"/>
    <s v="10:23"/>
    <d v="1899-12-30T05:42:22"/>
    <x v="1"/>
    <x v="1"/>
    <x v="4"/>
    <x v="1"/>
    <n v="8193"/>
  </r>
  <r>
    <n v="4573"/>
    <d v="2024-01-20T16:04:02"/>
    <d v="2024-01-20T16:05:26"/>
    <s v="45113897@ventasyservicios.com.co"/>
    <s v="Diana Carolina Zambrano Cruz"/>
    <m/>
    <d v="2024-01-19T00:00:00"/>
    <s v="14:55"/>
    <x v="4"/>
    <m/>
    <m/>
    <m/>
    <m/>
    <m/>
    <m/>
    <m/>
    <m/>
    <s v="contacto@flambee.com.co"/>
    <s v="Re: Fwd: Re: Fwd: Re: Fwd: Cambio Linea empresarial"/>
    <s v="69271214"/>
    <s v="FLAMBEE USAQUEN SAS                        "/>
    <s v="MICRO"/>
    <s v="CLIENTE EXTERNO"/>
    <x v="0"/>
    <m/>
    <s v="FIJO"/>
    <s v="HFC"/>
    <s v="CESIÓN DE CONTRATO"/>
    <m/>
    <m/>
    <m/>
    <m/>
    <m/>
    <m/>
    <m/>
    <m/>
    <m/>
    <m/>
    <m/>
    <m/>
    <s v="ENTREGA DE DOCUMENTOS"/>
    <m/>
    <m/>
    <m/>
    <m/>
    <m/>
    <m/>
    <m/>
    <m/>
    <m/>
    <m/>
    <m/>
    <m/>
    <m/>
    <m/>
    <m/>
    <m/>
    <m/>
    <m/>
    <m/>
    <m/>
    <m/>
    <m/>
    <m/>
    <m/>
    <m/>
    <m/>
    <m/>
    <m/>
    <m/>
    <m/>
    <m/>
    <m/>
    <m/>
    <m/>
    <m/>
    <m/>
    <m/>
    <m/>
    <m/>
    <m/>
    <m/>
    <m/>
    <m/>
    <m/>
    <m/>
    <m/>
    <m/>
    <m/>
    <m/>
    <m/>
    <m/>
    <m/>
    <m/>
    <m/>
    <m/>
    <m/>
    <m/>
    <m/>
    <m/>
    <m/>
    <m/>
    <m/>
    <m/>
    <m/>
    <m/>
    <m/>
    <m/>
    <m/>
    <m/>
    <m/>
    <m/>
    <m/>
    <m/>
    <m/>
    <m/>
    <m/>
    <m/>
    <m/>
    <m/>
    <m/>
    <m/>
    <m/>
    <m/>
    <m/>
    <m/>
    <m/>
    <m/>
    <m/>
    <m/>
    <m/>
    <m/>
    <m/>
    <m/>
    <m/>
    <m/>
    <m/>
    <x v="0"/>
    <m/>
    <m/>
    <m/>
    <m/>
    <m/>
    <s v="GESTIONADO"/>
    <m/>
    <d v="2024-01-20T00:00:00"/>
    <m/>
    <m/>
    <x v="148"/>
    <x v="0"/>
    <x v="0"/>
    <x v="0"/>
    <x v="0"/>
    <n v="1"/>
    <n v="1"/>
    <n v="1"/>
    <n v="1"/>
    <x v="0"/>
    <n v="1"/>
    <s v="69271214FLAMBEE USAQUEN SAS                        "/>
    <x v="0"/>
    <d v="2024-01-20T00:00:00"/>
    <x v="4537"/>
    <d v="1899-12-30T00:00:00"/>
    <d v="2024-01-19T14:55:00"/>
    <s v="14:55"/>
    <d v="1899-12-31T01:10:26"/>
    <x v="0"/>
    <x v="0"/>
    <x v="30"/>
    <x v="0"/>
    <n v="8193"/>
  </r>
  <r>
    <n v="4574"/>
    <d v="2024-01-20T16:06:41"/>
    <d v="2024-01-20T16:08:11"/>
    <s v="45961452@ventasyservicios.com.co"/>
    <s v="Natalia Buenano Gonzalez"/>
    <m/>
    <d v="2024-01-19T00:00:00"/>
    <s v="12:39"/>
    <x v="0"/>
    <m/>
    <m/>
    <m/>
    <m/>
    <m/>
    <m/>
    <m/>
    <m/>
    <s v="quickburgeroficial@gmail.com;"/>
    <s v="Re: Fwd: Re: Fwd: SOLICITUD CLAUSURA 04181331"/>
    <s v="04181331"/>
    <s v="INVERSIONE Y COMERCIALIZAD JEMD S.A.S      "/>
    <s v="SOHO"/>
    <s v="CLIENTE EXTERNO"/>
    <x v="0"/>
    <m/>
    <s v="FIJO"/>
    <s v="HFC"/>
    <s v="CANCELACIÓN DE SERVICIO"/>
    <m/>
    <m/>
    <m/>
    <m/>
    <m/>
    <m/>
    <m/>
    <s v="CANCELACIÓN"/>
    <m/>
    <m/>
    <m/>
    <m/>
    <m/>
    <m/>
    <m/>
    <m/>
    <m/>
    <m/>
    <m/>
    <m/>
    <m/>
    <m/>
    <m/>
    <m/>
    <m/>
    <m/>
    <m/>
    <m/>
    <m/>
    <m/>
    <m/>
    <m/>
    <m/>
    <m/>
    <m/>
    <m/>
    <m/>
    <m/>
    <m/>
    <m/>
    <m/>
    <m/>
    <m/>
    <m/>
    <m/>
    <m/>
    <m/>
    <m/>
    <m/>
    <m/>
    <m/>
    <m/>
    <m/>
    <m/>
    <m/>
    <m/>
    <m/>
    <m/>
    <m/>
    <m/>
    <m/>
    <m/>
    <m/>
    <m/>
    <m/>
    <m/>
    <m/>
    <m/>
    <m/>
    <m/>
    <m/>
    <m/>
    <m/>
    <m/>
    <m/>
    <m/>
    <m/>
    <m/>
    <m/>
    <m/>
    <m/>
    <m/>
    <m/>
    <m/>
    <m/>
    <m/>
    <m/>
    <m/>
    <m/>
    <m/>
    <m/>
    <m/>
    <m/>
    <m/>
    <m/>
    <m/>
    <m/>
    <m/>
    <m/>
    <m/>
    <m/>
    <m/>
    <m/>
    <m/>
    <m/>
    <s v="TOTAL"/>
    <m/>
    <s v="CIERRE DE SEDE"/>
    <m/>
    <x v="1"/>
    <m/>
    <m/>
    <s v="1"/>
    <m/>
    <m/>
    <s v="GESTIONADO"/>
    <m/>
    <d v="2024-01-20T00:00:00"/>
    <s v="Reasignado contactopyme"/>
    <m/>
    <x v="53"/>
    <x v="0"/>
    <x v="0"/>
    <x v="0"/>
    <x v="0"/>
    <n v="1"/>
    <n v="1"/>
    <n v="1"/>
    <n v="1"/>
    <x v="0"/>
    <n v="1"/>
    <s v="04181331INVERSIONE Y COMERCIALIZAD JEMD S.A.S      "/>
    <x v="0"/>
    <d v="2024-01-20T00:00:00"/>
    <x v="4538"/>
    <d v="1899-12-30T00:00:00"/>
    <d v="2024-01-19T12:39:00"/>
    <s v="12:39"/>
    <d v="1899-12-31T03:29:11"/>
    <x v="0"/>
    <x v="0"/>
    <x v="5"/>
    <x v="1"/>
    <n v="8193"/>
  </r>
  <r>
    <n v="4575"/>
    <d v="2024-01-20T14:44:30"/>
    <d v="2024-01-20T16:10:34"/>
    <s v="45577874@ventasyservicios.com.co"/>
    <s v="David Andres Pardo Torres"/>
    <m/>
    <d v="2024-01-18T00:00:00"/>
    <s v="13:06"/>
    <x v="4"/>
    <m/>
    <m/>
    <m/>
    <m/>
    <m/>
    <m/>
    <m/>
    <m/>
    <s v="administracion@amarillod.com"/>
    <s v="RE: URGENTE:TRASLADO DE LINEA CLARO"/>
    <s v="84456181"/>
    <s v="LAMPRE LESSAN SAS"/>
    <s v="MICRO"/>
    <s v="CLIENTE EXTERNO"/>
    <x v="0"/>
    <m/>
    <s v="FIJO"/>
    <s v="HFC"/>
    <s v="TRASLADO SEDE"/>
    <m/>
    <m/>
    <m/>
    <m/>
    <m/>
    <m/>
    <m/>
    <m/>
    <m/>
    <m/>
    <m/>
    <m/>
    <m/>
    <m/>
    <m/>
    <m/>
    <m/>
    <m/>
    <m/>
    <m/>
    <m/>
    <m/>
    <m/>
    <m/>
    <m/>
    <m/>
    <m/>
    <m/>
    <m/>
    <m/>
    <m/>
    <m/>
    <m/>
    <m/>
    <m/>
    <m/>
    <m/>
    <m/>
    <m/>
    <m/>
    <m/>
    <m/>
    <m/>
    <m/>
    <m/>
    <m/>
    <m/>
    <m/>
    <m/>
    <m/>
    <m/>
    <m/>
    <m/>
    <m/>
    <m/>
    <m/>
    <m/>
    <m/>
    <m/>
    <s v="NO FACTIBLE"/>
    <m/>
    <m/>
    <m/>
    <m/>
    <m/>
    <m/>
    <m/>
    <m/>
    <m/>
    <m/>
    <m/>
    <m/>
    <m/>
    <m/>
    <m/>
    <m/>
    <m/>
    <m/>
    <m/>
    <m/>
    <m/>
    <m/>
    <m/>
    <m/>
    <m/>
    <m/>
    <m/>
    <m/>
    <m/>
    <m/>
    <m/>
    <m/>
    <m/>
    <m/>
    <m/>
    <m/>
    <m/>
    <m/>
    <m/>
    <m/>
    <m/>
    <m/>
    <m/>
    <m/>
    <m/>
    <m/>
    <m/>
    <m/>
    <m/>
    <x v="0"/>
    <m/>
    <m/>
    <m/>
    <m/>
    <m/>
    <s v="GESTIONADO"/>
    <m/>
    <d v="2024-01-20T00:00:00"/>
    <s v="996972926"/>
    <m/>
    <x v="96"/>
    <x v="0"/>
    <x v="0"/>
    <x v="0"/>
    <x v="0"/>
    <n v="1"/>
    <n v="1"/>
    <n v="1"/>
    <n v="1"/>
    <x v="0"/>
    <n v="1"/>
    <s v="84456181LAMPRE LESSAN SAS"/>
    <x v="0"/>
    <d v="2024-01-20T00:00:00"/>
    <x v="4539"/>
    <d v="1899-12-30T00:00:00"/>
    <d v="2024-01-18T13:06:00"/>
    <s v="13:06"/>
    <d v="1900-01-01T03:04:34"/>
    <x v="0"/>
    <x v="0"/>
    <x v="14"/>
    <x v="0"/>
    <n v="8193"/>
  </r>
  <r>
    <n v="4576"/>
    <d v="2024-01-20T16:12:03"/>
    <d v="2024-01-20T16:12:49"/>
    <s v="46049316@ventasyservicios.com.co"/>
    <s v="Evelin Gicela Diaz Garzon"/>
    <m/>
    <d v="2024-01-19T00:00:00"/>
    <s v="04:19"/>
    <x v="7"/>
    <m/>
    <m/>
    <m/>
    <m/>
    <m/>
    <m/>
    <s v="david.cruz@claro.com.co; "/>
    <s v="Re: RV: Cesión de lineas corporativas Plaza Claro MTS - Multiplika"/>
    <m/>
    <m/>
    <s v="3105740831"/>
    <s v="MTS CONSULTORIA + GESTION"/>
    <s v="EMPRESAS"/>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0T00:00:00"/>
    <m/>
    <m/>
    <x v="78"/>
    <x v="6"/>
    <x v="0"/>
    <x v="0"/>
    <x v="0"/>
    <n v="1"/>
    <n v="1"/>
    <n v="1"/>
    <n v="1"/>
    <x v="0"/>
    <n v="1"/>
    <s v="3105740831MTS CONSULTORIA + GESTION"/>
    <x v="0"/>
    <d v="2024-01-20T00:00:00"/>
    <x v="4540"/>
    <d v="1899-12-30T00:00:00"/>
    <d v="2024-01-19T04:19:00"/>
    <s v="04:19"/>
    <d v="1899-12-31T11:53:49"/>
    <x v="0"/>
    <x v="0"/>
    <x v="22"/>
    <x v="1"/>
    <n v="8193"/>
  </r>
  <r>
    <n v="4577"/>
    <d v="2024-01-20T16:01:39"/>
    <d v="2024-01-20T16:14:04"/>
    <s v="45961543@ventasyservicios.com.co"/>
    <s v="Juan Jose Duque Aguirre"/>
    <m/>
    <d v="2024-01-20T00:00:00"/>
    <s v="10:59"/>
    <x v="1"/>
    <m/>
    <m/>
    <s v="0"/>
    <s v="0"/>
    <s v="INFORMACIÓN"/>
    <m/>
    <m/>
    <m/>
    <m/>
    <m/>
    <m/>
    <m/>
    <m/>
    <m/>
    <x v="2"/>
    <m/>
    <m/>
    <m/>
    <m/>
    <m/>
    <m/>
    <m/>
    <m/>
    <m/>
    <m/>
    <m/>
    <m/>
    <m/>
    <m/>
    <m/>
    <m/>
    <m/>
    <m/>
    <m/>
    <m/>
    <m/>
    <m/>
    <m/>
    <m/>
    <m/>
    <m/>
    <m/>
    <m/>
    <m/>
    <m/>
    <m/>
    <m/>
    <m/>
    <m/>
    <m/>
    <m/>
    <m/>
    <m/>
    <m/>
    <m/>
    <m/>
    <m/>
    <m/>
    <m/>
    <m/>
    <m/>
    <m/>
    <m/>
    <m/>
    <m/>
    <m/>
    <m/>
    <m/>
    <m/>
    <m/>
    <m/>
    <m/>
    <m/>
    <m/>
    <m/>
    <m/>
    <m/>
    <m/>
    <m/>
    <m/>
    <m/>
    <m/>
    <m/>
    <m/>
    <m/>
    <m/>
    <m/>
    <m/>
    <m/>
    <m/>
    <m/>
    <m/>
    <m/>
    <m/>
    <m/>
    <m/>
    <m/>
    <m/>
    <m/>
    <m/>
    <m/>
    <m/>
    <m/>
    <s v="OTROS TEMAS"/>
    <s v="OTROS TEMAS"/>
    <m/>
    <s v="falta de informacion"/>
    <m/>
    <m/>
    <m/>
    <m/>
    <m/>
    <m/>
    <m/>
    <m/>
    <m/>
    <m/>
    <m/>
    <m/>
    <m/>
    <m/>
    <m/>
    <m/>
    <m/>
    <m/>
    <m/>
    <m/>
    <m/>
    <x v="0"/>
    <m/>
    <m/>
    <m/>
    <m/>
    <m/>
    <s v="GESTIONADO"/>
    <m/>
    <d v="2024-01-20T00:00:00"/>
    <m/>
    <m/>
    <x v="56"/>
    <x v="1"/>
    <x v="0"/>
    <x v="0"/>
    <x v="0"/>
    <n v="1"/>
    <n v="1"/>
    <n v="1"/>
    <n v="1"/>
    <x v="0"/>
    <n v="1"/>
    <s v="0"/>
    <x v="2"/>
    <d v="2024-01-20T00:00:00"/>
    <x v="4541"/>
    <d v="1899-12-30T00:00:00"/>
    <d v="2024-01-20T10:59:00"/>
    <s v="10:59"/>
    <d v="1899-12-30T05:15:04"/>
    <x v="1"/>
    <x v="1"/>
    <x v="6"/>
    <x v="1"/>
    <n v="8193"/>
  </r>
  <r>
    <n v="4578"/>
    <d v="2024-01-20T16:15:10"/>
    <d v="2024-01-20T16:15:56"/>
    <s v="46049316@ventasyservicios.com.co"/>
    <s v="Evelin Gicela Diaz Garzon"/>
    <m/>
    <d v="2024-01-19T00:00:00"/>
    <s v="04:54"/>
    <x v="7"/>
    <m/>
    <m/>
    <m/>
    <m/>
    <m/>
    <m/>
    <s v="Pia.Alvira@civilrightsdefenders.org"/>
    <s v="FW: Solicitud cesion linea corporativa a Giorgio."/>
    <m/>
    <m/>
    <s v="3154129120"/>
    <s v="CIVIL RIGHTS DEFENDERS"/>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0T00:00:00"/>
    <m/>
    <m/>
    <x v="78"/>
    <x v="6"/>
    <x v="0"/>
    <x v="0"/>
    <x v="0"/>
    <n v="1"/>
    <n v="1"/>
    <n v="1"/>
    <n v="1"/>
    <x v="0"/>
    <n v="1"/>
    <s v="3154129120CIVIL RIGHTS DEFENDERS"/>
    <x v="0"/>
    <d v="2024-01-20T00:00:00"/>
    <x v="4542"/>
    <d v="1899-12-30T00:00:00"/>
    <d v="2024-01-19T04:54:00"/>
    <s v="04:54"/>
    <d v="1899-12-31T11:21:56"/>
    <x v="0"/>
    <x v="0"/>
    <x v="22"/>
    <x v="1"/>
    <n v="8193"/>
  </r>
  <r>
    <n v="4579"/>
    <d v="2024-01-20T16:08:16"/>
    <d v="2024-01-20T16:17:50"/>
    <s v="45961452@ventasyservicios.com.co"/>
    <s v="Natalia Buenano Gonzalez"/>
    <m/>
    <d v="2024-01-19T00:00:00"/>
    <s v="12:42"/>
    <x v="0"/>
    <m/>
    <m/>
    <m/>
    <m/>
    <m/>
    <m/>
    <m/>
    <m/>
    <s v="mundocolorcali@gmail.com"/>
    <s v="Re: Fwd: ACTUALIZACION DATOS 805024493"/>
    <s v="11284161"/>
    <s v="AVENTURA PLAZA S.A"/>
    <s v="PYME PEQUEÑA"/>
    <s v="CLIENTE EXTERNO"/>
    <x v="0"/>
    <m/>
    <s v="FIJO"/>
    <s v="FO"/>
    <s v="DATOS DEMOGRÁFICOS"/>
    <m/>
    <m/>
    <m/>
    <m/>
    <m/>
    <m/>
    <m/>
    <m/>
    <m/>
    <m/>
    <m/>
    <m/>
    <m/>
    <m/>
    <m/>
    <s v="ACTUALIZACIÓN GENERAL"/>
    <m/>
    <m/>
    <m/>
    <m/>
    <m/>
    <m/>
    <m/>
    <m/>
    <m/>
    <m/>
    <m/>
    <m/>
    <m/>
    <m/>
    <m/>
    <m/>
    <m/>
    <m/>
    <m/>
    <m/>
    <m/>
    <m/>
    <m/>
    <m/>
    <m/>
    <m/>
    <m/>
    <m/>
    <m/>
    <m/>
    <m/>
    <m/>
    <m/>
    <m/>
    <m/>
    <m/>
    <m/>
    <m/>
    <m/>
    <m/>
    <m/>
    <m/>
    <m/>
    <m/>
    <m/>
    <m/>
    <m/>
    <m/>
    <m/>
    <m/>
    <m/>
    <m/>
    <m/>
    <m/>
    <m/>
    <m/>
    <m/>
    <m/>
    <m/>
    <m/>
    <m/>
    <m/>
    <m/>
    <m/>
    <m/>
    <m/>
    <m/>
    <m/>
    <m/>
    <m/>
    <m/>
    <m/>
    <m/>
    <m/>
    <m/>
    <m/>
    <m/>
    <m/>
    <m/>
    <m/>
    <m/>
    <m/>
    <m/>
    <m/>
    <m/>
    <m/>
    <m/>
    <m/>
    <m/>
    <m/>
    <m/>
    <m/>
    <m/>
    <x v="0"/>
    <m/>
    <m/>
    <m/>
    <m/>
    <m/>
    <s v="GESTIONADO"/>
    <m/>
    <d v="2024-01-20T00:00:00"/>
    <s v="Reasignado contactopyme"/>
    <m/>
    <x v="52"/>
    <x v="0"/>
    <x v="0"/>
    <x v="0"/>
    <x v="0"/>
    <n v="1"/>
    <n v="1"/>
    <n v="1"/>
    <n v="1"/>
    <x v="0"/>
    <n v="1"/>
    <s v="11284161AVENTURA PLAZA S.A"/>
    <x v="0"/>
    <d v="2024-01-20T00:00:00"/>
    <x v="4543"/>
    <d v="1899-12-30T00:00:00"/>
    <d v="2024-01-19T12:42:00"/>
    <s v="12:42"/>
    <d v="1899-12-31T03:35:50"/>
    <x v="0"/>
    <x v="0"/>
    <x v="5"/>
    <x v="1"/>
    <n v="8193"/>
  </r>
  <r>
    <n v="4580"/>
    <d v="2024-01-20T16:19:31"/>
    <d v="2024-01-20T16:20:22"/>
    <s v="45113897@ventasyservicios.com.co"/>
    <s v="Diana Carolina Zambrano Cruz"/>
    <m/>
    <d v="2024-01-20T00:00:00"/>
    <s v="15:50"/>
    <x v="4"/>
    <m/>
    <m/>
    <m/>
    <m/>
    <m/>
    <m/>
    <m/>
    <m/>
    <s v="contabilidadskynet@gmail.com"/>
    <s v="Re: Fwd: VERIFICACIÓN CAMBIO DE VELOCIDAD - GRUPO TECNOMEGA S A S OT 20467078VERIFICACIÓN CAMBIO DE VELOCIDAD - GRUPO TECNOMEGA S A S OT 20467078"/>
    <s v="13303574"/>
    <s v="GRUPO TECNOMEGA S A S"/>
    <s v="MICRO"/>
    <s v="CLIENTE EXTERNO"/>
    <x v="0"/>
    <m/>
    <s v="FIJO"/>
    <s v="FO"/>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20T00:00:00"/>
    <m/>
    <m/>
    <x v="111"/>
    <x v="0"/>
    <x v="0"/>
    <x v="0"/>
    <x v="0"/>
    <n v="1"/>
    <n v="1"/>
    <n v="1"/>
    <n v="1"/>
    <x v="2"/>
    <n v="4"/>
    <s v="13303574GRUPO TECNOMEGA S A S"/>
    <x v="2"/>
    <d v="2024-01-20T00:00:00"/>
    <x v="4544"/>
    <d v="1899-12-30T00:00:00"/>
    <d v="2024-01-20T15:50:00"/>
    <s v="15:50"/>
    <d v="1899-12-30T00:30:22"/>
    <x v="1"/>
    <x v="1"/>
    <x v="30"/>
    <x v="0"/>
    <n v="8193"/>
  </r>
  <r>
    <n v="4581"/>
    <d v="2024-01-20T16:14:13"/>
    <d v="2024-01-20T16:21:45"/>
    <s v="45961543@ventasyservicios.com.co"/>
    <s v="Juan Jose Duque Aguirre"/>
    <m/>
    <d v="2024-01-20T00:00:00"/>
    <s v="11:27"/>
    <x v="1"/>
    <m/>
    <m/>
    <s v="COOTRANSCE JA"/>
    <s v="800156931"/>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20T00:00:00"/>
    <m/>
    <m/>
    <x v="5"/>
    <x v="1"/>
    <x v="0"/>
    <x v="0"/>
    <x v="0"/>
    <n v="1"/>
    <n v="1"/>
    <n v="1"/>
    <n v="1"/>
    <x v="0"/>
    <n v="1"/>
    <s v="800156931"/>
    <x v="2"/>
    <d v="2024-01-20T00:00:00"/>
    <x v="4545"/>
    <d v="1899-12-30T00:00:00"/>
    <d v="2024-01-20T11:27:00"/>
    <s v="11:27"/>
    <d v="1899-12-30T04:54:45"/>
    <x v="1"/>
    <x v="1"/>
    <x v="6"/>
    <x v="1"/>
    <n v="8193"/>
  </r>
  <r>
    <n v="4582"/>
    <d v="2024-01-20T16:21:51"/>
    <d v="2024-01-20T16:24:25"/>
    <s v="45961543@ventasyservicios.com.co"/>
    <s v="Juan Jose Duque Aguirre"/>
    <m/>
    <d v="2024-01-20T00:00:00"/>
    <s v="14:39"/>
    <x v="1"/>
    <m/>
    <m/>
    <s v="0"/>
    <s v="0"/>
    <s v="INFORMACIÓN"/>
    <m/>
    <m/>
    <m/>
    <m/>
    <m/>
    <m/>
    <m/>
    <m/>
    <m/>
    <x v="2"/>
    <m/>
    <m/>
    <m/>
    <m/>
    <m/>
    <m/>
    <m/>
    <m/>
    <m/>
    <m/>
    <m/>
    <m/>
    <m/>
    <m/>
    <m/>
    <m/>
    <m/>
    <m/>
    <m/>
    <m/>
    <m/>
    <m/>
    <m/>
    <m/>
    <m/>
    <m/>
    <m/>
    <m/>
    <m/>
    <m/>
    <m/>
    <m/>
    <m/>
    <m/>
    <m/>
    <m/>
    <m/>
    <m/>
    <m/>
    <m/>
    <m/>
    <m/>
    <m/>
    <m/>
    <m/>
    <m/>
    <m/>
    <m/>
    <m/>
    <m/>
    <m/>
    <m/>
    <m/>
    <m/>
    <m/>
    <m/>
    <m/>
    <m/>
    <m/>
    <m/>
    <m/>
    <m/>
    <m/>
    <m/>
    <m/>
    <m/>
    <m/>
    <m/>
    <m/>
    <m/>
    <m/>
    <m/>
    <m/>
    <m/>
    <m/>
    <m/>
    <m/>
    <m/>
    <m/>
    <m/>
    <m/>
    <m/>
    <m/>
    <m/>
    <m/>
    <m/>
    <m/>
    <m/>
    <s v="OTROS TEMAS"/>
    <s v="OTROS TEMAS"/>
    <m/>
    <s v="falta de informacion"/>
    <m/>
    <m/>
    <m/>
    <m/>
    <m/>
    <m/>
    <m/>
    <m/>
    <m/>
    <m/>
    <m/>
    <m/>
    <m/>
    <m/>
    <m/>
    <m/>
    <m/>
    <m/>
    <m/>
    <m/>
    <m/>
    <x v="0"/>
    <m/>
    <m/>
    <m/>
    <m/>
    <m/>
    <s v="GESTIONADO"/>
    <m/>
    <d v="2024-01-20T00:00:00"/>
    <m/>
    <m/>
    <x v="56"/>
    <x v="1"/>
    <x v="0"/>
    <x v="0"/>
    <x v="0"/>
    <n v="1"/>
    <n v="1"/>
    <n v="1"/>
    <n v="1"/>
    <x v="0"/>
    <n v="1"/>
    <s v="0"/>
    <x v="2"/>
    <d v="2024-01-20T00:00:00"/>
    <x v="4546"/>
    <d v="1899-12-30T00:00:00"/>
    <d v="2024-01-20T14:39:00"/>
    <s v="14:39"/>
    <d v="1899-12-30T01:45:25"/>
    <x v="1"/>
    <x v="1"/>
    <x v="6"/>
    <x v="1"/>
    <n v="8193"/>
  </r>
  <r>
    <n v="4583"/>
    <d v="2024-01-20T16:17:53"/>
    <d v="2024-01-20T16:24:42"/>
    <s v="45961452@ventasyservicios.com.co"/>
    <s v="Natalia Buenano Gonzalez"/>
    <m/>
    <d v="2024-01-19T00:00:00"/>
    <s v="12:44"/>
    <x v="0"/>
    <m/>
    <m/>
    <m/>
    <m/>
    <m/>
    <m/>
    <m/>
    <m/>
    <s v="logisticsonstreetseysas@gmail.com"/>
    <s v="Re: Fwd: Activaciones"/>
    <s v="04747424"/>
    <s v="PQR DE INCONSISTENCIAS"/>
    <s v="NO DETERMINADO"/>
    <s v="CLIENTE EXTERNO"/>
    <x v="0"/>
    <m/>
    <s v="FIJO"/>
    <s v="HFC"/>
    <s v="CASO RECHAZADO"/>
    <m/>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20T00:00:00"/>
    <s v="Reasignado contactopyme"/>
    <m/>
    <x v="3"/>
    <x v="0"/>
    <x v="0"/>
    <x v="0"/>
    <x v="0"/>
    <n v="1"/>
    <n v="1"/>
    <n v="1"/>
    <n v="1"/>
    <x v="1"/>
    <n v="9"/>
    <s v="04747424PQR DE INCONSISTENCIAS"/>
    <x v="0"/>
    <d v="2024-01-20T00:00:00"/>
    <x v="4547"/>
    <d v="1899-12-30T00:00:00"/>
    <d v="2024-01-19T12:44:00"/>
    <s v="12:44"/>
    <d v="1899-12-31T03:40:42"/>
    <x v="0"/>
    <x v="0"/>
    <x v="5"/>
    <x v="1"/>
    <n v="8193"/>
  </r>
  <r>
    <n v="4584"/>
    <d v="2024-01-20T16:25:18"/>
    <d v="2024-01-20T16:26:11"/>
    <s v="46049316@ventasyservicios.com.co"/>
    <s v="Evelin Gicela Diaz Garzon"/>
    <m/>
    <d v="2024-01-19T00:00:00"/>
    <s v="05:10"/>
    <x v="7"/>
    <m/>
    <m/>
    <m/>
    <m/>
    <m/>
    <m/>
    <s v="administracion@synergias.co; "/>
    <s v="Re: Cesión de líneas Celular"/>
    <m/>
    <m/>
    <s v="3108697958"/>
    <s v="RED ESPECIALIZADA DE ASES"/>
    <s v="SOH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20T00:00:00"/>
    <m/>
    <m/>
    <x v="79"/>
    <x v="6"/>
    <x v="0"/>
    <x v="0"/>
    <x v="0"/>
    <n v="1"/>
    <n v="1"/>
    <n v="1"/>
    <n v="1"/>
    <x v="0"/>
    <n v="1"/>
    <s v="3108697958RED ESPECIALIZADA DE ASES"/>
    <x v="0"/>
    <d v="2024-01-20T00:00:00"/>
    <x v="4548"/>
    <d v="1899-12-30T00:00:00"/>
    <d v="2024-01-19T05:10:00"/>
    <s v="05:10"/>
    <d v="1899-12-31T11:16:11"/>
    <x v="0"/>
    <x v="0"/>
    <x v="22"/>
    <x v="1"/>
    <n v="8193"/>
  </r>
  <r>
    <n v="4585"/>
    <d v="2024-01-20T16:24:32"/>
    <d v="2024-01-20T16:26:51"/>
    <s v="45961543@ventasyservicios.com.co"/>
    <s v="Juan Jose Duque Aguirre"/>
    <m/>
    <d v="2024-01-19T00:00:00"/>
    <s v="10:34"/>
    <x v="0"/>
    <m/>
    <m/>
    <m/>
    <m/>
    <m/>
    <m/>
    <m/>
    <m/>
    <s v="mreat@unemi.edu.ec"/>
    <s v="Fwd: Caso Jurídico Procesado en su Contra (Primera Instancia) RADICADO N° 59357468."/>
    <s v="0"/>
    <s v="0"/>
    <s v="NO DETERMINADO"/>
    <s v="CLIENTE EXTERNO"/>
    <x v="0"/>
    <m/>
    <s v="MÓVIL"/>
    <m/>
    <m/>
    <s v="CASO RECHAZADO"/>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20T00:00:00"/>
    <m/>
    <m/>
    <x v="3"/>
    <x v="0"/>
    <x v="0"/>
    <x v="0"/>
    <x v="0"/>
    <n v="1"/>
    <n v="1"/>
    <n v="1"/>
    <n v="1"/>
    <x v="0"/>
    <n v="1"/>
    <s v="00"/>
    <x v="0"/>
    <d v="2024-01-20T00:00:00"/>
    <x v="4549"/>
    <d v="1899-12-30T00:00:00"/>
    <d v="2024-01-19T10:34:00"/>
    <s v="10:34"/>
    <d v="1899-12-31T05:52:51"/>
    <x v="0"/>
    <x v="0"/>
    <x v="6"/>
    <x v="1"/>
    <n v="8193"/>
  </r>
  <r>
    <n v="4586"/>
    <d v="2024-01-20T16:29:51"/>
    <d v="2024-01-20T16:30:41"/>
    <s v="45113897@ventasyservicios.com.co"/>
    <s v="Diana Carolina Zambrano Cruz"/>
    <m/>
    <d v="2024-01-19T00:00:00"/>
    <s v="16:05"/>
    <x v="4"/>
    <m/>
    <m/>
    <m/>
    <m/>
    <m/>
    <m/>
    <m/>
    <m/>
    <s v="negociosryr@gmail.com"/>
    <s v="Re: Solicitud información."/>
    <s v="8.22468392"/>
    <s v="NEGOCIOS RYR LTD -"/>
    <s v="SOHO"/>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SOLUCIONADO ESCALADO"/>
    <s v="SUPERVISOR NEGOCIOS"/>
    <d v="2024-01-20T00:00:00"/>
    <m/>
    <m/>
    <x v="15"/>
    <x v="0"/>
    <x v="4"/>
    <x v="0"/>
    <x v="0"/>
    <n v="1"/>
    <n v="1"/>
    <n v="1"/>
    <n v="1"/>
    <x v="0"/>
    <n v="1"/>
    <s v="8.22468392NEGOCIOS RYR LTD -"/>
    <x v="1"/>
    <d v="2024-01-20T00:00:00"/>
    <x v="4550"/>
    <d v="1899-12-30T00:00:00"/>
    <d v="2024-01-19T16:05:00"/>
    <s v="16:05"/>
    <d v="1899-12-31T00:25:41"/>
    <x v="0"/>
    <x v="0"/>
    <x v="30"/>
    <x v="0"/>
    <n v="8193"/>
  </r>
  <r>
    <n v="4587"/>
    <d v="2024-01-20T16:16:59"/>
    <d v="2024-01-20T16:32:01"/>
    <s v="45577874@ventasyservicios.com.co"/>
    <s v="David Andres Pardo Torres"/>
    <m/>
    <d v="2024-01-18T00:00:00"/>
    <s v="17:05"/>
    <x v="4"/>
    <m/>
    <m/>
    <m/>
    <m/>
    <m/>
    <m/>
    <m/>
    <m/>
    <s v="mantenimientotic@puertocolombia-atlantico.gov.co"/>
    <s v="Re: Traslado de servicio"/>
    <s v="70699558"/>
    <s v="MUNICIPIO DE PUERTO COLOMBIA"/>
    <s v="PYME PEQUEÑA"/>
    <s v="CLIENTE EXTERNO"/>
    <x v="0"/>
    <m/>
    <s v="FIJO"/>
    <s v="HFC"/>
    <s v="PRODUCTO"/>
    <m/>
    <m/>
    <m/>
    <m/>
    <m/>
    <m/>
    <m/>
    <m/>
    <m/>
    <m/>
    <m/>
    <m/>
    <m/>
    <m/>
    <m/>
    <m/>
    <m/>
    <m/>
    <m/>
    <m/>
    <m/>
    <m/>
    <m/>
    <m/>
    <m/>
    <m/>
    <m/>
    <m/>
    <m/>
    <m/>
    <m/>
    <m/>
    <m/>
    <m/>
    <m/>
    <m/>
    <m/>
    <m/>
    <s v="INFORMACIÓN DE BENEFICIOS"/>
    <m/>
    <m/>
    <m/>
    <m/>
    <m/>
    <m/>
    <m/>
    <m/>
    <m/>
    <m/>
    <m/>
    <m/>
    <m/>
    <m/>
    <m/>
    <m/>
    <m/>
    <m/>
    <m/>
    <m/>
    <m/>
    <m/>
    <m/>
    <m/>
    <m/>
    <m/>
    <m/>
    <m/>
    <m/>
    <m/>
    <m/>
    <m/>
    <m/>
    <m/>
    <m/>
    <m/>
    <m/>
    <m/>
    <m/>
    <m/>
    <m/>
    <m/>
    <m/>
    <m/>
    <m/>
    <m/>
    <m/>
    <m/>
    <m/>
    <m/>
    <m/>
    <m/>
    <m/>
    <m/>
    <m/>
    <m/>
    <m/>
    <m/>
    <m/>
    <m/>
    <m/>
    <m/>
    <m/>
    <m/>
    <m/>
    <m/>
    <m/>
    <m/>
    <m/>
    <m/>
    <x v="0"/>
    <m/>
    <m/>
    <m/>
    <m/>
    <m/>
    <s v="GESTIONADO"/>
    <m/>
    <d v="2024-01-20T00:00:00"/>
    <s v="996975120"/>
    <m/>
    <x v="26"/>
    <x v="0"/>
    <x v="0"/>
    <x v="0"/>
    <x v="0"/>
    <n v="1"/>
    <n v="1"/>
    <n v="1"/>
    <n v="1"/>
    <x v="2"/>
    <n v="2"/>
    <s v="70699558MUNICIPIO DE PUERTO COLOMBIA"/>
    <x v="0"/>
    <d v="2024-01-20T00:00:00"/>
    <x v="4551"/>
    <d v="1899-12-30T00:00:00"/>
    <d v="2024-01-18T17:05:00"/>
    <s v="17:05"/>
    <d v="1899-12-31T23:27:01"/>
    <x v="0"/>
    <x v="0"/>
    <x v="14"/>
    <x v="0"/>
    <n v="8193"/>
  </r>
  <r>
    <n v="4588"/>
    <d v="2024-01-20T16:24:48"/>
    <d v="2024-01-20T16:36:48"/>
    <s v="45961452@ventasyservicios.com.co"/>
    <s v="Natalia Buenano Gonzalez"/>
    <m/>
    <d v="2024-01-19T00:00:00"/>
    <s v="12:50"/>
    <x v="0"/>
    <m/>
    <m/>
    <m/>
    <m/>
    <m/>
    <m/>
    <m/>
    <m/>
    <s v="diego.quintero@clarocorporaciones.com.co"/>
    <s v="Re: RV: Claro Colombia – Mi Claro: Registro Usuario"/>
    <s v="8.22502457"/>
    <s v="ACRE COLOMBIA SAS"/>
    <s v="PYME MEDIANA"/>
    <s v="CLIENTE EXTERNO"/>
    <x v="0"/>
    <m/>
    <s v="MÓVIL"/>
    <m/>
    <m/>
    <s v="PORTAL CORPORATIVO - APP - PERFILAMIENTO"/>
    <m/>
    <m/>
    <m/>
    <m/>
    <m/>
    <m/>
    <m/>
    <m/>
    <m/>
    <m/>
    <m/>
    <m/>
    <m/>
    <m/>
    <m/>
    <m/>
    <m/>
    <m/>
    <m/>
    <m/>
    <m/>
    <m/>
    <m/>
    <m/>
    <m/>
    <m/>
    <m/>
    <m/>
    <m/>
    <m/>
    <m/>
    <m/>
    <m/>
    <m/>
    <m/>
    <s v="INFORMACIÓN - ACLARACIÓN"/>
    <m/>
    <m/>
    <m/>
    <m/>
    <m/>
    <m/>
    <m/>
    <m/>
    <m/>
    <m/>
    <m/>
    <m/>
    <m/>
    <m/>
    <m/>
    <m/>
    <m/>
    <m/>
    <m/>
    <m/>
    <m/>
    <m/>
    <m/>
    <m/>
    <m/>
    <m/>
    <m/>
    <m/>
    <m/>
    <m/>
    <m/>
    <m/>
    <m/>
    <m/>
    <m/>
    <m/>
    <m/>
    <m/>
    <m/>
    <m/>
    <m/>
    <m/>
    <m/>
    <m/>
    <m/>
    <m/>
    <m/>
    <m/>
    <m/>
    <m/>
    <m/>
    <m/>
    <m/>
    <m/>
    <m/>
    <m/>
    <m/>
    <m/>
    <m/>
    <m/>
    <m/>
    <m/>
    <m/>
    <m/>
    <m/>
    <m/>
    <m/>
    <m/>
    <m/>
    <m/>
    <m/>
    <m/>
    <x v="0"/>
    <m/>
    <m/>
    <m/>
    <m/>
    <m/>
    <s v="GESTIONADO"/>
    <m/>
    <d v="2024-01-20T00:00:00"/>
    <s v="Reasigado contactopyme"/>
    <m/>
    <x v="65"/>
    <x v="0"/>
    <x v="0"/>
    <x v="0"/>
    <x v="0"/>
    <n v="1"/>
    <n v="1"/>
    <n v="1"/>
    <n v="1"/>
    <x v="0"/>
    <n v="1"/>
    <s v="8.22502457ACRE COLOMBIA SAS"/>
    <x v="0"/>
    <d v="2024-01-20T00:00:00"/>
    <x v="4552"/>
    <d v="1899-12-30T00:00:00"/>
    <d v="2024-01-19T12:50:00"/>
    <s v="12:50"/>
    <d v="1899-12-31T03:46:48"/>
    <x v="0"/>
    <x v="0"/>
    <x v="5"/>
    <x v="1"/>
    <n v="8193"/>
  </r>
  <r>
    <n v="4589"/>
    <d v="2024-01-20T16:36:17"/>
    <d v="2024-01-20T16:37:19"/>
    <s v="45688293@ventasyservicios.com.co"/>
    <s v="Juan David Mendez"/>
    <m/>
    <d v="2024-01-20T00:00:00"/>
    <s v="11:00"/>
    <x v="0"/>
    <m/>
    <m/>
    <m/>
    <m/>
    <m/>
    <m/>
    <m/>
    <m/>
    <s v="contactopyme.co@claro.com.co"/>
    <s v="Fwd: Modificación Líneas celulares planes corporativos."/>
    <s v="8.22489375"/>
    <s v="OPTIMO INVERSIONES Y PROYECTOS S.A.S."/>
    <s v="SOHO"/>
    <s v="CLIENTE EXTERNO"/>
    <x v="0"/>
    <m/>
    <s v="MÓVIL"/>
    <m/>
    <m/>
    <s v="CANCELACIÓN DE LÍNEA"/>
    <m/>
    <m/>
    <m/>
    <m/>
    <m/>
    <s v="COLOCACIÓN"/>
    <m/>
    <m/>
    <m/>
    <m/>
    <m/>
    <m/>
    <m/>
    <m/>
    <m/>
    <m/>
    <m/>
    <m/>
    <m/>
    <m/>
    <m/>
    <m/>
    <m/>
    <m/>
    <m/>
    <m/>
    <m/>
    <m/>
    <m/>
    <m/>
    <m/>
    <m/>
    <m/>
    <m/>
    <m/>
    <m/>
    <m/>
    <m/>
    <m/>
    <m/>
    <m/>
    <m/>
    <m/>
    <m/>
    <m/>
    <m/>
    <m/>
    <m/>
    <m/>
    <m/>
    <m/>
    <m/>
    <m/>
    <m/>
    <m/>
    <m/>
    <m/>
    <m/>
    <m/>
    <m/>
    <m/>
    <m/>
    <m/>
    <m/>
    <m/>
    <m/>
    <m/>
    <m/>
    <m/>
    <m/>
    <m/>
    <m/>
    <m/>
    <m/>
    <m/>
    <m/>
    <m/>
    <m/>
    <m/>
    <m/>
    <m/>
    <m/>
    <m/>
    <m/>
    <m/>
    <m/>
    <m/>
    <m/>
    <m/>
    <m/>
    <m/>
    <m/>
    <m/>
    <m/>
    <m/>
    <m/>
    <m/>
    <m/>
    <m/>
    <m/>
    <m/>
    <m/>
    <m/>
    <m/>
    <m/>
    <s v="NO USA EL SERVICIO"/>
    <m/>
    <m/>
    <x v="1"/>
    <m/>
    <m/>
    <s v="2"/>
    <m/>
    <m/>
    <s v="GESTIONADO"/>
    <m/>
    <d v="2024-01-20T00:00:00"/>
    <m/>
    <m/>
    <x v="25"/>
    <x v="0"/>
    <x v="0"/>
    <x v="0"/>
    <x v="0"/>
    <n v="1"/>
    <n v="1"/>
    <n v="1"/>
    <n v="1"/>
    <x v="0"/>
    <n v="1"/>
    <s v="8.22489375OPTIMO INVERSIONES Y PROYECTOS S.A.S."/>
    <x v="2"/>
    <d v="2024-01-20T00:00:00"/>
    <x v="4553"/>
    <d v="1899-12-30T00:00:00"/>
    <d v="2024-01-20T11:00:00"/>
    <s v="11:00"/>
    <d v="1899-12-30T05:37:19"/>
    <x v="1"/>
    <x v="1"/>
    <x v="4"/>
    <x v="1"/>
    <n v="8193"/>
  </r>
  <r>
    <n v="4590"/>
    <d v="2024-01-20T16:26:56"/>
    <d v="2024-01-20T16:39:43"/>
    <s v="45961543@ventasyservicios.com.co"/>
    <s v="Juan Jose Duque Aguirre"/>
    <m/>
    <d v="2024-01-20T00:00:00"/>
    <s v="10:41"/>
    <x v="0"/>
    <m/>
    <m/>
    <m/>
    <m/>
    <m/>
    <m/>
    <m/>
    <m/>
    <s v="eduwin.lopez@claro.com.co"/>
    <s v="RV: aclaraciones"/>
    <s v=" 8.22497090"/>
    <s v="CASA LASER LTDA -"/>
    <s v="PYME MEDIANA"/>
    <s v="CLIENTE CLAR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20T00:00:00"/>
    <m/>
    <m/>
    <x v="9"/>
    <x v="0"/>
    <x v="0"/>
    <x v="0"/>
    <x v="0"/>
    <n v="1"/>
    <n v="1"/>
    <n v="1"/>
    <n v="1"/>
    <x v="0"/>
    <n v="1"/>
    <s v=" 8.22497090CASA LASER LTDA -"/>
    <x v="2"/>
    <d v="2024-01-20T00:00:00"/>
    <x v="4554"/>
    <d v="1899-12-30T00:00:00"/>
    <d v="2024-01-20T10:41:00"/>
    <s v="10:41"/>
    <d v="1899-12-30T05:58:43"/>
    <x v="1"/>
    <x v="1"/>
    <x v="6"/>
    <x v="1"/>
    <n v="8193"/>
  </r>
  <r>
    <n v="4591"/>
    <d v="2024-01-20T16:39:48"/>
    <d v="2024-01-20T16:46:44"/>
    <s v="45961543@ventasyservicios.com.co"/>
    <s v="Juan Jose Duque Aguirre"/>
    <m/>
    <d v="2024-01-19T00:00:00"/>
    <s v="10:45 "/>
    <x v="0"/>
    <m/>
    <m/>
    <m/>
    <m/>
    <m/>
    <m/>
    <m/>
    <m/>
    <s v="jose.alborc@claro.com.co"/>
    <s v="RV: SOLICITUD CAMBIO A PREPAGO 3103712222"/>
    <s v="8.22501119"/>
    <s v="SAN MATEUS S.A.S."/>
    <s v="SOHO"/>
    <s v="CLIENTE CLAR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20T00:00:00"/>
    <m/>
    <m/>
    <x v="61"/>
    <x v="0"/>
    <x v="0"/>
    <x v="0"/>
    <x v="0"/>
    <n v="1"/>
    <n v="1"/>
    <n v="1"/>
    <n v="1"/>
    <x v="0"/>
    <n v="1"/>
    <s v="8.22501119SAN MATEUS S.A.S."/>
    <x v="0"/>
    <d v="2024-01-20T00:00:00"/>
    <x v="4555"/>
    <d v="1899-12-30T00:00:00"/>
    <d v="2024-01-19T10:45:00"/>
    <s v="10:45"/>
    <d v="1899-12-31T06:01:44"/>
    <x v="0"/>
    <x v="0"/>
    <x v="6"/>
    <x v="1"/>
    <n v="8193"/>
  </r>
  <r>
    <n v="4592"/>
    <d v="2024-01-20T16:46:29"/>
    <d v="2024-01-20T16:47:29"/>
    <s v="45688293@ventasyservicios.com.co"/>
    <s v="Juan David Mendez"/>
    <m/>
    <d v="2024-01-20T00:00:00"/>
    <s v="11:05"/>
    <x v="0"/>
    <m/>
    <m/>
    <m/>
    <m/>
    <m/>
    <m/>
    <m/>
    <m/>
    <s v="Fwd: Lineas celulares"/>
    <s v="contactopyme.co@claro.com.co"/>
    <s v="1.55937574"/>
    <s v="OPTIMO INVERSIONES Y PROYECTOS S.A.S."/>
    <s v="SOHO"/>
    <s v="CLIENTE EXTERNO"/>
    <x v="0"/>
    <m/>
    <s v="MÓVIL"/>
    <m/>
    <m/>
    <s v="CANCELACIÓN DE LÍNEA"/>
    <m/>
    <m/>
    <m/>
    <m/>
    <m/>
    <s v="COLOCACIÓN"/>
    <m/>
    <m/>
    <m/>
    <m/>
    <m/>
    <m/>
    <m/>
    <m/>
    <m/>
    <m/>
    <m/>
    <m/>
    <m/>
    <m/>
    <m/>
    <m/>
    <m/>
    <m/>
    <m/>
    <m/>
    <m/>
    <m/>
    <m/>
    <m/>
    <m/>
    <m/>
    <m/>
    <m/>
    <m/>
    <m/>
    <m/>
    <m/>
    <m/>
    <m/>
    <m/>
    <m/>
    <m/>
    <m/>
    <m/>
    <m/>
    <m/>
    <m/>
    <m/>
    <m/>
    <m/>
    <m/>
    <m/>
    <m/>
    <m/>
    <m/>
    <m/>
    <m/>
    <m/>
    <m/>
    <m/>
    <m/>
    <m/>
    <m/>
    <m/>
    <m/>
    <m/>
    <m/>
    <m/>
    <m/>
    <m/>
    <m/>
    <m/>
    <m/>
    <m/>
    <m/>
    <m/>
    <m/>
    <m/>
    <m/>
    <m/>
    <m/>
    <m/>
    <m/>
    <m/>
    <m/>
    <m/>
    <m/>
    <m/>
    <m/>
    <m/>
    <m/>
    <m/>
    <m/>
    <m/>
    <m/>
    <m/>
    <m/>
    <m/>
    <m/>
    <m/>
    <m/>
    <m/>
    <m/>
    <m/>
    <s v="NO USA EL SERVICIO"/>
    <m/>
    <m/>
    <x v="1"/>
    <m/>
    <m/>
    <s v="1"/>
    <m/>
    <m/>
    <s v="GESTIONADO"/>
    <m/>
    <d v="2024-01-20T00:00:00"/>
    <m/>
    <m/>
    <x v="25"/>
    <x v="0"/>
    <x v="0"/>
    <x v="0"/>
    <x v="0"/>
    <n v="1"/>
    <n v="1"/>
    <n v="1"/>
    <n v="1"/>
    <x v="0"/>
    <n v="1"/>
    <s v="1.55937574OPTIMO INVERSIONES Y PROYECTOS S.A.S."/>
    <x v="2"/>
    <d v="2024-01-20T00:00:00"/>
    <x v="4556"/>
    <d v="1899-12-30T00:00:00"/>
    <d v="2024-01-20T11:05:00"/>
    <s v="11:05"/>
    <d v="1899-12-30T05:42:29"/>
    <x v="1"/>
    <x v="1"/>
    <x v="4"/>
    <x v="1"/>
    <n v="8193"/>
  </r>
  <r>
    <n v="4593"/>
    <d v="2024-01-20T16:46:58"/>
    <d v="2024-01-20T16:51:37"/>
    <s v="45961543@ventasyservicios.com.co"/>
    <s v="Juan Jose Duque Aguirre"/>
    <m/>
    <d v="2024-01-19T00:00:00"/>
    <s v="10:57"/>
    <x v="0"/>
    <m/>
    <m/>
    <m/>
    <m/>
    <m/>
    <m/>
    <m/>
    <m/>
    <s v="jessica.mendez@claro.com.co"/>
    <s v="Falla de servicio cuenta:67698163"/>
    <s v="67698163"/>
    <s v="LUIS DAVID BOTERO"/>
    <s v="NO DETERMINADO"/>
    <s v="CLIENTE CLARO"/>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20T00:00:00"/>
    <m/>
    <m/>
    <x v="57"/>
    <x v="0"/>
    <x v="0"/>
    <x v="0"/>
    <x v="0"/>
    <n v="1"/>
    <n v="1"/>
    <n v="1"/>
    <n v="1"/>
    <x v="0"/>
    <n v="1"/>
    <s v="67698163LUIS DAVID BOTERO"/>
    <x v="0"/>
    <d v="2024-01-20T00:00:00"/>
    <x v="4557"/>
    <d v="1899-12-30T00:00:00"/>
    <d v="2024-01-19T10:57:00"/>
    <s v="10:57"/>
    <d v="1899-12-31T05:54:37"/>
    <x v="0"/>
    <x v="0"/>
    <x v="6"/>
    <x v="1"/>
    <n v="8193"/>
  </r>
  <r>
    <n v="4594"/>
    <d v="2024-01-20T16:49:56"/>
    <d v="2024-01-20T16:54:55"/>
    <s v="45577874@ventasyservicios.com.co"/>
    <s v="David Andres Pardo Torres"/>
    <m/>
    <d v="2024-01-18T00:00:00"/>
    <s v="18:39"/>
    <x v="4"/>
    <m/>
    <m/>
    <m/>
    <m/>
    <m/>
    <m/>
    <m/>
    <m/>
    <s v="leidy@oltc.co"/>
    <s v="TOLEDO PASTELERIA SAS Nit: 860042585"/>
    <s v="8.22378517"/>
    <s v="TOLEDO PASTELERIA SAS"/>
    <s v="EMPRESAS"/>
    <s v="CLIENTE EXTERNO"/>
    <x v="1"/>
    <s v="ATENCION ESPECIAL C_R5"/>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20T00:00:00"/>
    <s v="65"/>
    <m/>
    <x v="9"/>
    <x v="0"/>
    <x v="0"/>
    <x v="0"/>
    <x v="0"/>
    <n v="1"/>
    <n v="1"/>
    <n v="1"/>
    <n v="1"/>
    <x v="0"/>
    <n v="1"/>
    <s v="8.22378517TOLEDO PASTELERIA SAS"/>
    <x v="0"/>
    <d v="2024-01-20T00:00:00"/>
    <x v="4558"/>
    <d v="1899-12-30T00:00:00"/>
    <d v="2024-01-18T18:39:00"/>
    <s v="18:39"/>
    <d v="1899-12-31T22:15:55"/>
    <x v="0"/>
    <x v="0"/>
    <x v="14"/>
    <x v="0"/>
    <n v="8193"/>
  </r>
  <r>
    <n v="4595"/>
    <d v="2024-01-20T16:55:18"/>
    <d v="2024-01-20T16:56:07"/>
    <s v="46049316@ventasyservicios.com.co"/>
    <s v="Evelin Gicela Diaz Garzon"/>
    <m/>
    <d v="2024-01-18T00:00:00"/>
    <s v="05:14"/>
    <x v="7"/>
    <m/>
    <m/>
    <m/>
    <m/>
    <m/>
    <m/>
    <s v="diego.diaz@soportelogico.com.co"/>
    <s v="Informacion_Activacion_Lineas"/>
    <m/>
    <m/>
    <s v="000"/>
    <s v="SOPORTE LOGISTICO"/>
    <s v="NO DETERMINADO"/>
    <s v="CLIENTE EXTERNO"/>
    <x v="0"/>
    <m/>
    <m/>
    <m/>
    <m/>
    <m/>
    <m/>
    <m/>
    <m/>
    <m/>
    <m/>
    <m/>
    <m/>
    <m/>
    <m/>
    <m/>
    <m/>
    <m/>
    <m/>
    <m/>
    <m/>
    <m/>
    <m/>
    <m/>
    <m/>
    <m/>
    <m/>
    <m/>
    <m/>
    <m/>
    <m/>
    <m/>
    <m/>
    <m/>
    <m/>
    <m/>
    <m/>
    <m/>
    <m/>
    <m/>
    <m/>
    <m/>
    <m/>
    <m/>
    <m/>
    <m/>
    <m/>
    <m/>
    <m/>
    <m/>
    <m/>
    <m/>
    <m/>
    <m/>
    <m/>
    <m/>
    <m/>
    <m/>
    <m/>
    <m/>
    <m/>
    <m/>
    <m/>
    <m/>
    <m/>
    <m/>
    <m/>
    <m/>
    <m/>
    <m/>
    <m/>
    <m/>
    <m/>
    <m/>
    <s v="MÓVIL"/>
    <m/>
    <s v="CESIÓN RECHAZADA"/>
    <m/>
    <m/>
    <s v="OTRAS SOLICITUDES"/>
    <m/>
    <m/>
    <m/>
    <m/>
    <m/>
    <m/>
    <m/>
    <m/>
    <m/>
    <m/>
    <m/>
    <m/>
    <m/>
    <m/>
    <m/>
    <m/>
    <m/>
    <m/>
    <m/>
    <m/>
    <m/>
    <m/>
    <m/>
    <m/>
    <m/>
    <m/>
    <m/>
    <m/>
    <m/>
    <m/>
    <m/>
    <m/>
    <m/>
    <m/>
    <x v="0"/>
    <m/>
    <m/>
    <m/>
    <m/>
    <m/>
    <s v="GESTIONADO"/>
    <m/>
    <d v="2024-01-20T00:00:00"/>
    <m/>
    <m/>
    <x v="79"/>
    <x v="6"/>
    <x v="0"/>
    <x v="0"/>
    <x v="0"/>
    <n v="1"/>
    <n v="1"/>
    <n v="1"/>
    <n v="1"/>
    <x v="0"/>
    <n v="1"/>
    <s v="000SOPORTE LOGISTICO"/>
    <x v="0"/>
    <d v="2024-01-20T00:00:00"/>
    <x v="4559"/>
    <d v="1899-12-30T00:00:00"/>
    <d v="2024-01-18T05:14:00"/>
    <s v="05:14"/>
    <d v="1900-01-01T11:42:07"/>
    <x v="0"/>
    <x v="0"/>
    <x v="22"/>
    <x v="1"/>
    <n v="8193"/>
  </r>
  <r>
    <n v="4596"/>
    <d v="2024-01-20T16:58:21"/>
    <d v="2024-01-20T16:58:29"/>
    <s v="45961543@ventasyservicios.com.co"/>
    <s v="Juan Jose Duque Aguirre"/>
    <m/>
    <d v="2024-01-19T00:00:00"/>
    <s v="10:59 "/>
    <x v="0"/>
    <m/>
    <m/>
    <m/>
    <m/>
    <m/>
    <m/>
    <m/>
    <m/>
    <s v="paula.zuluaga@claro.com.co"/>
    <s v="Cliente no le ha llegado la factura"/>
    <s v="8.22500189"/>
    <s v="PAULA ANDREA ZULUAGA GONZ"/>
    <s v="PYME PEQUEÑA"/>
    <s v="CLIENTE CLAR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20T00:00:00"/>
    <m/>
    <m/>
    <x v="9"/>
    <x v="0"/>
    <x v="0"/>
    <x v="0"/>
    <x v="0"/>
    <n v="1"/>
    <n v="1"/>
    <n v="1"/>
    <n v="1"/>
    <x v="0"/>
    <n v="1"/>
    <s v="8.22500189PAULA ANDREA ZULUAGA GONZ"/>
    <x v="0"/>
    <d v="2024-01-20T00:00:00"/>
    <x v="4560"/>
    <d v="1899-12-30T00:00:00"/>
    <d v="2024-01-19T10:59:00"/>
    <s v="10:59"/>
    <d v="1899-12-31T05:59:29"/>
    <x v="0"/>
    <x v="0"/>
    <x v="6"/>
    <x v="1"/>
    <n v="8193"/>
  </r>
  <r>
    <n v="4597"/>
    <d v="2024-01-20T16:58:02"/>
    <d v="2024-01-20T16:58:43"/>
    <s v="45688293@ventasyservicios.com.co"/>
    <s v="Juan David Mendez"/>
    <m/>
    <d v="2024-01-20T00:00:00"/>
    <s v="11:24"/>
    <x v="0"/>
    <m/>
    <m/>
    <m/>
    <m/>
    <m/>
    <m/>
    <m/>
    <m/>
    <s v="contactopyme.co@claro.com.co"/>
    <s v="Fwd: Solicitud para incluir linea movil a referencia de pago"/>
    <s v="3142715535"/>
    <s v="MANUFACTURAS EN POLIURETANO Y PLASTICOS"/>
    <s v="PYME PEQUEÑA"/>
    <s v="CLIENTE EXTERNO"/>
    <x v="0"/>
    <m/>
    <s v="MÓVIL"/>
    <m/>
    <m/>
    <s v="INCLUSIONES - EXCLUSIONES"/>
    <m/>
    <m/>
    <m/>
    <m/>
    <m/>
    <m/>
    <m/>
    <m/>
    <m/>
    <m/>
    <m/>
    <m/>
    <m/>
    <m/>
    <m/>
    <m/>
    <m/>
    <m/>
    <m/>
    <m/>
    <m/>
    <m/>
    <m/>
    <m/>
    <s v="INFORMACIÓN - ACLARACIÓN"/>
    <m/>
    <m/>
    <m/>
    <m/>
    <m/>
    <m/>
    <m/>
    <m/>
    <m/>
    <m/>
    <m/>
    <m/>
    <m/>
    <m/>
    <m/>
    <m/>
    <m/>
    <m/>
    <m/>
    <m/>
    <m/>
    <m/>
    <m/>
    <m/>
    <m/>
    <m/>
    <m/>
    <m/>
    <m/>
    <m/>
    <m/>
    <m/>
    <m/>
    <m/>
    <m/>
    <m/>
    <m/>
    <m/>
    <m/>
    <m/>
    <m/>
    <m/>
    <m/>
    <m/>
    <m/>
    <m/>
    <m/>
    <m/>
    <m/>
    <m/>
    <m/>
    <m/>
    <m/>
    <m/>
    <m/>
    <m/>
    <m/>
    <m/>
    <m/>
    <m/>
    <m/>
    <m/>
    <m/>
    <m/>
    <m/>
    <m/>
    <m/>
    <m/>
    <m/>
    <m/>
    <m/>
    <m/>
    <m/>
    <m/>
    <m/>
    <m/>
    <m/>
    <m/>
    <m/>
    <m/>
    <m/>
    <m/>
    <m/>
    <x v="0"/>
    <m/>
    <m/>
    <m/>
    <m/>
    <m/>
    <s v="GESTIONADO"/>
    <m/>
    <d v="2024-01-20T00:00:00"/>
    <m/>
    <m/>
    <x v="98"/>
    <x v="0"/>
    <x v="0"/>
    <x v="0"/>
    <x v="0"/>
    <n v="1"/>
    <n v="1"/>
    <n v="1"/>
    <n v="1"/>
    <x v="0"/>
    <n v="1"/>
    <s v="3142715535MANUFACTURAS EN POLIURETANO Y PLASTICOS"/>
    <x v="2"/>
    <d v="2024-01-20T00:00:00"/>
    <x v="4561"/>
    <d v="1899-12-30T00:00:00"/>
    <d v="2024-01-20T11:24:00"/>
    <s v="11:24"/>
    <d v="1899-12-30T05:34:43"/>
    <x v="1"/>
    <x v="1"/>
    <x v="4"/>
    <x v="1"/>
    <n v="8193"/>
  </r>
  <r>
    <n v="4598"/>
    <d v="2024-01-20T17:01:18"/>
    <d v="2024-01-20T17:01:55"/>
    <s v="46049316@ventasyservicios.com.co"/>
    <s v="Evelin Gicela Diaz Garzon"/>
    <m/>
    <d v="2024-01-19T00:00:00"/>
    <s v="05:14"/>
    <x v="7"/>
    <m/>
    <m/>
    <m/>
    <m/>
    <m/>
    <m/>
    <s v="asistente@arbolnaranja.com"/>
    <s v="Re: CONTENIDO|CESION DE CONTRATO A UNICORNIO Y CIRCUITO"/>
    <m/>
    <m/>
    <s v="3103297640"/>
    <s v="CONTENIDO NARANJA S.A.S"/>
    <s v="PYME PEQUEÑ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0T00:00:00"/>
    <m/>
    <m/>
    <x v="78"/>
    <x v="6"/>
    <x v="0"/>
    <x v="0"/>
    <x v="0"/>
    <n v="1"/>
    <n v="1"/>
    <n v="1"/>
    <n v="1"/>
    <x v="2"/>
    <n v="3"/>
    <s v="3103297640CONTENIDO NARANJA S.A.S"/>
    <x v="0"/>
    <d v="2024-01-20T00:00:00"/>
    <x v="4562"/>
    <d v="1899-12-30T00:00:00"/>
    <d v="2024-01-19T05:14:00"/>
    <s v="05:14"/>
    <d v="1899-12-31T11:47:55"/>
    <x v="0"/>
    <x v="0"/>
    <x v="22"/>
    <x v="1"/>
    <n v="8193"/>
  </r>
  <r>
    <n v="4599"/>
    <d v="2024-01-20T16:58:36"/>
    <d v="2024-01-20T17:05:23"/>
    <s v="45961543@ventasyservicios.com.co"/>
    <s v="Juan Jose Duque Aguirre"/>
    <m/>
    <d v="2024-01-19T00:00:00"/>
    <s v="11:00"/>
    <x v="0"/>
    <m/>
    <m/>
    <m/>
    <m/>
    <m/>
    <m/>
    <m/>
    <m/>
    <s v="loglsf@syp-sas.com"/>
    <s v="Fwd: SYP SOLUCIONA SU PROYECTO S.A.S/830.144.503-2/RECLAMACION TELEFONIA MOVIL"/>
    <s v=" 8.22500831"/>
    <s v="S Y P SOLUCIONA SU PROYEC"/>
    <s v="MICRO"/>
    <s v="CLIENTE EXTERNO"/>
    <x v="0"/>
    <m/>
    <s v="MÓVIL"/>
    <m/>
    <m/>
    <s v="PQR"/>
    <m/>
    <m/>
    <m/>
    <m/>
    <m/>
    <m/>
    <m/>
    <m/>
    <m/>
    <m/>
    <m/>
    <m/>
    <m/>
    <m/>
    <m/>
    <m/>
    <m/>
    <m/>
    <m/>
    <m/>
    <m/>
    <m/>
    <m/>
    <m/>
    <m/>
    <m/>
    <m/>
    <m/>
    <m/>
    <m/>
    <m/>
    <m/>
    <m/>
    <m/>
    <m/>
    <m/>
    <s v="INFORMACIÓN - ACLARACIÓN"/>
    <s v="OTROS PRODUCTOS (VENTAS)"/>
    <m/>
    <m/>
    <m/>
    <m/>
    <m/>
    <m/>
    <m/>
    <m/>
    <m/>
    <m/>
    <m/>
    <m/>
    <m/>
    <m/>
    <m/>
    <m/>
    <m/>
    <m/>
    <m/>
    <m/>
    <m/>
    <m/>
    <m/>
    <m/>
    <m/>
    <m/>
    <m/>
    <m/>
    <m/>
    <m/>
    <m/>
    <m/>
    <m/>
    <m/>
    <m/>
    <m/>
    <m/>
    <m/>
    <m/>
    <m/>
    <m/>
    <m/>
    <m/>
    <m/>
    <m/>
    <m/>
    <m/>
    <m/>
    <m/>
    <m/>
    <m/>
    <m/>
    <m/>
    <m/>
    <m/>
    <m/>
    <m/>
    <m/>
    <m/>
    <m/>
    <m/>
    <m/>
    <m/>
    <m/>
    <m/>
    <m/>
    <m/>
    <m/>
    <m/>
    <m/>
    <x v="0"/>
    <m/>
    <m/>
    <m/>
    <m/>
    <m/>
    <s v="GESTIONADO"/>
    <m/>
    <d v="2024-01-20T00:00:00"/>
    <s v="CONTACTOPYME"/>
    <m/>
    <x v="60"/>
    <x v="0"/>
    <x v="0"/>
    <x v="0"/>
    <x v="0"/>
    <n v="1"/>
    <n v="1"/>
    <n v="1"/>
    <n v="1"/>
    <x v="0"/>
    <n v="1"/>
    <s v=" 8.22500831S Y P SOLUCIONA SU PROYEC"/>
    <x v="0"/>
    <d v="2024-01-20T00:00:00"/>
    <x v="4563"/>
    <d v="1899-12-30T00:00:00"/>
    <d v="2024-01-19T11:00:00"/>
    <s v="11:00"/>
    <d v="1899-12-31T06:05:23"/>
    <x v="0"/>
    <x v="0"/>
    <x v="6"/>
    <x v="1"/>
    <n v="8193"/>
  </r>
  <r>
    <n v="4600"/>
    <d v="2024-01-20T17:04:27"/>
    <d v="2024-01-20T17:05:43"/>
    <s v="45688293@ventasyservicios.com.co"/>
    <s v="Juan David Mendez"/>
    <m/>
    <d v="2024-01-20T00:00:00"/>
    <s v="12:02"/>
    <x v="0"/>
    <m/>
    <m/>
    <m/>
    <m/>
    <m/>
    <m/>
    <m/>
    <m/>
    <s v="contactopyme.co@claro.com.co"/>
    <s v="Fwd: planes plan corporativo"/>
    <s v="3208489739"/>
    <s v="AVIATRANS S.A.S."/>
    <s v="SOHO"/>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20T00:00:00"/>
    <m/>
    <m/>
    <x v="15"/>
    <x v="0"/>
    <x v="0"/>
    <x v="0"/>
    <x v="0"/>
    <n v="1"/>
    <n v="1"/>
    <n v="1"/>
    <n v="1"/>
    <x v="0"/>
    <n v="1"/>
    <s v="3208489739AVIATRANS S.A.S."/>
    <x v="2"/>
    <d v="2024-01-20T00:00:00"/>
    <x v="4564"/>
    <d v="1899-12-30T00:00:00"/>
    <d v="2024-01-20T12:02:00"/>
    <s v="12:02"/>
    <d v="1899-12-30T05:03:43"/>
    <x v="1"/>
    <x v="1"/>
    <x v="4"/>
    <x v="1"/>
    <n v="8193"/>
  </r>
  <r>
    <n v="4601"/>
    <d v="2024-01-20T17:10:39"/>
    <d v="2024-01-20T17:10:48"/>
    <s v="45113897@ventasyservicios.com.co"/>
    <s v="Diana Carolina Zambrano Cruz"/>
    <m/>
    <d v="2024-01-19T00:00:00"/>
    <s v="10:44"/>
    <x v="4"/>
    <m/>
    <m/>
    <m/>
    <m/>
    <m/>
    <m/>
    <m/>
    <m/>
    <s v="supermdcontabilidad@gmail.com"/>
    <s v="Re: RV: CESION DE CONTRATO - empresa: INVERSIONES ROMERO"/>
    <s v="11247687"/>
    <s v="INVERSIONES ROMERO S.A."/>
    <s v="EMPRESAS"/>
    <s v="CLIENTE EXTERNO"/>
    <x v="0"/>
    <m/>
    <s v="FIJO"/>
    <s v="FO"/>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20T00:00:00"/>
    <m/>
    <m/>
    <x v="37"/>
    <x v="0"/>
    <x v="0"/>
    <x v="0"/>
    <x v="0"/>
    <n v="1"/>
    <n v="1"/>
    <n v="1"/>
    <n v="1"/>
    <x v="0"/>
    <n v="1"/>
    <s v="11247687INVERSIONES ROMERO S.A."/>
    <x v="0"/>
    <d v="2024-01-20T00:00:00"/>
    <x v="4565"/>
    <d v="1899-12-30T00:00:00"/>
    <d v="2024-01-19T10:44:00"/>
    <s v="10:44"/>
    <d v="1899-12-31T06:26:48"/>
    <x v="0"/>
    <x v="0"/>
    <x v="30"/>
    <x v="0"/>
    <n v="8193"/>
  </r>
  <r>
    <n v="4602"/>
    <d v="2024-01-20T17:12:03"/>
    <d v="2024-01-20T17:13:10"/>
    <s v="45113897@ventasyservicios.com.co"/>
    <s v="Diana Carolina Zambrano Cruz"/>
    <m/>
    <d v="2024-01-18T00:00:00"/>
    <s v="10:36"/>
    <x v="4"/>
    <m/>
    <m/>
    <m/>
    <m/>
    <m/>
    <m/>
    <m/>
    <m/>
    <s v="areacontablelcf@gmail.com"/>
    <s v="Re: REPLANTEAMIENTO DE COMETIDA EXTERNA"/>
    <s v="34286191"/>
    <s v="LUZ ELENA ERAZO MUNEVAR                    "/>
    <s v="SOHO"/>
    <s v="CLIENTE EXTERNO"/>
    <x v="0"/>
    <m/>
    <s v="FIJO"/>
    <s v="HFC"/>
    <s v="TRASLADO SEDE"/>
    <m/>
    <m/>
    <m/>
    <m/>
    <m/>
    <m/>
    <m/>
    <m/>
    <m/>
    <m/>
    <m/>
    <m/>
    <m/>
    <m/>
    <m/>
    <m/>
    <m/>
    <m/>
    <m/>
    <m/>
    <m/>
    <m/>
    <m/>
    <m/>
    <m/>
    <m/>
    <m/>
    <m/>
    <m/>
    <m/>
    <m/>
    <m/>
    <m/>
    <m/>
    <m/>
    <m/>
    <m/>
    <m/>
    <m/>
    <m/>
    <m/>
    <m/>
    <m/>
    <m/>
    <m/>
    <m/>
    <m/>
    <m/>
    <m/>
    <m/>
    <m/>
    <m/>
    <m/>
    <m/>
    <m/>
    <m/>
    <m/>
    <m/>
    <m/>
    <s v="GESTIONADO"/>
    <m/>
    <m/>
    <m/>
    <m/>
    <m/>
    <m/>
    <m/>
    <m/>
    <m/>
    <m/>
    <m/>
    <m/>
    <m/>
    <m/>
    <m/>
    <m/>
    <m/>
    <m/>
    <m/>
    <m/>
    <m/>
    <m/>
    <m/>
    <m/>
    <m/>
    <m/>
    <m/>
    <m/>
    <m/>
    <m/>
    <m/>
    <m/>
    <m/>
    <m/>
    <m/>
    <m/>
    <m/>
    <m/>
    <m/>
    <m/>
    <m/>
    <m/>
    <m/>
    <m/>
    <m/>
    <m/>
    <m/>
    <m/>
    <m/>
    <x v="0"/>
    <m/>
    <m/>
    <m/>
    <m/>
    <m/>
    <s v="GESTIONADO"/>
    <m/>
    <d v="2024-01-20T00:00:00"/>
    <m/>
    <m/>
    <x v="138"/>
    <x v="0"/>
    <x v="0"/>
    <x v="39"/>
    <x v="1"/>
    <n v="1"/>
    <n v="1"/>
    <n v="1"/>
    <n v="1"/>
    <x v="0"/>
    <n v="1"/>
    <s v="34286191LUZ ELENA ERAZO MUNEVAR                    "/>
    <x v="0"/>
    <d v="2024-01-20T00:00:00"/>
    <x v="4566"/>
    <d v="1899-12-30T00:00:00"/>
    <d v="2024-01-18T10:36:00"/>
    <s v="10:36"/>
    <d v="1900-01-01T06:37:10"/>
    <x v="0"/>
    <x v="0"/>
    <x v="30"/>
    <x v="0"/>
    <n v="8193"/>
  </r>
  <r>
    <n v="4603"/>
    <d v="2024-01-20T16:55:10"/>
    <d v="2024-01-20T17:17:04"/>
    <s v="45577874@ventasyservicios.com.co"/>
    <s v="David Andres Pardo Torres"/>
    <m/>
    <d v="2024-01-18T00:00:00"/>
    <s v="21:43"/>
    <x v="4"/>
    <m/>
    <m/>
    <m/>
    <m/>
    <m/>
    <m/>
    <m/>
    <m/>
    <s v="od.manuelahurst@gmail.com"/>
    <s v="Re: Solicitud de sesión  "/>
    <s v="34628236"/>
    <s v="MARIA CLAU GUARIN QUINTERO"/>
    <s v="SOHO"/>
    <s v="CLIENTE EXTERNO"/>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20T00:00:00"/>
    <s v="996979145"/>
    <m/>
    <x v="37"/>
    <x v="0"/>
    <x v="0"/>
    <x v="0"/>
    <x v="0"/>
    <n v="1"/>
    <n v="1"/>
    <n v="1"/>
    <n v="1"/>
    <x v="0"/>
    <n v="1"/>
    <s v="34628236MARIA CLAU GUARIN QUINTERO"/>
    <x v="0"/>
    <d v="2024-01-20T00:00:00"/>
    <x v="4567"/>
    <d v="1899-12-30T00:00:00"/>
    <d v="2024-01-18T21:43:00"/>
    <s v="21:43"/>
    <d v="1899-12-31T19:34:04"/>
    <x v="0"/>
    <x v="0"/>
    <x v="14"/>
    <x v="0"/>
    <n v="8193"/>
  </r>
  <r>
    <n v="4604"/>
    <d v="2024-01-20T17:05:26"/>
    <d v="2024-01-20T17:17:45"/>
    <s v="45961543@ventasyservicios.com.co"/>
    <s v="Juan Jose Duque Aguirre"/>
    <m/>
    <d v="2024-01-19T00:00:00"/>
    <s v="11:16 "/>
    <x v="0"/>
    <m/>
    <m/>
    <m/>
    <m/>
    <m/>
    <m/>
    <m/>
    <m/>
    <s v="Jhonatan.Macias@claro.com.co"/>
    <s v="Fidelizacion - VIVIANA ALVAREZ QUICENO // 1037580777"/>
    <s v="8.22503197"/>
    <s v="VIVIANA ALVAREZ QUICENO"/>
    <s v="MASIVO"/>
    <s v="CLIENTE CLARO"/>
    <x v="0"/>
    <m/>
    <s v="MÓVIL"/>
    <m/>
    <m/>
    <s v="PRODUCTO"/>
    <m/>
    <m/>
    <m/>
    <m/>
    <m/>
    <m/>
    <m/>
    <m/>
    <m/>
    <m/>
    <m/>
    <m/>
    <m/>
    <m/>
    <m/>
    <m/>
    <m/>
    <m/>
    <m/>
    <m/>
    <m/>
    <m/>
    <m/>
    <m/>
    <m/>
    <m/>
    <m/>
    <m/>
    <m/>
    <m/>
    <m/>
    <m/>
    <m/>
    <m/>
    <m/>
    <m/>
    <m/>
    <m/>
    <s v="OTROS PRODUCTOS (VENTAS)"/>
    <m/>
    <m/>
    <m/>
    <m/>
    <m/>
    <m/>
    <m/>
    <m/>
    <m/>
    <m/>
    <m/>
    <m/>
    <m/>
    <m/>
    <m/>
    <m/>
    <m/>
    <m/>
    <m/>
    <m/>
    <m/>
    <m/>
    <m/>
    <m/>
    <m/>
    <m/>
    <m/>
    <m/>
    <m/>
    <m/>
    <m/>
    <m/>
    <m/>
    <m/>
    <m/>
    <m/>
    <m/>
    <m/>
    <m/>
    <m/>
    <m/>
    <m/>
    <m/>
    <m/>
    <m/>
    <m/>
    <m/>
    <m/>
    <m/>
    <m/>
    <m/>
    <m/>
    <m/>
    <m/>
    <m/>
    <m/>
    <m/>
    <m/>
    <m/>
    <m/>
    <m/>
    <m/>
    <m/>
    <m/>
    <m/>
    <m/>
    <m/>
    <m/>
    <m/>
    <x v="0"/>
    <m/>
    <m/>
    <m/>
    <m/>
    <m/>
    <s v="GESTIONADO"/>
    <m/>
    <d v="2024-01-20T00:00:00"/>
    <m/>
    <m/>
    <x v="16"/>
    <x v="0"/>
    <x v="0"/>
    <x v="0"/>
    <x v="0"/>
    <n v="1"/>
    <n v="1"/>
    <n v="1"/>
    <n v="1"/>
    <x v="0"/>
    <n v="1"/>
    <s v="8.22503197VIVIANA ALVAREZ QUICENO"/>
    <x v="0"/>
    <d v="2024-01-20T00:00:00"/>
    <x v="4568"/>
    <d v="1899-12-30T00:00:00"/>
    <d v="2024-01-19T11:16:00"/>
    <s v="11:16"/>
    <d v="1899-12-31T06:01:45"/>
    <x v="0"/>
    <x v="0"/>
    <x v="6"/>
    <x v="1"/>
    <n v="8193"/>
  </r>
  <r>
    <n v="4605"/>
    <d v="2024-01-20T17:17:24"/>
    <d v="2024-01-20T17:18:21"/>
    <s v="45688293@ventasyservicios.com.co"/>
    <s v="Juan David Mendez"/>
    <m/>
    <d v="2024-01-20T00:00:00"/>
    <s v="13:38"/>
    <x v="0"/>
    <m/>
    <m/>
    <m/>
    <m/>
    <m/>
    <m/>
    <m/>
    <m/>
    <s v="soperapasto20@icell.com.co"/>
    <s v="REGISTRO PORTAL EMPRESA COMERCIALIZADORA ALIADOS SAS NIT 900569272"/>
    <s v="8.22060578"/>
    <s v="COMERCIALIZADORA ALIADOS S.A.S."/>
    <s v="PYME MEDIANA"/>
    <s v="CONSULTOR COMERCIAL"/>
    <x v="0"/>
    <m/>
    <s v="MÓVIL"/>
    <m/>
    <m/>
    <s v="PORTAL CORPORATIVO - APP - PERFILAMIENTO"/>
    <m/>
    <m/>
    <m/>
    <m/>
    <m/>
    <m/>
    <m/>
    <m/>
    <m/>
    <m/>
    <m/>
    <m/>
    <m/>
    <m/>
    <m/>
    <m/>
    <m/>
    <m/>
    <m/>
    <m/>
    <m/>
    <m/>
    <m/>
    <m/>
    <m/>
    <m/>
    <m/>
    <m/>
    <m/>
    <m/>
    <m/>
    <m/>
    <m/>
    <m/>
    <m/>
    <s v="REGISTRO"/>
    <m/>
    <m/>
    <m/>
    <m/>
    <m/>
    <m/>
    <m/>
    <m/>
    <m/>
    <m/>
    <m/>
    <m/>
    <m/>
    <m/>
    <m/>
    <m/>
    <m/>
    <m/>
    <m/>
    <m/>
    <m/>
    <m/>
    <m/>
    <m/>
    <m/>
    <m/>
    <m/>
    <m/>
    <m/>
    <m/>
    <m/>
    <m/>
    <m/>
    <m/>
    <m/>
    <m/>
    <m/>
    <m/>
    <m/>
    <m/>
    <m/>
    <m/>
    <m/>
    <m/>
    <m/>
    <m/>
    <m/>
    <m/>
    <m/>
    <m/>
    <m/>
    <m/>
    <m/>
    <m/>
    <m/>
    <m/>
    <m/>
    <m/>
    <m/>
    <m/>
    <m/>
    <m/>
    <m/>
    <m/>
    <m/>
    <m/>
    <m/>
    <m/>
    <m/>
    <m/>
    <m/>
    <m/>
    <x v="0"/>
    <m/>
    <m/>
    <m/>
    <m/>
    <m/>
    <s v="GESTIONADO"/>
    <m/>
    <d v="2024-01-20T00:00:00"/>
    <m/>
    <m/>
    <x v="99"/>
    <x v="0"/>
    <x v="0"/>
    <x v="0"/>
    <x v="0"/>
    <n v="1"/>
    <n v="1"/>
    <n v="1"/>
    <n v="1"/>
    <x v="0"/>
    <n v="1"/>
    <s v="8.22060578COMERCIALIZADORA ALIADOS S.A.S."/>
    <x v="2"/>
    <d v="2024-01-20T00:00:00"/>
    <x v="4569"/>
    <d v="1899-12-30T00:00:00"/>
    <d v="2024-01-20T13:38:00"/>
    <s v="13:38"/>
    <d v="1899-12-30T03:40:21"/>
    <x v="1"/>
    <x v="1"/>
    <x v="4"/>
    <x v="1"/>
    <n v="8193"/>
  </r>
  <r>
    <n v="4606"/>
    <d v="2024-01-20T17:18:47"/>
    <d v="2024-01-20T17:19:36"/>
    <s v="46049316@ventasyservicios.com.co"/>
    <s v="Evelin Gicela Diaz Garzon"/>
    <m/>
    <d v="2024-01-20T00:00:00"/>
    <s v="05:20"/>
    <x v="7"/>
    <m/>
    <m/>
    <m/>
    <m/>
    <m/>
    <m/>
    <s v="itagui.servi2017@hotmail.com"/>
    <s v="RE: petición"/>
    <m/>
    <m/>
    <s v="3206874608"/>
    <s v="SERVIPUNTO ITAGUI SAS"/>
    <s v="SOH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20T00:00:00"/>
    <m/>
    <m/>
    <x v="79"/>
    <x v="6"/>
    <x v="0"/>
    <x v="0"/>
    <x v="0"/>
    <n v="1"/>
    <n v="1"/>
    <n v="1"/>
    <n v="1"/>
    <x v="2"/>
    <n v="2"/>
    <s v="3206874608SERVIPUNTO ITAGUI SAS"/>
    <x v="0"/>
    <d v="2024-01-20T00:00:00"/>
    <x v="4570"/>
    <d v="1899-12-30T00:00:00"/>
    <d v="2024-01-20T05:20:00"/>
    <s v="05:20"/>
    <d v="1899-12-30T11:59:36"/>
    <x v="2"/>
    <x v="2"/>
    <x v="22"/>
    <x v="1"/>
    <n v="8193"/>
  </r>
  <r>
    <n v="4607"/>
    <d v="2024-01-20T16:37:01"/>
    <d v="2024-01-20T17:25:06"/>
    <s v="45961452@ventasyservicios.com.co"/>
    <s v="Natalia Buenano Gonzalez"/>
    <m/>
    <d v="2024-01-19T00:00:00"/>
    <s v="12:52"/>
    <x v="0"/>
    <m/>
    <m/>
    <m/>
    <m/>
    <m/>
    <m/>
    <m/>
    <m/>
    <s v="nicoingadmon@gmail.com"/>
    <s v="Re: Fwd: Estandarizacion Plan Empresarial"/>
    <s v="8.22442713"/>
    <s v="NICOING S A"/>
    <s v="MICRO"/>
    <s v="CLIENTE EXTERNO"/>
    <x v="0"/>
    <m/>
    <s v="MÓVIL"/>
    <m/>
    <m/>
    <s v="CAMBIO PLAN TARIFA"/>
    <m/>
    <m/>
    <m/>
    <m/>
    <s v="DOWNGRADE"/>
    <m/>
    <m/>
    <m/>
    <m/>
    <m/>
    <m/>
    <m/>
    <m/>
    <m/>
    <m/>
    <m/>
    <m/>
    <m/>
    <m/>
    <m/>
    <m/>
    <m/>
    <m/>
    <m/>
    <m/>
    <m/>
    <m/>
    <m/>
    <m/>
    <m/>
    <m/>
    <m/>
    <m/>
    <m/>
    <m/>
    <m/>
    <m/>
    <m/>
    <m/>
    <m/>
    <m/>
    <m/>
    <m/>
    <m/>
    <m/>
    <m/>
    <m/>
    <m/>
    <m/>
    <m/>
    <m/>
    <m/>
    <m/>
    <m/>
    <m/>
    <m/>
    <m/>
    <m/>
    <m/>
    <m/>
    <m/>
    <m/>
    <m/>
    <m/>
    <m/>
    <m/>
    <m/>
    <m/>
    <m/>
    <m/>
    <m/>
    <m/>
    <m/>
    <m/>
    <m/>
    <m/>
    <m/>
    <m/>
    <m/>
    <m/>
    <m/>
    <m/>
    <m/>
    <m/>
    <m/>
    <m/>
    <m/>
    <m/>
    <m/>
    <m/>
    <m/>
    <m/>
    <m/>
    <m/>
    <m/>
    <m/>
    <m/>
    <m/>
    <m/>
    <m/>
    <m/>
    <m/>
    <m/>
    <m/>
    <m/>
    <m/>
    <m/>
    <m/>
    <x v="0"/>
    <m/>
    <m/>
    <m/>
    <m/>
    <m/>
    <s v="GESTIONADO"/>
    <m/>
    <d v="2024-01-20T00:00:00"/>
    <s v="Reasignado contacto pyme"/>
    <m/>
    <x v="35"/>
    <x v="0"/>
    <x v="0"/>
    <x v="0"/>
    <x v="0"/>
    <n v="1"/>
    <n v="1"/>
    <n v="1"/>
    <n v="1"/>
    <x v="0"/>
    <n v="1"/>
    <s v="8.22442713NICOING S A"/>
    <x v="0"/>
    <d v="2024-01-20T00:00:00"/>
    <x v="4571"/>
    <d v="1899-12-30T00:00:00"/>
    <d v="2024-01-19T12:52:00"/>
    <s v="12:52"/>
    <d v="1899-12-31T04:33:06"/>
    <x v="0"/>
    <x v="0"/>
    <x v="5"/>
    <x v="1"/>
    <n v="8193"/>
  </r>
  <r>
    <n v="4608"/>
    <d v="2024-01-20T17:22:34"/>
    <d v="2024-01-20T17:25:22"/>
    <s v="45961543@ventasyservicios.com.co"/>
    <s v="Juan Jose Duque Aguirre"/>
    <m/>
    <d v="2024-01-19T00:00:00"/>
    <s v="11:48 "/>
    <x v="0"/>
    <m/>
    <m/>
    <m/>
    <m/>
    <m/>
    <m/>
    <m/>
    <m/>
    <s v="backpymeclaro@skylinessas.com"/>
    <s v="SOLICITUD DE  FACTURA SERVICIO FIJO  // SKYLINES ASA // NIT 901213400"/>
    <s v="13261368"/>
    <s v="SKYLINE S SAS"/>
    <s v="MICRO"/>
    <s v="CLIENTE EXTERN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20T00:00:00"/>
    <m/>
    <m/>
    <x v="9"/>
    <x v="0"/>
    <x v="0"/>
    <x v="0"/>
    <x v="0"/>
    <n v="1"/>
    <n v="1"/>
    <n v="1"/>
    <n v="1"/>
    <x v="0"/>
    <n v="1"/>
    <s v="13261368SKYLINE S SAS"/>
    <x v="0"/>
    <d v="2024-01-20T00:00:00"/>
    <x v="4572"/>
    <d v="1899-12-30T00:00:00"/>
    <d v="2024-01-19T11:48:00"/>
    <s v="11:48"/>
    <d v="1899-12-31T05:37:22"/>
    <x v="0"/>
    <x v="0"/>
    <x v="6"/>
    <x v="1"/>
    <n v="8193"/>
  </r>
  <r>
    <n v="4609"/>
    <d v="2024-01-20T17:30:46"/>
    <d v="2024-01-20T17:31:29"/>
    <s v="46049316@ventasyservicios.com.co"/>
    <s v="Evelin Gicela Diaz Garzon"/>
    <m/>
    <d v="2024-01-19T00:00:00"/>
    <s v="05:24"/>
    <x v="7"/>
    <m/>
    <m/>
    <m/>
    <m/>
    <m/>
    <m/>
    <s v="grpavaluos01@hotmail.com"/>
    <s v="Cesión de líneas a nombre de persona natural No. Ticket 996547077"/>
    <m/>
    <m/>
    <s v="3107673560"/>
    <s v="GERMAN RAMIREZ PEREZ"/>
    <s v="MICR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20T00:00:00"/>
    <m/>
    <m/>
    <x v="79"/>
    <x v="6"/>
    <x v="0"/>
    <x v="0"/>
    <x v="0"/>
    <n v="1"/>
    <n v="1"/>
    <n v="1"/>
    <n v="1"/>
    <x v="0"/>
    <n v="1"/>
    <s v="3107673560GERMAN RAMIREZ PEREZ"/>
    <x v="0"/>
    <d v="2024-01-20T00:00:00"/>
    <x v="4573"/>
    <d v="1899-12-30T00:00:00"/>
    <d v="2024-01-19T05:24:00"/>
    <s v="05:24"/>
    <d v="1899-12-31T12:07:29"/>
    <x v="0"/>
    <x v="0"/>
    <x v="22"/>
    <x v="1"/>
    <n v="8193"/>
  </r>
  <r>
    <n v="4610"/>
    <d v="2024-01-20T17:31:25"/>
    <d v="2024-01-20T17:32:18"/>
    <s v="45688293@ventasyservicios.com.co"/>
    <s v="Juan David Mendez"/>
    <m/>
    <d v="2024-01-20T00:00:00"/>
    <s v="09:53"/>
    <x v="0"/>
    <m/>
    <m/>
    <m/>
    <m/>
    <m/>
    <m/>
    <m/>
    <m/>
    <s v="contactopyme.co@claro.com.co"/>
    <s v="Fwd: ACTIVACIÓN PORTAL EMPRESARIAL CLARO - MASSEC"/>
    <s v="8.22481916"/>
    <s v="MASSEC S.A.S."/>
    <s v="PYME PEQUEÑA"/>
    <s v="CLIENTE EXTERNO"/>
    <x v="0"/>
    <m/>
    <s v="MÓVIL"/>
    <m/>
    <m/>
    <s v="PORTAL CORPORATIVO - APP - PERFILAMIENTO"/>
    <m/>
    <m/>
    <m/>
    <m/>
    <m/>
    <m/>
    <m/>
    <m/>
    <m/>
    <m/>
    <m/>
    <m/>
    <m/>
    <m/>
    <m/>
    <m/>
    <m/>
    <m/>
    <m/>
    <m/>
    <m/>
    <m/>
    <m/>
    <m/>
    <m/>
    <m/>
    <m/>
    <m/>
    <m/>
    <m/>
    <m/>
    <m/>
    <m/>
    <m/>
    <m/>
    <s v="REGISTRO"/>
    <m/>
    <m/>
    <m/>
    <m/>
    <m/>
    <m/>
    <m/>
    <m/>
    <m/>
    <m/>
    <m/>
    <m/>
    <m/>
    <m/>
    <m/>
    <m/>
    <m/>
    <m/>
    <m/>
    <m/>
    <m/>
    <m/>
    <m/>
    <m/>
    <m/>
    <m/>
    <m/>
    <m/>
    <m/>
    <m/>
    <m/>
    <m/>
    <m/>
    <m/>
    <m/>
    <m/>
    <m/>
    <m/>
    <m/>
    <m/>
    <m/>
    <m/>
    <m/>
    <m/>
    <m/>
    <m/>
    <m/>
    <m/>
    <m/>
    <m/>
    <m/>
    <m/>
    <m/>
    <m/>
    <m/>
    <m/>
    <m/>
    <m/>
    <m/>
    <m/>
    <m/>
    <m/>
    <m/>
    <m/>
    <m/>
    <m/>
    <m/>
    <m/>
    <m/>
    <m/>
    <m/>
    <m/>
    <x v="0"/>
    <m/>
    <m/>
    <m/>
    <m/>
    <m/>
    <s v="GESTIONADO"/>
    <m/>
    <d v="2024-01-20T00:00:00"/>
    <m/>
    <m/>
    <x v="99"/>
    <x v="0"/>
    <x v="0"/>
    <x v="38"/>
    <x v="1"/>
    <n v="1"/>
    <n v="1"/>
    <n v="1"/>
    <n v="1"/>
    <x v="0"/>
    <n v="1"/>
    <s v="8.22481916MASSEC S.A.S."/>
    <x v="0"/>
    <d v="2024-01-20T00:00:00"/>
    <x v="4574"/>
    <d v="1899-12-30T00:00:00"/>
    <d v="2024-01-20T09:53:00"/>
    <s v="09:53"/>
    <d v="1899-12-30T07:39:18"/>
    <x v="2"/>
    <x v="2"/>
    <x v="4"/>
    <x v="1"/>
    <n v="8193"/>
  </r>
  <r>
    <n v="4611"/>
    <d v="2024-01-20T17:32:19"/>
    <d v="2024-01-20T17:33:20"/>
    <s v="45961543@ventasyservicios.com.co"/>
    <s v="Juan Jose Duque Aguirre"/>
    <m/>
    <d v="2024-01-19T00:00:00"/>
    <s v="11:54"/>
    <x v="0"/>
    <m/>
    <m/>
    <m/>
    <m/>
    <m/>
    <m/>
    <m/>
    <m/>
    <s v="larry.ramos@claro.com.co"/>
    <s v="SOLICITUD FIDELIZACIÓN CLIENTE BASE GEOVISIÓN NIT: 830069756"/>
    <s v="8.21534506"/>
    <s v="GEOVISION DE COLOMBIA S A"/>
    <s v="PYME MEDIANA"/>
    <s v="CLIENTE CLARO"/>
    <x v="0"/>
    <m/>
    <s v="MÓVIL"/>
    <m/>
    <m/>
    <s v="FIDELIZACIÓN - RETENCIÓN"/>
    <m/>
    <m/>
    <m/>
    <m/>
    <m/>
    <m/>
    <m/>
    <m/>
    <m/>
    <m/>
    <m/>
    <m/>
    <m/>
    <m/>
    <m/>
    <m/>
    <m/>
    <m/>
    <m/>
    <m/>
    <s v="ACEPTACIÓN PROPUESTA"/>
    <m/>
    <m/>
    <m/>
    <m/>
    <m/>
    <m/>
    <m/>
    <m/>
    <m/>
    <m/>
    <m/>
    <m/>
    <m/>
    <m/>
    <m/>
    <m/>
    <m/>
    <m/>
    <m/>
    <m/>
    <m/>
    <m/>
    <m/>
    <m/>
    <m/>
    <m/>
    <m/>
    <m/>
    <m/>
    <m/>
    <m/>
    <m/>
    <m/>
    <m/>
    <m/>
    <m/>
    <m/>
    <m/>
    <m/>
    <m/>
    <m/>
    <m/>
    <m/>
    <m/>
    <m/>
    <m/>
    <m/>
    <m/>
    <m/>
    <m/>
    <m/>
    <m/>
    <m/>
    <m/>
    <m/>
    <m/>
    <m/>
    <m/>
    <m/>
    <m/>
    <m/>
    <m/>
    <m/>
    <m/>
    <m/>
    <m/>
    <m/>
    <m/>
    <m/>
    <m/>
    <m/>
    <m/>
    <m/>
    <m/>
    <m/>
    <m/>
    <m/>
    <m/>
    <m/>
    <m/>
    <m/>
    <m/>
    <m/>
    <m/>
    <m/>
    <m/>
    <m/>
    <x v="0"/>
    <m/>
    <m/>
    <m/>
    <m/>
    <m/>
    <s v="GESTIONADO"/>
    <m/>
    <d v="2024-01-20T00:00:00"/>
    <m/>
    <m/>
    <x v="113"/>
    <x v="0"/>
    <x v="0"/>
    <x v="0"/>
    <x v="0"/>
    <n v="1"/>
    <n v="1"/>
    <n v="1"/>
    <n v="1"/>
    <x v="0"/>
    <n v="1"/>
    <s v="8.21534506GEOVISION DE COLOMBIA S A"/>
    <x v="0"/>
    <d v="2024-01-20T00:00:00"/>
    <x v="4575"/>
    <d v="1899-12-30T00:00:00"/>
    <d v="2024-01-19T11:54:00"/>
    <s v="11:54"/>
    <d v="1899-12-31T05:39:20"/>
    <x v="0"/>
    <x v="0"/>
    <x v="6"/>
    <x v="1"/>
    <n v="8193"/>
  </r>
  <r>
    <n v="4612"/>
    <d v="2024-01-20T17:25:08"/>
    <d v="2024-01-20T17:35:28"/>
    <s v="45961452@ventasyservicios.com.co"/>
    <s v="Natalia Buenano Gonzalez"/>
    <m/>
    <d v="2024-01-19T00:00:00"/>
    <s v="12:54"/>
    <x v="0"/>
    <m/>
    <m/>
    <m/>
    <m/>
    <m/>
    <m/>
    <m/>
    <m/>
    <s v="gerencia@ayudamossas.com"/>
    <s v="Re: Fwd: solicitud de recibos de cobro de la línea telefónica"/>
    <s v="67174011"/>
    <s v="TRABAJO Y ASESORIAS TRAS "/>
    <s v="PYME MEDIANA"/>
    <s v="CLIENTE EXTERNO"/>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20T00:00:00"/>
    <s v="Reasignado contactopyme"/>
    <m/>
    <x v="9"/>
    <x v="0"/>
    <x v="0"/>
    <x v="0"/>
    <x v="0"/>
    <n v="1"/>
    <n v="1"/>
    <n v="1"/>
    <n v="1"/>
    <x v="0"/>
    <n v="1"/>
    <s v="67174011TRABAJO Y ASESORIAS TRAS "/>
    <x v="0"/>
    <d v="2024-01-20T00:00:00"/>
    <x v="4576"/>
    <d v="1899-12-30T00:00:00"/>
    <d v="2024-01-19T12:54:00"/>
    <s v="12:54"/>
    <d v="1899-12-31T04:41:28"/>
    <x v="0"/>
    <x v="0"/>
    <x v="5"/>
    <x v="1"/>
    <n v="8193"/>
  </r>
  <r>
    <n v="4613"/>
    <d v="2024-01-20T17:30:55"/>
    <d v="2024-01-20T17:37:55"/>
    <s v="45577874@ventasyservicios.com.co"/>
    <s v="David Andres Pardo Torres"/>
    <m/>
    <d v="2024-01-19T00:00:00"/>
    <s v="10:17"/>
    <x v="4"/>
    <m/>
    <m/>
    <m/>
    <m/>
    <m/>
    <m/>
    <m/>
    <m/>
    <s v="nury@greenfuel.com.co"/>
    <s v="Re: ACTUALIZACION DE DATOS A CONTRATO 18038995"/>
    <s v="18038995"/>
    <s v="TRANSATLAN TIC GREENTRADE SAS"/>
    <s v="MICRO"/>
    <s v="CLIENTE EXTERNO"/>
    <x v="0"/>
    <m/>
    <s v="FIJO"/>
    <s v="HFC"/>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20T00:00:00"/>
    <s v="996981409"/>
    <m/>
    <x v="80"/>
    <x v="0"/>
    <x v="0"/>
    <x v="0"/>
    <x v="0"/>
    <n v="1"/>
    <n v="1"/>
    <n v="1"/>
    <n v="1"/>
    <x v="0"/>
    <n v="1"/>
    <s v="18038995TRANSATLAN TIC GREENTRADE SAS"/>
    <x v="0"/>
    <d v="2024-01-20T00:00:00"/>
    <x v="4577"/>
    <d v="1899-12-30T00:00:00"/>
    <d v="2024-01-19T10:17:00"/>
    <s v="10:17"/>
    <d v="1899-12-31T07:20:55"/>
    <x v="0"/>
    <x v="0"/>
    <x v="14"/>
    <x v="0"/>
    <n v="8193"/>
  </r>
  <r>
    <n v="4614"/>
    <d v="2024-01-20T17:33:24"/>
    <d v="2024-01-20T17:39:50"/>
    <s v="45961543@ventasyservicios.com.co"/>
    <s v="Juan Jose Duque Aguirre"/>
    <m/>
    <d v="2024-01-19T00:00:00"/>
    <s v="12:03 "/>
    <x v="0"/>
    <m/>
    <m/>
    <m/>
    <m/>
    <m/>
    <m/>
    <m/>
    <m/>
    <s v="andrea.beltran@clarocorporativo.com.co"/>
    <s v="Fwd: Cancelación línea móvil pospago - prepago  - Security Shops Ltda"/>
    <s v="8.22490740"/>
    <s v="SECURITY SHOPS LIMITADA"/>
    <s v="EMPRESAS"/>
    <s v="CLIENTE CLAR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20T00:00:00"/>
    <m/>
    <m/>
    <x v="61"/>
    <x v="0"/>
    <x v="0"/>
    <x v="0"/>
    <x v="0"/>
    <n v="1"/>
    <n v="1"/>
    <n v="1"/>
    <n v="1"/>
    <x v="0"/>
    <n v="1"/>
    <s v="8.22490740SECURITY SHOPS LIMITADA"/>
    <x v="0"/>
    <d v="2024-01-20T00:00:00"/>
    <x v="4578"/>
    <d v="1899-12-30T00:00:00"/>
    <d v="2024-01-19T12:03:00"/>
    <s v="12:03"/>
    <d v="1899-12-31T05:36:50"/>
    <x v="0"/>
    <x v="0"/>
    <x v="6"/>
    <x v="1"/>
    <n v="8193"/>
  </r>
  <r>
    <n v="4615"/>
    <d v="2024-01-20T17:42:27"/>
    <d v="2024-01-20T17:43:08"/>
    <s v="46049316@ventasyservicios.com.co"/>
    <s v="Evelin Gicela Diaz Garzon"/>
    <m/>
    <d v="2024-01-19T00:00:00"/>
    <s v="12:19"/>
    <x v="7"/>
    <m/>
    <m/>
    <m/>
    <m/>
    <m/>
    <m/>
    <s v="foodsagrocolombia@gmail.com"/>
    <s v="Cesion contrato"/>
    <m/>
    <m/>
    <s v="3005643789 "/>
    <s v="FANUSERVICIOS "/>
    <s v="MICRO"/>
    <s v="CLIENTE EXTERNO"/>
    <x v="0"/>
    <m/>
    <m/>
    <m/>
    <m/>
    <m/>
    <m/>
    <m/>
    <m/>
    <m/>
    <m/>
    <m/>
    <m/>
    <m/>
    <m/>
    <m/>
    <m/>
    <m/>
    <m/>
    <m/>
    <m/>
    <m/>
    <m/>
    <m/>
    <m/>
    <m/>
    <m/>
    <m/>
    <m/>
    <m/>
    <m/>
    <m/>
    <m/>
    <m/>
    <m/>
    <m/>
    <m/>
    <m/>
    <m/>
    <m/>
    <m/>
    <m/>
    <m/>
    <m/>
    <m/>
    <m/>
    <m/>
    <m/>
    <m/>
    <m/>
    <m/>
    <m/>
    <m/>
    <m/>
    <m/>
    <m/>
    <m/>
    <m/>
    <m/>
    <m/>
    <m/>
    <m/>
    <m/>
    <m/>
    <m/>
    <m/>
    <m/>
    <m/>
    <m/>
    <m/>
    <m/>
    <m/>
    <m/>
    <m/>
    <s v="MÓVIL"/>
    <m/>
    <s v="CESIÓN INFORMATIVO"/>
    <m/>
    <s v="ESTADO DEL PROCESO"/>
    <m/>
    <m/>
    <m/>
    <m/>
    <m/>
    <m/>
    <m/>
    <m/>
    <m/>
    <m/>
    <m/>
    <m/>
    <m/>
    <m/>
    <m/>
    <m/>
    <m/>
    <m/>
    <m/>
    <m/>
    <m/>
    <m/>
    <m/>
    <m/>
    <m/>
    <m/>
    <m/>
    <m/>
    <m/>
    <m/>
    <m/>
    <m/>
    <m/>
    <m/>
    <m/>
    <x v="0"/>
    <m/>
    <m/>
    <m/>
    <m/>
    <m/>
    <s v="GESTIONADO"/>
    <m/>
    <d v="2024-01-20T00:00:00"/>
    <m/>
    <m/>
    <x v="78"/>
    <x v="6"/>
    <x v="0"/>
    <x v="0"/>
    <x v="0"/>
    <n v="1"/>
    <n v="1"/>
    <n v="1"/>
    <n v="1"/>
    <x v="0"/>
    <n v="1"/>
    <s v="3005643789 FANUSERVICIOS "/>
    <x v="0"/>
    <d v="2024-01-20T00:00:00"/>
    <x v="4579"/>
    <d v="1899-12-30T00:00:00"/>
    <d v="2024-01-19T12:19:00"/>
    <s v="12:19"/>
    <d v="1899-12-31T05:24:08"/>
    <x v="0"/>
    <x v="0"/>
    <x v="22"/>
    <x v="1"/>
    <n v="8193"/>
  </r>
  <r>
    <n v="4616"/>
    <d v="2024-01-20T17:39:53"/>
    <d v="2024-01-20T17:46:13"/>
    <s v="45961543@ventasyservicios.com.co"/>
    <s v="Juan Jose Duque Aguirre"/>
    <m/>
    <d v="2024-01-19T00:00:00"/>
    <s v="12:12"/>
    <x v="0"/>
    <m/>
    <m/>
    <m/>
    <m/>
    <m/>
    <m/>
    <m/>
    <m/>
    <s v="francisco.sanchez.ext@claro.com.co"/>
    <s v="REVISION DESCUENTO EN TARIFAS CYMETRIA GROUP S.A.S. NIT: 900093735-8"/>
    <s v="8.21881050"/>
    <s v="CYMETRIA GROUP S.A."/>
    <s v="PYME MEDIANA"/>
    <s v="CLIENTE CLARO"/>
    <x v="0"/>
    <m/>
    <s v="MÓVIL"/>
    <m/>
    <m/>
    <s v="FIDELIZACIÓN - RETENCIÓN"/>
    <m/>
    <m/>
    <m/>
    <m/>
    <m/>
    <m/>
    <m/>
    <m/>
    <m/>
    <m/>
    <m/>
    <m/>
    <m/>
    <m/>
    <m/>
    <m/>
    <m/>
    <m/>
    <m/>
    <m/>
    <s v="ACEPTACIÓN PROPUESTA"/>
    <m/>
    <m/>
    <m/>
    <m/>
    <m/>
    <m/>
    <m/>
    <m/>
    <m/>
    <m/>
    <m/>
    <m/>
    <m/>
    <m/>
    <m/>
    <m/>
    <m/>
    <m/>
    <m/>
    <m/>
    <m/>
    <m/>
    <m/>
    <m/>
    <m/>
    <m/>
    <m/>
    <m/>
    <m/>
    <m/>
    <m/>
    <m/>
    <m/>
    <m/>
    <m/>
    <m/>
    <m/>
    <m/>
    <m/>
    <m/>
    <m/>
    <m/>
    <m/>
    <m/>
    <m/>
    <m/>
    <m/>
    <m/>
    <m/>
    <m/>
    <m/>
    <m/>
    <m/>
    <m/>
    <m/>
    <m/>
    <m/>
    <m/>
    <m/>
    <m/>
    <m/>
    <m/>
    <m/>
    <m/>
    <m/>
    <m/>
    <m/>
    <m/>
    <m/>
    <m/>
    <m/>
    <m/>
    <m/>
    <m/>
    <m/>
    <m/>
    <m/>
    <m/>
    <m/>
    <m/>
    <m/>
    <m/>
    <m/>
    <m/>
    <m/>
    <m/>
    <m/>
    <x v="0"/>
    <m/>
    <m/>
    <m/>
    <m/>
    <m/>
    <s v="GESTIONADO"/>
    <m/>
    <d v="2024-01-20T00:00:00"/>
    <m/>
    <m/>
    <x v="113"/>
    <x v="0"/>
    <x v="0"/>
    <x v="0"/>
    <x v="0"/>
    <n v="1"/>
    <n v="1"/>
    <n v="1"/>
    <n v="1"/>
    <x v="0"/>
    <n v="1"/>
    <s v="8.21881050CYMETRIA GROUP S.A."/>
    <x v="0"/>
    <d v="2024-01-20T00:00:00"/>
    <x v="4580"/>
    <d v="1899-12-30T00:00:00"/>
    <d v="2024-01-19T12:12:00"/>
    <s v="12:12"/>
    <d v="1899-12-31T05:34:13"/>
    <x v="0"/>
    <x v="0"/>
    <x v="6"/>
    <x v="1"/>
    <n v="8193"/>
  </r>
  <r>
    <n v="4617"/>
    <d v="2024-01-20T17:35:32"/>
    <d v="2024-01-20T17:48:48"/>
    <s v="45961452@ventasyservicios.com.co"/>
    <s v="Natalia Buenano Gonzalez"/>
    <m/>
    <d v="2024-01-19T00:00:00"/>
    <s v="12:55"/>
    <x v="0"/>
    <m/>
    <m/>
    <m/>
    <m/>
    <m/>
    <m/>
    <m/>
    <m/>
    <s v="sistemas@sarvi.com.co"/>
    <s v="Re: Fwd: Solicitud Paz y Salvo"/>
    <s v="11313880"/>
    <s v="TRASNPORTES SARVI LTDA"/>
    <s v="PYME MEDIANA"/>
    <s v="CLIENTE EXTERNO"/>
    <x v="0"/>
    <m/>
    <s v="FIJO"/>
    <s v="FO"/>
    <s v="SALDO"/>
    <m/>
    <m/>
    <m/>
    <m/>
    <m/>
    <m/>
    <m/>
    <m/>
    <m/>
    <m/>
    <m/>
    <m/>
    <m/>
    <m/>
    <m/>
    <m/>
    <m/>
    <m/>
    <m/>
    <m/>
    <m/>
    <m/>
    <m/>
    <m/>
    <m/>
    <m/>
    <m/>
    <m/>
    <m/>
    <m/>
    <m/>
    <m/>
    <m/>
    <m/>
    <m/>
    <m/>
    <m/>
    <m/>
    <m/>
    <m/>
    <m/>
    <m/>
    <m/>
    <m/>
    <m/>
    <m/>
    <m/>
    <m/>
    <m/>
    <s v="INFORMACIÓN - ACLARACIÓN"/>
    <m/>
    <m/>
    <m/>
    <m/>
    <m/>
    <m/>
    <m/>
    <m/>
    <m/>
    <m/>
    <m/>
    <m/>
    <m/>
    <m/>
    <m/>
    <m/>
    <m/>
    <m/>
    <m/>
    <m/>
    <m/>
    <m/>
    <m/>
    <m/>
    <m/>
    <m/>
    <m/>
    <m/>
    <m/>
    <m/>
    <m/>
    <m/>
    <m/>
    <m/>
    <m/>
    <m/>
    <m/>
    <m/>
    <m/>
    <m/>
    <m/>
    <m/>
    <m/>
    <m/>
    <m/>
    <m/>
    <m/>
    <m/>
    <m/>
    <m/>
    <m/>
    <m/>
    <m/>
    <m/>
    <m/>
    <m/>
    <m/>
    <m/>
    <m/>
    <x v="0"/>
    <m/>
    <m/>
    <m/>
    <m/>
    <m/>
    <s v="GESTIONADO"/>
    <m/>
    <d v="2024-01-20T00:00:00"/>
    <s v="Reasignado contacto pyme"/>
    <m/>
    <x v="39"/>
    <x v="0"/>
    <x v="0"/>
    <x v="0"/>
    <x v="0"/>
    <n v="1"/>
    <n v="1"/>
    <n v="1"/>
    <n v="1"/>
    <x v="0"/>
    <n v="1"/>
    <s v="11313880TRASNPORTES SARVI LTDA"/>
    <x v="0"/>
    <d v="2024-01-20T00:00:00"/>
    <x v="4581"/>
    <d v="1899-12-30T00:00:00"/>
    <d v="2024-01-19T12:55:00"/>
    <s v="12:55"/>
    <d v="1899-12-31T04:53:48"/>
    <x v="0"/>
    <x v="0"/>
    <x v="5"/>
    <x v="1"/>
    <n v="8193"/>
  </r>
  <r>
    <n v="4618"/>
    <d v="2024-01-20T17:50:14"/>
    <d v="2024-01-20T17:50:39"/>
    <s v="46046406@ventasyservicios.com.co"/>
    <s v="Angela Pilar Garces Quintero"/>
    <m/>
    <d v="2024-01-19T00:00:00"/>
    <s v="16:55"/>
    <x v="0"/>
    <m/>
    <m/>
    <m/>
    <m/>
    <m/>
    <m/>
    <m/>
    <m/>
    <s v="ricardo.posada@claro.com.co"/>
    <s v="RV: Falla en el servicio de televisión"/>
    <s v="900817788"/>
    <s v="Clínica de Marly Jorge Cavelier Gaviria"/>
    <s v="PYME MEDIANA"/>
    <s v="CLIENTE CLARO"/>
    <x v="0"/>
    <m/>
    <s v="FIJO"/>
    <s v="HFC"/>
    <s v="SOPORTE TÉCNICO"/>
    <m/>
    <m/>
    <m/>
    <m/>
    <m/>
    <m/>
    <m/>
    <m/>
    <m/>
    <m/>
    <m/>
    <m/>
    <m/>
    <m/>
    <m/>
    <m/>
    <m/>
    <m/>
    <m/>
    <m/>
    <m/>
    <m/>
    <m/>
    <m/>
    <m/>
    <m/>
    <m/>
    <m/>
    <m/>
    <m/>
    <m/>
    <m/>
    <m/>
    <m/>
    <m/>
    <m/>
    <m/>
    <m/>
    <m/>
    <m/>
    <m/>
    <m/>
    <m/>
    <m/>
    <m/>
    <m/>
    <m/>
    <m/>
    <m/>
    <m/>
    <m/>
    <m/>
    <m/>
    <m/>
    <m/>
    <s v="REPROGRAMACIÓN DE VISITA"/>
    <m/>
    <m/>
    <m/>
    <m/>
    <m/>
    <m/>
    <m/>
    <m/>
    <m/>
    <m/>
    <m/>
    <m/>
    <m/>
    <m/>
    <m/>
    <m/>
    <m/>
    <m/>
    <m/>
    <m/>
    <m/>
    <m/>
    <m/>
    <m/>
    <m/>
    <m/>
    <m/>
    <m/>
    <m/>
    <m/>
    <m/>
    <m/>
    <m/>
    <m/>
    <m/>
    <m/>
    <m/>
    <m/>
    <m/>
    <m/>
    <m/>
    <m/>
    <m/>
    <m/>
    <m/>
    <m/>
    <m/>
    <m/>
    <m/>
    <m/>
    <m/>
    <m/>
    <m/>
    <x v="0"/>
    <m/>
    <m/>
    <m/>
    <m/>
    <m/>
    <s v="ESCALADO"/>
    <s v="OTRAS ÁREAS"/>
    <d v="2024-01-20T00:00:00"/>
    <s v="Buenos días_x000a__x000a_ _x000a__x000a_ _x000a__x000a_Su colaboración con este caso ya que el cliente indica estar sin servicio de TV_x000a__x000a_ _x000a__x000a_Clínica de Marly Jorge Cavelier Gaviria._x000a__x000a_Nit. 900.817.788-7_x000a__x000a_ _x000a__x000a_ _x000a__x000a_ _x000a__x000a_Consultor(a) Negocios_x000a_Ricardo Leon Posada De Castro_x000a_Celular / Ext: 3203476624_x000a_ricardo.posada@claro.com.co_x000a__x000a__x000a_Conmutador: Bogotá: 6017480000 - 6017500300, Cali: 6024880000, Medellín: 6046041000, B/quilla: 6053870000_x000a__x000a_AVISO DE CONFIDENCIALIDAD:_x000a_Este correo electrónico, incluyendo en su caso, los archivos adjuntos al mismo, pueden contener información de carácter confidencial y/o privilegiada, y se envían a la atención única y exclusivamente de la persona y/o entidad a quien va dirigido. La copia, revisión, uso, revelación y/o distribución de dicha información confidencial sin la autorización por escrito de Comunicación Celular S.A Comcel S.A está prohibida. Si usted no es el destinatario a quien se dirige el presente correo, favor de contactar al remitente respondiendo al presente correo y eliminar el correo original incluyendo sus archivos, así como cualquiera copia del mismo. Mediante la recepción del presente correo usted reconoce y acepta que en caso de incumplimiento de su parte y/o de sus representantes a los términos antes mencionados, Comunicación Celular S.A Comcel S.A tendrá derecho a los daños y perjuicios que esto le cause. Consulta nuestra política de desconexión laboral._x000a__x000a_CONFIDENTIALITY NOTICE:_x000a_This e-mail, including, if applicable, the files attached to it, may contain information of a confidential and/or privileged nature, and are sent to the sole and exclusive attention of the person and/or entity to whom it is addressed. Copying, review, use, disclosure and/or distribution of such confidential information without the written authorization of Comunicación Celular S.A Comcel S.A is prohibited. If you are not the intended recipient of this email, please contact the sender by replying to this email and delete the original email including your files, as well as any copy of it. By receiving this email you acknowledge and agree that in case of breach by you and/or your representatives of the above terms, Comunicación Celular S.A. Comcel S.A. will be entitled to the damages that this causes you. See our work disconnection policy._x000a__x000a_De: Ing. Carolina Quevedo (Coordinación de Ingeniería) Clínica de Marly Jorge Cavelier Gaviria &lt;coordinacion.ingenieria@marlyjcg.com.co&gt;_x000a_Enviado el: viernes, 19 de enero de 2024 4:42 p. m._x000a_Para: Ricardo Leon Posada De Castro &lt;ricardo.posada@claro.com.co&gt;_x000a_CC: Ing. Alejandro Sotelo (Ingeniero Electrónico) Clínica de Marly Jorge Cavelier Gaviria &lt;ingeniero.electronico@marlyjcg.com.co&gt;_x000a_Asunto: Falla en el servicio de televisión_x000a__x000a_ _x000a__x000a_Buenas tardes._x000a__x000a_ _x000a__x000a_Espero se encuentre muy bien. _x000a__x000a_Un favor, nos quedamos sin señal de televisión, ¿puedes ayudarme a validar si es por falla en la señal?._x000a__x000a_Los datos de la Clínica son:_x000a__x000a_ _x000a__x000a_Clínica de Marly Jorge Cavelier Gaviria._x000a__x000a_Nit. 900.817.788-7. _x000a__x000a_ _x000a__x000a_Quedo atenta, muchas gracias. _x000a__x000a_ _x000a__x000a_Cordialmente._x000a__x000a_ _x000a__x000a_Ing. DIANA CAROLINA QUEVEDO CARO_x000a_Coordinadora de Ingeniería_x000a_CLÍNICA DE MARLY JORGE CAVELIER GAVIRIA S.A.S._x000a_Avenida Paseo de los Zipas, Vereda Bojaca Lotes 20 y 23_x000a_57 601 6532000 Ext. 7235_x000a_Chía, Cundinamarca_x000a_coordinacion.ingenieria@marlyjcg.com.co _x000a__x000a_ _x000a__x000a__x000a__x000a_ _x000a__x000a__x000a__x000a_ADVERTENCIA SOBRE CONFIDENCIALIDAD _x000a_La información contenida en este correo electrónico, incluyendo sus anexos, está dirigida exclusivamente a su destinatario y puede contener datos de carácter confidencial protegidos por la ley. Si usted no es el destinatario de este mensaje por favor infórmenos y elimínalo a la mayor brevedad. Cualquier retención, difusión, distribución, divulgación o copia de éste mensaje es prohibida y será sancionada por la ley._x000a__x000a_ _x000a__x000a_La “CLINICA DE MARLY S.A. y la CLINICA DE MARLY JORGE CAVELIER GAVIRIA” le informa que en virtud de lo establecido en la ley  1581 de 2012 de Protección de Datos Personales usted tiene derecho a solicitar al emisor de este mensaje o al correo proteciondedatos@clinicademarly.com.co,  la rect"/>
    <m/>
    <x v="130"/>
    <x v="0"/>
    <x v="1"/>
    <x v="0"/>
    <x v="0"/>
    <n v="1"/>
    <n v="1"/>
    <n v="1"/>
    <n v="1"/>
    <x v="0"/>
    <n v="1"/>
    <s v="900817788Clínica de Marly Jorge Cavelier Gaviria"/>
    <x v="1"/>
    <d v="2024-01-20T00:00:00"/>
    <x v="4582"/>
    <d v="1899-12-30T00:00:00"/>
    <d v="2024-01-19T16:55:00"/>
    <s v="16:55"/>
    <d v="1899-12-31T00:55:39"/>
    <x v="0"/>
    <x v="0"/>
    <x v="26"/>
    <x v="1"/>
    <n v="8193"/>
  </r>
  <r>
    <n v="4619"/>
    <d v="2024-01-20T17:52:58"/>
    <d v="2024-01-20T17:54:06"/>
    <s v="45961543@ventasyservicios.com.co"/>
    <s v="Juan Jose Duque Aguirre"/>
    <m/>
    <d v="2024-01-19T00:00:00"/>
    <s v="12:32 "/>
    <x v="0"/>
    <m/>
    <m/>
    <m/>
    <m/>
    <m/>
    <m/>
    <m/>
    <m/>
    <s v="activacionespereira@comnorte.com"/>
    <s v="FIDELIZACION NIT 900238624 /CENTRAL DE SERVICIOS DIGITALES S.A.S/"/>
    <s v="8.22456354"/>
    <s v="CENTRAL DE SERVICIOS DIGI"/>
    <s v="SOHO"/>
    <s v="CLIENTE EXTERNO"/>
    <x v="0"/>
    <m/>
    <s v="MÓVIL"/>
    <m/>
    <m/>
    <s v="FIDELIZACIÓN - RETENCIÓN"/>
    <m/>
    <m/>
    <m/>
    <m/>
    <m/>
    <m/>
    <m/>
    <m/>
    <m/>
    <m/>
    <m/>
    <m/>
    <m/>
    <m/>
    <m/>
    <m/>
    <m/>
    <m/>
    <m/>
    <m/>
    <s v="ACEPTACIÓN PROPUESTA"/>
    <m/>
    <m/>
    <m/>
    <m/>
    <m/>
    <m/>
    <m/>
    <m/>
    <m/>
    <m/>
    <m/>
    <m/>
    <m/>
    <m/>
    <m/>
    <m/>
    <m/>
    <m/>
    <m/>
    <m/>
    <m/>
    <m/>
    <m/>
    <m/>
    <m/>
    <m/>
    <m/>
    <m/>
    <m/>
    <m/>
    <m/>
    <m/>
    <m/>
    <m/>
    <m/>
    <m/>
    <m/>
    <m/>
    <m/>
    <m/>
    <m/>
    <m/>
    <m/>
    <m/>
    <m/>
    <m/>
    <m/>
    <m/>
    <m/>
    <m/>
    <m/>
    <m/>
    <m/>
    <m/>
    <m/>
    <m/>
    <m/>
    <m/>
    <m/>
    <m/>
    <m/>
    <m/>
    <m/>
    <m/>
    <m/>
    <m/>
    <m/>
    <m/>
    <m/>
    <m/>
    <m/>
    <m/>
    <m/>
    <m/>
    <m/>
    <m/>
    <m/>
    <m/>
    <m/>
    <m/>
    <m/>
    <m/>
    <m/>
    <m/>
    <m/>
    <m/>
    <m/>
    <x v="0"/>
    <m/>
    <m/>
    <m/>
    <m/>
    <m/>
    <s v="GESTIONADO"/>
    <m/>
    <d v="2024-01-20T00:00:00"/>
    <m/>
    <m/>
    <x v="113"/>
    <x v="0"/>
    <x v="0"/>
    <x v="0"/>
    <x v="0"/>
    <n v="1"/>
    <n v="1"/>
    <n v="1"/>
    <n v="1"/>
    <x v="0"/>
    <n v="1"/>
    <s v="8.22456354CENTRAL DE SERVICIOS DIGI"/>
    <x v="0"/>
    <d v="2024-01-20T00:00:00"/>
    <x v="4583"/>
    <d v="1899-12-30T00:00:00"/>
    <d v="2024-01-19T12:32:00"/>
    <s v="12:32"/>
    <d v="1899-12-31T05:22:06"/>
    <x v="0"/>
    <x v="0"/>
    <x v="6"/>
    <x v="1"/>
    <n v="8193"/>
  </r>
  <r>
    <n v="4620"/>
    <d v="2024-01-20T17:51:35"/>
    <d v="2024-01-20T17:57:44"/>
    <s v="45577874@ventasyservicios.com.co"/>
    <s v="David Andres Pardo Torres"/>
    <m/>
    <d v="2024-01-19T00:00:00"/>
    <s v="08:24"/>
    <x v="4"/>
    <m/>
    <m/>
    <m/>
    <m/>
    <m/>
    <m/>
    <m/>
    <m/>
    <s v="admbnltik@gmail.com"/>
    <s v="Re: Cambio de titularidad"/>
    <s v="78114572"/>
    <s v="DE PASO LOFT S.A.S."/>
    <s v="MICRO"/>
    <s v="CLIENTE EXTERNO"/>
    <x v="0"/>
    <m/>
    <s v="FIJO"/>
    <s v="HFC"/>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20T00:00:00"/>
    <s v="996982943"/>
    <m/>
    <x v="111"/>
    <x v="0"/>
    <x v="0"/>
    <x v="0"/>
    <x v="0"/>
    <n v="1"/>
    <n v="1"/>
    <n v="1"/>
    <n v="1"/>
    <x v="2"/>
    <n v="2"/>
    <s v="78114572DE PASO LOFT S.A.S."/>
    <x v="0"/>
    <d v="2024-01-20T00:00:00"/>
    <x v="4584"/>
    <d v="1899-12-30T00:00:00"/>
    <d v="2024-01-19T08:24:00"/>
    <s v="08:24"/>
    <d v="1899-12-31T09:33:44"/>
    <x v="0"/>
    <x v="0"/>
    <x v="14"/>
    <x v="0"/>
    <n v="8193"/>
  </r>
  <r>
    <n v="4621"/>
    <d v="2024-01-20T17:56:25"/>
    <d v="2024-01-20T17:59:06"/>
    <s v="46046406@ventasyservicios.com.co"/>
    <s v="Angela Pilar Garces Quintero"/>
    <m/>
    <d v="2024-01-19T00:00:00"/>
    <s v="16:38"/>
    <x v="4"/>
    <m/>
    <m/>
    <m/>
    <m/>
    <m/>
    <m/>
    <m/>
    <m/>
    <s v="contactopyme.co@claro.com.co"/>
    <s v="Fwd: Reporte reparaci??n da??os externos"/>
    <s v="1095912018"/>
    <s v="HERMANN DARIO NUÑEZ LOPEZ"/>
    <s v="PYME MEDIANA"/>
    <s v="CLIENTE EXTERNO"/>
    <x v="0"/>
    <m/>
    <s v="FIJO"/>
    <s v="HFC"/>
    <s v="SOPORTE TÉCNICO"/>
    <m/>
    <m/>
    <m/>
    <m/>
    <m/>
    <m/>
    <m/>
    <m/>
    <m/>
    <m/>
    <m/>
    <m/>
    <m/>
    <m/>
    <m/>
    <m/>
    <m/>
    <m/>
    <m/>
    <m/>
    <m/>
    <m/>
    <m/>
    <m/>
    <m/>
    <m/>
    <m/>
    <m/>
    <m/>
    <m/>
    <m/>
    <m/>
    <m/>
    <m/>
    <m/>
    <m/>
    <m/>
    <m/>
    <m/>
    <m/>
    <m/>
    <m/>
    <m/>
    <m/>
    <m/>
    <m/>
    <m/>
    <m/>
    <m/>
    <m/>
    <m/>
    <m/>
    <m/>
    <m/>
    <m/>
    <s v="FALLA CABLE / MODEM"/>
    <m/>
    <m/>
    <m/>
    <m/>
    <m/>
    <m/>
    <m/>
    <m/>
    <m/>
    <m/>
    <m/>
    <m/>
    <m/>
    <m/>
    <m/>
    <m/>
    <m/>
    <m/>
    <m/>
    <m/>
    <m/>
    <m/>
    <m/>
    <m/>
    <m/>
    <m/>
    <m/>
    <m/>
    <m/>
    <m/>
    <m/>
    <m/>
    <m/>
    <m/>
    <m/>
    <m/>
    <m/>
    <m/>
    <m/>
    <m/>
    <m/>
    <m/>
    <m/>
    <m/>
    <m/>
    <m/>
    <m/>
    <m/>
    <m/>
    <m/>
    <m/>
    <m/>
    <m/>
    <x v="1"/>
    <m/>
    <m/>
    <s v="1"/>
    <s v="99554522"/>
    <s v="Bucaramanga, santander "/>
    <s v="ESCALADO"/>
    <s v="OTRAS ÁREAS"/>
    <d v="2024-01-20T00:00:00"/>
    <s v="o: contactopyme.co@claro.com.co; , From: colorprint_ap@hotmail.com,Date 18/01/2024 10:28 a. m., Cc: ,Subject: Reporte reparaci??n da??os externos_x000a__x000a_Datos personales_x000a__x000a_HERMANN DARIO NUÑEZ LOPEZ_x000a__x000a_C.C. 1095912018_x000a__x000a_Calle 42 No. 17-26 local_x000a__x000a_Bucaramanga, santander _x000a__x000a__x000a__x000a_Para pedir reparación por daños del cableado externos por motivos de un camión que se llevó todo el cableado._x000a__x000a__x000a__x000a_Se llamo a la línea (607) 6970456 y me dieron el radicado de la llamada con número 997626479._x000a__x000a__x000a__x000a_Agradezco su colaboración para reparar este inconveniente._x000a__x000a__x000a__x000a_Que tengan un excelente día._x000a__x000a__x000a__x000a__x000a__x000a__x000a__x000a_Obtener Outlook para Android "/>
    <m/>
    <x v="82"/>
    <x v="0"/>
    <x v="1"/>
    <x v="0"/>
    <x v="0"/>
    <n v="1"/>
    <n v="1"/>
    <n v="1"/>
    <n v="1"/>
    <x v="0"/>
    <n v="1"/>
    <s v="1095912018HERMANN DARIO NUÑEZ LOPEZ"/>
    <x v="1"/>
    <d v="2024-01-20T00:00:00"/>
    <x v="4585"/>
    <d v="1899-12-30T00:00:00"/>
    <d v="2024-01-19T16:38:00"/>
    <s v="16:38"/>
    <d v="1899-12-31T01:21:06"/>
    <x v="0"/>
    <x v="0"/>
    <x v="26"/>
    <x v="1"/>
    <n v="8193"/>
  </r>
  <r>
    <n v="4622"/>
    <d v="2024-01-20T18:01:40"/>
    <d v="2024-01-20T18:03:15"/>
    <s v="45577874@ventasyservicios.com.co"/>
    <s v="David Andres Pardo Torres"/>
    <m/>
    <d v="2024-01-19T00:00:00"/>
    <s v="10:18"/>
    <x v="4"/>
    <m/>
    <m/>
    <m/>
    <m/>
    <m/>
    <m/>
    <m/>
    <m/>
    <s v="nbacontabilidad3@outlook.com"/>
    <s v="SOLICITUD CAMBIO TITULARIDAD"/>
    <s v="04747424"/>
    <s v="PQR INCONSISTENCIAS"/>
    <s v="NO DETERMINADO"/>
    <s v="CLIENTE EXTERNO"/>
    <x v="0"/>
    <m/>
    <s v="FIJO"/>
    <s v="HFC"/>
    <s v="CASO RECHAZADO"/>
    <m/>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20T00:00:00"/>
    <s v="996983364"/>
    <m/>
    <x v="3"/>
    <x v="0"/>
    <x v="0"/>
    <x v="0"/>
    <x v="0"/>
    <n v="1"/>
    <n v="1"/>
    <n v="1"/>
    <n v="1"/>
    <x v="2"/>
    <n v="15"/>
    <s v="04747424PQR INCONSISTENCIAS"/>
    <x v="0"/>
    <d v="2024-01-20T00:00:00"/>
    <x v="4586"/>
    <d v="1899-12-30T00:00:00"/>
    <d v="2024-01-19T10:18:00"/>
    <s v="10:18"/>
    <d v="1899-12-31T07:45:15"/>
    <x v="0"/>
    <x v="0"/>
    <x v="14"/>
    <x v="0"/>
    <n v="8193"/>
  </r>
  <r>
    <n v="4623"/>
    <d v="2024-01-20T18:06:07"/>
    <d v="2024-01-20T18:06:14"/>
    <s v="45961543@ventasyservicios.com.co"/>
    <s v="Juan Jose Duque Aguirre"/>
    <m/>
    <d v="2024-01-19T00:00:00"/>
    <s v="1:00 "/>
    <x v="0"/>
    <m/>
    <m/>
    <m/>
    <m/>
    <m/>
    <m/>
    <m/>
    <m/>
    <s v="ingridj.rodriguez@claro.com.co"/>
    <s v="Fwd: Cliente solicita aclaración de factura"/>
    <s v="72153881"/>
    <s v="EDIFICIO TERZETTO LIVING C"/>
    <s v="SOHO"/>
    <s v="CLARO TE AYUDA"/>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20T00:00:00"/>
    <m/>
    <m/>
    <x v="47"/>
    <x v="0"/>
    <x v="0"/>
    <x v="0"/>
    <x v="0"/>
    <n v="1"/>
    <n v="1"/>
    <n v="1"/>
    <n v="1"/>
    <x v="0"/>
    <n v="1"/>
    <s v="72153881EDIFICIO TERZETTO LIVING C"/>
    <x v="0"/>
    <d v="2024-01-20T00:00:00"/>
    <x v="4587"/>
    <d v="1899-12-30T00:00:00"/>
    <d v="2024-01-19T01:00:00"/>
    <s v="1:00"/>
    <d v="1899-12-31T17:06:14"/>
    <x v="0"/>
    <x v="0"/>
    <x v="6"/>
    <x v="1"/>
    <n v="8193"/>
  </r>
  <r>
    <n v="4624"/>
    <d v="2024-01-20T18:06:15"/>
    <d v="2024-01-20T18:08:16"/>
    <s v="45961543@ventasyservicios.com.co"/>
    <s v="Juan Jose Duque Aguirre"/>
    <m/>
    <d v="2024-01-19T00:00:00"/>
    <s v="13:00"/>
    <x v="0"/>
    <m/>
    <m/>
    <m/>
    <m/>
    <m/>
    <m/>
    <m/>
    <m/>
    <s v="ingridj.rodriguez@claro.com.co  "/>
    <s v="Fwd: Cliente solicita aclaración de factura"/>
    <s v="24937016"/>
    <s v="EDIFICIO TORRE OLIO"/>
    <s v="SOHO"/>
    <s v="CLARO TE AYUDA"/>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20T00:00:00"/>
    <m/>
    <m/>
    <x v="47"/>
    <x v="0"/>
    <x v="0"/>
    <x v="0"/>
    <x v="0"/>
    <n v="1"/>
    <n v="1"/>
    <n v="1"/>
    <n v="1"/>
    <x v="0"/>
    <n v="1"/>
    <s v="24937016EDIFICIO TORRE OLIO"/>
    <x v="0"/>
    <d v="2024-01-20T00:00:00"/>
    <x v="4588"/>
    <d v="1899-12-30T00:00:00"/>
    <d v="2024-01-19T13:00:00"/>
    <s v="13:00"/>
    <d v="1899-12-31T05:08:16"/>
    <x v="0"/>
    <x v="0"/>
    <x v="6"/>
    <x v="1"/>
    <n v="8193"/>
  </r>
  <r>
    <n v="4625"/>
    <d v="2024-01-20T18:07:30"/>
    <d v="2024-01-20T18:08:21"/>
    <s v="45961452@ventasyservicios.com.co"/>
    <s v="Natalia Buenano Gonzalez"/>
    <m/>
    <d v="2024-01-19T00:00:00"/>
    <s v="15:57"/>
    <x v="0"/>
    <m/>
    <m/>
    <m/>
    <m/>
    <m/>
    <m/>
    <m/>
    <m/>
    <s v="asistente.af@serviciosarcom.com)"/>
    <s v="Re: Fwd: SOLICITUD VERIFICACIÓN DE PAGO Y AJUSTE"/>
    <s v="8.22480703"/>
    <s v="SERVICIOS ARCOM SAS"/>
    <s v="PYME MEDIANA"/>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20T00:00:00"/>
    <s v="Reasignado contactopyme"/>
    <m/>
    <x v="47"/>
    <x v="0"/>
    <x v="0"/>
    <x v="0"/>
    <x v="0"/>
    <n v="1"/>
    <n v="1"/>
    <n v="1"/>
    <n v="1"/>
    <x v="0"/>
    <n v="1"/>
    <s v="8.22480703SERVICIOS ARCOM SAS"/>
    <x v="0"/>
    <d v="2024-01-20T00:00:00"/>
    <x v="4589"/>
    <d v="1899-12-30T00:00:00"/>
    <d v="2024-01-19T15:57:00"/>
    <s v="15:57"/>
    <d v="1899-12-31T02:11:21"/>
    <x v="0"/>
    <x v="0"/>
    <x v="5"/>
    <x v="1"/>
    <n v="8193"/>
  </r>
  <r>
    <n v="4626"/>
    <d v="2024-01-20T18:12:35"/>
    <d v="2024-01-20T18:13:21"/>
    <s v="46049316@ventasyservicios.com.co"/>
    <s v="Evelin Gicela Diaz Garzon"/>
    <m/>
    <d v="2024-01-19T00:00:00"/>
    <s v="16:53"/>
    <x v="7"/>
    <m/>
    <m/>
    <m/>
    <m/>
    <m/>
    <m/>
    <s v="agutierrez@nexus.com.co; "/>
    <s v="Re: NEXUS CAPITAL PARTNERS S A //  900041739-4  Plan Corporativo - VERA CAPITAL"/>
    <m/>
    <m/>
    <s v="3203048782"/>
    <s v="NEXUX CAPITAL PARTNERS"/>
    <s v="SOHO"/>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20T00:00:00"/>
    <m/>
    <m/>
    <x v="81"/>
    <x v="6"/>
    <x v="0"/>
    <x v="0"/>
    <x v="0"/>
    <n v="1"/>
    <n v="1"/>
    <n v="1"/>
    <n v="1"/>
    <x v="2"/>
    <n v="5"/>
    <s v="3203048782NEXUX CAPITAL PARTNERS"/>
    <x v="0"/>
    <d v="2024-01-20T00:00:00"/>
    <x v="4590"/>
    <d v="1899-12-30T00:00:00"/>
    <d v="2024-01-19T16:53:00"/>
    <s v="16:53"/>
    <d v="1899-12-31T01:20:21"/>
    <x v="0"/>
    <x v="0"/>
    <x v="22"/>
    <x v="1"/>
    <n v="8193"/>
  </r>
  <r>
    <n v="4627"/>
    <d v="2024-01-20T18:08:26"/>
    <d v="2024-01-20T18:15:25"/>
    <s v="45961452@ventasyservicios.com.co"/>
    <s v="Natalia Buenano Gonzalez"/>
    <m/>
    <d v="2024-01-19T00:00:00"/>
    <s v="13:00"/>
    <x v="0"/>
    <m/>
    <m/>
    <m/>
    <m/>
    <m/>
    <m/>
    <m/>
    <m/>
    <s v="secretaria@ryosaingenieros.com"/>
    <s v="Re: Fwd: REPOSICION CELULAR"/>
    <s v="3204750236"/>
    <s v="RYOSA INGENIEROS SAS"/>
    <s v="PYME PEQUEÑA"/>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20T00:00:00"/>
    <s v="Reasignado contactopyme"/>
    <m/>
    <x v="31"/>
    <x v="0"/>
    <x v="0"/>
    <x v="0"/>
    <x v="0"/>
    <n v="1"/>
    <n v="1"/>
    <n v="1"/>
    <n v="1"/>
    <x v="0"/>
    <n v="1"/>
    <s v="3204750236RYOSA INGENIEROS SAS"/>
    <x v="0"/>
    <d v="2024-01-20T00:00:00"/>
    <x v="4591"/>
    <d v="1899-12-30T00:00:00"/>
    <d v="2024-01-19T13:00:00"/>
    <s v="13:00"/>
    <d v="1899-12-31T05:15:25"/>
    <x v="0"/>
    <x v="0"/>
    <x v="5"/>
    <x v="1"/>
    <n v="8193"/>
  </r>
  <r>
    <n v="4628"/>
    <d v="2024-01-20T18:08:18"/>
    <d v="2024-01-20T18:16:23"/>
    <s v="45961543@ventasyservicios.com.co"/>
    <s v="Juan Jose Duque Aguirre"/>
    <m/>
    <d v="2024-01-19T00:00:00"/>
    <s v="14:41"/>
    <x v="0"/>
    <m/>
    <m/>
    <m/>
    <m/>
    <m/>
    <m/>
    <m/>
    <m/>
    <s v="juan.rodriguez@claro.com.co"/>
    <s v="RV: fidelizacion movil neg"/>
    <s v="8.22454110"/>
    <s v="JM. SALUD OCUPACIONAL EU."/>
    <s v="PYME PEQUEÑA"/>
    <s v="CLIENTE CLARO"/>
    <x v="0"/>
    <m/>
    <s v="MÓVIL"/>
    <m/>
    <m/>
    <s v="FIDELIZACIÓN - RETENCIÓN"/>
    <m/>
    <m/>
    <m/>
    <m/>
    <m/>
    <m/>
    <m/>
    <m/>
    <m/>
    <m/>
    <m/>
    <m/>
    <m/>
    <m/>
    <m/>
    <m/>
    <m/>
    <m/>
    <m/>
    <m/>
    <s v="ACEPTACIÓN PROPUESTA"/>
    <m/>
    <m/>
    <m/>
    <m/>
    <m/>
    <m/>
    <m/>
    <m/>
    <m/>
    <m/>
    <m/>
    <m/>
    <m/>
    <m/>
    <m/>
    <m/>
    <m/>
    <m/>
    <m/>
    <m/>
    <m/>
    <m/>
    <m/>
    <m/>
    <m/>
    <m/>
    <m/>
    <m/>
    <m/>
    <m/>
    <m/>
    <m/>
    <m/>
    <m/>
    <m/>
    <m/>
    <m/>
    <m/>
    <m/>
    <m/>
    <m/>
    <m/>
    <m/>
    <m/>
    <m/>
    <m/>
    <m/>
    <m/>
    <m/>
    <m/>
    <m/>
    <m/>
    <m/>
    <m/>
    <m/>
    <m/>
    <m/>
    <m/>
    <m/>
    <m/>
    <m/>
    <m/>
    <m/>
    <m/>
    <m/>
    <m/>
    <m/>
    <m/>
    <m/>
    <m/>
    <m/>
    <m/>
    <m/>
    <m/>
    <m/>
    <m/>
    <m/>
    <m/>
    <m/>
    <m/>
    <m/>
    <m/>
    <m/>
    <m/>
    <m/>
    <m/>
    <m/>
    <x v="0"/>
    <m/>
    <m/>
    <m/>
    <m/>
    <m/>
    <s v="GESTIONADO"/>
    <m/>
    <d v="2024-01-20T00:00:00"/>
    <m/>
    <m/>
    <x v="113"/>
    <x v="0"/>
    <x v="0"/>
    <x v="0"/>
    <x v="0"/>
    <n v="1"/>
    <n v="1"/>
    <n v="1"/>
    <n v="1"/>
    <x v="0"/>
    <n v="1"/>
    <s v="8.22454110JM. SALUD OCUPACIONAL EU."/>
    <x v="0"/>
    <d v="2024-01-20T00:00:00"/>
    <x v="4592"/>
    <d v="1899-12-30T00:00:00"/>
    <d v="2024-01-19T14:41:00"/>
    <s v="14:41"/>
    <d v="1899-12-31T03:35:23"/>
    <x v="0"/>
    <x v="0"/>
    <x v="6"/>
    <x v="1"/>
    <n v="8193"/>
  </r>
  <r>
    <n v="4629"/>
    <d v="2024-01-20T18:17:14"/>
    <d v="2024-01-20T18:19:18"/>
    <s v="45077035@ventasyservicios.com.co"/>
    <s v="Diana Marcela Navia Fino"/>
    <m/>
    <d v="2024-01-20T00:00:00"/>
    <s v="17:38"/>
    <x v="3"/>
    <m/>
    <s v="15572702"/>
    <m/>
    <m/>
    <m/>
    <m/>
    <m/>
    <m/>
    <m/>
    <m/>
    <s v="8.22384856.00.00.100000"/>
    <s v="MATERIALES EL TITAN S.A.S. "/>
    <s v="PYME PEQUEÑA"/>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20T00:00:00"/>
    <m/>
    <m/>
    <x v="19"/>
    <x v="3"/>
    <x v="0"/>
    <x v="0"/>
    <x v="0"/>
    <n v="1"/>
    <n v="1"/>
    <n v="1"/>
    <n v="1"/>
    <x v="0"/>
    <n v="1"/>
    <s v="8.22384856.00.00.100000MATERIALES EL TITAN S.A.S. "/>
    <x v="2"/>
    <d v="2024-01-20T00:00:00"/>
    <x v="4593"/>
    <d v="1899-12-30T00:00:00"/>
    <d v="2024-01-20T17:38:00"/>
    <s v="17:38"/>
    <d v="1899-12-30T00:41:18"/>
    <x v="1"/>
    <x v="1"/>
    <x v="29"/>
    <x v="1"/>
    <n v="8193"/>
  </r>
  <r>
    <n v="4630"/>
    <d v="2024-01-20T18:17:55"/>
    <d v="2024-01-20T18:20:29"/>
    <s v="46046406@ventasyservicios.com.co"/>
    <s v="Angela Pilar Garces Quintero"/>
    <m/>
    <d v="2024-01-20T00:00:00"/>
    <s v="11:13"/>
    <x v="4"/>
    <m/>
    <m/>
    <m/>
    <m/>
    <m/>
    <m/>
    <m/>
    <m/>
    <s v="contactopyme.co@claro.com.co; "/>
    <s v="Re: Fwd: Solicitud esim"/>
    <s v="3213768541"/>
    <s v="MILCA DORIS"/>
    <s v="PYME MEDIANA"/>
    <s v="CLIENTE EXTERN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20T00:00:00"/>
    <s v=" _x000a__x000a__x000a__x000a__x000a__x000a_SOPORTE ADMINISTRATIVO_x000a__x000a_Solicitamos de su amable colaboración, tramitando la solicitud según la información indicada en el historial de este correo._x000a__x000a_En Claro Empresas conocemos la importancia de optimizar tu tiempo, por eso ponemos a tu disposición herramientas de autogestión como el Portal Service Manager  donde podrás generar tus reportes, requerimientos técnicos, y visualizar el estado y los avances de tus casos para los servicios Fibra Óptica de Datos, Telefonía, Cloud y Data Center. Si quieres conocer más, te invitamos a ver el siguiente video en Youtube _x000a__x000a_Recuerda que también cuentas con App Mi Claro sección Empresas puedes realizar consultas, gestionar y personalizar tus cuentas, hacer pagos, verificar tus consumos y mucho más, desde cualquier lugar._x000a__x000a__x000a__x000a__x000a__x000a__x000a__x000a_ _x000a__x000a__x000a__x000a__x000a__x000a__x000a__x000a_Cuando cuentas con un aliado que te respalda_x000a_PUEDES TODO_x000a__x000a__x000a__x000a__x000a__x000a__x000a__x000a__x000a__x000a__x000a__x000a_ _x000a__x000a__x000a__x000a__x000a__x000a__x000a__x000a_ _x000a__x000a__x000a_To: contactopyme.co@claro.com.co; , From: camilojulito123@hotmail.com,Date 19/01/2024 3:04 p. m., Cc: ,Subject: Solicitud esim_x000a__x000a_He tenido problemas con la adquisición de la e sim_x000a__x000a_Por el portal mi claro y app mi claro, hablé con un asesor y me dijeron que me comunicara por este medio y que diera los siguientes datos_x000a__x000a__x000a__x000a_Nombre del titular: Milca Doris ostios gonzalez_x000a__x000a_Numero de cedula: 35418272_x000a__x000a_Numero de linea: 3213768541_x000a__x000a_Correo de contacto: dorisostios.2016@hotmail.com"/>
    <m/>
    <x v="27"/>
    <x v="0"/>
    <x v="0"/>
    <x v="0"/>
    <x v="0"/>
    <n v="1"/>
    <n v="1"/>
    <n v="1"/>
    <n v="1"/>
    <x v="0"/>
    <n v="1"/>
    <s v="3213768541MILCA DORIS"/>
    <x v="0"/>
    <d v="2024-01-20T00:00:00"/>
    <x v="4594"/>
    <d v="1899-12-30T00:00:00"/>
    <d v="2024-01-20T11:13:00"/>
    <s v="11:13"/>
    <d v="1899-12-30T07:07:29"/>
    <x v="2"/>
    <x v="2"/>
    <x v="26"/>
    <x v="1"/>
    <n v="8193"/>
  </r>
  <r>
    <n v="4631"/>
    <d v="2024-01-20T18:21:57"/>
    <d v="2024-01-20T18:23:49"/>
    <s v="45961543@ventasyservicios.com.co"/>
    <s v="Juan Jose Duque Aguirre"/>
    <m/>
    <d v="2024-01-19T00:00:00"/>
    <s v="14:52"/>
    <x v="0"/>
    <m/>
    <m/>
    <m/>
    <m/>
    <m/>
    <m/>
    <m/>
    <m/>
    <s v="andrea.beltran@clarocorporativo.com.co"/>
    <s v="Fwd: Solicitud - envío de Factura del servicio - Código Cliente: 11828582 - NIT 800204916-1"/>
    <s v="11828582"/>
    <s v="CARTAGENA INTERNATIONAL T"/>
    <s v="PYME PEQUEÑA"/>
    <s v="CLIENTE EXTERNO"/>
    <x v="0"/>
    <m/>
    <s v="FIJO"/>
    <s v="FO"/>
    <s v="DATOS DEMOGRÁFICOS"/>
    <m/>
    <m/>
    <m/>
    <m/>
    <m/>
    <m/>
    <m/>
    <m/>
    <m/>
    <m/>
    <m/>
    <m/>
    <m/>
    <m/>
    <m/>
    <s v="ACTUALIZACIÓN GENERAL"/>
    <m/>
    <m/>
    <m/>
    <m/>
    <m/>
    <m/>
    <m/>
    <m/>
    <m/>
    <m/>
    <m/>
    <m/>
    <m/>
    <m/>
    <m/>
    <m/>
    <m/>
    <m/>
    <m/>
    <m/>
    <m/>
    <m/>
    <m/>
    <m/>
    <m/>
    <m/>
    <m/>
    <m/>
    <m/>
    <m/>
    <m/>
    <m/>
    <m/>
    <m/>
    <m/>
    <m/>
    <m/>
    <m/>
    <m/>
    <m/>
    <m/>
    <m/>
    <m/>
    <m/>
    <m/>
    <m/>
    <m/>
    <m/>
    <m/>
    <m/>
    <m/>
    <m/>
    <m/>
    <m/>
    <m/>
    <m/>
    <m/>
    <m/>
    <m/>
    <m/>
    <m/>
    <m/>
    <m/>
    <m/>
    <m/>
    <m/>
    <m/>
    <m/>
    <m/>
    <m/>
    <m/>
    <m/>
    <m/>
    <m/>
    <m/>
    <m/>
    <m/>
    <m/>
    <m/>
    <m/>
    <m/>
    <m/>
    <m/>
    <m/>
    <m/>
    <m/>
    <m/>
    <m/>
    <m/>
    <m/>
    <m/>
    <m/>
    <m/>
    <x v="0"/>
    <m/>
    <m/>
    <m/>
    <m/>
    <m/>
    <s v="GESTIONADO"/>
    <m/>
    <d v="2024-01-20T00:00:00"/>
    <m/>
    <m/>
    <x v="52"/>
    <x v="0"/>
    <x v="0"/>
    <x v="0"/>
    <x v="0"/>
    <n v="1"/>
    <n v="1"/>
    <n v="1"/>
    <n v="1"/>
    <x v="0"/>
    <n v="1"/>
    <s v="11828582CARTAGENA INTERNATIONAL T"/>
    <x v="0"/>
    <d v="2024-01-20T00:00:00"/>
    <x v="4595"/>
    <d v="1899-12-30T00:00:00"/>
    <d v="2024-01-19T14:52:00"/>
    <s v="14:52"/>
    <d v="1899-12-31T03:31:49"/>
    <x v="0"/>
    <x v="0"/>
    <x v="6"/>
    <x v="1"/>
    <n v="8193"/>
  </r>
  <r>
    <n v="4632"/>
    <d v="2024-01-20T18:15:27"/>
    <d v="2024-01-20T18:26:44"/>
    <s v="45961452@ventasyservicios.com.co"/>
    <s v="Natalia Buenano Gonzalez"/>
    <m/>
    <d v="2024-01-19T00:00:00"/>
    <s v="13:02"/>
    <x v="0"/>
    <m/>
    <m/>
    <m/>
    <m/>
    <m/>
    <m/>
    <m/>
    <m/>
    <s v="wsanchez@tecninformatica.com"/>
    <s v="Re: Fwd: Solicitud"/>
    <s v="3144119703"/>
    <s v="TECNINFORMATICA SAS"/>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20T00:00:00"/>
    <s v="Reasignado contacto pyme"/>
    <m/>
    <x v="21"/>
    <x v="0"/>
    <x v="0"/>
    <x v="0"/>
    <x v="0"/>
    <n v="1"/>
    <n v="1"/>
    <n v="1"/>
    <n v="1"/>
    <x v="0"/>
    <n v="1"/>
    <s v="3144119703TECNINFORMATICA SAS"/>
    <x v="0"/>
    <d v="2024-01-20T00:00:00"/>
    <x v="4596"/>
    <d v="1899-12-30T00:00:00"/>
    <d v="2024-01-19T13:02:00"/>
    <s v="13:02"/>
    <d v="1899-12-31T05:24:44"/>
    <x v="0"/>
    <x v="0"/>
    <x v="5"/>
    <x v="1"/>
    <n v="8193"/>
  </r>
  <r>
    <n v="4633"/>
    <d v="2024-01-20T18:23:54"/>
    <d v="2024-01-20T18:29:05"/>
    <s v="45961543@ventasyservicios.com.co"/>
    <s v="Juan Jose Duque Aguirre"/>
    <m/>
    <d v="2024-01-19T00:00:00"/>
    <s v="15:18"/>
    <x v="0"/>
    <m/>
    <m/>
    <m/>
    <m/>
    <m/>
    <m/>
    <m/>
    <m/>
    <s v="carolina.rueda@claro.com.co  "/>
    <s v="Fwd: OFERTA FIDELIZACION -DIVERSIONES DE COLOMBIA S.A.S 830136025-1"/>
    <s v="97845002"/>
    <s v="DIVERSIONES DE COLOMBIA S"/>
    <s v="EMPRESAS"/>
    <s v="CLARO TE AYUDA"/>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20T00:00:00"/>
    <m/>
    <m/>
    <x v="57"/>
    <x v="0"/>
    <x v="0"/>
    <x v="0"/>
    <x v="0"/>
    <n v="1"/>
    <n v="1"/>
    <n v="1"/>
    <n v="1"/>
    <x v="0"/>
    <n v="1"/>
    <s v="97845002DIVERSIONES DE COLOMBIA S"/>
    <x v="0"/>
    <d v="2024-01-20T00:00:00"/>
    <x v="4597"/>
    <d v="1899-12-30T00:00:00"/>
    <d v="2024-01-19T15:18:00"/>
    <s v="15:18"/>
    <d v="1899-12-31T03:11:05"/>
    <x v="0"/>
    <x v="0"/>
    <x v="6"/>
    <x v="1"/>
    <n v="8193"/>
  </r>
  <r>
    <n v="4634"/>
    <d v="2024-01-20T18:25:03"/>
    <d v="2024-01-20T18:31:49"/>
    <s v="45577874@ventasyservicios.com.co"/>
    <s v="David Andres Pardo Torres"/>
    <m/>
    <d v="2024-01-19T00:00:00"/>
    <s v="11:07"/>
    <x v="0"/>
    <m/>
    <m/>
    <m/>
    <m/>
    <m/>
    <m/>
    <m/>
    <m/>
    <s v="contactopyme.co@claro.com.co"/>
    <s v="Fwd: CamScanner 19-11-2023 18.16 y otros 2 documentos.pdf"/>
    <s v="82420387"/>
    <s v="SANISSIMA SAS"/>
    <s v="MICRO"/>
    <s v="SOPORTE TÉCNICO NEGOCIOS"/>
    <x v="0"/>
    <m/>
    <s v="FIJO"/>
    <s v="HFC"/>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20T00:00:00"/>
    <s v="996985489"/>
    <m/>
    <x v="80"/>
    <x v="0"/>
    <x v="0"/>
    <x v="0"/>
    <x v="0"/>
    <n v="1"/>
    <n v="1"/>
    <n v="1"/>
    <n v="1"/>
    <x v="0"/>
    <n v="1"/>
    <s v="82420387SANISSIMA SAS"/>
    <x v="0"/>
    <d v="2024-01-20T00:00:00"/>
    <x v="4598"/>
    <d v="1899-12-30T00:00:00"/>
    <d v="2024-01-19T11:07:00"/>
    <s v="11:07"/>
    <d v="1899-12-31T07:24:49"/>
    <x v="0"/>
    <x v="0"/>
    <x v="14"/>
    <x v="0"/>
    <n v="8193"/>
  </r>
  <r>
    <n v="4635"/>
    <d v="2024-01-20T18:26:46"/>
    <d v="2024-01-20T18:37:43"/>
    <s v="45961452@ventasyservicios.com.co"/>
    <s v="Natalia Buenano Gonzalez"/>
    <m/>
    <d v="2024-01-19T00:00:00"/>
    <s v="13:03"/>
    <x v="0"/>
    <m/>
    <m/>
    <m/>
    <m/>
    <m/>
    <m/>
    <m/>
    <m/>
    <s v="administracion@enjoypc.co"/>
    <s v="Re: Fwd: SOLUCITUD PARA REVERTIR EL PROCESO REALIZADO CON EL NUMERO 3214660527"/>
    <s v="3214660527"/>
    <s v="ENJOY PC SAS"/>
    <s v="SOHO"/>
    <s v="CLIENTE EXTERNO"/>
    <x v="0"/>
    <m/>
    <s v="MÓVIL"/>
    <m/>
    <m/>
    <s v="CAMBIO DE NÚMERO"/>
    <m/>
    <m/>
    <m/>
    <s v="INFORMACIÓN - ACLARACIÓN"/>
    <m/>
    <m/>
    <m/>
    <m/>
    <m/>
    <m/>
    <m/>
    <m/>
    <m/>
    <m/>
    <m/>
    <m/>
    <m/>
    <m/>
    <m/>
    <m/>
    <m/>
    <m/>
    <m/>
    <m/>
    <m/>
    <m/>
    <m/>
    <m/>
    <m/>
    <m/>
    <m/>
    <m/>
    <m/>
    <m/>
    <m/>
    <m/>
    <m/>
    <m/>
    <m/>
    <m/>
    <m/>
    <m/>
    <m/>
    <m/>
    <m/>
    <m/>
    <m/>
    <m/>
    <m/>
    <m/>
    <m/>
    <m/>
    <m/>
    <m/>
    <m/>
    <m/>
    <m/>
    <m/>
    <m/>
    <m/>
    <m/>
    <m/>
    <m/>
    <m/>
    <m/>
    <m/>
    <m/>
    <m/>
    <m/>
    <m/>
    <m/>
    <m/>
    <m/>
    <m/>
    <m/>
    <m/>
    <m/>
    <m/>
    <m/>
    <m/>
    <m/>
    <m/>
    <m/>
    <m/>
    <m/>
    <m/>
    <m/>
    <m/>
    <m/>
    <m/>
    <m/>
    <m/>
    <m/>
    <m/>
    <m/>
    <m/>
    <m/>
    <m/>
    <m/>
    <m/>
    <m/>
    <m/>
    <m/>
    <m/>
    <m/>
    <m/>
    <m/>
    <m/>
    <x v="0"/>
    <m/>
    <m/>
    <m/>
    <m/>
    <m/>
    <s v="GESTIONADO"/>
    <m/>
    <d v="2024-01-20T00:00:00"/>
    <s v="Reasignado contacto pyme"/>
    <m/>
    <x v="64"/>
    <x v="0"/>
    <x v="0"/>
    <x v="0"/>
    <x v="0"/>
    <n v="1"/>
    <n v="1"/>
    <n v="1"/>
    <n v="1"/>
    <x v="0"/>
    <n v="1"/>
    <s v="3214660527ENJOY PC SAS"/>
    <x v="0"/>
    <d v="2024-01-20T00:00:00"/>
    <x v="4599"/>
    <d v="1899-12-30T00:00:00"/>
    <d v="2024-01-19T13:03:00"/>
    <s v="13:03"/>
    <d v="1899-12-31T05:34:43"/>
    <x v="0"/>
    <x v="0"/>
    <x v="5"/>
    <x v="1"/>
    <n v="8193"/>
  </r>
  <r>
    <n v="4636"/>
    <d v="2024-01-20T18:37:45"/>
    <d v="2024-01-20T18:43:52"/>
    <s v="45961452@ventasyservicios.com.co"/>
    <s v="Natalia Buenano Gonzalez"/>
    <m/>
    <d v="2024-01-19T00:00:00"/>
    <s v="13:07"/>
    <x v="0"/>
    <m/>
    <m/>
    <m/>
    <m/>
    <m/>
    <m/>
    <m/>
    <m/>
    <s v="auxlogus@gmail.com"/>
    <s v="Re: Fwd: URGENTE- SOLICITUD PARA ADQUIRIR NUEVOS PLANES EMPRESARIALES - LOGUS"/>
    <s v="8.22458323"/>
    <s v="LOGUS REPRESENTACIONES SA"/>
    <s v="SOHO"/>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20T00:00:00"/>
    <s v="Reasignado contactopyme"/>
    <m/>
    <x v="15"/>
    <x v="0"/>
    <x v="0"/>
    <x v="0"/>
    <x v="0"/>
    <n v="1"/>
    <n v="1"/>
    <n v="1"/>
    <n v="1"/>
    <x v="0"/>
    <n v="1"/>
    <s v="8.22458323LOGUS REPRESENTACIONES SA"/>
    <x v="0"/>
    <d v="2024-01-20T00:00:00"/>
    <x v="4600"/>
    <d v="1899-12-30T00:00:00"/>
    <d v="2024-01-19T13:07:00"/>
    <s v="13:07"/>
    <d v="1899-12-31T05:36:52"/>
    <x v="0"/>
    <x v="0"/>
    <x v="5"/>
    <x v="1"/>
    <n v="8193"/>
  </r>
  <r>
    <n v="4637"/>
    <d v="2024-01-20T18:43:57"/>
    <d v="2024-01-20T18:52:11"/>
    <s v="45961452@ventasyservicios.com.co"/>
    <s v="Natalia Buenano Gonzalez"/>
    <m/>
    <d v="2024-01-19T00:00:00"/>
    <s v="13:09"/>
    <x v="0"/>
    <m/>
    <m/>
    <m/>
    <m/>
    <m/>
    <m/>
    <m/>
    <m/>
    <s v="gestionambiental@rodamundi.com"/>
    <s v="Re: Fwd: Re: Fwd: cambio de plan"/>
    <s v="3016412667"/>
    <s v="RODAMUNDI SAS"/>
    <s v="PYME MEDIANA"/>
    <s v="CLIENTE EXTERNO"/>
    <x v="0"/>
    <m/>
    <s v="MÓVIL"/>
    <m/>
    <m/>
    <s v="ROAMING INTERNACIONAL"/>
    <m/>
    <m/>
    <m/>
    <m/>
    <m/>
    <m/>
    <m/>
    <m/>
    <m/>
    <m/>
    <m/>
    <m/>
    <m/>
    <m/>
    <m/>
    <m/>
    <m/>
    <m/>
    <m/>
    <m/>
    <m/>
    <m/>
    <m/>
    <m/>
    <m/>
    <m/>
    <m/>
    <m/>
    <m/>
    <m/>
    <m/>
    <m/>
    <m/>
    <m/>
    <m/>
    <m/>
    <m/>
    <m/>
    <m/>
    <m/>
    <m/>
    <m/>
    <m/>
    <m/>
    <m/>
    <m/>
    <m/>
    <s v="INFORMACIÓN ACLARACIÓN"/>
    <m/>
    <m/>
    <m/>
    <m/>
    <m/>
    <m/>
    <m/>
    <m/>
    <m/>
    <m/>
    <m/>
    <m/>
    <m/>
    <m/>
    <m/>
    <m/>
    <m/>
    <m/>
    <m/>
    <m/>
    <m/>
    <m/>
    <m/>
    <m/>
    <m/>
    <m/>
    <m/>
    <m/>
    <m/>
    <m/>
    <m/>
    <m/>
    <m/>
    <m/>
    <m/>
    <m/>
    <m/>
    <m/>
    <m/>
    <m/>
    <m/>
    <m/>
    <m/>
    <m/>
    <m/>
    <m/>
    <m/>
    <m/>
    <m/>
    <m/>
    <m/>
    <m/>
    <m/>
    <m/>
    <m/>
    <m/>
    <m/>
    <m/>
    <m/>
    <m/>
    <x v="0"/>
    <m/>
    <m/>
    <m/>
    <m/>
    <m/>
    <s v="GESTIONADO"/>
    <m/>
    <d v="2024-01-20T00:00:00"/>
    <s v="Reasignado contactopyme"/>
    <m/>
    <x v="18"/>
    <x v="0"/>
    <x v="0"/>
    <x v="0"/>
    <x v="0"/>
    <n v="1"/>
    <n v="1"/>
    <n v="1"/>
    <n v="1"/>
    <x v="0"/>
    <n v="1"/>
    <s v="3016412667RODAMUNDI SAS"/>
    <x v="0"/>
    <d v="2024-01-20T00:00:00"/>
    <x v="4601"/>
    <d v="1899-12-30T00:00:00"/>
    <d v="2024-01-19T13:09:00"/>
    <s v="13:09"/>
    <d v="1899-12-31T05:43:11"/>
    <x v="0"/>
    <x v="0"/>
    <x v="5"/>
    <x v="1"/>
    <n v="8193"/>
  </r>
  <r>
    <n v="4638"/>
    <d v="2024-01-20T18:39:24"/>
    <d v="2024-01-20T18:56:34"/>
    <s v="45577874@ventasyservicios.com.co"/>
    <s v="David Andres Pardo Torres"/>
    <m/>
    <d v="2024-01-19T00:00:00"/>
    <s v="11:25"/>
    <x v="0"/>
    <m/>
    <m/>
    <m/>
    <m/>
    <m/>
    <m/>
    <m/>
    <m/>
    <s v="jhonariasq2019@gmail.com"/>
    <s v="SOLICITUD TRASLADO CLIENTE PYME RED FTTH"/>
    <s v="08393916"/>
    <s v="GLORIA STE VELEZ GARCIA"/>
    <s v="SOHO"/>
    <s v="CLIENTE EXTERNO"/>
    <x v="0"/>
    <m/>
    <s v="FIJO"/>
    <s v="FTTX"/>
    <s v="TRASLADO SEDE"/>
    <m/>
    <m/>
    <m/>
    <m/>
    <m/>
    <m/>
    <m/>
    <m/>
    <m/>
    <m/>
    <m/>
    <m/>
    <m/>
    <m/>
    <m/>
    <m/>
    <m/>
    <m/>
    <m/>
    <m/>
    <m/>
    <m/>
    <m/>
    <m/>
    <m/>
    <m/>
    <m/>
    <m/>
    <m/>
    <m/>
    <m/>
    <m/>
    <m/>
    <m/>
    <m/>
    <m/>
    <m/>
    <m/>
    <m/>
    <m/>
    <m/>
    <m/>
    <m/>
    <m/>
    <m/>
    <m/>
    <m/>
    <m/>
    <m/>
    <m/>
    <m/>
    <m/>
    <m/>
    <m/>
    <m/>
    <m/>
    <m/>
    <m/>
    <m/>
    <s v="GESTIONADO"/>
    <m/>
    <m/>
    <m/>
    <m/>
    <m/>
    <m/>
    <m/>
    <m/>
    <m/>
    <m/>
    <m/>
    <m/>
    <m/>
    <m/>
    <m/>
    <m/>
    <m/>
    <m/>
    <m/>
    <m/>
    <m/>
    <m/>
    <m/>
    <m/>
    <m/>
    <m/>
    <m/>
    <m/>
    <m/>
    <m/>
    <m/>
    <m/>
    <m/>
    <m/>
    <m/>
    <m/>
    <m/>
    <m/>
    <m/>
    <m/>
    <m/>
    <m/>
    <m/>
    <m/>
    <m/>
    <m/>
    <m/>
    <m/>
    <m/>
    <x v="0"/>
    <m/>
    <m/>
    <m/>
    <m/>
    <m/>
    <s v="GESTIONADO"/>
    <m/>
    <d v="2024-01-20T00:00:00"/>
    <s v="996987059"/>
    <m/>
    <x v="138"/>
    <x v="0"/>
    <x v="0"/>
    <x v="0"/>
    <x v="0"/>
    <n v="1"/>
    <n v="1"/>
    <n v="1"/>
    <n v="1"/>
    <x v="0"/>
    <n v="1"/>
    <s v="08393916GLORIA STE VELEZ GARCIA"/>
    <x v="0"/>
    <d v="2024-01-20T00:00:00"/>
    <x v="4602"/>
    <d v="1899-12-30T00:00:00"/>
    <d v="2024-01-19T11:25:00"/>
    <s v="11:25"/>
    <d v="1899-12-31T07:31:34"/>
    <x v="0"/>
    <x v="0"/>
    <x v="14"/>
    <x v="0"/>
    <n v="8193"/>
  </r>
  <r>
    <n v="4639"/>
    <d v="2024-01-20T19:05:57"/>
    <d v="2024-01-20T19:06:48"/>
    <s v="46049316@ventasyservicios.com.co"/>
    <s v="Evelin Gicela Diaz Garzon"/>
    <m/>
    <d v="2024-01-20T00:00:00"/>
    <s v="10:18"/>
    <x v="7"/>
    <m/>
    <m/>
    <m/>
    <m/>
    <m/>
    <m/>
    <s v="ingrid.hernandez@grupooet.com; "/>
    <s v="Re: Cesión línea 3143798784 - 457326"/>
    <m/>
    <m/>
    <s v="3143798784"/>
    <s v="CENTRO LOGISTICO FARO SAS"/>
    <s v="PYME PEQUEÑ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0T00:00:00"/>
    <m/>
    <m/>
    <x v="78"/>
    <x v="6"/>
    <x v="0"/>
    <x v="0"/>
    <x v="0"/>
    <n v="1"/>
    <n v="1"/>
    <n v="1"/>
    <n v="1"/>
    <x v="2"/>
    <n v="4"/>
    <s v="3143798784CENTRO LOGISTICO FARO SAS"/>
    <x v="0"/>
    <d v="2024-01-20T00:00:00"/>
    <x v="4603"/>
    <d v="1899-12-30T00:00:00"/>
    <d v="2024-01-20T10:18:00"/>
    <s v="10:18"/>
    <d v="1899-12-30T08:48:48"/>
    <x v="2"/>
    <x v="2"/>
    <x v="22"/>
    <x v="1"/>
    <n v="8193"/>
  </r>
  <r>
    <n v="4640"/>
    <d v="2024-01-20T19:11:05"/>
    <d v="2024-01-20T19:11:42"/>
    <s v="46049316@ventasyservicios.com.co"/>
    <s v="Evelin Gicela Diaz Garzon"/>
    <m/>
    <d v="2024-01-20T00:00:00"/>
    <s v="10:17"/>
    <x v="7"/>
    <m/>
    <m/>
    <m/>
    <m/>
    <m/>
    <m/>
    <s v="mariaisa28.mic@gmail.com"/>
    <s v="CESION DE CONTRATO"/>
    <m/>
    <m/>
    <s v="3113631723"/>
    <s v="SUMINISTROS INDUSTRIALE"/>
    <s v="PYME PEQUEÑ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0T00:00:00"/>
    <m/>
    <m/>
    <x v="78"/>
    <x v="6"/>
    <x v="0"/>
    <x v="0"/>
    <x v="0"/>
    <n v="1"/>
    <n v="1"/>
    <n v="1"/>
    <n v="1"/>
    <x v="0"/>
    <n v="1"/>
    <s v="3113631723SUMINISTROS INDUSTRIALE"/>
    <x v="0"/>
    <d v="2024-01-20T00:00:00"/>
    <x v="4604"/>
    <d v="1899-12-30T00:00:00"/>
    <d v="2024-01-20T10:17:00"/>
    <s v="10:17"/>
    <d v="1899-12-30T08:54:42"/>
    <x v="2"/>
    <x v="2"/>
    <x v="22"/>
    <x v="1"/>
    <n v="8193"/>
  </r>
  <r>
    <n v="4641"/>
    <d v="2024-01-20T19:07:40"/>
    <d v="2024-01-20T19:15:59"/>
    <s v="45577874@ventasyservicios.com.co"/>
    <s v="David Andres Pardo Torres"/>
    <m/>
    <d v="2024-01-19T00:00:00"/>
    <s v="15:54"/>
    <x v="4"/>
    <m/>
    <m/>
    <m/>
    <m/>
    <m/>
    <m/>
    <m/>
    <m/>
    <s v="jonathan.rodriguez@claropyme.com.co"/>
    <s v="Fwd: Cesión de contrato persona Jurídica"/>
    <s v="23027793"/>
    <s v="JAVIER NICOLAS CONTRERAS"/>
    <s v="SOHO"/>
    <s v="CLIENTE EXTERNO"/>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20T00:00:00"/>
    <s v="996988247"/>
    <m/>
    <x v="37"/>
    <x v="0"/>
    <x v="0"/>
    <x v="0"/>
    <x v="0"/>
    <n v="1"/>
    <n v="1"/>
    <n v="1"/>
    <n v="1"/>
    <x v="0"/>
    <n v="1"/>
    <s v="23027793JAVIER NICOLAS CONTRERAS"/>
    <x v="0"/>
    <d v="2024-01-20T00:00:00"/>
    <x v="4605"/>
    <d v="1899-12-30T00:00:00"/>
    <d v="2024-01-19T15:54:00"/>
    <s v="15:54"/>
    <d v="1899-12-31T03:21:59"/>
    <x v="0"/>
    <x v="0"/>
    <x v="14"/>
    <x v="0"/>
    <n v="8193"/>
  </r>
  <r>
    <n v="4642"/>
    <d v="2024-01-20T19:15:54"/>
    <d v="2024-01-20T19:16:09"/>
    <s v="46046406@ventasyservicios.com.co"/>
    <s v="Angela Pilar Garces Quintero"/>
    <m/>
    <d v="2024-01-19T00:00:00"/>
    <s v="16:12"/>
    <x v="0"/>
    <m/>
    <m/>
    <m/>
    <m/>
    <m/>
    <m/>
    <m/>
    <m/>
    <s v="fernando.benjumea@claro.com.co"/>
    <s v="RE: RV: Habilitación de eSIM Gerente Cliente: ESPECIALES TRANSLAVAL S.A.S. BIC - NIT: 900617171-5"/>
    <s v="3203131516"/>
    <s v="ESPECIALES TRANSLAVAL S.A.S. BIC"/>
    <s v="PYME MEDIANA"/>
    <s v="CLIENTE CLAR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20T00:00:00"/>
    <s v="Buenas Tardes,_x000a__x000a_ _x000a__x000a_El cliente ya esta haciendo el proceso y no le permite activarla (Sale el mensaje de abajo), alguien de soporte se podría comunicar con el cliente por WhatsApp 3203131516_x000a__x000a_ "/>
    <m/>
    <x v="27"/>
    <x v="0"/>
    <x v="0"/>
    <x v="0"/>
    <x v="0"/>
    <n v="1"/>
    <n v="1"/>
    <n v="1"/>
    <n v="1"/>
    <x v="0"/>
    <n v="1"/>
    <s v="3203131516ESPECIALES TRANSLAVAL S.A.S. BIC"/>
    <x v="0"/>
    <d v="2024-01-20T00:00:00"/>
    <x v="4606"/>
    <d v="1899-12-30T00:00:00"/>
    <d v="2024-01-19T16:12:00"/>
    <s v="16:12"/>
    <d v="1899-12-31T03:04:09"/>
    <x v="0"/>
    <x v="0"/>
    <x v="26"/>
    <x v="1"/>
    <n v="8193"/>
  </r>
  <r>
    <n v="4643"/>
    <d v="2024-01-20T19:16:05"/>
    <d v="2024-01-20T19:16:41"/>
    <s v="46049316@ventasyservicios.com.co"/>
    <s v="Evelin Gicela Diaz Garzon"/>
    <m/>
    <d v="2024-01-19T00:00:00"/>
    <s v="10:35"/>
    <x v="7"/>
    <m/>
    <m/>
    <m/>
    <m/>
    <m/>
    <m/>
    <s v="leonardoMelendez11@hotmail.com"/>
    <s v="RE: Cesión de contrato"/>
    <m/>
    <m/>
    <s v="3103627065"/>
    <s v="ROIMER ORLANDO  MEJIA DON"/>
    <s v="SOH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20T00:00:00"/>
    <m/>
    <m/>
    <x v="79"/>
    <x v="6"/>
    <x v="0"/>
    <x v="0"/>
    <x v="0"/>
    <n v="1"/>
    <n v="1"/>
    <n v="1"/>
    <n v="1"/>
    <x v="0"/>
    <n v="1"/>
    <s v="3103627065ROIMER ORLANDO  MEJIA DON"/>
    <x v="0"/>
    <d v="2024-01-20T00:00:00"/>
    <x v="4607"/>
    <d v="1899-12-30T00:00:00"/>
    <d v="2024-01-19T10:35:00"/>
    <s v="10:35"/>
    <d v="1899-12-31T08:41:41"/>
    <x v="0"/>
    <x v="0"/>
    <x v="22"/>
    <x v="1"/>
    <n v="8193"/>
  </r>
  <r>
    <n v="4644"/>
    <d v="2024-01-20T19:21:44"/>
    <d v="2024-01-20T19:22:40"/>
    <s v="46049316@ventasyservicios.com.co"/>
    <s v="Evelin Gicela Diaz Garzon"/>
    <m/>
    <d v="2024-01-19T00:00:00"/>
    <s v="21:24"/>
    <x v="7"/>
    <m/>
    <m/>
    <m/>
    <m/>
    <m/>
    <m/>
    <s v="icaro095152226@gmail.com"/>
    <s v="Re: Fwd: Re: cambio titular de línea"/>
    <m/>
    <m/>
    <s v="3155027270"/>
    <s v="RODRIGUEZ MAINERO CARLOS "/>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0T00:00:00"/>
    <m/>
    <m/>
    <x v="78"/>
    <x v="6"/>
    <x v="0"/>
    <x v="0"/>
    <x v="0"/>
    <n v="1"/>
    <n v="1"/>
    <n v="1"/>
    <n v="1"/>
    <x v="0"/>
    <n v="1"/>
    <s v="3155027270RODRIGUEZ MAINERO CARLOS "/>
    <x v="0"/>
    <d v="2024-01-20T00:00:00"/>
    <x v="4608"/>
    <d v="1899-12-30T00:00:00"/>
    <d v="2024-01-19T21:24:00"/>
    <s v="21:24"/>
    <d v="1899-12-30T21:58:40"/>
    <x v="4"/>
    <x v="0"/>
    <x v="22"/>
    <x v="1"/>
    <n v="8193"/>
  </r>
  <r>
    <n v="4645"/>
    <d v="2024-01-20T19:30:10"/>
    <d v="2024-01-20T19:31:44"/>
    <s v="46046406@ventasyservicios.com.co"/>
    <s v="Angela Pilar Garces Quintero"/>
    <m/>
    <d v="2024-01-20T00:00:00"/>
    <s v="10:54"/>
    <x v="4"/>
    <m/>
    <m/>
    <m/>
    <m/>
    <m/>
    <m/>
    <m/>
    <m/>
    <s v="juan.rodriguez@claro.com.co"/>
    <s v="RV: SOLICITUD DE SIM CARD VIRTUAL"/>
    <s v="3186933383"/>
    <s v="TRANSPORTES TERRESTRES AEREOS Y"/>
    <s v="PYME MEDIANA"/>
    <s v="CLIENTE CLAR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20T00:00:00"/>
    <s v="Señores buen dia por favor su apoyo con este caso sin solución desde la primer semana de enero_x000a__x000a_ _x000a__x000a_ _x000a__x000a_ _x000a__x000a_Saludos,_x000a__x000a_ _x000a__x000a_ _x000a__x000a_ _x000a__x000a_Especialista Comercial Negocios_x000a_Juan David Rodriguez Mantilla_x000a_Celular / Ext: 3145967948_x000a__x000a__x000a__x000a_Conmutador: Bogotá: 6017480000 - 6017500300, Cali: 6024880000, Medellín: 6046041000, B/quilla: 6053870000_x000a__x000a_AVISO DE CONFIDENCIALIDAD:_x000a_Este correo electrónico, incluyendo en su caso, los archivos adjuntos al mismo, pueden contener información de carácter confidencial y/o privilegiada, y se envían a la atención única y exclusivamente de la persona y/o entidad a quien va dirigido. La copia, revisión, uso, revelación y/o distribución de dicha información confidencial sin la autorización por escrito de Comunicación Celular S.A Comcel S.A está prohibida. Si usted no es el destinatario a quien se dirige el presente correo, favor de contactar al remitente respondiendo al presente correo y eliminar el correo original incluyendo sus archivos, así como cualquiera copia del mismo. Mediante la recepción del presente correo usted reconoce y acepta que en caso de incumplimiento de su parte y/o de sus representantes a los términos antes mencionados, Comunicación Celular S.A Comcel S.A tendrá derecho a los daños y perjuicios que esto le cause. Consulta nuestra política de desconexión laboral._x000a__x000a_CONFIDENTIALITY NOTICE:_x000a_This e-mail, including, if applicable, the files attached to it, may contain information of a confidential and/or privileged nature, and are sent to the sole and exclusive attention of the person and/or entity to whom it is addressed. Copying, review, use, disclosure and/or distribution of such confidential information without the written authorization of Comunicación Celular S.A Comcel S.A is prohibited. If you are not the intended recipient of this email, please contact the sender by replying to this email and delete the original email including your files, as well as any copy of it. By receiving this email you acknowledge and agree that in case of breach by you and/or your representatives of the above terms, Comunicación Celular S.A. Comcel S.A. will be entitled to the damages that this causes you. See our work disconnection policy._x000a__x000a_De: Juan David Rodriguez Mantilla_x000a_Enviado el: martes, 2 de enero de 2024 2:19 p. m._x000a_Para: Soporteclientepyme &lt;Soporteclientepyme@claro.com.co&gt;_x000a_CC: Supervisornegocios &lt;Supervisornegocios@claro.com.co&gt;; alianzasercofo@gmail.com_x000a_Asunto: RV: SOLICITUD DE SIM CARD VIRTUAL_x000a__x000a_ _x000a__x000a_ _x000a__x000a_Señores buenas tardes, cordial saludo._x000a__x000a_ _x000a__x000a_Por favor apoyo lo antes posible con esta solicitud. Mil gracias._x000a__x000a_ _x000a__x000a_Solicito su colaboración para solicitar sim card virtual a la siguiente línea:_x000a__x000a_NIT. 900655076-5_x000a__x000a_LINEA 3186933383_x000a__x000a_CORREO: transteamsas@hotmail.com _x000a__x000a_ _x000a__x000a_ _x000a__x000a_ _x000a__x000a_Saludos,_x000a__x000a_ "/>
    <m/>
    <x v="27"/>
    <x v="0"/>
    <x v="0"/>
    <x v="0"/>
    <x v="0"/>
    <n v="1"/>
    <n v="1"/>
    <n v="1"/>
    <n v="1"/>
    <x v="0"/>
    <n v="1"/>
    <s v="3186933383TRANSPORTES TERRESTRES AEREOS Y"/>
    <x v="0"/>
    <d v="2024-01-20T00:00:00"/>
    <x v="4609"/>
    <d v="1899-12-30T00:00:00"/>
    <d v="2024-01-20T10:54:00"/>
    <s v="10:54"/>
    <d v="1899-12-30T08:37:44"/>
    <x v="2"/>
    <x v="2"/>
    <x v="26"/>
    <x v="1"/>
    <n v="8193"/>
  </r>
  <r>
    <n v="4646"/>
    <d v="2024-01-20T19:37:23"/>
    <d v="2024-01-20T19:37:37"/>
    <s v="45961452@ventasyservicios.com.co"/>
    <s v="Natalia Buenano Gonzalez"/>
    <m/>
    <d v="2024-01-19T00:00:00"/>
    <s v="13:10"/>
    <x v="0"/>
    <m/>
    <m/>
    <m/>
    <m/>
    <m/>
    <m/>
    <m/>
    <m/>
    <s v="Transcar01@hotmail.com"/>
    <s v="Re: Fwd: RE: RV:  LINEAS TELEFONICAS TRANSCAR - CAMARA DE COMERCIO"/>
    <s v="8.22376326"/>
    <s v="TRANSCAR LTDA"/>
    <s v="PYME MEDIANA"/>
    <s v="CLIENTE EXTERNO"/>
    <x v="0"/>
    <m/>
    <s v="MÓVIL"/>
    <m/>
    <m/>
    <s v="CAMBIO PLAN TARIFA"/>
    <m/>
    <m/>
    <m/>
    <m/>
    <s v="DOWNGRADE"/>
    <m/>
    <m/>
    <m/>
    <m/>
    <m/>
    <m/>
    <m/>
    <m/>
    <m/>
    <m/>
    <m/>
    <m/>
    <m/>
    <m/>
    <m/>
    <m/>
    <m/>
    <m/>
    <m/>
    <m/>
    <m/>
    <m/>
    <m/>
    <m/>
    <m/>
    <m/>
    <m/>
    <m/>
    <m/>
    <m/>
    <m/>
    <m/>
    <m/>
    <m/>
    <m/>
    <m/>
    <m/>
    <m/>
    <m/>
    <m/>
    <m/>
    <m/>
    <m/>
    <m/>
    <m/>
    <m/>
    <m/>
    <m/>
    <m/>
    <m/>
    <m/>
    <m/>
    <m/>
    <m/>
    <m/>
    <m/>
    <m/>
    <m/>
    <m/>
    <m/>
    <m/>
    <m/>
    <m/>
    <m/>
    <m/>
    <m/>
    <m/>
    <m/>
    <m/>
    <m/>
    <m/>
    <m/>
    <m/>
    <m/>
    <m/>
    <m/>
    <m/>
    <m/>
    <m/>
    <m/>
    <m/>
    <m/>
    <m/>
    <m/>
    <m/>
    <m/>
    <m/>
    <m/>
    <m/>
    <m/>
    <m/>
    <m/>
    <m/>
    <m/>
    <m/>
    <m/>
    <m/>
    <m/>
    <m/>
    <m/>
    <m/>
    <m/>
    <m/>
    <x v="0"/>
    <m/>
    <m/>
    <m/>
    <m/>
    <m/>
    <s v="GESTIONADO"/>
    <m/>
    <d v="2024-01-20T00:00:00"/>
    <s v="Reasignado contactopyme"/>
    <m/>
    <x v="35"/>
    <x v="0"/>
    <x v="0"/>
    <x v="0"/>
    <x v="0"/>
    <n v="1"/>
    <n v="1"/>
    <n v="1"/>
    <n v="1"/>
    <x v="0"/>
    <n v="1"/>
    <s v="8.22376326TRANSCAR LTDA"/>
    <x v="0"/>
    <d v="2024-01-20T00:00:00"/>
    <x v="4610"/>
    <d v="1899-12-30T00:00:00"/>
    <d v="2024-01-19T13:10:00"/>
    <s v="13:10"/>
    <d v="1899-12-31T06:27:37"/>
    <x v="0"/>
    <x v="0"/>
    <x v="5"/>
    <x v="1"/>
    <n v="8193"/>
  </r>
  <r>
    <n v="4647"/>
    <d v="2024-01-20T19:37:40"/>
    <d v="2024-01-20T19:52:04"/>
    <s v="45961452@ventasyservicios.com.co"/>
    <s v="Natalia Buenano Gonzalez"/>
    <m/>
    <d v="2024-01-19T00:00:00"/>
    <s v="13:12"/>
    <x v="0"/>
    <m/>
    <m/>
    <m/>
    <m/>
    <m/>
    <m/>
    <m/>
    <m/>
    <s v="auxiliaradministrativo@imcrdz.com"/>
    <s v="Re: Fwd: Re: Fwd: Presentación nuevo Gerente General IMCRDZ"/>
    <s v="04747424"/>
    <s v="PQR DE INCONSISTENCIAS"/>
    <s v="NO DETERMINADO"/>
    <s v="CLIENTE EXTERNO"/>
    <x v="0"/>
    <m/>
    <s v="FIJO"/>
    <s v="HFC"/>
    <s v="CASO RECHAZADO"/>
    <m/>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20T00:00:00"/>
    <s v="Reasignado contactopyme"/>
    <m/>
    <x v="3"/>
    <x v="0"/>
    <x v="0"/>
    <x v="0"/>
    <x v="0"/>
    <n v="1"/>
    <n v="1"/>
    <n v="1"/>
    <n v="1"/>
    <x v="1"/>
    <n v="9"/>
    <s v="04747424PQR DE INCONSISTENCIAS"/>
    <x v="0"/>
    <d v="2024-01-20T00:00:00"/>
    <x v="4611"/>
    <d v="1899-12-30T00:00:00"/>
    <d v="2024-01-19T13:12:00"/>
    <s v="13:12"/>
    <d v="1899-12-31T06:40:04"/>
    <x v="0"/>
    <x v="0"/>
    <x v="5"/>
    <x v="1"/>
    <n v="8193"/>
  </r>
  <r>
    <n v="4648"/>
    <d v="2024-01-20T19:52:26"/>
    <d v="2024-01-20T19:53:23"/>
    <s v="46049316@ventasyservicios.com.co"/>
    <s v="Evelin Gicela Diaz Garzon"/>
    <m/>
    <d v="2024-01-19T00:00:00"/>
    <s v="20:01"/>
    <x v="7"/>
    <m/>
    <m/>
    <m/>
    <m/>
    <m/>
    <m/>
    <s v="marango@gestionescorporativas.com"/>
    <s v="RE: CESION DE CONTRATO TRANSPORTES C.I S.A.S. 3126530254"/>
    <m/>
    <m/>
    <s v="3126530245"/>
    <s v="JAIR ALBERTO OCHOA DAVILA"/>
    <s v="SOHO"/>
    <s v="CLIENTE EXTERNO"/>
    <x v="0"/>
    <m/>
    <m/>
    <m/>
    <m/>
    <m/>
    <m/>
    <m/>
    <m/>
    <m/>
    <m/>
    <m/>
    <m/>
    <m/>
    <m/>
    <m/>
    <m/>
    <m/>
    <m/>
    <m/>
    <m/>
    <m/>
    <m/>
    <m/>
    <m/>
    <m/>
    <m/>
    <m/>
    <m/>
    <m/>
    <m/>
    <m/>
    <m/>
    <m/>
    <m/>
    <m/>
    <m/>
    <m/>
    <m/>
    <m/>
    <m/>
    <m/>
    <m/>
    <m/>
    <m/>
    <m/>
    <m/>
    <m/>
    <m/>
    <m/>
    <m/>
    <m/>
    <m/>
    <m/>
    <m/>
    <m/>
    <m/>
    <m/>
    <m/>
    <m/>
    <m/>
    <m/>
    <m/>
    <m/>
    <m/>
    <m/>
    <m/>
    <m/>
    <m/>
    <m/>
    <m/>
    <m/>
    <m/>
    <m/>
    <s v="MÓVIL"/>
    <m/>
    <s v="CESIÓN LEGALIZADA"/>
    <m/>
    <m/>
    <m/>
    <s v="NO"/>
    <m/>
    <m/>
    <m/>
    <m/>
    <m/>
    <m/>
    <m/>
    <m/>
    <m/>
    <m/>
    <m/>
    <m/>
    <m/>
    <m/>
    <m/>
    <m/>
    <m/>
    <m/>
    <m/>
    <m/>
    <m/>
    <m/>
    <m/>
    <m/>
    <m/>
    <m/>
    <m/>
    <m/>
    <m/>
    <m/>
    <m/>
    <m/>
    <m/>
    <x v="0"/>
    <m/>
    <m/>
    <m/>
    <m/>
    <m/>
    <s v="GESTIONADO"/>
    <m/>
    <d v="2024-01-20T00:00:00"/>
    <m/>
    <m/>
    <x v="136"/>
    <x v="6"/>
    <x v="0"/>
    <x v="0"/>
    <x v="0"/>
    <n v="1"/>
    <n v="1"/>
    <n v="1"/>
    <n v="1"/>
    <x v="2"/>
    <n v="3"/>
    <s v="3126530245JAIR ALBERTO OCHOA DAVILA"/>
    <x v="0"/>
    <d v="2024-01-20T00:00:00"/>
    <x v="4612"/>
    <d v="1899-12-30T00:00:00"/>
    <d v="2024-01-19T20:01:00"/>
    <s v="20:01"/>
    <d v="1899-12-30T23:52:23"/>
    <x v="4"/>
    <x v="0"/>
    <x v="22"/>
    <x v="1"/>
    <n v="8193"/>
  </r>
  <r>
    <n v="4649"/>
    <d v="2024-01-20T19:42:38"/>
    <d v="2024-01-20T20:01:29"/>
    <s v="45577874@ventasyservicios.com.co"/>
    <s v="David Andres Pardo Torres"/>
    <m/>
    <d v="2024-01-19T00:00:00"/>
    <s v="16:28"/>
    <x v="4"/>
    <m/>
    <m/>
    <m/>
    <m/>
    <m/>
    <m/>
    <m/>
    <m/>
    <s v="kekeki1718@gmail.com"/>
    <s v="Cambio de modem"/>
    <s v="82379153"/>
    <s v="MAYRA PAOLA DURAN DURAN"/>
    <s v="PYME MEDIANA"/>
    <s v="CLIENTE EXTERNO"/>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SOLUCIONADO ESCALADO"/>
    <s v="OTRAS ÁREAS"/>
    <d v="2024-01-20T00:00:00"/>
    <s v="996989196"/>
    <m/>
    <x v="57"/>
    <x v="0"/>
    <x v="4"/>
    <x v="0"/>
    <x v="0"/>
    <n v="1"/>
    <n v="1"/>
    <n v="1"/>
    <n v="1"/>
    <x v="0"/>
    <n v="1"/>
    <s v="82379153MAYRA PAOLA DURAN DURAN"/>
    <x v="1"/>
    <d v="2024-01-20T00:00:00"/>
    <x v="4613"/>
    <d v="1899-12-30T00:00:00"/>
    <d v="2024-01-19T16:28:00"/>
    <s v="16:28"/>
    <d v="1899-12-31T03:33:29"/>
    <x v="0"/>
    <x v="0"/>
    <x v="14"/>
    <x v="0"/>
    <n v="8193"/>
  </r>
  <r>
    <n v="4650"/>
    <d v="2024-01-20T20:01:38"/>
    <d v="2024-01-20T20:02:28"/>
    <s v="46049316@ventasyservicios.com.co"/>
    <s v="Evelin Gicela Diaz Garzon"/>
    <m/>
    <d v="2024-01-19T00:00:00"/>
    <s v="17:52"/>
    <x v="7"/>
    <m/>
    <m/>
    <m/>
    <m/>
    <m/>
    <m/>
    <s v="jennymoreno9517@gmail.com"/>
    <s v="Re: cesión de contrato"/>
    <m/>
    <m/>
    <s v="3057157715"/>
    <s v="LUZ MORENO PAEZ"/>
    <s v="SOHO"/>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20T00:00:00"/>
    <m/>
    <m/>
    <x v="81"/>
    <x v="6"/>
    <x v="0"/>
    <x v="0"/>
    <x v="0"/>
    <n v="1"/>
    <n v="1"/>
    <n v="1"/>
    <n v="1"/>
    <x v="2"/>
    <n v="2"/>
    <s v="3057157715LUZ MORENO PAEZ"/>
    <x v="0"/>
    <d v="2024-01-20T00:00:00"/>
    <x v="4614"/>
    <d v="1899-12-30T00:00:00"/>
    <d v="2024-01-19T17:52:00"/>
    <s v="17:52"/>
    <d v="1899-12-31T02:10:28"/>
    <x v="0"/>
    <x v="0"/>
    <x v="22"/>
    <x v="1"/>
    <n v="8193"/>
  </r>
  <r>
    <n v="4651"/>
    <d v="2024-01-20T20:01:33"/>
    <d v="2024-01-20T20:06:33"/>
    <s v="45577874@ventasyservicios.com.co"/>
    <s v="David Andres Pardo Torres"/>
    <m/>
    <d v="2024-01-19T00:00:00"/>
    <s v="16:29"/>
    <x v="4"/>
    <m/>
    <m/>
    <m/>
    <m/>
    <m/>
    <m/>
    <m/>
    <m/>
    <s v="alam@humanrights.dk"/>
    <s v="RE: Solicitud cesión del contrato - Código de cliente 13376421"/>
    <s v="13376421"/>
    <s v="ALVARO FRANCISCO AMAYA VILLARREAL"/>
    <s v="SOHO"/>
    <s v="CLIENTE EXTERNO"/>
    <x v="0"/>
    <m/>
    <s v="FIJO"/>
    <s v="FO"/>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20T00:00:00"/>
    <s v="20698455"/>
    <m/>
    <x v="37"/>
    <x v="0"/>
    <x v="0"/>
    <x v="0"/>
    <x v="0"/>
    <n v="1"/>
    <n v="1"/>
    <n v="1"/>
    <n v="1"/>
    <x v="2"/>
    <n v="2"/>
    <s v="13376421ALVARO FRANCISCO AMAYA VILLARREAL"/>
    <x v="0"/>
    <d v="2024-01-20T00:00:00"/>
    <x v="4615"/>
    <d v="1899-12-30T00:00:00"/>
    <d v="2024-01-19T16:29:00"/>
    <s v="16:29"/>
    <d v="1899-12-31T03:37:33"/>
    <x v="0"/>
    <x v="0"/>
    <x v="14"/>
    <x v="0"/>
    <n v="8193"/>
  </r>
  <r>
    <n v="4652"/>
    <d v="2024-01-20T20:08:03"/>
    <d v="2024-01-20T20:09:21"/>
    <s v="46046406@ventasyservicios.com.co"/>
    <s v="Angela Pilar Garces Quintero"/>
    <m/>
    <d v="2024-01-19T00:00:00"/>
    <s v="16:30"/>
    <x v="4"/>
    <m/>
    <m/>
    <m/>
    <m/>
    <m/>
    <m/>
    <m/>
    <m/>
    <s v="jair.castro@claro.com.co"/>
    <s v="RV: Reposición sim card línea 3023435205 Albenture Colombia SAS"/>
    <s v="3023435205"/>
    <s v="ALBENTURE COLOMBIA S A S"/>
    <s v="PYME MEDIANA"/>
    <s v="CLIENTE EXTERN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20T00:00:00"/>
    <s v=" _x000a__x000a_Buenas tardes_x000a__x000a_ _x000a__x000a_ _x000a__x000a_Ustedes me colaboran haciendo reposición de la línea MIN 3023435205 a la SIM card 57101602506709029_x000a__x000a_ _x000a__x000a_ _x000a__x000a_Agradezco la colaboración_x000a__x000a_ _x000a__x000a_ _x000a__x000a_CONSULTOR(A) NEGOCIOS_x000a_Jair Alexander Castro Rey_x000a_Celular / Ext: 3223607886_x000a_jair.castro@claro.com.co_x000a__x000a__x000a_Conmutador: Bogotá: 6017480000 - 6017500300, Cali: 6024880000, Medellín: 6046041000, B/quilla: 6053870000_x000a__x000a_AVISO DE CONFIDENCIALIDAD:_x000a_Este correo electrónico, incluyendo en su caso, los archivos adjuntos al mismo, pueden contener información de carácter confidencial y/o privilegiada, y se envían a la atención única y exclusivamente de la persona y/o entidad a quien va dirigido. La copia, revisión, uso, revelación y/o distribución de dicha información confidencial sin la autorización por escrito de Comunicación Celular S.A Comcel S.A está prohibida. Si usted no es el destinatario a quien se dirige el presente correo, favor de contactar al remitente respondiendo al presente correo y eliminar el correo original incluyendo sus archivos, así como cualquiera copia del mismo. Mediante la recepción del presente correo usted reconoce y acepta que en caso de incumplimiento de su parte y/o de sus representantes a los términos antes mencionados, Comunicación Celular S.A Comcel S.A tendrá derecho a los daños y perjuicios que esto le cause. Consulta nuestra política de desconexión laboral._x000a__x000a_CONFIDENTIALITY NOTICE:_x000a_This e-mail, including, if applicable, the files attached to it, may contain information of a confidential and/or privileged nature, and are sent to the sole and exclusive attention of the person and/or entity to whom it is addressed. Copying, review, use, disclosure and/or distribution of such confidential information without the written authorization of Comunicación Celular S.A Comcel S.A is prohibited. If you are not the intended recipient of this email, please contact the sender by replying to this email and delete the original email including your files, as well as any copy of it. By receiving this email you acknowledge and agree that in case of breach by you and/or your representatives of the above terms, Comunicación Celular S.A. Comcel S.A. will be entitled to the damages that this causes you. See our work disconnection policy._x000a__x000a_De: Cristian Pardo &lt;cristian.pardo@wonestglobal.com&gt;_x000a_Enviado el: viernes, 19 de enero de 2024 3:53 p. m._x000a_Para: Jair Alexander Castro Rey &lt;jair.castro@claro.com.co&gt;_x000a_CC: Sergio Molina García &lt;sergio.molina@wonestglobal.com&gt;; Paola Rodriguez &lt;Paola.rodriguez@wonestglobal.com&gt;_x000a_Asunto: Reposición sim card línea 3023435205 Albenture Colombia SAS_x000a__x000a_ _x000a__x000a_Buen día Jair_x000a__x000a_ _x000a__x000a_Dando alcance a nuestra conversación telefónica, comparto correo confirmando que ya fue reportado ante Claro el robo de la Sim Card con la llamada número 105 atendida por la agente Nati Fontalvo._x000a__x000a_ _x000a__x000a_El número de la línea a reponer es la 3023435205 y la dirección a entregar la sim es Cr 69M # 71-23 piso 2 . Barrio Estrada, preguntar por Sergio Peña, celular de contacto 3102961080._x000a__x000a_ _x000a__x000a_Por último adjunto encontrará documento del Representante legal y cámara de comercio actualizada._x000a__x000a_ _x000a__x000a_Gracias por su atención, quedamos atentos a sus comentarios._x000a__x000a_"/>
    <m/>
    <x v="27"/>
    <x v="0"/>
    <x v="0"/>
    <x v="0"/>
    <x v="0"/>
    <n v="1"/>
    <n v="1"/>
    <n v="1"/>
    <n v="1"/>
    <x v="0"/>
    <n v="1"/>
    <s v="3023435205ALBENTURE COLOMBIA S A S"/>
    <x v="0"/>
    <d v="2024-01-20T00:00:00"/>
    <x v="4616"/>
    <d v="1899-12-30T00:00:00"/>
    <d v="2024-01-19T16:30:00"/>
    <s v="16:30"/>
    <d v="1899-12-31T03:39:21"/>
    <x v="0"/>
    <x v="0"/>
    <x v="26"/>
    <x v="1"/>
    <n v="8193"/>
  </r>
  <r>
    <n v="4653"/>
    <d v="2024-01-20T19:52:10"/>
    <d v="2024-01-20T20:13:21"/>
    <s v="45961452@ventasyservicios.com.co"/>
    <s v="Natalia Buenano Gonzalez"/>
    <m/>
    <d v="2024-01-19T00:00:00"/>
    <s v="13:14"/>
    <x v="0"/>
    <m/>
    <m/>
    <m/>
    <m/>
    <m/>
    <m/>
    <m/>
    <m/>
    <s v="corporativonorte1@gmail.com"/>
    <s v="Re: Fwd: SOLICITUD DEVOLUCION SALDOS A FAVOR CORESCALL SAS NIT 901157658"/>
    <s v="8.22502796"/>
    <s v="CORESCALL SAS"/>
    <s v="SOHO"/>
    <s v="CLIENTE EXTERNO"/>
    <x v="0"/>
    <m/>
    <s v="MÓVIL"/>
    <m/>
    <m/>
    <s v="SALDO"/>
    <m/>
    <m/>
    <m/>
    <m/>
    <m/>
    <m/>
    <m/>
    <m/>
    <m/>
    <m/>
    <m/>
    <m/>
    <m/>
    <m/>
    <m/>
    <m/>
    <m/>
    <m/>
    <m/>
    <m/>
    <m/>
    <m/>
    <m/>
    <m/>
    <m/>
    <m/>
    <m/>
    <m/>
    <m/>
    <m/>
    <m/>
    <m/>
    <m/>
    <m/>
    <m/>
    <m/>
    <m/>
    <m/>
    <m/>
    <m/>
    <m/>
    <m/>
    <m/>
    <m/>
    <m/>
    <m/>
    <m/>
    <m/>
    <s v="DEVOLUCIÓN DE SALDO"/>
    <m/>
    <m/>
    <m/>
    <m/>
    <m/>
    <m/>
    <m/>
    <m/>
    <m/>
    <m/>
    <m/>
    <m/>
    <m/>
    <m/>
    <m/>
    <m/>
    <m/>
    <m/>
    <m/>
    <m/>
    <m/>
    <m/>
    <m/>
    <m/>
    <m/>
    <m/>
    <m/>
    <m/>
    <m/>
    <m/>
    <m/>
    <m/>
    <m/>
    <m/>
    <m/>
    <m/>
    <m/>
    <m/>
    <m/>
    <m/>
    <m/>
    <m/>
    <m/>
    <m/>
    <m/>
    <m/>
    <m/>
    <m/>
    <m/>
    <m/>
    <m/>
    <m/>
    <m/>
    <m/>
    <m/>
    <m/>
    <m/>
    <m/>
    <m/>
    <x v="0"/>
    <m/>
    <m/>
    <m/>
    <m/>
    <m/>
    <s v="GESTIONADO"/>
    <m/>
    <d v="2024-01-20T00:00:00"/>
    <s v="Reasignado contactopyme"/>
    <m/>
    <x v="10"/>
    <x v="0"/>
    <x v="0"/>
    <x v="0"/>
    <x v="0"/>
    <n v="1"/>
    <n v="1"/>
    <n v="1"/>
    <n v="1"/>
    <x v="0"/>
    <n v="1"/>
    <s v="8.22502796CORESCALL SAS"/>
    <x v="0"/>
    <d v="2024-01-20T00:00:00"/>
    <x v="4617"/>
    <d v="1899-12-30T00:00:00"/>
    <d v="2024-01-19T13:14:00"/>
    <s v="13:14"/>
    <d v="1899-12-31T06:59:21"/>
    <x v="0"/>
    <x v="0"/>
    <x v="5"/>
    <x v="1"/>
    <n v="8193"/>
  </r>
  <r>
    <n v="4654"/>
    <d v="2024-01-20T20:14:11"/>
    <d v="2024-01-20T20:15:17"/>
    <s v="46049316@ventasyservicios.com.co"/>
    <s v="Evelin Gicela Diaz Garzon"/>
    <m/>
    <d v="2024-01-19T00:00:00"/>
    <s v="18:38"/>
    <x v="7"/>
    <m/>
    <m/>
    <m/>
    <m/>
    <m/>
    <m/>
    <s v="natalia.pino@claro.com.co"/>
    <s v="FORMATO CESION DE CONTRATO// MUNICIPIO DE SONSON// NIT 890980357-7"/>
    <m/>
    <m/>
    <s v="3113555776"/>
    <s v="MUNICIPIO DE SONSON"/>
    <s v="PYME PEQUEÑ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20T00:00:00"/>
    <m/>
    <m/>
    <x v="81"/>
    <x v="6"/>
    <x v="0"/>
    <x v="0"/>
    <x v="0"/>
    <n v="1"/>
    <n v="1"/>
    <n v="1"/>
    <n v="1"/>
    <x v="0"/>
    <n v="1"/>
    <s v="3113555776MUNICIPIO DE SONSON"/>
    <x v="0"/>
    <d v="2024-01-20T00:00:00"/>
    <x v="4618"/>
    <d v="1899-12-30T00:00:00"/>
    <d v="2024-01-19T18:38:00"/>
    <s v="18:38"/>
    <d v="1899-12-31T01:37:17"/>
    <x v="0"/>
    <x v="0"/>
    <x v="22"/>
    <x v="1"/>
    <n v="8193"/>
  </r>
  <r>
    <n v="4655"/>
    <d v="2024-01-20T20:19:58"/>
    <d v="2024-01-20T20:23:25"/>
    <s v="45577874@ventasyservicios.com.co"/>
    <s v="David Andres Pardo Torres"/>
    <m/>
    <d v="2024-01-19T00:00:00"/>
    <s v="16:27"/>
    <x v="4"/>
    <m/>
    <m/>
    <m/>
    <m/>
    <m/>
    <m/>
    <m/>
    <m/>
    <s v="atencionempresascentro@claro.com.co"/>
    <s v="Re: URGENTE *** ACOMPAÑAMIENTO O PLAN DE PORTACIÓN // OCUPASALUD NIT 900454102"/>
    <s v="8.22503547"/>
    <s v="OCUPASALUD S.A.S"/>
    <s v="PYME PEQUEÑA"/>
    <s v="CSM"/>
    <x v="0"/>
    <m/>
    <s v="MÓVIL"/>
    <m/>
    <m/>
    <s v="FALLAS TÉCNICAS"/>
    <m/>
    <m/>
    <m/>
    <m/>
    <m/>
    <m/>
    <m/>
    <m/>
    <m/>
    <m/>
    <m/>
    <m/>
    <m/>
    <m/>
    <m/>
    <m/>
    <m/>
    <m/>
    <m/>
    <s v="FALLAS PORTABILIDAD"/>
    <m/>
    <m/>
    <m/>
    <m/>
    <m/>
    <m/>
    <m/>
    <m/>
    <m/>
    <m/>
    <m/>
    <m/>
    <m/>
    <m/>
    <m/>
    <m/>
    <m/>
    <m/>
    <m/>
    <m/>
    <m/>
    <m/>
    <m/>
    <m/>
    <m/>
    <m/>
    <m/>
    <m/>
    <m/>
    <m/>
    <m/>
    <m/>
    <m/>
    <m/>
    <m/>
    <m/>
    <m/>
    <m/>
    <m/>
    <m/>
    <m/>
    <m/>
    <m/>
    <m/>
    <m/>
    <m/>
    <m/>
    <m/>
    <m/>
    <m/>
    <m/>
    <m/>
    <m/>
    <m/>
    <m/>
    <m/>
    <m/>
    <m/>
    <m/>
    <m/>
    <m/>
    <m/>
    <m/>
    <m/>
    <m/>
    <m/>
    <m/>
    <m/>
    <m/>
    <m/>
    <m/>
    <m/>
    <m/>
    <m/>
    <m/>
    <m/>
    <m/>
    <m/>
    <m/>
    <m/>
    <m/>
    <m/>
    <m/>
    <m/>
    <m/>
    <m/>
    <m/>
    <m/>
    <x v="1"/>
    <m/>
    <m/>
    <s v="1"/>
    <s v="0"/>
    <s v="0"/>
    <s v="GESTIONADO"/>
    <m/>
    <d v="2024-01-20T00:00:00"/>
    <s v="4"/>
    <m/>
    <x v="218"/>
    <x v="0"/>
    <x v="0"/>
    <x v="0"/>
    <x v="0"/>
    <n v="1"/>
    <n v="1"/>
    <n v="1"/>
    <n v="1"/>
    <x v="0"/>
    <n v="1"/>
    <s v="8.22503547OCUPASALUD S.A.S"/>
    <x v="0"/>
    <d v="2024-01-20T00:00:00"/>
    <x v="4619"/>
    <d v="1899-12-30T00:00:00"/>
    <d v="2024-01-19T16:27:00"/>
    <s v="16:27"/>
    <d v="1899-12-31T03:56:25"/>
    <x v="0"/>
    <x v="0"/>
    <x v="14"/>
    <x v="0"/>
    <n v="8193"/>
  </r>
  <r>
    <n v="4656"/>
    <d v="2024-01-20T20:23:47"/>
    <d v="2024-01-20T20:24:37"/>
    <s v="46049316@ventasyservicios.com.co"/>
    <s v="Evelin Gicela Diaz Garzon"/>
    <m/>
    <d v="2024-01-20T00:00:00"/>
    <s v="08:00"/>
    <x v="7"/>
    <m/>
    <m/>
    <m/>
    <m/>
    <m/>
    <m/>
    <s v="sas.icontrol@gmail.com"/>
    <s v="Re: Fwd: CAMBIO DE RAZON SOCIAL nit. 830050541"/>
    <m/>
    <m/>
    <s v="3123584476"/>
    <s v="SISTEMAS DE INSTRUMENTACI"/>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0T00:00:00"/>
    <m/>
    <m/>
    <x v="78"/>
    <x v="6"/>
    <x v="0"/>
    <x v="0"/>
    <x v="0"/>
    <n v="1"/>
    <n v="1"/>
    <n v="1"/>
    <n v="1"/>
    <x v="0"/>
    <n v="1"/>
    <s v="3123584476SISTEMAS DE INSTRUMENTACI"/>
    <x v="0"/>
    <d v="2024-01-20T00:00:00"/>
    <x v="4620"/>
    <d v="1899-12-30T00:00:00"/>
    <d v="2024-01-20T08:00:00"/>
    <s v="08:00"/>
    <d v="1899-12-30T12:24:37"/>
    <x v="3"/>
    <x v="2"/>
    <x v="22"/>
    <x v="1"/>
    <n v="8193"/>
  </r>
  <r>
    <n v="4657"/>
    <d v="2024-01-20T20:13:23"/>
    <d v="2024-01-20T20:26:42"/>
    <s v="45961452@ventasyservicios.com.co"/>
    <s v="Natalia Buenano Gonzalez"/>
    <m/>
    <d v="2024-01-19T00:00:00"/>
    <s v="13:18"/>
    <x v="0"/>
    <m/>
    <m/>
    <m/>
    <m/>
    <m/>
    <m/>
    <m/>
    <m/>
    <s v="jfbernalr1@gmail.com"/>
    <s v="Re: Fwd: claro enero 2024"/>
    <s v="13319395"/>
    <s v="JOAQUIN FERNANDO BERNAL R"/>
    <s v="SOHO"/>
    <s v="CLIENTE EXTERNO"/>
    <x v="0"/>
    <m/>
    <s v="FIJO"/>
    <s v="FO"/>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20T00:00:00"/>
    <s v="Reasignado contactopyme"/>
    <m/>
    <x v="0"/>
    <x v="0"/>
    <x v="0"/>
    <x v="0"/>
    <x v="0"/>
    <n v="1"/>
    <n v="1"/>
    <n v="1"/>
    <n v="1"/>
    <x v="0"/>
    <n v="1"/>
    <s v="13319395JOAQUIN FERNANDO BERNAL R"/>
    <x v="0"/>
    <d v="2024-01-20T00:00:00"/>
    <x v="4621"/>
    <d v="1899-12-30T00:00:00"/>
    <d v="2024-01-19T13:18:00"/>
    <s v="13:18"/>
    <d v="1899-12-31T07:08:42"/>
    <x v="0"/>
    <x v="0"/>
    <x v="5"/>
    <x v="1"/>
    <n v="8193"/>
  </r>
  <r>
    <n v="4658"/>
    <d v="2024-01-20T20:29:46"/>
    <d v="2024-01-20T20:30:51"/>
    <s v="45077035@ventasyservicios.com.co"/>
    <s v="Diana Marcela Navia Fino"/>
    <m/>
    <d v="2024-01-20T00:00:00"/>
    <s v="20:18"/>
    <x v="3"/>
    <m/>
    <s v="15572705"/>
    <m/>
    <m/>
    <m/>
    <m/>
    <m/>
    <m/>
    <m/>
    <m/>
    <s v="8.22448534.00.00.100000"/>
    <s v="INDUSTRIAS GOVA LTDA"/>
    <s v="PYME MEDIANA"/>
    <s v="CLIENTE EXTERNO"/>
    <x v="0"/>
    <m/>
    <s v="MÓVIL"/>
    <m/>
    <m/>
    <s v="REPOSICIÓN DE EQUIPO"/>
    <m/>
    <m/>
    <m/>
    <m/>
    <m/>
    <m/>
    <m/>
    <m/>
    <m/>
    <m/>
    <m/>
    <m/>
    <m/>
    <m/>
    <m/>
    <m/>
    <m/>
    <m/>
    <m/>
    <m/>
    <m/>
    <m/>
    <m/>
    <m/>
    <m/>
    <m/>
    <m/>
    <m/>
    <m/>
    <m/>
    <m/>
    <m/>
    <m/>
    <m/>
    <m/>
    <m/>
    <m/>
    <m/>
    <m/>
    <m/>
    <m/>
    <m/>
    <m/>
    <m/>
    <s v="COTIZACIÓN"/>
    <m/>
    <m/>
    <m/>
    <m/>
    <m/>
    <m/>
    <m/>
    <m/>
    <m/>
    <m/>
    <m/>
    <m/>
    <m/>
    <m/>
    <m/>
    <m/>
    <m/>
    <m/>
    <m/>
    <m/>
    <m/>
    <m/>
    <m/>
    <m/>
    <m/>
    <m/>
    <m/>
    <m/>
    <m/>
    <m/>
    <m/>
    <m/>
    <m/>
    <m/>
    <m/>
    <m/>
    <m/>
    <m/>
    <m/>
    <m/>
    <m/>
    <m/>
    <m/>
    <m/>
    <m/>
    <m/>
    <m/>
    <m/>
    <m/>
    <m/>
    <m/>
    <m/>
    <m/>
    <m/>
    <m/>
    <m/>
    <m/>
    <m/>
    <m/>
    <m/>
    <m/>
    <m/>
    <m/>
    <x v="0"/>
    <m/>
    <m/>
    <m/>
    <m/>
    <m/>
    <s v="GESTIONADO"/>
    <m/>
    <d v="2024-01-20T00:00:00"/>
    <m/>
    <m/>
    <x v="38"/>
    <x v="3"/>
    <x v="0"/>
    <x v="36"/>
    <x v="1"/>
    <n v="1"/>
    <n v="1"/>
    <n v="1"/>
    <n v="1"/>
    <x v="0"/>
    <n v="1"/>
    <s v="8.22448534.00.00.100000INDUSTRIAS GOVA LTDA"/>
    <x v="2"/>
    <d v="2024-01-20T00:00:00"/>
    <x v="4622"/>
    <d v="1899-12-30T00:00:00"/>
    <d v="2024-01-20T20:18:00"/>
    <s v="20:18"/>
    <d v="1899-12-30T00:12:51"/>
    <x v="1"/>
    <x v="1"/>
    <x v="29"/>
    <x v="1"/>
    <n v="8193"/>
  </r>
  <r>
    <n v="4659"/>
    <d v="2024-01-20T20:31:04"/>
    <d v="2024-01-20T20:31:23"/>
    <s v="46046406@ventasyservicios.com.co"/>
    <s v="Angela Pilar Garces Quintero"/>
    <m/>
    <d v="2024-01-19T00:00:00"/>
    <s v="12:26"/>
    <x v="0"/>
    <m/>
    <m/>
    <m/>
    <m/>
    <m/>
    <m/>
    <m/>
    <m/>
    <s v="contactopyme.co@claro.com.co"/>
    <s v="Fwd: solicitud"/>
    <s v="3023586145"/>
    <s v="DIANA CAROLINA LOPEZ CRUZ"/>
    <s v="PYME MEDIANA"/>
    <s v="CLIENTE CLARO"/>
    <x v="0"/>
    <m/>
    <s v="MÓVIL"/>
    <m/>
    <m/>
    <s v="ROAMING INTERNACIONAL"/>
    <m/>
    <m/>
    <m/>
    <m/>
    <m/>
    <m/>
    <m/>
    <m/>
    <m/>
    <m/>
    <m/>
    <m/>
    <m/>
    <m/>
    <m/>
    <m/>
    <m/>
    <m/>
    <m/>
    <m/>
    <m/>
    <m/>
    <m/>
    <m/>
    <m/>
    <m/>
    <m/>
    <m/>
    <m/>
    <m/>
    <m/>
    <m/>
    <m/>
    <m/>
    <m/>
    <m/>
    <m/>
    <m/>
    <m/>
    <m/>
    <m/>
    <m/>
    <m/>
    <m/>
    <m/>
    <m/>
    <m/>
    <s v="INFORMACIÓN ACLARACIÓN"/>
    <m/>
    <m/>
    <m/>
    <m/>
    <m/>
    <m/>
    <m/>
    <m/>
    <m/>
    <m/>
    <m/>
    <m/>
    <m/>
    <m/>
    <m/>
    <m/>
    <m/>
    <m/>
    <m/>
    <m/>
    <m/>
    <m/>
    <m/>
    <m/>
    <m/>
    <m/>
    <m/>
    <m/>
    <m/>
    <m/>
    <m/>
    <m/>
    <m/>
    <m/>
    <m/>
    <m/>
    <m/>
    <m/>
    <m/>
    <m/>
    <m/>
    <m/>
    <m/>
    <m/>
    <m/>
    <m/>
    <m/>
    <m/>
    <m/>
    <m/>
    <m/>
    <m/>
    <m/>
    <m/>
    <m/>
    <m/>
    <m/>
    <m/>
    <m/>
    <m/>
    <x v="0"/>
    <m/>
    <m/>
    <m/>
    <m/>
    <m/>
    <s v="GESTIONADO"/>
    <m/>
    <d v="2024-01-20T00:00:00"/>
    <s v="_x000a__x000a__x000a__x000a__x000a__x000a_Servicios Moviles_x000a__x000a__x000a__x000a_Solicitamos de su amable colaboración, tramitando la solicitud del cliente indicada en el historial de este correo._x000a__x000a_En Claro Empresas conocemos la importancia de optimizar tu tiempo, por eso ponemos a tu disposición herramientas de autogestión como el Portal Service Manager  donde podrás generar tus reportes, requerimientos técnicos, y visualizar el estado y los avances de tus casos para los servicios Fibra Óptica de Datos, Telefonía, Cloud y Data Center. Si quieres conocer más, te invitamos a ver el siguiente video en Youtube _x000a__x000a_Recuerda que también cuentas con App Mi Claro sección Empresas puedes realizar consultas, gestionar y personalizar tus cuentas, hacer pagos, verificar tus consumos y mucho más, desde cualquier lugar._x000a__x000a__x000a__x000a__x000a__x000a__x000a__x000a__x000a__x000a__x000a__x000a__x000a__x000a__x000a__x000a__x000a__x000a_Cuando cuentas con un aliado que te respalda_x000a_PUEDES TODO_x000a__x000a__x000a__x000a__x000a__x000a__x000a__x000a__x000a__x000a__x000a__x000a__x000a__x000a__x000a__x000a__x000a__x000a__x000a_To: contactopyme.co@claro.com.co; , From: lopezcruzcarolina067@gmail.com,Date 17/01/2024 5:23 p. m., Cc: ,Subject: solicitud_x000a__x000a_buen día _x000a__x000a_ por favor me puedes colaborar con  las llamadas entrantes y salidas  del día de hoy 17 enero febrero 2024  al número 3023586145  te  agradezco es urgente_x000a__x000a_quedó pendiente "/>
    <m/>
    <x v="18"/>
    <x v="0"/>
    <x v="0"/>
    <x v="25"/>
    <x v="1"/>
    <n v="1"/>
    <n v="1"/>
    <n v="1"/>
    <n v="1"/>
    <x v="0"/>
    <n v="1"/>
    <s v="3023586145DIANA CAROLINA LOPEZ CRUZ"/>
    <x v="0"/>
    <d v="2024-01-20T00:00:00"/>
    <x v="4623"/>
    <d v="1899-12-30T00:00:00"/>
    <d v="2024-01-19T12:26:00"/>
    <s v="12:26"/>
    <d v="1899-12-31T08:05:23"/>
    <x v="0"/>
    <x v="0"/>
    <x v="26"/>
    <x v="1"/>
    <n v="8193"/>
  </r>
  <r>
    <n v="4660"/>
    <d v="2024-01-20T20:31:22"/>
    <d v="2024-01-20T20:37:09"/>
    <s v="45577874@ventasyservicios.com.co"/>
    <s v="David Andres Pardo Torres"/>
    <m/>
    <d v="2024-01-19T00:00:00"/>
    <s v="17:25"/>
    <x v="4"/>
    <m/>
    <m/>
    <m/>
    <m/>
    <m/>
    <m/>
    <m/>
    <m/>
    <s v="tuliorojas20@hotmail.com"/>
    <s v="CESION DE SERVICIOS FIJOS"/>
    <s v="67643117"/>
    <s v="DISTRIBUCI ONES LA EXCELENCIA"/>
    <s v="MICRO"/>
    <s v="CLIENTE EXTERNO"/>
    <x v="0"/>
    <m/>
    <s v="FIJO"/>
    <s v="HFC"/>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20T00:00:00"/>
    <s v="996991874"/>
    <m/>
    <x v="111"/>
    <x v="0"/>
    <x v="0"/>
    <x v="0"/>
    <x v="0"/>
    <n v="1"/>
    <n v="1"/>
    <n v="1"/>
    <n v="1"/>
    <x v="0"/>
    <n v="1"/>
    <s v="67643117DISTRIBUCI ONES LA EXCELENCIA"/>
    <x v="0"/>
    <d v="2024-01-20T00:00:00"/>
    <x v="4624"/>
    <d v="1899-12-30T00:00:00"/>
    <d v="2024-01-19T17:25:00"/>
    <s v="17:25"/>
    <d v="1899-12-31T03:12:09"/>
    <x v="0"/>
    <x v="0"/>
    <x v="14"/>
    <x v="0"/>
    <n v="8193"/>
  </r>
  <r>
    <n v="4661"/>
    <d v="2024-01-20T20:26:44"/>
    <d v="2024-01-20T20:37:43"/>
    <s v="45961452@ventasyservicios.com.co"/>
    <s v="Natalia Buenano Gonzalez"/>
    <m/>
    <d v="2024-01-19T00:00:00"/>
    <s v="13:19"/>
    <x v="0"/>
    <m/>
    <m/>
    <m/>
    <m/>
    <m/>
    <m/>
    <m/>
    <m/>
    <s v="r.beltran@gbg.com.co"/>
    <s v="Re: Fwd: Línea Corporativa - Nueva esim"/>
    <s v="3127573840"/>
    <s v="GBG CONSULTANTS SAS"/>
    <s v="MICR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20T00:00:00"/>
    <s v="Reasignado contactopyme"/>
    <m/>
    <x v="21"/>
    <x v="0"/>
    <x v="0"/>
    <x v="0"/>
    <x v="0"/>
    <n v="1"/>
    <n v="1"/>
    <n v="1"/>
    <n v="1"/>
    <x v="0"/>
    <n v="1"/>
    <s v="3127573840GBG CONSULTANTS SAS"/>
    <x v="0"/>
    <d v="2024-01-20T00:00:00"/>
    <x v="4625"/>
    <d v="1899-12-30T00:00:00"/>
    <d v="2024-01-19T13:19:00"/>
    <s v="13:19"/>
    <d v="1899-12-31T07:18:43"/>
    <x v="0"/>
    <x v="0"/>
    <x v="5"/>
    <x v="1"/>
    <n v="8193"/>
  </r>
  <r>
    <n v="4662"/>
    <d v="2024-01-20T20:41:24"/>
    <d v="2024-01-20T20:43:01"/>
    <s v="45577874@ventasyservicios.com.co"/>
    <s v="David Andres Pardo Torres"/>
    <m/>
    <d v="2024-01-19T00:00:00"/>
    <s v="17:32"/>
    <x v="4"/>
    <m/>
    <m/>
    <m/>
    <m/>
    <m/>
    <m/>
    <m/>
    <m/>
    <s v="Natalia.Londono@claro.com.co"/>
    <s v="RE: FALLAS EN  SERVICIO MODO BRIDGE+ IP Yokomotor  nit 800041829-6"/>
    <s v="69247241"/>
    <s v="YOKOMOTOR SA"/>
    <s v="EMPRESAS"/>
    <s v="CSM"/>
    <x v="1"/>
    <s v="."/>
    <s v="FIJO"/>
    <s v="FTTX"/>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SOLUCIONADO ESCALADO"/>
    <s v="OTRAS ÁREAS"/>
    <d v="2024-01-20T00:00:00"/>
    <s v="996992109"/>
    <m/>
    <x v="57"/>
    <x v="0"/>
    <x v="4"/>
    <x v="0"/>
    <x v="0"/>
    <n v="1"/>
    <n v="1"/>
    <n v="1"/>
    <n v="1"/>
    <x v="0"/>
    <n v="1"/>
    <s v="69247241YOKOMOTOR SA"/>
    <x v="1"/>
    <d v="2024-01-20T00:00:00"/>
    <x v="4626"/>
    <d v="1899-12-30T00:00:00"/>
    <d v="2024-01-19T17:32:00"/>
    <s v="17:32"/>
    <d v="1899-12-31T03:11:01"/>
    <x v="0"/>
    <x v="0"/>
    <x v="14"/>
    <x v="0"/>
    <n v="8193"/>
  </r>
  <r>
    <n v="4663"/>
    <d v="2024-01-20T20:48:11"/>
    <d v="2024-01-20T20:48:18"/>
    <s v="45961543@ventasyservicios.com.co"/>
    <s v="Juan Jose Duque Aguirre"/>
    <m/>
    <d v="2024-01-19T00:00:00"/>
    <s v="16:51"/>
    <x v="0"/>
    <m/>
    <m/>
    <m/>
    <m/>
    <m/>
    <m/>
    <m/>
    <m/>
    <s v="jairo.montalvo@claro.com.co"/>
    <s v="RE: Negación de retención Cuenta Pyme 11865538"/>
    <s v="11865538"/>
    <s v=" CARLOS ARL RODRIGUEZ ROJ"/>
    <s v="SOHO"/>
    <s v="CLIENTE CLARO"/>
    <x v="0"/>
    <m/>
    <s v="FIJO"/>
    <s v="HFC"/>
    <s v="PQR"/>
    <m/>
    <m/>
    <m/>
    <m/>
    <m/>
    <m/>
    <m/>
    <m/>
    <m/>
    <m/>
    <m/>
    <m/>
    <m/>
    <m/>
    <m/>
    <m/>
    <m/>
    <m/>
    <m/>
    <m/>
    <m/>
    <m/>
    <m/>
    <m/>
    <m/>
    <m/>
    <m/>
    <m/>
    <m/>
    <m/>
    <m/>
    <m/>
    <m/>
    <m/>
    <m/>
    <m/>
    <m/>
    <s v="INFORMACIÓN - ACLARACIÓN"/>
    <s v="OTROS PRODUCTOS (VENTAS)"/>
    <m/>
    <m/>
    <m/>
    <m/>
    <m/>
    <m/>
    <m/>
    <m/>
    <m/>
    <m/>
    <m/>
    <m/>
    <m/>
    <m/>
    <m/>
    <m/>
    <m/>
    <m/>
    <m/>
    <m/>
    <m/>
    <m/>
    <m/>
    <m/>
    <m/>
    <m/>
    <m/>
    <m/>
    <m/>
    <m/>
    <m/>
    <m/>
    <m/>
    <m/>
    <m/>
    <m/>
    <m/>
    <m/>
    <m/>
    <m/>
    <m/>
    <m/>
    <m/>
    <m/>
    <m/>
    <m/>
    <m/>
    <m/>
    <m/>
    <m/>
    <m/>
    <m/>
    <m/>
    <m/>
    <m/>
    <m/>
    <m/>
    <m/>
    <m/>
    <m/>
    <m/>
    <m/>
    <m/>
    <m/>
    <m/>
    <m/>
    <m/>
    <m/>
    <m/>
    <m/>
    <x v="0"/>
    <m/>
    <m/>
    <m/>
    <m/>
    <m/>
    <s v="GESTIONADO"/>
    <m/>
    <d v="2024-01-20T00:00:00"/>
    <m/>
    <m/>
    <x v="60"/>
    <x v="0"/>
    <x v="0"/>
    <x v="0"/>
    <x v="0"/>
    <n v="1"/>
    <n v="1"/>
    <n v="1"/>
    <n v="1"/>
    <x v="0"/>
    <n v="1"/>
    <s v="11865538 CARLOS ARL RODRIGUEZ ROJ"/>
    <x v="0"/>
    <d v="2024-01-20T00:00:00"/>
    <x v="4627"/>
    <d v="1899-12-30T00:00:00"/>
    <d v="2024-01-19T16:51:00"/>
    <s v="16:51"/>
    <d v="1899-12-31T03:57:18"/>
    <x v="0"/>
    <x v="0"/>
    <x v="6"/>
    <x v="1"/>
    <n v="8193"/>
  </r>
  <r>
    <n v="4664"/>
    <d v="2024-01-20T20:37:48"/>
    <d v="2024-01-20T20:49:18"/>
    <s v="45961452@ventasyservicios.com.co"/>
    <s v="Natalia Buenano Gonzalez"/>
    <m/>
    <d v="2024-01-19T00:00:00"/>
    <s v="13:21"/>
    <x v="0"/>
    <m/>
    <m/>
    <m/>
    <m/>
    <m/>
    <m/>
    <m/>
    <m/>
    <s v="j.onate@grupoamir.com"/>
    <s v="Re: Fwd: RE: Fwd: RV: Fwd: RE: Paz y Salvo - Amir Colombia SAS"/>
    <s v="8.22426701"/>
    <s v="AMIR COLOMBIA S A S"/>
    <s v="PYME MEDIANA"/>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20T00:00:00"/>
    <s v="Reasignado contactopyme"/>
    <m/>
    <x v="50"/>
    <x v="0"/>
    <x v="0"/>
    <x v="0"/>
    <x v="0"/>
    <n v="1"/>
    <n v="1"/>
    <n v="1"/>
    <n v="1"/>
    <x v="0"/>
    <n v="1"/>
    <s v="8.22426701AMIR COLOMBIA S A S"/>
    <x v="0"/>
    <d v="2024-01-20T00:00:00"/>
    <x v="4628"/>
    <d v="1899-12-30T00:00:00"/>
    <d v="2024-01-19T13:21:00"/>
    <s v="13:21"/>
    <d v="1899-12-31T07:28:18"/>
    <x v="0"/>
    <x v="0"/>
    <x v="5"/>
    <x v="1"/>
    <n v="8193"/>
  </r>
  <r>
    <n v="4665"/>
    <d v="2024-01-20T20:53:48"/>
    <d v="2024-01-20T20:56:42"/>
    <s v="45577874@ventasyservicios.com.co"/>
    <s v="David Andres Pardo Torres"/>
    <m/>
    <d v="2024-01-19T00:00:00"/>
    <s v="17:34"/>
    <x v="4"/>
    <m/>
    <m/>
    <m/>
    <m/>
    <m/>
    <m/>
    <m/>
    <m/>
    <s v="colombia@garcabas.com"/>
    <s v="Re: CESION DE CONTRATO"/>
    <s v="19644596"/>
    <s v="JAIR DANIE GARCIA GIRALDO"/>
    <s v="MASIVO"/>
    <s v="CLIENTE EXTERNO"/>
    <x v="0"/>
    <m/>
    <s v="FIJO"/>
    <s v="HFC"/>
    <s v="CASO A OTRAS ÁREAS"/>
    <m/>
    <m/>
    <m/>
    <m/>
    <m/>
    <m/>
    <m/>
    <m/>
    <s v="RESIDENCIAL"/>
    <m/>
    <m/>
    <m/>
    <m/>
    <m/>
    <m/>
    <m/>
    <m/>
    <m/>
    <m/>
    <m/>
    <m/>
    <m/>
    <m/>
    <m/>
    <m/>
    <m/>
    <m/>
    <m/>
    <m/>
    <m/>
    <m/>
    <m/>
    <m/>
    <m/>
    <m/>
    <m/>
    <m/>
    <m/>
    <m/>
    <m/>
    <m/>
    <m/>
    <m/>
    <m/>
    <m/>
    <m/>
    <m/>
    <m/>
    <m/>
    <m/>
    <m/>
    <m/>
    <m/>
    <m/>
    <m/>
    <m/>
    <m/>
    <m/>
    <m/>
    <m/>
    <m/>
    <m/>
    <m/>
    <m/>
    <m/>
    <m/>
    <m/>
    <m/>
    <m/>
    <m/>
    <m/>
    <m/>
    <m/>
    <m/>
    <m/>
    <m/>
    <m/>
    <m/>
    <m/>
    <m/>
    <m/>
    <m/>
    <m/>
    <m/>
    <m/>
    <m/>
    <m/>
    <m/>
    <m/>
    <m/>
    <m/>
    <m/>
    <m/>
    <m/>
    <m/>
    <m/>
    <m/>
    <m/>
    <m/>
    <m/>
    <m/>
    <m/>
    <m/>
    <m/>
    <m/>
    <m/>
    <m/>
    <m/>
    <m/>
    <x v="0"/>
    <m/>
    <m/>
    <m/>
    <m/>
    <m/>
    <s v="SOLUCIONADO ESCALADO"/>
    <s v="OTRAS ÁREAS"/>
    <d v="2024-01-20T00:00:00"/>
    <s v="996992518"/>
    <m/>
    <x v="118"/>
    <x v="0"/>
    <x v="4"/>
    <x v="0"/>
    <x v="0"/>
    <n v="1"/>
    <n v="1"/>
    <n v="1"/>
    <n v="1"/>
    <x v="0"/>
    <n v="1"/>
    <s v="19644596JAIR DANIE GARCIA GIRALDO"/>
    <x v="1"/>
    <d v="2024-01-20T00:00:00"/>
    <x v="4629"/>
    <d v="1899-12-30T00:00:00"/>
    <d v="2024-01-19T17:34:00"/>
    <s v="17:34"/>
    <d v="1899-12-31T03:22:42"/>
    <x v="0"/>
    <x v="0"/>
    <x v="14"/>
    <x v="0"/>
    <n v="8193"/>
  </r>
  <r>
    <n v="4666"/>
    <d v="2024-01-20T21:02:04"/>
    <d v="2024-01-20T21:02:49"/>
    <s v="45961452@ventasyservicios.com.co"/>
    <s v="Natalia Buenano Gonzalez"/>
    <m/>
    <d v="2024-01-19T00:00:00"/>
    <s v="13:25"/>
    <x v="0"/>
    <m/>
    <m/>
    <m/>
    <m/>
    <m/>
    <m/>
    <m/>
    <m/>
    <s v="gote73@hotmail.com"/>
    <s v="Re: Fwd: Re: Fwd: RV: Pagos NO ABONADOS 71365861-1"/>
    <s v="13383145"/>
    <s v="JUAN MANUEL PARRA CONGOTE"/>
    <s v="SOHO"/>
    <s v="CLIENTE EXTERNO"/>
    <x v="0"/>
    <m/>
    <s v="FIJO"/>
    <s v="HFC"/>
    <s v="PRODUCTO"/>
    <m/>
    <m/>
    <m/>
    <m/>
    <m/>
    <m/>
    <m/>
    <m/>
    <m/>
    <m/>
    <m/>
    <m/>
    <m/>
    <m/>
    <m/>
    <m/>
    <m/>
    <m/>
    <m/>
    <m/>
    <m/>
    <m/>
    <m/>
    <m/>
    <m/>
    <m/>
    <m/>
    <m/>
    <m/>
    <m/>
    <m/>
    <m/>
    <m/>
    <m/>
    <m/>
    <m/>
    <m/>
    <m/>
    <s v="INFORMACIÓN PLANES - TARIFAS"/>
    <m/>
    <m/>
    <m/>
    <m/>
    <m/>
    <m/>
    <m/>
    <m/>
    <m/>
    <m/>
    <m/>
    <m/>
    <m/>
    <m/>
    <m/>
    <m/>
    <m/>
    <m/>
    <m/>
    <m/>
    <m/>
    <m/>
    <m/>
    <m/>
    <m/>
    <m/>
    <m/>
    <m/>
    <m/>
    <m/>
    <m/>
    <m/>
    <m/>
    <m/>
    <m/>
    <m/>
    <m/>
    <m/>
    <m/>
    <m/>
    <m/>
    <m/>
    <m/>
    <m/>
    <m/>
    <m/>
    <m/>
    <m/>
    <m/>
    <m/>
    <m/>
    <m/>
    <m/>
    <m/>
    <m/>
    <m/>
    <m/>
    <m/>
    <m/>
    <m/>
    <m/>
    <m/>
    <m/>
    <m/>
    <m/>
    <m/>
    <m/>
    <m/>
    <m/>
    <m/>
    <x v="0"/>
    <m/>
    <m/>
    <m/>
    <m/>
    <m/>
    <s v="GESTIONADO"/>
    <m/>
    <d v="2024-01-20T00:00:00"/>
    <s v="Reasignado contactopyme"/>
    <m/>
    <x v="13"/>
    <x v="0"/>
    <x v="0"/>
    <x v="0"/>
    <x v="0"/>
    <n v="1"/>
    <n v="1"/>
    <n v="1"/>
    <n v="1"/>
    <x v="2"/>
    <n v="2"/>
    <s v="13383145JUAN MANUEL PARRA CONGOTE"/>
    <x v="0"/>
    <d v="2024-01-20T00:00:00"/>
    <x v="4630"/>
    <d v="1899-12-30T00:00:00"/>
    <d v="2024-01-19T13:25:00"/>
    <s v="13:25"/>
    <d v="1899-12-31T07:37:49"/>
    <x v="0"/>
    <x v="0"/>
    <x v="5"/>
    <x v="1"/>
    <n v="8193"/>
  </r>
  <r>
    <n v="4667"/>
    <d v="2024-01-20T20:25:54"/>
    <d v="2024-01-20T21:05:45"/>
    <s v="46049316@ventasyservicios.com.co"/>
    <s v="Evelin Gicela Diaz Garzon"/>
    <m/>
    <d v="2024-01-19T00:00:00"/>
    <s v="05:20"/>
    <x v="7"/>
    <m/>
    <m/>
    <m/>
    <m/>
    <m/>
    <m/>
    <s v="tuliorojas20@hotmail.com; "/>
    <s v="Re: CESION DE CONTRATO LINEA MOVIL"/>
    <m/>
    <m/>
    <s v="3116345905 "/>
    <s v="DISTRIBUCIONES LA EXCELEN"/>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0T00:00:00"/>
    <m/>
    <m/>
    <x v="78"/>
    <x v="6"/>
    <x v="0"/>
    <x v="0"/>
    <x v="0"/>
    <n v="1"/>
    <n v="1"/>
    <n v="1"/>
    <n v="1"/>
    <x v="0"/>
    <n v="1"/>
    <s v="3116345905 DISTRIBUCIONES LA EXCELEN"/>
    <x v="0"/>
    <d v="2024-01-20T00:00:00"/>
    <x v="4631"/>
    <d v="1899-12-30T00:00:00"/>
    <d v="2024-01-19T05:20:00"/>
    <s v="05:20"/>
    <d v="1899-12-31T15:45:45"/>
    <x v="0"/>
    <x v="0"/>
    <x v="22"/>
    <x v="1"/>
    <n v="8193"/>
  </r>
  <r>
    <n v="4668"/>
    <d v="2024-01-20T21:02:51"/>
    <d v="2024-01-20T21:08:03"/>
    <s v="45961452@ventasyservicios.com.co"/>
    <s v="Natalia Buenano Gonzalez"/>
    <m/>
    <d v="2024-01-19T00:00:00"/>
    <s v="13:31"/>
    <x v="0"/>
    <m/>
    <m/>
    <m/>
    <m/>
    <m/>
    <m/>
    <m/>
    <m/>
    <s v="admin@cellplus.com.co"/>
    <s v="Re: CIERRE TICKLER CLIENTE NIT 890325787"/>
    <s v="8.22399450"/>
    <s v="SILQUIN LTDA"/>
    <s v="PYME PEQUEÑA"/>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20T00:00:00"/>
    <s v="Reasignado contactopyme"/>
    <m/>
    <x v="15"/>
    <x v="0"/>
    <x v="0"/>
    <x v="0"/>
    <x v="0"/>
    <n v="1"/>
    <n v="1"/>
    <n v="1"/>
    <n v="1"/>
    <x v="0"/>
    <n v="1"/>
    <s v="8.22399450SILQUIN LTDA"/>
    <x v="0"/>
    <d v="2024-01-20T00:00:00"/>
    <x v="4632"/>
    <d v="1899-12-30T00:00:00"/>
    <d v="2024-01-19T13:31:00"/>
    <s v="13:31"/>
    <d v="1899-12-31T07:37:03"/>
    <x v="0"/>
    <x v="0"/>
    <x v="5"/>
    <x v="1"/>
    <n v="8193"/>
  </r>
  <r>
    <n v="4669"/>
    <d v="2024-01-20T21:13:09"/>
    <d v="2024-01-20T21:14:20"/>
    <s v="46049316@ventasyservicios.com.co"/>
    <s v="Evelin Gicela Diaz Garzon"/>
    <m/>
    <d v="2024-01-20T00:00:00"/>
    <s v="11:07"/>
    <x v="7"/>
    <m/>
    <m/>
    <m/>
    <m/>
    <m/>
    <m/>
    <s v="acabadoscristinacarvajal@hotmail.com; "/>
    <s v="Re: Solicitud cesión línea 3146767561"/>
    <m/>
    <m/>
    <s v="3146767561"/>
    <s v="JULIETH CRISTINA CARVAJAL"/>
    <s v="NO DETERMINAD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20T00:00:00"/>
    <m/>
    <m/>
    <x v="79"/>
    <x v="6"/>
    <x v="0"/>
    <x v="0"/>
    <x v="0"/>
    <n v="1"/>
    <n v="1"/>
    <n v="1"/>
    <n v="1"/>
    <x v="0"/>
    <n v="1"/>
    <s v="3146767561JULIETH CRISTINA CARVAJAL"/>
    <x v="0"/>
    <d v="2024-01-20T00:00:00"/>
    <x v="4633"/>
    <d v="1899-12-30T00:00:00"/>
    <d v="2024-01-20T11:07:00"/>
    <s v="11:07"/>
    <d v="1899-12-30T10:07:20"/>
    <x v="2"/>
    <x v="2"/>
    <x v="22"/>
    <x v="1"/>
    <n v="8193"/>
  </r>
  <r>
    <n v="4670"/>
    <d v="2024-01-20T21:08:14"/>
    <d v="2024-01-20T21:15:10"/>
    <s v="45961452@ventasyservicios.com.co"/>
    <s v="Natalia Buenano Gonzalez"/>
    <m/>
    <d v="2024-01-19T00:00:00"/>
    <s v="13:56"/>
    <x v="0"/>
    <m/>
    <m/>
    <m/>
    <m/>
    <m/>
    <m/>
    <m/>
    <m/>
    <s v="secgobierno@yacopi-cundinamarca.gov.co"/>
    <s v="Re: Fwd: solicitud de información municipio de yacopí"/>
    <s v="8.21808316"/>
    <s v="ALCALDIA MUNICIPIO DE YAC"/>
    <s v="PYME PEQUEÑA"/>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20T00:00:00"/>
    <s v="Reasignado contactopyme"/>
    <m/>
    <x v="50"/>
    <x v="0"/>
    <x v="0"/>
    <x v="0"/>
    <x v="0"/>
    <n v="1"/>
    <n v="1"/>
    <n v="1"/>
    <n v="1"/>
    <x v="0"/>
    <n v="1"/>
    <s v="8.21808316ALCALDIA MUNICIPIO DE YAC"/>
    <x v="0"/>
    <d v="2024-01-20T00:00:00"/>
    <x v="4634"/>
    <d v="1899-12-30T00:00:00"/>
    <d v="2024-01-19T13:56:00"/>
    <s v="13:56"/>
    <d v="1899-12-31T07:19:10"/>
    <x v="0"/>
    <x v="0"/>
    <x v="5"/>
    <x v="1"/>
    <n v="8193"/>
  </r>
  <r>
    <n v="4671"/>
    <d v="2024-01-20T21:16:19"/>
    <d v="2024-01-20T21:17:01"/>
    <s v="46049316@ventasyservicios.com.co"/>
    <s v="Evelin Gicela Diaz Garzon"/>
    <m/>
    <d v="2024-01-20T00:00:00"/>
    <s v="01:49"/>
    <x v="7"/>
    <m/>
    <m/>
    <m/>
    <m/>
    <m/>
    <m/>
    <s v="hugo-sanchez01@hotmail.com"/>
    <s v="Re: CESION DE CONTRATO"/>
    <m/>
    <m/>
    <s v="3153375927"/>
    <s v="GRANITOS DE LA COSTA CARI"/>
    <s v="SOHO"/>
    <s v="CLIENTE CLAR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20T00:00:00"/>
    <m/>
    <m/>
    <x v="79"/>
    <x v="6"/>
    <x v="0"/>
    <x v="0"/>
    <x v="0"/>
    <n v="1"/>
    <n v="1"/>
    <n v="1"/>
    <n v="1"/>
    <x v="2"/>
    <n v="2"/>
    <s v="3153375927GRANITOS DE LA COSTA CARI"/>
    <x v="0"/>
    <d v="2024-01-20T00:00:00"/>
    <x v="4635"/>
    <d v="1899-12-30T00:00:00"/>
    <d v="2024-01-20T01:49:00"/>
    <s v="01:49"/>
    <d v="1899-12-30T19:28:01"/>
    <x v="4"/>
    <x v="2"/>
    <x v="22"/>
    <x v="1"/>
    <n v="8193"/>
  </r>
  <r>
    <n v="4672"/>
    <d v="2024-01-20T21:10:58"/>
    <d v="2024-01-20T21:19:38"/>
    <s v="45577874@ventasyservicios.com.co"/>
    <s v="David Andres Pardo Torres"/>
    <m/>
    <d v="2024-01-19T00:00:00"/>
    <s v="17:40"/>
    <x v="4"/>
    <m/>
    <m/>
    <m/>
    <m/>
    <m/>
    <m/>
    <m/>
    <m/>
    <s v="directora.admonctf01@gmail.com"/>
    <s v="CESION DE CONTRATO"/>
    <s v="12996736"/>
    <s v="ADMINISTRACION GESTION Y SERVICIOS LOGISTICOS S.A.S"/>
    <s v="MICRO"/>
    <s v="CLIENTE EXTERNO"/>
    <x v="0"/>
    <m/>
    <s v="FIJO"/>
    <s v="FO"/>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20T00:00:00"/>
    <s v="20699268"/>
    <m/>
    <x v="37"/>
    <x v="0"/>
    <x v="0"/>
    <x v="0"/>
    <x v="0"/>
    <n v="1"/>
    <n v="1"/>
    <n v="1"/>
    <n v="1"/>
    <x v="0"/>
    <n v="1"/>
    <s v="12996736ADMINISTRACION GESTION Y SERVICIOS LOGISTICOS S.A.S"/>
    <x v="0"/>
    <d v="2024-01-20T00:00:00"/>
    <x v="4636"/>
    <d v="1899-12-30T00:00:00"/>
    <d v="2024-01-19T17:40:00"/>
    <s v="17:40"/>
    <d v="1899-12-31T03:39:38"/>
    <x v="0"/>
    <x v="0"/>
    <x v="14"/>
    <x v="0"/>
    <n v="8193"/>
  </r>
  <r>
    <n v="4673"/>
    <d v="2024-01-20T21:17:12"/>
    <d v="2024-01-20T21:21:17"/>
    <s v="46049316@ventasyservicios.com.co"/>
    <s v="Evelin Gicela Diaz Garzon"/>
    <m/>
    <d v="2024-01-19T00:00:00"/>
    <s v="11:17"/>
    <x v="0"/>
    <m/>
    <m/>
    <m/>
    <m/>
    <m/>
    <m/>
    <m/>
    <m/>
    <s v="brenda.luna@claro.com.co"/>
    <s v="RV: cambio de DID // TECNOLOGIAS ISYSCOL SAS // NIT 900698050-9!"/>
    <s v="900.698.050"/>
    <s v="TECNOLOGIAS ISYSCOL SAS "/>
    <s v="PYME PEQUEÑA"/>
    <s v="CLIENTE CLARO"/>
    <x v="0"/>
    <m/>
    <s v="FIJO"/>
    <s v="FO"/>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20T00:00:00"/>
    <m/>
    <m/>
    <x v="58"/>
    <x v="0"/>
    <x v="0"/>
    <x v="16"/>
    <x v="1"/>
    <n v="1"/>
    <n v="1"/>
    <n v="1"/>
    <n v="1"/>
    <x v="0"/>
    <n v="1"/>
    <s v="900.698.050TECNOLOGIAS ISYSCOL SAS "/>
    <x v="0"/>
    <d v="2024-01-20T00:00:00"/>
    <x v="4637"/>
    <d v="1899-12-30T00:00:00"/>
    <d v="2024-01-19T11:17:00"/>
    <s v="11:17"/>
    <d v="1899-12-31T10:04:17"/>
    <x v="0"/>
    <x v="0"/>
    <x v="22"/>
    <x v="1"/>
    <n v="8193"/>
  </r>
  <r>
    <n v="4674"/>
    <d v="2024-01-20T21:21:26"/>
    <d v="2024-01-20T21:22:41"/>
    <s v="45961543@ventasyservicios.com.co"/>
    <s v="Juan Jose Duque Aguirre"/>
    <m/>
    <d v="2024-01-19T00:00:00"/>
    <s v="20:09"/>
    <x v="0"/>
    <m/>
    <m/>
    <m/>
    <m/>
    <m/>
    <m/>
    <m/>
    <m/>
    <s v="catalina.sepulved.ext@claro.com.co"/>
    <s v="Re: FACTURA C.I NUTREO ID 12094500"/>
    <s v="12094500"/>
    <s v="C.I NUTREO S.A.S"/>
    <s v="PYME MEDIANA"/>
    <s v="CLIENTE CLAR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20T00:00:00"/>
    <m/>
    <m/>
    <x v="9"/>
    <x v="0"/>
    <x v="0"/>
    <x v="0"/>
    <x v="0"/>
    <n v="1"/>
    <n v="1"/>
    <n v="1"/>
    <n v="1"/>
    <x v="2"/>
    <n v="2"/>
    <s v="12094500C.I NUTREO S.A.S"/>
    <x v="0"/>
    <d v="2024-01-20T00:00:00"/>
    <x v="4638"/>
    <d v="1899-12-30T00:00:00"/>
    <d v="2024-01-19T20:09:00"/>
    <s v="20:09"/>
    <d v="1899-12-31T01:13:41"/>
    <x v="0"/>
    <x v="0"/>
    <x v="6"/>
    <x v="1"/>
    <n v="8193"/>
  </r>
  <r>
    <n v="4675"/>
    <d v="2024-01-20T21:22:59"/>
    <d v="2024-01-20T21:23:38"/>
    <s v="45961452@ventasyservicios.com.co"/>
    <s v="Natalia Buenano Gonzalez"/>
    <m/>
    <d v="2024-01-19T00:00:00"/>
    <s v="14:05"/>
    <x v="0"/>
    <m/>
    <m/>
    <m/>
    <m/>
    <m/>
    <m/>
    <m/>
    <m/>
    <s v="auxcontablemed@transportesci.com.co"/>
    <s v="Re: Fwd: SOLICITUD DESCUENTO"/>
    <s v="3104479702"/>
    <s v="TRANSPORTES C.I. S.A.S."/>
    <s v="MICRO"/>
    <s v="CLIENTE EXTERNO"/>
    <x v="0"/>
    <m/>
    <s v="MÓVIL"/>
    <m/>
    <m/>
    <s v="INCLUSIONES - EXCLUSIONES"/>
    <m/>
    <m/>
    <m/>
    <m/>
    <m/>
    <m/>
    <m/>
    <m/>
    <m/>
    <m/>
    <m/>
    <m/>
    <m/>
    <m/>
    <m/>
    <m/>
    <m/>
    <m/>
    <m/>
    <m/>
    <m/>
    <m/>
    <m/>
    <m/>
    <s v="INFORMACIÓN - ACLARACIÓN"/>
    <m/>
    <m/>
    <m/>
    <m/>
    <m/>
    <m/>
    <m/>
    <m/>
    <m/>
    <m/>
    <m/>
    <m/>
    <m/>
    <m/>
    <m/>
    <m/>
    <m/>
    <m/>
    <m/>
    <m/>
    <m/>
    <m/>
    <m/>
    <m/>
    <m/>
    <m/>
    <m/>
    <m/>
    <m/>
    <m/>
    <m/>
    <m/>
    <m/>
    <m/>
    <m/>
    <m/>
    <m/>
    <m/>
    <m/>
    <m/>
    <m/>
    <m/>
    <m/>
    <m/>
    <m/>
    <m/>
    <m/>
    <m/>
    <m/>
    <m/>
    <m/>
    <m/>
    <m/>
    <m/>
    <m/>
    <m/>
    <m/>
    <m/>
    <m/>
    <m/>
    <m/>
    <m/>
    <m/>
    <m/>
    <m/>
    <m/>
    <m/>
    <m/>
    <m/>
    <m/>
    <m/>
    <m/>
    <m/>
    <m/>
    <m/>
    <m/>
    <m/>
    <m/>
    <m/>
    <m/>
    <m/>
    <m/>
    <m/>
    <x v="0"/>
    <m/>
    <m/>
    <m/>
    <m/>
    <m/>
    <s v="GESTIONADO"/>
    <m/>
    <d v="2024-01-20T00:00:00"/>
    <s v="Reasignado contactopyme"/>
    <m/>
    <x v="98"/>
    <x v="0"/>
    <x v="0"/>
    <x v="0"/>
    <x v="0"/>
    <n v="1"/>
    <n v="1"/>
    <n v="1"/>
    <n v="1"/>
    <x v="0"/>
    <n v="1"/>
    <s v="3104479702TRANSPORTES C.I. S.A.S."/>
    <x v="0"/>
    <d v="2024-01-20T00:00:00"/>
    <x v="4639"/>
    <d v="1899-12-30T00:00:00"/>
    <d v="2024-01-19T14:05:00"/>
    <s v="14:05"/>
    <d v="1899-12-31T07:18:38"/>
    <x v="0"/>
    <x v="0"/>
    <x v="5"/>
    <x v="1"/>
    <n v="8193"/>
  </r>
  <r>
    <n v="4676"/>
    <d v="2024-01-20T21:28:57"/>
    <d v="2024-01-20T21:29:47"/>
    <s v="45961452@ventasyservicios.com.co"/>
    <s v="Natalia Buenano Gonzalez"/>
    <m/>
    <d v="2024-01-19T00:00:00"/>
    <s v="14:07"/>
    <x v="0"/>
    <m/>
    <m/>
    <m/>
    <m/>
    <m/>
    <m/>
    <m/>
    <m/>
    <s v="dpena@canal1.com.co"/>
    <s v="Re: Fwd: RV: Certificado: Tu Contrato de Servicios Claro"/>
    <s v="04747424"/>
    <s v="PQR DE INCONSISTENCIAS"/>
    <s v="NO DETERMINADO"/>
    <s v="CLIENTE EXTERNO"/>
    <x v="0"/>
    <m/>
    <s v="FIJO"/>
    <s v="HFC"/>
    <s v="CASO RECHAZADO"/>
    <m/>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20T00:00:00"/>
    <s v="Reasignado contactopyme"/>
    <m/>
    <x v="3"/>
    <x v="0"/>
    <x v="0"/>
    <x v="0"/>
    <x v="0"/>
    <n v="1"/>
    <n v="1"/>
    <n v="1"/>
    <n v="1"/>
    <x v="2"/>
    <n v="9"/>
    <s v="04747424PQR DE INCONSISTENCIAS"/>
    <x v="0"/>
    <d v="2024-01-20T00:00:00"/>
    <x v="4640"/>
    <d v="1899-12-30T00:00:00"/>
    <d v="2024-01-19T14:07:00"/>
    <s v="14:07"/>
    <d v="1899-12-31T07:22:47"/>
    <x v="0"/>
    <x v="0"/>
    <x v="5"/>
    <x v="1"/>
    <n v="8193"/>
  </r>
  <r>
    <n v="4677"/>
    <d v="2024-01-20T21:25:43"/>
    <d v="2024-01-20T21:31:00"/>
    <s v="45577874@ventasyservicios.com.co"/>
    <s v="David Andres Pardo Torres"/>
    <m/>
    <d v="2024-01-19T00:00:00"/>
    <s v="17:57"/>
    <x v="4"/>
    <m/>
    <m/>
    <m/>
    <m/>
    <m/>
    <m/>
    <m/>
    <m/>
    <s v="facturacion.orgvalenciasas@gmail.com"/>
    <s v="Solicitud cesión de contrato ALBERT VALENCIA a ORGANZACION VALENCIA SAS"/>
    <s v="92140243"/>
    <s v="ALBERT VALENCIA SERRATO"/>
    <s v="SOHO"/>
    <s v="CLIENTE EXTERNO"/>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20T00:00:00"/>
    <s v="996993196"/>
    <m/>
    <x v="37"/>
    <x v="0"/>
    <x v="0"/>
    <x v="0"/>
    <x v="0"/>
    <n v="1"/>
    <n v="1"/>
    <n v="1"/>
    <n v="1"/>
    <x v="0"/>
    <n v="1"/>
    <s v="92140243ALBERT VALENCIA SERRATO"/>
    <x v="0"/>
    <d v="2024-01-20T00:00:00"/>
    <x v="4641"/>
    <d v="1899-12-30T00:00:00"/>
    <d v="2024-01-19T17:57:00"/>
    <s v="17:57"/>
    <d v="1899-12-31T03:34:00"/>
    <x v="0"/>
    <x v="0"/>
    <x v="14"/>
    <x v="0"/>
    <n v="8193"/>
  </r>
  <r>
    <n v="4678"/>
    <d v="2024-01-20T21:29:50"/>
    <d v="2024-01-20T21:35:46"/>
    <s v="45961452@ventasyservicios.com.co"/>
    <s v="Natalia Buenano Gonzalez"/>
    <m/>
    <d v="2024-01-19T00:00:00"/>
    <s v="14:08"/>
    <x v="0"/>
    <m/>
    <m/>
    <m/>
    <m/>
    <m/>
    <m/>
    <m/>
    <m/>
    <s v="juanavg07@gmail.com"/>
    <s v="Re: Fwd: Re: Fwd: Re: Registro de celular IMEI"/>
    <s v="3103858903"/>
    <s v="NOVA ENTRETENIMIENTO S.A."/>
    <s v="INTERMEDIAS"/>
    <s v="CLIENTE EXTERN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20T00:00:00"/>
    <s v="Reasignado contactopyme"/>
    <m/>
    <x v="73"/>
    <x v="0"/>
    <x v="0"/>
    <x v="0"/>
    <x v="0"/>
    <n v="1"/>
    <n v="1"/>
    <n v="1"/>
    <n v="1"/>
    <x v="0"/>
    <n v="1"/>
    <s v="3103858903NOVA ENTRETENIMIENTO S.A."/>
    <x v="0"/>
    <d v="2024-01-20T00:00:00"/>
    <x v="4642"/>
    <d v="1899-12-30T00:00:00"/>
    <d v="2024-01-19T14:08:00"/>
    <s v="14:08"/>
    <d v="1899-12-31T07:27:46"/>
    <x v="0"/>
    <x v="0"/>
    <x v="5"/>
    <x v="1"/>
    <n v="8193"/>
  </r>
  <r>
    <n v="4679"/>
    <d v="2024-01-20T21:37:19"/>
    <d v="2024-01-20T21:44:07"/>
    <s v="45577874@ventasyservicios.com.co"/>
    <s v="David Andres Pardo Torres"/>
    <m/>
    <d v="2024-01-19T00:00:00"/>
    <s v="18:25"/>
    <x v="4"/>
    <m/>
    <m/>
    <m/>
    <m/>
    <m/>
    <m/>
    <m/>
    <m/>
    <s v="financiero@dermalaser.com.co"/>
    <s v="Cesión de contrato Popayán- Inversiones dermatológicas sas"/>
    <s v="06316947"/>
    <s v="INVERSIONE DERMATOLOGICAS SAS"/>
    <s v="SOHO"/>
    <s v="CLIENTE EXTERNO"/>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20T00:00:00"/>
    <s v="996993318"/>
    <m/>
    <x v="37"/>
    <x v="0"/>
    <x v="0"/>
    <x v="0"/>
    <x v="0"/>
    <n v="1"/>
    <n v="1"/>
    <n v="1"/>
    <n v="1"/>
    <x v="2"/>
    <n v="2"/>
    <s v="06316947INVERSIONE DERMATOLOGICAS SAS"/>
    <x v="0"/>
    <d v="2024-01-20T00:00:00"/>
    <x v="4643"/>
    <d v="1899-12-30T00:00:00"/>
    <d v="2024-01-19T18:25:00"/>
    <s v="18:25"/>
    <d v="1899-12-31T03:19:07"/>
    <x v="0"/>
    <x v="0"/>
    <x v="14"/>
    <x v="0"/>
    <n v="8193"/>
  </r>
  <r>
    <n v="4680"/>
    <d v="2024-01-20T21:36:26"/>
    <d v="2024-01-20T21:45:20"/>
    <s v="45961452@ventasyservicios.com.co"/>
    <s v="Natalia Buenano Gonzalez"/>
    <m/>
    <d v="2024-01-19T00:00:00"/>
    <s v="14:10"/>
    <x v="0"/>
    <m/>
    <m/>
    <m/>
    <m/>
    <m/>
    <m/>
    <m/>
    <m/>
    <s v="ecominerossas2016@gmail.com"/>
    <s v="Re: Fwd: SOLICITUD RELACION DE LINEAS CELULARES ASOCIADAS AL NIT 900502758-3/ECO DESARROLLOS MINEROS S.A.S"/>
    <s v="8.22142811"/>
    <s v="ECO DESARROLLOS MINEROS S"/>
    <s v="MICRO"/>
    <s v="CLIENTE EXTERNO"/>
    <x v="0"/>
    <m/>
    <s v="MÓVIL"/>
    <m/>
    <m/>
    <s v="REPORTES"/>
    <m/>
    <m/>
    <m/>
    <m/>
    <m/>
    <m/>
    <m/>
    <m/>
    <m/>
    <m/>
    <m/>
    <m/>
    <m/>
    <m/>
    <m/>
    <m/>
    <m/>
    <m/>
    <m/>
    <m/>
    <m/>
    <m/>
    <m/>
    <m/>
    <m/>
    <m/>
    <m/>
    <m/>
    <m/>
    <m/>
    <m/>
    <m/>
    <m/>
    <m/>
    <m/>
    <m/>
    <m/>
    <m/>
    <m/>
    <m/>
    <m/>
    <m/>
    <m/>
    <m/>
    <m/>
    <m/>
    <s v="REPORTE CORPORATIVO"/>
    <m/>
    <m/>
    <m/>
    <m/>
    <m/>
    <m/>
    <m/>
    <m/>
    <m/>
    <m/>
    <m/>
    <m/>
    <m/>
    <m/>
    <m/>
    <m/>
    <m/>
    <m/>
    <m/>
    <m/>
    <m/>
    <m/>
    <m/>
    <m/>
    <m/>
    <m/>
    <m/>
    <m/>
    <m/>
    <m/>
    <m/>
    <m/>
    <m/>
    <m/>
    <m/>
    <m/>
    <m/>
    <m/>
    <m/>
    <m/>
    <m/>
    <m/>
    <m/>
    <m/>
    <m/>
    <m/>
    <m/>
    <m/>
    <m/>
    <m/>
    <m/>
    <m/>
    <m/>
    <m/>
    <m/>
    <m/>
    <m/>
    <m/>
    <m/>
    <m/>
    <m/>
    <x v="0"/>
    <m/>
    <m/>
    <m/>
    <m/>
    <m/>
    <s v="GESTIONADO"/>
    <m/>
    <d v="2024-01-20T00:00:00"/>
    <s v="Reasignado contactopyme"/>
    <m/>
    <x v="49"/>
    <x v="0"/>
    <x v="0"/>
    <x v="0"/>
    <x v="0"/>
    <n v="1"/>
    <n v="1"/>
    <n v="1"/>
    <n v="1"/>
    <x v="0"/>
    <n v="1"/>
    <s v="8.22142811ECO DESARROLLOS MINEROS S"/>
    <x v="0"/>
    <d v="2024-01-20T00:00:00"/>
    <x v="4644"/>
    <d v="1899-12-30T00:00:00"/>
    <d v="2024-01-19T14:10:00"/>
    <s v="14:10"/>
    <d v="1899-12-31T07:35:20"/>
    <x v="0"/>
    <x v="0"/>
    <x v="5"/>
    <x v="1"/>
    <n v="8193"/>
  </r>
  <r>
    <n v="4681"/>
    <d v="2024-01-20T21:22:43"/>
    <d v="2024-01-20T21:47:00"/>
    <s v="45961543@ventasyservicios.com.co"/>
    <s v="Juan Jose Duque Aguirre"/>
    <m/>
    <d v="2024-01-19T00:00:00"/>
    <s v="20:41"/>
    <x v="0"/>
    <m/>
    <m/>
    <m/>
    <m/>
    <m/>
    <m/>
    <m/>
    <m/>
    <s v="natalia.pino@claro.com.co"/>
    <s v="RV: Cancelación Líneas Celulares  // AGENCIA DE EDUCACION SUPERIOR SAPIENCIA// NIT 900602106"/>
    <s v="8.22385913"/>
    <s v="AGENCIA DE EDUCACION POST"/>
    <s v="MICRO"/>
    <s v="CLIENTE CLAR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20T00:00:00"/>
    <m/>
    <m/>
    <x v="61"/>
    <x v="0"/>
    <x v="0"/>
    <x v="0"/>
    <x v="0"/>
    <n v="1"/>
    <n v="1"/>
    <n v="1"/>
    <n v="1"/>
    <x v="0"/>
    <n v="1"/>
    <s v="8.22385913AGENCIA DE EDUCACION POST"/>
    <x v="0"/>
    <d v="2024-01-20T00:00:00"/>
    <x v="4645"/>
    <d v="1899-12-30T00:00:00"/>
    <d v="2024-01-19T20:41:00"/>
    <s v="20:41"/>
    <d v="1899-12-31T01:06:00"/>
    <x v="0"/>
    <x v="0"/>
    <x v="6"/>
    <x v="1"/>
    <n v="8193"/>
  </r>
  <r>
    <n v="4682"/>
    <d v="2024-01-20T21:53:55"/>
    <d v="2024-01-20T21:54:35"/>
    <s v="45961452@ventasyservicios.com.co"/>
    <s v="Natalia Buenano Gonzalez"/>
    <m/>
    <d v="2024-01-19T00:00:00"/>
    <s v="11:35"/>
    <x v="0"/>
    <m/>
    <m/>
    <m/>
    <m/>
    <m/>
    <m/>
    <m/>
    <m/>
    <s v="CASOS.MULTIPLAY@claro.com.co"/>
    <s v="Re: apoyo cuenta pymes 73520861"/>
    <s v="73520861"/>
    <s v="REA SOLUCIONES SAS  "/>
    <s v="PYME PEQUEÑA"/>
    <s v="CONSULTOR COMERCIAL"/>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20T00:00:00"/>
    <s v="Reasignado contactopyme"/>
    <m/>
    <x v="57"/>
    <x v="0"/>
    <x v="0"/>
    <x v="26"/>
    <x v="1"/>
    <n v="1"/>
    <n v="1"/>
    <n v="1"/>
    <n v="1"/>
    <x v="0"/>
    <n v="1"/>
    <s v="73520861REA SOLUCIONES SAS  "/>
    <x v="0"/>
    <d v="2024-01-20T00:00:00"/>
    <x v="4646"/>
    <d v="1899-12-30T00:00:00"/>
    <d v="2024-01-19T11:35:00"/>
    <s v="11:35"/>
    <d v="1899-12-31T10:19:35"/>
    <x v="0"/>
    <x v="0"/>
    <x v="5"/>
    <x v="1"/>
    <n v="8193"/>
  </r>
  <r>
    <n v="4683"/>
    <d v="2024-01-20T21:51:03"/>
    <d v="2024-01-20T21:56:40"/>
    <s v="45577874@ventasyservicios.com.co"/>
    <s v="David Andres Pardo Torres"/>
    <m/>
    <d v="2024-01-19T00:00:00"/>
    <s v="18:49"/>
    <x v="4"/>
    <m/>
    <m/>
    <m/>
    <m/>
    <m/>
    <m/>
    <m/>
    <m/>
    <s v="maritto18@gmail.com"/>
    <s v="Re: Suspensión Contrato de Servicio Internet Hogar Cto # 63548198"/>
    <s v="63548198"/>
    <s v="MARIA CACERES CACERES"/>
    <s v="SOH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20T00:00:00"/>
    <s v="996993436"/>
    <m/>
    <x v="58"/>
    <x v="0"/>
    <x v="0"/>
    <x v="0"/>
    <x v="0"/>
    <n v="1"/>
    <n v="1"/>
    <n v="1"/>
    <n v="1"/>
    <x v="2"/>
    <n v="2"/>
    <s v="63548198MARIA CACERES CACERES"/>
    <x v="0"/>
    <d v="2024-01-20T00:00:00"/>
    <x v="4647"/>
    <d v="1899-12-30T00:00:00"/>
    <d v="2024-01-19T18:49:00"/>
    <s v="18:49"/>
    <d v="1899-12-31T03:07:40"/>
    <x v="0"/>
    <x v="0"/>
    <x v="14"/>
    <x v="0"/>
    <n v="8193"/>
  </r>
  <r>
    <n v="4684"/>
    <d v="2024-01-20T16:07:58"/>
    <d v="2024-01-20T22:04:27"/>
    <s v="45664102@ventasyservicios.com.co"/>
    <s v="Angie Tatiana Tique Cardozo"/>
    <m/>
    <d v="2024-01-20T00:00:00"/>
    <s v="3:43 p. m."/>
    <x v="0"/>
    <m/>
    <m/>
    <m/>
    <m/>
    <m/>
    <m/>
    <m/>
    <m/>
    <s v="Mabel.GonzalezV@claro.com.co"/>
    <s v="RV: solicitud reporte corporativo // DORYS LOPEZ COMPANIA S. EN C. nit 900792556"/>
    <s v="900792556"/>
    <s v="DORYS LOPEZ COMPANIA S."/>
    <s v="PYME MEDIANA"/>
    <s v="CLIENTE CLARO"/>
    <x v="0"/>
    <m/>
    <s v="MÓVIL"/>
    <m/>
    <m/>
    <s v="REPORTES"/>
    <m/>
    <m/>
    <m/>
    <m/>
    <m/>
    <m/>
    <m/>
    <m/>
    <m/>
    <m/>
    <m/>
    <m/>
    <m/>
    <m/>
    <m/>
    <m/>
    <m/>
    <m/>
    <m/>
    <m/>
    <m/>
    <m/>
    <m/>
    <m/>
    <m/>
    <m/>
    <m/>
    <m/>
    <m/>
    <m/>
    <m/>
    <m/>
    <m/>
    <m/>
    <m/>
    <m/>
    <m/>
    <m/>
    <m/>
    <m/>
    <m/>
    <m/>
    <m/>
    <m/>
    <m/>
    <m/>
    <s v="REPORTE CORPORATIVO"/>
    <m/>
    <m/>
    <m/>
    <m/>
    <m/>
    <m/>
    <m/>
    <m/>
    <m/>
    <m/>
    <m/>
    <m/>
    <m/>
    <m/>
    <m/>
    <m/>
    <m/>
    <m/>
    <m/>
    <m/>
    <m/>
    <m/>
    <m/>
    <m/>
    <m/>
    <m/>
    <m/>
    <m/>
    <m/>
    <m/>
    <m/>
    <m/>
    <m/>
    <m/>
    <m/>
    <m/>
    <m/>
    <m/>
    <m/>
    <m/>
    <m/>
    <m/>
    <m/>
    <m/>
    <m/>
    <m/>
    <m/>
    <m/>
    <m/>
    <m/>
    <m/>
    <m/>
    <m/>
    <m/>
    <m/>
    <m/>
    <m/>
    <m/>
    <m/>
    <m/>
    <m/>
    <x v="0"/>
    <m/>
    <m/>
    <m/>
    <m/>
    <m/>
    <s v="GESTIONADO"/>
    <m/>
    <d v="2024-01-20T00:00:00"/>
    <s v="NO APLICA"/>
    <s v="NO APLICA"/>
    <x v="49"/>
    <x v="0"/>
    <x v="0"/>
    <x v="0"/>
    <x v="0"/>
    <n v="1"/>
    <n v="1"/>
    <n v="1"/>
    <n v="1"/>
    <x v="0"/>
    <n v="1"/>
    <s v="900792556DORYS LOPEZ COMPANIA S."/>
    <x v="1"/>
    <d v="2024-01-20T00:00:00"/>
    <x v="4648"/>
    <d v="1899-12-30T00:00:00"/>
    <d v="2024-01-20T03:43:00"/>
    <s v="3:43"/>
    <d v="1899-12-30T18:21:27"/>
    <x v="4"/>
    <x v="2"/>
    <x v="16"/>
    <x v="1"/>
    <n v="8193"/>
  </r>
  <r>
    <n v="4685"/>
    <d v="2024-01-20T22:00:15"/>
    <d v="2024-01-20T22:06:07"/>
    <s v="45577874@ventasyservicios.com.co"/>
    <s v="David Andres Pardo Torres"/>
    <m/>
    <d v="2024-01-19T00:00:00"/>
    <s v="20:48"/>
    <x v="4"/>
    <m/>
    <m/>
    <m/>
    <m/>
    <m/>
    <m/>
    <m/>
    <m/>
    <s v="amanee.gerencia@gmail.com"/>
    <s v="Re: cesion de contrato"/>
    <s v="47330838"/>
    <s v="CLARA CIFUENTES CASTRO"/>
    <s v="MASIVO"/>
    <s v="CLIENTE EXTERNO"/>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20T00:00:00"/>
    <s v="996993503"/>
    <m/>
    <x v="37"/>
    <x v="0"/>
    <x v="0"/>
    <x v="0"/>
    <x v="0"/>
    <n v="1"/>
    <n v="1"/>
    <n v="1"/>
    <n v="1"/>
    <x v="2"/>
    <n v="2"/>
    <s v="47330838CLARA CIFUENTES CASTRO"/>
    <x v="0"/>
    <d v="2024-01-20T00:00:00"/>
    <x v="4649"/>
    <d v="1899-12-30T00:00:00"/>
    <d v="2024-01-19T20:48:00"/>
    <s v="20:48"/>
    <d v="1899-12-31T01:18:07"/>
    <x v="0"/>
    <x v="0"/>
    <x v="14"/>
    <x v="0"/>
    <n v="8193"/>
  </r>
  <r>
    <n v="4686"/>
    <d v="2024-01-20T22:14:02"/>
    <d v="2024-01-20T22:14:12"/>
    <s v="45961543@ventasyservicios.com.co"/>
    <s v="Juan Jose Duque Aguirre"/>
    <m/>
    <d v="2024-01-20T00:00:00"/>
    <s v="21:06"/>
    <x v="0"/>
    <m/>
    <m/>
    <m/>
    <m/>
    <m/>
    <m/>
    <m/>
    <m/>
    <s v="natalia.pino@claro.com.co"/>
    <s v="RV: SOLICITUD CANCELACIÓN LÍNEAS MOVILES"/>
    <s v="8.22454699"/>
    <s v="VC INGENIERIA Y TELECOMUN"/>
    <s v="MICRO"/>
    <s v="CLIENTE CLAR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20T00:00:00"/>
    <m/>
    <m/>
    <x v="61"/>
    <x v="0"/>
    <x v="0"/>
    <x v="0"/>
    <x v="0"/>
    <n v="1"/>
    <n v="1"/>
    <n v="1"/>
    <n v="1"/>
    <x v="0"/>
    <n v="1"/>
    <s v="8.22454699VC INGENIERIA Y TELECOMUN"/>
    <x v="2"/>
    <d v="2024-01-20T00:00:00"/>
    <x v="4650"/>
    <d v="1899-12-30T00:00:00"/>
    <d v="2024-01-20T21:06:00"/>
    <s v="21:06"/>
    <d v="1899-12-30T01:08:12"/>
    <x v="1"/>
    <x v="1"/>
    <x v="6"/>
    <x v="1"/>
    <n v="8193"/>
  </r>
  <r>
    <n v="4687"/>
    <d v="2024-01-20T22:11:43"/>
    <d v="2024-01-20T22:16:14"/>
    <s v="45577874@ventasyservicios.com.co"/>
    <s v="David Andres Pardo Torres"/>
    <m/>
    <d v="2024-01-17T00:00:00"/>
    <s v="13:46"/>
    <x v="0"/>
    <m/>
    <m/>
    <m/>
    <m/>
    <m/>
    <m/>
    <m/>
    <m/>
    <s v="contactopyme.co@claro.com.co"/>
    <s v="Fwd: Re: Fwd: SOLICITUD CAMBIO RAZON SOCIAL SERVICIO INTERNET"/>
    <s v="16989333"/>
    <s v="JOSE HARLE MOYANO GONZALEZ"/>
    <s v="SOHO"/>
    <s v="SOPORTE TÉCNICO NEGOCIOS"/>
    <x v="0"/>
    <m/>
    <s v="FIJO"/>
    <s v="HFC"/>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20T00:00:00"/>
    <s v="996993540"/>
    <m/>
    <x v="111"/>
    <x v="0"/>
    <x v="0"/>
    <x v="0"/>
    <x v="0"/>
    <n v="1"/>
    <n v="1"/>
    <n v="1"/>
    <n v="1"/>
    <x v="0"/>
    <n v="1"/>
    <s v="16989333JOSE HARLE MOYANO GONZALEZ"/>
    <x v="0"/>
    <d v="2024-01-20T00:00:00"/>
    <x v="4651"/>
    <d v="1899-12-30T00:00:00"/>
    <d v="2024-01-17T13:46:00"/>
    <s v="13:46"/>
    <d v="1900-01-02T08:30:14"/>
    <x v="0"/>
    <x v="0"/>
    <x v="14"/>
    <x v="0"/>
    <n v="8193"/>
  </r>
  <r>
    <n v="4688"/>
    <d v="2024-01-20T22:17:11"/>
    <d v="2024-01-20T22:18:11"/>
    <s v="45664102@ventasyservicios.com.co"/>
    <s v="Angie Tatiana Tique Cardozo"/>
    <m/>
    <d v="2024-01-20T00:00:00"/>
    <s v=" 9:42 a. m."/>
    <x v="0"/>
    <m/>
    <m/>
    <m/>
    <m/>
    <m/>
    <m/>
    <m/>
    <m/>
    <s v="corporacionbiodiverso@gmail.com"/>
    <s v="Solicitud Cambio de Numero"/>
    <s v="8.22261621"/>
    <s v="CORPORACION BIODIVERSO"/>
    <s v="PYME PEQUEÑA"/>
    <s v="CLIENTE EXTERNO"/>
    <x v="0"/>
    <m/>
    <s v="MÓVIL"/>
    <m/>
    <m/>
    <s v="CAMBIO DE NÚMERO"/>
    <m/>
    <m/>
    <m/>
    <s v="INFORMACIÓN - ACLARACIÓN"/>
    <m/>
    <m/>
    <m/>
    <m/>
    <m/>
    <m/>
    <m/>
    <m/>
    <m/>
    <m/>
    <m/>
    <m/>
    <m/>
    <m/>
    <m/>
    <m/>
    <m/>
    <m/>
    <m/>
    <m/>
    <m/>
    <m/>
    <m/>
    <m/>
    <m/>
    <m/>
    <m/>
    <m/>
    <m/>
    <m/>
    <m/>
    <m/>
    <m/>
    <m/>
    <m/>
    <m/>
    <m/>
    <m/>
    <m/>
    <m/>
    <m/>
    <m/>
    <m/>
    <m/>
    <m/>
    <m/>
    <m/>
    <m/>
    <m/>
    <m/>
    <m/>
    <m/>
    <m/>
    <m/>
    <m/>
    <m/>
    <m/>
    <m/>
    <m/>
    <m/>
    <m/>
    <m/>
    <m/>
    <m/>
    <m/>
    <m/>
    <m/>
    <m/>
    <m/>
    <m/>
    <m/>
    <m/>
    <m/>
    <m/>
    <m/>
    <m/>
    <m/>
    <m/>
    <m/>
    <m/>
    <m/>
    <m/>
    <m/>
    <m/>
    <m/>
    <m/>
    <m/>
    <m/>
    <m/>
    <m/>
    <m/>
    <m/>
    <m/>
    <m/>
    <m/>
    <m/>
    <m/>
    <m/>
    <m/>
    <m/>
    <m/>
    <m/>
    <m/>
    <m/>
    <x v="0"/>
    <m/>
    <m/>
    <m/>
    <m/>
    <m/>
    <s v="GESTIONADO"/>
    <m/>
    <d v="2024-01-20T00:00:00"/>
    <s v="NO APLICA"/>
    <s v="NO APLICA"/>
    <x v="64"/>
    <x v="0"/>
    <x v="0"/>
    <x v="11"/>
    <x v="1"/>
    <n v="1"/>
    <n v="1"/>
    <n v="1"/>
    <n v="1"/>
    <x v="0"/>
    <n v="1"/>
    <s v="8.22261621CORPORACION BIODIVERSO"/>
    <x v="1"/>
    <d v="2024-01-20T00:00:00"/>
    <x v="4652"/>
    <d v="1899-12-30T00:00:00"/>
    <d v="2024-01-20T09:42:00"/>
    <s v=" 9:42"/>
    <d v="1899-12-30T12:36:11"/>
    <x v="3"/>
    <x v="2"/>
    <x v="16"/>
    <x v="1"/>
    <n v="8193"/>
  </r>
  <r>
    <n v="4689"/>
    <d v="2024-01-20T22:16:48"/>
    <d v="2024-01-20T22:19:37"/>
    <s v="45961543@ventasyservicios.com.co"/>
    <s v="Juan Jose Duque Aguirre"/>
    <m/>
    <d v="2024-01-20T00:00:00"/>
    <s v="17:23"/>
    <x v="1"/>
    <m/>
    <m/>
    <s v="MACRODESK COMUNICACIONES "/>
    <s v="901158023"/>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20T00:00:00"/>
    <m/>
    <m/>
    <x v="5"/>
    <x v="1"/>
    <x v="0"/>
    <x v="0"/>
    <x v="0"/>
    <n v="1"/>
    <n v="1"/>
    <n v="1"/>
    <n v="1"/>
    <x v="2"/>
    <n v="3"/>
    <s v="901158023"/>
    <x v="2"/>
    <d v="2024-01-20T00:00:00"/>
    <x v="4653"/>
    <d v="1899-12-30T00:00:00"/>
    <d v="2024-01-20T17:23:00"/>
    <s v="17:23"/>
    <d v="1899-12-30T04:56:37"/>
    <x v="1"/>
    <x v="1"/>
    <x v="6"/>
    <x v="1"/>
    <n v="8193"/>
  </r>
  <r>
    <n v="4690"/>
    <d v="2024-01-20T22:24:09"/>
    <d v="2024-01-20T22:25:59"/>
    <s v="45961543@ventasyservicios.com.co"/>
    <s v="Juan Jose Duque Aguirre"/>
    <m/>
    <d v="2024-01-20T00:00:00"/>
    <s v="18:43"/>
    <x v="1"/>
    <m/>
    <m/>
    <s v="INDUMEDICAS LTDA."/>
    <s v="800212930"/>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20T00:00:00"/>
    <m/>
    <m/>
    <x v="4"/>
    <x v="1"/>
    <x v="0"/>
    <x v="0"/>
    <x v="0"/>
    <n v="1"/>
    <n v="1"/>
    <n v="1"/>
    <n v="1"/>
    <x v="1"/>
    <n v="2"/>
    <s v="800212930"/>
    <x v="2"/>
    <d v="2024-01-20T00:00:00"/>
    <x v="4654"/>
    <d v="1899-12-30T00:00:00"/>
    <d v="2024-01-20T18:43:00"/>
    <s v="18:43"/>
    <d v="1899-12-30T03:42:59"/>
    <x v="1"/>
    <x v="1"/>
    <x v="6"/>
    <x v="1"/>
    <n v="8193"/>
  </r>
  <r>
    <n v="4691"/>
    <d v="2024-01-20T22:20:48"/>
    <d v="2024-01-20T22:26:23"/>
    <s v="45577874@ventasyservicios.com.co"/>
    <s v="David Andres Pardo Torres"/>
    <m/>
    <d v="2024-01-19T00:00:00"/>
    <s v="18:29"/>
    <x v="4"/>
    <m/>
    <m/>
    <m/>
    <m/>
    <m/>
    <m/>
    <m/>
    <m/>
    <s v="unidaddpi@gmail.com"/>
    <s v="Re: Solicitud de factura"/>
    <s v="13373399"/>
    <s v="UNIDAD PARA EL DESARROLLO DEL POTENCIAL INFANTIL SAS"/>
    <s v="MICRO"/>
    <s v="CLIENTE EXTERNO"/>
    <x v="0"/>
    <m/>
    <s v="FIJO"/>
    <s v="FO"/>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20T00:00:00"/>
    <s v="20700037"/>
    <m/>
    <x v="47"/>
    <x v="0"/>
    <x v="0"/>
    <x v="0"/>
    <x v="0"/>
    <n v="1"/>
    <n v="1"/>
    <n v="1"/>
    <n v="1"/>
    <x v="0"/>
    <n v="1"/>
    <s v="13373399UNIDAD PARA EL DESARROLLO DEL POTENCIAL INFANTIL SAS"/>
    <x v="0"/>
    <d v="2024-01-20T00:00:00"/>
    <x v="4655"/>
    <d v="1899-12-30T00:00:00"/>
    <d v="2024-01-19T18:29:00"/>
    <s v="18:29"/>
    <d v="1899-12-31T03:57:23"/>
    <x v="0"/>
    <x v="0"/>
    <x v="14"/>
    <x v="0"/>
    <n v="8193"/>
  </r>
  <r>
    <n v="4692"/>
    <d v="2024-01-20T22:26:11"/>
    <d v="2024-01-20T22:32:06"/>
    <s v="45961543@ventasyservicios.com.co"/>
    <s v="Juan Jose Duque Aguirre"/>
    <m/>
    <d v="2024-01-20T00:00:00"/>
    <s v="18:46"/>
    <x v="1"/>
    <m/>
    <m/>
    <s v="INDUMEDICAS LTDA."/>
    <s v="800212930"/>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20T00:00:00"/>
    <m/>
    <m/>
    <x v="4"/>
    <x v="1"/>
    <x v="0"/>
    <x v="0"/>
    <x v="0"/>
    <n v="1"/>
    <n v="1"/>
    <n v="1"/>
    <n v="1"/>
    <x v="2"/>
    <n v="2"/>
    <s v="800212930"/>
    <x v="2"/>
    <d v="2024-01-20T00:00:00"/>
    <x v="4656"/>
    <d v="1899-12-30T00:00:00"/>
    <d v="2024-01-20T18:46:00"/>
    <s v="18:46"/>
    <d v="1899-12-30T03:46:06"/>
    <x v="1"/>
    <x v="1"/>
    <x v="6"/>
    <x v="1"/>
    <n v="8193"/>
  </r>
  <r>
    <n v="4693"/>
    <d v="2024-01-20T22:35:03"/>
    <d v="2024-01-20T22:42:48"/>
    <s v="45577874@ventasyservicios.com.co"/>
    <s v="David Andres Pardo Torres"/>
    <m/>
    <d v="2024-01-20T00:00:00"/>
    <s v="09:24"/>
    <x v="4"/>
    <m/>
    <m/>
    <m/>
    <m/>
    <m/>
    <m/>
    <m/>
    <m/>
    <s v="gerencia@ard-ingenieria.com"/>
    <s v="Solicitud de suspensión definitiva línea movil"/>
    <s v="8.22376037.00.00.100002"/>
    <s v="ARD INGENIERIA E.U."/>
    <s v="SOHO"/>
    <s v="CLIENTE EXTERNO"/>
    <x v="0"/>
    <m/>
    <s v="MÓVIL"/>
    <m/>
    <m/>
    <s v="CANCELACIÓN DE LÍNEA"/>
    <m/>
    <m/>
    <m/>
    <m/>
    <m/>
    <s v="COLOCACIÓN"/>
    <m/>
    <m/>
    <m/>
    <m/>
    <m/>
    <m/>
    <m/>
    <m/>
    <m/>
    <m/>
    <m/>
    <m/>
    <m/>
    <m/>
    <m/>
    <m/>
    <m/>
    <m/>
    <m/>
    <m/>
    <m/>
    <m/>
    <m/>
    <m/>
    <m/>
    <m/>
    <m/>
    <m/>
    <m/>
    <m/>
    <m/>
    <m/>
    <m/>
    <m/>
    <m/>
    <m/>
    <m/>
    <m/>
    <m/>
    <m/>
    <m/>
    <m/>
    <m/>
    <m/>
    <m/>
    <m/>
    <m/>
    <m/>
    <m/>
    <m/>
    <m/>
    <m/>
    <m/>
    <m/>
    <m/>
    <m/>
    <m/>
    <m/>
    <m/>
    <m/>
    <m/>
    <m/>
    <m/>
    <m/>
    <m/>
    <m/>
    <m/>
    <m/>
    <m/>
    <m/>
    <m/>
    <m/>
    <m/>
    <m/>
    <m/>
    <m/>
    <m/>
    <m/>
    <m/>
    <m/>
    <m/>
    <m/>
    <m/>
    <m/>
    <m/>
    <m/>
    <m/>
    <m/>
    <m/>
    <m/>
    <m/>
    <m/>
    <m/>
    <m/>
    <m/>
    <m/>
    <m/>
    <m/>
    <m/>
    <s v="NO INDICA MOTIVO"/>
    <m/>
    <m/>
    <x v="1"/>
    <m/>
    <m/>
    <s v="1"/>
    <m/>
    <m/>
    <s v="GESTIONADO"/>
    <m/>
    <d v="2024-01-20T00:00:00"/>
    <s v="171"/>
    <m/>
    <x v="25"/>
    <x v="0"/>
    <x v="0"/>
    <x v="22"/>
    <x v="1"/>
    <n v="1"/>
    <n v="1"/>
    <n v="1"/>
    <n v="1"/>
    <x v="0"/>
    <n v="1"/>
    <s v="8.22376037.00.00.100002ARD INGENIERIA E.U."/>
    <x v="0"/>
    <d v="2024-01-20T00:00:00"/>
    <x v="4657"/>
    <d v="1899-12-30T00:00:00"/>
    <d v="2024-01-20T09:24:00"/>
    <s v="09:24"/>
    <d v="1899-12-30T13:18:48"/>
    <x v="3"/>
    <x v="2"/>
    <x v="14"/>
    <x v="0"/>
    <n v="8193"/>
  </r>
  <r>
    <n v="4694"/>
    <d v="2024-01-20T22:32:15"/>
    <d v="2024-01-20T22:45:38"/>
    <s v="45961543@ventasyservicios.com.co"/>
    <s v="Juan Jose Duque Aguirre"/>
    <m/>
    <d v="2024-01-20T00:00:00"/>
    <s v="20:28"/>
    <x v="1"/>
    <m/>
    <m/>
    <s v="MARIANNE LAUSCHUS TAMAYO"/>
    <s v="52697458"/>
    <s v="INFORMACIÓN"/>
    <m/>
    <m/>
    <m/>
    <m/>
    <m/>
    <m/>
    <m/>
    <m/>
    <m/>
    <x v="2"/>
    <m/>
    <m/>
    <m/>
    <m/>
    <m/>
    <m/>
    <m/>
    <m/>
    <m/>
    <m/>
    <m/>
    <m/>
    <m/>
    <m/>
    <m/>
    <m/>
    <m/>
    <m/>
    <m/>
    <m/>
    <m/>
    <m/>
    <m/>
    <m/>
    <m/>
    <m/>
    <m/>
    <m/>
    <m/>
    <m/>
    <m/>
    <m/>
    <m/>
    <m/>
    <m/>
    <m/>
    <m/>
    <m/>
    <m/>
    <m/>
    <m/>
    <m/>
    <m/>
    <m/>
    <m/>
    <m/>
    <m/>
    <m/>
    <m/>
    <m/>
    <m/>
    <m/>
    <m/>
    <m/>
    <m/>
    <m/>
    <m/>
    <m/>
    <m/>
    <m/>
    <m/>
    <m/>
    <m/>
    <m/>
    <m/>
    <m/>
    <m/>
    <m/>
    <m/>
    <m/>
    <m/>
    <m/>
    <m/>
    <m/>
    <m/>
    <m/>
    <m/>
    <m/>
    <m/>
    <m/>
    <m/>
    <m/>
    <m/>
    <m/>
    <m/>
    <m/>
    <m/>
    <m/>
    <s v="SOLICITUD CREACIÓN - CLIENTE EN GESTIÓN"/>
    <m/>
    <s v="DOCUMENTACIÓN INCOMPLETA"/>
    <m/>
    <m/>
    <m/>
    <m/>
    <m/>
    <m/>
    <m/>
    <m/>
    <m/>
    <m/>
    <m/>
    <m/>
    <m/>
    <m/>
    <m/>
    <m/>
    <m/>
    <m/>
    <m/>
    <m/>
    <m/>
    <m/>
    <x v="0"/>
    <m/>
    <m/>
    <m/>
    <m/>
    <m/>
    <s v="GESTIONADO"/>
    <m/>
    <d v="2024-01-20T00:00:00"/>
    <m/>
    <m/>
    <x v="5"/>
    <x v="1"/>
    <x v="0"/>
    <x v="0"/>
    <x v="0"/>
    <n v="1"/>
    <n v="1"/>
    <n v="1"/>
    <n v="1"/>
    <x v="0"/>
    <n v="1"/>
    <s v="52697458"/>
    <x v="2"/>
    <d v="2024-01-20T00:00:00"/>
    <x v="4658"/>
    <d v="1899-12-30T00:00:00"/>
    <d v="2024-01-20T20:28:00"/>
    <s v="20:28"/>
    <d v="1899-12-30T02:17:38"/>
    <x v="1"/>
    <x v="1"/>
    <x v="6"/>
    <x v="1"/>
    <n v="8193"/>
  </r>
  <r>
    <n v="4695"/>
    <d v="2024-01-20T22:45:51"/>
    <d v="2024-01-20T23:06:33"/>
    <s v="45961543@ventasyservicios.com.co"/>
    <s v="Juan Jose Duque Aguirre"/>
    <m/>
    <d v="2024-01-20T00:00:00"/>
    <s v="18:49"/>
    <x v="1"/>
    <m/>
    <m/>
    <s v="EASY TECH GLOBAL  COLOMBI"/>
    <s v="901236432"/>
    <s v="INFORMACIÓN"/>
    <m/>
    <m/>
    <m/>
    <m/>
    <m/>
    <m/>
    <m/>
    <m/>
    <m/>
    <x v="2"/>
    <m/>
    <m/>
    <m/>
    <m/>
    <m/>
    <m/>
    <m/>
    <m/>
    <m/>
    <m/>
    <m/>
    <m/>
    <m/>
    <m/>
    <m/>
    <m/>
    <m/>
    <m/>
    <m/>
    <m/>
    <m/>
    <m/>
    <m/>
    <m/>
    <m/>
    <m/>
    <m/>
    <m/>
    <m/>
    <m/>
    <m/>
    <m/>
    <m/>
    <m/>
    <m/>
    <m/>
    <m/>
    <m/>
    <m/>
    <m/>
    <m/>
    <m/>
    <m/>
    <m/>
    <m/>
    <m/>
    <m/>
    <m/>
    <m/>
    <m/>
    <m/>
    <m/>
    <m/>
    <m/>
    <m/>
    <m/>
    <m/>
    <m/>
    <m/>
    <m/>
    <m/>
    <m/>
    <m/>
    <m/>
    <m/>
    <m/>
    <m/>
    <m/>
    <m/>
    <m/>
    <m/>
    <m/>
    <m/>
    <m/>
    <m/>
    <m/>
    <m/>
    <m/>
    <m/>
    <m/>
    <m/>
    <m/>
    <m/>
    <m/>
    <m/>
    <m/>
    <m/>
    <m/>
    <s v="SOLICITUD CREACIÓN - CLIENTE EN GESTIÓN"/>
    <m/>
    <s v="SIN DOCUMENTACIÓN"/>
    <m/>
    <m/>
    <m/>
    <m/>
    <m/>
    <m/>
    <m/>
    <m/>
    <m/>
    <m/>
    <m/>
    <m/>
    <m/>
    <m/>
    <m/>
    <m/>
    <m/>
    <m/>
    <m/>
    <m/>
    <m/>
    <m/>
    <x v="0"/>
    <m/>
    <m/>
    <m/>
    <m/>
    <m/>
    <s v="GESTIONADO"/>
    <m/>
    <d v="2024-01-20T00:00:00"/>
    <m/>
    <m/>
    <x v="4"/>
    <x v="1"/>
    <x v="0"/>
    <x v="13"/>
    <x v="1"/>
    <n v="1"/>
    <n v="1"/>
    <n v="1"/>
    <n v="1"/>
    <x v="0"/>
    <n v="1"/>
    <s v="901236432"/>
    <x v="2"/>
    <d v="2024-01-20T00:00:00"/>
    <x v="4659"/>
    <d v="1899-12-30T00:00:00"/>
    <d v="2024-01-20T18:49:00"/>
    <s v="18:49"/>
    <d v="1899-12-30T04:17:33"/>
    <x v="1"/>
    <x v="1"/>
    <x v="6"/>
    <x v="1"/>
    <n v="8193"/>
  </r>
  <r>
    <n v="4696"/>
    <d v="2024-01-21T07:18:49"/>
    <d v="2024-01-21T07:56:43"/>
    <s v="45961588@ventasyservicios.com.co"/>
    <s v="Brian Fernando Camacho Hernandez"/>
    <m/>
    <d v="2024-01-20T00:00:00"/>
    <s v="915"/>
    <x v="4"/>
    <m/>
    <m/>
    <m/>
    <m/>
    <m/>
    <m/>
    <m/>
    <m/>
    <s v="talentohumano@servirplus.com.co"/>
    <s v="Re: CANCELACION PLANES TRANSACCIONALES"/>
    <s v="8.22479215"/>
    <s v="SERVIRPLUS"/>
    <s v="MICRO"/>
    <s v="CLIENTE EXTERNO"/>
    <x v="0"/>
    <m/>
    <s v="MÓVIL"/>
    <m/>
    <m/>
    <s v="CANCELACIÓN DE LÍNEA"/>
    <m/>
    <m/>
    <m/>
    <m/>
    <m/>
    <s v="COLOCACIÓN"/>
    <m/>
    <m/>
    <m/>
    <m/>
    <m/>
    <m/>
    <m/>
    <m/>
    <m/>
    <m/>
    <m/>
    <m/>
    <m/>
    <m/>
    <m/>
    <m/>
    <m/>
    <m/>
    <m/>
    <m/>
    <m/>
    <m/>
    <m/>
    <m/>
    <m/>
    <m/>
    <m/>
    <m/>
    <m/>
    <m/>
    <m/>
    <m/>
    <m/>
    <m/>
    <m/>
    <m/>
    <m/>
    <m/>
    <m/>
    <m/>
    <m/>
    <m/>
    <m/>
    <m/>
    <m/>
    <m/>
    <m/>
    <m/>
    <m/>
    <m/>
    <m/>
    <m/>
    <m/>
    <m/>
    <m/>
    <m/>
    <m/>
    <m/>
    <m/>
    <m/>
    <m/>
    <m/>
    <m/>
    <m/>
    <m/>
    <m/>
    <m/>
    <m/>
    <m/>
    <m/>
    <m/>
    <m/>
    <m/>
    <m/>
    <m/>
    <m/>
    <m/>
    <m/>
    <m/>
    <m/>
    <m/>
    <m/>
    <m/>
    <m/>
    <m/>
    <m/>
    <m/>
    <m/>
    <m/>
    <m/>
    <m/>
    <m/>
    <m/>
    <m/>
    <m/>
    <m/>
    <m/>
    <m/>
    <m/>
    <s v="COSTOS ELEVADOS"/>
    <m/>
    <m/>
    <x v="1"/>
    <m/>
    <m/>
    <s v="1"/>
    <m/>
    <m/>
    <s v="GESTIONADO"/>
    <m/>
    <d v="2024-01-21T00:00:00"/>
    <s v="na"/>
    <s v="na"/>
    <x v="25"/>
    <x v="0"/>
    <x v="0"/>
    <x v="0"/>
    <x v="0"/>
    <n v="1"/>
    <n v="1"/>
    <n v="1"/>
    <n v="1"/>
    <x v="0"/>
    <n v="1"/>
    <s v="8.22479215SERVIRPLUS"/>
    <x v="0"/>
    <d v="2024-01-21T00:00:00"/>
    <x v="4660"/>
    <d v="1899-12-30T00:00:00"/>
    <d v="2024-01-20T00:00:00"/>
    <s v="Hora mal diligenciada."/>
    <d v="1899-12-31T07:56:43"/>
    <x v="0"/>
    <x v="0"/>
    <x v="21"/>
    <x v="0"/>
    <n v="8193"/>
  </r>
  <r>
    <n v="4697"/>
    <d v="2024-01-21T08:13:49"/>
    <d v="2024-01-21T08:14:42"/>
    <s v="45961588@ventasyservicios.com.co"/>
    <s v="Brian Fernando Camacho Hernandez"/>
    <m/>
    <d v="2024-01-19T00:00:00"/>
    <s v="141"/>
    <x v="4"/>
    <m/>
    <m/>
    <m/>
    <m/>
    <m/>
    <m/>
    <m/>
    <m/>
    <s v="juliana021194@gmail.com"/>
    <s v="Re: Cancelación plan"/>
    <s v="3103739740"/>
    <s v="ROGELIO"/>
    <s v="PYME MEDIANA"/>
    <s v="CLIENTE CLAR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21T00:00:00"/>
    <s v="NA"/>
    <s v="NA"/>
    <x v="61"/>
    <x v="0"/>
    <x v="0"/>
    <x v="0"/>
    <x v="0"/>
    <n v="1"/>
    <n v="1"/>
    <n v="1"/>
    <n v="1"/>
    <x v="0"/>
    <n v="1"/>
    <s v="3103739740ROGELIO"/>
    <x v="0"/>
    <d v="2024-01-21T00:00:00"/>
    <x v="4661"/>
    <d v="1899-12-30T00:00:00"/>
    <d v="2024-01-19T00:00:00"/>
    <s v="Hora mal diligenciada."/>
    <d v="1900-01-01T08:14:42"/>
    <x v="0"/>
    <x v="0"/>
    <x v="21"/>
    <x v="0"/>
    <n v="8193"/>
  </r>
  <r>
    <n v="4698"/>
    <d v="2024-01-21T08:44:06"/>
    <d v="2024-01-21T08:44:46"/>
    <s v="45961588@ventasyservicios.com.co"/>
    <s v="Brian Fernando Camacho Hernandez"/>
    <m/>
    <d v="2024-01-19T00:00:00"/>
    <s v="1249"/>
    <x v="4"/>
    <m/>
    <m/>
    <m/>
    <m/>
    <m/>
    <m/>
    <m/>
    <m/>
    <s v="auxadministrativo@ingeplant.com"/>
    <s v="Re: ACTIVACION QR ESIM 3115169003"/>
    <s v="3115169003"/>
    <s v="INGEPLANT LIMITADA"/>
    <s v="MICR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21T00:00:00"/>
    <s v="NA"/>
    <s v="NAQ"/>
    <x v="21"/>
    <x v="0"/>
    <x v="0"/>
    <x v="0"/>
    <x v="0"/>
    <n v="1"/>
    <n v="1"/>
    <n v="1"/>
    <n v="1"/>
    <x v="2"/>
    <n v="2"/>
    <s v="3115169003INGEPLANT LIMITADA"/>
    <x v="0"/>
    <d v="2024-01-21T00:00:00"/>
    <x v="4662"/>
    <d v="1899-12-30T00:00:00"/>
    <d v="2024-01-19T00:00:00"/>
    <s v="Hora mal diligenciada."/>
    <d v="1900-01-01T08:44:46"/>
    <x v="0"/>
    <x v="0"/>
    <x v="21"/>
    <x v="0"/>
    <n v="8193"/>
  </r>
  <r>
    <n v="4699"/>
    <d v="2024-01-21T10:57:15"/>
    <d v="2024-01-21T10:57:55"/>
    <s v="45961588@ventasyservicios.com.co"/>
    <s v="Brian Fernando Camacho Hernandez"/>
    <m/>
    <d v="2024-01-19T00:00:00"/>
    <s v="1124"/>
    <x v="4"/>
    <m/>
    <m/>
    <m/>
    <m/>
    <m/>
    <m/>
    <m/>
    <m/>
    <s v="ducol@ducol.co"/>
    <s v="Re: NIT 800019354-8 SALDO A FAVOR"/>
    <s v="8.22478136"/>
    <s v="DUCOL SAS"/>
    <s v="MICRO"/>
    <s v="CLIENTE EXTERNO"/>
    <x v="0"/>
    <m/>
    <s v="MÓVIL"/>
    <m/>
    <m/>
    <s v="SALDO"/>
    <m/>
    <m/>
    <m/>
    <m/>
    <m/>
    <m/>
    <m/>
    <m/>
    <m/>
    <m/>
    <m/>
    <m/>
    <m/>
    <m/>
    <m/>
    <m/>
    <m/>
    <m/>
    <m/>
    <m/>
    <m/>
    <m/>
    <m/>
    <m/>
    <m/>
    <m/>
    <m/>
    <m/>
    <m/>
    <m/>
    <m/>
    <m/>
    <m/>
    <m/>
    <m/>
    <m/>
    <m/>
    <m/>
    <m/>
    <m/>
    <m/>
    <m/>
    <m/>
    <m/>
    <m/>
    <m/>
    <m/>
    <m/>
    <s v="TRASLADO"/>
    <m/>
    <m/>
    <m/>
    <m/>
    <m/>
    <m/>
    <m/>
    <m/>
    <m/>
    <m/>
    <m/>
    <m/>
    <m/>
    <m/>
    <m/>
    <m/>
    <m/>
    <m/>
    <m/>
    <m/>
    <m/>
    <m/>
    <m/>
    <m/>
    <m/>
    <m/>
    <m/>
    <m/>
    <m/>
    <m/>
    <m/>
    <m/>
    <m/>
    <m/>
    <m/>
    <m/>
    <m/>
    <m/>
    <m/>
    <m/>
    <m/>
    <m/>
    <m/>
    <m/>
    <m/>
    <m/>
    <m/>
    <m/>
    <m/>
    <m/>
    <m/>
    <m/>
    <m/>
    <m/>
    <m/>
    <m/>
    <m/>
    <m/>
    <m/>
    <x v="0"/>
    <m/>
    <m/>
    <m/>
    <m/>
    <m/>
    <s v="GESTIONADO"/>
    <m/>
    <d v="2024-01-21T00:00:00"/>
    <s v="na"/>
    <s v="na"/>
    <x v="23"/>
    <x v="0"/>
    <x v="0"/>
    <x v="0"/>
    <x v="0"/>
    <n v="1"/>
    <n v="1"/>
    <n v="1"/>
    <n v="1"/>
    <x v="0"/>
    <n v="1"/>
    <s v="8.22478136DUCOL SAS"/>
    <x v="0"/>
    <d v="2024-01-21T00:00:00"/>
    <x v="4663"/>
    <d v="1899-12-30T00:00:00"/>
    <d v="2024-01-19T00:00:00"/>
    <s v="Hora mal diligenciada."/>
    <d v="1900-01-01T10:57:55"/>
    <x v="0"/>
    <x v="0"/>
    <x v="21"/>
    <x v="0"/>
    <n v="8193"/>
  </r>
  <r>
    <n v="4700"/>
    <d v="2024-01-21T11:23:00"/>
    <d v="2024-01-21T11:23:52"/>
    <s v="45961588@ventasyservicios.com.co"/>
    <s v="Brian Fernando Camacho Hernandez"/>
    <m/>
    <d v="2024-01-19T00:00:00"/>
    <s v="1111"/>
    <x v="4"/>
    <m/>
    <m/>
    <m/>
    <m/>
    <m/>
    <m/>
    <m/>
    <m/>
    <s v="contabilidadbeu@gmail.com"/>
    <s v="Re: Otro traslado de linea y Saldo de la factura actual"/>
    <s v="8.22436345"/>
    <s v="INVERSIONES B O SAS INVER"/>
    <s v="MICRO"/>
    <s v="CLIENTE EXTERNO"/>
    <x v="0"/>
    <m/>
    <s v="MÓVIL"/>
    <m/>
    <m/>
    <s v="INCLUSIONES - EXCLUSIONES"/>
    <m/>
    <m/>
    <m/>
    <m/>
    <m/>
    <m/>
    <m/>
    <m/>
    <m/>
    <m/>
    <m/>
    <m/>
    <m/>
    <m/>
    <m/>
    <m/>
    <m/>
    <m/>
    <m/>
    <m/>
    <m/>
    <m/>
    <m/>
    <m/>
    <s v="INCLUSIÓN"/>
    <m/>
    <m/>
    <m/>
    <m/>
    <m/>
    <m/>
    <m/>
    <m/>
    <m/>
    <m/>
    <m/>
    <m/>
    <m/>
    <m/>
    <m/>
    <m/>
    <m/>
    <m/>
    <m/>
    <m/>
    <m/>
    <m/>
    <m/>
    <m/>
    <m/>
    <m/>
    <m/>
    <m/>
    <m/>
    <m/>
    <m/>
    <m/>
    <m/>
    <m/>
    <m/>
    <m/>
    <m/>
    <m/>
    <m/>
    <m/>
    <m/>
    <m/>
    <m/>
    <m/>
    <m/>
    <m/>
    <m/>
    <m/>
    <m/>
    <m/>
    <m/>
    <m/>
    <m/>
    <m/>
    <m/>
    <m/>
    <m/>
    <m/>
    <m/>
    <m/>
    <m/>
    <m/>
    <m/>
    <m/>
    <m/>
    <m/>
    <m/>
    <m/>
    <m/>
    <m/>
    <m/>
    <m/>
    <m/>
    <m/>
    <m/>
    <m/>
    <m/>
    <m/>
    <m/>
    <m/>
    <m/>
    <m/>
    <m/>
    <x v="0"/>
    <m/>
    <m/>
    <m/>
    <m/>
    <m/>
    <s v="GESTIONADO"/>
    <m/>
    <d v="2024-01-21T00:00:00"/>
    <s v="NA"/>
    <s v="NA"/>
    <x v="54"/>
    <x v="0"/>
    <x v="0"/>
    <x v="0"/>
    <x v="0"/>
    <n v="1"/>
    <n v="1"/>
    <n v="1"/>
    <n v="1"/>
    <x v="0"/>
    <n v="1"/>
    <s v="8.22436345INVERSIONES B O SAS INVER"/>
    <x v="0"/>
    <d v="2024-01-21T00:00:00"/>
    <x v="4664"/>
    <d v="1899-12-30T00:00:00"/>
    <d v="2024-01-19T00:00:00"/>
    <s v="Hora mal diligenciada."/>
    <d v="1900-01-01T11:23:52"/>
    <x v="0"/>
    <x v="0"/>
    <x v="21"/>
    <x v="0"/>
    <n v="8193"/>
  </r>
  <r>
    <n v="4701"/>
    <d v="2024-01-21T11:42:42"/>
    <d v="2024-01-21T11:43:20"/>
    <s v="45961588@ventasyservicios.com.co"/>
    <s v="Brian Fernando Camacho Hernandez"/>
    <m/>
    <d v="2024-01-19T00:00:00"/>
    <s v="1020"/>
    <x v="4"/>
    <m/>
    <m/>
    <m/>
    <m/>
    <m/>
    <m/>
    <m/>
    <m/>
    <s v="axadimperio@gmail.com"/>
    <s v="Re: Soportes de pago para actualización Nit. 3497299-9"/>
    <s v="11346049"/>
    <s v="OSCAR DARIO GIRALDO FRANC"/>
    <s v="MICRO"/>
    <s v="CLIENTE EXTERNO"/>
    <x v="0"/>
    <m/>
    <s v="FIJO"/>
    <s v="FO"/>
    <s v="PAGO NO ABONADO"/>
    <m/>
    <m/>
    <m/>
    <m/>
    <m/>
    <m/>
    <m/>
    <m/>
    <m/>
    <m/>
    <m/>
    <m/>
    <m/>
    <m/>
    <m/>
    <m/>
    <m/>
    <m/>
    <m/>
    <m/>
    <m/>
    <m/>
    <m/>
    <m/>
    <m/>
    <m/>
    <m/>
    <m/>
    <m/>
    <m/>
    <m/>
    <m/>
    <m/>
    <s v="INFORMACIÓN - ACLARACIÓN"/>
    <m/>
    <m/>
    <m/>
    <m/>
    <m/>
    <m/>
    <m/>
    <m/>
    <m/>
    <m/>
    <m/>
    <m/>
    <m/>
    <m/>
    <m/>
    <m/>
    <m/>
    <m/>
    <m/>
    <m/>
    <m/>
    <m/>
    <m/>
    <m/>
    <m/>
    <m/>
    <m/>
    <m/>
    <m/>
    <m/>
    <m/>
    <m/>
    <m/>
    <m/>
    <m/>
    <m/>
    <m/>
    <m/>
    <m/>
    <m/>
    <m/>
    <m/>
    <m/>
    <m/>
    <m/>
    <m/>
    <m/>
    <m/>
    <m/>
    <m/>
    <m/>
    <m/>
    <m/>
    <m/>
    <m/>
    <m/>
    <m/>
    <m/>
    <m/>
    <m/>
    <m/>
    <m/>
    <m/>
    <m/>
    <m/>
    <m/>
    <m/>
    <m/>
    <m/>
    <m/>
    <m/>
    <m/>
    <m/>
    <m/>
    <m/>
    <x v="0"/>
    <m/>
    <m/>
    <m/>
    <m/>
    <m/>
    <s v="GESTIONADO"/>
    <m/>
    <d v="2024-01-21T00:00:00"/>
    <s v="na"/>
    <s v="na"/>
    <x v="28"/>
    <x v="0"/>
    <x v="0"/>
    <x v="0"/>
    <x v="0"/>
    <n v="1"/>
    <n v="1"/>
    <n v="1"/>
    <n v="1"/>
    <x v="0"/>
    <n v="1"/>
    <s v="11346049OSCAR DARIO GIRALDO FRANC"/>
    <x v="0"/>
    <d v="2024-01-21T00:00:00"/>
    <x v="4665"/>
    <d v="1899-12-30T00:00:00"/>
    <d v="2024-01-19T00:00:00"/>
    <s v="Hora mal diligenciada."/>
    <d v="1900-01-01T11:43:20"/>
    <x v="0"/>
    <x v="0"/>
    <x v="21"/>
    <x v="0"/>
    <n v="8193"/>
  </r>
  <r>
    <n v="4702"/>
    <d v="2024-01-21T12:31:09"/>
    <d v="2024-01-21T12:32:01"/>
    <s v="45961588@ventasyservicios.com.co"/>
    <s v="Brian Fernando Camacho Hernandez"/>
    <m/>
    <d v="2024-01-19T00:00:00"/>
    <s v="917"/>
    <x v="4"/>
    <m/>
    <m/>
    <m/>
    <m/>
    <m/>
    <m/>
    <m/>
    <m/>
    <s v="ana.diaz@claro.com.co"/>
    <s v="Re: OFERTA COMERCIAL"/>
    <s v="8.22414781"/>
    <s v="AUDICONT LTDA"/>
    <s v="SOHO"/>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21T00:00:00"/>
    <s v="NAN"/>
    <s v="NA"/>
    <x v="0"/>
    <x v="0"/>
    <x v="0"/>
    <x v="0"/>
    <x v="0"/>
    <n v="1"/>
    <n v="1"/>
    <n v="1"/>
    <n v="1"/>
    <x v="0"/>
    <n v="1"/>
    <s v="8.22414781AUDICONT LTDA"/>
    <x v="0"/>
    <d v="2024-01-21T00:00:00"/>
    <x v="4666"/>
    <d v="1899-12-30T00:00:00"/>
    <d v="2024-01-19T00:00:00"/>
    <s v="Hora mal diligenciada."/>
    <d v="1900-01-01T12:32:01"/>
    <x v="0"/>
    <x v="0"/>
    <x v="21"/>
    <x v="0"/>
    <n v="8193"/>
  </r>
  <r>
    <n v="4703"/>
    <d v="2024-01-21T12:58:23"/>
    <d v="2024-01-21T12:59:32"/>
    <s v="45961588@ventasyservicios.com.co"/>
    <s v="Brian Fernando Camacho Hernandez"/>
    <m/>
    <d v="2024-01-19T00:00:00"/>
    <s v="0000"/>
    <x v="4"/>
    <m/>
    <m/>
    <m/>
    <m/>
    <m/>
    <m/>
    <m/>
    <m/>
    <s v="dihatecsas@gmail.com"/>
    <s v="Re: Solicitud sim DIHATEC"/>
    <s v="dihatecsas@gmail.com"/>
    <s v=" DIHATEC"/>
    <s v="SOH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21T00:00:00"/>
    <s v="na"/>
    <s v="na"/>
    <x v="21"/>
    <x v="0"/>
    <x v="0"/>
    <x v="0"/>
    <x v="0"/>
    <n v="1"/>
    <n v="1"/>
    <n v="1"/>
    <n v="1"/>
    <x v="0"/>
    <n v="1"/>
    <s v="dihatecsas@gmail.com DIHATEC"/>
    <x v="0"/>
    <d v="2024-01-21T00:00:00"/>
    <x v="4667"/>
    <d v="1899-12-30T00:00:00"/>
    <d v="2024-01-19T00:00:00"/>
    <s v="Hora mal diligenciada."/>
    <d v="1900-01-01T12:59:32"/>
    <x v="0"/>
    <x v="0"/>
    <x v="21"/>
    <x v="0"/>
    <n v="8193"/>
  </r>
  <r>
    <n v="4704"/>
    <d v="2024-01-21T13:15:55"/>
    <d v="2024-01-21T13:16:32"/>
    <s v="45961588@ventasyservicios.com.co"/>
    <s v="Brian Fernando Camacho Hernandez"/>
    <m/>
    <d v="2024-01-19T00:00:00"/>
    <s v="841"/>
    <x v="4"/>
    <m/>
    <m/>
    <m/>
    <m/>
    <m/>
    <m/>
    <m/>
    <m/>
    <s v="natalia.vargas@marquillas.com.c"/>
    <s v="Re: INQUIETUDES SOBRE FACTURACION (MARQUILLAS SAS NIT 890900314-9)"/>
    <s v="8.22490453"/>
    <s v="MARQUILLAS S.A -"/>
    <s v="MICRO"/>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21T00:00:00"/>
    <s v="na"/>
    <s v="naq"/>
    <x v="47"/>
    <x v="0"/>
    <x v="0"/>
    <x v="0"/>
    <x v="0"/>
    <n v="1"/>
    <n v="1"/>
    <n v="1"/>
    <n v="1"/>
    <x v="0"/>
    <n v="1"/>
    <s v="8.22490453MARQUILLAS S.A -"/>
    <x v="0"/>
    <d v="2024-01-21T00:00:00"/>
    <x v="4668"/>
    <d v="1899-12-30T00:00:00"/>
    <d v="2024-01-19T00:00:00"/>
    <s v="Hora mal diligenciada."/>
    <d v="1900-01-01T13:16:32"/>
    <x v="0"/>
    <x v="0"/>
    <x v="21"/>
    <x v="0"/>
    <n v="8193"/>
  </r>
  <r>
    <n v="4705"/>
    <d v="2024-01-21T13:23:03"/>
    <d v="2024-01-21T13:23:47"/>
    <s v="45961588@ventasyservicios.com.co"/>
    <s v="Brian Fernando Camacho Hernandez"/>
    <m/>
    <d v="2024-01-18T00:00:00"/>
    <s v="1831"/>
    <x v="4"/>
    <m/>
    <m/>
    <m/>
    <m/>
    <m/>
    <m/>
    <m/>
    <m/>
    <s v="marymarquez1606@gmail.com"/>
    <s v="Re: Solicitud E sim, N de línea: 3205816433, Puroil S.A.S. Nit 900,892,699-9"/>
    <s v="8.22428568"/>
    <s v="PUROIL S.A.S"/>
    <s v="MICRO"/>
    <s v="CLIENTE EXTERN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21T00:00:00"/>
    <s v="NA"/>
    <s v="NA"/>
    <x v="27"/>
    <x v="0"/>
    <x v="0"/>
    <x v="0"/>
    <x v="0"/>
    <n v="1"/>
    <n v="1"/>
    <n v="1"/>
    <n v="1"/>
    <x v="0"/>
    <n v="1"/>
    <s v="8.22428568PUROIL S.A.S"/>
    <x v="0"/>
    <d v="2024-01-21T00:00:00"/>
    <x v="4669"/>
    <d v="1899-12-30T00:00:00"/>
    <d v="2024-01-18T00:00:00"/>
    <s v="Hora mal diligenciada."/>
    <d v="1900-01-02T13:23:47"/>
    <x v="0"/>
    <x v="0"/>
    <x v="21"/>
    <x v="0"/>
    <n v="8193"/>
  </r>
  <r>
    <n v="4706"/>
    <d v="2024-01-21T13:46:55"/>
    <d v="2024-01-21T13:48:29"/>
    <s v="45961588@ventasyservicios.com.co"/>
    <s v="Brian Fernando Camacho Hernandez"/>
    <m/>
    <d v="2024-01-19T00:00:00"/>
    <s v="744"/>
    <x v="4"/>
    <m/>
    <m/>
    <m/>
    <m/>
    <m/>
    <m/>
    <m/>
    <m/>
    <s v="monica.suarez@entrelogic.com"/>
    <s v="Re: Soporte pago ENTRELOGIC SAS 900.297.903-5"/>
    <s v="12081750"/>
    <s v="ENTREGAS Y LOGISTICA DE C"/>
    <s v="MICRO"/>
    <s v="CLIENTE EXTERNO"/>
    <x v="0"/>
    <m/>
    <s v="FIJO"/>
    <s v="FO"/>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21T00:00:00"/>
    <s v="na"/>
    <s v="na"/>
    <x v="47"/>
    <x v="0"/>
    <x v="0"/>
    <x v="0"/>
    <x v="0"/>
    <n v="1"/>
    <n v="1"/>
    <n v="1"/>
    <n v="1"/>
    <x v="0"/>
    <n v="1"/>
    <s v="12081750ENTREGAS Y LOGISTICA DE C"/>
    <x v="0"/>
    <d v="2024-01-21T00:00:00"/>
    <x v="4670"/>
    <d v="1899-12-30T00:00:00"/>
    <d v="2024-01-19T00:00:00"/>
    <s v="Hora mal diligenciada."/>
    <d v="1900-01-01T13:48:29"/>
    <x v="0"/>
    <x v="0"/>
    <x v="21"/>
    <x v="0"/>
    <n v="8193"/>
  </r>
  <r>
    <n v="4707"/>
    <d v="2024-01-21T13:58:48"/>
    <d v="2024-01-21T13:59:47"/>
    <s v="45961588@ventasyservicios.com.co"/>
    <s v="Brian Fernando Camacho Hernandez"/>
    <m/>
    <d v="2024-01-18T00:00:00"/>
    <s v="1607"/>
    <x v="4"/>
    <m/>
    <m/>
    <m/>
    <m/>
    <m/>
    <m/>
    <m/>
    <m/>
    <s v="claropqrmovil-21@millenium.com.co"/>
    <s v="Re: CANCELACION SEGMENTO PYME  1423404"/>
    <s v="50972229"/>
    <s v="DIEGO ALEJANDRO MANRIQUE "/>
    <s v="MICRO"/>
    <s v="CLIENTE EXTERNO"/>
    <x v="0"/>
    <m/>
    <s v="FIJO"/>
    <s v="HFC"/>
    <s v="CANCELACIÓN DE SERVICIO"/>
    <m/>
    <m/>
    <m/>
    <m/>
    <m/>
    <m/>
    <m/>
    <s v="COLOCACIÓN"/>
    <m/>
    <m/>
    <m/>
    <m/>
    <m/>
    <m/>
    <m/>
    <m/>
    <m/>
    <m/>
    <m/>
    <m/>
    <m/>
    <m/>
    <m/>
    <m/>
    <m/>
    <m/>
    <m/>
    <m/>
    <m/>
    <m/>
    <m/>
    <m/>
    <m/>
    <m/>
    <m/>
    <m/>
    <m/>
    <m/>
    <m/>
    <m/>
    <m/>
    <m/>
    <m/>
    <m/>
    <m/>
    <m/>
    <m/>
    <m/>
    <m/>
    <m/>
    <m/>
    <m/>
    <m/>
    <m/>
    <m/>
    <m/>
    <m/>
    <m/>
    <m/>
    <m/>
    <m/>
    <m/>
    <m/>
    <m/>
    <m/>
    <m/>
    <m/>
    <m/>
    <m/>
    <m/>
    <m/>
    <m/>
    <m/>
    <m/>
    <m/>
    <m/>
    <m/>
    <m/>
    <m/>
    <m/>
    <m/>
    <m/>
    <m/>
    <m/>
    <m/>
    <m/>
    <m/>
    <m/>
    <m/>
    <m/>
    <m/>
    <m/>
    <m/>
    <m/>
    <m/>
    <m/>
    <m/>
    <m/>
    <m/>
    <m/>
    <m/>
    <m/>
    <m/>
    <m/>
    <m/>
    <s v="TOTAL"/>
    <m/>
    <s v="CALIDAD DE SERVICIO"/>
    <m/>
    <x v="1"/>
    <m/>
    <m/>
    <s v="1"/>
    <m/>
    <m/>
    <s v="GESTIONADO"/>
    <m/>
    <d v="2024-01-21T00:00:00"/>
    <s v="na"/>
    <s v="na"/>
    <x v="74"/>
    <x v="0"/>
    <x v="0"/>
    <x v="0"/>
    <x v="0"/>
    <n v="1"/>
    <n v="1"/>
    <n v="1"/>
    <n v="1"/>
    <x v="0"/>
    <n v="1"/>
    <s v="50972229DIEGO ALEJANDRO MANRIQUE "/>
    <x v="0"/>
    <d v="2024-01-21T00:00:00"/>
    <x v="4671"/>
    <d v="1899-12-30T00:00:00"/>
    <d v="2024-01-18T00:00:00"/>
    <s v="Hora mal diligenciada."/>
    <d v="1900-01-02T13:59:47"/>
    <x v="0"/>
    <x v="0"/>
    <x v="21"/>
    <x v="0"/>
    <n v="8193"/>
  </r>
  <r>
    <n v="4708"/>
    <d v="2024-01-21T14:11:18"/>
    <d v="2024-01-21T14:14:06"/>
    <s v="45961588@ventasyservicios.com.co"/>
    <s v="Brian Fernando Camacho Hernandez"/>
    <m/>
    <d v="2024-01-18T00:00:00"/>
    <s v="1521"/>
    <x v="4"/>
    <m/>
    <m/>
    <m/>
    <m/>
    <m/>
    <m/>
    <m/>
    <m/>
    <s v="xiomara.alejandra.romero@segurosbolivar.com"/>
    <s v="Re: Validar pago"/>
    <s v="3202123612"/>
    <s v="XIOMARA ALEJANDRA"/>
    <s v="SOHO"/>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21T00:00:00"/>
    <s v="na"/>
    <s v="NA"/>
    <x v="47"/>
    <x v="0"/>
    <x v="0"/>
    <x v="0"/>
    <x v="0"/>
    <n v="1"/>
    <n v="1"/>
    <n v="1"/>
    <n v="1"/>
    <x v="0"/>
    <n v="1"/>
    <s v="3202123612XIOMARA ALEJANDRA"/>
    <x v="0"/>
    <d v="2024-01-21T00:00:00"/>
    <x v="4672"/>
    <d v="1899-12-30T00:00:00"/>
    <d v="2024-01-18T00:00:00"/>
    <s v="Hora mal diligenciada."/>
    <d v="1900-01-02T14:14:06"/>
    <x v="0"/>
    <x v="0"/>
    <x v="21"/>
    <x v="0"/>
    <n v="8193"/>
  </r>
  <r>
    <n v="4709"/>
    <d v="2024-01-21T16:59:31"/>
    <d v="2024-01-21T17:00:08"/>
    <s v="45961588@ventasyservicios.com.co"/>
    <s v="Brian Fernando Camacho Hernandez"/>
    <m/>
    <d v="2024-01-19T00:00:00"/>
    <s v="1429"/>
    <x v="4"/>
    <m/>
    <m/>
    <m/>
    <m/>
    <m/>
    <m/>
    <m/>
    <m/>
    <s v="desarrollosocial@labateca-nortedesantander.gov.co"/>
    <s v="Re: sOLICITUD CANCELACIÒN LINEAS TELEFONICAS"/>
    <s v="8.22018301"/>
    <s v="MUNICIPIO DE LABATECA"/>
    <s v="MICRO"/>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21T00:00:00"/>
    <s v="NA"/>
    <s v="NA"/>
    <x v="61"/>
    <x v="0"/>
    <x v="0"/>
    <x v="0"/>
    <x v="0"/>
    <n v="1"/>
    <n v="1"/>
    <n v="1"/>
    <n v="1"/>
    <x v="0"/>
    <n v="1"/>
    <s v="8.22018301MUNICIPIO DE LABATECA"/>
    <x v="0"/>
    <d v="2024-01-21T00:00:00"/>
    <x v="4673"/>
    <d v="1899-12-30T00:00:00"/>
    <d v="2024-01-19T00:00:00"/>
    <s v="Hora mal diligenciada."/>
    <d v="1900-01-01T17:00:08"/>
    <x v="0"/>
    <x v="0"/>
    <x v="21"/>
    <x v="0"/>
    <n v="8193"/>
  </r>
  <r>
    <n v="4710"/>
    <d v="2024-01-21T17:11:39"/>
    <d v="2024-01-21T17:12:31"/>
    <s v="45961588@ventasyservicios.com.co"/>
    <s v="Brian Fernando Camacho Hernandez"/>
    <m/>
    <d v="2024-01-19T00:00:00"/>
    <s v="1449"/>
    <x v="4"/>
    <m/>
    <m/>
    <m/>
    <m/>
    <m/>
    <m/>
    <m/>
    <m/>
    <s v="nohorap14@hotmail.com"/>
    <s v="Re: SOLICITUD DE RETIRO CUENTA N 84247036"/>
    <s v="84247036"/>
    <s v="NOHORA PAT ALMEIDA SUAREZ"/>
    <s v="SOHO"/>
    <s v="CLIENTE EXTERNO"/>
    <x v="0"/>
    <m/>
    <s v="FIJO"/>
    <s v="HFC"/>
    <s v="CANCELACIÓN DE SERVICIO"/>
    <m/>
    <m/>
    <m/>
    <m/>
    <m/>
    <m/>
    <m/>
    <s v="COLOCACIÓN"/>
    <m/>
    <m/>
    <m/>
    <m/>
    <m/>
    <m/>
    <m/>
    <m/>
    <m/>
    <m/>
    <m/>
    <m/>
    <m/>
    <m/>
    <m/>
    <m/>
    <m/>
    <m/>
    <m/>
    <m/>
    <m/>
    <m/>
    <m/>
    <m/>
    <m/>
    <m/>
    <m/>
    <m/>
    <m/>
    <m/>
    <m/>
    <m/>
    <m/>
    <m/>
    <m/>
    <m/>
    <m/>
    <m/>
    <m/>
    <m/>
    <m/>
    <m/>
    <m/>
    <m/>
    <m/>
    <m/>
    <m/>
    <m/>
    <m/>
    <m/>
    <m/>
    <m/>
    <m/>
    <m/>
    <m/>
    <m/>
    <m/>
    <m/>
    <m/>
    <m/>
    <m/>
    <m/>
    <m/>
    <m/>
    <m/>
    <m/>
    <m/>
    <m/>
    <m/>
    <m/>
    <m/>
    <m/>
    <m/>
    <m/>
    <m/>
    <m/>
    <m/>
    <m/>
    <m/>
    <m/>
    <m/>
    <m/>
    <m/>
    <m/>
    <m/>
    <m/>
    <m/>
    <m/>
    <m/>
    <m/>
    <m/>
    <m/>
    <m/>
    <m/>
    <m/>
    <m/>
    <m/>
    <s v="TOTAL"/>
    <m/>
    <s v="CALIDAD DE SERVICIO"/>
    <m/>
    <x v="1"/>
    <m/>
    <m/>
    <s v="1"/>
    <m/>
    <m/>
    <s v="GESTIONADO"/>
    <m/>
    <d v="2024-01-21T00:00:00"/>
    <s v="na"/>
    <s v="na"/>
    <x v="74"/>
    <x v="0"/>
    <x v="0"/>
    <x v="0"/>
    <x v="0"/>
    <n v="1"/>
    <n v="1"/>
    <n v="1"/>
    <n v="1"/>
    <x v="0"/>
    <n v="1"/>
    <s v="84247036NOHORA PAT ALMEIDA SUAREZ"/>
    <x v="0"/>
    <d v="2024-01-21T00:00:00"/>
    <x v="4674"/>
    <d v="1899-12-30T00:00:00"/>
    <d v="2024-01-19T00:00:00"/>
    <s v="Hora mal diligenciada."/>
    <d v="1900-01-01T17:12:31"/>
    <x v="0"/>
    <x v="0"/>
    <x v="21"/>
    <x v="0"/>
    <n v="8193"/>
  </r>
  <r>
    <n v="4711"/>
    <d v="2024-01-21T17:50:13"/>
    <d v="2024-01-21T17:51:50"/>
    <s v="45961588@ventasyservicios.com.co"/>
    <s v="Brian Fernando Camacho Hernandez"/>
    <m/>
    <d v="2024-01-19T00:00:00"/>
    <s v="1358"/>
    <x v="4"/>
    <m/>
    <m/>
    <m/>
    <m/>
    <m/>
    <m/>
    <m/>
    <m/>
    <s v="LINA.MARTINEZG@FAC.MIL.CO"/>
    <s v="Re: RV: Solicitud Cancelación Servicio de Televisión"/>
    <s v="13229659   13231911"/>
    <s v="COMANDO AEREO DE COMBATE "/>
    <s v="SOHO"/>
    <s v="CLIENTE EXTERNO"/>
    <x v="0"/>
    <m/>
    <s v="FIJO"/>
    <s v="HFC"/>
    <s v="CANCELACIÓN DE SERVICIO"/>
    <m/>
    <m/>
    <m/>
    <m/>
    <m/>
    <m/>
    <m/>
    <s v="COLOCACIÓN"/>
    <m/>
    <m/>
    <m/>
    <m/>
    <m/>
    <m/>
    <m/>
    <m/>
    <m/>
    <m/>
    <m/>
    <m/>
    <m/>
    <m/>
    <m/>
    <m/>
    <m/>
    <m/>
    <m/>
    <m/>
    <m/>
    <m/>
    <m/>
    <m/>
    <m/>
    <m/>
    <m/>
    <m/>
    <m/>
    <m/>
    <m/>
    <m/>
    <m/>
    <m/>
    <m/>
    <m/>
    <m/>
    <m/>
    <m/>
    <m/>
    <m/>
    <m/>
    <m/>
    <m/>
    <m/>
    <m/>
    <m/>
    <m/>
    <m/>
    <m/>
    <m/>
    <m/>
    <m/>
    <m/>
    <m/>
    <m/>
    <m/>
    <m/>
    <m/>
    <m/>
    <m/>
    <m/>
    <m/>
    <m/>
    <m/>
    <m/>
    <m/>
    <m/>
    <m/>
    <m/>
    <m/>
    <m/>
    <m/>
    <m/>
    <m/>
    <m/>
    <m/>
    <m/>
    <m/>
    <m/>
    <m/>
    <m/>
    <m/>
    <m/>
    <m/>
    <m/>
    <m/>
    <m/>
    <m/>
    <m/>
    <m/>
    <m/>
    <m/>
    <m/>
    <m/>
    <m/>
    <m/>
    <s v="TOTAL"/>
    <m/>
    <s v="CALIDAD DE SERVICIO"/>
    <m/>
    <x v="1"/>
    <m/>
    <m/>
    <s v="1"/>
    <m/>
    <m/>
    <s v="GESTIONADO"/>
    <m/>
    <d v="2024-01-21T00:00:00"/>
    <s v="na"/>
    <s v="na"/>
    <x v="74"/>
    <x v="0"/>
    <x v="0"/>
    <x v="5"/>
    <x v="1"/>
    <n v="1"/>
    <n v="1"/>
    <n v="1"/>
    <n v="1"/>
    <x v="0"/>
    <n v="1"/>
    <s v="13229659   13231911COMANDO AEREO DE COMBATE "/>
    <x v="0"/>
    <d v="2024-01-21T00:00:00"/>
    <x v="4675"/>
    <d v="1899-12-30T00:00:00"/>
    <d v="2024-01-19T00:00:00"/>
    <s v="Hora mal diligenciada."/>
    <d v="1900-01-01T17:51:50"/>
    <x v="0"/>
    <x v="0"/>
    <x v="21"/>
    <x v="0"/>
    <n v="8193"/>
  </r>
  <r>
    <n v="4712"/>
    <d v="2024-01-22T06:32:32"/>
    <d v="2024-01-22T06:36:10"/>
    <s v="45077016@ventasyservicios.com.co"/>
    <s v="Luis Guanuquiza Dominguez"/>
    <m/>
    <d v="2024-01-20T00:00:00"/>
    <s v="21:41"/>
    <x v="3"/>
    <m/>
    <s v="15572706"/>
    <m/>
    <m/>
    <m/>
    <m/>
    <m/>
    <m/>
    <m/>
    <m/>
    <s v="830125578"/>
    <s v="LABORATORIOS BRILLER LTDA-"/>
    <s v="PYME MEDIANA"/>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22T00:00:00"/>
    <m/>
    <m/>
    <x v="19"/>
    <x v="3"/>
    <x v="0"/>
    <x v="0"/>
    <x v="0"/>
    <n v="1"/>
    <n v="1"/>
    <n v="1"/>
    <n v="1"/>
    <x v="0"/>
    <n v="1"/>
    <s v="830125578LABORATORIOS BRILLER LTDA-"/>
    <x v="0"/>
    <d v="2024-01-22T00:00:00"/>
    <x v="4676"/>
    <d v="1899-12-30T00:00:00"/>
    <d v="2024-01-20T21:41:00"/>
    <s v="21:41"/>
    <d v="1899-12-31T08:55:10"/>
    <x v="0"/>
    <x v="0"/>
    <x v="25"/>
    <x v="1"/>
    <n v="8193"/>
  </r>
  <r>
    <n v="4713"/>
    <d v="2024-01-22T06:50:09"/>
    <d v="2024-01-22T06:51:57"/>
    <s v="46046817@ventasyservicios.com.co"/>
    <s v="Nicolas Romero Parra"/>
    <m/>
    <d v="2024-01-19T00:00:00"/>
    <s v="12:27"/>
    <x v="0"/>
    <m/>
    <m/>
    <m/>
    <m/>
    <m/>
    <m/>
    <m/>
    <m/>
    <s v="asistente@ideassoluciones.com"/>
    <s v="Fwd: Creación cuenta maestra - IDEAS SOLUCIONES V&amp;R SAS NIT 901.179.191 ? 6"/>
    <s v="1.45441061"/>
    <s v="IDEAS SOLUCIONES VYR SAS -"/>
    <s v="PYME MEDIANA"/>
    <s v="CLIENTE CLARO"/>
    <x v="0"/>
    <m/>
    <s v="MÓVIL"/>
    <m/>
    <m/>
    <s v="INCLUSIONES - EXCLUSIONES"/>
    <m/>
    <m/>
    <m/>
    <m/>
    <m/>
    <m/>
    <m/>
    <m/>
    <m/>
    <m/>
    <m/>
    <m/>
    <m/>
    <m/>
    <m/>
    <m/>
    <m/>
    <m/>
    <m/>
    <m/>
    <m/>
    <m/>
    <m/>
    <m/>
    <s v="CREACIÓN MAESTRA"/>
    <m/>
    <m/>
    <m/>
    <m/>
    <m/>
    <m/>
    <m/>
    <m/>
    <m/>
    <m/>
    <m/>
    <m/>
    <m/>
    <m/>
    <m/>
    <m/>
    <m/>
    <m/>
    <m/>
    <m/>
    <m/>
    <m/>
    <m/>
    <m/>
    <m/>
    <m/>
    <m/>
    <m/>
    <m/>
    <m/>
    <m/>
    <m/>
    <m/>
    <m/>
    <m/>
    <m/>
    <m/>
    <m/>
    <m/>
    <m/>
    <m/>
    <m/>
    <m/>
    <m/>
    <m/>
    <m/>
    <m/>
    <m/>
    <m/>
    <m/>
    <m/>
    <m/>
    <m/>
    <m/>
    <m/>
    <m/>
    <m/>
    <m/>
    <m/>
    <m/>
    <m/>
    <m/>
    <m/>
    <m/>
    <m/>
    <m/>
    <m/>
    <m/>
    <m/>
    <m/>
    <m/>
    <m/>
    <m/>
    <m/>
    <m/>
    <m/>
    <m/>
    <m/>
    <m/>
    <m/>
    <m/>
    <m/>
    <m/>
    <x v="0"/>
    <m/>
    <m/>
    <m/>
    <m/>
    <m/>
    <s v="GESTIONADO"/>
    <m/>
    <d v="2024-01-22T00:00:00"/>
    <s v="N/A"/>
    <s v="0"/>
    <x v="213"/>
    <x v="0"/>
    <x v="0"/>
    <x v="0"/>
    <x v="0"/>
    <n v="1"/>
    <n v="1"/>
    <n v="1"/>
    <n v="1"/>
    <x v="0"/>
    <n v="1"/>
    <s v="1.45441061IDEAS SOLUCIONES VYR SAS -"/>
    <x v="0"/>
    <d v="2024-01-22T00:00:00"/>
    <x v="4677"/>
    <d v="1899-12-30T00:00:00"/>
    <d v="2024-01-19T12:27:00"/>
    <s v="12:27"/>
    <d v="1900-01-01T18:24:57"/>
    <x v="0"/>
    <x v="0"/>
    <x v="3"/>
    <x v="1"/>
    <n v="8193"/>
  </r>
  <r>
    <n v="4714"/>
    <d v="2024-01-22T07:01:27"/>
    <d v="2024-01-22T07:02:29"/>
    <s v="45077016@ventasyservicios.com.co"/>
    <s v="Luis Guanuquiza Dominguez"/>
    <m/>
    <d v="2024-01-21T00:00:00"/>
    <s v="16:22"/>
    <x v="3"/>
    <m/>
    <s v="15572713"/>
    <m/>
    <m/>
    <m/>
    <m/>
    <m/>
    <m/>
    <m/>
    <m/>
    <s v="900717895"/>
    <s v="Salabi sas"/>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22T00:00:00"/>
    <m/>
    <m/>
    <x v="21"/>
    <x v="3"/>
    <x v="0"/>
    <x v="0"/>
    <x v="0"/>
    <n v="1"/>
    <n v="1"/>
    <n v="1"/>
    <n v="1"/>
    <x v="0"/>
    <n v="1"/>
    <s v="900717895Salabi sas"/>
    <x v="0"/>
    <d v="2024-01-22T00:00:00"/>
    <x v="4678"/>
    <d v="1899-12-30T00:00:00"/>
    <d v="2024-01-21T16:22:00"/>
    <s v="16:22"/>
    <d v="1899-12-30T14:40:29"/>
    <x v="3"/>
    <x v="0"/>
    <x v="25"/>
    <x v="1"/>
    <n v="8193"/>
  </r>
  <r>
    <n v="4715"/>
    <d v="2024-01-22T07:03:52"/>
    <d v="2024-01-22T07:04:57"/>
    <s v="46046817@ventasyservicios.com.co"/>
    <s v="Nicolas Romero Parra"/>
    <m/>
    <d v="2024-01-19T00:00:00"/>
    <s v="7:04"/>
    <x v="0"/>
    <m/>
    <m/>
    <m/>
    <m/>
    <m/>
    <m/>
    <m/>
    <m/>
    <s v="alexandra.astaiza@heromotocorp.com"/>
    <s v="HERO MOTOCORP LTD- SUCURSAL COLOMBIA"/>
    <s v="1.61293739"/>
    <s v="HERO MOTOCORP LTD- SUCURSAL COLOMBIA"/>
    <s v="PYME MEDIANA"/>
    <s v="CONSULTOR COMERCIAL"/>
    <x v="0"/>
    <m/>
    <s v="MÓVIL"/>
    <m/>
    <m/>
    <s v="INCLUSIONES - EXCLUSIONES"/>
    <m/>
    <m/>
    <m/>
    <m/>
    <m/>
    <m/>
    <m/>
    <m/>
    <m/>
    <m/>
    <m/>
    <m/>
    <m/>
    <m/>
    <m/>
    <m/>
    <m/>
    <m/>
    <m/>
    <m/>
    <m/>
    <m/>
    <m/>
    <m/>
    <s v="EXCLUSIÓN"/>
    <m/>
    <m/>
    <m/>
    <m/>
    <m/>
    <m/>
    <m/>
    <m/>
    <m/>
    <m/>
    <m/>
    <m/>
    <m/>
    <m/>
    <m/>
    <m/>
    <m/>
    <m/>
    <m/>
    <m/>
    <m/>
    <m/>
    <m/>
    <m/>
    <m/>
    <m/>
    <m/>
    <m/>
    <m/>
    <m/>
    <m/>
    <m/>
    <m/>
    <m/>
    <m/>
    <m/>
    <m/>
    <m/>
    <m/>
    <m/>
    <m/>
    <m/>
    <m/>
    <m/>
    <m/>
    <m/>
    <m/>
    <m/>
    <m/>
    <m/>
    <m/>
    <m/>
    <m/>
    <m/>
    <m/>
    <m/>
    <m/>
    <m/>
    <m/>
    <m/>
    <m/>
    <m/>
    <m/>
    <m/>
    <m/>
    <m/>
    <m/>
    <m/>
    <m/>
    <m/>
    <m/>
    <m/>
    <m/>
    <m/>
    <m/>
    <m/>
    <m/>
    <m/>
    <m/>
    <m/>
    <m/>
    <m/>
    <m/>
    <x v="0"/>
    <m/>
    <m/>
    <m/>
    <m/>
    <m/>
    <s v="GESTIONADO"/>
    <m/>
    <d v="2024-01-22T00:00:00"/>
    <s v="N/A"/>
    <s v="0"/>
    <x v="126"/>
    <x v="0"/>
    <x v="0"/>
    <x v="0"/>
    <x v="0"/>
    <n v="1"/>
    <n v="1"/>
    <n v="1"/>
    <n v="1"/>
    <x v="0"/>
    <n v="1"/>
    <s v="1.61293739HERO MOTOCORP LTD- SUCURSAL COLOMBIA"/>
    <x v="0"/>
    <d v="2024-01-22T00:00:00"/>
    <x v="4679"/>
    <d v="1899-12-30T00:00:00"/>
    <d v="2024-01-19T07:04:00"/>
    <s v="7:04"/>
    <d v="1900-01-02T00:00:57"/>
    <x v="0"/>
    <x v="0"/>
    <x v="3"/>
    <x v="1"/>
    <n v="8193"/>
  </r>
  <r>
    <n v="4716"/>
    <d v="2024-01-22T07:13:42"/>
    <d v="2024-01-22T07:14:46"/>
    <s v="46046817@ventasyservicios.com.co"/>
    <s v="Nicolas Romero Parra"/>
    <m/>
    <d v="2024-01-19T00:00:00"/>
    <s v="15:06"/>
    <x v="0"/>
    <m/>
    <m/>
    <m/>
    <m/>
    <m/>
    <m/>
    <m/>
    <m/>
    <s v="luzd.bernal@claro.com.co"/>
    <s v="RV: RV: Linea 3183499150 - Incluida en Cuenta Maestra Hero"/>
    <s v=" 1.61293739"/>
    <s v="HERO MOTOCORP LTD- SUCURS"/>
    <s v="PYME MEDIANA"/>
    <s v="CONSULTOR COMERCIAL"/>
    <x v="0"/>
    <m/>
    <s v="MÓVIL"/>
    <m/>
    <m/>
    <s v="INCLUSIONES - EXCLUSIONES"/>
    <m/>
    <m/>
    <m/>
    <m/>
    <m/>
    <m/>
    <m/>
    <m/>
    <m/>
    <m/>
    <m/>
    <m/>
    <m/>
    <m/>
    <m/>
    <m/>
    <m/>
    <m/>
    <m/>
    <m/>
    <m/>
    <m/>
    <m/>
    <m/>
    <s v="EXCLUSIÓN"/>
    <m/>
    <m/>
    <m/>
    <m/>
    <m/>
    <m/>
    <m/>
    <m/>
    <m/>
    <m/>
    <m/>
    <m/>
    <m/>
    <m/>
    <m/>
    <m/>
    <m/>
    <m/>
    <m/>
    <m/>
    <m/>
    <m/>
    <m/>
    <m/>
    <m/>
    <m/>
    <m/>
    <m/>
    <m/>
    <m/>
    <m/>
    <m/>
    <m/>
    <m/>
    <m/>
    <m/>
    <m/>
    <m/>
    <m/>
    <m/>
    <m/>
    <m/>
    <m/>
    <m/>
    <m/>
    <m/>
    <m/>
    <m/>
    <m/>
    <m/>
    <m/>
    <m/>
    <m/>
    <m/>
    <m/>
    <m/>
    <m/>
    <m/>
    <m/>
    <m/>
    <m/>
    <m/>
    <m/>
    <m/>
    <m/>
    <m/>
    <m/>
    <m/>
    <m/>
    <m/>
    <m/>
    <m/>
    <m/>
    <m/>
    <m/>
    <m/>
    <m/>
    <m/>
    <m/>
    <m/>
    <m/>
    <m/>
    <m/>
    <x v="0"/>
    <m/>
    <m/>
    <m/>
    <m/>
    <m/>
    <s v="GESTIONADO"/>
    <m/>
    <d v="2024-01-22T00:00:00"/>
    <s v="N/A"/>
    <s v="0"/>
    <x v="126"/>
    <x v="0"/>
    <x v="0"/>
    <x v="0"/>
    <x v="0"/>
    <n v="1"/>
    <n v="1"/>
    <n v="1"/>
    <n v="1"/>
    <x v="0"/>
    <n v="1"/>
    <s v=" 1.61293739HERO MOTOCORP LTD- SUCURS"/>
    <x v="0"/>
    <d v="2024-01-22T00:00:00"/>
    <x v="4680"/>
    <d v="1899-12-30T00:00:00"/>
    <d v="2024-01-19T15:06:00"/>
    <s v="15:06"/>
    <d v="1900-01-01T16:08:46"/>
    <x v="0"/>
    <x v="0"/>
    <x v="3"/>
    <x v="1"/>
    <n v="8193"/>
  </r>
  <r>
    <n v="4717"/>
    <d v="2024-01-22T07:15:15"/>
    <d v="2024-01-22T07:16:26"/>
    <s v="45077016@ventasyservicios.com.co"/>
    <s v="Luis Guanuquiza Dominguez"/>
    <m/>
    <d v="2024-01-21T00:00:00"/>
    <s v="17:25"/>
    <x v="3"/>
    <m/>
    <s v="15572715"/>
    <m/>
    <m/>
    <m/>
    <m/>
    <m/>
    <m/>
    <m/>
    <m/>
    <s v="900793586"/>
    <s v="RIGHA SAS"/>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22T00:00:00"/>
    <m/>
    <m/>
    <x v="21"/>
    <x v="3"/>
    <x v="0"/>
    <x v="0"/>
    <x v="0"/>
    <n v="1"/>
    <n v="1"/>
    <n v="1"/>
    <n v="1"/>
    <x v="0"/>
    <n v="1"/>
    <s v="900793586RIGHA SAS"/>
    <x v="0"/>
    <d v="2024-01-22T00:00:00"/>
    <x v="4681"/>
    <d v="1899-12-30T00:00:00"/>
    <d v="2024-01-21T17:25:00"/>
    <s v="17:25"/>
    <d v="1899-12-30T13:51:26"/>
    <x v="3"/>
    <x v="0"/>
    <x v="25"/>
    <x v="1"/>
    <n v="8193"/>
  </r>
  <r>
    <n v="4718"/>
    <d v="2024-01-22T05:58:57"/>
    <d v="2024-01-22T07:20:06"/>
    <s v="45077024@ventasyservicios.com.co"/>
    <s v="Leidy Tatiana Pinzon Calderon"/>
    <m/>
    <d v="2024-01-20T00:00:00"/>
    <s v="10:30"/>
    <x v="7"/>
    <m/>
    <m/>
    <m/>
    <m/>
    <m/>
    <m/>
    <s v="jorgearmando.guerrero@diversey.com"/>
    <s v="Re: cesion de linea urgente"/>
    <m/>
    <m/>
    <s v="3164735858"/>
    <s v="DIVERSEY COLOMBIA SAS -"/>
    <s v="SOHO"/>
    <s v="CLIENTE EXTERNO"/>
    <x v="0"/>
    <m/>
    <m/>
    <m/>
    <m/>
    <m/>
    <m/>
    <m/>
    <m/>
    <m/>
    <m/>
    <m/>
    <m/>
    <m/>
    <m/>
    <m/>
    <m/>
    <m/>
    <m/>
    <m/>
    <m/>
    <m/>
    <m/>
    <m/>
    <m/>
    <m/>
    <m/>
    <m/>
    <m/>
    <m/>
    <m/>
    <m/>
    <m/>
    <m/>
    <m/>
    <m/>
    <m/>
    <m/>
    <m/>
    <m/>
    <m/>
    <m/>
    <m/>
    <m/>
    <m/>
    <m/>
    <m/>
    <m/>
    <m/>
    <m/>
    <m/>
    <m/>
    <m/>
    <m/>
    <m/>
    <m/>
    <m/>
    <m/>
    <m/>
    <m/>
    <m/>
    <m/>
    <m/>
    <m/>
    <m/>
    <m/>
    <m/>
    <m/>
    <m/>
    <m/>
    <m/>
    <m/>
    <m/>
    <m/>
    <s v="MÓVIL"/>
    <m/>
    <s v="CESIÓN RECHAZADA"/>
    <m/>
    <m/>
    <s v="INFORMACIÓN INCOMPLETA"/>
    <m/>
    <m/>
    <m/>
    <m/>
    <m/>
    <m/>
    <m/>
    <m/>
    <m/>
    <m/>
    <m/>
    <m/>
    <m/>
    <m/>
    <m/>
    <m/>
    <m/>
    <m/>
    <m/>
    <m/>
    <m/>
    <m/>
    <m/>
    <m/>
    <m/>
    <m/>
    <m/>
    <m/>
    <m/>
    <m/>
    <m/>
    <m/>
    <m/>
    <m/>
    <x v="0"/>
    <m/>
    <m/>
    <m/>
    <m/>
    <m/>
    <s v="GESTIONADO"/>
    <m/>
    <d v="2024-01-22T00:00:00"/>
    <m/>
    <m/>
    <x v="79"/>
    <x v="6"/>
    <x v="0"/>
    <x v="0"/>
    <x v="0"/>
    <n v="1"/>
    <n v="1"/>
    <n v="1"/>
    <n v="1"/>
    <x v="2"/>
    <n v="5"/>
    <s v="3164735858DIVERSEY COLOMBIA SAS -"/>
    <x v="0"/>
    <d v="2024-01-22T00:00:00"/>
    <x v="4682"/>
    <d v="1899-12-30T00:00:00"/>
    <d v="2024-01-20T10:30:00"/>
    <s v="10:30"/>
    <d v="1899-12-31T20:50:06"/>
    <x v="0"/>
    <x v="0"/>
    <x v="12"/>
    <x v="1"/>
    <n v="8193"/>
  </r>
  <r>
    <n v="4719"/>
    <d v="2024-01-22T07:24:50"/>
    <d v="2024-01-22T07:25:45"/>
    <s v="45077024@ventasyservicios.com.co"/>
    <s v="Leidy Tatiana Pinzon Calderon"/>
    <m/>
    <d v="2024-01-20T00:00:00"/>
    <s v="10:32"/>
    <x v="7"/>
    <m/>
    <m/>
    <m/>
    <m/>
    <m/>
    <m/>
    <s v="fijo.nacional@gmail.com"/>
    <s v="Re: SECCION DE CONTRATO"/>
    <m/>
    <m/>
    <s v="17688314"/>
    <s v="JAVIER TRUJILLO MARIN"/>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2T00:00:00"/>
    <m/>
    <m/>
    <x v="78"/>
    <x v="6"/>
    <x v="0"/>
    <x v="0"/>
    <x v="0"/>
    <n v="1"/>
    <n v="1"/>
    <n v="1"/>
    <n v="1"/>
    <x v="0"/>
    <n v="1"/>
    <s v="17688314JAVIER TRUJILLO MARIN"/>
    <x v="0"/>
    <d v="2024-01-22T00:00:00"/>
    <x v="4683"/>
    <d v="1899-12-30T00:00:00"/>
    <d v="2024-01-20T10:32:00"/>
    <s v="10:32"/>
    <d v="1899-12-31T20:53:45"/>
    <x v="0"/>
    <x v="0"/>
    <x v="12"/>
    <x v="1"/>
    <n v="8193"/>
  </r>
  <r>
    <n v="4720"/>
    <d v="2024-01-22T07:16:39"/>
    <d v="2024-01-22T07:26:01"/>
    <s v="45077016@ventasyservicios.com.co"/>
    <s v="Luis Guanuquiza Dominguez"/>
    <m/>
    <d v="2024-01-21T00:00:00"/>
    <s v="19:24"/>
    <x v="3"/>
    <m/>
    <s v="15572717"/>
    <m/>
    <m/>
    <m/>
    <m/>
    <m/>
    <m/>
    <m/>
    <m/>
    <s v="811001068"/>
    <s v="ARQCLASS  LTDA -"/>
    <s v="PYME MEDIANA"/>
    <s v="CLIENTE EXTERN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22T00:00:00"/>
    <m/>
    <m/>
    <x v="73"/>
    <x v="3"/>
    <x v="0"/>
    <x v="0"/>
    <x v="0"/>
    <n v="1"/>
    <n v="1"/>
    <n v="1"/>
    <n v="1"/>
    <x v="1"/>
    <n v="2"/>
    <s v="811001068ARQCLASS  LTDA -"/>
    <x v="0"/>
    <d v="2024-01-22T00:00:00"/>
    <x v="4684"/>
    <d v="1899-12-30T00:00:00"/>
    <d v="2024-01-21T19:24:00"/>
    <s v="19:24"/>
    <d v="1899-12-30T12:02:01"/>
    <x v="3"/>
    <x v="0"/>
    <x v="25"/>
    <x v="1"/>
    <n v="8193"/>
  </r>
  <r>
    <n v="4721"/>
    <d v="2024-01-22T07:07:24"/>
    <d v="2024-01-22T07:26:34"/>
    <s v="45632550@ventasyservicios.com.co"/>
    <s v="Alejandra Rodriguez Cajamarca"/>
    <m/>
    <d v="2024-01-18T00:00:00"/>
    <s v="7:24 a. m."/>
    <x v="4"/>
    <m/>
    <m/>
    <m/>
    <m/>
    <m/>
    <m/>
    <m/>
    <m/>
    <s v="obarrios@ises.com.co"/>
    <s v="RE: RV: Problemas con líneas CONSORCIO ADISES Número Cuenta: 8.22496873"/>
    <s v="3138426883"/>
    <s v="CONSORCIO ADISES 2 21"/>
    <s v="SOHO"/>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22T00:00:00"/>
    <m/>
    <m/>
    <x v="47"/>
    <x v="0"/>
    <x v="0"/>
    <x v="0"/>
    <x v="0"/>
    <n v="1"/>
    <n v="1"/>
    <n v="1"/>
    <n v="1"/>
    <x v="0"/>
    <n v="1"/>
    <s v="3138426883CONSORCIO ADISES 2 21"/>
    <x v="0"/>
    <d v="2024-01-22T00:00:00"/>
    <x v="4685"/>
    <d v="1899-12-30T00:00:00"/>
    <d v="2024-01-18T07:24:00"/>
    <s v="7:24"/>
    <d v="1900-01-03T00:02:34"/>
    <x v="0"/>
    <x v="0"/>
    <x v="24"/>
    <x v="0"/>
    <n v="8193"/>
  </r>
  <r>
    <n v="4722"/>
    <d v="2024-01-22T07:30:25"/>
    <d v="2024-01-22T07:31:21"/>
    <s v="45077024@ventasyservicios.com.co"/>
    <s v="Leidy Tatiana Pinzon Calderon"/>
    <m/>
    <d v="2024-01-20T00:00:00"/>
    <s v="10:32"/>
    <x v="7"/>
    <m/>
    <m/>
    <m/>
    <m/>
    <m/>
    <m/>
    <s v="miguel.pereira@claro.com.co"/>
    <s v="RE: CESION DE LINEA_3105762553_PROMOTORA NACIONAL DE PROYECTOS S EN C -"/>
    <m/>
    <m/>
    <s v="3105762553"/>
    <s v="PROMOTORA NACIONAL DE PROYECTOS S EN C"/>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2T00:00:00"/>
    <m/>
    <m/>
    <x v="78"/>
    <x v="6"/>
    <x v="0"/>
    <x v="0"/>
    <x v="0"/>
    <n v="1"/>
    <n v="1"/>
    <n v="1"/>
    <n v="1"/>
    <x v="0"/>
    <n v="1"/>
    <s v="3105762553PROMOTORA NACIONAL DE PROYECTOS S EN C"/>
    <x v="0"/>
    <d v="2024-01-22T00:00:00"/>
    <x v="4686"/>
    <d v="1899-12-30T00:00:00"/>
    <d v="2024-01-20T10:32:00"/>
    <s v="10:32"/>
    <d v="1899-12-31T20:59:21"/>
    <x v="0"/>
    <x v="0"/>
    <x v="12"/>
    <x v="1"/>
    <n v="8193"/>
  </r>
  <r>
    <n v="4723"/>
    <d v="2024-01-22T07:36:51"/>
    <d v="2024-01-22T07:38:57"/>
    <s v="45077024@ventasyservicios.com.co"/>
    <s v="Leidy Tatiana Pinzon Calderon"/>
    <m/>
    <d v="2024-01-20T00:00:00"/>
    <s v="11:11"/>
    <x v="7"/>
    <m/>
    <m/>
    <m/>
    <m/>
    <m/>
    <m/>
    <s v="felipeanzolah@gmail.com"/>
    <s v="Re: CESION DE LINEA 3212736894"/>
    <m/>
    <m/>
    <s v="3212736894"/>
    <s v="MARIA CECI VILLAMIZAR HINESTROZA"/>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2T00:00:00"/>
    <m/>
    <m/>
    <x v="78"/>
    <x v="6"/>
    <x v="0"/>
    <x v="0"/>
    <x v="0"/>
    <n v="1"/>
    <n v="1"/>
    <n v="1"/>
    <n v="1"/>
    <x v="2"/>
    <n v="3"/>
    <s v="3212736894MARIA CECI VILLAMIZAR HINESTROZA"/>
    <x v="0"/>
    <d v="2024-01-22T00:00:00"/>
    <x v="4687"/>
    <d v="1899-12-30T00:00:00"/>
    <d v="2024-01-20T11:11:00"/>
    <s v="11:11"/>
    <d v="1899-12-31T20:27:57"/>
    <x v="0"/>
    <x v="0"/>
    <x v="12"/>
    <x v="1"/>
    <n v="8193"/>
  </r>
  <r>
    <n v="4724"/>
    <d v="2024-01-22T07:26:37"/>
    <d v="2024-01-22T07:40:53"/>
    <s v="45632550@ventasyservicios.com.co"/>
    <s v="Alejandra Rodriguez Cajamarca"/>
    <m/>
    <d v="2024-01-18T00:00:00"/>
    <s v="7:36 a. m."/>
    <x v="4"/>
    <m/>
    <m/>
    <m/>
    <m/>
    <m/>
    <m/>
    <m/>
    <m/>
    <s v="contabilidad@nebulae.com.co"/>
    <s v="Re: LÍNEA NUEVA"/>
    <s v="3107141494"/>
    <s v="NEBULA ENGINEERING S.A.S."/>
    <s v="MICRO"/>
    <s v="CLIENTE EXTERNO"/>
    <x v="0"/>
    <m/>
    <s v="MÓVIL"/>
    <m/>
    <m/>
    <s v="INCLUSIONES - EXCLUSIONES"/>
    <m/>
    <m/>
    <m/>
    <m/>
    <m/>
    <m/>
    <m/>
    <m/>
    <m/>
    <m/>
    <m/>
    <m/>
    <m/>
    <m/>
    <m/>
    <m/>
    <m/>
    <m/>
    <m/>
    <m/>
    <m/>
    <m/>
    <m/>
    <m/>
    <s v="INFORMACIÓN - ACLARACIÓN"/>
    <m/>
    <m/>
    <m/>
    <m/>
    <m/>
    <m/>
    <m/>
    <m/>
    <m/>
    <m/>
    <m/>
    <m/>
    <m/>
    <m/>
    <m/>
    <m/>
    <m/>
    <m/>
    <m/>
    <m/>
    <m/>
    <m/>
    <m/>
    <m/>
    <m/>
    <m/>
    <m/>
    <m/>
    <m/>
    <m/>
    <m/>
    <m/>
    <m/>
    <m/>
    <m/>
    <m/>
    <m/>
    <m/>
    <m/>
    <m/>
    <m/>
    <m/>
    <m/>
    <m/>
    <m/>
    <m/>
    <m/>
    <m/>
    <m/>
    <m/>
    <m/>
    <m/>
    <m/>
    <m/>
    <m/>
    <m/>
    <m/>
    <m/>
    <m/>
    <m/>
    <m/>
    <m/>
    <m/>
    <m/>
    <m/>
    <m/>
    <m/>
    <m/>
    <m/>
    <m/>
    <m/>
    <m/>
    <m/>
    <m/>
    <m/>
    <m/>
    <m/>
    <m/>
    <m/>
    <m/>
    <m/>
    <m/>
    <m/>
    <x v="0"/>
    <m/>
    <m/>
    <m/>
    <m/>
    <m/>
    <s v="GESTIONADO"/>
    <m/>
    <d v="2024-01-22T00:00:00"/>
    <m/>
    <m/>
    <x v="98"/>
    <x v="0"/>
    <x v="0"/>
    <x v="0"/>
    <x v="0"/>
    <n v="1"/>
    <n v="1"/>
    <n v="1"/>
    <n v="1"/>
    <x v="0"/>
    <n v="1"/>
    <s v="3107141494NEBULA ENGINEERING S.A.S."/>
    <x v="0"/>
    <d v="2024-01-22T00:00:00"/>
    <x v="4688"/>
    <d v="1899-12-30T00:00:00"/>
    <d v="2024-01-18T07:36:00"/>
    <s v="7:36"/>
    <d v="1900-01-03T00:04:53"/>
    <x v="0"/>
    <x v="0"/>
    <x v="24"/>
    <x v="0"/>
    <n v="8193"/>
  </r>
  <r>
    <n v="4725"/>
    <d v="2024-01-22T07:40:23"/>
    <d v="2024-01-22T07:41:25"/>
    <s v="46049316@ventasyservicios.com.co"/>
    <s v="Evelin Gicela Diaz Garzon"/>
    <m/>
    <d v="2024-01-19T00:00:00"/>
    <s v="10:12"/>
    <x v="0"/>
    <m/>
    <m/>
    <m/>
    <m/>
    <m/>
    <m/>
    <m/>
    <m/>
    <s v="38102317@claro.com.co"/>
    <s v="RV: YURY ROJAS // GENERACION DE OT NOVEDAD CAMBIO DE SERVICIO // EUROPIEL COLOMBIANA S.A.S // NIT 901057847-5 // ID 12259079 // ENLACE ZHX0008"/>
    <s v="12259079 //ZHX0008// "/>
    <s v="EUROPIEL COLOMBIANA S.A.S"/>
    <s v="SOHO"/>
    <s v="CLIENTE EXTERNO"/>
    <x v="0"/>
    <m/>
    <s v="FIJO"/>
    <s v="FO"/>
    <s v="CAMBIO PLAN TARIFA"/>
    <m/>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22T00:00:00"/>
    <m/>
    <m/>
    <x v="22"/>
    <x v="0"/>
    <x v="0"/>
    <x v="0"/>
    <x v="0"/>
    <n v="1"/>
    <n v="1"/>
    <n v="1"/>
    <n v="1"/>
    <x v="0"/>
    <n v="1"/>
    <s v="12259079 //ZHX0008// EUROPIEL COLOMBIANA S.A.S"/>
    <x v="0"/>
    <d v="2024-01-22T00:00:00"/>
    <x v="4689"/>
    <d v="1899-12-30T00:00:00"/>
    <d v="2024-01-19T10:12:00"/>
    <s v="10:12"/>
    <d v="1900-01-01T21:29:25"/>
    <x v="0"/>
    <x v="0"/>
    <x v="22"/>
    <x v="1"/>
    <n v="8193"/>
  </r>
  <r>
    <n v="4726"/>
    <d v="2024-01-22T07:26:11"/>
    <d v="2024-01-22T07:41:27"/>
    <s v="45077016@ventasyservicios.com.co"/>
    <s v="Luis Guanuquiza Dominguez"/>
    <m/>
    <d v="2024-01-21T00:00:00"/>
    <s v="7:27"/>
    <x v="3"/>
    <m/>
    <s v="15572718"/>
    <m/>
    <m/>
    <m/>
    <m/>
    <m/>
    <m/>
    <m/>
    <m/>
    <s v="811001068"/>
    <s v="ARQCLASS  LTDA -"/>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22T00:00:00"/>
    <m/>
    <m/>
    <x v="21"/>
    <x v="3"/>
    <x v="0"/>
    <x v="0"/>
    <x v="0"/>
    <n v="1"/>
    <n v="1"/>
    <n v="1"/>
    <n v="1"/>
    <x v="2"/>
    <n v="2"/>
    <s v="811001068ARQCLASS  LTDA -"/>
    <x v="0"/>
    <d v="2024-01-22T00:00:00"/>
    <x v="4690"/>
    <d v="1899-12-30T00:00:00"/>
    <d v="2024-01-21T07:27:00"/>
    <s v="7:27"/>
    <d v="1899-12-31T00:14:27"/>
    <x v="0"/>
    <x v="0"/>
    <x v="25"/>
    <x v="1"/>
    <n v="8193"/>
  </r>
  <r>
    <n v="4727"/>
    <d v="2024-01-22T07:43:05"/>
    <d v="2024-01-22T07:44:06"/>
    <s v="45077024@ventasyservicios.com.co"/>
    <s v="Leidy Tatiana Pinzon Calderon"/>
    <m/>
    <d v="2024-01-19T00:00:00"/>
    <s v="14:09"/>
    <x v="7"/>
    <m/>
    <m/>
    <m/>
    <m/>
    <m/>
    <m/>
    <s v="compras@tececor.com"/>
    <s v="Re: Fwd: RE: Requerimientos asociados a lineas moviles Tecnologia Ecologica del Oriente SAS."/>
    <m/>
    <m/>
    <s v="3107631722"/>
    <s v="TECNOLOGIA ECOLOGICA DEL ORIENTE SOCIEDA"/>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2T00:00:00"/>
    <m/>
    <m/>
    <x v="78"/>
    <x v="6"/>
    <x v="0"/>
    <x v="0"/>
    <x v="0"/>
    <n v="1"/>
    <n v="1"/>
    <n v="1"/>
    <n v="1"/>
    <x v="2"/>
    <n v="2"/>
    <s v="3107631722TECNOLOGIA ECOLOGICA DEL ORIENTE SOCIEDA"/>
    <x v="0"/>
    <d v="2024-01-22T00:00:00"/>
    <x v="4691"/>
    <d v="1899-12-30T00:00:00"/>
    <d v="2024-01-19T14:09:00"/>
    <s v="14:09"/>
    <d v="1900-01-01T17:35:06"/>
    <x v="0"/>
    <x v="0"/>
    <x v="12"/>
    <x v="1"/>
    <n v="8193"/>
  </r>
  <r>
    <n v="4728"/>
    <d v="2024-01-22T07:43:58"/>
    <d v="2024-01-22T07:45:17"/>
    <s v="46046878@ventasyservicios.com.co"/>
    <s v="Laura Alejandra Romero Roa"/>
    <m/>
    <d v="2024-01-22T00:00:00"/>
    <s v="07:16"/>
    <x v="0"/>
    <m/>
    <m/>
    <m/>
    <m/>
    <m/>
    <m/>
    <m/>
    <m/>
    <s v="hectorgomezfgga@hotmail.com"/>
    <s v="Fwd: RE: Fwd: HAY ACCESO A LA CUENTA, PERO NO HAY ACCESO PARA VER LAS PELICULAS DE CLARO VIDEO"/>
    <s v="11378455"/>
    <s v="11378455"/>
    <s v="NO DETERMINADO"/>
    <s v="CLIENTE EXTERNO"/>
    <x v="0"/>
    <m/>
    <s v="MÓVIL"/>
    <m/>
    <m/>
    <s v="PRODUCTO"/>
    <m/>
    <m/>
    <m/>
    <m/>
    <m/>
    <m/>
    <m/>
    <m/>
    <m/>
    <m/>
    <m/>
    <m/>
    <m/>
    <m/>
    <m/>
    <m/>
    <m/>
    <m/>
    <m/>
    <m/>
    <m/>
    <m/>
    <m/>
    <m/>
    <m/>
    <m/>
    <m/>
    <m/>
    <m/>
    <m/>
    <m/>
    <m/>
    <m/>
    <m/>
    <m/>
    <m/>
    <m/>
    <m/>
    <s v="INFORMACIÓN DE BENEFICIOS"/>
    <m/>
    <m/>
    <m/>
    <m/>
    <m/>
    <m/>
    <m/>
    <m/>
    <m/>
    <m/>
    <m/>
    <m/>
    <m/>
    <m/>
    <m/>
    <m/>
    <m/>
    <m/>
    <m/>
    <m/>
    <m/>
    <m/>
    <m/>
    <m/>
    <m/>
    <m/>
    <m/>
    <m/>
    <m/>
    <m/>
    <m/>
    <m/>
    <m/>
    <m/>
    <m/>
    <m/>
    <m/>
    <m/>
    <m/>
    <m/>
    <m/>
    <m/>
    <m/>
    <m/>
    <m/>
    <m/>
    <m/>
    <m/>
    <m/>
    <m/>
    <m/>
    <m/>
    <m/>
    <m/>
    <m/>
    <m/>
    <m/>
    <m/>
    <m/>
    <m/>
    <m/>
    <m/>
    <m/>
    <m/>
    <m/>
    <m/>
    <m/>
    <m/>
    <m/>
    <x v="0"/>
    <m/>
    <m/>
    <m/>
    <m/>
    <m/>
    <s v="GESTIONADO"/>
    <m/>
    <d v="2024-01-22T00:00:00"/>
    <m/>
    <m/>
    <x v="26"/>
    <x v="0"/>
    <x v="0"/>
    <x v="0"/>
    <x v="0"/>
    <n v="1"/>
    <n v="1"/>
    <n v="1"/>
    <n v="1"/>
    <x v="0"/>
    <n v="1"/>
    <s v="1137845511378455"/>
    <x v="2"/>
    <d v="2024-01-22T00:00:00"/>
    <x v="4692"/>
    <d v="1899-12-30T00:00:00"/>
    <d v="2024-01-22T07:16:00"/>
    <s v="07:16"/>
    <d v="1899-12-30T00:29:17"/>
    <x v="1"/>
    <x v="1"/>
    <x v="27"/>
    <x v="1"/>
    <n v="8193"/>
  </r>
  <r>
    <n v="4729"/>
    <d v="2024-01-22T07:53:25"/>
    <d v="2024-01-22T07:54:21"/>
    <s v="45077024@ventasyservicios.com.co"/>
    <s v="Leidy Tatiana Pinzon Calderon"/>
    <m/>
    <d v="2024-01-20T00:00:00"/>
    <s v="11:13"/>
    <x v="7"/>
    <m/>
    <m/>
    <m/>
    <m/>
    <m/>
    <m/>
    <s v="gerencia@unidadcardiologicadecartagena.com"/>
    <s v="RE: CESION DE CONTRATO LINEA DE EMPRESA A PERSONAL NATURAL"/>
    <m/>
    <m/>
    <s v="3103678517"/>
    <s v="UNIDAD CARDIOLOGICA DE CARTAGENA"/>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22T00:00:00"/>
    <m/>
    <m/>
    <x v="79"/>
    <x v="6"/>
    <x v="0"/>
    <x v="0"/>
    <x v="0"/>
    <n v="1"/>
    <n v="1"/>
    <n v="1"/>
    <n v="1"/>
    <x v="0"/>
    <n v="1"/>
    <s v="3103678517UNIDAD CARDIOLOGICA DE CARTAGENA"/>
    <x v="0"/>
    <d v="2024-01-22T00:00:00"/>
    <x v="4693"/>
    <d v="1899-12-30T00:00:00"/>
    <d v="2024-01-20T11:13:00"/>
    <s v="11:13"/>
    <d v="1899-12-31T20:41:21"/>
    <x v="0"/>
    <x v="0"/>
    <x v="12"/>
    <x v="1"/>
    <n v="8193"/>
  </r>
  <r>
    <n v="4730"/>
    <d v="2024-01-22T07:45:44"/>
    <d v="2024-01-22T07:55:25"/>
    <s v="45632550@ventasyservicios.com.co"/>
    <s v="Alejandra Rodriguez Cajamarca"/>
    <m/>
    <d v="2024-01-18T00:00:00"/>
    <s v="7:50 a. m."/>
    <x v="4"/>
    <m/>
    <m/>
    <m/>
    <m/>
    <m/>
    <m/>
    <m/>
    <m/>
    <s v="lina.rivera@inversionesdiazar.com"/>
    <s v="Re: RV: SOLICITUD LISTADO SERVICIOS CLARO EN OFICINAS DIAZAR nit 900080915.0"/>
    <s v="27292537"/>
    <s v="INVERSIONES DIAZAR S.A.S."/>
    <s v="MICRO"/>
    <s v="CLIENTE EXTERNO"/>
    <x v="0"/>
    <m/>
    <s v="FIJO"/>
    <s v="HFC"/>
    <s v="PRODUCTO"/>
    <m/>
    <m/>
    <m/>
    <m/>
    <m/>
    <m/>
    <m/>
    <m/>
    <m/>
    <m/>
    <m/>
    <m/>
    <m/>
    <m/>
    <m/>
    <m/>
    <m/>
    <m/>
    <m/>
    <m/>
    <m/>
    <m/>
    <m/>
    <m/>
    <m/>
    <m/>
    <m/>
    <m/>
    <m/>
    <m/>
    <m/>
    <m/>
    <m/>
    <m/>
    <m/>
    <m/>
    <m/>
    <m/>
    <s v="INFORMACIÓN PLANES - TARIFAS"/>
    <m/>
    <m/>
    <m/>
    <m/>
    <m/>
    <m/>
    <m/>
    <m/>
    <m/>
    <m/>
    <m/>
    <m/>
    <m/>
    <m/>
    <m/>
    <m/>
    <m/>
    <m/>
    <m/>
    <m/>
    <m/>
    <m/>
    <m/>
    <m/>
    <m/>
    <m/>
    <m/>
    <m/>
    <m/>
    <m/>
    <m/>
    <m/>
    <m/>
    <m/>
    <m/>
    <m/>
    <m/>
    <m/>
    <m/>
    <m/>
    <m/>
    <m/>
    <m/>
    <m/>
    <m/>
    <m/>
    <m/>
    <m/>
    <m/>
    <m/>
    <m/>
    <m/>
    <m/>
    <m/>
    <m/>
    <m/>
    <m/>
    <m/>
    <m/>
    <m/>
    <m/>
    <m/>
    <m/>
    <m/>
    <m/>
    <m/>
    <m/>
    <m/>
    <m/>
    <m/>
    <x v="0"/>
    <m/>
    <m/>
    <m/>
    <m/>
    <m/>
    <s v="GESTIONADO"/>
    <m/>
    <d v="2024-01-22T00:00:00"/>
    <m/>
    <m/>
    <x v="13"/>
    <x v="0"/>
    <x v="0"/>
    <x v="0"/>
    <x v="0"/>
    <n v="1"/>
    <n v="1"/>
    <n v="1"/>
    <n v="1"/>
    <x v="0"/>
    <n v="1"/>
    <s v="27292537INVERSIONES DIAZAR S.A.S."/>
    <x v="0"/>
    <d v="2024-01-22T00:00:00"/>
    <x v="4694"/>
    <d v="1899-12-30T00:00:00"/>
    <d v="2024-01-18T07:50:00"/>
    <s v="7:50"/>
    <d v="1900-01-03T00:05:25"/>
    <x v="0"/>
    <x v="0"/>
    <x v="24"/>
    <x v="0"/>
    <n v="8193"/>
  </r>
  <r>
    <n v="4731"/>
    <d v="2024-01-22T07:44:56"/>
    <d v="2024-01-22T07:56:25"/>
    <s v="45113897@ventasyservicios.com.co"/>
    <s v="Diana Carolina Zambrano Cruz"/>
    <m/>
    <d v="2024-01-20T00:00:00"/>
    <s v="8:40"/>
    <x v="4"/>
    <m/>
    <m/>
    <m/>
    <m/>
    <m/>
    <m/>
    <m/>
    <m/>
    <s v="Maria.montoya.ext@claro.com.co"/>
    <s v="RE: CESION DE CONTRATO"/>
    <s v="2538102"/>
    <s v="JUAN CARLO DEL RIO FLOREZ                  "/>
    <s v="SOHO"/>
    <s v="CLIENTE CLARO"/>
    <x v="0"/>
    <m/>
    <s v="FIJO"/>
    <s v="HFC"/>
    <s v="CESIÓN DE CONTRATO"/>
    <m/>
    <m/>
    <m/>
    <m/>
    <m/>
    <m/>
    <m/>
    <m/>
    <m/>
    <m/>
    <m/>
    <m/>
    <s v="ENTREGA DE DOCUMENTOS"/>
    <m/>
    <m/>
    <m/>
    <m/>
    <m/>
    <m/>
    <m/>
    <m/>
    <m/>
    <m/>
    <m/>
    <m/>
    <m/>
    <m/>
    <m/>
    <m/>
    <m/>
    <m/>
    <m/>
    <m/>
    <m/>
    <m/>
    <m/>
    <m/>
    <m/>
    <m/>
    <m/>
    <m/>
    <m/>
    <m/>
    <m/>
    <m/>
    <m/>
    <m/>
    <m/>
    <m/>
    <m/>
    <m/>
    <m/>
    <m/>
    <m/>
    <m/>
    <m/>
    <m/>
    <m/>
    <m/>
    <m/>
    <m/>
    <m/>
    <m/>
    <m/>
    <m/>
    <m/>
    <m/>
    <m/>
    <m/>
    <m/>
    <m/>
    <m/>
    <m/>
    <m/>
    <m/>
    <m/>
    <m/>
    <m/>
    <m/>
    <m/>
    <m/>
    <m/>
    <m/>
    <m/>
    <m/>
    <m/>
    <m/>
    <m/>
    <m/>
    <m/>
    <m/>
    <m/>
    <m/>
    <m/>
    <m/>
    <m/>
    <m/>
    <m/>
    <m/>
    <m/>
    <m/>
    <m/>
    <m/>
    <m/>
    <m/>
    <m/>
    <m/>
    <m/>
    <m/>
    <x v="0"/>
    <m/>
    <m/>
    <m/>
    <m/>
    <m/>
    <s v="GESTIONADO"/>
    <m/>
    <d v="2024-01-22T00:00:00"/>
    <m/>
    <m/>
    <x v="148"/>
    <x v="0"/>
    <x v="0"/>
    <x v="0"/>
    <x v="0"/>
    <n v="1"/>
    <n v="1"/>
    <n v="1"/>
    <n v="1"/>
    <x v="2"/>
    <n v="2"/>
    <s v="2538102JUAN CARLO DEL RIO FLOREZ                  "/>
    <x v="0"/>
    <d v="2024-01-22T00:00:00"/>
    <x v="4695"/>
    <d v="1899-12-30T00:00:00"/>
    <d v="2024-01-20T08:40:00"/>
    <s v="8:40"/>
    <d v="1899-12-31T23:16:25"/>
    <x v="0"/>
    <x v="0"/>
    <x v="30"/>
    <x v="0"/>
    <n v="8193"/>
  </r>
  <r>
    <n v="4732"/>
    <d v="2024-01-22T07:56:50"/>
    <d v="2024-01-22T07:57:55"/>
    <s v="45077024@ventasyservicios.com.co"/>
    <s v="Leidy Tatiana Pinzon Calderon"/>
    <m/>
    <d v="2024-01-20T00:00:00"/>
    <s v="11:30"/>
    <x v="7"/>
    <m/>
    <m/>
    <m/>
    <m/>
    <m/>
    <m/>
    <s v="mercadeo@hosterialoslagos.com"/>
    <s v="Re: Solicitud unificación de contratos"/>
    <m/>
    <m/>
    <s v="34917613"/>
    <s v=" WILSON IVA PUERTA ZAPA"/>
    <s v="MICR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22T00:00:00"/>
    <m/>
    <m/>
    <x v="79"/>
    <x v="6"/>
    <x v="0"/>
    <x v="0"/>
    <x v="0"/>
    <n v="1"/>
    <n v="1"/>
    <n v="1"/>
    <n v="1"/>
    <x v="0"/>
    <n v="1"/>
    <s v="34917613 WILSON IVA PUERTA ZAPA"/>
    <x v="0"/>
    <d v="2024-01-22T00:00:00"/>
    <x v="4696"/>
    <d v="1899-12-30T00:00:00"/>
    <d v="2024-01-20T11:30:00"/>
    <s v="11:30"/>
    <d v="1899-12-31T20:27:55"/>
    <x v="0"/>
    <x v="0"/>
    <x v="12"/>
    <x v="1"/>
    <n v="8193"/>
  </r>
  <r>
    <n v="4733"/>
    <d v="2024-01-22T07:59:20"/>
    <d v="2024-01-22T08:00:15"/>
    <s v="45077024@ventasyservicios.com.co"/>
    <s v="Leidy Tatiana Pinzon Calderon"/>
    <m/>
    <d v="2024-01-20T00:00:00"/>
    <s v="13:16"/>
    <x v="7"/>
    <m/>
    <m/>
    <m/>
    <m/>
    <m/>
    <m/>
    <s v="deyson_moreno211@hotmail.com"/>
    <s v="Re: Ceder contrato linea 3004785647"/>
    <m/>
    <m/>
    <s v="3004785647"/>
    <s v="ESTEFANIA MONSALVE GUZMAN"/>
    <s v="MASIV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22T00:00:00"/>
    <m/>
    <m/>
    <x v="79"/>
    <x v="6"/>
    <x v="0"/>
    <x v="0"/>
    <x v="0"/>
    <n v="1"/>
    <n v="1"/>
    <n v="1"/>
    <n v="1"/>
    <x v="2"/>
    <n v="2"/>
    <s v="3004785647ESTEFANIA MONSALVE GUZMAN"/>
    <x v="0"/>
    <d v="2024-01-22T00:00:00"/>
    <x v="4697"/>
    <d v="1899-12-30T00:00:00"/>
    <d v="2024-01-20T13:16:00"/>
    <s v="13:16"/>
    <d v="1899-12-31T18:44:15"/>
    <x v="0"/>
    <x v="0"/>
    <x v="12"/>
    <x v="1"/>
    <n v="8193"/>
  </r>
  <r>
    <n v="4734"/>
    <d v="2024-01-22T07:41:38"/>
    <d v="2024-01-22T08:03:44"/>
    <s v="45077016@ventasyservicios.com.co"/>
    <s v="Luis Guanuquiza Dominguez"/>
    <m/>
    <d v="2024-01-22T00:00:00"/>
    <s v="7:06"/>
    <x v="3"/>
    <m/>
    <s v="15572727"/>
    <m/>
    <m/>
    <m/>
    <m/>
    <m/>
    <m/>
    <m/>
    <m/>
    <s v="800022862"/>
    <s v="FRUTAS DE EXPORTACION S.A"/>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22T00:00:00"/>
    <m/>
    <m/>
    <x v="21"/>
    <x v="3"/>
    <x v="0"/>
    <x v="0"/>
    <x v="0"/>
    <n v="1"/>
    <n v="1"/>
    <n v="1"/>
    <n v="1"/>
    <x v="0"/>
    <n v="1"/>
    <s v="800022862FRUTAS DE EXPORTACION S.A"/>
    <x v="2"/>
    <d v="2024-01-22T00:00:00"/>
    <x v="4698"/>
    <d v="1899-12-30T00:00:00"/>
    <d v="2024-01-22T07:06:00"/>
    <s v="7:06"/>
    <d v="1899-12-30T00:57:44"/>
    <x v="1"/>
    <x v="1"/>
    <x v="25"/>
    <x v="1"/>
    <n v="8193"/>
  </r>
  <r>
    <n v="4735"/>
    <d v="2024-01-22T08:10:35"/>
    <d v="2024-01-22T08:11:19"/>
    <s v="46046878@ventasyservicios.com.co"/>
    <s v="Laura Alejandra Romero Roa"/>
    <m/>
    <d v="2024-01-22T00:00:00"/>
    <s v="8:07"/>
    <x v="0"/>
    <m/>
    <m/>
    <m/>
    <m/>
    <m/>
    <m/>
    <m/>
    <m/>
    <s v="administracion2@fullcore.com.co; "/>
    <s v="Re: Fwd: Actualización de datos"/>
    <s v="900999436"/>
    <s v="FULLCORE COLOMBIA S.A.S"/>
    <s v="NO DETERMINADO"/>
    <s v="CLIENTE EXTERNO"/>
    <x v="0"/>
    <m/>
    <s v="MÓVIL"/>
    <m/>
    <m/>
    <s v="DATOS DEMOGRÁFICOS"/>
    <m/>
    <m/>
    <m/>
    <m/>
    <m/>
    <m/>
    <m/>
    <m/>
    <m/>
    <m/>
    <m/>
    <m/>
    <m/>
    <m/>
    <s v="ACTUALIZACIÓN GENERAL"/>
    <m/>
    <m/>
    <m/>
    <m/>
    <m/>
    <m/>
    <m/>
    <m/>
    <m/>
    <m/>
    <m/>
    <m/>
    <m/>
    <m/>
    <m/>
    <m/>
    <m/>
    <m/>
    <m/>
    <m/>
    <m/>
    <m/>
    <m/>
    <m/>
    <m/>
    <m/>
    <m/>
    <m/>
    <m/>
    <m/>
    <m/>
    <m/>
    <m/>
    <m/>
    <m/>
    <m/>
    <m/>
    <m/>
    <m/>
    <m/>
    <m/>
    <m/>
    <m/>
    <m/>
    <m/>
    <m/>
    <m/>
    <m/>
    <m/>
    <m/>
    <m/>
    <m/>
    <m/>
    <m/>
    <m/>
    <m/>
    <m/>
    <m/>
    <m/>
    <m/>
    <m/>
    <m/>
    <m/>
    <m/>
    <m/>
    <m/>
    <m/>
    <m/>
    <m/>
    <m/>
    <m/>
    <m/>
    <m/>
    <m/>
    <m/>
    <m/>
    <m/>
    <m/>
    <m/>
    <m/>
    <m/>
    <m/>
    <m/>
    <m/>
    <m/>
    <m/>
    <m/>
    <m/>
    <m/>
    <m/>
    <m/>
    <m/>
    <m/>
    <x v="0"/>
    <m/>
    <m/>
    <m/>
    <m/>
    <m/>
    <s v="GESTIONADO"/>
    <m/>
    <d v="2024-01-22T00:00:00"/>
    <m/>
    <m/>
    <x v="52"/>
    <x v="0"/>
    <x v="0"/>
    <x v="0"/>
    <x v="0"/>
    <n v="1"/>
    <n v="1"/>
    <n v="1"/>
    <n v="1"/>
    <x v="0"/>
    <n v="1"/>
    <s v="900999436FULLCORE COLOMBIA S.A.S"/>
    <x v="2"/>
    <d v="2024-01-22T00:00:00"/>
    <x v="4699"/>
    <d v="1899-12-30T00:00:00"/>
    <d v="2024-01-22T08:07:00"/>
    <s v="8:07"/>
    <d v="1899-12-30T00:04:19"/>
    <x v="1"/>
    <x v="1"/>
    <x v="27"/>
    <x v="1"/>
    <n v="8193"/>
  </r>
  <r>
    <n v="4736"/>
    <d v="2024-01-22T08:11:33"/>
    <d v="2024-01-22T08:12:34"/>
    <s v="45077024@ventasyservicios.com.co"/>
    <s v="Leidy Tatiana Pinzon Calderon"/>
    <m/>
    <d v="2024-01-20T00:00:00"/>
    <s v="14:53"/>
    <x v="7"/>
    <m/>
    <m/>
    <m/>
    <m/>
    <m/>
    <m/>
    <s v="talia.meza.ext@claro.com.co"/>
    <s v="RE: SECION  DE CONTRACTO NEGOCIO"/>
    <m/>
    <m/>
    <s v="3205499613"/>
    <s v="COLOMBIAN FISHERIES E.U."/>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2T00:00:00"/>
    <m/>
    <m/>
    <x v="78"/>
    <x v="6"/>
    <x v="0"/>
    <x v="0"/>
    <x v="0"/>
    <n v="1"/>
    <n v="1"/>
    <n v="1"/>
    <n v="1"/>
    <x v="2"/>
    <n v="2"/>
    <s v="3205499613COLOMBIAN FISHERIES E.U."/>
    <x v="0"/>
    <d v="2024-01-22T00:00:00"/>
    <x v="4700"/>
    <d v="1899-12-30T00:00:00"/>
    <d v="2024-01-20T14:53:00"/>
    <s v="14:53"/>
    <d v="1899-12-31T17:19:34"/>
    <x v="0"/>
    <x v="0"/>
    <x v="12"/>
    <x v="1"/>
    <n v="8193"/>
  </r>
  <r>
    <n v="4737"/>
    <d v="2024-01-22T08:03:58"/>
    <d v="2024-01-22T08:25:02"/>
    <s v="45077016@ventasyservicios.com.co"/>
    <s v="Luis Guanuquiza Dominguez"/>
    <m/>
    <d v="2024-01-22T00:00:00"/>
    <s v="7:19"/>
    <x v="3"/>
    <m/>
    <s v="15572731"/>
    <m/>
    <m/>
    <m/>
    <m/>
    <m/>
    <m/>
    <m/>
    <m/>
    <s v="890600020"/>
    <s v="Auto Fusa SA"/>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22T00:00:00"/>
    <m/>
    <m/>
    <x v="21"/>
    <x v="3"/>
    <x v="0"/>
    <x v="0"/>
    <x v="0"/>
    <n v="1"/>
    <n v="1"/>
    <n v="1"/>
    <n v="1"/>
    <x v="1"/>
    <n v="3"/>
    <s v="890600020Auto Fusa SA"/>
    <x v="2"/>
    <d v="2024-01-22T00:00:00"/>
    <x v="4701"/>
    <d v="1899-12-30T00:00:00"/>
    <d v="2024-01-22T07:19:00"/>
    <s v="7:19"/>
    <d v="1899-12-30T01:06:02"/>
    <x v="1"/>
    <x v="1"/>
    <x v="25"/>
    <x v="1"/>
    <n v="8193"/>
  </r>
  <r>
    <n v="4738"/>
    <d v="2024-01-22T08:26:49"/>
    <d v="2024-01-22T08:27:46"/>
    <s v="45077024@ventasyservicios.com.co"/>
    <s v="Leidy Tatiana Pinzon Calderon"/>
    <m/>
    <d v="2024-01-20T00:00:00"/>
    <s v="15:59"/>
    <x v="7"/>
    <m/>
    <m/>
    <m/>
    <m/>
    <m/>
    <m/>
    <s v="textilesdakamonteria@gmail.com"/>
    <s v="Re: SOLICTUD CESION DE CONTRATO 901678056"/>
    <m/>
    <m/>
    <s v="3213008802"/>
    <s v="YACINE JABRANE"/>
    <s v="MASIV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22T00:00:00"/>
    <m/>
    <m/>
    <x v="79"/>
    <x v="6"/>
    <x v="0"/>
    <x v="0"/>
    <x v="0"/>
    <n v="1"/>
    <n v="1"/>
    <n v="1"/>
    <n v="1"/>
    <x v="2"/>
    <n v="2"/>
    <s v="3213008802YACINE JABRANE"/>
    <x v="0"/>
    <d v="2024-01-22T00:00:00"/>
    <x v="4702"/>
    <d v="1899-12-30T00:00:00"/>
    <d v="2024-01-20T15:59:00"/>
    <s v="15:59"/>
    <d v="1899-12-31T16:28:46"/>
    <x v="0"/>
    <x v="0"/>
    <x v="12"/>
    <x v="1"/>
    <n v="8193"/>
  </r>
  <r>
    <n v="4739"/>
    <d v="2024-01-22T08:32:41"/>
    <d v="2024-01-22T08:34:46"/>
    <s v="45077024@ventasyservicios.com.co"/>
    <s v="Leidy Tatiana Pinzon Calderon"/>
    <m/>
    <d v="2024-01-20T00:00:00"/>
    <s v="18:19"/>
    <x v="7"/>
    <m/>
    <m/>
    <m/>
    <m/>
    <m/>
    <m/>
    <s v="adrianaybm@gmail.com"/>
    <s v="Re: Cesión de contrato"/>
    <m/>
    <m/>
    <s v="1520827"/>
    <s v="ADRIANA YAMILE BUITRAGO MORENO "/>
    <s v="NO DETERMINAD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2T00:00:00"/>
    <m/>
    <m/>
    <x v="78"/>
    <x v="6"/>
    <x v="0"/>
    <x v="0"/>
    <x v="0"/>
    <n v="1"/>
    <n v="1"/>
    <n v="1"/>
    <n v="1"/>
    <x v="0"/>
    <n v="1"/>
    <s v="1520827ADRIANA YAMILE BUITRAGO MORENO "/>
    <x v="0"/>
    <d v="2024-01-22T00:00:00"/>
    <x v="4703"/>
    <d v="1899-12-30T00:00:00"/>
    <d v="2024-01-20T18:19:00"/>
    <s v="18:19"/>
    <d v="1899-12-31T14:15:46"/>
    <x v="0"/>
    <x v="0"/>
    <x v="12"/>
    <x v="1"/>
    <n v="8193"/>
  </r>
  <r>
    <n v="4740"/>
    <d v="2024-01-22T07:59:01"/>
    <d v="2024-01-22T08:35:49"/>
    <s v="45632550@ventasyservicios.com.co"/>
    <s v="Alejandra Rodriguez Cajamarca"/>
    <m/>
    <d v="2024-01-18T00:00:00"/>
    <s v="7:59 a. m."/>
    <x v="4"/>
    <m/>
    <m/>
    <m/>
    <m/>
    <m/>
    <m/>
    <m/>
    <m/>
    <s v="ivan.murcia@asiltda.co"/>
    <s v="ACTUALIZACION DIRECCION Y EMAIL PARA ENVIO DE FACTURAS Y CORRESPONDENCIA"/>
    <s v="8.22498931"/>
    <s v="ATENCION EN SOSTENIBILIDAD INTEGRAL SAS"/>
    <s v="PYME PEQUEÑA"/>
    <s v="CLIENTE EXTERNO"/>
    <x v="0"/>
    <m/>
    <s v="MÓVIL"/>
    <m/>
    <m/>
    <s v="FACTURA"/>
    <m/>
    <m/>
    <m/>
    <m/>
    <m/>
    <m/>
    <m/>
    <m/>
    <m/>
    <m/>
    <m/>
    <m/>
    <m/>
    <m/>
    <m/>
    <m/>
    <m/>
    <m/>
    <s v="NO RECIBE FACTURA (NO LLEGA)"/>
    <m/>
    <m/>
    <m/>
    <m/>
    <m/>
    <m/>
    <m/>
    <m/>
    <m/>
    <m/>
    <m/>
    <m/>
    <m/>
    <m/>
    <m/>
    <m/>
    <m/>
    <m/>
    <m/>
    <m/>
    <m/>
    <m/>
    <m/>
    <m/>
    <m/>
    <m/>
    <m/>
    <m/>
    <m/>
    <m/>
    <m/>
    <m/>
    <m/>
    <m/>
    <m/>
    <m/>
    <m/>
    <m/>
    <m/>
    <m/>
    <m/>
    <m/>
    <m/>
    <m/>
    <m/>
    <m/>
    <m/>
    <m/>
    <m/>
    <m/>
    <m/>
    <m/>
    <m/>
    <m/>
    <m/>
    <m/>
    <m/>
    <m/>
    <m/>
    <m/>
    <m/>
    <m/>
    <m/>
    <m/>
    <m/>
    <m/>
    <m/>
    <m/>
    <m/>
    <m/>
    <m/>
    <m/>
    <m/>
    <m/>
    <m/>
    <m/>
    <m/>
    <m/>
    <m/>
    <m/>
    <m/>
    <m/>
    <m/>
    <m/>
    <m/>
    <m/>
    <m/>
    <m/>
    <m/>
    <x v="0"/>
    <m/>
    <m/>
    <m/>
    <m/>
    <m/>
    <s v="GESTIONADO"/>
    <m/>
    <d v="2024-01-22T00:00:00"/>
    <m/>
    <m/>
    <x v="201"/>
    <x v="0"/>
    <x v="0"/>
    <x v="0"/>
    <x v="0"/>
    <n v="1"/>
    <n v="1"/>
    <n v="1"/>
    <n v="1"/>
    <x v="2"/>
    <n v="2"/>
    <s v="8.22498931ATENCION EN SOSTENIBILIDAD INTEGRAL SAS"/>
    <x v="0"/>
    <d v="2024-01-22T00:00:00"/>
    <x v="4704"/>
    <d v="1899-12-30T00:00:00"/>
    <d v="2024-01-18T07:59:00"/>
    <s v="7:59"/>
    <d v="1900-01-03T00:36:49"/>
    <x v="0"/>
    <x v="0"/>
    <x v="24"/>
    <x v="0"/>
    <n v="8193"/>
  </r>
  <r>
    <n v="4741"/>
    <d v="2024-01-22T08:36:22"/>
    <d v="2024-01-22T08:37:24"/>
    <s v="45113897@ventasyservicios.com.co"/>
    <s v="Diana Carolina Zambrano Cruz"/>
    <m/>
    <d v="2024-01-20T00:00:00"/>
    <s v="8:56"/>
    <x v="4"/>
    <m/>
    <m/>
    <m/>
    <m/>
    <m/>
    <m/>
    <m/>
    <m/>
    <s v="administracion@greenhills.com.co"/>
    <s v="Re: SOLICITUD CESION CONTRATO CUENTA PYME FIJA 16503357"/>
    <s v="16503357"/>
    <s v="GRUPO NARA SAS                             "/>
    <s v="SOHO"/>
    <s v="CLIENTE EXTERNO"/>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22T00:00:00"/>
    <m/>
    <m/>
    <x v="37"/>
    <x v="0"/>
    <x v="0"/>
    <x v="0"/>
    <x v="0"/>
    <n v="1"/>
    <n v="1"/>
    <n v="1"/>
    <n v="1"/>
    <x v="0"/>
    <n v="1"/>
    <s v="16503357GRUPO NARA SAS                             "/>
    <x v="0"/>
    <d v="2024-01-22T00:00:00"/>
    <x v="4705"/>
    <d v="1899-12-30T00:00:00"/>
    <d v="2024-01-20T08:56:00"/>
    <s v="8:56"/>
    <d v="1899-12-31T23:41:24"/>
    <x v="0"/>
    <x v="0"/>
    <x v="30"/>
    <x v="0"/>
    <n v="8193"/>
  </r>
  <r>
    <n v="4742"/>
    <d v="2024-01-22T08:35:53"/>
    <d v="2024-01-22T08:38:59"/>
    <s v="45632550@ventasyservicios.com.co"/>
    <s v="Alejandra Rodriguez Cajamarca"/>
    <m/>
    <d v="2024-01-18T00:00:00"/>
    <s v="3:01 p. m."/>
    <x v="4"/>
    <m/>
    <m/>
    <m/>
    <m/>
    <m/>
    <m/>
    <m/>
    <m/>
    <s v="recursohumano@tcimportaciones.com"/>
    <s v="RV: LINEAS PLAN EMPRESARIAL"/>
    <s v="3172135728"/>
    <s v="TC IMPORTACIONES LTDA"/>
    <s v="PYME PEQUEÑA"/>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22T00:00:00"/>
    <m/>
    <m/>
    <x v="15"/>
    <x v="0"/>
    <x v="0"/>
    <x v="0"/>
    <x v="0"/>
    <n v="1"/>
    <n v="1"/>
    <n v="1"/>
    <n v="1"/>
    <x v="0"/>
    <n v="1"/>
    <s v="3172135728TC IMPORTACIONES LTDA"/>
    <x v="0"/>
    <d v="2024-01-22T00:00:00"/>
    <x v="4706"/>
    <d v="1899-12-30T00:00:00"/>
    <d v="2024-01-18T03:01:00"/>
    <s v="3:01"/>
    <d v="1900-01-03T05:37:59"/>
    <x v="0"/>
    <x v="0"/>
    <x v="24"/>
    <x v="0"/>
    <n v="8193"/>
  </r>
  <r>
    <n v="4743"/>
    <d v="2024-01-22T08:44:49"/>
    <d v="2024-01-22T08:45:58"/>
    <s v="46049316@ventasyservicios.com.co"/>
    <s v="Evelin Gicela Diaz Garzon"/>
    <m/>
    <d v="2024-01-17T00:00:00"/>
    <s v="11:15"/>
    <x v="0"/>
    <m/>
    <m/>
    <m/>
    <m/>
    <m/>
    <m/>
    <m/>
    <m/>
    <s v="cindy.medina@claro.com.co"/>
    <s v="Re: RV: Estatus líneas móviles BACRDI COLOMBIA SAS NIT 900870729"/>
    <s v="3204297498"/>
    <s v="BACRDI COLOMBI"/>
    <s v="PYME MEDIANA"/>
    <s v="CLIENTE EXTERNO"/>
    <x v="0"/>
    <m/>
    <s v="MÓVIL"/>
    <m/>
    <m/>
    <s v="REPOSICIÓN DE EQUIPO"/>
    <m/>
    <m/>
    <m/>
    <m/>
    <m/>
    <m/>
    <m/>
    <m/>
    <m/>
    <m/>
    <m/>
    <m/>
    <m/>
    <m/>
    <m/>
    <m/>
    <m/>
    <m/>
    <m/>
    <m/>
    <m/>
    <m/>
    <m/>
    <m/>
    <m/>
    <m/>
    <m/>
    <m/>
    <m/>
    <m/>
    <m/>
    <m/>
    <m/>
    <m/>
    <m/>
    <m/>
    <m/>
    <m/>
    <m/>
    <m/>
    <m/>
    <m/>
    <m/>
    <m/>
    <s v="COTIZACIÓN"/>
    <m/>
    <m/>
    <m/>
    <m/>
    <m/>
    <m/>
    <m/>
    <m/>
    <m/>
    <m/>
    <m/>
    <m/>
    <m/>
    <m/>
    <m/>
    <m/>
    <m/>
    <m/>
    <m/>
    <m/>
    <m/>
    <m/>
    <m/>
    <m/>
    <m/>
    <m/>
    <m/>
    <m/>
    <m/>
    <m/>
    <m/>
    <m/>
    <m/>
    <m/>
    <m/>
    <m/>
    <m/>
    <m/>
    <m/>
    <m/>
    <m/>
    <m/>
    <m/>
    <m/>
    <m/>
    <m/>
    <m/>
    <m/>
    <m/>
    <m/>
    <m/>
    <m/>
    <m/>
    <m/>
    <m/>
    <m/>
    <m/>
    <m/>
    <m/>
    <m/>
    <m/>
    <m/>
    <m/>
    <x v="0"/>
    <m/>
    <m/>
    <m/>
    <m/>
    <m/>
    <s v="GESTIONADO"/>
    <m/>
    <d v="2024-01-22T00:00:00"/>
    <m/>
    <m/>
    <x v="38"/>
    <x v="0"/>
    <x v="0"/>
    <x v="0"/>
    <x v="0"/>
    <n v="1"/>
    <n v="1"/>
    <n v="1"/>
    <n v="1"/>
    <x v="0"/>
    <n v="1"/>
    <s v="3204297498BACRDI COLOMBI"/>
    <x v="0"/>
    <d v="2024-01-22T00:00:00"/>
    <x v="4707"/>
    <d v="1899-12-30T00:00:00"/>
    <d v="2024-01-17T11:15:00"/>
    <s v="11:15"/>
    <d v="1900-01-03T21:30:58"/>
    <x v="0"/>
    <x v="0"/>
    <x v="22"/>
    <x v="1"/>
    <n v="8193"/>
  </r>
  <r>
    <n v="4744"/>
    <d v="2024-01-22T08:46:15"/>
    <d v="2024-01-22T08:47:49"/>
    <s v="45077024@ventasyservicios.com.co"/>
    <s v="Leidy Tatiana Pinzon Calderon"/>
    <m/>
    <d v="2024-01-20T00:00:00"/>
    <s v="18:32"/>
    <x v="7"/>
    <m/>
    <m/>
    <m/>
    <m/>
    <m/>
    <m/>
    <s v="foodsagrocolombia@gmail.com"/>
    <s v="Re: Cesion contrato"/>
    <m/>
    <m/>
    <s v="3005643789"/>
    <s v="FANUSERVICIOS SAS"/>
    <s v="NO DETERMINADO"/>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22T00:00:00"/>
    <m/>
    <m/>
    <x v="79"/>
    <x v="6"/>
    <x v="0"/>
    <x v="0"/>
    <x v="0"/>
    <n v="1"/>
    <n v="1"/>
    <n v="1"/>
    <n v="1"/>
    <x v="0"/>
    <n v="1"/>
    <s v="3005643789FANUSERVICIOS SAS"/>
    <x v="0"/>
    <d v="2024-01-22T00:00:00"/>
    <x v="4708"/>
    <d v="1899-12-30T00:00:00"/>
    <d v="2024-01-20T18:32:00"/>
    <s v="18:32"/>
    <d v="1899-12-31T14:15:49"/>
    <x v="0"/>
    <x v="0"/>
    <x v="12"/>
    <x v="1"/>
    <n v="8193"/>
  </r>
  <r>
    <n v="4745"/>
    <d v="2024-01-22T08:53:14"/>
    <d v="2024-01-22T08:55:28"/>
    <s v="46049316@ventasyservicios.com.co"/>
    <s v="Evelin Gicela Diaz Garzon"/>
    <m/>
    <d v="2024-01-19T00:00:00"/>
    <s v="10:19"/>
    <x v="4"/>
    <m/>
    <m/>
    <m/>
    <m/>
    <m/>
    <m/>
    <m/>
    <m/>
    <s v="contactopyme.co@claro.com.co"/>
    <s v="Fwd: FW: Fwd: Servicio SIP -  Vitol Colombia CI SAS -  Nit: 900.477.347-2"/>
    <s v="900.477.347"/>
    <s v="Vitol Colombia CI SAS "/>
    <s v="PYME PEQUEÑA"/>
    <s v="CLIENTE EXTERNO"/>
    <x v="0"/>
    <m/>
    <s v="FIJO"/>
    <s v="FO"/>
    <s v="PRODUCTO"/>
    <m/>
    <m/>
    <m/>
    <m/>
    <m/>
    <m/>
    <m/>
    <m/>
    <m/>
    <m/>
    <m/>
    <m/>
    <m/>
    <m/>
    <m/>
    <m/>
    <m/>
    <m/>
    <m/>
    <m/>
    <m/>
    <m/>
    <m/>
    <m/>
    <m/>
    <m/>
    <m/>
    <m/>
    <m/>
    <m/>
    <m/>
    <m/>
    <m/>
    <m/>
    <m/>
    <m/>
    <m/>
    <m/>
    <s v="INFORMACIÓN PLANES - TARIFAS"/>
    <m/>
    <m/>
    <m/>
    <m/>
    <m/>
    <m/>
    <m/>
    <m/>
    <m/>
    <m/>
    <m/>
    <m/>
    <m/>
    <m/>
    <m/>
    <m/>
    <m/>
    <m/>
    <m/>
    <m/>
    <m/>
    <m/>
    <m/>
    <m/>
    <m/>
    <m/>
    <m/>
    <m/>
    <m/>
    <m/>
    <m/>
    <m/>
    <m/>
    <m/>
    <m/>
    <m/>
    <m/>
    <m/>
    <m/>
    <m/>
    <m/>
    <m/>
    <m/>
    <m/>
    <m/>
    <m/>
    <m/>
    <m/>
    <m/>
    <m/>
    <m/>
    <m/>
    <m/>
    <m/>
    <m/>
    <m/>
    <m/>
    <m/>
    <m/>
    <m/>
    <m/>
    <m/>
    <m/>
    <m/>
    <m/>
    <m/>
    <m/>
    <m/>
    <m/>
    <m/>
    <x v="0"/>
    <m/>
    <m/>
    <m/>
    <m/>
    <m/>
    <s v="GESTIONADO"/>
    <m/>
    <d v="2024-01-22T00:00:00"/>
    <m/>
    <m/>
    <x v="13"/>
    <x v="0"/>
    <x v="0"/>
    <x v="0"/>
    <x v="0"/>
    <n v="1"/>
    <n v="1"/>
    <n v="1"/>
    <n v="1"/>
    <x v="0"/>
    <n v="1"/>
    <s v="900.477.347Vitol Colombia CI SAS "/>
    <x v="0"/>
    <d v="2024-01-22T00:00:00"/>
    <x v="4709"/>
    <d v="1899-12-30T00:00:00"/>
    <d v="2024-01-19T10:19:00"/>
    <s v="10:19"/>
    <d v="1900-01-01T22:36:28"/>
    <x v="0"/>
    <x v="0"/>
    <x v="22"/>
    <x v="1"/>
    <n v="8193"/>
  </r>
  <r>
    <n v="4746"/>
    <d v="2024-01-22T08:56:13"/>
    <d v="2024-01-22T08:57:04"/>
    <s v="46046878@ventasyservicios.com.co"/>
    <s v="Laura Alejandra Romero Roa"/>
    <m/>
    <d v="2024-01-22T00:00:00"/>
    <s v="08:53"/>
    <x v="0"/>
    <m/>
    <m/>
    <m/>
    <m/>
    <m/>
    <m/>
    <m/>
    <m/>
    <s v="administrativo@avmgroup.com.co; "/>
    <s v="Re: CAMBIO DE PLAN EMPRESARIAL"/>
    <s v="900963423"/>
    <s v="Re: CAMBIO DE PLAN EMPRESARIAL"/>
    <s v="NO DETERMINADO"/>
    <s v="CLIENTE EXTERNO"/>
    <x v="0"/>
    <m/>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22T00:00:00"/>
    <m/>
    <m/>
    <x v="22"/>
    <x v="0"/>
    <x v="0"/>
    <x v="0"/>
    <x v="0"/>
    <n v="1"/>
    <n v="1"/>
    <n v="1"/>
    <n v="1"/>
    <x v="0"/>
    <n v="1"/>
    <s v="900963423Re: CAMBIO DE PLAN EMPRESARIAL"/>
    <x v="2"/>
    <d v="2024-01-22T00:00:00"/>
    <x v="4710"/>
    <d v="1899-12-30T00:00:00"/>
    <d v="2024-01-22T08:53:00"/>
    <s v="08:53"/>
    <d v="1899-12-30T00:04:04"/>
    <x v="1"/>
    <x v="1"/>
    <x v="27"/>
    <x v="1"/>
    <n v="8193"/>
  </r>
  <r>
    <n v="4747"/>
    <d v="2024-01-22T08:58:35"/>
    <d v="2024-01-22T08:58:45"/>
    <s v="45113897@ventasyservicios.com.co"/>
    <s v="Diana Carolina Zambrano Cruz"/>
    <m/>
    <d v="2024-01-20T00:00:00"/>
    <s v="10:35"/>
    <x v="4"/>
    <m/>
    <m/>
    <m/>
    <m/>
    <m/>
    <m/>
    <m/>
    <m/>
    <s v="jon.arca@hotmail.com"/>
    <s v="Buenos días "/>
    <s v="13433175"/>
    <s v="FABIAN AUGUSTO CHICA"/>
    <s v="SOHO"/>
    <s v="CLIENTE EXTERNO"/>
    <x v="0"/>
    <m/>
    <s v="FIJO"/>
    <s v="FO"/>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22T00:00:00"/>
    <m/>
    <m/>
    <x v="47"/>
    <x v="0"/>
    <x v="0"/>
    <x v="0"/>
    <x v="0"/>
    <n v="1"/>
    <n v="1"/>
    <n v="1"/>
    <n v="1"/>
    <x v="1"/>
    <n v="2"/>
    <s v="13433175FABIAN AUGUSTO CHICA"/>
    <x v="0"/>
    <d v="2024-01-22T00:00:00"/>
    <x v="4711"/>
    <d v="1899-12-30T00:00:00"/>
    <d v="2024-01-20T10:35:00"/>
    <s v="10:35"/>
    <d v="1899-12-31T22:23:45"/>
    <x v="0"/>
    <x v="0"/>
    <x v="30"/>
    <x v="0"/>
    <n v="8193"/>
  </r>
  <r>
    <n v="4748"/>
    <d v="2024-01-22T09:07:58"/>
    <d v="2024-01-22T09:09:01"/>
    <s v="46049316@ventasyservicios.com.co"/>
    <s v="Evelin Gicela Diaz Garzon"/>
    <m/>
    <d v="2024-01-19T00:00:00"/>
    <s v="10:20"/>
    <x v="0"/>
    <m/>
    <m/>
    <m/>
    <m/>
    <m/>
    <m/>
    <m/>
    <m/>
    <s v="sst@sippa.co; "/>
    <s v="Re: Fwd: NOTIFICACIÓN DEMANDA POR INCUMPLIMIENTO ."/>
    <s v="000"/>
    <s v="INDIGO GROUP – SIPPA"/>
    <s v="NO DETERMINADO"/>
    <s v="CLIENTE EXTERNO"/>
    <x v="0"/>
    <m/>
    <s v="MÓVIL"/>
    <m/>
    <m/>
    <s v="CASO RECHAZADO"/>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22T00:00:00"/>
    <m/>
    <m/>
    <x v="3"/>
    <x v="0"/>
    <x v="0"/>
    <x v="0"/>
    <x v="0"/>
    <n v="1"/>
    <n v="1"/>
    <n v="1"/>
    <n v="1"/>
    <x v="0"/>
    <n v="1"/>
    <s v="000INDIGO GROUP – SIPPA"/>
    <x v="0"/>
    <d v="2024-01-22T00:00:00"/>
    <x v="4712"/>
    <d v="1899-12-30T00:00:00"/>
    <d v="2024-01-19T10:20:00"/>
    <s v="10:20"/>
    <d v="1900-01-01T22:49:01"/>
    <x v="0"/>
    <x v="0"/>
    <x v="22"/>
    <x v="1"/>
    <n v="8193"/>
  </r>
  <r>
    <n v="4749"/>
    <d v="2024-01-22T09:09:37"/>
    <d v="2024-01-22T09:09:50"/>
    <s v="46046817@ventasyservicios.com.co"/>
    <s v="Nicolas Romero Parra"/>
    <m/>
    <d v="2024-01-19T00:00:00"/>
    <s v="17:35"/>
    <x v="0"/>
    <m/>
    <m/>
    <m/>
    <m/>
    <m/>
    <m/>
    <m/>
    <m/>
    <s v="nargy.mora@claro.com.co; "/>
    <s v="Re: CANCELACIÓN CUENTA PYME"/>
    <s v="97133694"/>
    <s v="JOHANA AND ARDILA*** SANCHEZ"/>
    <s v="PYME MEDIANA"/>
    <s v="CLIENTE CLARO"/>
    <x v="0"/>
    <m/>
    <s v="FIJO"/>
    <s v="HFC"/>
    <s v="CANCELACIÓN DE SERVICIO"/>
    <m/>
    <m/>
    <m/>
    <m/>
    <m/>
    <m/>
    <m/>
    <s v="COLOCACIÓN"/>
    <m/>
    <m/>
    <m/>
    <m/>
    <m/>
    <m/>
    <m/>
    <m/>
    <m/>
    <m/>
    <m/>
    <m/>
    <m/>
    <m/>
    <m/>
    <m/>
    <m/>
    <m/>
    <m/>
    <m/>
    <m/>
    <m/>
    <m/>
    <m/>
    <m/>
    <m/>
    <m/>
    <m/>
    <m/>
    <m/>
    <m/>
    <m/>
    <m/>
    <m/>
    <m/>
    <m/>
    <m/>
    <m/>
    <m/>
    <m/>
    <m/>
    <m/>
    <m/>
    <m/>
    <m/>
    <m/>
    <m/>
    <m/>
    <m/>
    <m/>
    <m/>
    <m/>
    <m/>
    <m/>
    <m/>
    <m/>
    <m/>
    <m/>
    <m/>
    <m/>
    <m/>
    <m/>
    <m/>
    <m/>
    <m/>
    <m/>
    <m/>
    <m/>
    <m/>
    <m/>
    <m/>
    <m/>
    <m/>
    <m/>
    <m/>
    <m/>
    <m/>
    <m/>
    <m/>
    <m/>
    <m/>
    <m/>
    <m/>
    <m/>
    <m/>
    <m/>
    <m/>
    <m/>
    <m/>
    <m/>
    <m/>
    <m/>
    <m/>
    <m/>
    <m/>
    <m/>
    <m/>
    <s v="TOTAL"/>
    <m/>
    <s v="NO INDICA MOTIVO"/>
    <m/>
    <x v="1"/>
    <m/>
    <m/>
    <s v="1"/>
    <m/>
    <m/>
    <s v="GESTIONADO"/>
    <m/>
    <d v="2024-01-22T00:00:00"/>
    <s v="N/A"/>
    <s v="997042163"/>
    <x v="74"/>
    <x v="0"/>
    <x v="0"/>
    <x v="0"/>
    <x v="0"/>
    <n v="1"/>
    <n v="1"/>
    <n v="1"/>
    <n v="1"/>
    <x v="0"/>
    <n v="1"/>
    <s v="97133694JOHANA AND ARDILA*** SANCHEZ"/>
    <x v="1"/>
    <d v="2024-01-22T00:00:00"/>
    <x v="4713"/>
    <d v="1899-12-30T00:00:00"/>
    <d v="2024-01-19T17:35:00"/>
    <s v="17:35"/>
    <d v="1900-01-01T15:34:50"/>
    <x v="0"/>
    <x v="0"/>
    <x v="3"/>
    <x v="1"/>
    <n v="8193"/>
  </r>
  <r>
    <n v="4750"/>
    <d v="2024-01-22T09:09:53"/>
    <d v="2024-01-22T09:11:26"/>
    <s v="46046817@ventasyservicios.com.co"/>
    <s v="Nicolas Romero Parra"/>
    <m/>
    <d v="2024-01-19T00:00:00"/>
    <s v="8:09"/>
    <x v="0"/>
    <m/>
    <m/>
    <m/>
    <m/>
    <m/>
    <m/>
    <m/>
    <m/>
    <s v="cindy.medina@claro.com.co; "/>
    <s v="Re: [External] RE: Línea nueva con plan"/>
    <s v="8.22358642"/>
    <s v="FILTROS PARTMO SAS"/>
    <s v="PYME MEDIANA"/>
    <s v="CONSULTOR COMERCIAL"/>
    <x v="0"/>
    <m/>
    <s v="MÓVIL"/>
    <m/>
    <m/>
    <s v="PORTAL CORPORATIVO - APP - PERFILAMIENTO"/>
    <m/>
    <m/>
    <m/>
    <m/>
    <m/>
    <m/>
    <m/>
    <m/>
    <m/>
    <m/>
    <m/>
    <m/>
    <m/>
    <m/>
    <m/>
    <m/>
    <m/>
    <m/>
    <m/>
    <m/>
    <m/>
    <m/>
    <m/>
    <m/>
    <m/>
    <m/>
    <m/>
    <m/>
    <m/>
    <m/>
    <m/>
    <m/>
    <m/>
    <m/>
    <m/>
    <s v="INFORMACIÓN - ACLARACIÓN"/>
    <m/>
    <m/>
    <m/>
    <m/>
    <m/>
    <m/>
    <m/>
    <m/>
    <m/>
    <m/>
    <m/>
    <m/>
    <m/>
    <m/>
    <m/>
    <m/>
    <m/>
    <m/>
    <m/>
    <m/>
    <m/>
    <m/>
    <m/>
    <m/>
    <m/>
    <m/>
    <m/>
    <m/>
    <m/>
    <m/>
    <m/>
    <m/>
    <m/>
    <m/>
    <m/>
    <m/>
    <m/>
    <m/>
    <m/>
    <m/>
    <m/>
    <m/>
    <m/>
    <m/>
    <m/>
    <m/>
    <m/>
    <m/>
    <m/>
    <m/>
    <m/>
    <m/>
    <m/>
    <m/>
    <m/>
    <m/>
    <m/>
    <m/>
    <m/>
    <m/>
    <m/>
    <m/>
    <m/>
    <m/>
    <m/>
    <m/>
    <m/>
    <m/>
    <m/>
    <m/>
    <m/>
    <m/>
    <x v="0"/>
    <m/>
    <m/>
    <m/>
    <m/>
    <m/>
    <s v="GESTIONADO"/>
    <m/>
    <d v="2024-01-22T00:00:00"/>
    <s v="N/A"/>
    <s v="0"/>
    <x v="65"/>
    <x v="0"/>
    <x v="0"/>
    <x v="0"/>
    <x v="0"/>
    <n v="1"/>
    <n v="1"/>
    <n v="1"/>
    <n v="1"/>
    <x v="0"/>
    <n v="1"/>
    <s v="8.22358642FILTROS PARTMO SAS"/>
    <x v="0"/>
    <d v="2024-01-22T00:00:00"/>
    <x v="4714"/>
    <d v="1899-12-30T00:00:00"/>
    <d v="2024-01-19T08:09:00"/>
    <s v="8:09"/>
    <d v="1900-01-02T01:02:26"/>
    <x v="0"/>
    <x v="0"/>
    <x v="3"/>
    <x v="1"/>
    <n v="8193"/>
  </r>
  <r>
    <n v="4751"/>
    <d v="2024-01-22T09:05:26"/>
    <d v="2024-01-22T09:12:29"/>
    <s v="45688293@ventasyservicios.com.co"/>
    <s v="Juan David Mendez"/>
    <m/>
    <d v="2024-01-19T00:00:00"/>
    <s v="11:13"/>
    <x v="0"/>
    <m/>
    <m/>
    <m/>
    <m/>
    <m/>
    <m/>
    <m/>
    <m/>
    <s v="backoffice@distriquindio.co"/>
    <s v="Linea sin señal"/>
    <s v="3013250494"/>
    <s v="DROALIADOS S.A.S."/>
    <s v="PYME MEDIANA"/>
    <s v="CAV"/>
    <x v="0"/>
    <m/>
    <s v="MÓVIL"/>
    <m/>
    <m/>
    <s v="FALLAS TÉCNICAS"/>
    <m/>
    <m/>
    <m/>
    <m/>
    <m/>
    <m/>
    <m/>
    <m/>
    <m/>
    <m/>
    <m/>
    <m/>
    <m/>
    <m/>
    <m/>
    <m/>
    <m/>
    <m/>
    <m/>
    <s v="FALLAS PORTABILIDAD"/>
    <m/>
    <m/>
    <m/>
    <m/>
    <m/>
    <m/>
    <m/>
    <m/>
    <m/>
    <m/>
    <m/>
    <m/>
    <m/>
    <m/>
    <m/>
    <m/>
    <m/>
    <m/>
    <m/>
    <m/>
    <m/>
    <m/>
    <m/>
    <m/>
    <m/>
    <m/>
    <m/>
    <m/>
    <m/>
    <m/>
    <m/>
    <m/>
    <m/>
    <m/>
    <m/>
    <m/>
    <m/>
    <m/>
    <m/>
    <m/>
    <m/>
    <m/>
    <m/>
    <m/>
    <m/>
    <m/>
    <m/>
    <m/>
    <m/>
    <m/>
    <m/>
    <m/>
    <m/>
    <m/>
    <m/>
    <m/>
    <m/>
    <m/>
    <m/>
    <m/>
    <m/>
    <m/>
    <m/>
    <m/>
    <m/>
    <m/>
    <m/>
    <m/>
    <m/>
    <m/>
    <m/>
    <m/>
    <m/>
    <m/>
    <m/>
    <m/>
    <m/>
    <m/>
    <m/>
    <m/>
    <m/>
    <m/>
    <m/>
    <m/>
    <m/>
    <m/>
    <m/>
    <m/>
    <x v="1"/>
    <m/>
    <m/>
    <s v="1"/>
    <s v="39"/>
    <s v="ARMENIA"/>
    <s v="GESTIONADO"/>
    <m/>
    <d v="2024-01-22T00:00:00"/>
    <m/>
    <m/>
    <x v="218"/>
    <x v="0"/>
    <x v="0"/>
    <x v="0"/>
    <x v="0"/>
    <n v="1"/>
    <n v="1"/>
    <n v="1"/>
    <n v="1"/>
    <x v="0"/>
    <n v="1"/>
    <s v="3013250494DROALIADOS S.A.S."/>
    <x v="0"/>
    <d v="2024-01-22T00:00:00"/>
    <x v="4715"/>
    <d v="1899-12-30T00:00:00"/>
    <d v="2024-01-19T11:13:00"/>
    <s v="11:13"/>
    <d v="1900-01-01T21:59:29"/>
    <x v="0"/>
    <x v="0"/>
    <x v="4"/>
    <x v="1"/>
    <n v="8193"/>
  </r>
  <r>
    <n v="4752"/>
    <d v="2024-01-22T09:12:42"/>
    <d v="2024-01-22T09:13:48"/>
    <s v="46049316@ventasyservicios.com.co"/>
    <s v="Evelin Gicela Diaz Garzon"/>
    <m/>
    <d v="2024-01-19T00:00:00"/>
    <s v="10:26"/>
    <x v="4"/>
    <m/>
    <m/>
    <m/>
    <m/>
    <m/>
    <m/>
    <m/>
    <m/>
    <s v="joseluis@polimix.com.co"/>
    <s v="Fwd: Re: Fwd: Aumento de velocidad."/>
    <s v="0000"/>
    <s v="0000"/>
    <s v="NO DETERMINADO"/>
    <s v="CLIENTE EXTERNO"/>
    <x v="0"/>
    <m/>
    <s v="FIJO"/>
    <s v="HFC"/>
    <s v="CASO RECHAZADO"/>
    <m/>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22T00:00:00"/>
    <m/>
    <m/>
    <x v="3"/>
    <x v="0"/>
    <x v="0"/>
    <x v="0"/>
    <x v="0"/>
    <n v="1"/>
    <n v="1"/>
    <n v="1"/>
    <n v="1"/>
    <x v="0"/>
    <n v="1"/>
    <s v="00000000"/>
    <x v="0"/>
    <d v="2024-01-22T00:00:00"/>
    <x v="4716"/>
    <d v="1899-12-30T00:00:00"/>
    <d v="2024-01-19T10:26:00"/>
    <s v="10:26"/>
    <d v="1900-01-01T22:47:48"/>
    <x v="0"/>
    <x v="0"/>
    <x v="22"/>
    <x v="1"/>
    <n v="8193"/>
  </r>
  <r>
    <n v="4753"/>
    <d v="2024-01-22T08:39:19"/>
    <d v="2024-01-22T09:16:39"/>
    <s v="45632550@ventasyservicios.com.co"/>
    <s v="Alejandra Rodriguez Cajamarca"/>
    <m/>
    <d v="2024-01-19T00:00:00"/>
    <s v="11:13 a. m."/>
    <x v="4"/>
    <m/>
    <m/>
    <m/>
    <m/>
    <m/>
    <m/>
    <m/>
    <m/>
    <s v="alexander.espinosa@zoho.com"/>
    <s v="Reenviar: Re: FW: RV: cancelacion de servicio"/>
    <s v="64502456"/>
    <s v="JHINNET GIL ROJAS"/>
    <s v="SOH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22T00:00:00"/>
    <m/>
    <m/>
    <x v="58"/>
    <x v="0"/>
    <x v="0"/>
    <x v="0"/>
    <x v="0"/>
    <n v="1"/>
    <n v="1"/>
    <n v="1"/>
    <n v="1"/>
    <x v="0"/>
    <n v="1"/>
    <s v="64502456JHINNET GIL ROJAS"/>
    <x v="0"/>
    <d v="2024-01-22T00:00:00"/>
    <x v="4717"/>
    <d v="1899-12-30T00:00:00"/>
    <d v="2024-01-19T11:13:00"/>
    <s v="11:13"/>
    <d v="1900-01-01T22:03:39"/>
    <x v="0"/>
    <x v="0"/>
    <x v="24"/>
    <x v="0"/>
    <n v="8193"/>
  </r>
  <r>
    <n v="4754"/>
    <d v="2024-01-22T09:16:45"/>
    <d v="2024-01-22T09:19:03"/>
    <s v="45632550@ventasyservicios.com.co"/>
    <s v="Alejandra Rodriguez Cajamarca"/>
    <m/>
    <d v="2024-01-19T00:00:00"/>
    <s v="11:56 a. m."/>
    <x v="4"/>
    <m/>
    <m/>
    <m/>
    <m/>
    <m/>
    <m/>
    <m/>
    <m/>
    <s v="auxiliarsistemas@myl.com.co"/>
    <s v="Re: CANCELACIÓN DE FACTURA EN MORA"/>
    <s v="08095427"/>
    <s v="MYL DE COLOMBIA SAS"/>
    <s v="PYME MEDIANA"/>
    <s v="CLIENTE EXTERNO"/>
    <x v="0"/>
    <m/>
    <s v="FIJO"/>
    <s v="HFC"/>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22T00:00:00"/>
    <m/>
    <m/>
    <x v="9"/>
    <x v="0"/>
    <x v="0"/>
    <x v="0"/>
    <x v="0"/>
    <n v="1"/>
    <n v="1"/>
    <n v="1"/>
    <n v="1"/>
    <x v="0"/>
    <n v="1"/>
    <s v="08095427MYL DE COLOMBIA SAS"/>
    <x v="0"/>
    <d v="2024-01-22T00:00:00"/>
    <x v="4718"/>
    <d v="1899-12-30T00:00:00"/>
    <d v="2024-01-19T11:56:00"/>
    <s v="11:56"/>
    <d v="1900-01-01T21:23:03"/>
    <x v="0"/>
    <x v="0"/>
    <x v="24"/>
    <x v="0"/>
    <n v="8193"/>
  </r>
  <r>
    <n v="4755"/>
    <d v="2024-01-22T08:57:06"/>
    <d v="2024-01-22T09:24:08"/>
    <s v="46046878@ventasyservicios.com.co"/>
    <s v="Laura Alejandra Romero Roa"/>
    <m/>
    <d v="2024-01-22T00:00:00"/>
    <s v="09:19"/>
    <x v="0"/>
    <m/>
    <m/>
    <m/>
    <m/>
    <m/>
    <m/>
    <m/>
    <m/>
    <s v="tesoreria@domotes.com; "/>
    <s v="RV: 800153993;COMCEL S.A.;E5770208622;01;CLARO;MOVIL"/>
    <s v="900275655"/>
    <s v="Domotes SAS"/>
    <s v="NO DETERMINADO"/>
    <s v="CLIENTE EXTERNO"/>
    <x v="0"/>
    <m/>
    <s v="MÓVIL"/>
    <m/>
    <m/>
    <s v="INCLUSIONES - EXCLUSIONES"/>
    <m/>
    <m/>
    <m/>
    <m/>
    <m/>
    <m/>
    <m/>
    <m/>
    <m/>
    <m/>
    <m/>
    <m/>
    <m/>
    <m/>
    <m/>
    <m/>
    <m/>
    <m/>
    <m/>
    <m/>
    <m/>
    <m/>
    <m/>
    <m/>
    <s v="INCLUSIÓN"/>
    <m/>
    <m/>
    <m/>
    <m/>
    <m/>
    <m/>
    <m/>
    <m/>
    <m/>
    <m/>
    <m/>
    <m/>
    <m/>
    <m/>
    <m/>
    <m/>
    <m/>
    <m/>
    <m/>
    <m/>
    <m/>
    <m/>
    <m/>
    <m/>
    <m/>
    <m/>
    <m/>
    <m/>
    <m/>
    <m/>
    <m/>
    <m/>
    <m/>
    <m/>
    <m/>
    <m/>
    <m/>
    <m/>
    <m/>
    <m/>
    <m/>
    <m/>
    <m/>
    <m/>
    <m/>
    <m/>
    <m/>
    <m/>
    <m/>
    <m/>
    <m/>
    <m/>
    <m/>
    <m/>
    <m/>
    <m/>
    <m/>
    <m/>
    <m/>
    <m/>
    <m/>
    <m/>
    <m/>
    <m/>
    <m/>
    <m/>
    <m/>
    <m/>
    <m/>
    <m/>
    <m/>
    <m/>
    <m/>
    <m/>
    <m/>
    <m/>
    <m/>
    <m/>
    <m/>
    <m/>
    <m/>
    <m/>
    <m/>
    <x v="0"/>
    <m/>
    <m/>
    <m/>
    <m/>
    <m/>
    <s v="GESTIONADO"/>
    <m/>
    <d v="2024-01-22T00:00:00"/>
    <m/>
    <m/>
    <x v="54"/>
    <x v="0"/>
    <x v="0"/>
    <x v="0"/>
    <x v="0"/>
    <n v="1"/>
    <n v="1"/>
    <n v="1"/>
    <n v="1"/>
    <x v="0"/>
    <n v="1"/>
    <s v="900275655Domotes SAS"/>
    <x v="2"/>
    <d v="2024-01-22T00:00:00"/>
    <x v="4719"/>
    <d v="1899-12-30T00:00:00"/>
    <d v="2024-01-22T09:19:00"/>
    <s v="09:19"/>
    <d v="1899-12-30T00:05:08"/>
    <x v="1"/>
    <x v="1"/>
    <x v="27"/>
    <x v="1"/>
    <n v="8193"/>
  </r>
  <r>
    <n v="4756"/>
    <d v="2024-01-22T09:19:12"/>
    <d v="2024-01-22T09:26:09"/>
    <s v="45632550@ventasyservicios.com.co"/>
    <s v="Alejandra Rodriguez Cajamarca"/>
    <m/>
    <d v="2024-01-19T00:00:00"/>
    <s v=" 2:46 p. m."/>
    <x v="4"/>
    <m/>
    <m/>
    <m/>
    <m/>
    <m/>
    <m/>
    <m/>
    <m/>
    <s v="jorge.glenc@claro.com.co"/>
    <s v="Re: CASO DERECHO DE PETICION"/>
    <s v="71787267"/>
    <s v="UNION TEMPORAL SISTUR TRANSURBANOS"/>
    <s v="PYME MEDIANA"/>
    <s v="CLIENTE CLARO"/>
    <x v="1"/>
    <s v="NIEFER MARIBEL ROMAN DURANDO"/>
    <s v="FIJO"/>
    <s v="FO"/>
    <s v="CLOUD"/>
    <m/>
    <m/>
    <m/>
    <m/>
    <m/>
    <m/>
    <m/>
    <m/>
    <m/>
    <m/>
    <m/>
    <m/>
    <m/>
    <s v="INFORMACIÓN PRODUCTO"/>
    <m/>
    <m/>
    <m/>
    <m/>
    <m/>
    <m/>
    <m/>
    <m/>
    <m/>
    <m/>
    <m/>
    <m/>
    <m/>
    <m/>
    <m/>
    <m/>
    <m/>
    <m/>
    <m/>
    <m/>
    <m/>
    <m/>
    <m/>
    <m/>
    <m/>
    <m/>
    <m/>
    <m/>
    <m/>
    <m/>
    <m/>
    <m/>
    <m/>
    <m/>
    <m/>
    <m/>
    <m/>
    <m/>
    <m/>
    <m/>
    <m/>
    <m/>
    <m/>
    <m/>
    <m/>
    <m/>
    <m/>
    <m/>
    <m/>
    <m/>
    <m/>
    <m/>
    <m/>
    <m/>
    <m/>
    <m/>
    <m/>
    <m/>
    <m/>
    <m/>
    <m/>
    <m/>
    <m/>
    <m/>
    <m/>
    <m/>
    <m/>
    <m/>
    <m/>
    <m/>
    <m/>
    <m/>
    <m/>
    <m/>
    <m/>
    <m/>
    <m/>
    <m/>
    <m/>
    <m/>
    <m/>
    <m/>
    <m/>
    <m/>
    <m/>
    <m/>
    <m/>
    <m/>
    <m/>
    <m/>
    <m/>
    <m/>
    <m/>
    <m/>
    <m/>
    <x v="0"/>
    <m/>
    <m/>
    <m/>
    <m/>
    <m/>
    <s v="ESCALADO"/>
    <s v="CSM"/>
    <d v="2024-01-22T00:00:00"/>
    <m/>
    <m/>
    <x v="102"/>
    <x v="0"/>
    <x v="1"/>
    <x v="0"/>
    <x v="0"/>
    <n v="1"/>
    <n v="1"/>
    <n v="1"/>
    <n v="1"/>
    <x v="0"/>
    <n v="1"/>
    <s v="71787267UNION TEMPORAL SISTUR TRANSURBANOS"/>
    <x v="1"/>
    <d v="2024-01-22T00:00:00"/>
    <x v="4720"/>
    <d v="1899-12-30T00:00:00"/>
    <d v="2024-01-19T02:46:00"/>
    <s v=" 2:46"/>
    <d v="1900-01-02T06:40:09"/>
    <x v="0"/>
    <x v="0"/>
    <x v="24"/>
    <x v="0"/>
    <n v="8193"/>
  </r>
  <r>
    <n v="4757"/>
    <d v="2024-01-22T08:40:18"/>
    <d v="2024-01-22T09:27:01"/>
    <s v="45664102@ventasyservicios.com.co"/>
    <s v="Angie Tatiana Tique Cardozo"/>
    <m/>
    <d v="2024-01-22T00:00:00"/>
    <s v="7:44 a. m."/>
    <x v="0"/>
    <m/>
    <m/>
    <m/>
    <m/>
    <m/>
    <m/>
    <m/>
    <m/>
    <s v="aida.calvov@claro.com.co"/>
    <s v="SOLICITUD CANCELACION SERVICIO"/>
    <s v="02283055"/>
    <s v="ESCOLTRAMS SEGURIDAD LIMITADA"/>
    <s v="MICR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22T00:00:00"/>
    <s v="NO APLICA"/>
    <s v="NO APLICA"/>
    <x v="58"/>
    <x v="0"/>
    <x v="0"/>
    <x v="0"/>
    <x v="0"/>
    <n v="1"/>
    <n v="1"/>
    <n v="1"/>
    <n v="1"/>
    <x v="0"/>
    <n v="1"/>
    <s v="02283055ESCOLTRAMS SEGURIDAD LIMITADA"/>
    <x v="2"/>
    <d v="2024-01-22T00:00:00"/>
    <x v="4721"/>
    <d v="1899-12-30T00:00:00"/>
    <d v="2024-01-22T07:44:00"/>
    <s v="7:44"/>
    <d v="1899-12-30T01:43:01"/>
    <x v="1"/>
    <x v="1"/>
    <x v="16"/>
    <x v="1"/>
    <n v="8193"/>
  </r>
  <r>
    <n v="4758"/>
    <d v="2024-01-22T09:27:01"/>
    <d v="2024-01-22T09:27:57"/>
    <s v="46046817@ventasyservicios.com.co"/>
    <s v="Nicolas Romero Parra"/>
    <m/>
    <d v="2024-01-19T00:00:00"/>
    <s v="5:39"/>
    <x v="0"/>
    <m/>
    <m/>
    <m/>
    <m/>
    <m/>
    <m/>
    <m/>
    <m/>
    <s v="csaenz@sfinv.co"/>
    <s v="Cancelación Línea"/>
    <s v="3153748163"/>
    <s v="SAN FRANCISCO INVESTMENTS SAS"/>
    <s v="PYME MEDIANA"/>
    <s v="CONSULTOR COMERCIAL"/>
    <x v="0"/>
    <m/>
    <s v="MÓVIL"/>
    <m/>
    <m/>
    <s v="CANCELACIÓN DE LÍNEA"/>
    <m/>
    <m/>
    <m/>
    <m/>
    <m/>
    <s v="PROPUESTA CONTENCIÓN"/>
    <m/>
    <m/>
    <m/>
    <m/>
    <m/>
    <m/>
    <m/>
    <m/>
    <m/>
    <m/>
    <m/>
    <m/>
    <m/>
    <m/>
    <m/>
    <m/>
    <m/>
    <m/>
    <m/>
    <m/>
    <m/>
    <m/>
    <m/>
    <m/>
    <m/>
    <m/>
    <m/>
    <m/>
    <m/>
    <m/>
    <m/>
    <m/>
    <m/>
    <m/>
    <m/>
    <m/>
    <m/>
    <m/>
    <m/>
    <m/>
    <m/>
    <m/>
    <m/>
    <m/>
    <m/>
    <m/>
    <m/>
    <m/>
    <m/>
    <m/>
    <m/>
    <m/>
    <m/>
    <m/>
    <m/>
    <m/>
    <m/>
    <m/>
    <m/>
    <m/>
    <m/>
    <m/>
    <m/>
    <m/>
    <m/>
    <m/>
    <m/>
    <m/>
    <m/>
    <m/>
    <m/>
    <m/>
    <m/>
    <m/>
    <m/>
    <m/>
    <m/>
    <m/>
    <m/>
    <m/>
    <m/>
    <m/>
    <m/>
    <m/>
    <m/>
    <m/>
    <m/>
    <m/>
    <m/>
    <m/>
    <m/>
    <m/>
    <m/>
    <m/>
    <m/>
    <m/>
    <m/>
    <m/>
    <m/>
    <m/>
    <m/>
    <m/>
    <x v="0"/>
    <m/>
    <m/>
    <m/>
    <m/>
    <m/>
    <s v="GESTIONADO"/>
    <m/>
    <d v="2024-01-22T00:00:00"/>
    <s v="N/A"/>
    <s v="0"/>
    <x v="72"/>
    <x v="0"/>
    <x v="0"/>
    <x v="0"/>
    <x v="0"/>
    <n v="1"/>
    <n v="1"/>
    <n v="1"/>
    <n v="1"/>
    <x v="0"/>
    <n v="1"/>
    <s v="3153748163SAN FRANCISCO INVESTMENTS SAS"/>
    <x v="0"/>
    <d v="2024-01-22T00:00:00"/>
    <x v="4722"/>
    <d v="1899-12-30T00:00:00"/>
    <d v="2024-01-19T05:39:00"/>
    <s v="5:39"/>
    <d v="1900-01-02T03:48:57"/>
    <x v="0"/>
    <x v="0"/>
    <x v="3"/>
    <x v="1"/>
    <n v="8193"/>
  </r>
  <r>
    <n v="4759"/>
    <d v="2024-01-22T09:27:03"/>
    <d v="2024-01-22T09:28:01"/>
    <s v="45664102@ventasyservicios.com.co"/>
    <s v="Angie Tatiana Tique Cardozo"/>
    <m/>
    <d v="2024-01-22T00:00:00"/>
    <s v="7:26 a. m."/>
    <x v="0"/>
    <m/>
    <m/>
    <m/>
    <m/>
    <m/>
    <m/>
    <m/>
    <m/>
    <s v="alfonso_ching@hotmail.com"/>
    <s v="Fwd: RE: TERMINACION DE CONTRATO #7590009"/>
    <s v="07590009  "/>
    <s v="ALFONSO CHING LAW "/>
    <s v="MICR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22T00:00:00"/>
    <s v="NO APLICA"/>
    <s v="NO APLICA"/>
    <x v="58"/>
    <x v="0"/>
    <x v="0"/>
    <x v="0"/>
    <x v="0"/>
    <n v="1"/>
    <n v="1"/>
    <n v="1"/>
    <n v="1"/>
    <x v="0"/>
    <n v="1"/>
    <s v="07590009  ALFONSO CHING LAW "/>
    <x v="2"/>
    <d v="2024-01-22T00:00:00"/>
    <x v="4723"/>
    <d v="1899-12-30T00:00:00"/>
    <d v="2024-01-22T07:26:00"/>
    <s v="7:26"/>
    <d v="1899-12-30T02:02:01"/>
    <x v="1"/>
    <x v="1"/>
    <x v="16"/>
    <x v="1"/>
    <n v="8193"/>
  </r>
  <r>
    <n v="4760"/>
    <d v="2024-01-22T09:28:51"/>
    <d v="2024-01-22T09:29:10"/>
    <s v="45077040@ventasyservicios.com.co"/>
    <s v="Kimberly Tatiana Sorza Moya"/>
    <m/>
    <d v="2024-01-20T00:00:00"/>
    <s v="8:32:22 a. m."/>
    <x v="3"/>
    <m/>
    <s v="15572785"/>
    <m/>
    <m/>
    <m/>
    <m/>
    <m/>
    <m/>
    <m/>
    <m/>
    <s v="3115872277"/>
    <s v="BUSINESS SUPPORT S A S -"/>
    <s v="SOHO"/>
    <s v="CLIENTE EXTERN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20T00:00:00"/>
    <m/>
    <m/>
    <x v="73"/>
    <x v="3"/>
    <x v="0"/>
    <x v="0"/>
    <x v="0"/>
    <n v="1"/>
    <n v="1"/>
    <n v="1"/>
    <n v="1"/>
    <x v="0"/>
    <n v="1"/>
    <s v="3115872277BUSINESS SUPPORT S A S -"/>
    <x v="0"/>
    <d v="2024-01-22T00:00:00"/>
    <x v="4724"/>
    <d v="1899-12-30T00:00:00"/>
    <d v="2024-01-20T08:32:00"/>
    <s v="8:32"/>
    <d v="1900-01-01T00:57:10"/>
    <x v="0"/>
    <x v="2"/>
    <x v="31"/>
    <x v="1"/>
    <n v="8193"/>
  </r>
  <r>
    <n v="4761"/>
    <d v="2024-01-22T08:25:14"/>
    <d v="2024-01-22T09:31:53"/>
    <s v="45077016@ventasyservicios.com.co"/>
    <s v="Luis Guanuquiza Dominguez"/>
    <m/>
    <d v="2024-01-22T00:00:00"/>
    <s v="07:47"/>
    <x v="3"/>
    <m/>
    <s v="15572742"/>
    <m/>
    <m/>
    <m/>
    <m/>
    <m/>
    <m/>
    <m/>
    <m/>
    <s v="800027765"/>
    <s v="PARTES Y COMPLEMENTOS PLASTICOS S.A.S"/>
    <s v="PYME MEDIANA"/>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22T00:00:00"/>
    <m/>
    <m/>
    <x v="19"/>
    <x v="3"/>
    <x v="0"/>
    <x v="0"/>
    <x v="0"/>
    <n v="1"/>
    <n v="1"/>
    <n v="1"/>
    <n v="1"/>
    <x v="0"/>
    <n v="1"/>
    <s v="800027765PARTES Y COMPLEMENTOS PLASTICOS S.A.S"/>
    <x v="2"/>
    <d v="2024-01-22T00:00:00"/>
    <x v="4725"/>
    <d v="1899-12-30T00:00:00"/>
    <d v="2024-01-22T07:47:00"/>
    <s v="07:47"/>
    <d v="1899-12-30T01:44:53"/>
    <x v="1"/>
    <x v="1"/>
    <x v="25"/>
    <x v="1"/>
    <n v="8193"/>
  </r>
  <r>
    <n v="4762"/>
    <d v="2024-01-22T09:34:02"/>
    <d v="2024-01-22T09:35:03"/>
    <s v="46046878@ventasyservicios.com.co"/>
    <s v="Laura Alejandra Romero Roa"/>
    <m/>
    <d v="2024-01-22T00:00:00"/>
    <s v="9:31"/>
    <x v="0"/>
    <m/>
    <m/>
    <m/>
    <m/>
    <m/>
    <m/>
    <m/>
    <m/>
    <s v="asistentecomercial@rielco.co"/>
    <s v="Fwd: SOLICITUD DE REVISION"/>
    <s v="860536079"/>
    <s v="RIELCO SAS"/>
    <s v="NO DETERMINADO"/>
    <s v="CLIENTE EXTERNO"/>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22T00:00:00"/>
    <m/>
    <m/>
    <x v="57"/>
    <x v="0"/>
    <x v="0"/>
    <x v="0"/>
    <x v="0"/>
    <n v="1"/>
    <n v="1"/>
    <n v="1"/>
    <n v="1"/>
    <x v="0"/>
    <n v="1"/>
    <s v="860536079RIELCO SAS"/>
    <x v="2"/>
    <d v="2024-01-22T00:00:00"/>
    <x v="4726"/>
    <d v="1899-12-30T00:00:00"/>
    <d v="2024-01-22T09:31:00"/>
    <s v="9:31"/>
    <d v="1899-12-30T00:04:03"/>
    <x v="1"/>
    <x v="1"/>
    <x v="27"/>
    <x v="1"/>
    <n v="8193"/>
  </r>
  <r>
    <n v="4763"/>
    <d v="2024-01-22T09:36:14"/>
    <d v="2024-01-22T09:36:24"/>
    <s v="45632550@ventasyservicios.com.co"/>
    <s v="Alejandra Rodriguez Cajamarca"/>
    <m/>
    <d v="2024-01-20T00:00:00"/>
    <s v="12:37 p. m."/>
    <x v="4"/>
    <m/>
    <m/>
    <m/>
    <m/>
    <m/>
    <m/>
    <m/>
    <m/>
    <s v="luisemilio2712@hotmail.com"/>
    <s v="Revisión de costos elevados de la factura claro hogar"/>
    <s v="32336238"/>
    <s v=" L.E.CONSTR UCTORES SAS"/>
    <s v="MICRO"/>
    <s v="CLIENTE EXTERNO"/>
    <x v="0"/>
    <m/>
    <s v="FIJO"/>
    <s v="HFC"/>
    <s v="CAMBIO PLAN TARIFA"/>
    <m/>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22T00:00:00"/>
    <m/>
    <m/>
    <x v="22"/>
    <x v="0"/>
    <x v="0"/>
    <x v="0"/>
    <x v="0"/>
    <n v="1"/>
    <n v="1"/>
    <n v="1"/>
    <n v="1"/>
    <x v="1"/>
    <n v="2"/>
    <s v="32336238 L.E.CONSTR UCTORES SAS"/>
    <x v="0"/>
    <d v="2024-01-22T00:00:00"/>
    <x v="4727"/>
    <d v="1899-12-30T00:00:00"/>
    <d v="2024-01-20T12:37:00"/>
    <s v="12:37"/>
    <d v="1899-12-31T20:59:24"/>
    <x v="0"/>
    <x v="0"/>
    <x v="24"/>
    <x v="0"/>
    <n v="8193"/>
  </r>
  <r>
    <n v="4764"/>
    <d v="2024-01-22T09:38:24"/>
    <d v="2024-01-22T09:39:33"/>
    <s v="46046817@ventasyservicios.com.co"/>
    <s v="Nicolas Romero Parra"/>
    <m/>
    <d v="2024-01-19T00:00:00"/>
    <s v="12:26"/>
    <x v="0"/>
    <m/>
    <m/>
    <m/>
    <m/>
    <m/>
    <m/>
    <m/>
    <m/>
    <s v="marketingferialsas@gmail.com"/>
    <s v="Fwd: Informacion Re: Resetear datos de cuentas claro nit 901025706"/>
    <s v="1.61260384"/>
    <s v="MARKETING FERIAL SAS"/>
    <s v="PYME MEDIANA"/>
    <s v="CONSULTOR COMERCIAL"/>
    <x v="0"/>
    <m/>
    <s v="MÓVIL"/>
    <m/>
    <m/>
    <s v="PORTAL CORPORATIVO - APP - PERFILAMIENTO"/>
    <m/>
    <m/>
    <m/>
    <m/>
    <m/>
    <m/>
    <m/>
    <m/>
    <m/>
    <m/>
    <m/>
    <m/>
    <m/>
    <m/>
    <m/>
    <m/>
    <m/>
    <m/>
    <m/>
    <m/>
    <m/>
    <m/>
    <m/>
    <m/>
    <m/>
    <m/>
    <m/>
    <m/>
    <m/>
    <m/>
    <m/>
    <m/>
    <m/>
    <m/>
    <m/>
    <s v="INFORMACIÓN - ACLARACIÓN"/>
    <m/>
    <m/>
    <m/>
    <m/>
    <m/>
    <m/>
    <m/>
    <m/>
    <m/>
    <m/>
    <m/>
    <m/>
    <m/>
    <m/>
    <m/>
    <m/>
    <m/>
    <m/>
    <m/>
    <m/>
    <m/>
    <m/>
    <m/>
    <m/>
    <m/>
    <m/>
    <m/>
    <m/>
    <m/>
    <m/>
    <m/>
    <m/>
    <m/>
    <m/>
    <m/>
    <m/>
    <m/>
    <m/>
    <m/>
    <m/>
    <m/>
    <m/>
    <m/>
    <m/>
    <m/>
    <m/>
    <m/>
    <m/>
    <m/>
    <m/>
    <m/>
    <m/>
    <m/>
    <m/>
    <m/>
    <m/>
    <m/>
    <m/>
    <m/>
    <m/>
    <m/>
    <m/>
    <m/>
    <m/>
    <m/>
    <m/>
    <m/>
    <m/>
    <m/>
    <m/>
    <m/>
    <m/>
    <x v="0"/>
    <m/>
    <m/>
    <m/>
    <m/>
    <m/>
    <s v="GESTIONADO"/>
    <m/>
    <d v="2024-01-22T00:00:00"/>
    <s v="NA/"/>
    <s v="0"/>
    <x v="65"/>
    <x v="0"/>
    <x v="0"/>
    <x v="0"/>
    <x v="0"/>
    <n v="1"/>
    <n v="1"/>
    <n v="1"/>
    <n v="1"/>
    <x v="0"/>
    <n v="1"/>
    <s v="1.61260384MARKETING FERIAL SAS"/>
    <x v="0"/>
    <d v="2024-01-22T00:00:00"/>
    <x v="4728"/>
    <d v="1899-12-30T00:00:00"/>
    <d v="2024-01-19T12:26:00"/>
    <s v="12:26"/>
    <d v="1900-01-01T21:13:33"/>
    <x v="0"/>
    <x v="0"/>
    <x v="3"/>
    <x v="1"/>
    <n v="8193"/>
  </r>
  <r>
    <n v="4765"/>
    <d v="2024-01-22T09:32:00"/>
    <d v="2024-01-22T09:39:59"/>
    <s v="45077016@ventasyservicios.com.co"/>
    <s v="Luis Guanuquiza Dominguez"/>
    <m/>
    <d v="2024-01-22T00:00:00"/>
    <s v="7:55"/>
    <x v="3"/>
    <m/>
    <s v="15572746"/>
    <m/>
    <m/>
    <m/>
    <m/>
    <m/>
    <m/>
    <m/>
    <m/>
    <s v="901310271"/>
    <s v="SMART GPS SAS"/>
    <s v="PYME MEDIANA"/>
    <s v="CLIENTE EXTERN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22T00:00:00"/>
    <m/>
    <m/>
    <x v="27"/>
    <x v="3"/>
    <x v="0"/>
    <x v="0"/>
    <x v="0"/>
    <n v="1"/>
    <n v="1"/>
    <n v="1"/>
    <n v="1"/>
    <x v="1"/>
    <n v="2"/>
    <s v="901310271SMART GPS SAS"/>
    <x v="2"/>
    <d v="2024-01-22T00:00:00"/>
    <x v="4729"/>
    <d v="1899-12-30T00:00:00"/>
    <d v="2024-01-22T07:55:00"/>
    <s v="7:55"/>
    <d v="1899-12-30T01:44:59"/>
    <x v="1"/>
    <x v="1"/>
    <x v="25"/>
    <x v="1"/>
    <n v="8193"/>
  </r>
  <r>
    <n v="4766"/>
    <d v="2024-01-22T09:41:30"/>
    <d v="2024-01-22T09:42:34"/>
    <s v="45664102@ventasyservicios.com.co"/>
    <s v="Angie Tatiana Tique Cardozo"/>
    <m/>
    <d v="2024-01-22T00:00:00"/>
    <s v="8:40 a. m."/>
    <x v="0"/>
    <m/>
    <m/>
    <m/>
    <m/>
    <m/>
    <m/>
    <m/>
    <m/>
    <s v="magqlawyer@gmail.com"/>
    <s v=" Solicitud"/>
    <s v="13380787"/>
    <s v="INMOBILIARIA EXITRIUNFO S.A.S."/>
    <s v="MICRO"/>
    <s v="CLIENTE EXTERNO"/>
    <x v="0"/>
    <m/>
    <s v="FIJO"/>
    <s v="FO"/>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22T00:00:00"/>
    <s v="NO APLICA"/>
    <s v="NO APLICA"/>
    <x v="37"/>
    <x v="0"/>
    <x v="0"/>
    <x v="0"/>
    <x v="0"/>
    <n v="1"/>
    <n v="1"/>
    <n v="1"/>
    <n v="1"/>
    <x v="0"/>
    <n v="1"/>
    <s v="13380787INMOBILIARIA EXITRIUNFO S.A.S."/>
    <x v="2"/>
    <d v="2024-01-22T00:00:00"/>
    <x v="4730"/>
    <d v="1899-12-30T00:00:00"/>
    <d v="2024-01-22T08:40:00"/>
    <s v="8:40"/>
    <d v="1899-12-30T01:02:34"/>
    <x v="1"/>
    <x v="1"/>
    <x v="16"/>
    <x v="1"/>
    <n v="8193"/>
  </r>
  <r>
    <n v="4767"/>
    <d v="2024-01-22T09:46:14"/>
    <d v="2024-01-22T09:49:35"/>
    <s v="45688293@ventasyservicios.com.co"/>
    <s v="Juan David Mendez"/>
    <m/>
    <d v="2024-01-19T00:00:00"/>
    <s v="12:31"/>
    <x v="0"/>
    <m/>
    <m/>
    <m/>
    <m/>
    <m/>
    <m/>
    <m/>
    <m/>
    <s v="contactopyme.co@claro.com.co"/>
    <s v="Fwd: CONTINUA FALLA PERMANENTE EN EL SERVICIO DE VOZ Y DATOS PAPELES Y CORRUGADOS ANDINA SA 830.000.556-4"/>
    <s v="8.22501766"/>
    <s v="PAPELES Y CORRUGADOS ANDINA S.A."/>
    <s v="PYME MEDIANA"/>
    <s v="CLIENTE EXTERNO"/>
    <x v="0"/>
    <m/>
    <s v="MÓVIL"/>
    <m/>
    <m/>
    <s v="FALLAS TÉCNICAS"/>
    <m/>
    <m/>
    <m/>
    <m/>
    <m/>
    <m/>
    <m/>
    <m/>
    <m/>
    <m/>
    <m/>
    <m/>
    <m/>
    <m/>
    <m/>
    <m/>
    <m/>
    <m/>
    <m/>
    <s v="REINCIDENCIA"/>
    <m/>
    <m/>
    <m/>
    <m/>
    <m/>
    <m/>
    <m/>
    <m/>
    <m/>
    <m/>
    <m/>
    <m/>
    <m/>
    <m/>
    <m/>
    <m/>
    <m/>
    <m/>
    <m/>
    <m/>
    <m/>
    <m/>
    <m/>
    <m/>
    <m/>
    <m/>
    <m/>
    <m/>
    <m/>
    <m/>
    <m/>
    <m/>
    <m/>
    <m/>
    <m/>
    <m/>
    <m/>
    <m/>
    <m/>
    <m/>
    <m/>
    <m/>
    <m/>
    <m/>
    <m/>
    <m/>
    <m/>
    <m/>
    <m/>
    <m/>
    <m/>
    <m/>
    <m/>
    <m/>
    <m/>
    <m/>
    <m/>
    <m/>
    <m/>
    <m/>
    <m/>
    <m/>
    <m/>
    <m/>
    <m/>
    <m/>
    <m/>
    <m/>
    <m/>
    <m/>
    <m/>
    <m/>
    <m/>
    <m/>
    <m/>
    <m/>
    <m/>
    <m/>
    <m/>
    <m/>
    <m/>
    <m/>
    <m/>
    <m/>
    <m/>
    <m/>
    <m/>
    <m/>
    <x v="3"/>
    <s v="3152576357"/>
    <s v="NELSON IVÁN GONZÁLEZ HUERTAS"/>
    <s v="3"/>
    <s v="34982798"/>
    <s v="BOGOTÁ"/>
    <s v="SOLUCIONADO ESCALADO"/>
    <s v="FORMATOS SGCS"/>
    <d v="2024-01-22T00:00:00"/>
    <m/>
    <m/>
    <x v="83"/>
    <x v="0"/>
    <x v="4"/>
    <x v="0"/>
    <x v="0"/>
    <n v="1"/>
    <n v="1"/>
    <n v="1"/>
    <n v="1"/>
    <x v="0"/>
    <n v="1"/>
    <s v="8.22501766PAPELES Y CORRUGADOS ANDINA S.A."/>
    <x v="1"/>
    <d v="2024-01-22T00:00:00"/>
    <x v="4731"/>
    <d v="1899-12-30T00:00:00"/>
    <d v="2024-01-19T12:31:00"/>
    <s v="12:31"/>
    <d v="1900-01-01T21:18:35"/>
    <x v="0"/>
    <x v="0"/>
    <x v="4"/>
    <x v="1"/>
    <n v="8193"/>
  </r>
  <r>
    <n v="4768"/>
    <d v="2024-01-22T09:42:48"/>
    <d v="2024-01-22T09:50:29"/>
    <s v="45632550@ventasyservicios.com.co"/>
    <s v="Alejandra Rodriguez Cajamarca"/>
    <m/>
    <d v="2024-01-20T00:00:00"/>
    <s v="1:35 p. m."/>
    <x v="4"/>
    <m/>
    <m/>
    <m/>
    <m/>
    <m/>
    <m/>
    <m/>
    <m/>
    <s v="jorge.morap.ext@claro.com.co"/>
    <s v="SOLICITUD CANCELACIÓN //SO068834 // QUIK QUALITY IS THE KEY LTDA"/>
    <s v="32336238"/>
    <s v=" L.E.CONSTR UCTORES SAS"/>
    <s v="MICRO"/>
    <s v="CLIENTE EXTERNO"/>
    <x v="0"/>
    <m/>
    <s v="FIJO"/>
    <s v="HFC"/>
    <s v="PRODUCTO"/>
    <m/>
    <m/>
    <m/>
    <m/>
    <m/>
    <m/>
    <m/>
    <m/>
    <m/>
    <m/>
    <m/>
    <m/>
    <m/>
    <m/>
    <m/>
    <m/>
    <m/>
    <m/>
    <m/>
    <m/>
    <m/>
    <m/>
    <m/>
    <m/>
    <m/>
    <m/>
    <m/>
    <m/>
    <m/>
    <m/>
    <m/>
    <m/>
    <m/>
    <m/>
    <m/>
    <m/>
    <m/>
    <m/>
    <s v="INFORMACIÓN DE BENEFICIOS"/>
    <m/>
    <m/>
    <m/>
    <m/>
    <m/>
    <m/>
    <m/>
    <m/>
    <m/>
    <m/>
    <m/>
    <m/>
    <m/>
    <m/>
    <m/>
    <m/>
    <m/>
    <m/>
    <m/>
    <m/>
    <m/>
    <m/>
    <m/>
    <m/>
    <m/>
    <m/>
    <m/>
    <m/>
    <m/>
    <m/>
    <m/>
    <m/>
    <m/>
    <m/>
    <m/>
    <m/>
    <m/>
    <m/>
    <m/>
    <m/>
    <m/>
    <m/>
    <m/>
    <m/>
    <m/>
    <m/>
    <m/>
    <m/>
    <m/>
    <m/>
    <m/>
    <m/>
    <m/>
    <m/>
    <m/>
    <m/>
    <m/>
    <m/>
    <m/>
    <m/>
    <m/>
    <m/>
    <m/>
    <m/>
    <m/>
    <m/>
    <m/>
    <m/>
    <m/>
    <m/>
    <x v="0"/>
    <m/>
    <m/>
    <m/>
    <m/>
    <m/>
    <s v="GESTIONADO"/>
    <m/>
    <d v="2024-01-22T00:00:00"/>
    <m/>
    <m/>
    <x v="26"/>
    <x v="0"/>
    <x v="0"/>
    <x v="0"/>
    <x v="0"/>
    <n v="1"/>
    <n v="1"/>
    <n v="1"/>
    <n v="1"/>
    <x v="2"/>
    <n v="2"/>
    <s v="32336238 L.E.CONSTR UCTORES SAS"/>
    <x v="0"/>
    <d v="2024-01-22T00:00:00"/>
    <x v="4732"/>
    <d v="1899-12-30T00:00:00"/>
    <d v="2024-01-20T01:35:00"/>
    <s v="1:35"/>
    <d v="1900-01-01T08:15:29"/>
    <x v="0"/>
    <x v="0"/>
    <x v="24"/>
    <x v="0"/>
    <n v="8193"/>
  </r>
  <r>
    <n v="4769"/>
    <d v="2024-01-22T09:50:46"/>
    <d v="2024-01-22T09:52:02"/>
    <s v="45113897@ventasyservicios.com.co"/>
    <s v="Diana Carolina Zambrano Cruz"/>
    <m/>
    <d v="2024-01-20T00:00:00"/>
    <s v="10:36"/>
    <x v="4"/>
    <m/>
    <m/>
    <m/>
    <m/>
    <m/>
    <m/>
    <m/>
    <m/>
    <s v="tee_evolution1@hotmail.com"/>
    <s v="Copia de factura"/>
    <s v="12324708"/>
    <s v="DSSG SAS"/>
    <s v="MICRO"/>
    <s v="CLIENTE EXTERNO"/>
    <x v="0"/>
    <m/>
    <s v="FIJO"/>
    <s v="FO"/>
    <s v="FACTURA"/>
    <m/>
    <m/>
    <m/>
    <m/>
    <m/>
    <m/>
    <m/>
    <m/>
    <m/>
    <m/>
    <m/>
    <m/>
    <m/>
    <m/>
    <m/>
    <m/>
    <m/>
    <m/>
    <s v="COPIA DE FACTURA"/>
    <m/>
    <m/>
    <m/>
    <m/>
    <m/>
    <m/>
    <m/>
    <m/>
    <m/>
    <m/>
    <m/>
    <m/>
    <m/>
    <m/>
    <m/>
    <m/>
    <m/>
    <m/>
    <m/>
    <m/>
    <m/>
    <m/>
    <m/>
    <m/>
    <m/>
    <m/>
    <m/>
    <m/>
    <m/>
    <m/>
    <m/>
    <m/>
    <m/>
    <m/>
    <m/>
    <m/>
    <m/>
    <m/>
    <m/>
    <m/>
    <m/>
    <m/>
    <m/>
    <m/>
    <m/>
    <m/>
    <m/>
    <m/>
    <m/>
    <m/>
    <m/>
    <m/>
    <m/>
    <m/>
    <m/>
    <m/>
    <m/>
    <m/>
    <m/>
    <m/>
    <m/>
    <m/>
    <m/>
    <m/>
    <m/>
    <m/>
    <m/>
    <m/>
    <m/>
    <m/>
    <m/>
    <m/>
    <m/>
    <m/>
    <m/>
    <m/>
    <m/>
    <m/>
    <m/>
    <m/>
    <m/>
    <m/>
    <m/>
    <m/>
    <m/>
    <m/>
    <m/>
    <m/>
    <m/>
    <m/>
    <x v="0"/>
    <m/>
    <m/>
    <m/>
    <m/>
    <m/>
    <s v="GESTIONADO"/>
    <m/>
    <d v="2024-01-22T00:00:00"/>
    <m/>
    <m/>
    <x v="9"/>
    <x v="0"/>
    <x v="0"/>
    <x v="0"/>
    <x v="0"/>
    <n v="1"/>
    <n v="1"/>
    <n v="1"/>
    <n v="1"/>
    <x v="0"/>
    <n v="1"/>
    <s v="12324708DSSG SAS"/>
    <x v="0"/>
    <d v="2024-01-22T00:00:00"/>
    <x v="4733"/>
    <d v="1899-12-30T00:00:00"/>
    <d v="2024-01-20T10:36:00"/>
    <s v="10:36"/>
    <d v="1899-12-31T23:16:02"/>
    <x v="0"/>
    <x v="0"/>
    <x v="30"/>
    <x v="0"/>
    <n v="8193"/>
  </r>
  <r>
    <n v="4770"/>
    <d v="2024-01-22T09:52:11"/>
    <d v="2024-01-22T09:52:57"/>
    <s v="45113897@ventasyservicios.com.co"/>
    <s v="Diana Carolina Zambrano Cruz"/>
    <m/>
    <d v="2024-01-20T00:00:00"/>
    <s v="10:35"/>
    <x v="4"/>
    <m/>
    <m/>
    <m/>
    <m/>
    <m/>
    <m/>
    <m/>
    <m/>
    <s v="jon.arca@hotmail.com"/>
    <s v="Buenos días "/>
    <s v="13433175"/>
    <s v="FABIAN AUGUSTO CHICA"/>
    <s v="SOHO"/>
    <s v="CLIENTE EXTERNO"/>
    <x v="0"/>
    <m/>
    <s v="FIJO"/>
    <s v="FO"/>
    <s v="FACTURA"/>
    <m/>
    <m/>
    <m/>
    <m/>
    <m/>
    <m/>
    <m/>
    <m/>
    <m/>
    <m/>
    <m/>
    <m/>
    <m/>
    <m/>
    <m/>
    <m/>
    <m/>
    <m/>
    <s v="ACLARACIÓN DE SALDO"/>
    <m/>
    <m/>
    <m/>
    <m/>
    <m/>
    <m/>
    <m/>
    <m/>
    <m/>
    <m/>
    <m/>
    <m/>
    <m/>
    <m/>
    <m/>
    <m/>
    <m/>
    <m/>
    <m/>
    <m/>
    <m/>
    <m/>
    <m/>
    <m/>
    <m/>
    <m/>
    <m/>
    <m/>
    <m/>
    <m/>
    <m/>
    <m/>
    <m/>
    <m/>
    <m/>
    <m/>
    <m/>
    <m/>
    <m/>
    <m/>
    <m/>
    <m/>
    <m/>
    <m/>
    <m/>
    <m/>
    <m/>
    <m/>
    <m/>
    <m/>
    <m/>
    <m/>
    <m/>
    <m/>
    <m/>
    <m/>
    <m/>
    <m/>
    <m/>
    <m/>
    <m/>
    <m/>
    <m/>
    <m/>
    <m/>
    <m/>
    <m/>
    <m/>
    <m/>
    <m/>
    <m/>
    <m/>
    <m/>
    <m/>
    <m/>
    <m/>
    <m/>
    <m/>
    <m/>
    <m/>
    <m/>
    <m/>
    <m/>
    <m/>
    <m/>
    <m/>
    <m/>
    <m/>
    <m/>
    <m/>
    <x v="0"/>
    <m/>
    <m/>
    <m/>
    <m/>
    <m/>
    <s v="GESTIONADO"/>
    <m/>
    <d v="2024-01-22T00:00:00"/>
    <m/>
    <m/>
    <x v="47"/>
    <x v="0"/>
    <x v="0"/>
    <x v="0"/>
    <x v="0"/>
    <n v="1"/>
    <n v="1"/>
    <n v="1"/>
    <n v="1"/>
    <x v="2"/>
    <n v="2"/>
    <s v="13433175FABIAN AUGUSTO CHICA"/>
    <x v="0"/>
    <d v="2024-01-22T00:00:00"/>
    <x v="4734"/>
    <d v="1899-12-30T00:00:00"/>
    <d v="2024-01-20T10:35:00"/>
    <s v="10:35"/>
    <d v="1899-12-31T23:17:57"/>
    <x v="0"/>
    <x v="0"/>
    <x v="30"/>
    <x v="0"/>
    <n v="8193"/>
  </r>
  <r>
    <n v="4771"/>
    <d v="2024-01-22T09:50:33"/>
    <d v="2024-01-22T09:58:11"/>
    <s v="45632550@ventasyservicios.com.co"/>
    <s v="Alejandra Rodriguez Cajamarca"/>
    <m/>
    <d v="2024-01-21T00:00:00"/>
    <s v=" 8:09 p. m."/>
    <x v="4"/>
    <m/>
    <m/>
    <m/>
    <m/>
    <m/>
    <m/>
    <m/>
    <m/>
    <s v="mauricio.barbosa.rivera@gmail.com"/>
    <s v="Recurso de Reposicion subsidiario de apelacion Re: cuenta 22276117 Serviocio Triple Play"/>
    <s v="22276117"/>
    <s v="MAURICIO H BARBOSA RIVERA"/>
    <s v="NO DETERMINADO"/>
    <s v="CLIENTE EXTERNO"/>
    <x v="0"/>
    <m/>
    <s v="FIJO"/>
    <s v="HFC"/>
    <s v="FACTURA"/>
    <m/>
    <m/>
    <m/>
    <m/>
    <m/>
    <m/>
    <m/>
    <m/>
    <m/>
    <m/>
    <m/>
    <m/>
    <m/>
    <m/>
    <m/>
    <m/>
    <m/>
    <m/>
    <s v="ACLARACIÓN DE SALDO"/>
    <m/>
    <m/>
    <m/>
    <m/>
    <m/>
    <m/>
    <m/>
    <m/>
    <m/>
    <m/>
    <m/>
    <m/>
    <m/>
    <m/>
    <m/>
    <m/>
    <m/>
    <m/>
    <m/>
    <m/>
    <m/>
    <m/>
    <m/>
    <m/>
    <m/>
    <m/>
    <m/>
    <m/>
    <m/>
    <m/>
    <m/>
    <m/>
    <m/>
    <m/>
    <m/>
    <m/>
    <m/>
    <m/>
    <m/>
    <m/>
    <m/>
    <m/>
    <m/>
    <m/>
    <m/>
    <m/>
    <m/>
    <m/>
    <m/>
    <m/>
    <m/>
    <m/>
    <m/>
    <m/>
    <m/>
    <m/>
    <m/>
    <m/>
    <m/>
    <m/>
    <m/>
    <m/>
    <m/>
    <m/>
    <m/>
    <m/>
    <m/>
    <m/>
    <m/>
    <m/>
    <m/>
    <m/>
    <m/>
    <m/>
    <m/>
    <m/>
    <m/>
    <m/>
    <m/>
    <m/>
    <m/>
    <m/>
    <m/>
    <m/>
    <m/>
    <m/>
    <m/>
    <m/>
    <m/>
    <m/>
    <x v="0"/>
    <m/>
    <m/>
    <m/>
    <m/>
    <m/>
    <s v="ESCALADO"/>
    <s v="OTRAS ÁREAS"/>
    <d v="2024-01-22T00:00:00"/>
    <m/>
    <m/>
    <x v="47"/>
    <x v="0"/>
    <x v="1"/>
    <x v="0"/>
    <x v="0"/>
    <n v="1"/>
    <n v="1"/>
    <n v="1"/>
    <n v="1"/>
    <x v="0"/>
    <n v="1"/>
    <s v="22276117MAURICIO H BARBOSA RIVERA"/>
    <x v="1"/>
    <d v="2024-01-22T00:00:00"/>
    <x v="4735"/>
    <d v="1899-12-30T00:00:00"/>
    <d v="2024-01-21T08:09:00"/>
    <s v=" 8:09"/>
    <d v="1899-12-31T01:49:11"/>
    <x v="0"/>
    <x v="0"/>
    <x v="24"/>
    <x v="0"/>
    <n v="8193"/>
  </r>
  <r>
    <n v="4772"/>
    <d v="2024-01-22T09:57:09"/>
    <d v="2024-01-22T09:58:33"/>
    <s v="45688293@ventasyservicios.com.co"/>
    <s v="Juan David Mendez"/>
    <m/>
    <d v="2024-01-19T00:00:00"/>
    <s v="12:57"/>
    <x v="0"/>
    <m/>
    <m/>
    <m/>
    <m/>
    <m/>
    <m/>
    <m/>
    <m/>
    <s v="paola.palmaac@claro.com.co"/>
    <s v="Rv: FALLAS EN TARJETA SIM"/>
    <s v="3504046714"/>
    <s v="SOLDEXEL LTDA"/>
    <s v="PYME MEDIANA"/>
    <s v="CLIENTE CLARO"/>
    <x v="0"/>
    <m/>
    <s v="MÓVIL"/>
    <m/>
    <m/>
    <s v="FALLAS TÉCNICAS"/>
    <m/>
    <m/>
    <m/>
    <m/>
    <m/>
    <m/>
    <m/>
    <m/>
    <m/>
    <m/>
    <m/>
    <m/>
    <m/>
    <m/>
    <m/>
    <m/>
    <m/>
    <m/>
    <m/>
    <s v="PROGRAMACIÓN O MANEJO DE EQUIPOS"/>
    <m/>
    <m/>
    <m/>
    <m/>
    <m/>
    <m/>
    <m/>
    <m/>
    <m/>
    <m/>
    <m/>
    <m/>
    <m/>
    <m/>
    <m/>
    <m/>
    <m/>
    <m/>
    <m/>
    <m/>
    <m/>
    <m/>
    <m/>
    <m/>
    <m/>
    <m/>
    <m/>
    <m/>
    <m/>
    <m/>
    <m/>
    <m/>
    <m/>
    <m/>
    <m/>
    <m/>
    <m/>
    <m/>
    <m/>
    <m/>
    <m/>
    <m/>
    <m/>
    <m/>
    <m/>
    <m/>
    <m/>
    <m/>
    <m/>
    <m/>
    <m/>
    <m/>
    <m/>
    <m/>
    <m/>
    <m/>
    <m/>
    <m/>
    <m/>
    <m/>
    <m/>
    <m/>
    <m/>
    <m/>
    <m/>
    <m/>
    <m/>
    <m/>
    <m/>
    <m/>
    <m/>
    <m/>
    <m/>
    <m/>
    <m/>
    <m/>
    <m/>
    <m/>
    <m/>
    <m/>
    <m/>
    <m/>
    <m/>
    <m/>
    <m/>
    <m/>
    <m/>
    <m/>
    <x v="1"/>
    <m/>
    <m/>
    <s v="1"/>
    <s v="97"/>
    <s v="BOGOTÁ"/>
    <s v="GESTIONADO"/>
    <m/>
    <d v="2024-01-22T00:00:00"/>
    <m/>
    <m/>
    <x v="134"/>
    <x v="0"/>
    <x v="0"/>
    <x v="0"/>
    <x v="0"/>
    <n v="1"/>
    <n v="1"/>
    <n v="1"/>
    <n v="1"/>
    <x v="0"/>
    <n v="1"/>
    <s v="3504046714SOLDEXEL LTDA"/>
    <x v="0"/>
    <d v="2024-01-22T00:00:00"/>
    <x v="4736"/>
    <d v="1899-12-30T00:00:00"/>
    <d v="2024-01-19T12:57:00"/>
    <s v="12:57"/>
    <d v="1900-01-01T21:01:33"/>
    <x v="0"/>
    <x v="0"/>
    <x v="4"/>
    <x v="1"/>
    <n v="8193"/>
  </r>
  <r>
    <n v="4773"/>
    <d v="2024-01-22T09:57:52"/>
    <d v="2024-01-22T09:58:44"/>
    <s v="45664102@ventasyservicios.com.co"/>
    <s v="Angie Tatiana Tique Cardozo"/>
    <m/>
    <d v="2024-01-22T00:00:00"/>
    <s v=" 7:07 A. M."/>
    <x v="0"/>
    <m/>
    <m/>
    <m/>
    <m/>
    <m/>
    <m/>
    <m/>
    <m/>
    <s v="fotocopiasigm@gabrielamistralbga.onmicrosoft.com,"/>
    <s v="CANCELACIÓN DE SERVICIO"/>
    <s v="14819833"/>
    <s v="MARÍA AURORA MAESTRO  "/>
    <s v="SOH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22T00:00:00"/>
    <s v="NO APLICA"/>
    <s v="NO APLICA"/>
    <x v="58"/>
    <x v="0"/>
    <x v="0"/>
    <x v="0"/>
    <x v="0"/>
    <n v="1"/>
    <n v="1"/>
    <n v="1"/>
    <n v="1"/>
    <x v="0"/>
    <n v="1"/>
    <s v="14819833MARÍA AURORA MAESTRO  "/>
    <x v="2"/>
    <d v="2024-01-22T00:00:00"/>
    <x v="4737"/>
    <d v="1899-12-30T00:00:00"/>
    <d v="2024-01-22T07:07:00"/>
    <s v=" 7:07"/>
    <d v="1899-12-30T02:51:44"/>
    <x v="1"/>
    <x v="1"/>
    <x v="16"/>
    <x v="1"/>
    <n v="8193"/>
  </r>
  <r>
    <n v="4774"/>
    <d v="2024-01-22T09:39:35"/>
    <d v="2024-01-22T09:59:04"/>
    <s v="46046817@ventasyservicios.com.co"/>
    <s v="Nicolas Romero Parra"/>
    <m/>
    <d v="2024-01-20T00:00:00"/>
    <s v="10:29"/>
    <x v="0"/>
    <m/>
    <m/>
    <m/>
    <m/>
    <m/>
    <m/>
    <m/>
    <m/>
    <s v="juan.usuga@fpmoto.com"/>
    <s v="Fwd: Compra licencia"/>
    <s v="0"/>
    <s v="FPMOTO"/>
    <s v="NO DETERMINADO"/>
    <s v="CLIENTE CLARO"/>
    <x v="0"/>
    <m/>
    <s v="MÓVIL"/>
    <m/>
    <m/>
    <s v="CASO RECHAZADO"/>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22T00:00:00"/>
    <s v="N/A"/>
    <s v="0"/>
    <x v="3"/>
    <x v="0"/>
    <x v="0"/>
    <x v="0"/>
    <x v="0"/>
    <n v="1"/>
    <n v="1"/>
    <n v="1"/>
    <n v="1"/>
    <x v="0"/>
    <n v="1"/>
    <s v="0FPMOTO"/>
    <x v="0"/>
    <d v="2024-01-22T00:00:00"/>
    <x v="4738"/>
    <d v="1899-12-30T00:00:00"/>
    <d v="2024-01-20T10:29:00"/>
    <s v="10:29"/>
    <d v="1899-12-31T23:30:04"/>
    <x v="0"/>
    <x v="0"/>
    <x v="3"/>
    <x v="1"/>
    <n v="8193"/>
  </r>
  <r>
    <n v="4775"/>
    <d v="2024-01-22T09:58:14"/>
    <d v="2024-01-22T10:08:10"/>
    <s v="45632550@ventasyservicios.com.co"/>
    <s v="Alejandra Rodriguez Cajamarca"/>
    <m/>
    <d v="2024-01-22T00:00:00"/>
    <s v=" 2:20 a. m."/>
    <x v="4"/>
    <m/>
    <m/>
    <m/>
    <m/>
    <m/>
    <m/>
    <m/>
    <m/>
    <s v="ggarcia@gpsauriga.com"/>
    <s v="Re: Documentación"/>
    <s v="81304533"/>
    <s v="TALKING2ME S.A.S."/>
    <s v="PYME MEDIANA"/>
    <s v="CLIENTE EXTERNO"/>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SOLUCIONADO ESCALADO"/>
    <s v="OTRAS ÁREAS"/>
    <d v="2024-01-22T00:00:00"/>
    <m/>
    <m/>
    <x v="57"/>
    <x v="0"/>
    <x v="4"/>
    <x v="0"/>
    <x v="0"/>
    <n v="1"/>
    <n v="1"/>
    <n v="1"/>
    <n v="1"/>
    <x v="2"/>
    <n v="2"/>
    <s v="81304533TALKING2ME S.A.S."/>
    <x v="1"/>
    <d v="2024-01-22T00:00:00"/>
    <x v="4739"/>
    <d v="1899-12-30T00:00:00"/>
    <d v="2024-01-22T02:20:00"/>
    <s v=" 2:20"/>
    <d v="1899-12-30T07:48:10"/>
    <x v="2"/>
    <x v="2"/>
    <x v="24"/>
    <x v="0"/>
    <n v="8193"/>
  </r>
  <r>
    <n v="4776"/>
    <d v="2024-01-22T10:09:27"/>
    <d v="2024-01-22T10:11:04"/>
    <s v="45077024@ventasyservicios.com.co"/>
    <s v="Leidy Tatiana Pinzon Calderon"/>
    <m/>
    <d v="2024-01-21T00:00:00"/>
    <s v="12:24"/>
    <x v="7"/>
    <m/>
    <m/>
    <m/>
    <m/>
    <m/>
    <m/>
    <s v="natalia.pino@claro.com.co"/>
    <s v="Re: FORMATO CESION DE CONTRATO // AGENCIA DE EDUCACION SUPERIOR SAPIENCIA// NIT 900602106"/>
    <m/>
    <m/>
    <s v="3204036649"/>
    <s v="NARDA CONSTANZA MORENA BENITEZ"/>
    <s v="MASIVO"/>
    <s v="CLIENTE EXTERNO"/>
    <x v="0"/>
    <m/>
    <m/>
    <m/>
    <m/>
    <m/>
    <m/>
    <m/>
    <m/>
    <m/>
    <m/>
    <m/>
    <m/>
    <m/>
    <m/>
    <m/>
    <m/>
    <m/>
    <m/>
    <m/>
    <m/>
    <m/>
    <m/>
    <m/>
    <m/>
    <m/>
    <m/>
    <m/>
    <m/>
    <m/>
    <m/>
    <m/>
    <m/>
    <m/>
    <m/>
    <m/>
    <m/>
    <m/>
    <m/>
    <m/>
    <m/>
    <m/>
    <m/>
    <m/>
    <m/>
    <m/>
    <m/>
    <m/>
    <m/>
    <m/>
    <m/>
    <m/>
    <m/>
    <m/>
    <m/>
    <m/>
    <m/>
    <m/>
    <m/>
    <m/>
    <m/>
    <m/>
    <m/>
    <m/>
    <m/>
    <m/>
    <m/>
    <m/>
    <m/>
    <m/>
    <m/>
    <m/>
    <m/>
    <m/>
    <s v="MÓVIL"/>
    <m/>
    <s v="CESIÓN LEGALIZADA"/>
    <m/>
    <m/>
    <m/>
    <s v="NO"/>
    <m/>
    <m/>
    <m/>
    <m/>
    <m/>
    <m/>
    <m/>
    <m/>
    <m/>
    <m/>
    <m/>
    <m/>
    <m/>
    <m/>
    <m/>
    <m/>
    <m/>
    <m/>
    <m/>
    <m/>
    <m/>
    <m/>
    <m/>
    <m/>
    <m/>
    <m/>
    <m/>
    <m/>
    <m/>
    <m/>
    <m/>
    <m/>
    <m/>
    <x v="0"/>
    <m/>
    <m/>
    <m/>
    <m/>
    <m/>
    <s v="GESTIONADO"/>
    <m/>
    <d v="2024-01-22T00:00:00"/>
    <m/>
    <m/>
    <x v="136"/>
    <x v="6"/>
    <x v="0"/>
    <x v="0"/>
    <x v="0"/>
    <n v="1"/>
    <n v="1"/>
    <n v="1"/>
    <n v="1"/>
    <x v="0"/>
    <n v="1"/>
    <s v="3204036649NARDA CONSTANZA MORENA BENITEZ"/>
    <x v="0"/>
    <d v="2024-01-22T00:00:00"/>
    <x v="4740"/>
    <d v="1899-12-30T00:00:00"/>
    <d v="2024-01-21T12:24:00"/>
    <s v="12:24"/>
    <d v="1899-12-30T21:47:04"/>
    <x v="4"/>
    <x v="0"/>
    <x v="12"/>
    <x v="1"/>
    <n v="8193"/>
  </r>
  <r>
    <n v="4777"/>
    <d v="2024-01-22T10:12:07"/>
    <d v="2024-01-22T10:14:31"/>
    <s v="45688293@ventasyservicios.com.co"/>
    <s v="Juan David Mendez"/>
    <m/>
    <d v="2024-01-19T00:00:00"/>
    <s v="13:16"/>
    <x v="0"/>
    <m/>
    <m/>
    <m/>
    <m/>
    <m/>
    <m/>
    <m/>
    <m/>
    <s v="contactopyme.co@claro.com.co"/>
    <s v="Fwd: Sin señal después de 10 años"/>
    <s v="3207277389"/>
    <s v="FUNDACIÓN SECRETOS PARA CONTAR"/>
    <s v="EMPRESAS"/>
    <s v="CLIENTE EXTERNO"/>
    <x v="1"/>
    <s v="JOHN FREDY ZAPATA ZAPATA"/>
    <s v="MÓVIL"/>
    <m/>
    <m/>
    <s v="FALLAS TÉCNICAS"/>
    <m/>
    <m/>
    <m/>
    <m/>
    <m/>
    <m/>
    <m/>
    <m/>
    <m/>
    <m/>
    <m/>
    <m/>
    <m/>
    <m/>
    <m/>
    <m/>
    <m/>
    <m/>
    <m/>
    <s v="PROGRAMACIÓN O MANEJO DE EQUIPOS"/>
    <m/>
    <m/>
    <m/>
    <m/>
    <m/>
    <m/>
    <m/>
    <m/>
    <m/>
    <m/>
    <m/>
    <m/>
    <m/>
    <m/>
    <m/>
    <m/>
    <m/>
    <m/>
    <m/>
    <m/>
    <m/>
    <m/>
    <m/>
    <m/>
    <m/>
    <m/>
    <m/>
    <m/>
    <m/>
    <m/>
    <m/>
    <m/>
    <m/>
    <m/>
    <m/>
    <m/>
    <m/>
    <m/>
    <m/>
    <m/>
    <m/>
    <m/>
    <m/>
    <m/>
    <m/>
    <m/>
    <m/>
    <m/>
    <m/>
    <m/>
    <m/>
    <m/>
    <m/>
    <m/>
    <m/>
    <m/>
    <m/>
    <m/>
    <m/>
    <m/>
    <m/>
    <m/>
    <m/>
    <m/>
    <m/>
    <m/>
    <m/>
    <m/>
    <m/>
    <m/>
    <m/>
    <m/>
    <m/>
    <m/>
    <m/>
    <m/>
    <m/>
    <m/>
    <m/>
    <m/>
    <m/>
    <m/>
    <m/>
    <m/>
    <m/>
    <m/>
    <m/>
    <m/>
    <x v="1"/>
    <m/>
    <m/>
    <s v="1"/>
    <s v="387"/>
    <s v="VEREDA PERICO"/>
    <s v="GESTIONADO"/>
    <m/>
    <d v="2024-01-22T00:00:00"/>
    <m/>
    <m/>
    <x v="134"/>
    <x v="0"/>
    <x v="0"/>
    <x v="0"/>
    <x v="0"/>
    <n v="1"/>
    <n v="1"/>
    <n v="1"/>
    <n v="1"/>
    <x v="0"/>
    <n v="1"/>
    <s v="3207277389FUNDACIÓN SECRETOS PARA CONTAR"/>
    <x v="0"/>
    <d v="2024-01-22T00:00:00"/>
    <x v="4741"/>
    <d v="1899-12-30T00:00:00"/>
    <d v="2024-01-19T13:16:00"/>
    <s v="13:16"/>
    <d v="1900-01-01T20:58:31"/>
    <x v="0"/>
    <x v="0"/>
    <x v="4"/>
    <x v="1"/>
    <n v="8193"/>
  </r>
  <r>
    <n v="4778"/>
    <d v="2024-01-22T10:18:22"/>
    <d v="2024-01-22T10:18:32"/>
    <s v="46046817@ventasyservicios.com.co"/>
    <s v="Nicolas Romero Parra"/>
    <m/>
    <d v="2024-01-20T00:00:00"/>
    <s v="11:16"/>
    <x v="0"/>
    <m/>
    <m/>
    <m/>
    <m/>
    <m/>
    <m/>
    <m/>
    <m/>
    <s v="admonoceanlife@gmail.com"/>
    <s v="Fwd: REPORTE CABLES CAIDO"/>
    <s v="0"/>
    <s v="Asesoria integrales ph SAS"/>
    <s v="PYME MEDIANA"/>
    <s v="CONSULTOR COMERCIAL"/>
    <x v="0"/>
    <m/>
    <s v="MÓVIL"/>
    <m/>
    <m/>
    <s v="CASO RECHAZADO"/>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22T00:00:00"/>
    <s v="N/A"/>
    <s v="0"/>
    <x v="3"/>
    <x v="0"/>
    <x v="0"/>
    <x v="0"/>
    <x v="0"/>
    <n v="1"/>
    <n v="1"/>
    <n v="1"/>
    <n v="1"/>
    <x v="0"/>
    <n v="1"/>
    <s v="0Asesoria integrales ph SAS"/>
    <x v="0"/>
    <d v="2024-01-22T00:00:00"/>
    <x v="4742"/>
    <d v="1899-12-30T00:00:00"/>
    <d v="2024-01-20T11:16:00"/>
    <s v="11:16"/>
    <d v="1899-12-31T23:02:32"/>
    <x v="0"/>
    <x v="0"/>
    <x v="3"/>
    <x v="1"/>
    <n v="8193"/>
  </r>
  <r>
    <n v="4779"/>
    <d v="2024-01-22T10:26:05"/>
    <d v="2024-01-22T10:29:58"/>
    <s v="45077024@ventasyservicios.com.co"/>
    <s v="Leidy Tatiana Pinzon Calderon"/>
    <m/>
    <d v="2024-01-20T00:00:00"/>
    <s v="21:42"/>
    <x v="7"/>
    <m/>
    <m/>
    <m/>
    <m/>
    <m/>
    <m/>
    <s v="hugo-sanchez01@hotmail.com"/>
    <s v="Re: CESION DE CONTRATO"/>
    <m/>
    <m/>
    <s v="3153375927"/>
    <s v="GRANITOS DE LA COSTA CARIBE S.A.S."/>
    <s v="PYME MEDIANA"/>
    <s v="CLIENTE EXTERNO"/>
    <x v="0"/>
    <m/>
    <m/>
    <m/>
    <m/>
    <m/>
    <m/>
    <m/>
    <m/>
    <m/>
    <m/>
    <m/>
    <m/>
    <m/>
    <m/>
    <m/>
    <m/>
    <m/>
    <m/>
    <m/>
    <m/>
    <m/>
    <m/>
    <m/>
    <m/>
    <m/>
    <m/>
    <m/>
    <m/>
    <m/>
    <m/>
    <m/>
    <m/>
    <m/>
    <m/>
    <m/>
    <m/>
    <m/>
    <m/>
    <m/>
    <m/>
    <m/>
    <m/>
    <m/>
    <m/>
    <m/>
    <m/>
    <m/>
    <m/>
    <m/>
    <m/>
    <m/>
    <m/>
    <m/>
    <m/>
    <m/>
    <m/>
    <m/>
    <m/>
    <m/>
    <m/>
    <m/>
    <m/>
    <m/>
    <m/>
    <m/>
    <m/>
    <m/>
    <m/>
    <m/>
    <m/>
    <m/>
    <m/>
    <m/>
    <s v="MÓVIL"/>
    <m/>
    <s v="CESIÓN RECHAZADA"/>
    <m/>
    <m/>
    <s v="DOCUMENTOS NO LEGIBLES"/>
    <m/>
    <m/>
    <m/>
    <m/>
    <m/>
    <m/>
    <m/>
    <m/>
    <m/>
    <m/>
    <m/>
    <m/>
    <m/>
    <m/>
    <m/>
    <m/>
    <m/>
    <m/>
    <m/>
    <m/>
    <m/>
    <m/>
    <m/>
    <m/>
    <m/>
    <m/>
    <m/>
    <m/>
    <m/>
    <m/>
    <m/>
    <m/>
    <m/>
    <m/>
    <x v="0"/>
    <m/>
    <m/>
    <m/>
    <m/>
    <m/>
    <s v="GESTIONADO"/>
    <m/>
    <d v="2024-01-22T00:00:00"/>
    <m/>
    <m/>
    <x v="79"/>
    <x v="6"/>
    <x v="0"/>
    <x v="0"/>
    <x v="0"/>
    <n v="1"/>
    <n v="1"/>
    <n v="1"/>
    <n v="1"/>
    <x v="0"/>
    <n v="1"/>
    <s v="3153375927GRANITOS DE LA COSTA CARIBE S.A.S."/>
    <x v="0"/>
    <d v="2024-01-22T00:00:00"/>
    <x v="4743"/>
    <d v="1899-12-30T00:00:00"/>
    <d v="2024-01-20T21:42:00"/>
    <s v="21:42"/>
    <d v="1899-12-31T12:47:58"/>
    <x v="0"/>
    <x v="0"/>
    <x v="12"/>
    <x v="1"/>
    <n v="8193"/>
  </r>
  <r>
    <n v="4780"/>
    <d v="2024-01-22T10:27:45"/>
    <d v="2024-01-22T10:30:42"/>
    <s v="45077016@ventasyservicios.com.co"/>
    <s v="Luis Guanuquiza Dominguez"/>
    <m/>
    <d v="2024-01-22T00:00:00"/>
    <s v="07:59"/>
    <x v="3"/>
    <m/>
    <s v="15572751"/>
    <m/>
    <m/>
    <m/>
    <m/>
    <m/>
    <m/>
    <m/>
    <m/>
    <s v="900045328"/>
    <s v="MOVILGAS LTDA -"/>
    <s v="PYME MEDIANA"/>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22T00:00:00"/>
    <m/>
    <m/>
    <x v="47"/>
    <x v="3"/>
    <x v="0"/>
    <x v="0"/>
    <x v="0"/>
    <n v="1"/>
    <n v="1"/>
    <n v="1"/>
    <n v="1"/>
    <x v="0"/>
    <n v="1"/>
    <s v="900045328MOVILGAS LTDA -"/>
    <x v="2"/>
    <d v="2024-01-22T00:00:00"/>
    <x v="4744"/>
    <d v="1899-12-30T00:00:00"/>
    <d v="2024-01-22T07:59:00"/>
    <s v="07:59"/>
    <d v="1899-12-30T02:31:42"/>
    <x v="1"/>
    <x v="1"/>
    <x v="25"/>
    <x v="1"/>
    <n v="8193"/>
  </r>
  <r>
    <n v="4781"/>
    <d v="2024-01-22T10:32:25"/>
    <d v="2024-01-22T10:35:38"/>
    <s v="45632550@ventasyservicios.com.co"/>
    <s v="Alejandra Rodriguez Cajamarca"/>
    <m/>
    <d v="2024-01-22T00:00:00"/>
    <s v="8:00 a. m."/>
    <x v="4"/>
    <m/>
    <m/>
    <m/>
    <m/>
    <m/>
    <m/>
    <m/>
    <m/>
    <s v="info@tramontanaconstructora.com"/>
    <s v="Re: Solicitud dar baja Cuenta: 93710515"/>
    <s v="93710515"/>
    <s v="TRAMONTANA CONSTRUCTORA/* SAS "/>
    <s v="SOH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22T00:00:00"/>
    <m/>
    <m/>
    <x v="58"/>
    <x v="0"/>
    <x v="0"/>
    <x v="21"/>
    <x v="1"/>
    <n v="1"/>
    <n v="1"/>
    <n v="1"/>
    <n v="1"/>
    <x v="0"/>
    <n v="1"/>
    <s v="93710515TRAMONTANA CONSTRUCTORA/* SAS "/>
    <x v="2"/>
    <d v="2024-01-22T00:00:00"/>
    <x v="4745"/>
    <d v="1899-12-30T00:00:00"/>
    <d v="2024-01-22T08:00:00"/>
    <s v="8:00"/>
    <d v="1899-12-30T02:35:38"/>
    <x v="1"/>
    <x v="1"/>
    <x v="24"/>
    <x v="0"/>
    <n v="8193"/>
  </r>
  <r>
    <n v="4782"/>
    <d v="2024-01-22T10:37:30"/>
    <d v="2024-01-22T10:38:40"/>
    <s v="45077024@ventasyservicios.com.co"/>
    <s v="Leidy Tatiana Pinzon Calderon"/>
    <m/>
    <d v="2024-01-21T00:00:00"/>
    <s v="10:00"/>
    <x v="7"/>
    <m/>
    <m/>
    <m/>
    <m/>
    <m/>
    <m/>
    <s v="javierdariobeltran@gmail.com"/>
    <s v="Re: CESION DE CONTRATO"/>
    <m/>
    <m/>
    <s v="3204529494"/>
    <s v="INGENIERIA  EN TELEVISION  DIGITAL "/>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2T00:00:00"/>
    <m/>
    <m/>
    <x v="78"/>
    <x v="6"/>
    <x v="0"/>
    <x v="0"/>
    <x v="0"/>
    <n v="1"/>
    <n v="1"/>
    <n v="1"/>
    <n v="1"/>
    <x v="2"/>
    <n v="2"/>
    <s v="3204529494INGENIERIA  EN TELEVISION  DIGITAL "/>
    <x v="0"/>
    <d v="2024-01-22T00:00:00"/>
    <x v="4746"/>
    <d v="1899-12-30T00:00:00"/>
    <d v="2024-01-21T10:00:00"/>
    <s v="10:00"/>
    <d v="1899-12-31T00:38:40"/>
    <x v="0"/>
    <x v="0"/>
    <x v="12"/>
    <x v="1"/>
    <n v="8193"/>
  </r>
  <r>
    <n v="4783"/>
    <d v="2024-01-22T09:29:30"/>
    <d v="2024-01-22T10:39:45"/>
    <s v="45077040@ventasyservicios.com.co"/>
    <s v="Kimberly Tatiana Sorza Moya"/>
    <m/>
    <d v="2024-01-22T00:00:00"/>
    <s v="8:35:28 a. m."/>
    <x v="3"/>
    <m/>
    <s v="15572789"/>
    <m/>
    <m/>
    <m/>
    <m/>
    <m/>
    <m/>
    <m/>
    <m/>
    <s v="3124678053"/>
    <s v="CONSORCIO ANTIOQUIA AL MAR - - - -"/>
    <s v="SOHO"/>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22T00:00:00"/>
    <m/>
    <m/>
    <x v="61"/>
    <x v="3"/>
    <x v="0"/>
    <x v="0"/>
    <x v="0"/>
    <n v="1"/>
    <n v="1"/>
    <n v="1"/>
    <n v="1"/>
    <x v="0"/>
    <n v="1"/>
    <s v="3124678053CONSORCIO ANTIOQUIA AL MAR - - - -"/>
    <x v="2"/>
    <d v="2024-01-22T00:00:00"/>
    <x v="4747"/>
    <d v="1899-12-30T00:00:00"/>
    <d v="2024-01-22T08:35:00"/>
    <s v="8:35"/>
    <d v="1899-12-30T02:04:45"/>
    <x v="1"/>
    <x v="1"/>
    <x v="31"/>
    <x v="1"/>
    <n v="8193"/>
  </r>
  <r>
    <n v="4784"/>
    <d v="2024-01-22T10:44:20"/>
    <d v="2024-01-22T10:48:24"/>
    <s v="45077024@ventasyservicios.com.co"/>
    <s v="Leidy Tatiana Pinzon Calderon"/>
    <m/>
    <d v="2024-01-21T00:00:00"/>
    <s v="10:43"/>
    <x v="7"/>
    <m/>
    <m/>
    <m/>
    <m/>
    <m/>
    <m/>
    <s v="andreah0321@hotmail.com"/>
    <s v="Re: Cesi??n de Contrato Linea Movil"/>
    <m/>
    <m/>
    <s v="3113246456"/>
    <s v="ANDREA CAROLINA BARRERA V"/>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2T00:00:00"/>
    <m/>
    <m/>
    <x v="78"/>
    <x v="6"/>
    <x v="0"/>
    <x v="0"/>
    <x v="0"/>
    <n v="1"/>
    <n v="1"/>
    <n v="1"/>
    <n v="1"/>
    <x v="0"/>
    <n v="1"/>
    <s v="3113246456ANDREA CAROLINA BARRERA V"/>
    <x v="0"/>
    <d v="2024-01-22T00:00:00"/>
    <x v="4748"/>
    <d v="1899-12-30T00:00:00"/>
    <d v="2024-01-21T10:43:00"/>
    <s v="10:43"/>
    <d v="1899-12-31T00:05:24"/>
    <x v="0"/>
    <x v="0"/>
    <x v="12"/>
    <x v="1"/>
    <n v="8193"/>
  </r>
  <r>
    <n v="4785"/>
    <d v="2024-01-22T10:17:16"/>
    <d v="2024-01-22T10:48:35"/>
    <s v="46049316@ventasyservicios.com.co"/>
    <s v="Evelin Gicela Diaz Garzon"/>
    <m/>
    <d v="2024-01-19T00:00:00"/>
    <s v="10:26"/>
    <x v="4"/>
    <m/>
    <m/>
    <m/>
    <m/>
    <m/>
    <m/>
    <m/>
    <m/>
    <s v="joseluis@polimix.com.co; JOSELUIS@POLIMIX.COM.CO; "/>
    <s v="Re: Fwd: Re: Fwd: Aumento de velocidad."/>
    <s v="CTREM02 // 11222888"/>
    <s v="CONCRETERA TREMIX SOCIEDA"/>
    <s v="PYME MEDIANA"/>
    <s v="CLIENTE EXTERNO"/>
    <x v="0"/>
    <m/>
    <s v="FIJO"/>
    <s v="FO"/>
    <s v="CAMBIO PLAN TARIFA"/>
    <m/>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22T00:00:00"/>
    <m/>
    <m/>
    <x v="22"/>
    <x v="0"/>
    <x v="0"/>
    <x v="0"/>
    <x v="0"/>
    <n v="1"/>
    <n v="1"/>
    <n v="1"/>
    <n v="1"/>
    <x v="0"/>
    <n v="1"/>
    <s v="CTREM02 // 11222888CONCRETERA TREMIX SOCIEDA"/>
    <x v="0"/>
    <d v="2024-01-22T00:00:00"/>
    <x v="4749"/>
    <d v="1899-12-30T00:00:00"/>
    <d v="2024-01-19T10:26:00"/>
    <s v="10:26"/>
    <d v="1900-01-02T00:22:35"/>
    <x v="0"/>
    <x v="0"/>
    <x v="22"/>
    <x v="1"/>
    <n v="8193"/>
  </r>
  <r>
    <n v="4786"/>
    <d v="2024-01-22T10:48:32"/>
    <d v="2024-01-22T10:48:43"/>
    <s v="45113897@ventasyservicios.com.co"/>
    <s v="Diana Carolina Zambrano Cruz"/>
    <m/>
    <d v="2024-01-20T00:00:00"/>
    <s v="10:54"/>
    <x v="4"/>
    <m/>
    <m/>
    <m/>
    <m/>
    <m/>
    <m/>
    <m/>
    <m/>
    <s v="gerencia@hotelmetropolitanoneiva.com"/>
    <s v="Cesion de contrato Telefonía fija e Internet F.O."/>
    <s v="13314206"/>
    <s v="RICARDO FALLA FERRO"/>
    <s v="SOHO"/>
    <s v="CLIENTE EXTERNO"/>
    <x v="0"/>
    <m/>
    <s v="FIJO"/>
    <s v="FO"/>
    <s v="CESIÓN DE CONTRATO"/>
    <m/>
    <m/>
    <m/>
    <m/>
    <m/>
    <m/>
    <m/>
    <m/>
    <m/>
    <m/>
    <m/>
    <m/>
    <s v="ENTREGA DE DOCUMENTOS"/>
    <m/>
    <m/>
    <m/>
    <m/>
    <m/>
    <m/>
    <m/>
    <m/>
    <m/>
    <m/>
    <m/>
    <m/>
    <m/>
    <m/>
    <m/>
    <m/>
    <m/>
    <m/>
    <m/>
    <m/>
    <m/>
    <m/>
    <m/>
    <m/>
    <m/>
    <m/>
    <m/>
    <m/>
    <m/>
    <m/>
    <m/>
    <m/>
    <m/>
    <m/>
    <m/>
    <m/>
    <m/>
    <m/>
    <m/>
    <m/>
    <m/>
    <m/>
    <m/>
    <m/>
    <m/>
    <m/>
    <m/>
    <m/>
    <m/>
    <m/>
    <m/>
    <m/>
    <m/>
    <m/>
    <m/>
    <m/>
    <m/>
    <m/>
    <m/>
    <m/>
    <m/>
    <m/>
    <m/>
    <m/>
    <m/>
    <m/>
    <m/>
    <m/>
    <m/>
    <m/>
    <m/>
    <m/>
    <m/>
    <m/>
    <m/>
    <m/>
    <m/>
    <m/>
    <m/>
    <m/>
    <m/>
    <m/>
    <m/>
    <m/>
    <m/>
    <m/>
    <m/>
    <m/>
    <m/>
    <m/>
    <m/>
    <m/>
    <m/>
    <m/>
    <m/>
    <m/>
    <x v="0"/>
    <m/>
    <m/>
    <m/>
    <m/>
    <m/>
    <s v="GESTIONADO"/>
    <m/>
    <d v="2024-01-22T00:00:00"/>
    <m/>
    <m/>
    <x v="148"/>
    <x v="0"/>
    <x v="0"/>
    <x v="0"/>
    <x v="0"/>
    <n v="1"/>
    <n v="1"/>
    <n v="1"/>
    <n v="1"/>
    <x v="0"/>
    <n v="1"/>
    <s v="13314206RICARDO FALLA FERRO"/>
    <x v="0"/>
    <d v="2024-01-22T00:00:00"/>
    <x v="4750"/>
    <d v="1899-12-30T00:00:00"/>
    <d v="2024-01-20T10:54:00"/>
    <s v="10:54"/>
    <d v="1899-12-31T23:54:43"/>
    <x v="0"/>
    <x v="0"/>
    <x v="30"/>
    <x v="0"/>
    <n v="8193"/>
  </r>
  <r>
    <n v="4787"/>
    <d v="2024-01-22T10:44:25"/>
    <d v="2024-01-22T10:49:38"/>
    <s v="45077040@ventasyservicios.com.co"/>
    <s v="Kimberly Tatiana Sorza Moya"/>
    <m/>
    <d v="2024-01-22T00:00:00"/>
    <s v="8:38:15 a. m."/>
    <x v="3"/>
    <m/>
    <s v="15572795"/>
    <m/>
    <m/>
    <m/>
    <m/>
    <m/>
    <m/>
    <m/>
    <m/>
    <s v="860006663"/>
    <s v="FUNDACIÓN INSTITUTO CRISTIANO DE SAN PABLO"/>
    <s v="SOHO"/>
    <s v="CLIENTE CLARO"/>
    <x v="0"/>
    <m/>
    <s v="MÓVIL"/>
    <m/>
    <m/>
    <s v="DATOS DEMOGRÁFICOS"/>
    <m/>
    <m/>
    <m/>
    <m/>
    <m/>
    <m/>
    <m/>
    <m/>
    <m/>
    <m/>
    <m/>
    <m/>
    <m/>
    <m/>
    <s v="ACTUALIZACIÓN GENERAL"/>
    <m/>
    <m/>
    <m/>
    <m/>
    <m/>
    <m/>
    <m/>
    <m/>
    <m/>
    <m/>
    <m/>
    <m/>
    <m/>
    <m/>
    <m/>
    <m/>
    <m/>
    <m/>
    <m/>
    <m/>
    <m/>
    <m/>
    <m/>
    <m/>
    <m/>
    <m/>
    <m/>
    <m/>
    <m/>
    <m/>
    <m/>
    <m/>
    <m/>
    <m/>
    <m/>
    <m/>
    <m/>
    <m/>
    <m/>
    <m/>
    <m/>
    <m/>
    <m/>
    <m/>
    <m/>
    <m/>
    <m/>
    <m/>
    <m/>
    <m/>
    <m/>
    <m/>
    <m/>
    <m/>
    <m/>
    <m/>
    <m/>
    <m/>
    <m/>
    <m/>
    <m/>
    <m/>
    <m/>
    <m/>
    <m/>
    <m/>
    <m/>
    <m/>
    <m/>
    <m/>
    <m/>
    <m/>
    <m/>
    <m/>
    <m/>
    <m/>
    <m/>
    <m/>
    <m/>
    <m/>
    <m/>
    <m/>
    <m/>
    <m/>
    <m/>
    <m/>
    <m/>
    <m/>
    <m/>
    <m/>
    <m/>
    <m/>
    <m/>
    <x v="0"/>
    <m/>
    <m/>
    <m/>
    <m/>
    <m/>
    <s v="GESTIONADO"/>
    <m/>
    <d v="2024-01-22T00:00:00"/>
    <m/>
    <m/>
    <x v="52"/>
    <x v="3"/>
    <x v="0"/>
    <x v="0"/>
    <x v="0"/>
    <n v="1"/>
    <n v="1"/>
    <n v="1"/>
    <n v="1"/>
    <x v="0"/>
    <n v="1"/>
    <s v="860006663FUNDACIÓN INSTITUTO CRISTIANO DE SAN PABLO"/>
    <x v="2"/>
    <d v="2024-01-22T00:00:00"/>
    <x v="4751"/>
    <d v="1899-12-30T00:00:00"/>
    <d v="2024-01-22T08:38:00"/>
    <s v="8:38"/>
    <d v="1899-12-30T02:11:38"/>
    <x v="1"/>
    <x v="1"/>
    <x v="31"/>
    <x v="1"/>
    <n v="8193"/>
  </r>
  <r>
    <n v="4788"/>
    <d v="2024-01-22T10:48:37"/>
    <d v="2024-01-22T10:49:53"/>
    <s v="46049316@ventasyservicios.com.co"/>
    <s v="Evelin Gicela Diaz Garzon"/>
    <m/>
    <d v="2024-01-19T00:00:00"/>
    <s v="11:07"/>
    <x v="0"/>
    <m/>
    <m/>
    <m/>
    <m/>
    <m/>
    <m/>
    <m/>
    <m/>
    <s v="solucionesclaro@claro.com.co"/>
    <s v="RV: Problema para acceder a Claro Video"/>
    <s v="000"/>
    <s v="000"/>
    <s v="NO DETERMINADO"/>
    <s v="CLARO TE AYUDA"/>
    <x v="0"/>
    <m/>
    <s v="FIJO"/>
    <s v="HFC"/>
    <s v="CASO RECHAZADO"/>
    <m/>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22T00:00:00"/>
    <m/>
    <m/>
    <x v="3"/>
    <x v="0"/>
    <x v="0"/>
    <x v="0"/>
    <x v="0"/>
    <n v="1"/>
    <n v="1"/>
    <n v="1"/>
    <n v="1"/>
    <x v="0"/>
    <n v="1"/>
    <s v="000000"/>
    <x v="0"/>
    <d v="2024-01-22T00:00:00"/>
    <x v="4752"/>
    <d v="1899-12-30T00:00:00"/>
    <d v="2024-01-19T11:07:00"/>
    <s v="11:07"/>
    <d v="1900-01-01T23:42:53"/>
    <x v="0"/>
    <x v="0"/>
    <x v="22"/>
    <x v="1"/>
    <n v="8193"/>
  </r>
  <r>
    <n v="4789"/>
    <d v="2024-01-22T10:48:52"/>
    <d v="2024-01-22T10:50:04"/>
    <s v="45113897@ventasyservicios.com.co"/>
    <s v="Diana Carolina Zambrano Cruz"/>
    <m/>
    <d v="2024-01-20T00:00:00"/>
    <s v="11:17"/>
    <x v="4"/>
    <m/>
    <m/>
    <m/>
    <m/>
    <m/>
    <m/>
    <m/>
    <m/>
    <s v="recepcionfacturascanada@gmail.com"/>
    <s v="SOLICITUD FACTURA NIT 900515084"/>
    <s v="8.22488730"/>
    <s v="GRANJA ACUICOLA BONAFISH SAS"/>
    <s v="SOHO"/>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22T00:00:00"/>
    <m/>
    <m/>
    <x v="9"/>
    <x v="0"/>
    <x v="0"/>
    <x v="0"/>
    <x v="0"/>
    <n v="1"/>
    <n v="1"/>
    <n v="1"/>
    <n v="1"/>
    <x v="0"/>
    <n v="1"/>
    <s v="8.22488730GRANJA ACUICOLA BONAFISH SAS"/>
    <x v="0"/>
    <d v="2024-01-22T00:00:00"/>
    <x v="4753"/>
    <d v="1899-12-30T00:00:00"/>
    <d v="2024-01-20T11:17:00"/>
    <s v="11:17"/>
    <d v="1899-12-31T23:33:04"/>
    <x v="0"/>
    <x v="0"/>
    <x v="30"/>
    <x v="0"/>
    <n v="8193"/>
  </r>
  <r>
    <n v="4790"/>
    <d v="2024-01-22T10:50:08"/>
    <d v="2024-01-22T10:51:05"/>
    <s v="45113897@ventasyservicios.com.co"/>
    <s v="Diana Carolina Zambrano Cruz"/>
    <m/>
    <d v="2024-01-20T00:00:00"/>
    <s v="11:30"/>
    <x v="4"/>
    <m/>
    <m/>
    <m/>
    <m/>
    <m/>
    <m/>
    <m/>
    <m/>
    <s v="kelly.yunda@claro.com.co"/>
    <s v="CESION DE CONTRATO CUENTA 10334536"/>
    <s v="10334536"/>
    <s v="SERGIO ALE QUIJANO DUARTE                  "/>
    <s v="MICRO"/>
    <s v="CLIENTE CLARO"/>
    <x v="0"/>
    <m/>
    <s v="FIJO"/>
    <s v="HFC"/>
    <s v="CESIÓN DE CONTRATO"/>
    <m/>
    <m/>
    <m/>
    <m/>
    <m/>
    <m/>
    <m/>
    <m/>
    <m/>
    <m/>
    <m/>
    <m/>
    <s v="ENTREGA DE DOCUMENTOS"/>
    <m/>
    <m/>
    <m/>
    <m/>
    <m/>
    <m/>
    <m/>
    <m/>
    <m/>
    <m/>
    <m/>
    <m/>
    <m/>
    <m/>
    <m/>
    <m/>
    <m/>
    <m/>
    <m/>
    <m/>
    <m/>
    <m/>
    <m/>
    <m/>
    <m/>
    <m/>
    <m/>
    <m/>
    <m/>
    <m/>
    <m/>
    <m/>
    <m/>
    <m/>
    <m/>
    <m/>
    <m/>
    <m/>
    <m/>
    <m/>
    <m/>
    <m/>
    <m/>
    <m/>
    <m/>
    <m/>
    <m/>
    <m/>
    <m/>
    <m/>
    <m/>
    <m/>
    <m/>
    <m/>
    <m/>
    <m/>
    <m/>
    <m/>
    <m/>
    <m/>
    <m/>
    <m/>
    <m/>
    <m/>
    <m/>
    <m/>
    <m/>
    <m/>
    <m/>
    <m/>
    <m/>
    <m/>
    <m/>
    <m/>
    <m/>
    <m/>
    <m/>
    <m/>
    <m/>
    <m/>
    <m/>
    <m/>
    <m/>
    <m/>
    <m/>
    <m/>
    <m/>
    <m/>
    <m/>
    <m/>
    <m/>
    <m/>
    <m/>
    <m/>
    <m/>
    <m/>
    <x v="0"/>
    <m/>
    <m/>
    <m/>
    <m/>
    <m/>
    <s v="GESTIONADO"/>
    <m/>
    <d v="2024-01-22T00:00:00"/>
    <m/>
    <m/>
    <x v="148"/>
    <x v="0"/>
    <x v="0"/>
    <x v="0"/>
    <x v="0"/>
    <n v="1"/>
    <n v="1"/>
    <n v="1"/>
    <n v="1"/>
    <x v="0"/>
    <n v="1"/>
    <s v="10334536SERGIO ALE QUIJANO DUARTE                  "/>
    <x v="0"/>
    <d v="2024-01-22T00:00:00"/>
    <x v="4754"/>
    <d v="1899-12-30T00:00:00"/>
    <d v="2024-01-20T11:30:00"/>
    <s v="11:30"/>
    <d v="1899-12-31T23:21:05"/>
    <x v="0"/>
    <x v="0"/>
    <x v="30"/>
    <x v="0"/>
    <n v="8193"/>
  </r>
  <r>
    <n v="4791"/>
    <d v="2024-01-22T09:35:10"/>
    <d v="2024-01-22T10:52:22"/>
    <s v="46046878@ventasyservicios.com.co"/>
    <s v="Laura Alejandra Romero Roa"/>
    <m/>
    <d v="2024-01-22T00:00:00"/>
    <s v="9:45"/>
    <x v="0"/>
    <m/>
    <m/>
    <m/>
    <m/>
    <m/>
    <m/>
    <m/>
    <m/>
    <s v="rrodriguez@creditpoints720.com"/>
    <s v="Re: Fwd: Solicitud Personal de Planta Interna"/>
    <s v="0"/>
    <s v="0"/>
    <s v="NO DETERMINADO"/>
    <s v="CLIENTE EXTERNO"/>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22T00:00:00"/>
    <m/>
    <m/>
    <x v="57"/>
    <x v="0"/>
    <x v="0"/>
    <x v="0"/>
    <x v="0"/>
    <n v="1"/>
    <n v="1"/>
    <n v="1"/>
    <n v="1"/>
    <x v="0"/>
    <n v="1"/>
    <s v="00"/>
    <x v="2"/>
    <d v="2024-01-22T00:00:00"/>
    <x v="4755"/>
    <d v="1899-12-30T00:00:00"/>
    <d v="2024-01-22T09:45:00"/>
    <s v="9:45"/>
    <d v="1899-12-30T01:07:22"/>
    <x v="1"/>
    <x v="1"/>
    <x v="27"/>
    <x v="1"/>
    <n v="8193"/>
  </r>
  <r>
    <n v="4792"/>
    <d v="2024-01-22T10:52:24"/>
    <d v="2024-01-22T10:53:18"/>
    <s v="46046878@ventasyservicios.com.co"/>
    <s v="Laura Alejandra Romero Roa"/>
    <m/>
    <d v="2024-01-22T00:00:00"/>
    <s v="10:49"/>
    <x v="0"/>
    <m/>
    <m/>
    <m/>
    <m/>
    <m/>
    <m/>
    <m/>
    <m/>
    <s v="Mabel.GonzalezV@claro.com.co; "/>
    <s v="Re: SOLICITUD  FIDELIZACION// CENTRALQUIPOS SAS NIT 801001676-9"/>
    <s v="801001676"/>
    <s v="CENTRALQUIPOS "/>
    <s v="NO DETERMINADO"/>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22T00:00:00"/>
    <m/>
    <m/>
    <x v="0"/>
    <x v="0"/>
    <x v="0"/>
    <x v="0"/>
    <x v="0"/>
    <n v="1"/>
    <n v="1"/>
    <n v="1"/>
    <n v="1"/>
    <x v="0"/>
    <n v="1"/>
    <s v="801001676CENTRALQUIPOS "/>
    <x v="2"/>
    <d v="2024-01-22T00:00:00"/>
    <x v="4756"/>
    <d v="1899-12-30T00:00:00"/>
    <d v="2024-01-22T10:49:00"/>
    <s v="10:49"/>
    <d v="1899-12-30T00:04:18"/>
    <x v="1"/>
    <x v="1"/>
    <x v="27"/>
    <x v="1"/>
    <n v="8193"/>
  </r>
  <r>
    <n v="4793"/>
    <d v="2024-01-22T10:30:52"/>
    <d v="2024-01-22T10:57:50"/>
    <s v="45077016@ventasyservicios.com.co"/>
    <s v="Luis Guanuquiza Dominguez"/>
    <m/>
    <d v="2024-01-22T00:00:00"/>
    <s v="08:03"/>
    <x v="3"/>
    <m/>
    <s v="15572754"/>
    <m/>
    <m/>
    <m/>
    <m/>
    <m/>
    <m/>
    <m/>
    <m/>
    <s v="900796431"/>
    <s v="CEMENTOS CAUCA SAS"/>
    <s v="PYME MEDIANA"/>
    <s v="CLIENTE EXTERN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22T00:00:00"/>
    <m/>
    <m/>
    <x v="27"/>
    <x v="3"/>
    <x v="0"/>
    <x v="0"/>
    <x v="0"/>
    <n v="1"/>
    <n v="1"/>
    <n v="1"/>
    <n v="1"/>
    <x v="0"/>
    <n v="1"/>
    <s v="900796431CEMENTOS CAUCA SAS"/>
    <x v="2"/>
    <d v="2024-01-22T00:00:00"/>
    <x v="4757"/>
    <d v="1899-12-30T00:00:00"/>
    <d v="2024-01-22T08:03:00"/>
    <s v="08:03"/>
    <d v="1899-12-30T02:54:50"/>
    <x v="1"/>
    <x v="1"/>
    <x v="25"/>
    <x v="1"/>
    <n v="8193"/>
  </r>
  <r>
    <n v="4794"/>
    <d v="2024-01-22T10:58:18"/>
    <d v="2024-01-22T10:59:08"/>
    <s v="45113897@ventasyservicios.com.co"/>
    <s v="Diana Carolina Zambrano Cruz"/>
    <m/>
    <d v="2024-01-20T00:00:00"/>
    <s v="11:55"/>
    <x v="4"/>
    <m/>
    <m/>
    <m/>
    <m/>
    <m/>
    <m/>
    <m/>
    <m/>
    <s v="lunanuevalina2@gmail.com"/>
    <s v="Re: Sesión de contrato"/>
    <s v="14161802 "/>
    <s v="LINA MARCE BERNAL OVIEDO                   "/>
    <s v="SOHO"/>
    <s v="CLIENTE EXTERNO"/>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22T00:00:00"/>
    <m/>
    <m/>
    <x v="37"/>
    <x v="0"/>
    <x v="0"/>
    <x v="0"/>
    <x v="0"/>
    <n v="1"/>
    <n v="1"/>
    <n v="1"/>
    <n v="1"/>
    <x v="2"/>
    <n v="2"/>
    <s v="14161802 LINA MARCE BERNAL OVIEDO                   "/>
    <x v="0"/>
    <d v="2024-01-22T00:00:00"/>
    <x v="4758"/>
    <d v="1899-12-30T00:00:00"/>
    <d v="2024-01-20T11:55:00"/>
    <s v="11:55"/>
    <d v="1899-12-31T23:04:08"/>
    <x v="0"/>
    <x v="0"/>
    <x v="30"/>
    <x v="0"/>
    <n v="8193"/>
  </r>
  <r>
    <n v="4795"/>
    <d v="2024-01-22T10:53:20"/>
    <d v="2024-01-22T11:03:34"/>
    <s v="46046878@ventasyservicios.com.co"/>
    <s v="Laura Alejandra Romero Roa"/>
    <m/>
    <d v="2024-01-22T00:00:00"/>
    <s v="10:59"/>
    <x v="0"/>
    <m/>
    <m/>
    <m/>
    <m/>
    <m/>
    <m/>
    <m/>
    <m/>
    <s v="fernando.benjumea@claro.com.co; "/>
    <s v="Re: RV: TICKETS GENERADOS PARA FALLA SERINSA - NIT 815005012-8 - ID: 11309096 - CVCLI13"/>
    <s v="815005012"/>
    <s v="SERVICIOS INTEGRADOS DE SALUD LIMI"/>
    <s v="EMPRESAS"/>
    <s v="CLIENTE CLARO"/>
    <x v="1"/>
    <s v="ATENCION ESPECIAL C_R3"/>
    <s v="FIJO"/>
    <s v="FO"/>
    <s v="CASO A OTRAS ÁREAS"/>
    <m/>
    <m/>
    <m/>
    <m/>
    <m/>
    <m/>
    <m/>
    <m/>
    <s v="CSM"/>
    <m/>
    <m/>
    <m/>
    <m/>
    <m/>
    <m/>
    <m/>
    <m/>
    <m/>
    <m/>
    <m/>
    <m/>
    <m/>
    <m/>
    <m/>
    <m/>
    <m/>
    <m/>
    <m/>
    <m/>
    <m/>
    <m/>
    <m/>
    <m/>
    <m/>
    <m/>
    <m/>
    <m/>
    <m/>
    <m/>
    <m/>
    <m/>
    <m/>
    <m/>
    <m/>
    <m/>
    <m/>
    <m/>
    <m/>
    <m/>
    <m/>
    <m/>
    <m/>
    <m/>
    <m/>
    <m/>
    <m/>
    <m/>
    <m/>
    <m/>
    <m/>
    <m/>
    <m/>
    <m/>
    <m/>
    <m/>
    <m/>
    <m/>
    <m/>
    <m/>
    <m/>
    <m/>
    <m/>
    <m/>
    <m/>
    <m/>
    <m/>
    <m/>
    <m/>
    <m/>
    <m/>
    <m/>
    <m/>
    <m/>
    <m/>
    <m/>
    <m/>
    <m/>
    <m/>
    <m/>
    <m/>
    <m/>
    <m/>
    <m/>
    <m/>
    <m/>
    <m/>
    <m/>
    <m/>
    <m/>
    <m/>
    <m/>
    <m/>
    <m/>
    <m/>
    <m/>
    <m/>
    <m/>
    <m/>
    <m/>
    <x v="0"/>
    <m/>
    <m/>
    <m/>
    <m/>
    <m/>
    <s v="GESTIONADO"/>
    <m/>
    <d v="2024-01-22T00:00:00"/>
    <m/>
    <m/>
    <x v="2"/>
    <x v="0"/>
    <x v="0"/>
    <x v="0"/>
    <x v="0"/>
    <n v="1"/>
    <n v="1"/>
    <n v="1"/>
    <n v="1"/>
    <x v="0"/>
    <n v="1"/>
    <s v="815005012SERVICIOS INTEGRADOS DE SALUD LIMI"/>
    <x v="2"/>
    <d v="2024-01-22T00:00:00"/>
    <x v="4759"/>
    <d v="1899-12-30T00:00:00"/>
    <d v="2024-01-22T10:59:00"/>
    <s v="10:59"/>
    <d v="1899-12-30T00:04:34"/>
    <x v="1"/>
    <x v="1"/>
    <x v="27"/>
    <x v="1"/>
    <n v="8193"/>
  </r>
  <r>
    <n v="4796"/>
    <d v="2024-01-22T11:03:38"/>
    <d v="2024-01-22T11:10:59"/>
    <s v="46046878@ventasyservicios.com.co"/>
    <s v="Laura Alejandra Romero Roa"/>
    <m/>
    <d v="2024-01-22T00:00:00"/>
    <s v="11:07"/>
    <x v="0"/>
    <m/>
    <m/>
    <m/>
    <m/>
    <m/>
    <m/>
    <m/>
    <m/>
    <s v="elkin.10041@gmail.com"/>
    <s v="Fwd: Asignacion de Dominio y correos electronicos a Ip publica"/>
    <s v="14837020"/>
    <s v="Elkin Guerrero Bastidas"/>
    <s v="NO DETERMINADO"/>
    <s v="CLIENTE EXTERNO"/>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22T00:00:00"/>
    <m/>
    <m/>
    <x v="57"/>
    <x v="0"/>
    <x v="0"/>
    <x v="0"/>
    <x v="0"/>
    <n v="1"/>
    <n v="1"/>
    <n v="1"/>
    <n v="1"/>
    <x v="0"/>
    <n v="1"/>
    <s v="14837020Elkin Guerrero Bastidas"/>
    <x v="2"/>
    <d v="2024-01-22T00:00:00"/>
    <x v="4760"/>
    <d v="1899-12-30T00:00:00"/>
    <d v="2024-01-22T11:07:00"/>
    <s v="11:07"/>
    <d v="1899-12-30T00:03:59"/>
    <x v="1"/>
    <x v="1"/>
    <x v="27"/>
    <x v="1"/>
    <n v="8193"/>
  </r>
  <r>
    <n v="4797"/>
    <d v="2024-01-22T11:06:46"/>
    <d v="2024-01-22T11:14:12"/>
    <s v="45688293@ventasyservicios.com.co"/>
    <s v="Juan David Mendez"/>
    <m/>
    <d v="2024-01-19T00:00:00"/>
    <s v="13:37"/>
    <x v="0"/>
    <m/>
    <m/>
    <m/>
    <m/>
    <m/>
    <m/>
    <m/>
    <m/>
    <s v="eduwin.lopez@claro.com.co"/>
    <s v="RV: Suspicious URL:RV: Temas pendientes CLARO"/>
    <s v="3173313385"/>
    <s v="HL INFRAESTRUCTURA S.A.S."/>
    <s v="PYME MEDIANA"/>
    <s v="CLIENTE CLARO"/>
    <x v="0"/>
    <m/>
    <s v="MÓVIL"/>
    <m/>
    <m/>
    <s v="FALLAS TÉCNICAS"/>
    <m/>
    <m/>
    <m/>
    <m/>
    <m/>
    <m/>
    <m/>
    <m/>
    <m/>
    <m/>
    <m/>
    <m/>
    <m/>
    <m/>
    <m/>
    <m/>
    <m/>
    <m/>
    <m/>
    <s v="REINCIDENCIA"/>
    <m/>
    <m/>
    <m/>
    <m/>
    <m/>
    <m/>
    <m/>
    <m/>
    <m/>
    <m/>
    <m/>
    <m/>
    <m/>
    <m/>
    <m/>
    <m/>
    <m/>
    <m/>
    <m/>
    <m/>
    <m/>
    <m/>
    <m/>
    <m/>
    <m/>
    <m/>
    <m/>
    <m/>
    <m/>
    <m/>
    <m/>
    <m/>
    <m/>
    <m/>
    <m/>
    <m/>
    <m/>
    <m/>
    <m/>
    <m/>
    <m/>
    <m/>
    <m/>
    <m/>
    <m/>
    <m/>
    <m/>
    <m/>
    <m/>
    <m/>
    <m/>
    <m/>
    <m/>
    <m/>
    <m/>
    <m/>
    <m/>
    <m/>
    <m/>
    <m/>
    <m/>
    <m/>
    <m/>
    <m/>
    <m/>
    <m/>
    <m/>
    <m/>
    <m/>
    <m/>
    <m/>
    <m/>
    <m/>
    <m/>
    <m/>
    <m/>
    <m/>
    <m/>
    <m/>
    <m/>
    <m/>
    <m/>
    <m/>
    <m/>
    <m/>
    <m/>
    <m/>
    <m/>
    <x v="2"/>
    <s v="3173313385"/>
    <s v="ISABELLA - JOHN EDINSSON MOLINA PAEZ"/>
    <s v="10"/>
    <s v="34982876"/>
    <s v="Bogotá"/>
    <s v="SOLUCIONADO ESCALADO"/>
    <s v="FORMATOS SGCS"/>
    <d v="2024-01-22T00:00:00"/>
    <m/>
    <m/>
    <x v="83"/>
    <x v="0"/>
    <x v="4"/>
    <x v="0"/>
    <x v="0"/>
    <n v="1"/>
    <n v="1"/>
    <n v="1"/>
    <n v="1"/>
    <x v="2"/>
    <n v="2"/>
    <s v="3173313385HL INFRAESTRUCTURA S.A.S."/>
    <x v="1"/>
    <d v="2024-01-22T00:00:00"/>
    <x v="4761"/>
    <d v="1899-12-30T00:00:00"/>
    <d v="2024-01-19T13:37:00"/>
    <s v="13:37"/>
    <d v="1900-01-01T21:37:12"/>
    <x v="0"/>
    <x v="0"/>
    <x v="4"/>
    <x v="1"/>
    <n v="8193"/>
  </r>
  <r>
    <n v="4798"/>
    <d v="2024-01-22T10:57:59"/>
    <d v="2024-01-22T11:15:24"/>
    <s v="45077016@ventasyservicios.com.co"/>
    <s v="Luis Guanuquiza Dominguez"/>
    <m/>
    <d v="2024-01-22T00:00:00"/>
    <s v="08:05"/>
    <x v="3"/>
    <m/>
    <s v="15572757"/>
    <m/>
    <m/>
    <m/>
    <m/>
    <m/>
    <m/>
    <m/>
    <m/>
    <s v="900887806"/>
    <s v="HIGH CONTROL GROUP S.A.S"/>
    <s v="PYME MEDIANA"/>
    <s v="CLIENTE EXTERN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22T00:00:00"/>
    <m/>
    <m/>
    <x v="73"/>
    <x v="3"/>
    <x v="0"/>
    <x v="0"/>
    <x v="0"/>
    <n v="1"/>
    <n v="1"/>
    <n v="1"/>
    <n v="1"/>
    <x v="0"/>
    <n v="1"/>
    <s v="900887806HIGH CONTROL GROUP S.A.S"/>
    <x v="2"/>
    <d v="2024-01-22T00:00:00"/>
    <x v="4762"/>
    <d v="1899-12-30T00:00:00"/>
    <d v="2024-01-22T08:05:00"/>
    <s v="08:05"/>
    <d v="1899-12-30T03:10:24"/>
    <x v="1"/>
    <x v="1"/>
    <x v="25"/>
    <x v="1"/>
    <n v="8193"/>
  </r>
  <r>
    <n v="4799"/>
    <d v="2024-01-22T10:59:14"/>
    <d v="2024-01-22T11:26:26"/>
    <s v="45113897@ventasyservicios.com.co"/>
    <s v="Diana Carolina Zambrano Cruz"/>
    <m/>
    <d v="2024-01-20T00:00:00"/>
    <s v="11:56"/>
    <x v="4"/>
    <m/>
    <m/>
    <m/>
    <m/>
    <m/>
    <m/>
    <m/>
    <m/>
    <s v="yolima.anteliz@claro.com.co"/>
    <s v="RV: solicitud traslado cuenta  30966085"/>
    <s v="30966085 "/>
    <s v="DORALBA QUINTERO PEREZ                     "/>
    <s v="SOHO"/>
    <s v="CLIENTE CLARO"/>
    <x v="0"/>
    <m/>
    <s v="FIJO"/>
    <s v="HFC"/>
    <s v="TRASLADO SEDE"/>
    <m/>
    <m/>
    <m/>
    <m/>
    <m/>
    <m/>
    <m/>
    <m/>
    <m/>
    <m/>
    <m/>
    <m/>
    <m/>
    <m/>
    <m/>
    <m/>
    <m/>
    <m/>
    <m/>
    <m/>
    <m/>
    <m/>
    <m/>
    <m/>
    <m/>
    <m/>
    <m/>
    <m/>
    <m/>
    <m/>
    <m/>
    <m/>
    <m/>
    <m/>
    <m/>
    <m/>
    <m/>
    <m/>
    <m/>
    <m/>
    <m/>
    <m/>
    <m/>
    <m/>
    <m/>
    <m/>
    <m/>
    <m/>
    <m/>
    <m/>
    <m/>
    <m/>
    <m/>
    <m/>
    <m/>
    <m/>
    <m/>
    <m/>
    <m/>
    <s v="GESTIONADO"/>
    <m/>
    <m/>
    <m/>
    <m/>
    <m/>
    <m/>
    <m/>
    <m/>
    <m/>
    <m/>
    <m/>
    <m/>
    <m/>
    <m/>
    <m/>
    <m/>
    <m/>
    <m/>
    <m/>
    <m/>
    <m/>
    <m/>
    <m/>
    <m/>
    <m/>
    <m/>
    <m/>
    <m/>
    <m/>
    <m/>
    <m/>
    <m/>
    <m/>
    <m/>
    <m/>
    <m/>
    <m/>
    <m/>
    <m/>
    <m/>
    <m/>
    <m/>
    <m/>
    <m/>
    <m/>
    <m/>
    <m/>
    <m/>
    <m/>
    <x v="0"/>
    <m/>
    <m/>
    <m/>
    <m/>
    <m/>
    <s v="GESTIONADO"/>
    <m/>
    <d v="2024-01-22T00:00:00"/>
    <m/>
    <m/>
    <x v="138"/>
    <x v="0"/>
    <x v="0"/>
    <x v="0"/>
    <x v="0"/>
    <n v="1"/>
    <n v="1"/>
    <n v="1"/>
    <n v="1"/>
    <x v="0"/>
    <n v="1"/>
    <s v="30966085 DORALBA QUINTERO PEREZ                     "/>
    <x v="0"/>
    <d v="2024-01-22T00:00:00"/>
    <x v="4763"/>
    <d v="1899-12-30T00:00:00"/>
    <d v="2024-01-20T11:56:00"/>
    <s v="11:56"/>
    <d v="1899-12-31T23:30:26"/>
    <x v="0"/>
    <x v="0"/>
    <x v="30"/>
    <x v="0"/>
    <n v="8193"/>
  </r>
  <r>
    <n v="4800"/>
    <d v="2024-01-22T11:26:29"/>
    <d v="2024-01-22T11:27:06"/>
    <s v="45113897@ventasyservicios.com.co"/>
    <s v="Diana Carolina Zambrano Cruz"/>
    <m/>
    <d v="2024-01-20T00:00:00"/>
    <s v="12:14"/>
    <x v="4"/>
    <m/>
    <m/>
    <m/>
    <m/>
    <m/>
    <m/>
    <m/>
    <m/>
    <s v="gatomontessas@gmail.com"/>
    <s v="Solicitud de factura electronica claro empresas"/>
    <s v="2.322670463"/>
    <s v="GATO MONTES SAS"/>
    <s v="PYME PEQUEÑA"/>
    <s v="CLIENTE EXTERNO"/>
    <x v="0"/>
    <m/>
    <s v="MÓVIL"/>
    <m/>
    <m/>
    <s v="FACTURA"/>
    <m/>
    <m/>
    <m/>
    <m/>
    <m/>
    <m/>
    <m/>
    <m/>
    <m/>
    <m/>
    <m/>
    <m/>
    <m/>
    <m/>
    <m/>
    <m/>
    <m/>
    <m/>
    <s v="FACTURA SAP"/>
    <m/>
    <m/>
    <m/>
    <m/>
    <m/>
    <m/>
    <m/>
    <m/>
    <m/>
    <m/>
    <m/>
    <m/>
    <m/>
    <m/>
    <m/>
    <m/>
    <m/>
    <m/>
    <m/>
    <m/>
    <m/>
    <m/>
    <m/>
    <m/>
    <m/>
    <m/>
    <m/>
    <m/>
    <m/>
    <m/>
    <m/>
    <m/>
    <m/>
    <m/>
    <m/>
    <m/>
    <m/>
    <m/>
    <m/>
    <m/>
    <m/>
    <m/>
    <m/>
    <m/>
    <m/>
    <m/>
    <m/>
    <m/>
    <m/>
    <m/>
    <m/>
    <m/>
    <m/>
    <m/>
    <m/>
    <m/>
    <m/>
    <m/>
    <m/>
    <m/>
    <m/>
    <m/>
    <m/>
    <m/>
    <m/>
    <m/>
    <m/>
    <m/>
    <m/>
    <m/>
    <m/>
    <m/>
    <m/>
    <m/>
    <m/>
    <m/>
    <m/>
    <m/>
    <m/>
    <m/>
    <m/>
    <m/>
    <m/>
    <m/>
    <m/>
    <m/>
    <m/>
    <m/>
    <m/>
    <x v="0"/>
    <m/>
    <m/>
    <m/>
    <m/>
    <m/>
    <s v="GESTIONADO"/>
    <m/>
    <d v="2024-01-22T00:00:00"/>
    <m/>
    <m/>
    <x v="197"/>
    <x v="0"/>
    <x v="0"/>
    <x v="0"/>
    <x v="0"/>
    <n v="1"/>
    <n v="1"/>
    <n v="1"/>
    <n v="1"/>
    <x v="0"/>
    <n v="1"/>
    <s v="2.322670463GATO MONTES SAS"/>
    <x v="0"/>
    <d v="2024-01-22T00:00:00"/>
    <x v="4764"/>
    <d v="1899-12-30T00:00:00"/>
    <d v="2024-01-20T12:14:00"/>
    <s v="12:14"/>
    <d v="1899-12-31T23:13:06"/>
    <x v="0"/>
    <x v="0"/>
    <x v="30"/>
    <x v="0"/>
    <n v="8193"/>
  </r>
  <r>
    <n v="4801"/>
    <d v="2024-01-22T11:27:55"/>
    <d v="2024-01-22T11:29:01"/>
    <s v="45077024@ventasyservicios.com.co"/>
    <s v="Leidy Tatiana Pinzon Calderon"/>
    <m/>
    <d v="2024-01-21T00:00:00"/>
    <s v="12:26"/>
    <x v="7"/>
    <m/>
    <m/>
    <m/>
    <m/>
    <m/>
    <m/>
    <s v="nelsonfuentes5@hotmail.com "/>
    <s v="RE: CESION DE 7 LINEAS DE SCI MANUECABRALES A SCI LATANCO SAS/ 900090752 a 901587597"/>
    <m/>
    <m/>
    <s v="3204943200"/>
    <s v="SOCIEDAD DE COMERCIALIZACION INTERNACIO"/>
    <s v="PYME MEDIANA"/>
    <s v="CLIENTE EXTERNO"/>
    <x v="0"/>
    <m/>
    <m/>
    <m/>
    <m/>
    <m/>
    <m/>
    <m/>
    <m/>
    <m/>
    <m/>
    <m/>
    <m/>
    <m/>
    <m/>
    <m/>
    <m/>
    <m/>
    <m/>
    <m/>
    <m/>
    <m/>
    <m/>
    <m/>
    <m/>
    <m/>
    <m/>
    <m/>
    <m/>
    <m/>
    <m/>
    <m/>
    <m/>
    <m/>
    <m/>
    <m/>
    <m/>
    <m/>
    <m/>
    <m/>
    <m/>
    <m/>
    <m/>
    <m/>
    <m/>
    <m/>
    <m/>
    <m/>
    <m/>
    <m/>
    <m/>
    <m/>
    <m/>
    <m/>
    <m/>
    <m/>
    <m/>
    <m/>
    <m/>
    <m/>
    <m/>
    <m/>
    <m/>
    <m/>
    <m/>
    <m/>
    <m/>
    <m/>
    <m/>
    <m/>
    <m/>
    <m/>
    <m/>
    <m/>
    <s v="MÓVIL"/>
    <m/>
    <s v="CESIÓN ENVÍO DE DOCUMENTOS"/>
    <m/>
    <m/>
    <m/>
    <m/>
    <m/>
    <m/>
    <m/>
    <m/>
    <m/>
    <m/>
    <m/>
    <m/>
    <m/>
    <m/>
    <m/>
    <m/>
    <m/>
    <m/>
    <m/>
    <m/>
    <m/>
    <m/>
    <m/>
    <m/>
    <m/>
    <m/>
    <m/>
    <m/>
    <m/>
    <m/>
    <m/>
    <m/>
    <m/>
    <m/>
    <m/>
    <m/>
    <m/>
    <x v="0"/>
    <m/>
    <m/>
    <m/>
    <m/>
    <m/>
    <s v="GESTIONADO"/>
    <m/>
    <d v="2024-01-22T00:00:00"/>
    <m/>
    <m/>
    <x v="81"/>
    <x v="6"/>
    <x v="0"/>
    <x v="0"/>
    <x v="0"/>
    <n v="1"/>
    <n v="1"/>
    <n v="1"/>
    <n v="1"/>
    <x v="0"/>
    <n v="1"/>
    <s v="3204943200SOCIEDAD DE COMERCIALIZACION INTERNACIO"/>
    <x v="0"/>
    <d v="2024-01-22T00:00:00"/>
    <x v="4765"/>
    <d v="1899-12-30T00:00:00"/>
    <d v="2024-01-21T12:26:00"/>
    <s v="12:26"/>
    <d v="1899-12-30T23:03:01"/>
    <x v="4"/>
    <x v="0"/>
    <x v="12"/>
    <x v="1"/>
    <n v="8193"/>
  </r>
  <r>
    <n v="4802"/>
    <d v="2024-01-22T11:15:31"/>
    <d v="2024-01-22T11:33:15"/>
    <s v="45077016@ventasyservicios.com.co"/>
    <s v="Luis Guanuquiza Dominguez"/>
    <m/>
    <d v="2024-01-22T00:00:00"/>
    <s v="07:14"/>
    <x v="3"/>
    <m/>
    <s v="15572730"/>
    <m/>
    <m/>
    <m/>
    <m/>
    <m/>
    <m/>
    <m/>
    <m/>
    <s v="890600020"/>
    <s v="Auto Fusa SA"/>
    <s v="PYME MEDIANA"/>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22T00:00:00"/>
    <m/>
    <m/>
    <x v="47"/>
    <x v="3"/>
    <x v="0"/>
    <x v="0"/>
    <x v="0"/>
    <n v="1"/>
    <n v="1"/>
    <n v="1"/>
    <n v="1"/>
    <x v="2"/>
    <n v="3"/>
    <s v="890600020Auto Fusa SA"/>
    <x v="2"/>
    <d v="2024-01-22T00:00:00"/>
    <x v="4766"/>
    <d v="1899-12-30T00:00:00"/>
    <d v="2024-01-22T07:14:00"/>
    <s v="07:14"/>
    <d v="1899-12-30T04:19:15"/>
    <x v="1"/>
    <x v="1"/>
    <x v="25"/>
    <x v="1"/>
    <n v="8193"/>
  </r>
  <r>
    <n v="4803"/>
    <d v="2024-01-22T11:11:03"/>
    <d v="2024-01-22T11:35:57"/>
    <s v="46046878@ventasyservicios.com.co"/>
    <s v="Laura Alejandra Romero Roa"/>
    <m/>
    <d v="2024-01-22T00:00:00"/>
    <s v="10:32"/>
    <x v="0"/>
    <m/>
    <m/>
    <m/>
    <m/>
    <m/>
    <m/>
    <m/>
    <m/>
    <s v="andresnader@yahoo.com; "/>
    <s v="Re: Fwd: cambio de DID"/>
    <s v="900698050"/>
    <s v="tecnologias isyscol SAS"/>
    <s v="NO DETERMINADO"/>
    <s v="CLIENTE EXTERNO"/>
    <x v="0"/>
    <m/>
    <s v="FIJO"/>
    <s v="FO"/>
    <s v="CAMBIO PLAN TARIFA"/>
    <m/>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22T00:00:00"/>
    <m/>
    <m/>
    <x v="22"/>
    <x v="0"/>
    <x v="0"/>
    <x v="0"/>
    <x v="0"/>
    <n v="1"/>
    <n v="1"/>
    <n v="1"/>
    <n v="1"/>
    <x v="0"/>
    <n v="1"/>
    <s v="900698050tecnologias isyscol SAS"/>
    <x v="2"/>
    <d v="2024-01-22T00:00:00"/>
    <x v="4767"/>
    <d v="1899-12-30T00:00:00"/>
    <d v="2024-01-22T10:32:00"/>
    <s v="10:32"/>
    <d v="1899-12-30T01:03:57"/>
    <x v="1"/>
    <x v="1"/>
    <x v="27"/>
    <x v="1"/>
    <n v="8193"/>
  </r>
  <r>
    <n v="4804"/>
    <d v="2024-01-22T11:35:21"/>
    <d v="2024-01-22T11:36:46"/>
    <s v="46049316@ventasyservicios.com.co"/>
    <s v="Evelin Gicela Diaz Garzon"/>
    <m/>
    <d v="2024-01-19T00:00:00"/>
    <s v="12:58"/>
    <x v="0"/>
    <m/>
    <m/>
    <m/>
    <m/>
    <m/>
    <m/>
    <m/>
    <m/>
    <s v="claroteayudanegocios@claro.com.co"/>
    <s v="Fwd: Fwd: Re: Fwd: Re: Fwd: Re: Fwd: Re: DA?OS Y PERJUICIOS CUENTA 57753028"/>
    <s v="57753028"/>
    <s v="N EGOCIOS INTEGRA LES SAS"/>
    <s v="SOHO"/>
    <s v="CLARO TE AYUDA"/>
    <x v="0"/>
    <m/>
    <s v="MÓVIL"/>
    <m/>
    <m/>
    <s v="PQR"/>
    <m/>
    <m/>
    <m/>
    <m/>
    <m/>
    <m/>
    <m/>
    <m/>
    <m/>
    <m/>
    <m/>
    <m/>
    <m/>
    <m/>
    <m/>
    <m/>
    <m/>
    <m/>
    <m/>
    <m/>
    <m/>
    <m/>
    <m/>
    <m/>
    <m/>
    <m/>
    <m/>
    <m/>
    <m/>
    <m/>
    <m/>
    <m/>
    <m/>
    <m/>
    <m/>
    <m/>
    <s v="INFORMACIÓN - ACLARACIÓN"/>
    <s v="OTROS PRODUCTOS (VENTAS)"/>
    <m/>
    <m/>
    <m/>
    <m/>
    <m/>
    <m/>
    <m/>
    <m/>
    <m/>
    <m/>
    <m/>
    <m/>
    <m/>
    <m/>
    <m/>
    <m/>
    <m/>
    <m/>
    <m/>
    <m/>
    <m/>
    <m/>
    <m/>
    <m/>
    <m/>
    <m/>
    <m/>
    <m/>
    <m/>
    <m/>
    <m/>
    <m/>
    <m/>
    <m/>
    <m/>
    <m/>
    <m/>
    <m/>
    <m/>
    <m/>
    <m/>
    <m/>
    <m/>
    <m/>
    <m/>
    <m/>
    <m/>
    <m/>
    <m/>
    <m/>
    <m/>
    <m/>
    <m/>
    <m/>
    <m/>
    <m/>
    <m/>
    <m/>
    <m/>
    <m/>
    <m/>
    <m/>
    <m/>
    <m/>
    <m/>
    <m/>
    <m/>
    <m/>
    <m/>
    <m/>
    <x v="0"/>
    <m/>
    <m/>
    <m/>
    <m/>
    <m/>
    <s v="GESTIONADO"/>
    <m/>
    <d v="2024-01-22T00:00:00"/>
    <m/>
    <m/>
    <x v="60"/>
    <x v="0"/>
    <x v="0"/>
    <x v="0"/>
    <x v="0"/>
    <n v="1"/>
    <n v="1"/>
    <n v="1"/>
    <n v="1"/>
    <x v="0"/>
    <n v="1"/>
    <s v="57753028N EGOCIOS INTEGRA LES SAS"/>
    <x v="0"/>
    <d v="2024-01-22T00:00:00"/>
    <x v="4768"/>
    <d v="1899-12-30T00:00:00"/>
    <d v="2024-01-19T12:58:00"/>
    <s v="12:58"/>
    <d v="1900-01-01T22:38:46"/>
    <x v="0"/>
    <x v="0"/>
    <x v="22"/>
    <x v="1"/>
    <n v="8193"/>
  </r>
  <r>
    <n v="4805"/>
    <d v="2024-01-22T11:36:20"/>
    <d v="2024-01-22T11:38:13"/>
    <s v="45077024@ventasyservicios.com.co"/>
    <s v="Leidy Tatiana Pinzon Calderon"/>
    <m/>
    <d v="2024-01-21T00:00:00"/>
    <s v="15:28"/>
    <x v="7"/>
    <m/>
    <m/>
    <m/>
    <m/>
    <m/>
    <m/>
    <s v="nufercol.gerencia@gmail.com"/>
    <s v="Re: Secion contrato Linea 3202810865"/>
    <m/>
    <m/>
    <s v="3202810865"/>
    <s v="ADOLFO MONDRAGON BONILLA"/>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2T00:00:00"/>
    <m/>
    <m/>
    <x v="78"/>
    <x v="6"/>
    <x v="0"/>
    <x v="0"/>
    <x v="0"/>
    <n v="1"/>
    <n v="1"/>
    <n v="1"/>
    <n v="1"/>
    <x v="1"/>
    <n v="2"/>
    <s v="3202810865ADOLFO MONDRAGON BONILLA"/>
    <x v="0"/>
    <d v="2024-01-22T00:00:00"/>
    <x v="4769"/>
    <d v="1899-12-30T00:00:00"/>
    <d v="2024-01-21T15:28:00"/>
    <s v="15:28"/>
    <d v="1899-12-30T20:10:13"/>
    <x v="4"/>
    <x v="0"/>
    <x v="12"/>
    <x v="1"/>
    <n v="8193"/>
  </r>
  <r>
    <n v="4806"/>
    <d v="2024-01-22T11:37:36"/>
    <d v="2024-01-22T11:39:06"/>
    <s v="45688293@ventasyservicios.com.co"/>
    <s v="Juan David Mendez"/>
    <m/>
    <d v="2024-01-19T00:00:00"/>
    <s v="14:00"/>
    <x v="0"/>
    <m/>
    <m/>
    <m/>
    <m/>
    <m/>
    <m/>
    <m/>
    <m/>
    <s v="contactopyme.co@claro.com.co"/>
    <s v="Fwd: RE: Fwd: Solicitud de cancelación del servicio8218331603"/>
    <s v="8.21833160"/>
    <s v="EXXCEL PARTES S.A.S. EN LIQUIDACIÓN"/>
    <s v="PYME PEQUEÑA"/>
    <s v="CLIENTE EXTERNO"/>
    <x v="0"/>
    <m/>
    <s v="MÓVIL"/>
    <m/>
    <m/>
    <s v="CANCELACIÓN DE LÍNEA"/>
    <m/>
    <m/>
    <m/>
    <m/>
    <m/>
    <s v="COLOCACIÓN"/>
    <m/>
    <m/>
    <m/>
    <m/>
    <m/>
    <m/>
    <m/>
    <m/>
    <m/>
    <m/>
    <m/>
    <m/>
    <m/>
    <m/>
    <m/>
    <m/>
    <m/>
    <m/>
    <m/>
    <m/>
    <m/>
    <m/>
    <m/>
    <m/>
    <m/>
    <m/>
    <m/>
    <m/>
    <m/>
    <m/>
    <m/>
    <m/>
    <m/>
    <m/>
    <m/>
    <m/>
    <m/>
    <m/>
    <m/>
    <m/>
    <m/>
    <m/>
    <m/>
    <m/>
    <m/>
    <m/>
    <m/>
    <m/>
    <m/>
    <m/>
    <m/>
    <m/>
    <m/>
    <m/>
    <m/>
    <m/>
    <m/>
    <m/>
    <m/>
    <m/>
    <m/>
    <m/>
    <m/>
    <m/>
    <m/>
    <m/>
    <m/>
    <m/>
    <m/>
    <m/>
    <m/>
    <m/>
    <m/>
    <m/>
    <m/>
    <m/>
    <m/>
    <m/>
    <m/>
    <m/>
    <m/>
    <m/>
    <m/>
    <m/>
    <m/>
    <m/>
    <m/>
    <m/>
    <m/>
    <m/>
    <m/>
    <m/>
    <m/>
    <m/>
    <m/>
    <m/>
    <m/>
    <m/>
    <m/>
    <s v="EMPRESA LIQUIDA"/>
    <m/>
    <m/>
    <x v="2"/>
    <s v="3112175868"/>
    <s v="KAREN"/>
    <s v="2"/>
    <m/>
    <m/>
    <s v="GESTIONADO"/>
    <m/>
    <d v="2024-01-22T00:00:00"/>
    <m/>
    <m/>
    <x v="25"/>
    <x v="0"/>
    <x v="0"/>
    <x v="0"/>
    <x v="0"/>
    <n v="1"/>
    <n v="1"/>
    <n v="1"/>
    <n v="1"/>
    <x v="0"/>
    <n v="1"/>
    <s v="8.21833160EXXCEL PARTES S.A.S. EN LIQUIDACIÓN"/>
    <x v="0"/>
    <d v="2024-01-22T00:00:00"/>
    <x v="4770"/>
    <d v="1899-12-30T00:00:00"/>
    <d v="2024-01-19T14:00:00"/>
    <s v="14:00"/>
    <d v="1900-01-01T21:39:06"/>
    <x v="0"/>
    <x v="0"/>
    <x v="4"/>
    <x v="1"/>
    <n v="8193"/>
  </r>
  <r>
    <n v="4807"/>
    <d v="2024-01-22T11:39:59"/>
    <d v="2024-01-22T11:41:03"/>
    <s v="45077024@ventasyservicios.com.co"/>
    <s v="Leidy Tatiana Pinzon Calderon"/>
    <m/>
    <d v="2024-01-21T00:00:00"/>
    <s v="21:55"/>
    <x v="7"/>
    <m/>
    <m/>
    <m/>
    <m/>
    <m/>
    <m/>
    <s v="nufercol.gerencia@gmail.com"/>
    <s v="Re: Secion contrato Linea 3202810865 datos actualizados"/>
    <m/>
    <m/>
    <s v="3202810865"/>
    <s v="ADOLFO MONDRAGON BONILLA"/>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2T00:00:00"/>
    <m/>
    <m/>
    <x v="78"/>
    <x v="6"/>
    <x v="0"/>
    <x v="0"/>
    <x v="0"/>
    <n v="1"/>
    <n v="1"/>
    <n v="1"/>
    <n v="1"/>
    <x v="2"/>
    <n v="2"/>
    <s v="3202810865ADOLFO MONDRAGON BONILLA"/>
    <x v="0"/>
    <d v="2024-01-22T00:00:00"/>
    <x v="4771"/>
    <d v="1899-12-30T00:00:00"/>
    <d v="2024-01-21T21:55:00"/>
    <s v="21:55"/>
    <d v="1899-12-30T13:46:03"/>
    <x v="3"/>
    <x v="0"/>
    <x v="12"/>
    <x v="1"/>
    <n v="8193"/>
  </r>
  <r>
    <n v="4808"/>
    <d v="2024-01-22T11:03:27"/>
    <d v="2024-01-22T11:42:58"/>
    <s v="45077040@ventasyservicios.com.co"/>
    <s v="Kimberly Tatiana Sorza Moya"/>
    <m/>
    <d v="2024-01-22T00:00:00"/>
    <s v="11:13"/>
    <x v="0"/>
    <m/>
    <m/>
    <m/>
    <m/>
    <m/>
    <m/>
    <m/>
    <m/>
    <s v="andres.leon@Clarocorporativos.co"/>
    <s v="RV: Cambio Línea"/>
    <s v="3228341435"/>
    <s v="HERDOIZA CRESPO CONSTRUCCIONES S"/>
    <s v="SOHO"/>
    <s v="CLIENTE CLARO"/>
    <x v="0"/>
    <m/>
    <s v="MÓVIL"/>
    <m/>
    <m/>
    <s v="CAMBIO DE NÚMERO"/>
    <m/>
    <m/>
    <m/>
    <s v="CAMBIO VOLUNTARIO"/>
    <m/>
    <m/>
    <m/>
    <m/>
    <m/>
    <m/>
    <m/>
    <m/>
    <m/>
    <m/>
    <m/>
    <m/>
    <m/>
    <m/>
    <m/>
    <m/>
    <m/>
    <m/>
    <m/>
    <m/>
    <m/>
    <m/>
    <m/>
    <m/>
    <m/>
    <m/>
    <m/>
    <m/>
    <m/>
    <m/>
    <m/>
    <m/>
    <m/>
    <m/>
    <m/>
    <m/>
    <m/>
    <m/>
    <m/>
    <m/>
    <m/>
    <m/>
    <m/>
    <m/>
    <m/>
    <m/>
    <m/>
    <m/>
    <m/>
    <m/>
    <m/>
    <m/>
    <m/>
    <m/>
    <m/>
    <m/>
    <m/>
    <m/>
    <m/>
    <m/>
    <m/>
    <m/>
    <m/>
    <m/>
    <m/>
    <m/>
    <m/>
    <m/>
    <m/>
    <m/>
    <m/>
    <m/>
    <m/>
    <m/>
    <m/>
    <m/>
    <m/>
    <m/>
    <m/>
    <m/>
    <m/>
    <m/>
    <m/>
    <m/>
    <m/>
    <m/>
    <m/>
    <m/>
    <m/>
    <m/>
    <m/>
    <m/>
    <m/>
    <m/>
    <m/>
    <m/>
    <m/>
    <m/>
    <m/>
    <m/>
    <m/>
    <m/>
    <m/>
    <m/>
    <x v="0"/>
    <m/>
    <m/>
    <m/>
    <m/>
    <m/>
    <s v="GESTIONADO"/>
    <m/>
    <d v="2024-01-22T00:00:00"/>
    <m/>
    <m/>
    <x v="124"/>
    <x v="0"/>
    <x v="0"/>
    <x v="0"/>
    <x v="0"/>
    <n v="1"/>
    <n v="1"/>
    <n v="1"/>
    <n v="1"/>
    <x v="0"/>
    <n v="1"/>
    <s v="3228341435HERDOIZA CRESPO CONSTRUCCIONES S"/>
    <x v="2"/>
    <d v="2024-01-22T00:00:00"/>
    <x v="4772"/>
    <d v="1899-12-30T00:00:00"/>
    <d v="2024-01-22T11:13:00"/>
    <s v="11:13"/>
    <d v="1899-12-30T00:29:58"/>
    <x v="1"/>
    <x v="1"/>
    <x v="31"/>
    <x v="1"/>
    <n v="8193"/>
  </r>
  <r>
    <n v="4809"/>
    <d v="2024-01-22T11:38:20"/>
    <d v="2024-01-22T11:43:39"/>
    <s v="46046878@ventasyservicios.com.co"/>
    <s v="Laura Alejandra Romero Roa"/>
    <m/>
    <d v="2024-01-22T00:00:00"/>
    <s v="11:40"/>
    <x v="0"/>
    <m/>
    <m/>
    <m/>
    <m/>
    <m/>
    <m/>
    <m/>
    <m/>
    <s v="lideradministrativo@asalud.co"/>
    <s v="Fwd: SOLICITUD Cancelación servicios claro fijo: VILLAVICENCIO"/>
    <s v="830077485"/>
    <s v="ASESORIAS Y SERVICIOS EN SALUD ASALUD S.A.S"/>
    <s v="NO DETERMINADO"/>
    <s v="CLIENTE EXTERNO"/>
    <x v="1"/>
    <s v=" JOHANNA CAROLINA ACUÑA ALFONSO "/>
    <s v="FIJO"/>
    <s v="FO"/>
    <s v="CASO A OTRAS ÁREAS"/>
    <m/>
    <m/>
    <m/>
    <m/>
    <m/>
    <m/>
    <m/>
    <m/>
    <s v="CSM"/>
    <m/>
    <m/>
    <m/>
    <m/>
    <m/>
    <m/>
    <m/>
    <m/>
    <m/>
    <m/>
    <m/>
    <m/>
    <m/>
    <m/>
    <m/>
    <m/>
    <m/>
    <m/>
    <m/>
    <m/>
    <m/>
    <m/>
    <m/>
    <m/>
    <m/>
    <m/>
    <m/>
    <m/>
    <m/>
    <m/>
    <m/>
    <m/>
    <m/>
    <m/>
    <m/>
    <m/>
    <m/>
    <m/>
    <m/>
    <m/>
    <m/>
    <m/>
    <m/>
    <m/>
    <m/>
    <m/>
    <m/>
    <m/>
    <m/>
    <m/>
    <m/>
    <m/>
    <m/>
    <m/>
    <m/>
    <m/>
    <m/>
    <m/>
    <m/>
    <m/>
    <m/>
    <m/>
    <m/>
    <m/>
    <m/>
    <m/>
    <m/>
    <m/>
    <m/>
    <m/>
    <m/>
    <m/>
    <m/>
    <m/>
    <m/>
    <m/>
    <m/>
    <m/>
    <m/>
    <m/>
    <m/>
    <m/>
    <m/>
    <m/>
    <m/>
    <m/>
    <m/>
    <m/>
    <m/>
    <m/>
    <m/>
    <m/>
    <m/>
    <m/>
    <m/>
    <m/>
    <m/>
    <m/>
    <m/>
    <m/>
    <x v="0"/>
    <m/>
    <m/>
    <m/>
    <m/>
    <m/>
    <s v="GESTIONADO"/>
    <m/>
    <d v="2024-01-22T00:00:00"/>
    <m/>
    <m/>
    <x v="2"/>
    <x v="0"/>
    <x v="0"/>
    <x v="0"/>
    <x v="0"/>
    <n v="1"/>
    <n v="1"/>
    <n v="1"/>
    <n v="1"/>
    <x v="0"/>
    <n v="1"/>
    <s v="830077485ASESORIAS Y SERVICIOS EN SALUD ASALUD S.A.S"/>
    <x v="2"/>
    <d v="2024-01-22T00:00:00"/>
    <x v="4773"/>
    <d v="1899-12-30T00:00:00"/>
    <d v="2024-01-22T11:40:00"/>
    <s v="11:40"/>
    <d v="1899-12-30T00:03:39"/>
    <x v="1"/>
    <x v="1"/>
    <x v="27"/>
    <x v="1"/>
    <n v="8193"/>
  </r>
  <r>
    <n v="4810"/>
    <d v="2024-01-22T11:41:54"/>
    <d v="2024-01-22T11:45:30"/>
    <s v="45077024@ventasyservicios.com.co"/>
    <s v="Leidy Tatiana Pinzon Calderon"/>
    <m/>
    <d v="2024-01-22T00:00:00"/>
    <s v="06:41"/>
    <x v="7"/>
    <m/>
    <m/>
    <m/>
    <m/>
    <m/>
    <m/>
    <s v="angel.florez@nae.global"/>
    <s v="Re: Cesión de contrato líneas corporativas de Nectim Colombia S.A.S a Nae Consulting COlombia S.A.S"/>
    <m/>
    <m/>
    <s v="3232148357"/>
    <s v="NAE COLOMBIA S.A.S."/>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2T00:00:00"/>
    <m/>
    <m/>
    <x v="78"/>
    <x v="6"/>
    <x v="0"/>
    <x v="0"/>
    <x v="0"/>
    <n v="1"/>
    <n v="1"/>
    <n v="1"/>
    <n v="1"/>
    <x v="2"/>
    <n v="2"/>
    <s v="3232148357NAE COLOMBIA S.A.S."/>
    <x v="2"/>
    <d v="2024-01-22T00:00:00"/>
    <x v="4774"/>
    <d v="1899-12-30T00:00:00"/>
    <d v="2024-01-22T06:41:00"/>
    <s v="06:41"/>
    <d v="1899-12-30T05:04:30"/>
    <x v="1"/>
    <x v="1"/>
    <x v="12"/>
    <x v="1"/>
    <n v="8193"/>
  </r>
  <r>
    <n v="4811"/>
    <d v="2024-01-22T11:33:22"/>
    <d v="2024-01-22T11:52:22"/>
    <s v="45077016@ventasyservicios.com.co"/>
    <s v="Luis Guanuquiza Dominguez"/>
    <m/>
    <d v="2024-01-22T00:00:00"/>
    <s v="08:16"/>
    <x v="3"/>
    <m/>
    <s v="15572766"/>
    <m/>
    <m/>
    <m/>
    <m/>
    <m/>
    <m/>
    <m/>
    <m/>
    <s v="890913987"/>
    <s v="MADRID HERMANOS COMPAÑIA LTDA"/>
    <s v="PYME MEDIANA"/>
    <s v="CLIENTE EXTERNO"/>
    <x v="0"/>
    <m/>
    <s v="MÓVIL"/>
    <m/>
    <m/>
    <s v="CAMBIO PLAN TARIFA"/>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22T00:00:00"/>
    <m/>
    <m/>
    <x v="22"/>
    <x v="3"/>
    <x v="0"/>
    <x v="0"/>
    <x v="0"/>
    <n v="1"/>
    <n v="1"/>
    <n v="1"/>
    <n v="1"/>
    <x v="0"/>
    <n v="1"/>
    <s v="890913987MADRID HERMANOS COMPAÑIA LTDA"/>
    <x v="2"/>
    <d v="2024-01-22T00:00:00"/>
    <x v="4775"/>
    <d v="1899-12-30T00:00:00"/>
    <d v="2024-01-22T08:16:00"/>
    <s v="08:16"/>
    <d v="1899-12-30T03:36:22"/>
    <x v="1"/>
    <x v="1"/>
    <x v="25"/>
    <x v="1"/>
    <n v="8193"/>
  </r>
  <r>
    <n v="4812"/>
    <d v="2024-01-22T11:52:53"/>
    <d v="2024-01-22T11:54:25"/>
    <s v="45688293@ventasyservicios.com.co"/>
    <s v="Juan David Mendez"/>
    <m/>
    <d v="2024-01-19T00:00:00"/>
    <s v="14:02"/>
    <x v="0"/>
    <m/>
    <m/>
    <m/>
    <m/>
    <m/>
    <m/>
    <m/>
    <m/>
    <s v="contactopyme.co@claro.com.co"/>
    <s v="Fwd: Solicitud reporte de llamadas -cel 3132103865 - 24 agoto al 10 de septiembre 2023"/>
    <s v="3132103865"/>
    <s v="ATENCIÓN EMPRESAS CENTRO"/>
    <s v="EMPRESAS"/>
    <s v="CLIENTE EXTERNO"/>
    <x v="0"/>
    <m/>
    <s v="MÓVIL"/>
    <m/>
    <m/>
    <s v="REPORTES"/>
    <m/>
    <m/>
    <m/>
    <m/>
    <m/>
    <m/>
    <m/>
    <m/>
    <m/>
    <m/>
    <m/>
    <m/>
    <m/>
    <m/>
    <m/>
    <m/>
    <m/>
    <m/>
    <m/>
    <m/>
    <m/>
    <m/>
    <m/>
    <m/>
    <m/>
    <m/>
    <m/>
    <m/>
    <m/>
    <m/>
    <m/>
    <m/>
    <m/>
    <m/>
    <m/>
    <m/>
    <m/>
    <m/>
    <m/>
    <m/>
    <m/>
    <m/>
    <m/>
    <m/>
    <m/>
    <m/>
    <s v="REPORTE DE CONSUMO"/>
    <m/>
    <m/>
    <m/>
    <m/>
    <m/>
    <m/>
    <m/>
    <m/>
    <m/>
    <m/>
    <m/>
    <m/>
    <m/>
    <m/>
    <m/>
    <m/>
    <m/>
    <m/>
    <m/>
    <m/>
    <m/>
    <m/>
    <m/>
    <m/>
    <m/>
    <m/>
    <m/>
    <m/>
    <m/>
    <m/>
    <m/>
    <m/>
    <m/>
    <m/>
    <m/>
    <m/>
    <m/>
    <m/>
    <m/>
    <m/>
    <m/>
    <m/>
    <m/>
    <m/>
    <m/>
    <m/>
    <m/>
    <m/>
    <m/>
    <m/>
    <m/>
    <m/>
    <m/>
    <m/>
    <m/>
    <m/>
    <m/>
    <m/>
    <m/>
    <m/>
    <m/>
    <x v="0"/>
    <m/>
    <m/>
    <m/>
    <m/>
    <m/>
    <s v="SOLUCIONADO ESCALADO"/>
    <s v="CSM"/>
    <d v="2024-01-22T00:00:00"/>
    <m/>
    <m/>
    <x v="153"/>
    <x v="0"/>
    <x v="4"/>
    <x v="0"/>
    <x v="0"/>
    <n v="1"/>
    <n v="1"/>
    <n v="1"/>
    <n v="1"/>
    <x v="0"/>
    <n v="1"/>
    <s v="3132103865ATENCIÓN EMPRESAS CENTRO"/>
    <x v="1"/>
    <d v="2024-01-22T00:00:00"/>
    <x v="4776"/>
    <d v="1899-12-30T00:00:00"/>
    <d v="2024-01-19T14:02:00"/>
    <s v="14:02"/>
    <d v="1900-01-01T21:52:25"/>
    <x v="0"/>
    <x v="0"/>
    <x v="4"/>
    <x v="1"/>
    <n v="8193"/>
  </r>
  <r>
    <n v="4813"/>
    <d v="2024-01-22T11:58:52"/>
    <d v="2024-01-22T12:00:13"/>
    <s v="45961588@ventasyservicios.com.co"/>
    <s v="Brian Fernando Camacho Hernandez"/>
    <m/>
    <d v="2024-01-20T00:00:00"/>
    <s v="1937"/>
    <x v="4"/>
    <m/>
    <m/>
    <m/>
    <m/>
    <m/>
    <m/>
    <m/>
    <m/>
    <s v="alianzagrupoinmobiliario@gmail.com"/>
    <s v="Re: Cancelación del Servicio de Página Web – Solicitud Formal"/>
    <s v="05980027"/>
    <s v="ALIANZA GRUPO INMOBILIARI"/>
    <s v="PYME MEDIANA"/>
    <s v="CLIENTE EXTERNO"/>
    <x v="0"/>
    <m/>
    <s v="FIJO"/>
    <s v="HFC"/>
    <s v="CANCELACIÓN DE SERVICIO"/>
    <m/>
    <m/>
    <m/>
    <m/>
    <m/>
    <m/>
    <m/>
    <s v="COLOCACIÓN"/>
    <m/>
    <m/>
    <m/>
    <m/>
    <m/>
    <m/>
    <m/>
    <m/>
    <m/>
    <m/>
    <m/>
    <m/>
    <m/>
    <m/>
    <m/>
    <m/>
    <m/>
    <m/>
    <m/>
    <m/>
    <m/>
    <m/>
    <m/>
    <m/>
    <m/>
    <m/>
    <m/>
    <m/>
    <m/>
    <m/>
    <m/>
    <m/>
    <m/>
    <m/>
    <m/>
    <m/>
    <m/>
    <m/>
    <m/>
    <m/>
    <m/>
    <m/>
    <m/>
    <m/>
    <m/>
    <m/>
    <m/>
    <m/>
    <m/>
    <m/>
    <m/>
    <m/>
    <m/>
    <m/>
    <m/>
    <m/>
    <m/>
    <m/>
    <m/>
    <m/>
    <m/>
    <m/>
    <m/>
    <m/>
    <m/>
    <m/>
    <m/>
    <m/>
    <m/>
    <m/>
    <m/>
    <m/>
    <m/>
    <m/>
    <m/>
    <m/>
    <m/>
    <m/>
    <m/>
    <m/>
    <m/>
    <m/>
    <m/>
    <m/>
    <m/>
    <m/>
    <m/>
    <m/>
    <m/>
    <m/>
    <m/>
    <m/>
    <m/>
    <m/>
    <m/>
    <m/>
    <m/>
    <s v="TOTAL"/>
    <m/>
    <s v="CIERRE DE SEDE"/>
    <m/>
    <x v="2"/>
    <s v="3223587176"/>
    <s v="NA"/>
    <s v="1"/>
    <m/>
    <m/>
    <s v="GESTIONADO"/>
    <m/>
    <d v="2024-01-22T00:00:00"/>
    <s v="NA"/>
    <s v="N"/>
    <x v="74"/>
    <x v="0"/>
    <x v="0"/>
    <x v="0"/>
    <x v="0"/>
    <n v="1"/>
    <n v="1"/>
    <n v="1"/>
    <n v="1"/>
    <x v="0"/>
    <n v="1"/>
    <s v="05980027ALIANZA GRUPO INMOBILIARI"/>
    <x v="0"/>
    <d v="2024-01-22T00:00:00"/>
    <x v="4777"/>
    <d v="1899-12-30T00:00:00"/>
    <d v="2024-01-20T00:00:00"/>
    <s v="Hora mal diligenciada."/>
    <d v="1900-01-01T12:00:13"/>
    <x v="0"/>
    <x v="0"/>
    <x v="21"/>
    <x v="0"/>
    <n v="8193"/>
  </r>
  <r>
    <n v="4814"/>
    <d v="2024-01-22T12:01:02"/>
    <d v="2024-01-22T12:02:15"/>
    <s v="45077016@ventasyservicios.com.co"/>
    <s v="Luis Guanuquiza Dominguez"/>
    <m/>
    <d v="2024-01-22T00:00:00"/>
    <s v="08:18"/>
    <x v="3"/>
    <m/>
    <s v="15572767"/>
    <m/>
    <m/>
    <m/>
    <m/>
    <m/>
    <m/>
    <m/>
    <m/>
    <s v="901310271"/>
    <s v="SMART GPS SAS"/>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22T00:00:00"/>
    <m/>
    <m/>
    <x v="21"/>
    <x v="3"/>
    <x v="0"/>
    <x v="0"/>
    <x v="0"/>
    <n v="1"/>
    <n v="1"/>
    <n v="1"/>
    <n v="1"/>
    <x v="2"/>
    <n v="2"/>
    <s v="901310271SMART GPS SAS"/>
    <x v="2"/>
    <d v="2024-01-22T00:00:00"/>
    <x v="4778"/>
    <d v="1899-12-30T00:00:00"/>
    <d v="2024-01-22T08:18:00"/>
    <s v="08:18"/>
    <d v="1899-12-30T03:44:15"/>
    <x v="1"/>
    <x v="1"/>
    <x v="25"/>
    <x v="1"/>
    <n v="8193"/>
  </r>
  <r>
    <n v="4815"/>
    <d v="2024-01-22T12:10:14"/>
    <d v="2024-01-22T12:12:08"/>
    <s v="45981202@ventasyservicios.com.co"/>
    <s v="Candida Mayerli Moyano Casallas"/>
    <m/>
    <d v="2024-01-11T00:00:00"/>
    <s v="12:49:05 p. m."/>
    <x v="6"/>
    <m/>
    <m/>
    <m/>
    <m/>
    <m/>
    <m/>
    <m/>
    <m/>
    <m/>
    <m/>
    <m/>
    <m/>
    <m/>
    <m/>
    <x v="2"/>
    <m/>
    <m/>
    <m/>
    <m/>
    <m/>
    <m/>
    <m/>
    <m/>
    <m/>
    <m/>
    <m/>
    <m/>
    <m/>
    <m/>
    <m/>
    <m/>
    <m/>
    <m/>
    <m/>
    <m/>
    <m/>
    <m/>
    <m/>
    <m/>
    <m/>
    <m/>
    <m/>
    <m/>
    <m/>
    <m/>
    <m/>
    <m/>
    <m/>
    <m/>
    <m/>
    <m/>
    <m/>
    <m/>
    <m/>
    <m/>
    <m/>
    <m/>
    <m/>
    <m/>
    <m/>
    <m/>
    <m/>
    <m/>
    <m/>
    <m/>
    <m/>
    <m/>
    <m/>
    <m/>
    <m/>
    <m/>
    <m/>
    <m/>
    <m/>
    <m/>
    <m/>
    <m/>
    <m/>
    <m/>
    <s v="34978867"/>
    <s v="34978867"/>
    <s v="45608374"/>
    <s v="LAURA GISSELA FONSECA LOPEZ"/>
    <s v="LIBARDO BEDOYA ARIAS"/>
    <s v="CAMBIO DE PLAN"/>
    <s v="NO APLICA"/>
    <s v="RECHAZADO"/>
    <s v="Se cierra caso especial, no aplica, cliente ya cuenta con cambio de plan abierto a fecha de corte de consultor otro aliado, es de aclarar que el formato caso especial por cambio de plan se escala cuando el cambio de plan erosiona igual o mayor al 30%, se rechaza."/>
    <m/>
    <m/>
    <m/>
    <m/>
    <m/>
    <m/>
    <m/>
    <m/>
    <m/>
    <m/>
    <m/>
    <m/>
    <m/>
    <m/>
    <m/>
    <m/>
    <m/>
    <m/>
    <m/>
    <m/>
    <m/>
    <m/>
    <m/>
    <m/>
    <m/>
    <m/>
    <m/>
    <m/>
    <m/>
    <m/>
    <m/>
    <m/>
    <m/>
    <m/>
    <m/>
    <m/>
    <m/>
    <m/>
    <m/>
    <m/>
    <x v="0"/>
    <m/>
    <m/>
    <m/>
    <m/>
    <m/>
    <m/>
    <m/>
    <d v="2024-01-22T00:00:00"/>
    <m/>
    <m/>
    <x v="219"/>
    <x v="5"/>
    <x v="7"/>
    <x v="0"/>
    <x v="0"/>
    <n v="1"/>
    <n v="1"/>
    <n v="1"/>
    <n v="1"/>
    <x v="0"/>
    <n v="1"/>
    <s v="34978867"/>
    <x v="1"/>
    <d v="2024-01-22T00:00:00"/>
    <x v="4779"/>
    <d v="1899-12-30T00:00:00"/>
    <d v="2024-01-11T12:49:00"/>
    <s v="12:49"/>
    <d v="1900-01-09T23:23:08"/>
    <x v="0"/>
    <x v="0"/>
    <x v="10"/>
    <x v="1"/>
    <n v="8193"/>
  </r>
  <r>
    <n v="4816"/>
    <d v="2024-01-22T12:12:10"/>
    <d v="2024-01-22T12:12:19"/>
    <s v="45113897@ventasyservicios.com.co"/>
    <s v="Diana Carolina Zambrano Cruz"/>
    <m/>
    <d v="2024-01-20T00:00:00"/>
    <s v="12:35"/>
    <x v="4"/>
    <m/>
    <m/>
    <m/>
    <m/>
    <m/>
    <m/>
    <m/>
    <m/>
    <s v="cartera@grupofargal.com"/>
    <s v="solicitud"/>
    <s v="59782561"/>
    <s v="ARMANDO TOLOZA NUÑEZ                       "/>
    <s v="SOHO"/>
    <s v="CLIENTE EXTERNO"/>
    <x v="0"/>
    <m/>
    <s v="FIJO"/>
    <s v="HFC"/>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22T00:00:00"/>
    <m/>
    <m/>
    <x v="111"/>
    <x v="0"/>
    <x v="0"/>
    <x v="0"/>
    <x v="0"/>
    <n v="1"/>
    <n v="1"/>
    <n v="1"/>
    <n v="1"/>
    <x v="0"/>
    <n v="1"/>
    <s v="59782561ARMANDO TOLOZA NUÑEZ                       "/>
    <x v="0"/>
    <d v="2024-01-22T00:00:00"/>
    <x v="4780"/>
    <d v="1899-12-30T00:00:00"/>
    <d v="2024-01-20T12:35:00"/>
    <s v="12:35"/>
    <d v="1899-12-31T23:37:19"/>
    <x v="0"/>
    <x v="0"/>
    <x v="30"/>
    <x v="0"/>
    <n v="8193"/>
  </r>
  <r>
    <n v="4817"/>
    <d v="2024-01-22T12:15:13"/>
    <d v="2024-01-22T12:15:51"/>
    <s v="45981202@ventasyservicios.com.co"/>
    <s v="Candida Mayerli Moyano Casallas"/>
    <m/>
    <d v="2024-01-11T00:00:00"/>
    <s v="2:19:19 p. m."/>
    <x v="6"/>
    <m/>
    <m/>
    <m/>
    <m/>
    <m/>
    <m/>
    <m/>
    <m/>
    <m/>
    <m/>
    <m/>
    <m/>
    <m/>
    <m/>
    <x v="2"/>
    <m/>
    <m/>
    <m/>
    <m/>
    <m/>
    <m/>
    <m/>
    <m/>
    <m/>
    <m/>
    <m/>
    <m/>
    <m/>
    <m/>
    <m/>
    <m/>
    <m/>
    <m/>
    <m/>
    <m/>
    <m/>
    <m/>
    <m/>
    <m/>
    <m/>
    <m/>
    <m/>
    <m/>
    <m/>
    <m/>
    <m/>
    <m/>
    <m/>
    <m/>
    <m/>
    <m/>
    <m/>
    <m/>
    <m/>
    <m/>
    <m/>
    <m/>
    <m/>
    <m/>
    <m/>
    <m/>
    <m/>
    <m/>
    <m/>
    <m/>
    <m/>
    <m/>
    <m/>
    <m/>
    <m/>
    <m/>
    <m/>
    <m/>
    <m/>
    <m/>
    <m/>
    <m/>
    <m/>
    <m/>
    <s v="34978925"/>
    <s v="3102274647"/>
    <s v="45608374"/>
    <s v="LAURA GISSELA FONSECA LOPEZ"/>
    <s v="LIBARDO BEDOYA ARIAS"/>
    <s v="CAMBIO DE PLAN"/>
    <s v="NO APLICA"/>
    <s v="RECHAZADO"/>
    <s v="Se cierra caso especial, no aplica, caso duplicado, ya se había generado escalamiento bajo el consecutivo 34978925._x000a_"/>
    <m/>
    <m/>
    <m/>
    <m/>
    <m/>
    <m/>
    <m/>
    <m/>
    <m/>
    <m/>
    <m/>
    <m/>
    <m/>
    <m/>
    <m/>
    <m/>
    <m/>
    <m/>
    <m/>
    <m/>
    <m/>
    <m/>
    <m/>
    <m/>
    <m/>
    <m/>
    <m/>
    <m/>
    <m/>
    <m/>
    <m/>
    <m/>
    <m/>
    <m/>
    <m/>
    <m/>
    <m/>
    <m/>
    <m/>
    <m/>
    <x v="0"/>
    <m/>
    <m/>
    <m/>
    <m/>
    <m/>
    <m/>
    <m/>
    <d v="2024-01-22T00:00:00"/>
    <m/>
    <m/>
    <x v="219"/>
    <x v="5"/>
    <x v="7"/>
    <x v="0"/>
    <x v="0"/>
    <n v="1"/>
    <n v="1"/>
    <n v="1"/>
    <n v="1"/>
    <x v="0"/>
    <n v="1"/>
    <s v="3102274647"/>
    <x v="1"/>
    <d v="2024-01-22T00:00:00"/>
    <x v="4781"/>
    <d v="1899-12-30T00:00:00"/>
    <d v="2024-01-11T02:19:00"/>
    <s v="2:19"/>
    <d v="1900-01-10T09:56:51"/>
    <x v="0"/>
    <x v="0"/>
    <x v="10"/>
    <x v="1"/>
    <n v="8193"/>
  </r>
  <r>
    <n v="4818"/>
    <d v="2024-01-22T12:15:07"/>
    <d v="2024-01-22T12:15:56"/>
    <s v="46049316@ventasyservicios.com.co"/>
    <s v="Evelin Gicela Diaz Garzon"/>
    <m/>
    <d v="2024-01-19T00:00:00"/>
    <s v="14:30"/>
    <x v="0"/>
    <m/>
    <m/>
    <m/>
    <m/>
    <m/>
    <m/>
    <m/>
    <m/>
    <s v="johanna.idarraga@claro.com.co"/>
    <s v="RV: OFERTA INTERLUBGROUP COLOMBIA S.A.S."/>
    <s v="8.22394363"/>
    <s v="INTERLUBGROUP COLOMBIA S."/>
    <s v="SOHO"/>
    <s v="CLIENTE CLARO"/>
    <x v="0"/>
    <m/>
    <s v="MÓVIL"/>
    <m/>
    <m/>
    <s v="FIDELIZACIÓN - RETENCIÓN"/>
    <m/>
    <m/>
    <m/>
    <m/>
    <m/>
    <m/>
    <m/>
    <m/>
    <m/>
    <m/>
    <m/>
    <m/>
    <m/>
    <m/>
    <m/>
    <m/>
    <m/>
    <m/>
    <m/>
    <m/>
    <s v="ACEPTACIÓN PROPUESTA"/>
    <m/>
    <m/>
    <m/>
    <m/>
    <m/>
    <m/>
    <m/>
    <m/>
    <m/>
    <m/>
    <m/>
    <m/>
    <m/>
    <m/>
    <m/>
    <m/>
    <m/>
    <m/>
    <m/>
    <m/>
    <m/>
    <m/>
    <m/>
    <m/>
    <m/>
    <m/>
    <m/>
    <m/>
    <m/>
    <m/>
    <m/>
    <m/>
    <m/>
    <m/>
    <m/>
    <m/>
    <m/>
    <m/>
    <m/>
    <m/>
    <m/>
    <m/>
    <m/>
    <m/>
    <m/>
    <m/>
    <m/>
    <m/>
    <m/>
    <m/>
    <m/>
    <m/>
    <m/>
    <m/>
    <m/>
    <m/>
    <m/>
    <m/>
    <m/>
    <m/>
    <m/>
    <m/>
    <m/>
    <m/>
    <m/>
    <m/>
    <m/>
    <m/>
    <m/>
    <m/>
    <m/>
    <m/>
    <m/>
    <m/>
    <m/>
    <m/>
    <m/>
    <m/>
    <m/>
    <m/>
    <m/>
    <m/>
    <m/>
    <m/>
    <m/>
    <m/>
    <m/>
    <x v="0"/>
    <m/>
    <m/>
    <m/>
    <m/>
    <m/>
    <s v="GESTIONADO"/>
    <m/>
    <d v="2024-01-22T00:00:00"/>
    <m/>
    <m/>
    <x v="113"/>
    <x v="0"/>
    <x v="0"/>
    <x v="0"/>
    <x v="0"/>
    <n v="1"/>
    <n v="1"/>
    <n v="1"/>
    <n v="1"/>
    <x v="0"/>
    <n v="1"/>
    <s v="8.22394363INTERLUBGROUP COLOMBIA S."/>
    <x v="0"/>
    <d v="2024-01-22T00:00:00"/>
    <x v="4782"/>
    <d v="1899-12-30T00:00:00"/>
    <d v="2024-01-19T14:30:00"/>
    <s v="14:30"/>
    <d v="1900-01-01T21:45:56"/>
    <x v="0"/>
    <x v="0"/>
    <x v="22"/>
    <x v="1"/>
    <n v="8193"/>
  </r>
  <r>
    <n v="4819"/>
    <d v="2024-01-22T12:17:10"/>
    <d v="2024-01-22T12:17:18"/>
    <s v="46046817@ventasyservicios.com.co"/>
    <s v="Nicolas Romero Parra"/>
    <m/>
    <d v="2024-01-20T00:00:00"/>
    <s v="10:30"/>
    <x v="0"/>
    <m/>
    <m/>
    <m/>
    <m/>
    <m/>
    <m/>
    <m/>
    <m/>
    <s v="conjuntodowntown@gmail.com; "/>
    <s v="Re: Fwd: DESACTIVACION CUENTA 80826072"/>
    <s v="80826072"/>
    <s v="CONJUNTO R DOWNTOWN CAJICA PROPIEDAD HORIZ"/>
    <s v="PYME MEDIANA"/>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22T00:00:00"/>
    <s v="N/A"/>
    <s v="997087486"/>
    <x v="58"/>
    <x v="0"/>
    <x v="0"/>
    <x v="0"/>
    <x v="0"/>
    <n v="1"/>
    <n v="1"/>
    <n v="1"/>
    <n v="1"/>
    <x v="0"/>
    <n v="1"/>
    <s v="80826072CONJUNTO R DOWNTOWN CAJICA PROPIEDAD HORIZ"/>
    <x v="1"/>
    <d v="2024-01-22T00:00:00"/>
    <x v="4783"/>
    <d v="1899-12-30T00:00:00"/>
    <d v="2024-01-20T10:30:00"/>
    <s v="10:30"/>
    <d v="1900-01-01T01:47:18"/>
    <x v="0"/>
    <x v="0"/>
    <x v="3"/>
    <x v="1"/>
    <n v="8193"/>
  </r>
  <r>
    <n v="4820"/>
    <d v="2024-01-22T12:19:04"/>
    <d v="2024-01-22T12:20:26"/>
    <s v="45077024@ventasyservicios.com.co"/>
    <s v="Leidy Tatiana Pinzon Calderon"/>
    <m/>
    <d v="2024-01-22T00:00:00"/>
    <s v="07:28"/>
    <x v="7"/>
    <m/>
    <m/>
    <m/>
    <m/>
    <m/>
    <m/>
    <s v="jorgearmando.guerrero@diversey.com"/>
    <s v="Re: Fwd: cesion de linea urgente"/>
    <m/>
    <m/>
    <s v="3164735858"/>
    <s v="VICTOR MANUEL PEDRAZA JULIO"/>
    <s v="MICRO"/>
    <s v="CLIENTE EXTERNO"/>
    <x v="0"/>
    <m/>
    <m/>
    <m/>
    <m/>
    <m/>
    <m/>
    <m/>
    <m/>
    <m/>
    <m/>
    <m/>
    <m/>
    <m/>
    <m/>
    <m/>
    <m/>
    <m/>
    <m/>
    <m/>
    <m/>
    <m/>
    <m/>
    <m/>
    <m/>
    <m/>
    <m/>
    <m/>
    <m/>
    <m/>
    <m/>
    <m/>
    <m/>
    <m/>
    <m/>
    <m/>
    <m/>
    <m/>
    <m/>
    <m/>
    <m/>
    <m/>
    <m/>
    <m/>
    <m/>
    <m/>
    <m/>
    <m/>
    <m/>
    <m/>
    <m/>
    <m/>
    <m/>
    <m/>
    <m/>
    <m/>
    <m/>
    <m/>
    <m/>
    <m/>
    <m/>
    <m/>
    <m/>
    <m/>
    <m/>
    <m/>
    <m/>
    <m/>
    <m/>
    <m/>
    <m/>
    <m/>
    <m/>
    <m/>
    <s v="MÓVIL"/>
    <m/>
    <s v="CESIÓN LEGALIZADA"/>
    <m/>
    <m/>
    <m/>
    <s v="NO"/>
    <m/>
    <m/>
    <m/>
    <m/>
    <m/>
    <m/>
    <m/>
    <m/>
    <m/>
    <m/>
    <m/>
    <m/>
    <m/>
    <m/>
    <m/>
    <m/>
    <m/>
    <m/>
    <m/>
    <m/>
    <m/>
    <m/>
    <m/>
    <m/>
    <m/>
    <m/>
    <m/>
    <m/>
    <m/>
    <m/>
    <m/>
    <m/>
    <m/>
    <x v="0"/>
    <m/>
    <m/>
    <m/>
    <m/>
    <m/>
    <s v="GESTIONADO"/>
    <m/>
    <d v="2024-01-22T00:00:00"/>
    <m/>
    <m/>
    <x v="136"/>
    <x v="6"/>
    <x v="0"/>
    <x v="0"/>
    <x v="0"/>
    <n v="1"/>
    <n v="1"/>
    <n v="1"/>
    <n v="1"/>
    <x v="0"/>
    <n v="1"/>
    <s v="3164735858VICTOR MANUEL PEDRAZA JULIO"/>
    <x v="2"/>
    <d v="2024-01-22T00:00:00"/>
    <x v="4784"/>
    <d v="1899-12-30T00:00:00"/>
    <d v="2024-01-22T07:28:00"/>
    <s v="07:28"/>
    <d v="1899-12-30T04:52:26"/>
    <x v="1"/>
    <x v="1"/>
    <x v="12"/>
    <x v="1"/>
    <n v="8193"/>
  </r>
  <r>
    <n v="4821"/>
    <d v="2024-01-22T12:19:43"/>
    <d v="2024-01-22T12:20:40"/>
    <s v="45077040@ventasyservicios.com.co"/>
    <s v="Kimberly Tatiana Sorza Moya"/>
    <m/>
    <d v="2024-01-22T00:00:00"/>
    <s v="8:39:23 a. m."/>
    <x v="3"/>
    <m/>
    <s v="15572797"/>
    <m/>
    <m/>
    <m/>
    <m/>
    <m/>
    <m/>
    <m/>
    <m/>
    <s v="860527709"/>
    <s v="SURTIR MAYORISTA S.A. -"/>
    <s v="SOHO"/>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22T00:00:00"/>
    <m/>
    <m/>
    <x v="9"/>
    <x v="3"/>
    <x v="0"/>
    <x v="0"/>
    <x v="0"/>
    <n v="1"/>
    <n v="1"/>
    <n v="1"/>
    <n v="1"/>
    <x v="0"/>
    <n v="1"/>
    <s v="860527709SURTIR MAYORISTA S.A. -"/>
    <x v="2"/>
    <d v="2024-01-22T00:00:00"/>
    <x v="4785"/>
    <d v="1899-12-30T00:00:00"/>
    <d v="2024-01-22T08:39:00"/>
    <s v="8:39"/>
    <d v="1899-12-30T03:41:40"/>
    <x v="1"/>
    <x v="1"/>
    <x v="31"/>
    <x v="1"/>
    <n v="8193"/>
  </r>
  <r>
    <n v="4822"/>
    <d v="2024-01-22T12:22:56"/>
    <d v="2024-01-22T12:23:42"/>
    <s v="45077024@ventasyservicios.com.co"/>
    <s v="Leidy Tatiana Pinzon Calderon"/>
    <m/>
    <d v="2024-01-22T00:00:00"/>
    <s v="07:33"/>
    <x v="7"/>
    <m/>
    <m/>
    <m/>
    <m/>
    <m/>
    <m/>
    <s v="recepcion@ccc.com.co"/>
    <s v="RE: Cesión para la línea 312 202 96 46"/>
    <m/>
    <m/>
    <s v="3122029646"/>
    <s v="COMPA??A COLOMBIANA DE CO"/>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2T00:00:00"/>
    <m/>
    <m/>
    <x v="78"/>
    <x v="6"/>
    <x v="0"/>
    <x v="0"/>
    <x v="0"/>
    <n v="1"/>
    <n v="1"/>
    <n v="1"/>
    <n v="1"/>
    <x v="0"/>
    <n v="1"/>
    <s v="3122029646COMPA??A COLOMBIANA DE CO"/>
    <x v="2"/>
    <d v="2024-01-22T00:00:00"/>
    <x v="4786"/>
    <d v="1899-12-30T00:00:00"/>
    <d v="2024-01-22T07:33:00"/>
    <s v="07:33"/>
    <d v="1899-12-30T04:50:42"/>
    <x v="1"/>
    <x v="1"/>
    <x v="12"/>
    <x v="1"/>
    <n v="8193"/>
  </r>
  <r>
    <n v="4823"/>
    <d v="2024-01-22T12:17:21"/>
    <d v="2024-01-22T12:23:49"/>
    <s v="46046817@ventasyservicios.com.co"/>
    <s v="Nicolas Romero Parra"/>
    <m/>
    <d v="2024-01-20T00:00:00"/>
    <s v="9:56"/>
    <x v="0"/>
    <m/>
    <m/>
    <m/>
    <m/>
    <m/>
    <m/>
    <m/>
    <m/>
    <s v="marketingferialsas@gmail.com"/>
    <s v="Fwd: Re: Informacion Re: Resetear datos de cuentas claro nit 901025706"/>
    <s v="1.61260384"/>
    <s v="MARKETING FERIAL SAS"/>
    <s v="PYME MEDIANA"/>
    <s v="CLARO TE AYUDA"/>
    <x v="0"/>
    <m/>
    <s v="MÓVIL"/>
    <m/>
    <m/>
    <s v="PORTAL CORPORATIVO - APP - PERFILAMIENTO"/>
    <m/>
    <m/>
    <m/>
    <m/>
    <m/>
    <m/>
    <m/>
    <m/>
    <m/>
    <m/>
    <m/>
    <m/>
    <m/>
    <m/>
    <m/>
    <m/>
    <m/>
    <m/>
    <m/>
    <m/>
    <m/>
    <m/>
    <m/>
    <m/>
    <m/>
    <m/>
    <m/>
    <m/>
    <m/>
    <m/>
    <m/>
    <m/>
    <m/>
    <m/>
    <m/>
    <s v="INFORMACIÓN - ACLARACIÓN"/>
    <m/>
    <m/>
    <m/>
    <m/>
    <m/>
    <m/>
    <m/>
    <m/>
    <m/>
    <m/>
    <m/>
    <m/>
    <m/>
    <m/>
    <m/>
    <m/>
    <m/>
    <m/>
    <m/>
    <m/>
    <m/>
    <m/>
    <m/>
    <m/>
    <m/>
    <m/>
    <m/>
    <m/>
    <m/>
    <m/>
    <m/>
    <m/>
    <m/>
    <m/>
    <m/>
    <m/>
    <m/>
    <m/>
    <m/>
    <m/>
    <m/>
    <m/>
    <m/>
    <m/>
    <m/>
    <m/>
    <m/>
    <m/>
    <m/>
    <m/>
    <m/>
    <m/>
    <m/>
    <m/>
    <m/>
    <m/>
    <m/>
    <m/>
    <m/>
    <m/>
    <m/>
    <m/>
    <m/>
    <m/>
    <m/>
    <m/>
    <m/>
    <m/>
    <m/>
    <m/>
    <m/>
    <m/>
    <x v="0"/>
    <m/>
    <m/>
    <m/>
    <m/>
    <m/>
    <s v="GESTIONADO"/>
    <m/>
    <d v="2024-01-22T00:00:00"/>
    <s v="N/A"/>
    <s v="0"/>
    <x v="65"/>
    <x v="0"/>
    <x v="0"/>
    <x v="0"/>
    <x v="0"/>
    <n v="1"/>
    <n v="1"/>
    <n v="1"/>
    <n v="1"/>
    <x v="2"/>
    <n v="2"/>
    <s v="1.61260384MARKETING FERIAL SAS"/>
    <x v="0"/>
    <d v="2024-01-22T00:00:00"/>
    <x v="4787"/>
    <d v="1899-12-30T00:00:00"/>
    <d v="2024-01-20T09:56:00"/>
    <s v="9:56"/>
    <d v="1900-01-01T02:27:49"/>
    <x v="0"/>
    <x v="0"/>
    <x v="3"/>
    <x v="1"/>
    <n v="8193"/>
  </r>
  <r>
    <n v="4824"/>
    <d v="2024-01-22T12:17:31"/>
    <d v="2024-01-22T12:25:38"/>
    <s v="45113897@ventasyservicios.com.co"/>
    <s v="Diana Carolina Zambrano Cruz"/>
    <m/>
    <d v="2024-01-22T00:00:00"/>
    <s v="7:18"/>
    <x v="4"/>
    <m/>
    <m/>
    <m/>
    <m/>
    <m/>
    <m/>
    <m/>
    <m/>
    <s v="lina.meneses@triogroup.cl"/>
    <s v="Sesión servicios número de cliente 12040760"/>
    <s v="12040760"/>
    <s v="GUILLERMO PAEZ JIMENEZ "/>
    <s v="PYME PEQUEÑA"/>
    <s v="CLIENTE EXTERNO"/>
    <x v="0"/>
    <m/>
    <s v="FIJO"/>
    <s v="FO"/>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22T00:00:00"/>
    <m/>
    <m/>
    <x v="37"/>
    <x v="0"/>
    <x v="0"/>
    <x v="0"/>
    <x v="0"/>
    <n v="1"/>
    <n v="1"/>
    <n v="1"/>
    <n v="1"/>
    <x v="2"/>
    <n v="2"/>
    <s v="12040760GUILLERMO PAEZ JIMENEZ "/>
    <x v="2"/>
    <d v="2024-01-22T00:00:00"/>
    <x v="4788"/>
    <d v="1899-12-30T00:00:00"/>
    <d v="2024-01-22T07:18:00"/>
    <s v="7:18"/>
    <d v="1899-12-30T05:07:38"/>
    <x v="1"/>
    <x v="1"/>
    <x v="30"/>
    <x v="0"/>
    <n v="8193"/>
  </r>
  <r>
    <n v="4825"/>
    <d v="2024-01-22T12:23:12"/>
    <d v="2024-01-22T12:26:05"/>
    <s v="45688293@ventasyservicios.com.co"/>
    <s v="Juan David Mendez"/>
    <m/>
    <d v="2024-01-19T00:00:00"/>
    <s v="14:21"/>
    <x v="0"/>
    <m/>
    <m/>
    <m/>
    <m/>
    <m/>
    <m/>
    <m/>
    <m/>
    <s v="asistente.comercialonsales2@gmail.com"/>
    <s v="822305583-830118320//AAA CONCILIACION DE LINEAS //ARTEPAN SAS//830.118.320-1"/>
    <s v="JAIRO ANDRÉS RODRÍGUEZ LARA"/>
    <s v="ARTEPAN S.A.S"/>
    <s v="PYME MEDIANA"/>
    <s v="CLIENTE CLARO"/>
    <x v="0"/>
    <m/>
    <s v="MÓVIL"/>
    <m/>
    <m/>
    <s v="FALLAS TÉCNICAS"/>
    <m/>
    <m/>
    <m/>
    <m/>
    <m/>
    <m/>
    <m/>
    <m/>
    <m/>
    <m/>
    <m/>
    <m/>
    <m/>
    <m/>
    <m/>
    <m/>
    <m/>
    <m/>
    <m/>
    <s v="TRANSFERENCIA"/>
    <m/>
    <m/>
    <m/>
    <m/>
    <m/>
    <m/>
    <m/>
    <m/>
    <m/>
    <m/>
    <m/>
    <m/>
    <m/>
    <m/>
    <m/>
    <m/>
    <m/>
    <m/>
    <m/>
    <m/>
    <m/>
    <m/>
    <m/>
    <m/>
    <m/>
    <m/>
    <m/>
    <m/>
    <m/>
    <m/>
    <m/>
    <m/>
    <m/>
    <m/>
    <m/>
    <m/>
    <m/>
    <m/>
    <m/>
    <m/>
    <m/>
    <m/>
    <m/>
    <m/>
    <m/>
    <m/>
    <m/>
    <m/>
    <m/>
    <m/>
    <m/>
    <m/>
    <m/>
    <m/>
    <m/>
    <m/>
    <m/>
    <m/>
    <m/>
    <m/>
    <m/>
    <m/>
    <m/>
    <m/>
    <m/>
    <m/>
    <m/>
    <m/>
    <m/>
    <m/>
    <m/>
    <m/>
    <m/>
    <m/>
    <m/>
    <m/>
    <m/>
    <m/>
    <m/>
    <m/>
    <m/>
    <m/>
    <m/>
    <m/>
    <m/>
    <m/>
    <m/>
    <m/>
    <x v="3"/>
    <s v="3226845727"/>
    <s v="JAIRO ANDRÉS RODRÍGUEZ LARA"/>
    <s v="65"/>
    <s v="4514032"/>
    <s v="BOGOTÁ"/>
    <s v="SOLUCIONADO ESCALADO"/>
    <s v="MYIT"/>
    <d v="2024-01-22T00:00:00"/>
    <m/>
    <m/>
    <x v="133"/>
    <x v="0"/>
    <x v="4"/>
    <x v="0"/>
    <x v="0"/>
    <n v="1"/>
    <n v="1"/>
    <n v="1"/>
    <n v="1"/>
    <x v="0"/>
    <n v="1"/>
    <s v="JAIRO ANDRÉS RODRÍGUEZ LARAARTEPAN S.A.S"/>
    <x v="1"/>
    <d v="2024-01-22T00:00:00"/>
    <x v="4789"/>
    <d v="1899-12-30T00:00:00"/>
    <d v="2024-01-19T14:21:00"/>
    <s v="14:21"/>
    <d v="1900-01-01T22:05:05"/>
    <x v="0"/>
    <x v="0"/>
    <x v="4"/>
    <x v="1"/>
    <n v="8193"/>
  </r>
  <r>
    <n v="4826"/>
    <d v="2024-01-22T12:26:03"/>
    <d v="2024-01-22T12:27:32"/>
    <s v="45077016@ventasyservicios.com.co"/>
    <s v="Luis Guanuquiza Dominguez"/>
    <m/>
    <d v="2024-01-22T00:00:00"/>
    <s v="08:22"/>
    <x v="3"/>
    <m/>
    <s v="15572772"/>
    <m/>
    <m/>
    <m/>
    <m/>
    <m/>
    <m/>
    <m/>
    <m/>
    <s v="900227909"/>
    <s v="CORPORACION GESTION Y ACCION SOCIAL"/>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22T00:00:00"/>
    <m/>
    <m/>
    <x v="21"/>
    <x v="3"/>
    <x v="0"/>
    <x v="0"/>
    <x v="0"/>
    <n v="1"/>
    <n v="1"/>
    <n v="1"/>
    <n v="1"/>
    <x v="2"/>
    <n v="2"/>
    <s v="900227909CORPORACION GESTION Y ACCION SOCIAL"/>
    <x v="2"/>
    <d v="2024-01-22T00:00:00"/>
    <x v="4790"/>
    <d v="1899-12-30T00:00:00"/>
    <d v="2024-01-22T08:22:00"/>
    <s v="08:22"/>
    <d v="1899-12-30T04:05:32"/>
    <x v="1"/>
    <x v="1"/>
    <x v="25"/>
    <x v="1"/>
    <n v="8193"/>
  </r>
  <r>
    <n v="4827"/>
    <d v="2024-01-22T12:23:52"/>
    <d v="2024-01-22T12:31:13"/>
    <s v="46046817@ventasyservicios.com.co"/>
    <s v="Nicolas Romero Parra"/>
    <m/>
    <d v="2024-01-20T00:00:00"/>
    <s v="10:07"/>
    <x v="0"/>
    <m/>
    <m/>
    <m/>
    <m/>
    <m/>
    <m/>
    <m/>
    <m/>
    <s v="juancarlos.copete@gmail.com"/>
    <s v="Fwd: Re: Solicitud Ip adicional-FRIOTRANSANDINA SAS-900219291 - 3"/>
    <s v="74228293"/>
    <s v="FRIOTRANSA NDINA SAS"/>
    <s v="PYME MEDIANA"/>
    <s v="CLIENTE CLARO"/>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22T00:00:00"/>
    <s v="N/A"/>
    <s v="997092776"/>
    <x v="57"/>
    <x v="0"/>
    <x v="0"/>
    <x v="0"/>
    <x v="0"/>
    <n v="1"/>
    <n v="1"/>
    <n v="1"/>
    <n v="1"/>
    <x v="0"/>
    <n v="1"/>
    <s v="74228293FRIOTRANSA NDINA SAS"/>
    <x v="1"/>
    <d v="2024-01-22T00:00:00"/>
    <x v="4791"/>
    <d v="1899-12-30T00:00:00"/>
    <d v="2024-01-20T10:07:00"/>
    <s v="10:07"/>
    <d v="1900-01-01T02:24:13"/>
    <x v="0"/>
    <x v="0"/>
    <x v="3"/>
    <x v="1"/>
    <n v="8193"/>
  </r>
  <r>
    <n v="4828"/>
    <d v="2024-01-22T12:16:08"/>
    <d v="2024-01-22T12:32:06"/>
    <s v="45981202@ventasyservicios.com.co"/>
    <s v="Candida Mayerli Moyano Casallas"/>
    <m/>
    <d v="2024-01-11T00:00:00"/>
    <s v="2:21:37 p. m."/>
    <x v="6"/>
    <m/>
    <m/>
    <m/>
    <m/>
    <m/>
    <m/>
    <m/>
    <m/>
    <m/>
    <m/>
    <m/>
    <m/>
    <m/>
    <m/>
    <x v="2"/>
    <m/>
    <m/>
    <m/>
    <m/>
    <m/>
    <m/>
    <m/>
    <m/>
    <m/>
    <m/>
    <m/>
    <m/>
    <m/>
    <m/>
    <m/>
    <m/>
    <m/>
    <m/>
    <m/>
    <m/>
    <m/>
    <m/>
    <m/>
    <m/>
    <m/>
    <m/>
    <m/>
    <m/>
    <m/>
    <m/>
    <m/>
    <m/>
    <m/>
    <m/>
    <m/>
    <m/>
    <m/>
    <m/>
    <m/>
    <m/>
    <m/>
    <m/>
    <m/>
    <m/>
    <m/>
    <m/>
    <m/>
    <m/>
    <m/>
    <m/>
    <m/>
    <m/>
    <m/>
    <m/>
    <m/>
    <m/>
    <m/>
    <m/>
    <m/>
    <m/>
    <m/>
    <m/>
    <m/>
    <m/>
    <s v="34978927"/>
    <s v="3124543639"/>
    <s v="45608374"/>
    <s v="LAURA GISSELA FONSECA LOPEZ"/>
    <s v="LIBARDO BEDOYA ARIAS"/>
    <s v="CAMBIO DE PLAN"/>
    <s v="SI APLICA"/>
    <s v="SOLUCIONADO"/>
    <s v="Se cierra caso especial, si aplica, se programa cambio de plan a fecha de corte (03- 04) febrero, por el plan aceptado por el cliente  29156 Mega Plus Neg 110GB $59, 900. Es de aclarar que el formato caso especial por cambio de plan se escala cuando el cambio de plan erosiona igual o mayor al 30%."/>
    <m/>
    <m/>
    <m/>
    <m/>
    <m/>
    <m/>
    <m/>
    <m/>
    <m/>
    <m/>
    <m/>
    <m/>
    <m/>
    <m/>
    <m/>
    <m/>
    <m/>
    <m/>
    <m/>
    <m/>
    <m/>
    <m/>
    <m/>
    <m/>
    <m/>
    <m/>
    <m/>
    <m/>
    <m/>
    <m/>
    <m/>
    <m/>
    <m/>
    <m/>
    <m/>
    <m/>
    <m/>
    <m/>
    <m/>
    <m/>
    <x v="0"/>
    <m/>
    <m/>
    <m/>
    <m/>
    <m/>
    <m/>
    <m/>
    <d v="2024-01-22T00:00:00"/>
    <m/>
    <m/>
    <x v="219"/>
    <x v="5"/>
    <x v="6"/>
    <x v="0"/>
    <x v="0"/>
    <n v="1"/>
    <n v="1"/>
    <n v="1"/>
    <n v="1"/>
    <x v="0"/>
    <n v="1"/>
    <s v="3124543639"/>
    <x v="1"/>
    <d v="2024-01-22T00:00:00"/>
    <x v="4792"/>
    <d v="1899-12-30T00:00:00"/>
    <d v="2024-01-11T02:21:00"/>
    <s v="2:21"/>
    <d v="1900-01-10T10:11:06"/>
    <x v="0"/>
    <x v="0"/>
    <x v="10"/>
    <x v="1"/>
    <n v="8193"/>
  </r>
  <r>
    <n v="4829"/>
    <d v="2024-01-22T12:36:32"/>
    <d v="2024-01-22T12:37:14"/>
    <s v="45113897@ventasyservicios.com.co"/>
    <s v="Diana Carolina Zambrano Cruz"/>
    <m/>
    <d v="2024-01-20T00:00:00"/>
    <s v="13:09"/>
    <x v="4"/>
    <m/>
    <m/>
    <m/>
    <m/>
    <m/>
    <m/>
    <m/>
    <m/>
    <s v="zksupervisor@gmail.com"/>
    <s v="Fwd: Coordenadas para traslado de servicio"/>
    <s v="13329441"/>
    <s v="ZK SOURCING SAS"/>
    <s v="MICRO"/>
    <s v="CLIENTE EXTERNO"/>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22T00:00:00"/>
    <m/>
    <m/>
    <x v="80"/>
    <x v="0"/>
    <x v="0"/>
    <x v="0"/>
    <x v="0"/>
    <n v="1"/>
    <n v="1"/>
    <n v="1"/>
    <n v="1"/>
    <x v="0"/>
    <n v="1"/>
    <s v="13329441ZK SOURCING SAS"/>
    <x v="0"/>
    <d v="2024-01-22T00:00:00"/>
    <x v="4793"/>
    <d v="1899-12-30T00:00:00"/>
    <d v="2024-01-20T13:09:00"/>
    <s v="13:09"/>
    <d v="1899-12-31T23:28:14"/>
    <x v="0"/>
    <x v="0"/>
    <x v="30"/>
    <x v="0"/>
    <n v="8193"/>
  </r>
  <r>
    <n v="4830"/>
    <d v="2024-01-22T12:02:46"/>
    <d v="2024-01-22T12:42:10"/>
    <s v="45961588@ventasyservicios.com.co"/>
    <s v="Brian Fernando Camacho Hernandez"/>
    <m/>
    <d v="2024-01-20T00:00:00"/>
    <s v="1856"/>
    <x v="4"/>
    <m/>
    <m/>
    <m/>
    <m/>
    <m/>
    <m/>
    <m/>
    <m/>
    <s v="todofiestascali@gmail.com"/>
    <s v="Re: SOLICITUD CANCELACION DE CONTRATO 557954300013341233"/>
    <s v="13341233"/>
    <s v="TODO FIESTAS SAS"/>
    <s v="NO DETERMINADO"/>
    <s v="CLIENTE EXTERNO"/>
    <x v="1"/>
    <s v="atencion especial"/>
    <s v="FIJO"/>
    <s v="HFC"/>
    <s v="CANCELACIÓN DE SERVICIO"/>
    <m/>
    <m/>
    <m/>
    <m/>
    <m/>
    <m/>
    <m/>
    <s v="COLOCACIÓN"/>
    <m/>
    <m/>
    <m/>
    <m/>
    <m/>
    <m/>
    <m/>
    <m/>
    <m/>
    <m/>
    <m/>
    <m/>
    <m/>
    <m/>
    <m/>
    <m/>
    <m/>
    <m/>
    <m/>
    <m/>
    <m/>
    <m/>
    <m/>
    <m/>
    <m/>
    <m/>
    <m/>
    <m/>
    <m/>
    <m/>
    <m/>
    <m/>
    <m/>
    <m/>
    <m/>
    <m/>
    <m/>
    <m/>
    <m/>
    <m/>
    <m/>
    <m/>
    <m/>
    <m/>
    <m/>
    <m/>
    <m/>
    <m/>
    <m/>
    <m/>
    <m/>
    <m/>
    <m/>
    <m/>
    <m/>
    <m/>
    <m/>
    <m/>
    <m/>
    <m/>
    <m/>
    <m/>
    <m/>
    <m/>
    <m/>
    <m/>
    <m/>
    <m/>
    <m/>
    <m/>
    <m/>
    <m/>
    <m/>
    <m/>
    <m/>
    <m/>
    <m/>
    <m/>
    <m/>
    <m/>
    <m/>
    <m/>
    <m/>
    <m/>
    <m/>
    <m/>
    <m/>
    <m/>
    <m/>
    <m/>
    <m/>
    <m/>
    <m/>
    <m/>
    <m/>
    <m/>
    <m/>
    <s v="TOTAL"/>
    <m/>
    <s v="CALIDAD DE SERVICIO"/>
    <m/>
    <x v="2"/>
    <s v="3174013697"/>
    <s v="diana "/>
    <s v="1"/>
    <m/>
    <m/>
    <s v="SOLUCIONADO ESCALADO"/>
    <s v="OTRAS ÁREAS"/>
    <d v="2024-01-22T00:00:00"/>
    <s v="n"/>
    <s v="n"/>
    <x v="74"/>
    <x v="0"/>
    <x v="4"/>
    <x v="0"/>
    <x v="0"/>
    <n v="1"/>
    <n v="1"/>
    <n v="1"/>
    <n v="1"/>
    <x v="0"/>
    <n v="1"/>
    <s v="13341233TODO FIESTAS SAS"/>
    <x v="1"/>
    <d v="2024-01-22T00:00:00"/>
    <x v="4794"/>
    <d v="1899-12-30T00:00:00"/>
    <d v="2024-01-20T00:00:00"/>
    <s v="Hora mal diligenciada."/>
    <d v="1900-01-01T12:42:10"/>
    <x v="0"/>
    <x v="0"/>
    <x v="21"/>
    <x v="0"/>
    <n v="8193"/>
  </r>
  <r>
    <n v="4831"/>
    <d v="2024-01-22T12:42:28"/>
    <d v="2024-01-22T12:43:10"/>
    <s v="45113897@ventasyservicios.com.co"/>
    <s v="Diana Carolina Zambrano Cruz"/>
    <m/>
    <d v="2024-01-20T00:00:00"/>
    <s v="15:59"/>
    <x v="4"/>
    <m/>
    <m/>
    <m/>
    <m/>
    <m/>
    <m/>
    <m/>
    <m/>
    <s v="orley_ls@hotmail.com"/>
    <s v="Cambio de eSIM a iPhone 14"/>
    <s v="3006760778"/>
    <s v="ORLEY LEON SOLORZANO"/>
    <s v="SOH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22T00:00:00"/>
    <m/>
    <m/>
    <x v="21"/>
    <x v="0"/>
    <x v="0"/>
    <x v="0"/>
    <x v="0"/>
    <n v="1"/>
    <n v="1"/>
    <n v="1"/>
    <n v="1"/>
    <x v="0"/>
    <n v="1"/>
    <s v="3006760778ORLEY LEON SOLORZANO"/>
    <x v="0"/>
    <d v="2024-01-22T00:00:00"/>
    <x v="4795"/>
    <d v="1899-12-30T00:00:00"/>
    <d v="2024-01-20T15:59:00"/>
    <s v="15:59"/>
    <d v="1899-12-31T20:44:10"/>
    <x v="0"/>
    <x v="0"/>
    <x v="30"/>
    <x v="0"/>
    <n v="8193"/>
  </r>
  <r>
    <n v="4832"/>
    <d v="2024-01-22T12:42:12"/>
    <d v="2024-01-22T12:43:36"/>
    <s v="45961588@ventasyservicios.com.co"/>
    <s v="Brian Fernando Camacho Hernandez"/>
    <m/>
    <d v="2024-01-20T00:00:00"/>
    <s v="1829"/>
    <x v="4"/>
    <m/>
    <m/>
    <m/>
    <m/>
    <m/>
    <m/>
    <m/>
    <m/>
    <s v="maria.ortizb.ext@claro.com.co"/>
    <s v="Re: Cancelación de cuenta"/>
    <s v="4901613"/>
    <s v="DIANA ROCI ROCHA RAMIREZ "/>
    <s v="SOHO"/>
    <s v="CLIENTE CLARO"/>
    <x v="0"/>
    <m/>
    <s v="FIJO"/>
    <s v="HFC"/>
    <s v="CANCELACIÓN DE SERVICIO"/>
    <m/>
    <m/>
    <m/>
    <m/>
    <m/>
    <m/>
    <m/>
    <s v="COLOCACIÓN"/>
    <m/>
    <m/>
    <m/>
    <m/>
    <m/>
    <m/>
    <m/>
    <m/>
    <m/>
    <m/>
    <m/>
    <m/>
    <m/>
    <m/>
    <m/>
    <m/>
    <m/>
    <m/>
    <m/>
    <m/>
    <m/>
    <m/>
    <m/>
    <m/>
    <m/>
    <m/>
    <m/>
    <m/>
    <m/>
    <m/>
    <m/>
    <m/>
    <m/>
    <m/>
    <m/>
    <m/>
    <m/>
    <m/>
    <m/>
    <m/>
    <m/>
    <m/>
    <m/>
    <m/>
    <m/>
    <m/>
    <m/>
    <m/>
    <m/>
    <m/>
    <m/>
    <m/>
    <m/>
    <m/>
    <m/>
    <m/>
    <m/>
    <m/>
    <m/>
    <m/>
    <m/>
    <m/>
    <m/>
    <m/>
    <m/>
    <m/>
    <m/>
    <m/>
    <m/>
    <m/>
    <m/>
    <m/>
    <m/>
    <m/>
    <m/>
    <m/>
    <m/>
    <m/>
    <m/>
    <m/>
    <m/>
    <m/>
    <m/>
    <m/>
    <m/>
    <m/>
    <m/>
    <m/>
    <m/>
    <m/>
    <m/>
    <m/>
    <m/>
    <m/>
    <m/>
    <m/>
    <m/>
    <s v="TOTAL"/>
    <m/>
    <s v="CALIDAD DE SERVICIO"/>
    <m/>
    <x v="2"/>
    <s v="3174013697"/>
    <s v="diana"/>
    <s v="1"/>
    <m/>
    <m/>
    <s v="GESTIONADO"/>
    <m/>
    <d v="2024-01-22T00:00:00"/>
    <s v="n"/>
    <s v="n"/>
    <x v="74"/>
    <x v="0"/>
    <x v="0"/>
    <x v="0"/>
    <x v="0"/>
    <n v="1"/>
    <n v="1"/>
    <n v="1"/>
    <n v="1"/>
    <x v="0"/>
    <n v="1"/>
    <s v="4901613DIANA ROCI ROCHA RAMIREZ "/>
    <x v="0"/>
    <d v="2024-01-22T00:00:00"/>
    <x v="4796"/>
    <d v="1899-12-30T00:00:00"/>
    <d v="2024-01-20T00:00:00"/>
    <s v="Hora mal diligenciada."/>
    <d v="1900-01-01T12:43:36"/>
    <x v="0"/>
    <x v="0"/>
    <x v="21"/>
    <x v="0"/>
    <n v="8193"/>
  </r>
  <r>
    <n v="4833"/>
    <d v="2024-01-22T12:42:55"/>
    <d v="2024-01-22T12:43:55"/>
    <s v="45077024@ventasyservicios.com.co"/>
    <s v="Leidy Tatiana Pinzon Calderon"/>
    <m/>
    <d v="2024-01-22T00:00:00"/>
    <s v="07:47"/>
    <x v="7"/>
    <m/>
    <m/>
    <m/>
    <m/>
    <m/>
    <m/>
    <s v="asistente@yakar.com.co"/>
    <s v="Re: Fwd: Transpaso Linea Celular"/>
    <m/>
    <m/>
    <s v="3223590486"/>
    <s v="MARVITEX S A S"/>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2T00:00:00"/>
    <m/>
    <m/>
    <x v="78"/>
    <x v="6"/>
    <x v="0"/>
    <x v="0"/>
    <x v="0"/>
    <n v="1"/>
    <n v="1"/>
    <n v="1"/>
    <n v="1"/>
    <x v="2"/>
    <n v="2"/>
    <s v="3223590486MARVITEX S A S"/>
    <x v="2"/>
    <d v="2024-01-22T00:00:00"/>
    <x v="4797"/>
    <d v="1899-12-30T00:00:00"/>
    <d v="2024-01-22T07:47:00"/>
    <s v="07:47"/>
    <d v="1899-12-30T04:56:55"/>
    <x v="1"/>
    <x v="1"/>
    <x v="12"/>
    <x v="1"/>
    <n v="8193"/>
  </r>
  <r>
    <n v="4834"/>
    <d v="2024-01-22T12:44:56"/>
    <d v="2024-01-22T12:45:50"/>
    <s v="45113897@ventasyservicios.com.co"/>
    <s v="Diana Carolina Zambrano Cruz"/>
    <m/>
    <d v="2024-01-21T00:00:00"/>
    <s v="19:06"/>
    <x v="4"/>
    <m/>
    <m/>
    <m/>
    <m/>
    <m/>
    <m/>
    <m/>
    <m/>
    <s v="kevindavidramirezfajardo7@gmail.com"/>
    <s v="Solicitud SIM virtual"/>
    <s v="4747424"/>
    <s v=" PQR INCONSISTENCIAS                       "/>
    <s v="MASIVO"/>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22T00:00:00"/>
    <m/>
    <m/>
    <x v="21"/>
    <x v="0"/>
    <x v="0"/>
    <x v="0"/>
    <x v="0"/>
    <n v="1"/>
    <n v="1"/>
    <n v="1"/>
    <n v="1"/>
    <x v="2"/>
    <n v="8"/>
    <s v="4747424 PQR INCONSISTENCIAS                       "/>
    <x v="0"/>
    <d v="2024-01-22T00:00:00"/>
    <x v="4798"/>
    <d v="1899-12-30T00:00:00"/>
    <d v="2024-01-21T19:06:00"/>
    <s v="19:06"/>
    <d v="1899-12-30T17:39:50"/>
    <x v="3"/>
    <x v="0"/>
    <x v="30"/>
    <x v="0"/>
    <n v="8193"/>
  </r>
  <r>
    <n v="4835"/>
    <d v="2024-01-22T12:37:48"/>
    <d v="2024-01-22T12:46:25"/>
    <s v="46049316@ventasyservicios.com.co"/>
    <s v="Evelin Gicela Diaz Garzon"/>
    <m/>
    <d v="2024-01-19T00:00:00"/>
    <s v="14:33"/>
    <x v="0"/>
    <m/>
    <m/>
    <m/>
    <m/>
    <m/>
    <m/>
    <m/>
    <m/>
    <s v="juan.rodriguez@claro.com.co"/>
    <s v="RV: SOLICITUD CANCELACION PLAN LINEA MOVIL"/>
    <s v="3012922391"/>
    <s v="NTICS S.A.S - NTICS S.A.S"/>
    <s v="SOHO"/>
    <s v="CLIENTE CLARO"/>
    <x v="0"/>
    <m/>
    <s v="MÓVIL"/>
    <m/>
    <m/>
    <s v="CANCELACIÓN DE LÍNEA"/>
    <m/>
    <m/>
    <m/>
    <m/>
    <m/>
    <s v="PROPUESTA CONTENCIÓN"/>
    <m/>
    <m/>
    <m/>
    <m/>
    <m/>
    <m/>
    <m/>
    <m/>
    <m/>
    <m/>
    <m/>
    <m/>
    <m/>
    <m/>
    <m/>
    <m/>
    <m/>
    <m/>
    <m/>
    <m/>
    <m/>
    <m/>
    <m/>
    <m/>
    <m/>
    <m/>
    <m/>
    <m/>
    <m/>
    <m/>
    <m/>
    <m/>
    <m/>
    <m/>
    <m/>
    <m/>
    <m/>
    <m/>
    <m/>
    <m/>
    <m/>
    <m/>
    <m/>
    <m/>
    <m/>
    <m/>
    <m/>
    <m/>
    <m/>
    <m/>
    <m/>
    <m/>
    <m/>
    <m/>
    <m/>
    <m/>
    <m/>
    <m/>
    <m/>
    <m/>
    <m/>
    <m/>
    <m/>
    <m/>
    <m/>
    <m/>
    <m/>
    <m/>
    <m/>
    <m/>
    <m/>
    <m/>
    <m/>
    <m/>
    <m/>
    <m/>
    <m/>
    <m/>
    <m/>
    <m/>
    <m/>
    <m/>
    <m/>
    <m/>
    <m/>
    <m/>
    <m/>
    <m/>
    <m/>
    <m/>
    <m/>
    <m/>
    <m/>
    <m/>
    <m/>
    <m/>
    <m/>
    <m/>
    <m/>
    <m/>
    <m/>
    <m/>
    <x v="0"/>
    <m/>
    <m/>
    <m/>
    <m/>
    <m/>
    <s v="GESTIONADO"/>
    <m/>
    <d v="2024-01-22T00:00:00"/>
    <m/>
    <m/>
    <x v="72"/>
    <x v="0"/>
    <x v="0"/>
    <x v="0"/>
    <x v="0"/>
    <n v="1"/>
    <n v="1"/>
    <n v="1"/>
    <n v="1"/>
    <x v="2"/>
    <n v="2"/>
    <s v="3012922391NTICS S.A.S - NTICS S.A.S"/>
    <x v="0"/>
    <d v="2024-01-22T00:00:00"/>
    <x v="4799"/>
    <d v="1899-12-30T00:00:00"/>
    <d v="2024-01-19T14:33:00"/>
    <s v="14:33"/>
    <d v="1900-01-01T22:13:25"/>
    <x v="0"/>
    <x v="0"/>
    <x v="22"/>
    <x v="1"/>
    <n v="8193"/>
  </r>
  <r>
    <n v="4836"/>
    <d v="2024-01-22T12:46:01"/>
    <d v="2024-01-22T12:48:09"/>
    <s v="46046817@ventasyservicios.com.co"/>
    <s v="Nicolas Romero Parra"/>
    <m/>
    <d v="2024-01-20T00:00:00"/>
    <s v="11:41"/>
    <x v="0"/>
    <m/>
    <m/>
    <m/>
    <m/>
    <m/>
    <m/>
    <m/>
    <m/>
    <s v="logistico@enlacedetransportes.com"/>
    <s v="Fwd: Solictud"/>
    <s v="1.19974287"/>
    <s v="ENLACE DE TRANSPORTES Y SERVICIOS LTDA"/>
    <s v="PYME MEDIANA"/>
    <s v="CLIENTE CLARO"/>
    <x v="0"/>
    <m/>
    <s v="MÓVIL"/>
    <m/>
    <m/>
    <s v="CASO RECHAZADO"/>
    <m/>
    <m/>
    <m/>
    <m/>
    <m/>
    <m/>
    <m/>
    <m/>
    <s v="NO ADJUNTA DOCUMENTACIÓN"/>
    <m/>
    <m/>
    <m/>
    <m/>
    <m/>
    <m/>
    <m/>
    <m/>
    <m/>
    <m/>
    <m/>
    <m/>
    <m/>
    <m/>
    <m/>
    <m/>
    <m/>
    <m/>
    <m/>
    <m/>
    <m/>
    <m/>
    <m/>
    <m/>
    <m/>
    <m/>
    <m/>
    <m/>
    <m/>
    <m/>
    <m/>
    <m/>
    <m/>
    <m/>
    <m/>
    <m/>
    <m/>
    <m/>
    <m/>
    <m/>
    <m/>
    <m/>
    <m/>
    <m/>
    <m/>
    <m/>
    <m/>
    <m/>
    <m/>
    <m/>
    <m/>
    <m/>
    <m/>
    <m/>
    <m/>
    <m/>
    <m/>
    <m/>
    <m/>
    <m/>
    <m/>
    <m/>
    <m/>
    <m/>
    <m/>
    <m/>
    <m/>
    <m/>
    <m/>
    <m/>
    <m/>
    <m/>
    <m/>
    <m/>
    <m/>
    <m/>
    <m/>
    <m/>
    <m/>
    <m/>
    <m/>
    <m/>
    <m/>
    <m/>
    <m/>
    <m/>
    <m/>
    <m/>
    <m/>
    <m/>
    <m/>
    <m/>
    <m/>
    <m/>
    <m/>
    <m/>
    <m/>
    <m/>
    <m/>
    <x v="0"/>
    <m/>
    <m/>
    <m/>
    <m/>
    <m/>
    <s v="GESTIONADO"/>
    <m/>
    <d v="2024-01-22T00:00:00"/>
    <s v="N/A"/>
    <s v="0"/>
    <x v="14"/>
    <x v="0"/>
    <x v="0"/>
    <x v="0"/>
    <x v="0"/>
    <n v="1"/>
    <n v="1"/>
    <n v="1"/>
    <n v="1"/>
    <x v="0"/>
    <n v="1"/>
    <s v="1.19974287ENLACE DE TRANSPORTES Y SERVICIOS LTDA"/>
    <x v="0"/>
    <d v="2024-01-22T00:00:00"/>
    <x v="4800"/>
    <d v="1899-12-30T00:00:00"/>
    <d v="2024-01-20T11:41:00"/>
    <s v="11:41"/>
    <d v="1900-01-01T01:07:09"/>
    <x v="0"/>
    <x v="0"/>
    <x v="3"/>
    <x v="1"/>
    <n v="8193"/>
  </r>
  <r>
    <n v="4837"/>
    <d v="2024-01-22T12:34:48"/>
    <d v="2024-01-22T12:50:54"/>
    <s v="45077040@ventasyservicios.com.co"/>
    <s v="Kimberly Tatiana Sorza Moya"/>
    <m/>
    <d v="2024-01-29T00:00:00"/>
    <s v="8:48:23 a. m."/>
    <x v="3"/>
    <m/>
    <s v="15572806"/>
    <m/>
    <m/>
    <m/>
    <m/>
    <m/>
    <m/>
    <m/>
    <m/>
    <s v="8.21531449"/>
    <s v="CORPORACION PARA EL DESARROLLO SOSTENIBL"/>
    <s v="SOHO"/>
    <s v="CLIENTE EXTERNO"/>
    <x v="0"/>
    <m/>
    <s v="MÓVIL"/>
    <m/>
    <m/>
    <s v="CAMBIO DE NÚMERO"/>
    <m/>
    <m/>
    <m/>
    <s v="INFORMACIÓN - ACLARACIÓN"/>
    <m/>
    <m/>
    <m/>
    <m/>
    <m/>
    <m/>
    <m/>
    <m/>
    <m/>
    <m/>
    <m/>
    <m/>
    <m/>
    <m/>
    <m/>
    <m/>
    <m/>
    <m/>
    <m/>
    <m/>
    <m/>
    <m/>
    <m/>
    <m/>
    <m/>
    <m/>
    <m/>
    <m/>
    <m/>
    <m/>
    <m/>
    <m/>
    <m/>
    <m/>
    <m/>
    <m/>
    <m/>
    <m/>
    <m/>
    <m/>
    <m/>
    <m/>
    <m/>
    <m/>
    <m/>
    <m/>
    <m/>
    <m/>
    <m/>
    <m/>
    <m/>
    <m/>
    <m/>
    <m/>
    <m/>
    <m/>
    <m/>
    <m/>
    <m/>
    <m/>
    <m/>
    <m/>
    <m/>
    <m/>
    <m/>
    <m/>
    <m/>
    <m/>
    <m/>
    <m/>
    <m/>
    <m/>
    <m/>
    <m/>
    <m/>
    <m/>
    <m/>
    <m/>
    <m/>
    <m/>
    <m/>
    <m/>
    <m/>
    <m/>
    <m/>
    <m/>
    <m/>
    <m/>
    <m/>
    <m/>
    <m/>
    <m/>
    <m/>
    <m/>
    <m/>
    <m/>
    <m/>
    <m/>
    <m/>
    <m/>
    <m/>
    <m/>
    <m/>
    <m/>
    <x v="0"/>
    <m/>
    <m/>
    <m/>
    <m/>
    <m/>
    <s v="GESTIONADO"/>
    <m/>
    <d v="2024-01-22T00:00:00"/>
    <m/>
    <m/>
    <x v="64"/>
    <x v="3"/>
    <x v="0"/>
    <x v="0"/>
    <x v="0"/>
    <n v="1"/>
    <n v="1"/>
    <n v="1"/>
    <n v="1"/>
    <x v="1"/>
    <n v="2"/>
    <s v="8.21531449CORPORACION PARA EL DESARROLLO SOSTENIBL"/>
    <x v="0"/>
    <d v="2024-01-22T00:00:00"/>
    <x v="4801"/>
    <s v="8:48:23 a. :m."/>
    <d v="2024-01-28T00:00:00"/>
    <s v="8:48"/>
    <s v="Fecha del futuro."/>
    <x v="5"/>
    <x v="2"/>
    <x v="31"/>
    <x v="1"/>
    <n v="8193"/>
  </r>
  <r>
    <n v="4838"/>
    <d v="2024-01-22T12:33:17"/>
    <d v="2024-01-22T12:51:16"/>
    <s v="45981202@ventasyservicios.com.co"/>
    <s v="Candida Mayerli Moyano Casallas"/>
    <m/>
    <d v="2024-01-12T00:00:00"/>
    <s v="5:30:09 p. m."/>
    <x v="6"/>
    <m/>
    <m/>
    <m/>
    <m/>
    <m/>
    <m/>
    <m/>
    <m/>
    <m/>
    <m/>
    <m/>
    <m/>
    <m/>
    <m/>
    <x v="2"/>
    <m/>
    <m/>
    <m/>
    <m/>
    <m/>
    <m/>
    <m/>
    <m/>
    <m/>
    <m/>
    <m/>
    <m/>
    <m/>
    <m/>
    <m/>
    <m/>
    <m/>
    <m/>
    <m/>
    <m/>
    <m/>
    <m/>
    <m/>
    <m/>
    <m/>
    <m/>
    <m/>
    <m/>
    <m/>
    <m/>
    <m/>
    <m/>
    <m/>
    <m/>
    <m/>
    <m/>
    <m/>
    <m/>
    <m/>
    <m/>
    <m/>
    <m/>
    <m/>
    <m/>
    <m/>
    <m/>
    <m/>
    <m/>
    <m/>
    <m/>
    <m/>
    <m/>
    <m/>
    <m/>
    <m/>
    <m/>
    <m/>
    <m/>
    <m/>
    <m/>
    <m/>
    <m/>
    <m/>
    <m/>
    <s v="34979507"/>
    <s v="3108603205"/>
    <s v="46008085 "/>
    <s v="JESUS GERARDO ANDRADE AYALA"/>
    <s v="MAIRA ALEJANDRA SÁNCHEZ LÓPEZ"/>
    <s v="CAMBIO DE PLAN"/>
    <s v="SI APLICA"/>
    <s v="SOLUCIONADO"/>
    <s v="Se cierra caso especial, si aplica, se programa cambio de plan  de acuerdo con fecha de corte 21 -22 enero, por el plan aceptado por el cliente  27969 Plan Extrem Neg 80GB. Es de aclarar que por el incremento del IPC tarifas incrementaron 9,8% el 1 de enero 2024._x000a_"/>
    <m/>
    <m/>
    <m/>
    <m/>
    <m/>
    <m/>
    <m/>
    <m/>
    <m/>
    <m/>
    <m/>
    <m/>
    <m/>
    <m/>
    <m/>
    <m/>
    <m/>
    <m/>
    <m/>
    <m/>
    <m/>
    <m/>
    <m/>
    <m/>
    <m/>
    <m/>
    <m/>
    <m/>
    <m/>
    <m/>
    <m/>
    <m/>
    <m/>
    <m/>
    <m/>
    <m/>
    <m/>
    <m/>
    <m/>
    <m/>
    <x v="0"/>
    <m/>
    <m/>
    <m/>
    <m/>
    <m/>
    <m/>
    <m/>
    <d v="2024-01-22T00:00:00"/>
    <m/>
    <m/>
    <x v="219"/>
    <x v="5"/>
    <x v="6"/>
    <x v="0"/>
    <x v="0"/>
    <n v="1"/>
    <n v="1"/>
    <n v="1"/>
    <n v="1"/>
    <x v="0"/>
    <n v="1"/>
    <s v="3108603205"/>
    <x v="1"/>
    <d v="2024-01-22T00:00:00"/>
    <x v="4802"/>
    <d v="1899-12-30T00:00:00"/>
    <d v="2024-01-12T05:30:00"/>
    <s v="5:30"/>
    <d v="1900-01-09T07:21:16"/>
    <x v="0"/>
    <x v="0"/>
    <x v="10"/>
    <x v="1"/>
    <n v="8193"/>
  </r>
  <r>
    <n v="4839"/>
    <d v="2024-01-22T12:54:14"/>
    <d v="2024-01-22T12:55:37"/>
    <s v="45961588@ventasyservicios.com.co"/>
    <s v="Brian Fernando Camacho Hernandez"/>
    <m/>
    <d v="2024-01-20T00:00:00"/>
    <s v="1701"/>
    <x v="4"/>
    <m/>
    <m/>
    <m/>
    <m/>
    <m/>
    <m/>
    <m/>
    <m/>
    <s v="karenandrea08@hotmail.es"/>
    <s v="Re: TERMINACIÓN CONTRATO"/>
    <s v="03384316 "/>
    <s v="KAREN ANDR ESCOBAR ESCOBA"/>
    <s v="SOHO"/>
    <s v="CLIENTE EXTERNO"/>
    <x v="0"/>
    <m/>
    <s v="FIJO"/>
    <s v="HFC"/>
    <s v="CANCELACIÓN DE SERVICIO"/>
    <m/>
    <m/>
    <m/>
    <m/>
    <m/>
    <m/>
    <m/>
    <s v="CANCELACIÓN"/>
    <m/>
    <m/>
    <m/>
    <m/>
    <m/>
    <m/>
    <m/>
    <m/>
    <m/>
    <m/>
    <m/>
    <m/>
    <m/>
    <m/>
    <m/>
    <m/>
    <m/>
    <m/>
    <m/>
    <m/>
    <m/>
    <m/>
    <m/>
    <m/>
    <m/>
    <m/>
    <m/>
    <m/>
    <m/>
    <m/>
    <m/>
    <m/>
    <m/>
    <m/>
    <m/>
    <m/>
    <m/>
    <m/>
    <m/>
    <m/>
    <m/>
    <m/>
    <m/>
    <m/>
    <m/>
    <m/>
    <m/>
    <m/>
    <m/>
    <m/>
    <m/>
    <m/>
    <m/>
    <m/>
    <m/>
    <m/>
    <m/>
    <m/>
    <m/>
    <m/>
    <m/>
    <m/>
    <m/>
    <m/>
    <m/>
    <m/>
    <m/>
    <m/>
    <m/>
    <m/>
    <m/>
    <m/>
    <m/>
    <m/>
    <m/>
    <m/>
    <m/>
    <m/>
    <m/>
    <m/>
    <m/>
    <m/>
    <m/>
    <m/>
    <m/>
    <m/>
    <m/>
    <m/>
    <m/>
    <m/>
    <m/>
    <m/>
    <m/>
    <m/>
    <m/>
    <m/>
    <m/>
    <s v="TOTAL"/>
    <m/>
    <s v="CALIDAD DE SERVICIO"/>
    <m/>
    <x v="2"/>
    <s v="3194285446"/>
    <s v="NA"/>
    <s v="1"/>
    <m/>
    <m/>
    <s v="GESTIONADO"/>
    <m/>
    <d v="2024-01-22T00:00:00"/>
    <s v="N "/>
    <s v=" N"/>
    <x v="53"/>
    <x v="0"/>
    <x v="0"/>
    <x v="0"/>
    <x v="0"/>
    <n v="1"/>
    <n v="1"/>
    <n v="1"/>
    <n v="1"/>
    <x v="0"/>
    <n v="1"/>
    <s v="03384316 KAREN ANDR ESCOBAR ESCOBA"/>
    <x v="0"/>
    <d v="2024-01-22T00:00:00"/>
    <x v="4803"/>
    <d v="1899-12-30T00:00:00"/>
    <d v="2024-01-20T00:00:00"/>
    <s v="Hora mal diligenciada."/>
    <d v="1900-01-01T12:55:37"/>
    <x v="0"/>
    <x v="0"/>
    <x v="21"/>
    <x v="0"/>
    <n v="8193"/>
  </r>
  <r>
    <n v="4840"/>
    <d v="2024-01-22T12:54:51"/>
    <d v="2024-01-22T12:55:39"/>
    <s v="45077024@ventasyservicios.com.co"/>
    <s v="Leidy Tatiana Pinzon Calderon"/>
    <m/>
    <d v="2024-01-22T00:00:00"/>
    <s v="07:57"/>
    <x v="7"/>
    <m/>
    <m/>
    <m/>
    <m/>
    <m/>
    <m/>
    <s v="erieletorres@gmail.com"/>
    <s v="RV: Derecho de petición"/>
    <m/>
    <m/>
    <s v="3117559121"/>
    <s v="PREESCOLAR GIMNASIO INFANTIL D"/>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2T00:00:00"/>
    <m/>
    <m/>
    <x v="78"/>
    <x v="6"/>
    <x v="0"/>
    <x v="0"/>
    <x v="0"/>
    <n v="1"/>
    <n v="1"/>
    <n v="1"/>
    <n v="1"/>
    <x v="0"/>
    <n v="1"/>
    <s v="3117559121PREESCOLAR GIMNASIO INFANTIL D"/>
    <x v="2"/>
    <d v="2024-01-22T00:00:00"/>
    <x v="4804"/>
    <d v="1899-12-30T00:00:00"/>
    <d v="2024-01-22T07:57:00"/>
    <s v="07:57"/>
    <d v="1899-12-30T04:58:39"/>
    <x v="1"/>
    <x v="1"/>
    <x v="12"/>
    <x v="1"/>
    <n v="8193"/>
  </r>
  <r>
    <n v="4841"/>
    <d v="2024-01-22T13:02:51"/>
    <d v="2024-01-22T13:04:09"/>
    <s v="45688293@ventasyservicios.com.co"/>
    <s v="Juan David Mendez"/>
    <m/>
    <d v="2024-01-22T00:00:00"/>
    <s v="10:12"/>
    <x v="0"/>
    <m/>
    <m/>
    <m/>
    <m/>
    <m/>
    <m/>
    <m/>
    <m/>
    <s v="aida.calvov@claro.com.co"/>
    <s v="RV: RV:  SOLICITUD CIERRE DE TICKLER NIT 830052592"/>
    <s v="3124338828"/>
    <s v="VALAGRO ANDINA S.A.S."/>
    <s v="PYME MEDIANA"/>
    <s v="CLIENTE CLARO"/>
    <x v="0"/>
    <m/>
    <s v="MÓVIL"/>
    <m/>
    <m/>
    <s v="RECONEXIÓN - REINSTALACIÓN"/>
    <m/>
    <m/>
    <m/>
    <m/>
    <m/>
    <m/>
    <m/>
    <m/>
    <m/>
    <m/>
    <m/>
    <m/>
    <m/>
    <m/>
    <m/>
    <m/>
    <m/>
    <m/>
    <m/>
    <m/>
    <m/>
    <m/>
    <m/>
    <m/>
    <m/>
    <m/>
    <m/>
    <m/>
    <m/>
    <m/>
    <m/>
    <m/>
    <m/>
    <m/>
    <m/>
    <m/>
    <m/>
    <m/>
    <m/>
    <m/>
    <m/>
    <m/>
    <s v="REINSTALACIÓN / RECONEXIÓN POR MORA"/>
    <m/>
    <m/>
    <m/>
    <m/>
    <m/>
    <m/>
    <m/>
    <m/>
    <m/>
    <m/>
    <m/>
    <m/>
    <m/>
    <m/>
    <m/>
    <m/>
    <m/>
    <m/>
    <m/>
    <m/>
    <m/>
    <m/>
    <m/>
    <m/>
    <m/>
    <m/>
    <m/>
    <m/>
    <m/>
    <m/>
    <m/>
    <m/>
    <m/>
    <m/>
    <m/>
    <m/>
    <m/>
    <m/>
    <m/>
    <m/>
    <m/>
    <m/>
    <m/>
    <m/>
    <m/>
    <m/>
    <m/>
    <m/>
    <m/>
    <m/>
    <m/>
    <m/>
    <m/>
    <m/>
    <m/>
    <m/>
    <m/>
    <m/>
    <m/>
    <m/>
    <m/>
    <m/>
    <m/>
    <m/>
    <m/>
    <x v="0"/>
    <m/>
    <m/>
    <m/>
    <m/>
    <m/>
    <s v="ESCALADO"/>
    <s v="MYIT"/>
    <d v="2024-01-22T00:00:00"/>
    <m/>
    <m/>
    <x v="33"/>
    <x v="0"/>
    <x v="1"/>
    <x v="0"/>
    <x v="0"/>
    <n v="1"/>
    <n v="1"/>
    <n v="1"/>
    <n v="1"/>
    <x v="0"/>
    <n v="1"/>
    <s v="3124338828VALAGRO ANDINA S.A.S."/>
    <x v="2"/>
    <d v="2024-01-22T00:00:00"/>
    <x v="4805"/>
    <d v="1899-12-30T00:00:00"/>
    <d v="2024-01-22T10:12:00"/>
    <s v="10:12"/>
    <d v="1899-12-30T02:52:09"/>
    <x v="1"/>
    <x v="1"/>
    <x v="4"/>
    <x v="1"/>
    <n v="8193"/>
  </r>
  <r>
    <n v="4842"/>
    <d v="2024-01-22T12:38:44"/>
    <d v="2024-01-22T13:05:41"/>
    <s v="45077016@ventasyservicios.com.co"/>
    <s v="Luis Guanuquiza Dominguez"/>
    <m/>
    <d v="2024-01-22T00:00:00"/>
    <s v="8:32"/>
    <x v="3"/>
    <m/>
    <s v="15572783"/>
    <m/>
    <m/>
    <m/>
    <m/>
    <m/>
    <m/>
    <m/>
    <m/>
    <s v="860006663"/>
    <s v="instituto cristiano de san pab"/>
    <s v="PYME MEDIAN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22T00:00:00"/>
    <m/>
    <m/>
    <x v="21"/>
    <x v="3"/>
    <x v="0"/>
    <x v="0"/>
    <x v="0"/>
    <n v="1"/>
    <n v="1"/>
    <n v="1"/>
    <n v="1"/>
    <x v="0"/>
    <n v="1"/>
    <s v="860006663instituto cristiano de san pab"/>
    <x v="2"/>
    <d v="2024-01-22T00:00:00"/>
    <x v="4806"/>
    <d v="1899-12-30T00:00:00"/>
    <d v="2024-01-22T08:32:00"/>
    <s v="8:32"/>
    <d v="1899-12-30T04:33:41"/>
    <x v="1"/>
    <x v="1"/>
    <x v="25"/>
    <x v="1"/>
    <n v="8193"/>
  </r>
  <r>
    <n v="4843"/>
    <d v="2024-01-22T12:56:21"/>
    <d v="2024-01-22T13:07:52"/>
    <s v="45981202@ventasyservicios.com.co"/>
    <s v="Candida Mayerli Moyano Casallas"/>
    <m/>
    <d v="2024-01-22T00:00:00"/>
    <s v="7:29 a. m."/>
    <x v="8"/>
    <m/>
    <m/>
    <m/>
    <m/>
    <m/>
    <s v="FONDEARGOS"/>
    <m/>
    <m/>
    <s v="-"/>
    <s v="RV: Revisión de Plan claro 3217737787"/>
    <s v="3217737787"/>
    <s v="FONDEARGOS"/>
    <s v="SOHO"/>
    <s v="CLIENTE EXTERNO"/>
    <x v="0"/>
    <m/>
    <s v="MÓVIL"/>
    <m/>
    <m/>
    <s v="FALLAS TÉCNICAS"/>
    <m/>
    <m/>
    <m/>
    <m/>
    <m/>
    <m/>
    <m/>
    <m/>
    <m/>
    <m/>
    <m/>
    <m/>
    <m/>
    <m/>
    <m/>
    <m/>
    <m/>
    <m/>
    <m/>
    <s v="CONCILIACIÓN DE LÍNEA(S)"/>
    <m/>
    <m/>
    <m/>
    <m/>
    <m/>
    <m/>
    <m/>
    <m/>
    <m/>
    <m/>
    <m/>
    <m/>
    <m/>
    <m/>
    <m/>
    <m/>
    <m/>
    <m/>
    <m/>
    <m/>
    <m/>
    <m/>
    <m/>
    <m/>
    <m/>
    <m/>
    <m/>
    <m/>
    <m/>
    <m/>
    <m/>
    <m/>
    <m/>
    <m/>
    <m/>
    <m/>
    <m/>
    <m/>
    <m/>
    <m/>
    <m/>
    <m/>
    <m/>
    <m/>
    <m/>
    <m/>
    <m/>
    <m/>
    <m/>
    <m/>
    <m/>
    <m/>
    <m/>
    <m/>
    <m/>
    <m/>
    <m/>
    <m/>
    <m/>
    <m/>
    <m/>
    <m/>
    <m/>
    <m/>
    <m/>
    <m/>
    <m/>
    <m/>
    <m/>
    <m/>
    <m/>
    <m/>
    <m/>
    <m/>
    <m/>
    <m/>
    <m/>
    <m/>
    <m/>
    <m/>
    <m/>
    <m/>
    <m/>
    <m/>
    <m/>
    <m/>
    <m/>
    <m/>
    <x v="0"/>
    <m/>
    <m/>
    <m/>
    <m/>
    <m/>
    <s v="GESTIONADO"/>
    <m/>
    <d v="2024-01-22T00:00:00"/>
    <m/>
    <m/>
    <x v="67"/>
    <x v="7"/>
    <x v="0"/>
    <x v="0"/>
    <x v="0"/>
    <n v="1"/>
    <n v="1"/>
    <n v="1"/>
    <n v="1"/>
    <x v="0"/>
    <n v="1"/>
    <s v="3217737787FONDEARGOS"/>
    <x v="2"/>
    <d v="2024-01-22T00:00:00"/>
    <x v="4807"/>
    <d v="1899-12-30T00:00:00"/>
    <d v="2024-01-22T07:29:00"/>
    <s v="7:29"/>
    <d v="1899-12-30T05:38:52"/>
    <x v="1"/>
    <x v="1"/>
    <x v="10"/>
    <x v="1"/>
    <n v="8193"/>
  </r>
  <r>
    <n v="4844"/>
    <d v="2024-01-22T13:07:36"/>
    <d v="2024-01-22T13:08:17"/>
    <s v="45077024@ventasyservicios.com.co"/>
    <s v="Leidy Tatiana Pinzon Calderon"/>
    <m/>
    <d v="2024-01-22T00:00:00"/>
    <s v="08:02"/>
    <x v="7"/>
    <m/>
    <m/>
    <m/>
    <m/>
    <m/>
    <m/>
    <s v="felipeanzolah@gmail.com"/>
    <s v="Re: CESION DE LINEA 3212736894"/>
    <m/>
    <m/>
    <s v="3212736894 "/>
    <s v="MARIA CECI VILLAMIZAR HIN"/>
    <s v="MASIV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2T00:00:00"/>
    <m/>
    <m/>
    <x v="78"/>
    <x v="6"/>
    <x v="0"/>
    <x v="0"/>
    <x v="0"/>
    <n v="1"/>
    <n v="1"/>
    <n v="1"/>
    <n v="1"/>
    <x v="2"/>
    <n v="2"/>
    <s v="3212736894 MARIA CECI VILLAMIZAR HIN"/>
    <x v="2"/>
    <d v="2024-01-22T00:00:00"/>
    <x v="4808"/>
    <d v="1899-12-30T00:00:00"/>
    <d v="2024-01-22T08:02:00"/>
    <s v="08:02"/>
    <d v="1899-12-30T05:06:17"/>
    <x v="1"/>
    <x v="1"/>
    <x v="12"/>
    <x v="1"/>
    <n v="8193"/>
  </r>
  <r>
    <n v="4845"/>
    <d v="2024-01-22T13:09:09"/>
    <d v="2024-01-22T13:11:14"/>
    <s v="46046817@ventasyservicios.com.co"/>
    <s v="Nicolas Romero Parra"/>
    <m/>
    <d v="2024-01-20T00:00:00"/>
    <s v="10:05"/>
    <x v="0"/>
    <m/>
    <m/>
    <m/>
    <m/>
    <m/>
    <m/>
    <m/>
    <m/>
    <s v="administrativo@estarter.co"/>
    <s v="Fwd: .FISCALÍA GENERAL DE LA NACIÓN-"/>
    <s v="0"/>
    <s v="estarter"/>
    <s v="NO DETERMINADO"/>
    <s v="CLIENTE EXTERNO"/>
    <x v="0"/>
    <m/>
    <s v="FIJO"/>
    <s v="HFC"/>
    <s v="CASO RECHAZADO"/>
    <m/>
    <m/>
    <m/>
    <m/>
    <m/>
    <m/>
    <m/>
    <m/>
    <m/>
    <s v="FALTA DE INFORMACIÓN"/>
    <m/>
    <m/>
    <m/>
    <m/>
    <m/>
    <m/>
    <m/>
    <m/>
    <m/>
    <m/>
    <m/>
    <m/>
    <m/>
    <m/>
    <m/>
    <m/>
    <m/>
    <m/>
    <m/>
    <m/>
    <m/>
    <m/>
    <m/>
    <m/>
    <m/>
    <m/>
    <m/>
    <m/>
    <m/>
    <m/>
    <m/>
    <m/>
    <m/>
    <m/>
    <m/>
    <m/>
    <m/>
    <m/>
    <m/>
    <m/>
    <m/>
    <m/>
    <m/>
    <m/>
    <m/>
    <m/>
    <m/>
    <m/>
    <m/>
    <m/>
    <m/>
    <m/>
    <m/>
    <m/>
    <m/>
    <m/>
    <m/>
    <m/>
    <m/>
    <m/>
    <m/>
    <m/>
    <m/>
    <m/>
    <m/>
    <m/>
    <m/>
    <m/>
    <m/>
    <m/>
    <m/>
    <m/>
    <m/>
    <m/>
    <m/>
    <m/>
    <m/>
    <m/>
    <m/>
    <m/>
    <m/>
    <m/>
    <m/>
    <m/>
    <m/>
    <m/>
    <m/>
    <m/>
    <m/>
    <m/>
    <m/>
    <m/>
    <m/>
    <m/>
    <m/>
    <m/>
    <m/>
    <m/>
    <m/>
    <x v="0"/>
    <m/>
    <m/>
    <m/>
    <m/>
    <m/>
    <s v="GESTIONADO"/>
    <m/>
    <d v="2024-01-22T00:00:00"/>
    <s v="N/A"/>
    <s v="0"/>
    <x v="3"/>
    <x v="0"/>
    <x v="0"/>
    <x v="0"/>
    <x v="0"/>
    <n v="1"/>
    <n v="1"/>
    <n v="1"/>
    <n v="1"/>
    <x v="0"/>
    <n v="1"/>
    <s v="0estarter"/>
    <x v="0"/>
    <d v="2024-01-22T00:00:00"/>
    <x v="4809"/>
    <d v="1899-12-30T00:00:00"/>
    <d v="2024-01-20T10:05:00"/>
    <s v="10:05"/>
    <d v="1900-01-01T03:06:14"/>
    <x v="0"/>
    <x v="0"/>
    <x v="3"/>
    <x v="1"/>
    <n v="8193"/>
  </r>
  <r>
    <n v="4846"/>
    <d v="2024-01-22T13:12:43"/>
    <d v="2024-01-22T13:13:30"/>
    <s v="45961588@ventasyservicios.com.co"/>
    <s v="Brian Fernando Camacho Hernandez"/>
    <m/>
    <d v="2024-01-20T00:00:00"/>
    <s v="1659"/>
    <x v="4"/>
    <m/>
    <m/>
    <m/>
    <m/>
    <m/>
    <m/>
    <m/>
    <m/>
    <s v="info@agropecuariafarallones.com"/>
    <s v="Re: Agropecuaria Farallones S.A NIT 811025389-1"/>
    <s v="3136363146"/>
    <s v="AGROPECUARIA FARALLONES S"/>
    <s v="SOHO"/>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22T00:00:00"/>
    <s v="n"/>
    <s v="n"/>
    <x v="61"/>
    <x v="0"/>
    <x v="0"/>
    <x v="0"/>
    <x v="0"/>
    <n v="1"/>
    <n v="1"/>
    <n v="1"/>
    <n v="1"/>
    <x v="0"/>
    <n v="1"/>
    <s v="3136363146AGROPECUARIA FARALLONES S"/>
    <x v="0"/>
    <d v="2024-01-22T00:00:00"/>
    <x v="4810"/>
    <d v="1899-12-30T00:00:00"/>
    <d v="2024-01-20T00:00:00"/>
    <s v="Hora mal diligenciada."/>
    <d v="1900-01-01T13:13:30"/>
    <x v="0"/>
    <x v="0"/>
    <x v="21"/>
    <x v="0"/>
    <n v="8193"/>
  </r>
  <r>
    <n v="4847"/>
    <d v="2024-01-22T13:12:58"/>
    <d v="2024-01-22T13:13:53"/>
    <s v="45664102@ventasyservicios.com.co"/>
    <s v="Angie Tatiana Tique Cardozo"/>
    <m/>
    <d v="2024-01-22T00:00:00"/>
    <s v="8:36 a.m"/>
    <x v="0"/>
    <m/>
    <m/>
    <m/>
    <m/>
    <m/>
    <m/>
    <m/>
    <m/>
    <s v="mauricio.pino@claro.com.co"/>
    <s v="SOLICITUD CAMBIO VELOCIDAD y TARIFA CLIENTE DROGUERIA ALONSO LIMITADA NIT  800126903-1"/>
    <s v="11258284"/>
    <s v="DROGUERIA ALONSO LIMITADA"/>
    <s v="PYME PEQUEÑA"/>
    <s v="CLIENTE CLARO"/>
    <x v="0"/>
    <m/>
    <s v="FIJO"/>
    <s v="FO"/>
    <s v="CAMBIO PLAN TARIFA"/>
    <m/>
    <m/>
    <m/>
    <m/>
    <m/>
    <s v="INFORMACIÓN - ACLARACIÓN"/>
    <m/>
    <m/>
    <m/>
    <m/>
    <m/>
    <m/>
    <m/>
    <m/>
    <m/>
    <m/>
    <m/>
    <m/>
    <m/>
    <m/>
    <m/>
    <m/>
    <m/>
    <m/>
    <m/>
    <m/>
    <m/>
    <m/>
    <m/>
    <m/>
    <m/>
    <m/>
    <m/>
    <m/>
    <m/>
    <m/>
    <m/>
    <m/>
    <m/>
    <m/>
    <m/>
    <m/>
    <m/>
    <m/>
    <m/>
    <m/>
    <m/>
    <m/>
    <m/>
    <m/>
    <m/>
    <m/>
    <m/>
    <m/>
    <m/>
    <m/>
    <m/>
    <m/>
    <m/>
    <m/>
    <m/>
    <m/>
    <m/>
    <m/>
    <m/>
    <m/>
    <m/>
    <m/>
    <m/>
    <m/>
    <m/>
    <m/>
    <m/>
    <m/>
    <m/>
    <m/>
    <m/>
    <m/>
    <m/>
    <m/>
    <m/>
    <m/>
    <m/>
    <m/>
    <m/>
    <m/>
    <m/>
    <m/>
    <m/>
    <m/>
    <m/>
    <m/>
    <m/>
    <m/>
    <m/>
    <m/>
    <m/>
    <m/>
    <m/>
    <m/>
    <m/>
    <m/>
    <m/>
    <m/>
    <m/>
    <m/>
    <m/>
    <m/>
    <m/>
    <x v="0"/>
    <m/>
    <m/>
    <m/>
    <m/>
    <m/>
    <s v="GESTIONADO"/>
    <m/>
    <d v="2024-01-22T00:00:00"/>
    <s v="NO APLICA"/>
    <s v="NO APLICA"/>
    <x v="22"/>
    <x v="0"/>
    <x v="0"/>
    <x v="0"/>
    <x v="0"/>
    <n v="1"/>
    <n v="1"/>
    <n v="1"/>
    <n v="1"/>
    <x v="0"/>
    <n v="1"/>
    <s v="11258284DROGUERIA ALONSO LIMITADA"/>
    <x v="2"/>
    <d v="2024-01-22T00:00:00"/>
    <x v="4811"/>
    <d v="1899-12-30T00:00:00"/>
    <d v="2024-01-22T08:36:00"/>
    <s v="8:36"/>
    <d v="1899-12-30T04:37:53"/>
    <x v="1"/>
    <x v="1"/>
    <x v="16"/>
    <x v="1"/>
    <n v="8193"/>
  </r>
  <r>
    <n v="4848"/>
    <d v="2024-01-22T13:14:40"/>
    <d v="2024-01-22T13:14:49"/>
    <s v="45113897@ventasyservicios.com.co"/>
    <s v="Diana Carolina Zambrano Cruz"/>
    <m/>
    <d v="2024-01-21T00:00:00"/>
    <s v="13:35"/>
    <x v="4"/>
    <m/>
    <m/>
    <m/>
    <m/>
    <m/>
    <m/>
    <m/>
    <m/>
    <s v="cdelahozl@nvp.com.co"/>
    <s v="Solicitud Unificación facturas Líneas Claro para Nit No. 900730558-4"/>
    <s v="3143628610"/>
    <s v="CAHOZ INVERSIONES S A S -"/>
    <s v="MICRO"/>
    <s v="CLIENTE EXTERNO"/>
    <x v="0"/>
    <m/>
    <s v="MÓVIL"/>
    <m/>
    <m/>
    <s v="INCLUSIONES - EXCLUSIONES"/>
    <m/>
    <m/>
    <m/>
    <m/>
    <m/>
    <m/>
    <m/>
    <m/>
    <m/>
    <m/>
    <m/>
    <m/>
    <m/>
    <m/>
    <m/>
    <m/>
    <m/>
    <m/>
    <m/>
    <m/>
    <m/>
    <m/>
    <m/>
    <m/>
    <s v="INCLUSIÓN"/>
    <m/>
    <m/>
    <m/>
    <m/>
    <m/>
    <m/>
    <m/>
    <m/>
    <m/>
    <m/>
    <m/>
    <m/>
    <m/>
    <m/>
    <m/>
    <m/>
    <m/>
    <m/>
    <m/>
    <m/>
    <m/>
    <m/>
    <m/>
    <m/>
    <m/>
    <m/>
    <m/>
    <m/>
    <m/>
    <m/>
    <m/>
    <m/>
    <m/>
    <m/>
    <m/>
    <m/>
    <m/>
    <m/>
    <m/>
    <m/>
    <m/>
    <m/>
    <m/>
    <m/>
    <m/>
    <m/>
    <m/>
    <m/>
    <m/>
    <m/>
    <m/>
    <m/>
    <m/>
    <m/>
    <m/>
    <m/>
    <m/>
    <m/>
    <m/>
    <m/>
    <m/>
    <m/>
    <m/>
    <m/>
    <m/>
    <m/>
    <m/>
    <m/>
    <m/>
    <m/>
    <m/>
    <m/>
    <m/>
    <m/>
    <m/>
    <m/>
    <m/>
    <m/>
    <m/>
    <m/>
    <m/>
    <m/>
    <m/>
    <x v="0"/>
    <m/>
    <m/>
    <m/>
    <m/>
    <m/>
    <s v="GESTIONADO"/>
    <m/>
    <d v="2024-01-22T00:00:00"/>
    <m/>
    <m/>
    <x v="54"/>
    <x v="0"/>
    <x v="0"/>
    <x v="0"/>
    <x v="0"/>
    <n v="1"/>
    <n v="1"/>
    <n v="1"/>
    <n v="1"/>
    <x v="0"/>
    <n v="1"/>
    <s v="3143628610CAHOZ INVERSIONES S A S -"/>
    <x v="0"/>
    <d v="2024-01-22T00:00:00"/>
    <x v="4812"/>
    <d v="1899-12-30T00:00:00"/>
    <d v="2024-01-21T13:35:00"/>
    <s v="13:35"/>
    <d v="1899-12-30T23:39:49"/>
    <x v="4"/>
    <x v="0"/>
    <x v="30"/>
    <x v="0"/>
    <n v="8193"/>
  </r>
  <r>
    <n v="4849"/>
    <d v="2024-01-22T13:14:42"/>
    <d v="2024-01-22T13:16:01"/>
    <s v="45688293@ventasyservicios.com.co"/>
    <s v="Juan David Mendez"/>
    <m/>
    <d v="2024-01-19T00:00:00"/>
    <s v="15:12"/>
    <x v="0"/>
    <m/>
    <m/>
    <m/>
    <m/>
    <m/>
    <m/>
    <m/>
    <m/>
    <s v="oswal.cuesto@claro.com.co"/>
    <s v="PROBLEMAS CON LINEA 3167366579 HQ5 SAS"/>
    <s v="3167366579"/>
    <s v="HQ5 S.A.S."/>
    <s v="PYME MEDIANA"/>
    <s v="CLIENTE CLARO"/>
    <x v="0"/>
    <m/>
    <s v="MÓVIL"/>
    <m/>
    <m/>
    <s v="FALLAS TÉCNICAS"/>
    <m/>
    <m/>
    <m/>
    <m/>
    <m/>
    <m/>
    <m/>
    <m/>
    <m/>
    <m/>
    <m/>
    <m/>
    <m/>
    <m/>
    <m/>
    <m/>
    <m/>
    <m/>
    <m/>
    <s v="PROGRAMACIÓN O MANEJO DE EQUIPOS"/>
    <m/>
    <m/>
    <m/>
    <m/>
    <m/>
    <m/>
    <m/>
    <m/>
    <m/>
    <m/>
    <m/>
    <m/>
    <m/>
    <m/>
    <m/>
    <m/>
    <m/>
    <m/>
    <m/>
    <m/>
    <m/>
    <m/>
    <m/>
    <m/>
    <m/>
    <m/>
    <m/>
    <m/>
    <m/>
    <m/>
    <m/>
    <m/>
    <m/>
    <m/>
    <m/>
    <m/>
    <m/>
    <m/>
    <m/>
    <m/>
    <m/>
    <m/>
    <m/>
    <m/>
    <m/>
    <m/>
    <m/>
    <m/>
    <m/>
    <m/>
    <m/>
    <m/>
    <m/>
    <m/>
    <m/>
    <m/>
    <m/>
    <m/>
    <m/>
    <m/>
    <m/>
    <m/>
    <m/>
    <m/>
    <m/>
    <m/>
    <m/>
    <m/>
    <m/>
    <m/>
    <m/>
    <m/>
    <m/>
    <m/>
    <m/>
    <m/>
    <m/>
    <m/>
    <m/>
    <m/>
    <m/>
    <m/>
    <m/>
    <m/>
    <m/>
    <m/>
    <m/>
    <m/>
    <x v="1"/>
    <m/>
    <m/>
    <s v="1"/>
    <s v="47"/>
    <s v="BOGOTÁ"/>
    <s v="GESTIONADO"/>
    <m/>
    <d v="2024-01-22T00:00:00"/>
    <m/>
    <m/>
    <x v="134"/>
    <x v="0"/>
    <x v="0"/>
    <x v="0"/>
    <x v="0"/>
    <n v="1"/>
    <n v="1"/>
    <n v="1"/>
    <n v="1"/>
    <x v="0"/>
    <n v="1"/>
    <s v="3167366579HQ5 S.A.S."/>
    <x v="0"/>
    <d v="2024-01-22T00:00:00"/>
    <x v="4813"/>
    <d v="1899-12-30T00:00:00"/>
    <d v="2024-01-19T15:12:00"/>
    <s v="15:12"/>
    <d v="1900-01-01T22:04:01"/>
    <x v="0"/>
    <x v="0"/>
    <x v="4"/>
    <x v="1"/>
    <n v="8193"/>
  </r>
  <r>
    <n v="4850"/>
    <d v="2024-01-22T13:08:13"/>
    <d v="2024-01-22T13:16:31"/>
    <s v="45981202@ventasyservicios.com.co"/>
    <s v="Candida Mayerli Moyano Casallas"/>
    <m/>
    <d v="2024-01-22T00:00:00"/>
    <s v="7:16 a. m"/>
    <x v="5"/>
    <m/>
    <m/>
    <m/>
    <m/>
    <m/>
    <m/>
    <m/>
    <m/>
    <m/>
    <m/>
    <s v="46930786"/>
    <s v="WAM HOTELS SAS"/>
    <s v="MICRO"/>
    <s v="CLIENTE EXTERNO"/>
    <x v="0"/>
    <m/>
    <m/>
    <m/>
    <m/>
    <m/>
    <m/>
    <m/>
    <m/>
    <m/>
    <m/>
    <m/>
    <m/>
    <m/>
    <m/>
    <m/>
    <m/>
    <m/>
    <m/>
    <m/>
    <m/>
    <m/>
    <m/>
    <m/>
    <m/>
    <m/>
    <m/>
    <m/>
    <m/>
    <m/>
    <m/>
    <m/>
    <m/>
    <m/>
    <m/>
    <m/>
    <m/>
    <m/>
    <m/>
    <m/>
    <m/>
    <m/>
    <m/>
    <m/>
    <m/>
    <m/>
    <m/>
    <m/>
    <m/>
    <m/>
    <m/>
    <m/>
    <m/>
    <m/>
    <m/>
    <m/>
    <m/>
    <m/>
    <m/>
    <m/>
    <m/>
    <m/>
    <m/>
    <m/>
    <m/>
    <m/>
    <m/>
    <m/>
    <m/>
    <m/>
    <m/>
    <m/>
    <m/>
    <m/>
    <m/>
    <m/>
    <m/>
    <m/>
    <m/>
    <m/>
    <m/>
    <m/>
    <s v="Comprobante de pago"/>
    <s v="FIJA"/>
    <s v="HFC"/>
    <s v="PAGO YA APLICADO"/>
    <s v="BANCO DAVIVIENDA"/>
    <s v="TRANSFERENCIA CON PAGO A LA REFERENCIA"/>
    <m/>
    <m/>
    <m/>
    <m/>
    <m/>
    <m/>
    <m/>
    <m/>
    <m/>
    <m/>
    <m/>
    <m/>
    <m/>
    <m/>
    <m/>
    <m/>
    <m/>
    <m/>
    <m/>
    <m/>
    <m/>
    <m/>
    <m/>
    <m/>
    <m/>
    <m/>
    <x v="0"/>
    <m/>
    <m/>
    <m/>
    <m/>
    <m/>
    <s v="GESTIONADO"/>
    <m/>
    <d v="2024-01-22T00:00:00"/>
    <m/>
    <m/>
    <x v="70"/>
    <x v="4"/>
    <x v="0"/>
    <x v="0"/>
    <x v="0"/>
    <n v="1"/>
    <n v="1"/>
    <n v="1"/>
    <n v="1"/>
    <x v="0"/>
    <n v="1"/>
    <s v="46930786"/>
    <x v="0"/>
    <d v="2024-01-22T00:00:00"/>
    <x v="4814"/>
    <d v="1899-12-30T00:00:00"/>
    <d v="2024-01-22T07:16:00"/>
    <s v="7:16"/>
    <d v="1899-12-30T06:00:31"/>
    <x v="2"/>
    <x v="2"/>
    <x v="10"/>
    <x v="1"/>
    <n v="8193"/>
  </r>
  <r>
    <n v="4851"/>
    <d v="2024-01-22T13:16:14"/>
    <d v="2024-01-22T13:17:07"/>
    <s v="45077024@ventasyservicios.com.co"/>
    <s v="Leidy Tatiana Pinzon Calderon"/>
    <m/>
    <d v="2024-01-22T00:00:00"/>
    <s v="08:13"/>
    <x v="7"/>
    <m/>
    <m/>
    <m/>
    <m/>
    <m/>
    <m/>
    <s v="tomas.mejia@localpack.com.co"/>
    <s v="RE: CESION LINEA TELEFONICA PLAN LOCALPACK"/>
    <m/>
    <m/>
    <s v="3106379364"/>
    <s v="LOCALPACK S.A"/>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2T00:00:00"/>
    <m/>
    <m/>
    <x v="78"/>
    <x v="6"/>
    <x v="0"/>
    <x v="0"/>
    <x v="0"/>
    <n v="1"/>
    <n v="1"/>
    <n v="1"/>
    <n v="1"/>
    <x v="2"/>
    <n v="2"/>
    <s v="3106379364LOCALPACK S.A"/>
    <x v="2"/>
    <d v="2024-01-22T00:00:00"/>
    <x v="4815"/>
    <d v="1899-12-30T00:00:00"/>
    <d v="2024-01-22T08:13:00"/>
    <s v="08:13"/>
    <d v="1899-12-30T05:04:07"/>
    <x v="1"/>
    <x v="1"/>
    <x v="12"/>
    <x v="1"/>
    <n v="8193"/>
  </r>
  <r>
    <n v="4852"/>
    <d v="2024-01-22T13:15:46"/>
    <d v="2024-01-22T13:17:20"/>
    <s v="46049316@ventasyservicios.com.co"/>
    <s v="Evelin Gicela Diaz Garzon"/>
    <m/>
    <d v="2024-01-20T00:00:00"/>
    <s v="09:53"/>
    <x v="0"/>
    <m/>
    <m/>
    <m/>
    <m/>
    <m/>
    <m/>
    <m/>
    <m/>
    <s v="consejopuntadeleste@gmail"/>
    <s v="Fwd: SILENCIO ADMINISTRATIVO POSITIVO"/>
    <s v="44786457"/>
    <s v="CONJUNTO RESIDENCIAL PUNT"/>
    <s v="SOHO"/>
    <s v="CLIENTE EXTERNO"/>
    <x v="0"/>
    <m/>
    <s v="FIJO"/>
    <s v="HFC"/>
    <s v="PQR"/>
    <m/>
    <m/>
    <m/>
    <m/>
    <m/>
    <m/>
    <m/>
    <m/>
    <m/>
    <m/>
    <m/>
    <m/>
    <m/>
    <m/>
    <m/>
    <m/>
    <m/>
    <m/>
    <m/>
    <m/>
    <m/>
    <m/>
    <m/>
    <m/>
    <m/>
    <m/>
    <m/>
    <m/>
    <m/>
    <m/>
    <m/>
    <m/>
    <m/>
    <m/>
    <m/>
    <m/>
    <m/>
    <s v="NO TIENE RESPUESTA"/>
    <m/>
    <m/>
    <m/>
    <m/>
    <m/>
    <m/>
    <m/>
    <m/>
    <m/>
    <m/>
    <m/>
    <m/>
    <m/>
    <m/>
    <m/>
    <m/>
    <m/>
    <m/>
    <m/>
    <m/>
    <m/>
    <m/>
    <m/>
    <m/>
    <m/>
    <m/>
    <m/>
    <m/>
    <m/>
    <m/>
    <m/>
    <m/>
    <m/>
    <m/>
    <m/>
    <m/>
    <m/>
    <m/>
    <m/>
    <m/>
    <m/>
    <m/>
    <m/>
    <m/>
    <m/>
    <m/>
    <m/>
    <m/>
    <m/>
    <m/>
    <m/>
    <m/>
    <m/>
    <m/>
    <m/>
    <m/>
    <m/>
    <m/>
    <m/>
    <m/>
    <m/>
    <m/>
    <m/>
    <m/>
    <m/>
    <m/>
    <m/>
    <m/>
    <m/>
    <m/>
    <m/>
    <x v="0"/>
    <m/>
    <m/>
    <m/>
    <m/>
    <m/>
    <s v="GESTIONADO"/>
    <m/>
    <d v="2024-01-22T00:00:00"/>
    <m/>
    <m/>
    <x v="12"/>
    <x v="0"/>
    <x v="0"/>
    <x v="0"/>
    <x v="0"/>
    <n v="1"/>
    <n v="1"/>
    <n v="1"/>
    <n v="1"/>
    <x v="0"/>
    <n v="1"/>
    <s v="44786457CONJUNTO RESIDENCIAL PUNT"/>
    <x v="0"/>
    <d v="2024-01-22T00:00:00"/>
    <x v="4816"/>
    <d v="1899-12-30T00:00:00"/>
    <d v="2024-01-20T09:53:00"/>
    <s v="09:53"/>
    <d v="1900-01-01T03:24:20"/>
    <x v="0"/>
    <x v="0"/>
    <x v="22"/>
    <x v="1"/>
    <n v="8193"/>
  </r>
  <r>
    <n v="4853"/>
    <d v="2024-01-22T13:18:34"/>
    <d v="2024-01-22T13:19:17"/>
    <s v="45077024@ventasyservicios.com.co"/>
    <s v="Leidy Tatiana Pinzon Calderon"/>
    <m/>
    <d v="2024-01-22T00:00:00"/>
    <s v="08:25"/>
    <x v="7"/>
    <m/>
    <m/>
    <m/>
    <m/>
    <m/>
    <m/>
    <s v="laura.botero@talento.cloud"/>
    <s v="RE: Cesión linea 3195763451"/>
    <m/>
    <m/>
    <s v="3195763451"/>
    <s v="BOTERO OSPINA SOLUCIONES "/>
    <s v="MICR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2T00:00:00"/>
    <m/>
    <m/>
    <x v="78"/>
    <x v="6"/>
    <x v="0"/>
    <x v="0"/>
    <x v="0"/>
    <n v="1"/>
    <n v="1"/>
    <n v="1"/>
    <n v="1"/>
    <x v="0"/>
    <n v="1"/>
    <s v="3195763451BOTERO OSPINA SOLUCIONES "/>
    <x v="2"/>
    <d v="2024-01-22T00:00:00"/>
    <x v="4817"/>
    <d v="1899-12-30T00:00:00"/>
    <d v="2024-01-22T08:25:00"/>
    <s v="08:25"/>
    <d v="1899-12-30T04:54:17"/>
    <x v="1"/>
    <x v="1"/>
    <x v="12"/>
    <x v="1"/>
    <n v="8193"/>
  </r>
  <r>
    <n v="4854"/>
    <d v="2024-01-22T12:50:59"/>
    <d v="2024-01-22T13:19:52"/>
    <s v="45077040@ventasyservicios.com.co"/>
    <s v="Kimberly Tatiana Sorza Moya"/>
    <m/>
    <d v="2024-01-22T00:00:00"/>
    <s v="11:21 a. m."/>
    <x v="0"/>
    <m/>
    <m/>
    <m/>
    <m/>
    <m/>
    <m/>
    <m/>
    <m/>
    <s v="angie.ortizv@claro.com.co"/>
    <s v="RV: Reclamacion FE E 5770588395 lineas moviles enero 2024"/>
    <s v="8.21531449"/>
    <s v="CORPORACION PARA EL DESARROLLO SOSTENIBL"/>
    <s v="SOHO"/>
    <s v="CLIENTE CLAR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22T00:00:00"/>
    <m/>
    <m/>
    <x v="47"/>
    <x v="0"/>
    <x v="0"/>
    <x v="0"/>
    <x v="0"/>
    <n v="1"/>
    <n v="1"/>
    <n v="1"/>
    <n v="1"/>
    <x v="0"/>
    <n v="1"/>
    <s v="8.21531449CORPORACION PARA EL DESARROLLO SOSTENIBL"/>
    <x v="2"/>
    <d v="2024-01-22T00:00:00"/>
    <x v="4818"/>
    <d v="1899-12-30T00:00:00"/>
    <d v="2024-01-22T11:21:00"/>
    <s v="11:21"/>
    <d v="1899-12-30T01:58:52"/>
    <x v="1"/>
    <x v="1"/>
    <x v="31"/>
    <x v="1"/>
    <n v="8193"/>
  </r>
  <r>
    <n v="4855"/>
    <d v="2024-01-22T13:21:13"/>
    <d v="2024-01-22T13:22:10"/>
    <s v="45077024@ventasyservicios.com.co"/>
    <s v="Leidy Tatiana Pinzon Calderon"/>
    <m/>
    <d v="2024-01-22T00:00:00"/>
    <s v="08:27"/>
    <x v="7"/>
    <m/>
    <m/>
    <m/>
    <m/>
    <m/>
    <m/>
    <s v="N/A"/>
    <s v="RE: RV: RV: RV: Formato cesión contrato y documentos"/>
    <m/>
    <m/>
    <s v="3163446027"/>
    <s v="LUMUMBA SAS"/>
    <s v="PYME PEQUEÑ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2T00:00:00"/>
    <m/>
    <m/>
    <x v="78"/>
    <x v="6"/>
    <x v="0"/>
    <x v="0"/>
    <x v="0"/>
    <n v="1"/>
    <n v="1"/>
    <n v="1"/>
    <n v="1"/>
    <x v="2"/>
    <n v="2"/>
    <s v="3163446027LUMUMBA SAS"/>
    <x v="2"/>
    <d v="2024-01-22T00:00:00"/>
    <x v="4819"/>
    <d v="1899-12-30T00:00:00"/>
    <d v="2024-01-22T08:27:00"/>
    <s v="08:27"/>
    <d v="1899-12-30T04:55:10"/>
    <x v="1"/>
    <x v="1"/>
    <x v="12"/>
    <x v="1"/>
    <n v="8193"/>
  </r>
  <r>
    <n v="4856"/>
    <d v="2024-01-22T13:22:20"/>
    <d v="2024-01-22T13:24:00"/>
    <s v="45077024@ventasyservicios.com.co"/>
    <s v="Leidy Tatiana Pinzon Calderon"/>
    <m/>
    <d v="2024-01-22T00:00:00"/>
    <s v="08:28"/>
    <x v="7"/>
    <m/>
    <m/>
    <m/>
    <m/>
    <m/>
    <m/>
    <s v="Nominabemoti@outlook.com"/>
    <s v="RE: FORMATO CESIÓN DE CONTRATO"/>
    <m/>
    <m/>
    <s v="3104474527"/>
    <s v="AGROINVERSIONES BEMOTI SAS"/>
    <s v="SOHO"/>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2T00:00:00"/>
    <m/>
    <m/>
    <x v="78"/>
    <x v="6"/>
    <x v="0"/>
    <x v="0"/>
    <x v="0"/>
    <n v="1"/>
    <n v="1"/>
    <n v="1"/>
    <n v="1"/>
    <x v="0"/>
    <n v="1"/>
    <s v="3104474527AGROINVERSIONES BEMOTI SAS"/>
    <x v="2"/>
    <d v="2024-01-22T00:00:00"/>
    <x v="4820"/>
    <d v="1899-12-30T00:00:00"/>
    <d v="2024-01-22T08:28:00"/>
    <s v="08:28"/>
    <d v="1899-12-30T04:56:00"/>
    <x v="1"/>
    <x v="1"/>
    <x v="12"/>
    <x v="1"/>
    <n v="8193"/>
  </r>
  <r>
    <n v="4857"/>
    <d v="2024-01-22T12:40:11"/>
    <d v="2024-01-22T13:25:24"/>
    <s v="46046878@ventasyservicios.com.co"/>
    <s v="Laura Alejandra Romero Roa"/>
    <m/>
    <d v="2024-01-22T00:00:00"/>
    <s v="12:35"/>
    <x v="0"/>
    <m/>
    <m/>
    <m/>
    <m/>
    <m/>
    <m/>
    <m/>
    <m/>
    <s v="aboterod@gmail.com; "/>
    <s v="Re: Fwd: Negación de servicio por suplantación de identidad"/>
    <s v="71788800 "/>
    <s v="es Andres Felipe Botero D"/>
    <s v="NO DETERMINADO"/>
    <s v="CLIENTE EXTERNO"/>
    <x v="0"/>
    <m/>
    <s v="FIJO"/>
    <s v="HFC"/>
    <s v="PRODUCTO"/>
    <m/>
    <m/>
    <m/>
    <m/>
    <m/>
    <m/>
    <m/>
    <m/>
    <m/>
    <m/>
    <m/>
    <m/>
    <m/>
    <m/>
    <m/>
    <m/>
    <m/>
    <m/>
    <m/>
    <m/>
    <m/>
    <m/>
    <m/>
    <m/>
    <m/>
    <m/>
    <m/>
    <m/>
    <m/>
    <m/>
    <m/>
    <m/>
    <m/>
    <m/>
    <m/>
    <m/>
    <m/>
    <m/>
    <s v="INFORMACIÓN PLANES - TARIFAS"/>
    <m/>
    <m/>
    <m/>
    <m/>
    <m/>
    <m/>
    <m/>
    <m/>
    <m/>
    <m/>
    <m/>
    <m/>
    <m/>
    <m/>
    <m/>
    <m/>
    <m/>
    <m/>
    <m/>
    <m/>
    <m/>
    <m/>
    <m/>
    <m/>
    <m/>
    <m/>
    <m/>
    <m/>
    <m/>
    <m/>
    <m/>
    <m/>
    <m/>
    <m/>
    <m/>
    <m/>
    <m/>
    <m/>
    <m/>
    <m/>
    <m/>
    <m/>
    <m/>
    <m/>
    <m/>
    <m/>
    <m/>
    <m/>
    <m/>
    <m/>
    <m/>
    <m/>
    <m/>
    <m/>
    <m/>
    <m/>
    <m/>
    <m/>
    <m/>
    <m/>
    <m/>
    <m/>
    <m/>
    <m/>
    <m/>
    <m/>
    <m/>
    <m/>
    <m/>
    <m/>
    <x v="0"/>
    <m/>
    <m/>
    <m/>
    <m/>
    <m/>
    <s v="GESTIONADO"/>
    <m/>
    <d v="2024-01-22T00:00:00"/>
    <m/>
    <m/>
    <x v="13"/>
    <x v="0"/>
    <x v="0"/>
    <x v="0"/>
    <x v="0"/>
    <n v="1"/>
    <n v="1"/>
    <n v="1"/>
    <n v="1"/>
    <x v="0"/>
    <n v="1"/>
    <s v="71788800 es Andres Felipe Botero D"/>
    <x v="2"/>
    <d v="2024-01-22T00:00:00"/>
    <x v="4821"/>
    <d v="1899-12-30T00:00:00"/>
    <d v="2024-01-22T12:35:00"/>
    <s v="12:35"/>
    <d v="1899-12-30T00:50:24"/>
    <x v="1"/>
    <x v="1"/>
    <x v="27"/>
    <x v="1"/>
    <n v="8193"/>
  </r>
  <r>
    <n v="4858"/>
    <d v="2024-01-22T13:25:04"/>
    <d v="2024-01-22T13:25:45"/>
    <s v="45077024@ventasyservicios.com.co"/>
    <s v="Leidy Tatiana Pinzon Calderon"/>
    <m/>
    <d v="2024-01-22T00:00:00"/>
    <s v="08:40"/>
    <x v="7"/>
    <m/>
    <m/>
    <m/>
    <m/>
    <m/>
    <m/>
    <s v="andresvb14@gmail.com"/>
    <s v="Fwd: SOLICITUD DE CESIÓN DE CONTRATO No. 07008879"/>
    <m/>
    <m/>
    <s v="7008879"/>
    <s v="Andrés Villamizar Barreto"/>
    <s v="PYME MEDIANA"/>
    <s v="CLIENTE EXTERNO"/>
    <x v="0"/>
    <m/>
    <m/>
    <m/>
    <m/>
    <m/>
    <m/>
    <m/>
    <m/>
    <m/>
    <m/>
    <m/>
    <m/>
    <m/>
    <m/>
    <m/>
    <m/>
    <m/>
    <m/>
    <m/>
    <m/>
    <m/>
    <m/>
    <m/>
    <m/>
    <m/>
    <m/>
    <m/>
    <m/>
    <m/>
    <m/>
    <m/>
    <m/>
    <m/>
    <m/>
    <m/>
    <m/>
    <m/>
    <m/>
    <m/>
    <m/>
    <m/>
    <m/>
    <m/>
    <m/>
    <m/>
    <m/>
    <m/>
    <m/>
    <m/>
    <m/>
    <m/>
    <m/>
    <m/>
    <m/>
    <m/>
    <m/>
    <m/>
    <m/>
    <m/>
    <m/>
    <m/>
    <m/>
    <m/>
    <m/>
    <m/>
    <m/>
    <m/>
    <m/>
    <m/>
    <m/>
    <m/>
    <m/>
    <m/>
    <s v="MÓVIL"/>
    <m/>
    <s v="CESIÓN INFORMATIVO"/>
    <m/>
    <s v="REQUISITOS"/>
    <m/>
    <m/>
    <m/>
    <m/>
    <m/>
    <m/>
    <m/>
    <m/>
    <m/>
    <m/>
    <m/>
    <m/>
    <m/>
    <m/>
    <m/>
    <m/>
    <m/>
    <m/>
    <m/>
    <m/>
    <m/>
    <m/>
    <m/>
    <m/>
    <m/>
    <m/>
    <m/>
    <m/>
    <m/>
    <m/>
    <m/>
    <m/>
    <m/>
    <m/>
    <m/>
    <x v="0"/>
    <m/>
    <m/>
    <m/>
    <m/>
    <m/>
    <s v="GESTIONADO"/>
    <m/>
    <d v="2024-01-22T00:00:00"/>
    <m/>
    <m/>
    <x v="78"/>
    <x v="6"/>
    <x v="0"/>
    <x v="13"/>
    <x v="1"/>
    <n v="1"/>
    <n v="1"/>
    <n v="1"/>
    <n v="1"/>
    <x v="0"/>
    <n v="1"/>
    <s v="7008879Andrés Villamizar Barreto"/>
    <x v="2"/>
    <d v="2024-01-22T00:00:00"/>
    <x v="4822"/>
    <d v="1899-12-30T00:00:00"/>
    <d v="2024-01-22T08:40:00"/>
    <s v="08:40"/>
    <d v="1899-12-30T04:45:45"/>
    <x v="1"/>
    <x v="1"/>
    <x v="12"/>
    <x v="1"/>
    <n v="8193"/>
  </r>
  <r>
    <n v="4859"/>
    <d v="2024-01-22T13:25:26"/>
    <d v="2024-01-22T13:26:20"/>
    <s v="46046878@ventasyservicios.com.co"/>
    <s v="Laura Alejandra Romero Roa"/>
    <m/>
    <d v="2024-01-22T00:00:00"/>
    <s v="13:22"/>
    <x v="0"/>
    <m/>
    <m/>
    <m/>
    <m/>
    <m/>
    <m/>
    <m/>
    <m/>
    <s v="mleo92622@gmail.com; "/>
    <s v="Re: Fwd: Solicitud colaboración Cancelación cuenta 67241329"/>
    <s v="1057603623"/>
    <s v=" MARBEL VIV GONZALEZ BETA"/>
    <s v="NO DETERMINAD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22T00:00:00"/>
    <m/>
    <m/>
    <x v="58"/>
    <x v="0"/>
    <x v="0"/>
    <x v="0"/>
    <x v="0"/>
    <n v="1"/>
    <n v="1"/>
    <n v="1"/>
    <n v="1"/>
    <x v="0"/>
    <n v="1"/>
    <s v="1057603623 MARBEL VIV GONZALEZ BETA"/>
    <x v="2"/>
    <d v="2024-01-22T00:00:00"/>
    <x v="4823"/>
    <d v="1899-12-30T00:00:00"/>
    <d v="2024-01-22T13:22:00"/>
    <s v="13:22"/>
    <d v="1899-12-30T00:04:20"/>
    <x v="1"/>
    <x v="1"/>
    <x v="27"/>
    <x v="1"/>
    <n v="8193"/>
  </r>
  <r>
    <n v="4860"/>
    <d v="2024-01-22T13:26:28"/>
    <d v="2024-01-22T13:27:17"/>
    <s v="46046878@ventasyservicios.com.co"/>
    <s v="Laura Alejandra Romero Roa"/>
    <m/>
    <d v="2024-01-22T00:00:00"/>
    <s v="13:03"/>
    <x v="0"/>
    <m/>
    <m/>
    <m/>
    <m/>
    <m/>
    <m/>
    <m/>
    <m/>
    <s v="megalocura.palmira@hotmail.com; "/>
    <s v="Re: Fwd: Solicitud colaboración Cancelación cuenta 67241329"/>
    <s v="901165105"/>
    <s v="Megalocura s.a.s"/>
    <s v="NO DETERMINADO"/>
    <s v="CLIENTE EXTERNO"/>
    <x v="0"/>
    <m/>
    <s v="FIJO"/>
    <s v="HFC"/>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22T00:00:00"/>
    <m/>
    <m/>
    <x v="0"/>
    <x v="0"/>
    <x v="0"/>
    <x v="0"/>
    <x v="0"/>
    <n v="1"/>
    <n v="1"/>
    <n v="1"/>
    <n v="1"/>
    <x v="0"/>
    <n v="1"/>
    <s v="901165105Megalocura s.a.s"/>
    <x v="2"/>
    <d v="2024-01-22T00:00:00"/>
    <x v="4824"/>
    <d v="1899-12-30T00:00:00"/>
    <d v="2024-01-22T13:03:00"/>
    <s v="13:03"/>
    <d v="1899-12-30T00:24:17"/>
    <x v="1"/>
    <x v="1"/>
    <x v="27"/>
    <x v="1"/>
    <n v="8193"/>
  </r>
  <r>
    <n v="4861"/>
    <d v="2024-01-22T13:05:50"/>
    <d v="2024-01-22T13:33:32"/>
    <s v="45077016@ventasyservicios.com.co"/>
    <s v="Luis Guanuquiza Dominguez"/>
    <m/>
    <d v="2024-01-22T00:00:00"/>
    <s v="08:49"/>
    <x v="3"/>
    <m/>
    <s v="15572809"/>
    <m/>
    <m/>
    <m/>
    <m/>
    <m/>
    <m/>
    <m/>
    <m/>
    <s v="900714689"/>
    <s v="WA SOLUTIONS SAS"/>
    <s v="PYME MEDIANA"/>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22T00:00:00"/>
    <m/>
    <m/>
    <x v="19"/>
    <x v="3"/>
    <x v="0"/>
    <x v="0"/>
    <x v="0"/>
    <n v="1"/>
    <n v="1"/>
    <n v="1"/>
    <n v="1"/>
    <x v="0"/>
    <n v="1"/>
    <s v="900714689WA SOLUTIONS SAS"/>
    <x v="2"/>
    <d v="2024-01-22T00:00:00"/>
    <x v="4825"/>
    <d v="1899-12-30T00:00:00"/>
    <d v="2024-01-22T08:49:00"/>
    <s v="08:49"/>
    <d v="1899-12-30T04:44:32"/>
    <x v="1"/>
    <x v="1"/>
    <x v="25"/>
    <x v="1"/>
    <n v="8193"/>
  </r>
  <r>
    <n v="4862"/>
    <d v="2024-01-22T13:33:20"/>
    <d v="2024-01-22T13:34:42"/>
    <s v="46049316@ventasyservicios.com.co"/>
    <s v="Evelin Gicela Diaz Garzon"/>
    <m/>
    <d v="2024-01-20T00:00:00"/>
    <s v="12:47"/>
    <x v="0"/>
    <m/>
    <m/>
    <m/>
    <m/>
    <m/>
    <m/>
    <m/>
    <m/>
    <s v="paola.serna@claro.com.co"/>
    <s v="CANCELACION SERVICIO INTERNET CUENTA 24175966 POR REEMPLAZO DE TECNOLOGIA FIBRA GPON// EXPORT HEALTH S.A.S//  NIT 900347399-8 //  FO 200 MB"/>
    <s v="24175966"/>
    <s v=" EXPORT HEALTH SAS "/>
    <s v="SOHO"/>
    <s v="CLIENTE CLAR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22T00:00:00"/>
    <m/>
    <m/>
    <x v="58"/>
    <x v="0"/>
    <x v="0"/>
    <x v="0"/>
    <x v="0"/>
    <n v="1"/>
    <n v="1"/>
    <n v="1"/>
    <n v="1"/>
    <x v="0"/>
    <n v="1"/>
    <s v="24175966 EXPORT HEALTH SAS "/>
    <x v="0"/>
    <d v="2024-01-22T00:00:00"/>
    <x v="4826"/>
    <d v="1899-12-30T00:00:00"/>
    <d v="2024-01-20T12:47:00"/>
    <s v="12:47"/>
    <d v="1900-01-01T00:47:42"/>
    <x v="0"/>
    <x v="0"/>
    <x v="22"/>
    <x v="1"/>
    <n v="8193"/>
  </r>
  <r>
    <n v="4863"/>
    <d v="2024-01-22T13:27:19"/>
    <d v="2024-01-22T13:35:06"/>
    <s v="46046878@ventasyservicios.com.co"/>
    <s v="Laura Alejandra Romero Roa"/>
    <m/>
    <d v="2024-01-22T00:00:00"/>
    <s v="13:31"/>
    <x v="0"/>
    <m/>
    <m/>
    <m/>
    <m/>
    <m/>
    <m/>
    <m/>
    <m/>
    <s v="mateconsferreterias@gmail.com"/>
    <s v="Fwd: Solicitud de IP certificada"/>
    <s v="900574332"/>
    <s v="Materiales para la construcción y ferreterias sas"/>
    <s v="NO DETERMINADO"/>
    <s v="CLIENTE EXTERNO"/>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22T00:00:00"/>
    <m/>
    <m/>
    <x v="57"/>
    <x v="0"/>
    <x v="0"/>
    <x v="0"/>
    <x v="0"/>
    <n v="1"/>
    <n v="1"/>
    <n v="1"/>
    <n v="1"/>
    <x v="0"/>
    <n v="1"/>
    <s v="900574332Materiales para la construcción y ferreterias sas"/>
    <x v="2"/>
    <d v="2024-01-22T00:00:00"/>
    <x v="4827"/>
    <d v="1899-12-30T00:00:00"/>
    <d v="2024-01-22T13:31:00"/>
    <s v="13:31"/>
    <d v="1899-12-30T00:04:06"/>
    <x v="1"/>
    <x v="1"/>
    <x v="27"/>
    <x v="1"/>
    <n v="8193"/>
  </r>
  <r>
    <n v="4864"/>
    <d v="2024-01-22T13:35:51"/>
    <d v="2024-01-22T13:37:13"/>
    <s v="45961588@ventasyservicios.com.co"/>
    <s v="Brian Fernando Camacho Hernandez"/>
    <m/>
    <d v="2024-01-20T00:00:00"/>
    <s v="1412"/>
    <x v="4"/>
    <m/>
    <m/>
    <m/>
    <m/>
    <m/>
    <m/>
    <m/>
    <m/>
    <s v="guadalupe.medinal.ext@claro.com.co"/>
    <s v="Re: SOLICITUD DE CANCELACION DE CTA PYME"/>
    <s v="87698417"/>
    <s v="VEGA HERNANDEZ SAS       "/>
    <s v="NO DETERMINADO"/>
    <s v="CLIENTE EXTERNO"/>
    <x v="0"/>
    <m/>
    <s v="FIJO"/>
    <s v="HFC"/>
    <s v="CANCELACIÓN DE SERVICIO"/>
    <m/>
    <m/>
    <m/>
    <m/>
    <m/>
    <m/>
    <m/>
    <s v="COLOCACIÓN"/>
    <m/>
    <m/>
    <m/>
    <m/>
    <m/>
    <m/>
    <m/>
    <m/>
    <m/>
    <m/>
    <m/>
    <m/>
    <m/>
    <m/>
    <m/>
    <m/>
    <m/>
    <m/>
    <m/>
    <m/>
    <m/>
    <m/>
    <m/>
    <m/>
    <m/>
    <m/>
    <m/>
    <m/>
    <m/>
    <m/>
    <m/>
    <m/>
    <m/>
    <m/>
    <m/>
    <m/>
    <m/>
    <m/>
    <m/>
    <m/>
    <m/>
    <m/>
    <m/>
    <m/>
    <m/>
    <m/>
    <m/>
    <m/>
    <m/>
    <m/>
    <m/>
    <m/>
    <m/>
    <m/>
    <m/>
    <m/>
    <m/>
    <m/>
    <m/>
    <m/>
    <m/>
    <m/>
    <m/>
    <m/>
    <m/>
    <m/>
    <m/>
    <m/>
    <m/>
    <m/>
    <m/>
    <m/>
    <m/>
    <m/>
    <m/>
    <m/>
    <m/>
    <m/>
    <m/>
    <m/>
    <m/>
    <m/>
    <m/>
    <m/>
    <m/>
    <m/>
    <m/>
    <m/>
    <m/>
    <m/>
    <m/>
    <m/>
    <m/>
    <m/>
    <m/>
    <m/>
    <m/>
    <s v="TOTAL"/>
    <m/>
    <s v="CALIDAD DE SERVICIO"/>
    <m/>
    <x v="2"/>
    <s v="3002053306"/>
    <s v="na"/>
    <s v="1"/>
    <m/>
    <m/>
    <s v="GESTIONADO"/>
    <m/>
    <d v="2024-01-22T00:00:00"/>
    <s v="na"/>
    <s v="na"/>
    <x v="74"/>
    <x v="0"/>
    <x v="0"/>
    <x v="0"/>
    <x v="0"/>
    <n v="1"/>
    <n v="1"/>
    <n v="1"/>
    <n v="1"/>
    <x v="0"/>
    <n v="1"/>
    <s v="87698417VEGA HERNANDEZ SAS       "/>
    <x v="0"/>
    <d v="2024-01-22T00:00:00"/>
    <x v="4828"/>
    <d v="1899-12-30T00:00:00"/>
    <d v="2024-01-20T00:00:00"/>
    <s v="Hora mal diligenciada."/>
    <d v="1900-01-01T13:37:13"/>
    <x v="0"/>
    <x v="0"/>
    <x v="21"/>
    <x v="0"/>
    <n v="8193"/>
  </r>
  <r>
    <n v="4865"/>
    <d v="2024-01-22T13:30:22"/>
    <d v="2024-01-22T13:38:09"/>
    <s v="45688293@ventasyservicios.com.co"/>
    <s v="Juan David Mendez"/>
    <m/>
    <d v="2024-01-20T00:00:00"/>
    <s v="10:37"/>
    <x v="0"/>
    <m/>
    <m/>
    <m/>
    <m/>
    <m/>
    <m/>
    <m/>
    <m/>
    <s v="contactopyme.co@claro.com.co"/>
    <s v="Fwd: RE: RECUPERACION DE LINEA // CYRES DE COLOMBIA SAS // 830088202-0"/>
    <s v="3005370656"/>
    <s v="CYRES DE COLOMBIA S.A.S."/>
    <s v="PYME MEDIANA"/>
    <s v="CLIENTE EXTERNO"/>
    <x v="0"/>
    <m/>
    <s v="MÓVIL"/>
    <m/>
    <m/>
    <s v="RECONEXIÓN - REINSTALACIÓN"/>
    <m/>
    <m/>
    <m/>
    <m/>
    <m/>
    <m/>
    <m/>
    <m/>
    <m/>
    <m/>
    <m/>
    <m/>
    <m/>
    <m/>
    <m/>
    <m/>
    <m/>
    <m/>
    <m/>
    <m/>
    <m/>
    <m/>
    <m/>
    <m/>
    <m/>
    <m/>
    <m/>
    <m/>
    <m/>
    <m/>
    <m/>
    <m/>
    <m/>
    <m/>
    <m/>
    <m/>
    <m/>
    <m/>
    <m/>
    <m/>
    <m/>
    <m/>
    <s v="REINSTALACIÓN / RECONEXIÓN POR MORA"/>
    <m/>
    <m/>
    <m/>
    <m/>
    <m/>
    <m/>
    <m/>
    <m/>
    <m/>
    <m/>
    <m/>
    <m/>
    <m/>
    <m/>
    <m/>
    <m/>
    <m/>
    <m/>
    <m/>
    <m/>
    <m/>
    <m/>
    <m/>
    <m/>
    <m/>
    <m/>
    <m/>
    <m/>
    <m/>
    <m/>
    <m/>
    <m/>
    <m/>
    <m/>
    <m/>
    <m/>
    <m/>
    <m/>
    <m/>
    <m/>
    <m/>
    <m/>
    <m/>
    <m/>
    <m/>
    <m/>
    <m/>
    <m/>
    <m/>
    <m/>
    <m/>
    <m/>
    <m/>
    <m/>
    <m/>
    <m/>
    <m/>
    <m/>
    <m/>
    <m/>
    <m/>
    <m/>
    <m/>
    <m/>
    <m/>
    <x v="0"/>
    <m/>
    <m/>
    <m/>
    <m/>
    <m/>
    <s v="GESTIONADO"/>
    <m/>
    <d v="2024-01-22T00:00:00"/>
    <m/>
    <m/>
    <x v="33"/>
    <x v="0"/>
    <x v="0"/>
    <x v="0"/>
    <x v="0"/>
    <n v="1"/>
    <n v="1"/>
    <n v="1"/>
    <n v="1"/>
    <x v="0"/>
    <n v="1"/>
    <s v="3005370656CYRES DE COLOMBIA S.A.S."/>
    <x v="0"/>
    <d v="2024-01-22T00:00:00"/>
    <x v="4829"/>
    <d v="1899-12-30T00:00:00"/>
    <d v="2024-01-20T10:37:00"/>
    <s v="10:37"/>
    <d v="1900-01-01T03:01:09"/>
    <x v="0"/>
    <x v="0"/>
    <x v="4"/>
    <x v="1"/>
    <n v="8193"/>
  </r>
  <r>
    <n v="4866"/>
    <d v="2024-01-22T13:23:43"/>
    <d v="2024-01-22T13:38:46"/>
    <s v="45981202@ventasyservicios.com.co"/>
    <s v="Candida Mayerli Moyano Casallas"/>
    <m/>
    <d v="2024-01-22T00:00:00"/>
    <s v="7:45 a. m"/>
    <x v="5"/>
    <m/>
    <m/>
    <m/>
    <m/>
    <m/>
    <m/>
    <m/>
    <m/>
    <m/>
    <m/>
    <s v="8.21673075"/>
    <s v="COOPERATIVA INTEGRAL PARA LA EDUCACION YUMBO "/>
    <s v="PYME MEDIANA"/>
    <s v="CLIENTE EXTERNO"/>
    <x v="0"/>
    <m/>
    <m/>
    <m/>
    <m/>
    <m/>
    <m/>
    <m/>
    <m/>
    <m/>
    <m/>
    <m/>
    <m/>
    <m/>
    <m/>
    <m/>
    <m/>
    <m/>
    <m/>
    <m/>
    <m/>
    <m/>
    <m/>
    <m/>
    <m/>
    <m/>
    <m/>
    <m/>
    <m/>
    <m/>
    <m/>
    <m/>
    <m/>
    <m/>
    <m/>
    <m/>
    <m/>
    <m/>
    <m/>
    <m/>
    <m/>
    <m/>
    <m/>
    <m/>
    <m/>
    <m/>
    <m/>
    <m/>
    <m/>
    <m/>
    <m/>
    <m/>
    <m/>
    <m/>
    <m/>
    <m/>
    <m/>
    <m/>
    <m/>
    <m/>
    <m/>
    <m/>
    <m/>
    <m/>
    <m/>
    <m/>
    <m/>
    <m/>
    <m/>
    <m/>
    <m/>
    <m/>
    <m/>
    <m/>
    <m/>
    <m/>
    <m/>
    <m/>
    <m/>
    <m/>
    <m/>
    <m/>
    <s v="PAGO FACTURA  NO REFLEJADA"/>
    <s v="MÓVIL"/>
    <m/>
    <s v="COMPROBANTE NO VALIDO"/>
    <m/>
    <m/>
    <m/>
    <m/>
    <m/>
    <m/>
    <m/>
    <m/>
    <m/>
    <m/>
    <m/>
    <m/>
    <m/>
    <m/>
    <m/>
    <m/>
    <m/>
    <m/>
    <m/>
    <m/>
    <m/>
    <m/>
    <m/>
    <m/>
    <m/>
    <m/>
    <m/>
    <m/>
    <x v="0"/>
    <m/>
    <m/>
    <m/>
    <m/>
    <m/>
    <s v="GESTIONADO"/>
    <m/>
    <d v="2024-01-22T00:00:00"/>
    <m/>
    <m/>
    <x v="71"/>
    <x v="4"/>
    <x v="0"/>
    <x v="0"/>
    <x v="0"/>
    <n v="1"/>
    <n v="1"/>
    <n v="1"/>
    <n v="1"/>
    <x v="0"/>
    <n v="1"/>
    <s v="8.21673075"/>
    <x v="2"/>
    <d v="2024-01-22T00:00:00"/>
    <x v="4830"/>
    <d v="1899-12-30T00:00:00"/>
    <d v="2024-01-22T07:45:00"/>
    <s v="7:45"/>
    <d v="1899-12-30T05:53:46"/>
    <x v="1"/>
    <x v="1"/>
    <x v="10"/>
    <x v="1"/>
    <n v="8193"/>
  </r>
  <r>
    <n v="4867"/>
    <d v="2024-01-22T13:19:54"/>
    <d v="2024-01-22T13:39:45"/>
    <s v="45077040@ventasyservicios.com.co"/>
    <s v="Kimberly Tatiana Sorza Moya"/>
    <m/>
    <d v="2024-01-22T00:00:00"/>
    <s v="10:17 a. m."/>
    <x v="0"/>
    <m/>
    <m/>
    <m/>
    <m/>
    <m/>
    <m/>
    <m/>
    <m/>
    <s v="jeysson.lunam@claro.com.co"/>
    <s v="RV: SOLICITUD REPOSICION SIMCARD NAUTICA INTEGRAL SAS"/>
    <s v="3218666995"/>
    <s v="NAUTICA INTEGRAL S.A.S"/>
    <s v="SOHO"/>
    <s v="CLIENTE CLARO"/>
    <x v="0"/>
    <m/>
    <s v="MÓVIL"/>
    <m/>
    <m/>
    <s v="SIMCARD"/>
    <m/>
    <m/>
    <m/>
    <m/>
    <m/>
    <m/>
    <m/>
    <m/>
    <m/>
    <m/>
    <m/>
    <m/>
    <m/>
    <m/>
    <m/>
    <m/>
    <m/>
    <m/>
    <m/>
    <m/>
    <m/>
    <m/>
    <m/>
    <m/>
    <m/>
    <m/>
    <m/>
    <m/>
    <m/>
    <m/>
    <m/>
    <m/>
    <m/>
    <m/>
    <m/>
    <m/>
    <m/>
    <m/>
    <m/>
    <m/>
    <m/>
    <m/>
    <m/>
    <m/>
    <m/>
    <m/>
    <m/>
    <m/>
    <m/>
    <m/>
    <m/>
    <m/>
    <m/>
    <s v="AUTORIZACIÓN"/>
    <m/>
    <m/>
    <m/>
    <m/>
    <m/>
    <m/>
    <m/>
    <m/>
    <m/>
    <m/>
    <m/>
    <m/>
    <m/>
    <m/>
    <m/>
    <m/>
    <m/>
    <m/>
    <m/>
    <m/>
    <m/>
    <m/>
    <m/>
    <m/>
    <m/>
    <m/>
    <m/>
    <m/>
    <m/>
    <m/>
    <m/>
    <m/>
    <m/>
    <m/>
    <m/>
    <m/>
    <m/>
    <m/>
    <m/>
    <m/>
    <m/>
    <m/>
    <m/>
    <m/>
    <m/>
    <m/>
    <m/>
    <m/>
    <m/>
    <m/>
    <m/>
    <m/>
    <m/>
    <m/>
    <x v="0"/>
    <m/>
    <m/>
    <m/>
    <m/>
    <m/>
    <s v="GESTIONADO"/>
    <m/>
    <d v="2024-01-22T00:00:00"/>
    <m/>
    <m/>
    <x v="27"/>
    <x v="0"/>
    <x v="0"/>
    <x v="0"/>
    <x v="0"/>
    <n v="1"/>
    <n v="1"/>
    <n v="1"/>
    <n v="1"/>
    <x v="0"/>
    <n v="1"/>
    <s v="3218666995NAUTICA INTEGRAL S.A.S"/>
    <x v="2"/>
    <d v="2024-01-22T00:00:00"/>
    <x v="4831"/>
    <d v="1899-12-30T00:00:00"/>
    <d v="2024-01-22T10:17:00"/>
    <s v="10:17"/>
    <d v="1899-12-30T03:22:45"/>
    <x v="1"/>
    <x v="1"/>
    <x v="31"/>
    <x v="1"/>
    <n v="8193"/>
  </r>
  <r>
    <n v="4868"/>
    <d v="2024-01-22T13:33:23"/>
    <d v="2024-01-22T13:42:41"/>
    <s v="46046817@ventasyservicios.com.co"/>
    <s v="Nicolas Romero Parra"/>
    <m/>
    <d v="2024-01-20T00:00:00"/>
    <s v="11:21"/>
    <x v="0"/>
    <m/>
    <m/>
    <m/>
    <m/>
    <m/>
    <m/>
    <m/>
    <m/>
    <s v="roca12062020@outlook.com"/>
    <s v="YELLOWCLUB SAS"/>
    <s v="20921348"/>
    <s v="YELLOWCLUB SAS"/>
    <s v="PYME MEDIANA"/>
    <s v="CLIENTE CLARO"/>
    <x v="0"/>
    <m/>
    <s v="FIJO"/>
    <s v="HFC"/>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22T00:00:00"/>
    <s v="N/A"/>
    <s v="997105662"/>
    <x v="0"/>
    <x v="0"/>
    <x v="0"/>
    <x v="24"/>
    <x v="1"/>
    <n v="1"/>
    <n v="1"/>
    <n v="1"/>
    <n v="1"/>
    <x v="0"/>
    <n v="1"/>
    <s v="20921348YELLOWCLUB SAS"/>
    <x v="1"/>
    <d v="2024-01-22T00:00:00"/>
    <x v="4832"/>
    <d v="1899-12-30T00:00:00"/>
    <d v="2024-01-20T11:21:00"/>
    <s v="11:21"/>
    <d v="1900-01-01T02:21:41"/>
    <x v="0"/>
    <x v="0"/>
    <x v="3"/>
    <x v="1"/>
    <n v="8193"/>
  </r>
  <r>
    <n v="4869"/>
    <d v="2024-01-22T13:35:03"/>
    <d v="2024-01-22T13:43:15"/>
    <s v="45077016@ventasyservicios.com.co"/>
    <s v="Luis Guanuquiza Dominguez"/>
    <m/>
    <d v="2024-01-22T00:00:00"/>
    <s v="08:51"/>
    <x v="3"/>
    <m/>
    <s v="15572811"/>
    <m/>
    <m/>
    <m/>
    <m/>
    <m/>
    <m/>
    <m/>
    <m/>
    <s v="800254221"/>
    <s v="PAYCO LIMITADA"/>
    <s v="PYME MEDIANA"/>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22T00:00:00"/>
    <m/>
    <m/>
    <x v="31"/>
    <x v="3"/>
    <x v="0"/>
    <x v="0"/>
    <x v="0"/>
    <n v="1"/>
    <n v="1"/>
    <n v="1"/>
    <n v="1"/>
    <x v="0"/>
    <n v="1"/>
    <s v="800254221PAYCO LIMITADA"/>
    <x v="2"/>
    <d v="2024-01-22T00:00:00"/>
    <x v="4833"/>
    <d v="1899-12-30T00:00:00"/>
    <d v="2024-01-22T08:51:00"/>
    <s v="08:51"/>
    <d v="1899-12-30T04:52:15"/>
    <x v="1"/>
    <x v="1"/>
    <x v="25"/>
    <x v="1"/>
    <n v="8193"/>
  </r>
  <r>
    <n v="4870"/>
    <d v="2024-01-22T13:41:41"/>
    <d v="2024-01-22T13:43:45"/>
    <s v="45688293@ventasyservicios.com.co"/>
    <s v="Juan David Mendez"/>
    <m/>
    <d v="2024-01-20T00:00:00"/>
    <s v="10:40"/>
    <x v="0"/>
    <m/>
    <m/>
    <m/>
    <m/>
    <m/>
    <m/>
    <m/>
    <m/>
    <s v="contactopyme.co@claro.com.co"/>
    <s v="Fwd: 9 FISCALÍA GENERAL DE LA NACIÓN"/>
    <s v="8608734976283"/>
    <s v="ONLY MUEBLES"/>
    <s v="NO DETERMINADO"/>
    <s v="CLIENTE EXTERNO"/>
    <x v="0"/>
    <m/>
    <s v="MÓVIL"/>
    <m/>
    <m/>
    <s v="PQR"/>
    <m/>
    <m/>
    <m/>
    <m/>
    <m/>
    <m/>
    <m/>
    <m/>
    <m/>
    <m/>
    <m/>
    <m/>
    <m/>
    <m/>
    <m/>
    <m/>
    <m/>
    <m/>
    <m/>
    <m/>
    <m/>
    <m/>
    <m/>
    <m/>
    <m/>
    <m/>
    <m/>
    <m/>
    <m/>
    <m/>
    <m/>
    <m/>
    <m/>
    <m/>
    <m/>
    <m/>
    <s v="SOLICITUD SIC"/>
    <m/>
    <m/>
    <m/>
    <m/>
    <m/>
    <m/>
    <m/>
    <m/>
    <m/>
    <m/>
    <m/>
    <m/>
    <m/>
    <m/>
    <m/>
    <m/>
    <m/>
    <m/>
    <m/>
    <m/>
    <m/>
    <m/>
    <m/>
    <m/>
    <m/>
    <m/>
    <m/>
    <m/>
    <m/>
    <m/>
    <m/>
    <m/>
    <m/>
    <m/>
    <m/>
    <m/>
    <m/>
    <m/>
    <m/>
    <m/>
    <m/>
    <m/>
    <m/>
    <m/>
    <m/>
    <m/>
    <m/>
    <m/>
    <m/>
    <m/>
    <m/>
    <m/>
    <m/>
    <m/>
    <m/>
    <m/>
    <m/>
    <m/>
    <m/>
    <m/>
    <m/>
    <m/>
    <m/>
    <m/>
    <m/>
    <m/>
    <m/>
    <m/>
    <m/>
    <m/>
    <m/>
    <x v="0"/>
    <m/>
    <m/>
    <m/>
    <m/>
    <m/>
    <s v="GESTIONADO"/>
    <m/>
    <d v="2024-01-22T00:00:00"/>
    <m/>
    <m/>
    <x v="211"/>
    <x v="0"/>
    <x v="0"/>
    <x v="0"/>
    <x v="0"/>
    <n v="1"/>
    <n v="1"/>
    <n v="1"/>
    <n v="1"/>
    <x v="0"/>
    <n v="1"/>
    <s v="8608734976283ONLY MUEBLES"/>
    <x v="0"/>
    <d v="2024-01-22T00:00:00"/>
    <x v="4834"/>
    <d v="1899-12-30T00:00:00"/>
    <d v="2024-01-20T10:40:00"/>
    <s v="10:40"/>
    <d v="1900-01-01T03:03:45"/>
    <x v="0"/>
    <x v="0"/>
    <x v="4"/>
    <x v="1"/>
    <n v="8193"/>
  </r>
  <r>
    <n v="4871"/>
    <d v="2024-01-22T13:49:10"/>
    <d v="2024-01-22T13:50:14"/>
    <s v="45113897@ventasyservicios.com.co"/>
    <s v="Diana Carolina Zambrano Cruz"/>
    <m/>
    <d v="2024-01-21T00:00:00"/>
    <s v="10:41"/>
    <x v="4"/>
    <m/>
    <m/>
    <m/>
    <m/>
    <m/>
    <m/>
    <m/>
    <m/>
    <s v="carloscalle56@gmail.com"/>
    <s v="RECONOXION INMEDIATA - URGENTE"/>
    <s v="44188973"/>
    <s v="CARLOS ART CALLE MADRID                    "/>
    <s v="MICRO"/>
    <s v="CLIENTE EXTERNO"/>
    <x v="0"/>
    <m/>
    <s v="FIJO"/>
    <s v="HFC"/>
    <s v="RECONEXIÓN - REINSTALACIÓN"/>
    <m/>
    <m/>
    <m/>
    <m/>
    <m/>
    <m/>
    <m/>
    <m/>
    <m/>
    <m/>
    <m/>
    <m/>
    <m/>
    <m/>
    <m/>
    <m/>
    <m/>
    <m/>
    <m/>
    <m/>
    <m/>
    <m/>
    <m/>
    <m/>
    <m/>
    <m/>
    <m/>
    <m/>
    <m/>
    <m/>
    <m/>
    <m/>
    <m/>
    <m/>
    <m/>
    <m/>
    <m/>
    <m/>
    <m/>
    <m/>
    <m/>
    <m/>
    <s v="REINSTALACIÓN / RECONEXIÓN POR MORA"/>
    <m/>
    <m/>
    <m/>
    <m/>
    <m/>
    <m/>
    <m/>
    <m/>
    <m/>
    <m/>
    <m/>
    <m/>
    <m/>
    <m/>
    <m/>
    <m/>
    <m/>
    <m/>
    <m/>
    <m/>
    <m/>
    <m/>
    <m/>
    <m/>
    <m/>
    <m/>
    <m/>
    <m/>
    <m/>
    <m/>
    <m/>
    <m/>
    <m/>
    <m/>
    <m/>
    <m/>
    <m/>
    <m/>
    <m/>
    <m/>
    <m/>
    <m/>
    <m/>
    <m/>
    <m/>
    <m/>
    <m/>
    <m/>
    <m/>
    <m/>
    <m/>
    <m/>
    <m/>
    <m/>
    <m/>
    <m/>
    <m/>
    <m/>
    <m/>
    <m/>
    <m/>
    <m/>
    <m/>
    <m/>
    <m/>
    <m/>
    <x v="0"/>
    <m/>
    <m/>
    <m/>
    <m/>
    <m/>
    <s v="GESTIONADO"/>
    <m/>
    <d v="2024-01-22T00:00:00"/>
    <m/>
    <m/>
    <x v="33"/>
    <x v="0"/>
    <x v="0"/>
    <x v="0"/>
    <x v="0"/>
    <n v="1"/>
    <n v="1"/>
    <n v="1"/>
    <n v="1"/>
    <x v="0"/>
    <n v="1"/>
    <s v="44188973CARLOS ART CALLE MADRID                    "/>
    <x v="0"/>
    <d v="2024-01-22T00:00:00"/>
    <x v="4835"/>
    <d v="1899-12-30T00:00:00"/>
    <d v="2024-01-21T10:41:00"/>
    <s v="10:41"/>
    <d v="1899-12-31T03:09:14"/>
    <x v="0"/>
    <x v="0"/>
    <x v="30"/>
    <x v="0"/>
    <n v="8193"/>
  </r>
  <r>
    <n v="4872"/>
    <d v="2024-01-22T13:48:05"/>
    <d v="2024-01-22T13:52:56"/>
    <s v="45981202@ventasyservicios.com.co"/>
    <s v="Candida Mayerli Moyano Casallas"/>
    <m/>
    <d v="2024-01-22T00:00:00"/>
    <s v="8:08 a. m."/>
    <x v="5"/>
    <m/>
    <m/>
    <m/>
    <m/>
    <m/>
    <m/>
    <m/>
    <m/>
    <m/>
    <m/>
    <s v="12243158"/>
    <s v="FARMAVITAL SAS"/>
    <s v="PYME MEDIANA"/>
    <s v="CLIENTE EXTERNO"/>
    <x v="0"/>
    <m/>
    <m/>
    <m/>
    <m/>
    <m/>
    <m/>
    <m/>
    <m/>
    <m/>
    <m/>
    <m/>
    <m/>
    <m/>
    <m/>
    <m/>
    <m/>
    <m/>
    <m/>
    <m/>
    <m/>
    <m/>
    <m/>
    <m/>
    <m/>
    <m/>
    <m/>
    <m/>
    <m/>
    <m/>
    <m/>
    <m/>
    <m/>
    <m/>
    <m/>
    <m/>
    <m/>
    <m/>
    <m/>
    <m/>
    <m/>
    <m/>
    <m/>
    <m/>
    <m/>
    <m/>
    <m/>
    <m/>
    <m/>
    <m/>
    <m/>
    <m/>
    <m/>
    <m/>
    <m/>
    <m/>
    <m/>
    <m/>
    <m/>
    <m/>
    <m/>
    <m/>
    <m/>
    <m/>
    <m/>
    <m/>
    <m/>
    <m/>
    <m/>
    <m/>
    <m/>
    <m/>
    <m/>
    <m/>
    <m/>
    <m/>
    <m/>
    <m/>
    <m/>
    <m/>
    <m/>
    <m/>
    <s v="Fwd: Comprobante pago Farmavital. 900.058.423-7"/>
    <s v="FIJA"/>
    <s v="FO"/>
    <s v="PAGO YA APLICADO"/>
    <s v="APP MI CLARO"/>
    <s v="PAGO EN CAJA DIRECTA DEL BANCO"/>
    <m/>
    <m/>
    <m/>
    <m/>
    <m/>
    <m/>
    <m/>
    <m/>
    <m/>
    <m/>
    <m/>
    <m/>
    <m/>
    <m/>
    <m/>
    <m/>
    <m/>
    <m/>
    <m/>
    <m/>
    <m/>
    <m/>
    <m/>
    <m/>
    <m/>
    <m/>
    <x v="0"/>
    <m/>
    <m/>
    <m/>
    <m/>
    <m/>
    <s v="GESTIONADO"/>
    <m/>
    <d v="2024-01-22T00:00:00"/>
    <m/>
    <m/>
    <x v="70"/>
    <x v="4"/>
    <x v="0"/>
    <x v="0"/>
    <x v="0"/>
    <n v="1"/>
    <n v="1"/>
    <n v="1"/>
    <n v="1"/>
    <x v="0"/>
    <n v="1"/>
    <s v="12243158"/>
    <x v="2"/>
    <d v="2024-01-22T00:00:00"/>
    <x v="4836"/>
    <d v="1899-12-30T00:00:00"/>
    <d v="2024-01-22T08:08:00"/>
    <s v="8:08"/>
    <d v="1899-12-30T05:44:56"/>
    <x v="1"/>
    <x v="1"/>
    <x v="10"/>
    <x v="1"/>
    <n v="8193"/>
  </r>
  <r>
    <n v="4873"/>
    <d v="2024-01-22T13:45:40"/>
    <d v="2024-01-22T13:53:47"/>
    <s v="45077040@ventasyservicios.com.co"/>
    <s v="Kimberly Tatiana Sorza Moya"/>
    <m/>
    <d v="2024-01-20T00:00:00"/>
    <s v="2:57 p. m."/>
    <x v="0"/>
    <m/>
    <m/>
    <m/>
    <m/>
    <m/>
    <m/>
    <m/>
    <m/>
    <s v="jair.garzons@claro.com.co"/>
    <s v="RV: Asignación descuento cliente con 5 líneas "/>
    <s v="8.22502930"/>
    <s v="JORGE HERNANDO BARRAGAN MERCHAN"/>
    <s v="SOHO"/>
    <s v="CLIENTE CLARO"/>
    <x v="0"/>
    <m/>
    <s v="MÓVIL"/>
    <m/>
    <m/>
    <s v="FIDELIZACIÓN - RETENCIÓN"/>
    <m/>
    <m/>
    <m/>
    <m/>
    <m/>
    <m/>
    <m/>
    <m/>
    <m/>
    <m/>
    <m/>
    <m/>
    <m/>
    <m/>
    <m/>
    <m/>
    <m/>
    <m/>
    <m/>
    <m/>
    <s v="APLICACIÓN CAMPAÑA DE DESCUENTO"/>
    <m/>
    <m/>
    <m/>
    <m/>
    <m/>
    <m/>
    <m/>
    <m/>
    <m/>
    <m/>
    <m/>
    <m/>
    <m/>
    <m/>
    <m/>
    <m/>
    <m/>
    <m/>
    <m/>
    <m/>
    <m/>
    <m/>
    <m/>
    <m/>
    <m/>
    <m/>
    <m/>
    <m/>
    <m/>
    <m/>
    <m/>
    <m/>
    <m/>
    <m/>
    <m/>
    <m/>
    <m/>
    <m/>
    <m/>
    <m/>
    <m/>
    <m/>
    <m/>
    <m/>
    <m/>
    <m/>
    <m/>
    <m/>
    <m/>
    <m/>
    <m/>
    <m/>
    <m/>
    <m/>
    <m/>
    <m/>
    <m/>
    <m/>
    <m/>
    <m/>
    <m/>
    <m/>
    <m/>
    <m/>
    <m/>
    <m/>
    <m/>
    <m/>
    <m/>
    <m/>
    <m/>
    <m/>
    <m/>
    <m/>
    <m/>
    <m/>
    <m/>
    <m/>
    <m/>
    <m/>
    <m/>
    <m/>
    <m/>
    <m/>
    <m/>
    <m/>
    <m/>
    <x v="0"/>
    <m/>
    <m/>
    <m/>
    <m/>
    <m/>
    <s v="GESTIONADO"/>
    <m/>
    <d v="2024-01-22T00:00:00"/>
    <m/>
    <m/>
    <x v="109"/>
    <x v="0"/>
    <x v="0"/>
    <x v="0"/>
    <x v="0"/>
    <n v="1"/>
    <n v="1"/>
    <n v="1"/>
    <n v="1"/>
    <x v="0"/>
    <n v="1"/>
    <s v="8.22502930JORGE HERNANDO BARRAGAN MERCHAN"/>
    <x v="0"/>
    <d v="2024-01-22T00:00:00"/>
    <x v="4837"/>
    <d v="1899-12-30T00:00:00"/>
    <d v="2024-01-20T02:57:00"/>
    <s v="2:57"/>
    <d v="1900-01-01T10:56:47"/>
    <x v="0"/>
    <x v="0"/>
    <x v="31"/>
    <x v="1"/>
    <n v="8193"/>
  </r>
  <r>
    <n v="4874"/>
    <d v="2024-01-22T13:57:30"/>
    <d v="2024-01-22T13:59:04"/>
    <s v="45688293@ventasyservicios.com.co"/>
    <s v="Juan David Mendez"/>
    <m/>
    <d v="2024-01-20T00:00:00"/>
    <s v="11:27"/>
    <x v="0"/>
    <m/>
    <m/>
    <m/>
    <m/>
    <m/>
    <m/>
    <m/>
    <m/>
    <s v="contactopyme.co@claro.com.co"/>
    <s v="Fwd: Re: Solicitud de Cargo de pago realizado en app para desbloqueo del equipo"/>
    <s v="4137365957"/>
    <s v="JORGE ARMANDO OCAMPO MEDINA"/>
    <s v="SOHO"/>
    <s v="CLIENTE EXTERNO"/>
    <x v="0"/>
    <m/>
    <s v="MÓVIL"/>
    <m/>
    <m/>
    <s v="SALDO"/>
    <m/>
    <m/>
    <m/>
    <m/>
    <m/>
    <m/>
    <m/>
    <m/>
    <m/>
    <m/>
    <m/>
    <m/>
    <m/>
    <m/>
    <m/>
    <m/>
    <m/>
    <m/>
    <m/>
    <m/>
    <m/>
    <m/>
    <m/>
    <m/>
    <m/>
    <m/>
    <m/>
    <m/>
    <m/>
    <m/>
    <m/>
    <m/>
    <m/>
    <m/>
    <m/>
    <m/>
    <m/>
    <m/>
    <m/>
    <m/>
    <m/>
    <m/>
    <m/>
    <m/>
    <m/>
    <m/>
    <m/>
    <m/>
    <s v="RECLAMACIÓN - AJUSTE"/>
    <m/>
    <m/>
    <m/>
    <m/>
    <m/>
    <m/>
    <m/>
    <m/>
    <m/>
    <m/>
    <m/>
    <m/>
    <m/>
    <m/>
    <m/>
    <m/>
    <m/>
    <m/>
    <m/>
    <m/>
    <m/>
    <m/>
    <m/>
    <m/>
    <m/>
    <m/>
    <m/>
    <m/>
    <m/>
    <m/>
    <m/>
    <m/>
    <m/>
    <m/>
    <m/>
    <m/>
    <m/>
    <m/>
    <m/>
    <m/>
    <m/>
    <m/>
    <m/>
    <m/>
    <m/>
    <m/>
    <m/>
    <m/>
    <m/>
    <m/>
    <m/>
    <m/>
    <m/>
    <m/>
    <m/>
    <m/>
    <m/>
    <m/>
    <m/>
    <x v="0"/>
    <m/>
    <m/>
    <m/>
    <m/>
    <m/>
    <s v="GESTIONADO"/>
    <m/>
    <d v="2024-01-22T00:00:00"/>
    <m/>
    <m/>
    <x v="176"/>
    <x v="0"/>
    <x v="0"/>
    <x v="0"/>
    <x v="0"/>
    <n v="1"/>
    <n v="1"/>
    <n v="1"/>
    <n v="1"/>
    <x v="0"/>
    <n v="1"/>
    <s v="4137365957JORGE ARMANDO OCAMPO MEDINA"/>
    <x v="0"/>
    <d v="2024-01-22T00:00:00"/>
    <x v="4838"/>
    <d v="1899-12-30T00:00:00"/>
    <d v="2024-01-20T11:27:00"/>
    <s v="11:27"/>
    <d v="1900-01-01T02:32:04"/>
    <x v="0"/>
    <x v="0"/>
    <x v="4"/>
    <x v="1"/>
    <n v="8193"/>
  </r>
  <r>
    <n v="4875"/>
    <d v="2024-01-22T13:59:11"/>
    <d v="2024-01-22T14:00:07"/>
    <s v="46049316@ventasyservicios.com.co"/>
    <s v="Evelin Gicela Diaz Garzon"/>
    <m/>
    <d v="2024-01-20T00:00:00"/>
    <s v="10:23"/>
    <x v="0"/>
    <m/>
    <m/>
    <m/>
    <m/>
    <m/>
    <m/>
    <m/>
    <m/>
    <s v="asistente.comercialonsales2@gmail.com"/>
    <s v="Fwd: 3154057501 3187885093 3143349194 3185494535 3143319092 3154063935 3184560193 3185306754 3172214324 3154307116 3172213586 3158007806-//AAA CONCILIACION DE LINEAS//CORPS SECURITY LTDA//901178839"/>
    <s v="3158007806"/>
    <s v="TESHBOSS SAS TESHBOSS SAS"/>
    <s v="MICRO"/>
    <s v="CLIENTE EXTERNO"/>
    <x v="0"/>
    <m/>
    <s v="MÓVIL"/>
    <m/>
    <m/>
    <s v="FALLAS TÉCNICAS"/>
    <m/>
    <m/>
    <m/>
    <m/>
    <m/>
    <m/>
    <m/>
    <m/>
    <m/>
    <m/>
    <m/>
    <m/>
    <m/>
    <m/>
    <m/>
    <m/>
    <m/>
    <m/>
    <m/>
    <s v="CONCILIACIÓN DE LÍNEA(S)"/>
    <m/>
    <m/>
    <m/>
    <m/>
    <m/>
    <m/>
    <m/>
    <m/>
    <m/>
    <m/>
    <m/>
    <m/>
    <m/>
    <m/>
    <m/>
    <m/>
    <m/>
    <m/>
    <m/>
    <m/>
    <m/>
    <m/>
    <m/>
    <m/>
    <m/>
    <m/>
    <m/>
    <m/>
    <m/>
    <m/>
    <m/>
    <m/>
    <m/>
    <m/>
    <m/>
    <m/>
    <m/>
    <m/>
    <m/>
    <m/>
    <m/>
    <m/>
    <m/>
    <m/>
    <m/>
    <m/>
    <m/>
    <m/>
    <m/>
    <m/>
    <m/>
    <m/>
    <m/>
    <m/>
    <m/>
    <m/>
    <m/>
    <m/>
    <m/>
    <m/>
    <m/>
    <m/>
    <m/>
    <m/>
    <m/>
    <m/>
    <m/>
    <m/>
    <m/>
    <m/>
    <m/>
    <m/>
    <m/>
    <m/>
    <m/>
    <m/>
    <m/>
    <m/>
    <m/>
    <m/>
    <m/>
    <m/>
    <m/>
    <m/>
    <m/>
    <m/>
    <m/>
    <m/>
    <x v="0"/>
    <m/>
    <m/>
    <m/>
    <m/>
    <m/>
    <s v="GESTIONADO"/>
    <m/>
    <d v="2024-01-22T00:00:00"/>
    <m/>
    <m/>
    <x v="67"/>
    <x v="0"/>
    <x v="0"/>
    <x v="0"/>
    <x v="0"/>
    <n v="1"/>
    <n v="1"/>
    <n v="1"/>
    <n v="1"/>
    <x v="0"/>
    <n v="1"/>
    <s v="3158007806TESHBOSS SAS TESHBOSS SAS"/>
    <x v="0"/>
    <d v="2024-01-22T00:00:00"/>
    <x v="4839"/>
    <d v="1899-12-30T00:00:00"/>
    <d v="2024-01-20T10:23:00"/>
    <s v="10:23"/>
    <d v="1900-01-01T03:37:07"/>
    <x v="0"/>
    <x v="0"/>
    <x v="22"/>
    <x v="1"/>
    <n v="8193"/>
  </r>
  <r>
    <n v="4876"/>
    <d v="2024-01-22T13:48:06"/>
    <d v="2024-01-22T14:00:22"/>
    <s v="46046878@ventasyservicios.com.co"/>
    <s v="Laura Alejandra Romero Roa"/>
    <m/>
    <d v="2024-01-22T00:00:00"/>
    <s v="13:42"/>
    <x v="0"/>
    <m/>
    <m/>
    <m/>
    <m/>
    <m/>
    <m/>
    <m/>
    <m/>
    <s v="adrianavt07@outlook.es; "/>
    <s v="Fwd: Re: Fwd: Evidencia del reporte negativo"/>
    <s v="1045746071"/>
    <s v="ADRIANA LUCIA VILLAMIZAR "/>
    <s v="NO DETERMINADO"/>
    <s v="CLIENTE EXTERNO"/>
    <x v="0"/>
    <m/>
    <s v="MÓVIL"/>
    <m/>
    <m/>
    <s v="PQR"/>
    <m/>
    <m/>
    <m/>
    <m/>
    <m/>
    <m/>
    <m/>
    <m/>
    <m/>
    <m/>
    <m/>
    <m/>
    <m/>
    <m/>
    <m/>
    <m/>
    <m/>
    <m/>
    <m/>
    <m/>
    <m/>
    <m/>
    <m/>
    <m/>
    <m/>
    <m/>
    <m/>
    <m/>
    <m/>
    <m/>
    <m/>
    <m/>
    <m/>
    <m/>
    <m/>
    <m/>
    <s v="INFORMACIÓN - ACLARACIÓN"/>
    <s v="INFORMACIÓN DE BENEFICIOS"/>
    <m/>
    <m/>
    <m/>
    <m/>
    <m/>
    <m/>
    <m/>
    <m/>
    <m/>
    <m/>
    <m/>
    <m/>
    <m/>
    <m/>
    <m/>
    <m/>
    <m/>
    <m/>
    <m/>
    <m/>
    <m/>
    <m/>
    <m/>
    <m/>
    <m/>
    <m/>
    <m/>
    <m/>
    <m/>
    <m/>
    <m/>
    <m/>
    <m/>
    <m/>
    <m/>
    <m/>
    <m/>
    <m/>
    <m/>
    <m/>
    <m/>
    <m/>
    <m/>
    <m/>
    <m/>
    <m/>
    <m/>
    <m/>
    <m/>
    <m/>
    <m/>
    <m/>
    <m/>
    <m/>
    <m/>
    <m/>
    <m/>
    <m/>
    <m/>
    <m/>
    <m/>
    <m/>
    <m/>
    <m/>
    <m/>
    <m/>
    <m/>
    <m/>
    <m/>
    <m/>
    <x v="0"/>
    <m/>
    <m/>
    <m/>
    <m/>
    <m/>
    <s v="GESTIONADO"/>
    <m/>
    <d v="2024-01-22T00:00:00"/>
    <m/>
    <m/>
    <x v="97"/>
    <x v="0"/>
    <x v="0"/>
    <x v="5"/>
    <x v="1"/>
    <n v="1"/>
    <n v="1"/>
    <n v="1"/>
    <n v="1"/>
    <x v="0"/>
    <n v="1"/>
    <s v="1045746071ADRIANA LUCIA VILLAMIZAR "/>
    <x v="2"/>
    <d v="2024-01-22T00:00:00"/>
    <x v="4840"/>
    <d v="1899-12-30T00:00:00"/>
    <d v="2024-01-22T13:42:00"/>
    <s v="13:42"/>
    <d v="1899-12-30T00:18:22"/>
    <x v="1"/>
    <x v="1"/>
    <x v="27"/>
    <x v="1"/>
    <n v="8193"/>
  </r>
  <r>
    <n v="4877"/>
    <d v="2024-01-22T13:53:34"/>
    <d v="2024-01-22T14:00:52"/>
    <s v="45981202@ventasyservicios.com.co"/>
    <s v="Candida Mayerli Moyano Casallas"/>
    <m/>
    <d v="2024-01-22T00:00:00"/>
    <s v="08:05 a.m"/>
    <x v="8"/>
    <m/>
    <m/>
    <m/>
    <m/>
    <m/>
    <s v="BANCOLOMBIA"/>
    <m/>
    <m/>
    <s v="-"/>
    <s v="RE: Líneas nuevas bajo NIT ( JIMENEZ ANDRADE JAZMIN CAROLINA y CAÑAS LOAIZA JOHANA MARCELA )"/>
    <s v="0"/>
    <s v="BANCOLOMBIA"/>
    <s v="NO DETERMINADO"/>
    <s v="CLIENTE EXTERNO"/>
    <x v="1"/>
    <s v="DANIEL STYVEN BUSTAMANTE"/>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22T00:00:00"/>
    <m/>
    <m/>
    <x v="15"/>
    <x v="7"/>
    <x v="0"/>
    <x v="0"/>
    <x v="0"/>
    <n v="1"/>
    <n v="1"/>
    <n v="1"/>
    <n v="1"/>
    <x v="2"/>
    <n v="3"/>
    <s v="0BANCOLOMBIA"/>
    <x v="2"/>
    <d v="2024-01-22T00:00:00"/>
    <x v="4841"/>
    <d v="1899-12-30T00:00:00"/>
    <d v="2024-01-22T08:05:00"/>
    <s v="08:05"/>
    <d v="1899-12-30T05:55:52"/>
    <x v="1"/>
    <x v="1"/>
    <x v="10"/>
    <x v="1"/>
    <n v="8193"/>
  </r>
  <r>
    <n v="4878"/>
    <d v="2024-01-22T13:51:41"/>
    <d v="2024-01-22T14:03:34"/>
    <s v="45113897@ventasyservicios.com.co"/>
    <s v="Diana Carolina Zambrano Cruz"/>
    <m/>
    <d v="2024-01-22T00:00:00"/>
    <s v="7:58"/>
    <x v="7"/>
    <m/>
    <m/>
    <m/>
    <m/>
    <m/>
    <m/>
    <s v="boespecial@claro.com.co"/>
    <s v="RV: SOLICITUD DE CESIÓN DE CONTRATO No. 07008879"/>
    <m/>
    <m/>
    <s v="7008879"/>
    <s v="CARLOS AND VILLAMIZAR BARRETO              "/>
    <s v="SOHO"/>
    <s v="CLIENTE CLARO"/>
    <x v="0"/>
    <m/>
    <m/>
    <m/>
    <m/>
    <m/>
    <m/>
    <m/>
    <m/>
    <m/>
    <m/>
    <m/>
    <m/>
    <m/>
    <m/>
    <m/>
    <m/>
    <m/>
    <m/>
    <m/>
    <m/>
    <m/>
    <m/>
    <m/>
    <m/>
    <m/>
    <m/>
    <m/>
    <m/>
    <m/>
    <m/>
    <m/>
    <m/>
    <m/>
    <m/>
    <m/>
    <m/>
    <m/>
    <m/>
    <m/>
    <m/>
    <m/>
    <m/>
    <m/>
    <m/>
    <m/>
    <m/>
    <m/>
    <m/>
    <m/>
    <m/>
    <m/>
    <m/>
    <m/>
    <m/>
    <m/>
    <m/>
    <m/>
    <m/>
    <m/>
    <m/>
    <m/>
    <m/>
    <m/>
    <m/>
    <m/>
    <m/>
    <m/>
    <m/>
    <m/>
    <m/>
    <m/>
    <m/>
    <m/>
    <s v="FIJO"/>
    <s v="HFC"/>
    <m/>
    <s v="ENTREGA DE DOCUMENTOS"/>
    <m/>
    <m/>
    <m/>
    <m/>
    <m/>
    <m/>
    <m/>
    <m/>
    <m/>
    <m/>
    <m/>
    <m/>
    <m/>
    <m/>
    <m/>
    <m/>
    <m/>
    <m/>
    <m/>
    <m/>
    <m/>
    <m/>
    <m/>
    <m/>
    <m/>
    <m/>
    <m/>
    <m/>
    <m/>
    <m/>
    <m/>
    <m/>
    <m/>
    <m/>
    <m/>
    <m/>
    <x v="0"/>
    <m/>
    <m/>
    <m/>
    <m/>
    <m/>
    <s v="GESTIONADO"/>
    <m/>
    <d v="2024-01-22T00:00:00"/>
    <m/>
    <m/>
    <x v="216"/>
    <x v="6"/>
    <x v="0"/>
    <x v="0"/>
    <x v="0"/>
    <n v="1"/>
    <n v="1"/>
    <n v="1"/>
    <n v="1"/>
    <x v="0"/>
    <n v="1"/>
    <s v="7008879CARLOS AND VILLAMIZAR BARRETO              "/>
    <x v="0"/>
    <d v="2024-01-22T00:00:00"/>
    <x v="4842"/>
    <d v="1899-12-30T00:00:00"/>
    <d v="2024-01-22T07:58:00"/>
    <s v="7:58"/>
    <d v="1899-12-30T06:05:34"/>
    <x v="2"/>
    <x v="2"/>
    <x v="30"/>
    <x v="0"/>
    <n v="8193"/>
  </r>
  <r>
    <n v="4879"/>
    <d v="2024-01-22T13:44:24"/>
    <d v="2024-01-22T14:05:10"/>
    <s v="45077016@ventasyservicios.com.co"/>
    <s v="Luis Guanuquiza Dominguez"/>
    <m/>
    <d v="2024-01-22T00:00:00"/>
    <s v="08:53"/>
    <x v="3"/>
    <m/>
    <s v="15572814"/>
    <m/>
    <m/>
    <m/>
    <m/>
    <m/>
    <m/>
    <m/>
    <m/>
    <s v="890980998"/>
    <s v="MUNICIPIO DE CHIGORODO"/>
    <s v="PYME MEDIANA"/>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22T00:00:00"/>
    <m/>
    <m/>
    <x v="37"/>
    <x v="3"/>
    <x v="0"/>
    <x v="0"/>
    <x v="0"/>
    <n v="1"/>
    <n v="1"/>
    <n v="1"/>
    <n v="1"/>
    <x v="0"/>
    <n v="1"/>
    <s v="890980998MUNICIPIO DE CHIGORODO"/>
    <x v="2"/>
    <d v="2024-01-22T00:00:00"/>
    <x v="4843"/>
    <d v="1899-12-30T00:00:00"/>
    <d v="2024-01-22T08:53:00"/>
    <s v="08:53"/>
    <d v="1899-12-30T05:12:10"/>
    <x v="1"/>
    <x v="1"/>
    <x v="25"/>
    <x v="1"/>
    <n v="8193"/>
  </r>
  <r>
    <n v="4880"/>
    <d v="2024-01-22T14:10:39"/>
    <d v="2024-01-22T14:12:18"/>
    <s v="45688293@ventasyservicios.com.co"/>
    <s v="Juan David Mendez"/>
    <m/>
    <d v="2024-01-20T00:00:00"/>
    <s v="15:29"/>
    <x v="0"/>
    <m/>
    <m/>
    <m/>
    <m/>
    <m/>
    <m/>
    <m/>
    <m/>
    <s v="jeysson.lunam@claro.com.co"/>
    <s v="Fwd: Recuperación Línea Corporativa - Faranda Collection Barranquilla"/>
    <s v="3227223675"/>
    <s v="COLHOTELES S.A.S."/>
    <s v="PYME PEQUEÑA"/>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22T00:00:00"/>
    <m/>
    <m/>
    <x v="21"/>
    <x v="0"/>
    <x v="0"/>
    <x v="0"/>
    <x v="0"/>
    <n v="1"/>
    <n v="1"/>
    <n v="1"/>
    <n v="1"/>
    <x v="0"/>
    <n v="1"/>
    <s v="3227223675COLHOTELES S.A.S."/>
    <x v="0"/>
    <d v="2024-01-22T00:00:00"/>
    <x v="4844"/>
    <d v="1899-12-30T00:00:00"/>
    <d v="2024-01-20T15:29:00"/>
    <s v="15:29"/>
    <d v="1899-12-31T22:43:18"/>
    <x v="0"/>
    <x v="0"/>
    <x v="4"/>
    <x v="1"/>
    <n v="8193"/>
  </r>
  <r>
    <n v="4881"/>
    <d v="2024-01-22T14:15:29"/>
    <d v="2024-01-22T14:15:43"/>
    <s v="46044971@ventasyservicios.com.co"/>
    <s v="Rowinson Pinilla Vega"/>
    <m/>
    <d v="2024-01-19T00:00:00"/>
    <s v="11:18 a. m."/>
    <x v="4"/>
    <m/>
    <m/>
    <m/>
    <m/>
    <m/>
    <m/>
    <m/>
    <m/>
    <s v="jorged@diso-inc.com"/>
    <s v="Fwd: Lista Precios Celulares"/>
    <s v="0"/>
    <s v="0"/>
    <s v="NO DETERMINADO"/>
    <s v="CLIENTE EXTERNO"/>
    <x v="0"/>
    <m/>
    <s v="MÓVIL"/>
    <m/>
    <m/>
    <s v="REPOSICIÓN DE EQUIPO"/>
    <m/>
    <m/>
    <m/>
    <m/>
    <m/>
    <m/>
    <m/>
    <m/>
    <m/>
    <m/>
    <m/>
    <m/>
    <m/>
    <m/>
    <m/>
    <m/>
    <m/>
    <m/>
    <m/>
    <m/>
    <m/>
    <m/>
    <m/>
    <m/>
    <m/>
    <m/>
    <m/>
    <m/>
    <m/>
    <m/>
    <m/>
    <m/>
    <m/>
    <m/>
    <m/>
    <m/>
    <m/>
    <m/>
    <m/>
    <m/>
    <m/>
    <m/>
    <m/>
    <m/>
    <s v="COTIZACIÓN"/>
    <m/>
    <m/>
    <m/>
    <m/>
    <m/>
    <m/>
    <m/>
    <m/>
    <m/>
    <m/>
    <m/>
    <m/>
    <m/>
    <m/>
    <m/>
    <m/>
    <m/>
    <m/>
    <m/>
    <m/>
    <m/>
    <m/>
    <m/>
    <m/>
    <m/>
    <m/>
    <m/>
    <m/>
    <m/>
    <m/>
    <m/>
    <m/>
    <m/>
    <m/>
    <m/>
    <m/>
    <m/>
    <m/>
    <m/>
    <m/>
    <m/>
    <m/>
    <m/>
    <m/>
    <m/>
    <m/>
    <m/>
    <m/>
    <m/>
    <m/>
    <m/>
    <m/>
    <m/>
    <m/>
    <m/>
    <m/>
    <m/>
    <m/>
    <m/>
    <m/>
    <m/>
    <m/>
    <m/>
    <x v="0"/>
    <m/>
    <m/>
    <m/>
    <m/>
    <m/>
    <s v="GESTIONADO"/>
    <m/>
    <d v="2024-01-19T00:00:00"/>
    <s v="NA"/>
    <s v="NA"/>
    <x v="38"/>
    <x v="0"/>
    <x v="0"/>
    <x v="0"/>
    <x v="0"/>
    <n v="1"/>
    <n v="1"/>
    <n v="1"/>
    <n v="1"/>
    <x v="0"/>
    <n v="1"/>
    <s v="00"/>
    <x v="0"/>
    <d v="2024-01-22T00:00:00"/>
    <x v="4845"/>
    <d v="1899-12-30T00:00:00"/>
    <d v="2024-01-19T11:18:00"/>
    <s v="11:18"/>
    <d v="1900-01-02T02:57:43"/>
    <x v="0"/>
    <x v="2"/>
    <x v="19"/>
    <x v="1"/>
    <n v="8193"/>
  </r>
  <r>
    <n v="4882"/>
    <d v="2024-01-22T14:13:21"/>
    <d v="2024-01-22T14:16:13"/>
    <s v="46049316@ventasyservicios.com.co"/>
    <s v="Evelin Gicela Diaz Garzon"/>
    <m/>
    <d v="2024-01-20T00:00:00"/>
    <s v="14:30"/>
    <x v="0"/>
    <m/>
    <m/>
    <m/>
    <m/>
    <m/>
    <m/>
    <m/>
    <m/>
    <s v="servicioslogistica@comfaboy.com.co"/>
    <s v="Fwd: Re: Fwd: SOLICITUD REPOSICIÓN MÓDEM"/>
    <s v="3133110215 "/>
    <s v="CJA DE CO FAMILIAR DE BOY"/>
    <s v="PYME PEQUEÑA"/>
    <s v="CLIENTE EXTERNO"/>
    <x v="0"/>
    <m/>
    <s v="MÓVIL"/>
    <m/>
    <m/>
    <s v="PQR"/>
    <m/>
    <m/>
    <m/>
    <m/>
    <m/>
    <m/>
    <m/>
    <m/>
    <m/>
    <m/>
    <m/>
    <m/>
    <m/>
    <m/>
    <m/>
    <m/>
    <m/>
    <m/>
    <m/>
    <m/>
    <m/>
    <m/>
    <m/>
    <m/>
    <m/>
    <m/>
    <m/>
    <m/>
    <m/>
    <m/>
    <m/>
    <m/>
    <m/>
    <m/>
    <m/>
    <m/>
    <s v="NO TIENE RESPUESTA"/>
    <m/>
    <m/>
    <m/>
    <m/>
    <m/>
    <m/>
    <m/>
    <m/>
    <m/>
    <m/>
    <m/>
    <m/>
    <m/>
    <m/>
    <m/>
    <m/>
    <m/>
    <m/>
    <m/>
    <m/>
    <m/>
    <m/>
    <m/>
    <m/>
    <m/>
    <m/>
    <m/>
    <m/>
    <m/>
    <m/>
    <m/>
    <m/>
    <m/>
    <m/>
    <m/>
    <m/>
    <m/>
    <m/>
    <m/>
    <m/>
    <m/>
    <m/>
    <m/>
    <m/>
    <m/>
    <m/>
    <m/>
    <m/>
    <m/>
    <m/>
    <m/>
    <m/>
    <m/>
    <m/>
    <m/>
    <m/>
    <m/>
    <m/>
    <m/>
    <m/>
    <m/>
    <m/>
    <m/>
    <m/>
    <m/>
    <m/>
    <m/>
    <m/>
    <m/>
    <m/>
    <m/>
    <x v="0"/>
    <m/>
    <m/>
    <m/>
    <m/>
    <m/>
    <s v="GESTIONADO"/>
    <m/>
    <d v="2024-01-22T00:00:00"/>
    <m/>
    <m/>
    <x v="12"/>
    <x v="0"/>
    <x v="0"/>
    <x v="0"/>
    <x v="0"/>
    <n v="1"/>
    <n v="1"/>
    <n v="1"/>
    <n v="1"/>
    <x v="0"/>
    <n v="1"/>
    <s v="3133110215 CJA DE CO FAMILIAR DE BOY"/>
    <x v="0"/>
    <d v="2024-01-22T00:00:00"/>
    <x v="4846"/>
    <d v="1899-12-30T00:00:00"/>
    <d v="2024-01-20T14:30:00"/>
    <s v="14:30"/>
    <d v="1899-12-31T23:46:13"/>
    <x v="0"/>
    <x v="0"/>
    <x v="22"/>
    <x v="1"/>
    <n v="8193"/>
  </r>
  <r>
    <n v="4883"/>
    <d v="2024-01-22T14:15:47"/>
    <d v="2024-01-22T14:17:21"/>
    <s v="46044971@ventasyservicios.com.co"/>
    <s v="Rowinson Pinilla Vega"/>
    <m/>
    <d v="2024-01-19T00:00:00"/>
    <s v=" 11:00 a. m."/>
    <x v="4"/>
    <m/>
    <m/>
    <m/>
    <m/>
    <m/>
    <m/>
    <m/>
    <m/>
    <s v="natalia.zapata@teamcomunicaciones.com"/>
    <s v="Fwd: RE: Fwd: RE: Consultor Asignado Claro Empresas"/>
    <s v="0"/>
    <s v="0"/>
    <s v="NO DETERMINADO"/>
    <s v="CLIENTE EXTERNO"/>
    <x v="0"/>
    <m/>
    <s v="FIJO"/>
    <s v="HFC"/>
    <s v="PRODUCTO"/>
    <m/>
    <m/>
    <m/>
    <m/>
    <m/>
    <m/>
    <m/>
    <m/>
    <m/>
    <m/>
    <m/>
    <m/>
    <m/>
    <m/>
    <m/>
    <m/>
    <m/>
    <m/>
    <m/>
    <m/>
    <m/>
    <m/>
    <m/>
    <m/>
    <m/>
    <m/>
    <m/>
    <m/>
    <m/>
    <m/>
    <m/>
    <m/>
    <m/>
    <m/>
    <m/>
    <m/>
    <m/>
    <m/>
    <s v="OTROS PRODUCTOS (VENTAS)"/>
    <m/>
    <m/>
    <m/>
    <m/>
    <m/>
    <m/>
    <m/>
    <m/>
    <m/>
    <m/>
    <m/>
    <m/>
    <m/>
    <m/>
    <m/>
    <m/>
    <m/>
    <m/>
    <m/>
    <m/>
    <m/>
    <m/>
    <m/>
    <m/>
    <m/>
    <m/>
    <m/>
    <m/>
    <m/>
    <m/>
    <m/>
    <m/>
    <m/>
    <m/>
    <m/>
    <m/>
    <m/>
    <m/>
    <m/>
    <m/>
    <m/>
    <m/>
    <m/>
    <m/>
    <m/>
    <m/>
    <m/>
    <m/>
    <m/>
    <m/>
    <m/>
    <m/>
    <m/>
    <m/>
    <m/>
    <m/>
    <m/>
    <m/>
    <m/>
    <m/>
    <m/>
    <m/>
    <m/>
    <m/>
    <m/>
    <m/>
    <m/>
    <m/>
    <m/>
    <m/>
    <x v="0"/>
    <m/>
    <m/>
    <m/>
    <m/>
    <m/>
    <s v="GESTIONADO"/>
    <m/>
    <d v="2024-01-19T00:00:00"/>
    <s v="NA"/>
    <s v="NA"/>
    <x v="16"/>
    <x v="0"/>
    <x v="0"/>
    <x v="0"/>
    <x v="0"/>
    <n v="1"/>
    <n v="1"/>
    <n v="1"/>
    <n v="1"/>
    <x v="0"/>
    <n v="1"/>
    <s v="00"/>
    <x v="0"/>
    <d v="2024-01-22T00:00:00"/>
    <x v="4847"/>
    <d v="1899-12-30T00:00:00"/>
    <d v="2024-01-19T11:00:00"/>
    <s v=" 11:00"/>
    <d v="1900-01-02T03:17:21"/>
    <x v="0"/>
    <x v="2"/>
    <x v="19"/>
    <x v="1"/>
    <n v="8193"/>
  </r>
  <r>
    <n v="4884"/>
    <d v="2024-01-22T14:16:18"/>
    <d v="2024-01-22T14:18:37"/>
    <s v="45077035@ventasyservicios.com.co"/>
    <s v="Diana Marcela Navia Fino"/>
    <m/>
    <d v="2024-01-22T00:00:00"/>
    <s v="10:11"/>
    <x v="3"/>
    <m/>
    <s v="15572900"/>
    <m/>
    <m/>
    <m/>
    <m/>
    <m/>
    <m/>
    <m/>
    <m/>
    <s v="8.22488174"/>
    <s v="EMPRESA SEGURYCAR GPS SAS - -"/>
    <s v="SOHO"/>
    <s v="CLIENTE EXTERNO"/>
    <x v="0"/>
    <m/>
    <s v="MÓVIL"/>
    <m/>
    <m/>
    <s v="SIMCARD"/>
    <m/>
    <m/>
    <m/>
    <m/>
    <m/>
    <m/>
    <m/>
    <m/>
    <m/>
    <m/>
    <m/>
    <m/>
    <m/>
    <m/>
    <m/>
    <m/>
    <m/>
    <m/>
    <m/>
    <m/>
    <m/>
    <m/>
    <m/>
    <m/>
    <m/>
    <m/>
    <m/>
    <m/>
    <m/>
    <m/>
    <m/>
    <m/>
    <m/>
    <m/>
    <m/>
    <m/>
    <m/>
    <m/>
    <m/>
    <m/>
    <m/>
    <m/>
    <m/>
    <m/>
    <m/>
    <m/>
    <m/>
    <m/>
    <m/>
    <m/>
    <m/>
    <m/>
    <m/>
    <s v="REPOSICIÓN A DOMICILIO"/>
    <m/>
    <m/>
    <m/>
    <m/>
    <m/>
    <m/>
    <m/>
    <m/>
    <m/>
    <m/>
    <m/>
    <m/>
    <m/>
    <m/>
    <m/>
    <m/>
    <m/>
    <m/>
    <m/>
    <m/>
    <m/>
    <m/>
    <m/>
    <m/>
    <m/>
    <m/>
    <m/>
    <m/>
    <m/>
    <m/>
    <m/>
    <m/>
    <m/>
    <m/>
    <m/>
    <m/>
    <m/>
    <m/>
    <m/>
    <m/>
    <m/>
    <m/>
    <m/>
    <m/>
    <m/>
    <m/>
    <m/>
    <m/>
    <m/>
    <m/>
    <m/>
    <m/>
    <m/>
    <m/>
    <x v="0"/>
    <m/>
    <m/>
    <m/>
    <m/>
    <m/>
    <s v="GESTIONADO"/>
    <m/>
    <d v="2024-01-22T00:00:00"/>
    <m/>
    <m/>
    <x v="31"/>
    <x v="3"/>
    <x v="0"/>
    <x v="0"/>
    <x v="0"/>
    <n v="1"/>
    <n v="1"/>
    <n v="1"/>
    <n v="1"/>
    <x v="0"/>
    <n v="1"/>
    <s v="8.22488174EMPRESA SEGURYCAR GPS SAS - -"/>
    <x v="2"/>
    <d v="2024-01-22T00:00:00"/>
    <x v="4848"/>
    <d v="1899-12-30T00:00:00"/>
    <d v="2024-01-22T10:11:00"/>
    <s v="10:11"/>
    <d v="1899-12-30T04:07:37"/>
    <x v="1"/>
    <x v="1"/>
    <x v="29"/>
    <x v="1"/>
    <n v="8193"/>
  </r>
  <r>
    <n v="4885"/>
    <d v="2024-01-22T14:17:41"/>
    <d v="2024-01-22T14:18:52"/>
    <s v="45664102@ventasyservicios.com.co"/>
    <s v="Angie Tatiana Tique Cardozo"/>
    <m/>
    <d v="2024-01-22T00:00:00"/>
    <s v="  1:34:00 p. m."/>
    <x v="0"/>
    <m/>
    <m/>
    <m/>
    <m/>
    <m/>
    <m/>
    <m/>
    <m/>
    <s v="andresnader@yahoo.com"/>
    <s v="cambio de DID"/>
    <s v="12040298"/>
    <s v="TECNOLOGIAS ISYCOL S.A.S"/>
    <s v="PYME PEQUEÑA"/>
    <s v="CLIENTE EXTERNO"/>
    <x v="0"/>
    <m/>
    <s v="FIJO"/>
    <s v="FO"/>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22T00:00:00"/>
    <s v="NO APLICA"/>
    <s v="NO APLICA"/>
    <x v="57"/>
    <x v="0"/>
    <x v="0"/>
    <x v="0"/>
    <x v="0"/>
    <n v="1"/>
    <n v="1"/>
    <n v="1"/>
    <n v="1"/>
    <x v="0"/>
    <n v="1"/>
    <s v="12040298TECNOLOGIAS ISYCOL S.A.S"/>
    <x v="1"/>
    <d v="2024-01-22T00:00:00"/>
    <x v="4849"/>
    <d v="1899-12-30T00:00:00"/>
    <s v="ERROR"/>
    <s v="  1:34"/>
    <s v="Corregir hora de gestión."/>
    <x v="0"/>
    <x v="2"/>
    <x v="16"/>
    <x v="1"/>
    <n v="8193"/>
  </r>
  <r>
    <n v="4886"/>
    <d v="2024-01-22T14:17:31"/>
    <d v="2024-01-22T14:19:21"/>
    <s v="46044971@ventasyservicios.com.co"/>
    <s v="Rowinson Pinilla Vega"/>
    <m/>
    <d v="2024-01-19T00:00:00"/>
    <s v="10:18 a. m."/>
    <x v="4"/>
    <m/>
    <m/>
    <m/>
    <m/>
    <m/>
    <m/>
    <m/>
    <m/>
    <s v="wop@Vitol.com"/>
    <s v="Fwd: RE: Fwd: Servicio SIP -  Vitol Colombia CI SAS -  Nit: 900.477.347-2"/>
    <s v="900477347"/>
    <s v="VITOL COLOMBIA CI SAS"/>
    <s v="PYME MEDIANA"/>
    <s v="CLIENTE EXTERNO"/>
    <x v="0"/>
    <m/>
    <s v="FIJO"/>
    <s v="FO"/>
    <s v="PRODUCTO"/>
    <m/>
    <m/>
    <m/>
    <m/>
    <m/>
    <m/>
    <m/>
    <m/>
    <m/>
    <m/>
    <m/>
    <m/>
    <m/>
    <m/>
    <m/>
    <m/>
    <m/>
    <m/>
    <m/>
    <m/>
    <m/>
    <m/>
    <m/>
    <m/>
    <m/>
    <m/>
    <m/>
    <m/>
    <m/>
    <m/>
    <m/>
    <m/>
    <m/>
    <m/>
    <m/>
    <m/>
    <m/>
    <m/>
    <s v="OTROS PRODUCTOS (VENTAS)"/>
    <m/>
    <m/>
    <m/>
    <m/>
    <m/>
    <m/>
    <m/>
    <m/>
    <m/>
    <m/>
    <m/>
    <m/>
    <m/>
    <m/>
    <m/>
    <m/>
    <m/>
    <m/>
    <m/>
    <m/>
    <m/>
    <m/>
    <m/>
    <m/>
    <m/>
    <m/>
    <m/>
    <m/>
    <m/>
    <m/>
    <m/>
    <m/>
    <m/>
    <m/>
    <m/>
    <m/>
    <m/>
    <m/>
    <m/>
    <m/>
    <m/>
    <m/>
    <m/>
    <m/>
    <m/>
    <m/>
    <m/>
    <m/>
    <m/>
    <m/>
    <m/>
    <m/>
    <m/>
    <m/>
    <m/>
    <m/>
    <m/>
    <m/>
    <m/>
    <m/>
    <m/>
    <m/>
    <m/>
    <m/>
    <m/>
    <m/>
    <m/>
    <m/>
    <m/>
    <m/>
    <x v="0"/>
    <m/>
    <m/>
    <m/>
    <m/>
    <m/>
    <s v="SOLUCIONADO ESCALADO"/>
    <s v="SUPERVISOR NEGOCIOS"/>
    <d v="2024-01-19T00:00:00"/>
    <s v="NA"/>
    <s v="NA"/>
    <x v="16"/>
    <x v="0"/>
    <x v="4"/>
    <x v="0"/>
    <x v="0"/>
    <n v="1"/>
    <n v="1"/>
    <n v="1"/>
    <n v="1"/>
    <x v="0"/>
    <n v="1"/>
    <s v="900477347VITOL COLOMBIA CI SAS"/>
    <x v="1"/>
    <d v="2024-01-22T00:00:00"/>
    <x v="4850"/>
    <d v="1899-12-30T00:00:00"/>
    <d v="2024-01-19T10:18:00"/>
    <s v="10:18"/>
    <d v="1900-01-02T04:01:21"/>
    <x v="0"/>
    <x v="2"/>
    <x v="19"/>
    <x v="1"/>
    <n v="8193"/>
  </r>
  <r>
    <n v="4887"/>
    <d v="2024-01-22T14:19:24"/>
    <d v="2024-01-22T14:21:14"/>
    <s v="46044971@ventasyservicios.com.co"/>
    <s v="Rowinson Pinilla Vega"/>
    <m/>
    <d v="2024-01-19T00:00:00"/>
    <s v="10:43 a. m."/>
    <x v="0"/>
    <m/>
    <m/>
    <m/>
    <m/>
    <m/>
    <m/>
    <m/>
    <m/>
    <s v="nelson.vega@claro.com.co"/>
    <s v="Servicio de internet para la fuerza Aerea en Melgar Tolima [CLCOAT-00767562] -"/>
    <s v="899999278"/>
    <s v="fuerza Aérea en Melgar Tolima "/>
    <s v="NO DETERMINADO"/>
    <s v="CLIENTE CLARO"/>
    <x v="0"/>
    <m/>
    <s v="FIJO"/>
    <s v="FO"/>
    <s v="PRODUCTO"/>
    <m/>
    <m/>
    <m/>
    <m/>
    <m/>
    <m/>
    <m/>
    <m/>
    <m/>
    <m/>
    <m/>
    <m/>
    <m/>
    <m/>
    <m/>
    <m/>
    <m/>
    <m/>
    <m/>
    <m/>
    <m/>
    <m/>
    <m/>
    <m/>
    <m/>
    <m/>
    <m/>
    <m/>
    <m/>
    <m/>
    <m/>
    <m/>
    <m/>
    <m/>
    <m/>
    <m/>
    <m/>
    <m/>
    <s v="OTROS PRODUCTOS (VENTAS)"/>
    <m/>
    <m/>
    <m/>
    <m/>
    <m/>
    <m/>
    <m/>
    <m/>
    <m/>
    <m/>
    <m/>
    <m/>
    <m/>
    <m/>
    <m/>
    <m/>
    <m/>
    <m/>
    <m/>
    <m/>
    <m/>
    <m/>
    <m/>
    <m/>
    <m/>
    <m/>
    <m/>
    <m/>
    <m/>
    <m/>
    <m/>
    <m/>
    <m/>
    <m/>
    <m/>
    <m/>
    <m/>
    <m/>
    <m/>
    <m/>
    <m/>
    <m/>
    <m/>
    <m/>
    <m/>
    <m/>
    <m/>
    <m/>
    <m/>
    <m/>
    <m/>
    <m/>
    <m/>
    <m/>
    <m/>
    <m/>
    <m/>
    <m/>
    <m/>
    <m/>
    <m/>
    <m/>
    <m/>
    <m/>
    <m/>
    <m/>
    <m/>
    <m/>
    <m/>
    <m/>
    <x v="0"/>
    <m/>
    <m/>
    <m/>
    <m/>
    <m/>
    <s v="SOLUCIONADO ESCALADO"/>
    <s v="SUPERVISOR NEGOCIOS"/>
    <d v="2024-01-19T00:00:00"/>
    <s v="NA"/>
    <s v="NA"/>
    <x v="16"/>
    <x v="0"/>
    <x v="4"/>
    <x v="0"/>
    <x v="0"/>
    <n v="1"/>
    <n v="1"/>
    <n v="1"/>
    <n v="1"/>
    <x v="0"/>
    <n v="1"/>
    <s v="899999278fuerza Aérea en Melgar Tolima "/>
    <x v="1"/>
    <d v="2024-01-22T00:00:00"/>
    <x v="4851"/>
    <d v="1899-12-30T00:00:00"/>
    <d v="2024-01-19T10:43:00"/>
    <s v="10:43"/>
    <d v="1900-01-02T03:38:14"/>
    <x v="0"/>
    <x v="2"/>
    <x v="19"/>
    <x v="1"/>
    <n v="8193"/>
  </r>
  <r>
    <n v="4888"/>
    <d v="2024-01-22T14:21:16"/>
    <d v="2024-01-22T14:22:50"/>
    <s v="46044971@ventasyservicios.com.co"/>
    <s v="Rowinson Pinilla Vega"/>
    <m/>
    <d v="2024-01-19T00:00:00"/>
    <s v="11:06 a. m."/>
    <x v="4"/>
    <m/>
    <m/>
    <m/>
    <m/>
    <m/>
    <m/>
    <m/>
    <m/>
    <s v="yudycastilloamaya@hotmail.com"/>
    <s v="Fwd: Re: Reclamo cobro pospago ya pague"/>
    <s v="52787043"/>
    <s v="JUDY CAROLINA CASTILLO AMAYA"/>
    <s v="MICRO"/>
    <s v="CLIENTE EXTERN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19T00:00:00"/>
    <s v="NA"/>
    <s v="NA"/>
    <x v="47"/>
    <x v="0"/>
    <x v="0"/>
    <x v="0"/>
    <x v="0"/>
    <n v="1"/>
    <n v="1"/>
    <n v="1"/>
    <n v="1"/>
    <x v="0"/>
    <n v="1"/>
    <s v="52787043JUDY CAROLINA CASTILLO AMAYA"/>
    <x v="0"/>
    <d v="2024-01-22T00:00:00"/>
    <x v="4852"/>
    <d v="1899-12-30T00:00:00"/>
    <d v="2024-01-19T11:06:00"/>
    <s v="11:06"/>
    <d v="1900-01-02T03:16:50"/>
    <x v="0"/>
    <x v="2"/>
    <x v="19"/>
    <x v="1"/>
    <n v="8193"/>
  </r>
  <r>
    <n v="4889"/>
    <d v="2024-01-22T14:22:15"/>
    <d v="2024-01-22T14:24:00"/>
    <s v="45981202@ventasyservicios.com.co"/>
    <s v="Candida Mayerli Moyano Casallas"/>
    <m/>
    <d v="2024-01-22T00:00:00"/>
    <s v=" 8:31 a. m."/>
    <x v="8"/>
    <m/>
    <m/>
    <m/>
    <m/>
    <m/>
    <s v="BANCOLOMBIA"/>
    <m/>
    <m/>
    <s v="-"/>
    <s v="RE: Plan Corporativo"/>
    <s v="3127823111"/>
    <s v="BANCOLOMBIA"/>
    <s v="MASIVO"/>
    <s v="CLIENTE EXTERNO"/>
    <x v="0"/>
    <m/>
    <s v="MÓVIL"/>
    <m/>
    <m/>
    <s v="INCLUSIONES - EXCLUSIONES"/>
    <m/>
    <m/>
    <m/>
    <m/>
    <m/>
    <m/>
    <m/>
    <m/>
    <m/>
    <m/>
    <m/>
    <m/>
    <m/>
    <m/>
    <m/>
    <m/>
    <m/>
    <m/>
    <m/>
    <m/>
    <m/>
    <m/>
    <m/>
    <m/>
    <s v="INCLUSIÓN"/>
    <m/>
    <m/>
    <m/>
    <m/>
    <m/>
    <m/>
    <m/>
    <m/>
    <m/>
    <m/>
    <m/>
    <m/>
    <m/>
    <m/>
    <m/>
    <m/>
    <m/>
    <m/>
    <m/>
    <m/>
    <m/>
    <m/>
    <m/>
    <m/>
    <m/>
    <m/>
    <m/>
    <m/>
    <m/>
    <m/>
    <m/>
    <m/>
    <m/>
    <m/>
    <m/>
    <m/>
    <m/>
    <m/>
    <m/>
    <m/>
    <m/>
    <m/>
    <m/>
    <m/>
    <m/>
    <m/>
    <m/>
    <m/>
    <m/>
    <m/>
    <m/>
    <m/>
    <m/>
    <m/>
    <m/>
    <m/>
    <m/>
    <m/>
    <m/>
    <m/>
    <m/>
    <m/>
    <m/>
    <m/>
    <m/>
    <m/>
    <m/>
    <m/>
    <m/>
    <m/>
    <m/>
    <m/>
    <m/>
    <m/>
    <m/>
    <m/>
    <m/>
    <m/>
    <m/>
    <m/>
    <m/>
    <m/>
    <m/>
    <x v="0"/>
    <m/>
    <m/>
    <m/>
    <m/>
    <m/>
    <s v="GESTIONADO"/>
    <m/>
    <d v="2024-01-22T00:00:00"/>
    <m/>
    <m/>
    <x v="54"/>
    <x v="7"/>
    <x v="0"/>
    <x v="0"/>
    <x v="0"/>
    <n v="1"/>
    <n v="1"/>
    <n v="1"/>
    <n v="1"/>
    <x v="0"/>
    <n v="1"/>
    <s v="3127823111BANCOLOMBIA"/>
    <x v="2"/>
    <d v="2024-01-22T00:00:00"/>
    <x v="4853"/>
    <d v="1899-12-30T00:00:00"/>
    <d v="2024-01-22T08:31:00"/>
    <s v=" 8:31"/>
    <d v="1899-12-30T05:53:00"/>
    <x v="1"/>
    <x v="1"/>
    <x v="10"/>
    <x v="1"/>
    <n v="8193"/>
  </r>
  <r>
    <n v="4890"/>
    <d v="2024-01-22T14:23:02"/>
    <d v="2024-01-22T14:25:14"/>
    <s v="46044971@ventasyservicios.com.co"/>
    <s v="Rowinson Pinilla Vega"/>
    <m/>
    <d v="2024-01-18T00:00:00"/>
    <s v="14:41 p. m."/>
    <x v="4"/>
    <m/>
    <m/>
    <m/>
    <m/>
    <m/>
    <m/>
    <m/>
    <m/>
    <s v="oswal.cuesto@claro.com.co"/>
    <s v="Asunto: Verificación de líneas móvil"/>
    <s v="901023218  -  REQ000004510468"/>
    <s v="HQ5 S A S"/>
    <s v="NO DETERMINADO"/>
    <s v="CLIENTE CLARO"/>
    <x v="0"/>
    <m/>
    <s v="MÓVIL"/>
    <m/>
    <m/>
    <s v="FALLAS TÉCNICAS"/>
    <m/>
    <m/>
    <m/>
    <m/>
    <m/>
    <m/>
    <m/>
    <m/>
    <m/>
    <m/>
    <m/>
    <m/>
    <m/>
    <m/>
    <m/>
    <m/>
    <m/>
    <m/>
    <m/>
    <s v="CONCILIACIÓN DE LÍNEA(S)"/>
    <m/>
    <m/>
    <m/>
    <m/>
    <m/>
    <m/>
    <m/>
    <m/>
    <m/>
    <m/>
    <m/>
    <m/>
    <m/>
    <m/>
    <m/>
    <m/>
    <m/>
    <m/>
    <m/>
    <m/>
    <m/>
    <m/>
    <m/>
    <m/>
    <m/>
    <m/>
    <m/>
    <m/>
    <m/>
    <m/>
    <m/>
    <m/>
    <m/>
    <m/>
    <m/>
    <m/>
    <m/>
    <m/>
    <m/>
    <m/>
    <m/>
    <m/>
    <m/>
    <m/>
    <m/>
    <m/>
    <m/>
    <m/>
    <m/>
    <m/>
    <m/>
    <m/>
    <m/>
    <m/>
    <m/>
    <m/>
    <m/>
    <m/>
    <m/>
    <m/>
    <m/>
    <m/>
    <m/>
    <m/>
    <m/>
    <m/>
    <m/>
    <m/>
    <m/>
    <m/>
    <m/>
    <m/>
    <m/>
    <m/>
    <m/>
    <m/>
    <m/>
    <m/>
    <m/>
    <m/>
    <m/>
    <m/>
    <m/>
    <m/>
    <m/>
    <m/>
    <m/>
    <m/>
    <x v="0"/>
    <m/>
    <m/>
    <m/>
    <m/>
    <m/>
    <s v="GESTIONADO"/>
    <m/>
    <d v="2024-01-18T00:00:00"/>
    <s v="NA"/>
    <s v="NA"/>
    <x v="67"/>
    <x v="0"/>
    <x v="0"/>
    <x v="0"/>
    <x v="0"/>
    <n v="1"/>
    <n v="1"/>
    <n v="1"/>
    <n v="1"/>
    <x v="0"/>
    <n v="1"/>
    <s v="901023218  -  REQ000004510468HQ5 S A S"/>
    <x v="0"/>
    <d v="2024-01-22T00:00:00"/>
    <x v="4854"/>
    <d v="1899-12-30T00:00:00"/>
    <d v="2024-01-18T14:41:00"/>
    <s v="14:41"/>
    <d v="1900-01-02T23:44:14"/>
    <x v="0"/>
    <x v="2"/>
    <x v="19"/>
    <x v="1"/>
    <n v="8193"/>
  </r>
  <r>
    <n v="4891"/>
    <d v="2024-01-22T14:25:16"/>
    <d v="2024-01-22T14:26:45"/>
    <s v="46044971@ventasyservicios.com.co"/>
    <s v="Rowinson Pinilla Vega"/>
    <m/>
    <d v="2024-01-19T00:00:00"/>
    <s v="10:44 a. m."/>
    <x v="4"/>
    <m/>
    <m/>
    <m/>
    <m/>
    <m/>
    <m/>
    <m/>
    <m/>
    <s v="gerencia@audicont.com.co"/>
    <s v="ACEPTACION DE PROPUEST"/>
    <s v="816002905"/>
    <s v="AUDICONT LTDA"/>
    <s v="PYME MEDIANA"/>
    <s v="CLIENTE EXTERNO"/>
    <x v="0"/>
    <m/>
    <s v="FIJO"/>
    <s v="HFC"/>
    <s v="FIDELIZACIÓN - RETENCIÓN"/>
    <m/>
    <m/>
    <m/>
    <m/>
    <m/>
    <m/>
    <m/>
    <m/>
    <m/>
    <m/>
    <m/>
    <m/>
    <m/>
    <m/>
    <m/>
    <m/>
    <m/>
    <m/>
    <m/>
    <m/>
    <m/>
    <s v="ACEPTACIÓN PROPUESTA"/>
    <m/>
    <m/>
    <m/>
    <m/>
    <m/>
    <m/>
    <m/>
    <m/>
    <m/>
    <m/>
    <m/>
    <m/>
    <m/>
    <m/>
    <m/>
    <m/>
    <m/>
    <m/>
    <m/>
    <m/>
    <m/>
    <m/>
    <m/>
    <m/>
    <m/>
    <m/>
    <m/>
    <m/>
    <m/>
    <m/>
    <m/>
    <m/>
    <m/>
    <m/>
    <m/>
    <m/>
    <m/>
    <m/>
    <m/>
    <m/>
    <m/>
    <m/>
    <m/>
    <m/>
    <m/>
    <m/>
    <m/>
    <m/>
    <m/>
    <m/>
    <m/>
    <m/>
    <m/>
    <m/>
    <m/>
    <m/>
    <m/>
    <m/>
    <m/>
    <m/>
    <m/>
    <m/>
    <m/>
    <m/>
    <m/>
    <m/>
    <m/>
    <m/>
    <m/>
    <m/>
    <m/>
    <m/>
    <m/>
    <m/>
    <m/>
    <m/>
    <m/>
    <m/>
    <m/>
    <m/>
    <m/>
    <m/>
    <m/>
    <m/>
    <m/>
    <m/>
    <m/>
    <x v="0"/>
    <m/>
    <m/>
    <m/>
    <m/>
    <m/>
    <s v="GESTIONADO"/>
    <m/>
    <d v="2024-01-19T00:00:00"/>
    <s v="NA"/>
    <s v="NA"/>
    <x v="113"/>
    <x v="0"/>
    <x v="0"/>
    <x v="0"/>
    <x v="0"/>
    <n v="1"/>
    <n v="1"/>
    <n v="1"/>
    <n v="1"/>
    <x v="0"/>
    <n v="1"/>
    <s v="816002905AUDICONT LTDA"/>
    <x v="0"/>
    <d v="2024-01-22T00:00:00"/>
    <x v="4855"/>
    <d v="1899-12-30T00:00:00"/>
    <d v="2024-01-19T10:44:00"/>
    <s v="10:44"/>
    <d v="1900-01-02T03:42:45"/>
    <x v="0"/>
    <x v="2"/>
    <x v="19"/>
    <x v="1"/>
    <n v="8193"/>
  </r>
  <r>
    <n v="4892"/>
    <d v="2024-01-22T14:27:04"/>
    <d v="2024-01-22T14:27:23"/>
    <s v="45113897@ventasyservicios.com.co"/>
    <s v="Diana Carolina Zambrano Cruz"/>
    <m/>
    <d v="2024-01-21T00:00:00"/>
    <s v="9:17"/>
    <x v="4"/>
    <m/>
    <m/>
    <m/>
    <m/>
    <m/>
    <m/>
    <m/>
    <m/>
    <s v="hotelsuitecontinental@yahoo.com"/>
    <s v="DERECHO DE PETICION - CONTRATO 17790687 JESUS ALBERTO OTERO LEON"/>
    <s v="17790687"/>
    <s v="JESUS ALBE OTERO LEON                      "/>
    <s v="PYME PEQUEÑA"/>
    <s v="CLIENTE EXTERNO"/>
    <x v="0"/>
    <m/>
    <s v="FIJO"/>
    <s v="HFC"/>
    <s v="PQR"/>
    <m/>
    <m/>
    <m/>
    <m/>
    <m/>
    <m/>
    <m/>
    <m/>
    <m/>
    <m/>
    <m/>
    <m/>
    <m/>
    <m/>
    <m/>
    <m/>
    <m/>
    <m/>
    <m/>
    <m/>
    <m/>
    <m/>
    <m/>
    <m/>
    <m/>
    <m/>
    <m/>
    <m/>
    <m/>
    <m/>
    <m/>
    <m/>
    <m/>
    <m/>
    <m/>
    <m/>
    <m/>
    <s v="REPORTE DE DELITOS"/>
    <m/>
    <m/>
    <m/>
    <m/>
    <m/>
    <m/>
    <m/>
    <m/>
    <m/>
    <m/>
    <m/>
    <m/>
    <m/>
    <m/>
    <m/>
    <m/>
    <m/>
    <m/>
    <m/>
    <m/>
    <m/>
    <m/>
    <m/>
    <m/>
    <m/>
    <m/>
    <m/>
    <m/>
    <m/>
    <m/>
    <m/>
    <m/>
    <m/>
    <m/>
    <m/>
    <m/>
    <m/>
    <m/>
    <m/>
    <m/>
    <m/>
    <m/>
    <m/>
    <m/>
    <m/>
    <m/>
    <m/>
    <m/>
    <m/>
    <m/>
    <m/>
    <m/>
    <m/>
    <m/>
    <m/>
    <m/>
    <m/>
    <m/>
    <m/>
    <m/>
    <m/>
    <m/>
    <m/>
    <m/>
    <m/>
    <m/>
    <m/>
    <m/>
    <m/>
    <m/>
    <m/>
    <x v="0"/>
    <m/>
    <m/>
    <m/>
    <m/>
    <m/>
    <s v="GESTIONADO"/>
    <m/>
    <d v="2024-01-22T00:00:00"/>
    <m/>
    <m/>
    <x v="220"/>
    <x v="0"/>
    <x v="0"/>
    <x v="0"/>
    <x v="0"/>
    <n v="1"/>
    <n v="1"/>
    <n v="1"/>
    <n v="1"/>
    <x v="0"/>
    <n v="1"/>
    <s v="17790687JESUS ALBE OTERO LEON                      "/>
    <x v="0"/>
    <d v="2024-01-22T00:00:00"/>
    <x v="4856"/>
    <d v="1899-12-30T00:00:00"/>
    <d v="2024-01-21T09:17:00"/>
    <s v="9:17"/>
    <d v="1899-12-31T05:10:23"/>
    <x v="0"/>
    <x v="0"/>
    <x v="30"/>
    <x v="0"/>
    <n v="8193"/>
  </r>
  <r>
    <n v="4893"/>
    <d v="2024-01-22T14:25:52"/>
    <d v="2024-01-22T14:27:40"/>
    <s v="46049316@ventasyservicios.com.co"/>
    <s v="Evelin Gicela Diaz Garzon"/>
    <m/>
    <d v="2024-01-20T00:00:00"/>
    <s v="10:23"/>
    <x v="0"/>
    <m/>
    <m/>
    <m/>
    <m/>
    <m/>
    <m/>
    <m/>
    <m/>
    <s v="medicalcars500@hotmail.com"/>
    <s v="Re: Fwd: AUSENCIA DE TAPA CAJA ELECTRICIDAD"/>
    <s v="71775816"/>
    <s v="CARLOS ARBOLEDA"/>
    <s v="SOHO"/>
    <s v="CLIENTE EXTERNO"/>
    <x v="0"/>
    <m/>
    <s v="FIJO"/>
    <s v="FO"/>
    <s v="CREACIÓN DE PQR"/>
    <m/>
    <m/>
    <m/>
    <m/>
    <m/>
    <m/>
    <m/>
    <m/>
    <m/>
    <m/>
    <m/>
    <m/>
    <m/>
    <m/>
    <s v="AJUSTES POR FALLAS DE SERVICIO"/>
    <m/>
    <m/>
    <m/>
    <m/>
    <m/>
    <m/>
    <m/>
    <m/>
    <m/>
    <m/>
    <m/>
    <m/>
    <m/>
    <m/>
    <m/>
    <m/>
    <m/>
    <m/>
    <m/>
    <m/>
    <m/>
    <m/>
    <m/>
    <m/>
    <m/>
    <m/>
    <m/>
    <m/>
    <m/>
    <m/>
    <m/>
    <m/>
    <m/>
    <m/>
    <m/>
    <m/>
    <m/>
    <m/>
    <m/>
    <m/>
    <m/>
    <m/>
    <m/>
    <m/>
    <m/>
    <m/>
    <m/>
    <m/>
    <m/>
    <m/>
    <m/>
    <m/>
    <m/>
    <m/>
    <m/>
    <m/>
    <m/>
    <m/>
    <m/>
    <m/>
    <m/>
    <m/>
    <m/>
    <m/>
    <m/>
    <m/>
    <m/>
    <m/>
    <m/>
    <m/>
    <m/>
    <m/>
    <m/>
    <m/>
    <m/>
    <m/>
    <m/>
    <m/>
    <m/>
    <m/>
    <m/>
    <m/>
    <m/>
    <m/>
    <m/>
    <m/>
    <m/>
    <m/>
    <m/>
    <m/>
    <m/>
    <m/>
    <m/>
    <m/>
    <x v="0"/>
    <m/>
    <m/>
    <m/>
    <m/>
    <m/>
    <s v="GESTIONADO"/>
    <m/>
    <d v="2024-01-22T00:00:00"/>
    <m/>
    <m/>
    <x v="163"/>
    <x v="0"/>
    <x v="0"/>
    <x v="0"/>
    <x v="0"/>
    <n v="1"/>
    <n v="1"/>
    <n v="1"/>
    <n v="1"/>
    <x v="0"/>
    <n v="1"/>
    <s v="71775816CARLOS ARBOLEDA"/>
    <x v="0"/>
    <d v="2024-01-22T00:00:00"/>
    <x v="4857"/>
    <d v="1899-12-30T00:00:00"/>
    <d v="2024-01-20T10:23:00"/>
    <s v="10:23"/>
    <d v="1900-01-01T04:04:40"/>
    <x v="0"/>
    <x v="0"/>
    <x v="22"/>
    <x v="1"/>
    <n v="8193"/>
  </r>
  <r>
    <n v="4894"/>
    <d v="2024-01-22T14:15:37"/>
    <d v="2024-01-22T14:28:17"/>
    <s v="45077016@ventasyservicios.com.co"/>
    <s v="Luis Guanuquiza Dominguez"/>
    <m/>
    <d v="2024-01-22T00:00:00"/>
    <s v="09:17"/>
    <x v="3"/>
    <m/>
    <s v="15572836"/>
    <m/>
    <m/>
    <m/>
    <m/>
    <m/>
    <m/>
    <m/>
    <m/>
    <s v="900399437"/>
    <s v="ATOS IT SOLUTIONS AND SERVICES S A S"/>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22T00:00:00"/>
    <m/>
    <m/>
    <x v="21"/>
    <x v="3"/>
    <x v="0"/>
    <x v="0"/>
    <x v="0"/>
    <n v="1"/>
    <n v="1"/>
    <n v="1"/>
    <n v="1"/>
    <x v="0"/>
    <n v="1"/>
    <s v="900399437ATOS IT SOLUTIONS AND SERVICES S A S"/>
    <x v="2"/>
    <d v="2024-01-22T00:00:00"/>
    <x v="4858"/>
    <d v="1899-12-30T00:00:00"/>
    <d v="2024-01-22T09:17:00"/>
    <s v="09:17"/>
    <d v="1899-12-30T05:11:17"/>
    <x v="1"/>
    <x v="1"/>
    <x v="25"/>
    <x v="1"/>
    <n v="8193"/>
  </r>
  <r>
    <n v="4895"/>
    <d v="2024-01-22T14:26:48"/>
    <d v="2024-01-22T14:28:37"/>
    <s v="46044971@ventasyservicios.com.co"/>
    <s v="Rowinson Pinilla Vega"/>
    <m/>
    <d v="2024-01-19T00:00:00"/>
    <s v=" 10:33 a. m."/>
    <x v="4"/>
    <m/>
    <m/>
    <m/>
    <m/>
    <m/>
    <m/>
    <m/>
    <m/>
    <s v="gina.galvez@hotmail.com"/>
    <s v="Fwd: Posventa para la reinstalación del cableado externo."/>
    <s v="830112309"/>
    <s v="F A SU FUTURO LTDA AGENCIA DE SEGUROS"/>
    <s v="MICRO"/>
    <s v="CLIENTE EXTERNO"/>
    <x v="0"/>
    <m/>
    <s v="FIJO"/>
    <s v="HFC"/>
    <s v="PRODUCTO"/>
    <m/>
    <m/>
    <m/>
    <m/>
    <m/>
    <m/>
    <m/>
    <m/>
    <m/>
    <m/>
    <m/>
    <m/>
    <m/>
    <m/>
    <m/>
    <m/>
    <m/>
    <m/>
    <m/>
    <m/>
    <m/>
    <m/>
    <m/>
    <m/>
    <m/>
    <m/>
    <m/>
    <m/>
    <m/>
    <m/>
    <m/>
    <m/>
    <m/>
    <m/>
    <m/>
    <m/>
    <m/>
    <m/>
    <s v="OTROS PRODUCTOS (VENTAS)"/>
    <m/>
    <m/>
    <m/>
    <m/>
    <m/>
    <m/>
    <m/>
    <m/>
    <m/>
    <m/>
    <m/>
    <m/>
    <m/>
    <m/>
    <m/>
    <m/>
    <m/>
    <m/>
    <m/>
    <m/>
    <m/>
    <m/>
    <m/>
    <m/>
    <m/>
    <m/>
    <m/>
    <m/>
    <m/>
    <m/>
    <m/>
    <m/>
    <m/>
    <m/>
    <m/>
    <m/>
    <m/>
    <m/>
    <m/>
    <m/>
    <m/>
    <m/>
    <m/>
    <m/>
    <m/>
    <m/>
    <m/>
    <m/>
    <m/>
    <m/>
    <m/>
    <m/>
    <m/>
    <m/>
    <m/>
    <m/>
    <m/>
    <m/>
    <m/>
    <m/>
    <m/>
    <m/>
    <m/>
    <m/>
    <m/>
    <m/>
    <m/>
    <m/>
    <m/>
    <m/>
    <x v="0"/>
    <m/>
    <m/>
    <m/>
    <m/>
    <m/>
    <s v="SOLUCIONADO ESCALADO"/>
    <s v="SUPERVISOR NEGOCIOS"/>
    <d v="2024-01-19T00:00:00"/>
    <s v="NA"/>
    <s v="NA"/>
    <x v="16"/>
    <x v="0"/>
    <x v="4"/>
    <x v="0"/>
    <x v="0"/>
    <n v="1"/>
    <n v="1"/>
    <n v="1"/>
    <n v="1"/>
    <x v="0"/>
    <n v="1"/>
    <s v="830112309F A SU FUTURO LTDA AGENCIA DE SEGUROS"/>
    <x v="1"/>
    <d v="2024-01-22T00:00:00"/>
    <x v="4859"/>
    <d v="1899-12-30T00:00:00"/>
    <d v="2024-01-19T10:33:00"/>
    <s v=" 10:33"/>
    <d v="1900-01-02T03:55:37"/>
    <x v="0"/>
    <x v="2"/>
    <x v="19"/>
    <x v="1"/>
    <n v="8193"/>
  </r>
  <r>
    <n v="4896"/>
    <d v="2024-01-22T14:28:43"/>
    <d v="2024-01-22T14:30:41"/>
    <s v="46044971@ventasyservicios.com.co"/>
    <s v="Rowinson Pinilla Vega"/>
    <m/>
    <d v="2024-01-17T00:00:00"/>
    <s v=" 09:21 a. m."/>
    <x v="4"/>
    <m/>
    <m/>
    <m/>
    <m/>
    <m/>
    <m/>
    <m/>
    <m/>
    <s v="jairo.montalvo@claro.com.co"/>
    <s v="Negación de retención Cuenta Pyme 11865538"/>
    <s v="11865538  CC 17651435"/>
    <s v="CARLOS ARL RODRIGUEZ ROJAS"/>
    <s v="SOHO"/>
    <s v="CLIENTE CLARO"/>
    <x v="0"/>
    <m/>
    <s v="FIJO"/>
    <s v="HFC"/>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7T00:00:00"/>
    <s v="NA"/>
    <s v="NA"/>
    <x v="0"/>
    <x v="0"/>
    <x v="0"/>
    <x v="0"/>
    <x v="0"/>
    <n v="1"/>
    <n v="1"/>
    <n v="1"/>
    <n v="1"/>
    <x v="0"/>
    <n v="1"/>
    <s v="11865538  CC 17651435CARLOS ARL RODRIGUEZ ROJAS"/>
    <x v="0"/>
    <d v="2024-01-22T00:00:00"/>
    <x v="4860"/>
    <d v="1899-12-30T00:00:00"/>
    <d v="2024-01-17T09:21:00"/>
    <s v=" 09:21"/>
    <d v="1900-01-04T05:09:41"/>
    <x v="0"/>
    <x v="2"/>
    <x v="19"/>
    <x v="1"/>
    <n v="8193"/>
  </r>
  <r>
    <n v="4897"/>
    <d v="2024-01-22T14:30:22"/>
    <d v="2024-01-22T14:31:23"/>
    <s v="45077035@ventasyservicios.com.co"/>
    <s v="Diana Marcela Navia Fino"/>
    <m/>
    <d v="2024-01-22T00:00:00"/>
    <s v="10:11"/>
    <x v="3"/>
    <m/>
    <s v="15572901"/>
    <m/>
    <m/>
    <m/>
    <m/>
    <m/>
    <m/>
    <m/>
    <m/>
    <s v="8.22480688.00.00.100004"/>
    <s v="FONDO DE GARANTIAS DEL CAFE S.A -"/>
    <s v="PYME PEQUEÑA"/>
    <s v="CLIENTE EXTERNO"/>
    <x v="0"/>
    <m/>
    <s v="MÓVIL"/>
    <m/>
    <m/>
    <s v="FACTURA"/>
    <m/>
    <m/>
    <m/>
    <m/>
    <m/>
    <m/>
    <m/>
    <m/>
    <m/>
    <m/>
    <m/>
    <m/>
    <m/>
    <m/>
    <m/>
    <m/>
    <m/>
    <m/>
    <s v="RECLAMO COBRO SERVICIOS ADICIONALES"/>
    <m/>
    <m/>
    <m/>
    <m/>
    <m/>
    <m/>
    <m/>
    <m/>
    <m/>
    <m/>
    <m/>
    <m/>
    <m/>
    <m/>
    <m/>
    <m/>
    <m/>
    <m/>
    <m/>
    <m/>
    <m/>
    <m/>
    <m/>
    <m/>
    <m/>
    <m/>
    <m/>
    <m/>
    <m/>
    <m/>
    <m/>
    <m/>
    <m/>
    <m/>
    <m/>
    <m/>
    <m/>
    <m/>
    <m/>
    <m/>
    <m/>
    <m/>
    <m/>
    <m/>
    <m/>
    <m/>
    <m/>
    <m/>
    <m/>
    <m/>
    <m/>
    <m/>
    <m/>
    <m/>
    <m/>
    <m/>
    <m/>
    <m/>
    <m/>
    <m/>
    <m/>
    <m/>
    <m/>
    <m/>
    <m/>
    <m/>
    <m/>
    <m/>
    <m/>
    <m/>
    <m/>
    <m/>
    <m/>
    <m/>
    <m/>
    <m/>
    <m/>
    <m/>
    <m/>
    <m/>
    <m/>
    <m/>
    <m/>
    <m/>
    <m/>
    <m/>
    <m/>
    <m/>
    <m/>
    <x v="0"/>
    <m/>
    <m/>
    <m/>
    <m/>
    <m/>
    <s v="GESTIONADO"/>
    <m/>
    <d v="2024-01-22T00:00:00"/>
    <m/>
    <m/>
    <x v="173"/>
    <x v="3"/>
    <x v="0"/>
    <x v="0"/>
    <x v="0"/>
    <n v="1"/>
    <n v="1"/>
    <n v="1"/>
    <n v="1"/>
    <x v="0"/>
    <n v="1"/>
    <s v="8.22480688.00.00.100004FONDO DE GARANTIAS DEL CAFE S.A -"/>
    <x v="2"/>
    <d v="2024-01-22T00:00:00"/>
    <x v="4861"/>
    <d v="1899-12-30T00:00:00"/>
    <d v="2024-01-22T10:11:00"/>
    <s v="10:11"/>
    <d v="1899-12-30T04:20:23"/>
    <x v="1"/>
    <x v="1"/>
    <x v="29"/>
    <x v="1"/>
    <n v="8193"/>
  </r>
  <r>
    <n v="4898"/>
    <d v="2024-01-22T14:30:49"/>
    <d v="2024-01-22T14:32:49"/>
    <s v="46044971@ventasyservicios.com.co"/>
    <s v="Rowinson Pinilla Vega"/>
    <m/>
    <d v="2024-01-17T00:00:00"/>
    <s v="11:12 a. m."/>
    <x v="4"/>
    <m/>
    <m/>
    <m/>
    <m/>
    <m/>
    <m/>
    <m/>
    <m/>
    <s v="gerenciatipssas@gmail.com"/>
    <s v="Fwd: Cancelación para el Internet Banda Ancha"/>
    <s v="NIT 900435768 ENLACE OQF0001"/>
    <s v="AVANCES TERAPEUTICOS IPS SAS"/>
    <s v="NO DETERMINADO"/>
    <s v="CLIENTE EXTERNO"/>
    <x v="0"/>
    <m/>
    <s v="FIJO"/>
    <s v="FO"/>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17T00:00:00"/>
    <s v="NA"/>
    <s v="NA"/>
    <x v="0"/>
    <x v="0"/>
    <x v="0"/>
    <x v="20"/>
    <x v="1"/>
    <n v="1"/>
    <n v="1"/>
    <n v="1"/>
    <n v="1"/>
    <x v="0"/>
    <n v="1"/>
    <s v="NIT 900435768 ENLACE OQF0001AVANCES TERAPEUTICOS IPS SAS"/>
    <x v="0"/>
    <d v="2024-01-22T00:00:00"/>
    <x v="4862"/>
    <d v="1899-12-30T00:00:00"/>
    <d v="2024-01-17T11:12:00"/>
    <s v="11:12"/>
    <d v="1900-01-04T03:20:49"/>
    <x v="0"/>
    <x v="2"/>
    <x v="19"/>
    <x v="1"/>
    <n v="8193"/>
  </r>
  <r>
    <n v="4899"/>
    <d v="2024-01-22T14:24:03"/>
    <d v="2024-01-22T14:33:30"/>
    <s v="45981202@ventasyservicios.com.co"/>
    <s v="Candida Mayerli Moyano Casallas"/>
    <m/>
    <d v="2024-01-22T00:00:00"/>
    <s v="08:34 a. m"/>
    <x v="5"/>
    <m/>
    <m/>
    <m/>
    <m/>
    <m/>
    <m/>
    <m/>
    <m/>
    <m/>
    <m/>
    <s v="11982181"/>
    <s v="JOINPHARM SA"/>
    <s v="PYME PEQUEÑA"/>
    <s v="CLIENTE EXTERNO"/>
    <x v="0"/>
    <m/>
    <m/>
    <m/>
    <m/>
    <m/>
    <m/>
    <m/>
    <m/>
    <m/>
    <m/>
    <m/>
    <m/>
    <m/>
    <m/>
    <m/>
    <m/>
    <m/>
    <m/>
    <m/>
    <m/>
    <m/>
    <m/>
    <m/>
    <m/>
    <m/>
    <m/>
    <m/>
    <m/>
    <m/>
    <m/>
    <m/>
    <m/>
    <m/>
    <m/>
    <m/>
    <m/>
    <m/>
    <m/>
    <m/>
    <m/>
    <m/>
    <m/>
    <m/>
    <m/>
    <m/>
    <m/>
    <m/>
    <m/>
    <m/>
    <m/>
    <m/>
    <m/>
    <m/>
    <m/>
    <m/>
    <m/>
    <m/>
    <m/>
    <m/>
    <m/>
    <m/>
    <m/>
    <m/>
    <m/>
    <m/>
    <m/>
    <m/>
    <m/>
    <m/>
    <m/>
    <m/>
    <m/>
    <m/>
    <m/>
    <m/>
    <m/>
    <m/>
    <m/>
    <m/>
    <m/>
    <m/>
    <s v="Fwd: SOLICITUD VERIFICACION PAGO"/>
    <s v="FIJA"/>
    <s v="FO"/>
    <s v="PAGO YA APLICADO"/>
    <s v="BANCOLOMBIA"/>
    <s v="TRANSFERENCIA CON PAGO A LA REFERENCIA"/>
    <m/>
    <m/>
    <m/>
    <m/>
    <m/>
    <m/>
    <m/>
    <m/>
    <m/>
    <m/>
    <m/>
    <m/>
    <m/>
    <m/>
    <m/>
    <m/>
    <m/>
    <m/>
    <m/>
    <m/>
    <m/>
    <m/>
    <m/>
    <m/>
    <m/>
    <m/>
    <x v="0"/>
    <m/>
    <m/>
    <m/>
    <m/>
    <m/>
    <s v="GESTIONADO"/>
    <m/>
    <d v="2024-01-22T00:00:00"/>
    <m/>
    <m/>
    <x v="70"/>
    <x v="4"/>
    <x v="0"/>
    <x v="0"/>
    <x v="0"/>
    <n v="1"/>
    <n v="1"/>
    <n v="1"/>
    <n v="1"/>
    <x v="0"/>
    <n v="1"/>
    <s v="11982181"/>
    <x v="2"/>
    <d v="2024-01-22T00:00:00"/>
    <x v="4863"/>
    <d v="1899-12-30T00:00:00"/>
    <d v="2024-01-22T08:34:00"/>
    <s v="08:34"/>
    <d v="1899-12-30T05:59:30"/>
    <x v="1"/>
    <x v="1"/>
    <x v="10"/>
    <x v="1"/>
    <n v="8193"/>
  </r>
  <r>
    <n v="4900"/>
    <d v="2024-01-22T14:34:58"/>
    <d v="2024-01-22T14:38:23"/>
    <s v="45664102@ventasyservicios.com.co"/>
    <s v="Angie Tatiana Tique Cardozo"/>
    <m/>
    <d v="2024-01-22T00:00:00"/>
    <s v="1:54 p. m."/>
    <x v="0"/>
    <m/>
    <m/>
    <m/>
    <m/>
    <m/>
    <m/>
    <m/>
    <m/>
    <s v="Analdel/Reporte Enero 19 SD2838917  Reporte Enero 18 SD2837440  /Caída de internet."/>
    <s v="angelica.pereira@claropymes.com.co"/>
    <s v="12460395"/>
    <s v="ANALDEX ASOCIACION NACIONAL DE COMERCIO EXTERIOR"/>
    <s v="EMPRESAS"/>
    <s v="CLIENTE CLARO"/>
    <x v="1"/>
    <s v="RUBY TRIANA TORRES"/>
    <s v="FIJO"/>
    <s v="FO"/>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SOLUCIONADO ESCALADO"/>
    <s v="CSM"/>
    <d v="2024-01-22T00:00:00"/>
    <s v="NO APLICA"/>
    <s v="NO APLICA"/>
    <x v="57"/>
    <x v="0"/>
    <x v="4"/>
    <x v="0"/>
    <x v="0"/>
    <n v="1"/>
    <n v="1"/>
    <n v="1"/>
    <n v="1"/>
    <x v="0"/>
    <n v="1"/>
    <s v="12460395ANALDEX ASOCIACION NACIONAL DE COMERCIO EXTERIOR"/>
    <x v="1"/>
    <d v="2024-01-22T00:00:00"/>
    <x v="4864"/>
    <d v="1899-12-30T00:00:00"/>
    <d v="2024-01-22T01:54:00"/>
    <s v="1:54"/>
    <d v="1899-12-30T12:44:23"/>
    <x v="3"/>
    <x v="2"/>
    <x v="16"/>
    <x v="1"/>
    <n v="8193"/>
  </r>
  <r>
    <n v="4901"/>
    <d v="2024-01-22T14:38:18"/>
    <d v="2024-01-22T14:40:05"/>
    <s v="45981202@ventasyservicios.com.co"/>
    <s v="Candida Mayerli Moyano Casallas"/>
    <m/>
    <d v="2024-01-22T00:00:00"/>
    <s v="08:40 a. m."/>
    <x v="5"/>
    <m/>
    <m/>
    <m/>
    <m/>
    <m/>
    <m/>
    <m/>
    <m/>
    <m/>
    <m/>
    <s v="44194744 "/>
    <s v="SALDER LTDA "/>
    <s v="PYME PEQUEÑA"/>
    <s v="CLIENTE EXTERNO"/>
    <x v="0"/>
    <m/>
    <m/>
    <m/>
    <m/>
    <m/>
    <m/>
    <m/>
    <m/>
    <m/>
    <m/>
    <m/>
    <m/>
    <m/>
    <m/>
    <m/>
    <m/>
    <m/>
    <m/>
    <m/>
    <m/>
    <m/>
    <m/>
    <m/>
    <m/>
    <m/>
    <m/>
    <m/>
    <m/>
    <m/>
    <m/>
    <m/>
    <m/>
    <m/>
    <m/>
    <m/>
    <m/>
    <m/>
    <m/>
    <m/>
    <m/>
    <m/>
    <m/>
    <m/>
    <m/>
    <m/>
    <m/>
    <m/>
    <m/>
    <m/>
    <m/>
    <m/>
    <m/>
    <m/>
    <m/>
    <m/>
    <m/>
    <m/>
    <m/>
    <m/>
    <m/>
    <m/>
    <m/>
    <m/>
    <m/>
    <m/>
    <m/>
    <m/>
    <m/>
    <m/>
    <m/>
    <m/>
    <m/>
    <m/>
    <m/>
    <m/>
    <m/>
    <m/>
    <m/>
    <m/>
    <m/>
    <m/>
    <s v="Pago factura 44194744 Saldré ltda"/>
    <s v="FIJA"/>
    <s v="HFC"/>
    <s v="PAGO YA APLICADO"/>
    <s v="CAV CLARO"/>
    <s v="PAGO EN CAJA DIRECTA DEL BANCO"/>
    <m/>
    <m/>
    <m/>
    <m/>
    <m/>
    <m/>
    <m/>
    <m/>
    <m/>
    <m/>
    <m/>
    <m/>
    <m/>
    <m/>
    <m/>
    <m/>
    <m/>
    <m/>
    <m/>
    <m/>
    <m/>
    <m/>
    <m/>
    <m/>
    <m/>
    <m/>
    <x v="0"/>
    <m/>
    <m/>
    <m/>
    <m/>
    <m/>
    <s v="GESTIONADO"/>
    <m/>
    <d v="2024-01-22T00:00:00"/>
    <m/>
    <m/>
    <x v="70"/>
    <x v="4"/>
    <x v="0"/>
    <x v="0"/>
    <x v="0"/>
    <n v="1"/>
    <n v="1"/>
    <n v="1"/>
    <n v="1"/>
    <x v="0"/>
    <n v="1"/>
    <s v="44194744 "/>
    <x v="0"/>
    <d v="2024-01-22T00:00:00"/>
    <x v="4865"/>
    <d v="1899-12-30T00:00:00"/>
    <d v="2024-01-22T08:40:00"/>
    <s v="08:40"/>
    <d v="1899-12-30T06:00:05"/>
    <x v="2"/>
    <x v="2"/>
    <x v="10"/>
    <x v="1"/>
    <n v="8193"/>
  </r>
  <r>
    <n v="4902"/>
    <d v="2024-01-22T13:54:04"/>
    <d v="2024-01-22T14:41:33"/>
    <s v="45077040@ventasyservicios.com.co"/>
    <s v="Kimberly Tatiana Sorza Moya"/>
    <m/>
    <d v="2024-01-20T00:00:00"/>
    <s v="11:44 p. m."/>
    <x v="0"/>
    <m/>
    <m/>
    <m/>
    <m/>
    <m/>
    <m/>
    <m/>
    <m/>
    <s v="n.piedrahita@siscoax.com"/>
    <s v="Re: Solicitud SIM Virtual 3122580831 / SISCOAX S.A.S. / NIT: 900794750-7"/>
    <s v="3122580831"/>
    <s v="SISCOAX S.A.S. -"/>
    <s v="SOHO"/>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22T00:00:00"/>
    <m/>
    <m/>
    <x v="21"/>
    <x v="0"/>
    <x v="0"/>
    <x v="0"/>
    <x v="0"/>
    <n v="1"/>
    <n v="1"/>
    <n v="1"/>
    <n v="1"/>
    <x v="0"/>
    <n v="1"/>
    <s v="3122580831SISCOAX S.A.S. -"/>
    <x v="0"/>
    <d v="2024-01-22T00:00:00"/>
    <x v="4866"/>
    <d v="1899-12-30T00:00:00"/>
    <d v="2024-01-20T11:44:00"/>
    <s v="11:44"/>
    <d v="1900-01-01T02:57:33"/>
    <x v="0"/>
    <x v="0"/>
    <x v="31"/>
    <x v="1"/>
    <n v="8193"/>
  </r>
  <r>
    <n v="4903"/>
    <d v="2024-01-22T14:28:21"/>
    <d v="2024-01-22T14:41:33"/>
    <s v="45077016@ventasyservicios.com.co"/>
    <s v="Luis Guanuquiza Dominguez"/>
    <m/>
    <d v="2024-01-22T00:00:00"/>
    <s v="9:24"/>
    <x v="3"/>
    <m/>
    <s v="15572843"/>
    <m/>
    <m/>
    <m/>
    <m/>
    <m/>
    <m/>
    <m/>
    <m/>
    <s v="890903475"/>
    <s v="EQUIPOS GLEASON"/>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22T00:00:00"/>
    <m/>
    <m/>
    <x v="21"/>
    <x v="3"/>
    <x v="0"/>
    <x v="0"/>
    <x v="0"/>
    <n v="1"/>
    <n v="1"/>
    <n v="1"/>
    <n v="1"/>
    <x v="0"/>
    <n v="1"/>
    <s v="890903475EQUIPOS GLEASON"/>
    <x v="2"/>
    <d v="2024-01-22T00:00:00"/>
    <x v="4866"/>
    <d v="1899-12-30T00:00:00"/>
    <d v="2024-01-22T09:24:00"/>
    <s v="9:24"/>
    <d v="1899-12-30T05:17:33"/>
    <x v="1"/>
    <x v="1"/>
    <x v="25"/>
    <x v="1"/>
    <n v="8193"/>
  </r>
  <r>
    <n v="4904"/>
    <d v="2024-01-22T14:41:30"/>
    <d v="2024-01-22T14:42:31"/>
    <s v="46049316@ventasyservicios.com.co"/>
    <s v="Evelin Gicela Diaz Garzon"/>
    <m/>
    <d v="2024-01-19T00:00:00"/>
    <s v="04:02"/>
    <x v="0"/>
    <m/>
    <m/>
    <m/>
    <m/>
    <m/>
    <m/>
    <m/>
    <m/>
    <s v="dayana.julio@claro.com.co"/>
    <s v="INCONVENIENTES CONFIGURACION APN ipfijas1.comcel.com.co"/>
    <s v="3216899049"/>
    <s v="P.O.C. INVERSIONES Y CONS"/>
    <s v="NO DETERMINADO"/>
    <s v="CLIENTE CLARO"/>
    <x v="0"/>
    <m/>
    <s v="MÓVIL"/>
    <m/>
    <m/>
    <s v="DATOS TRANSACCIONALES APN"/>
    <m/>
    <m/>
    <m/>
    <m/>
    <m/>
    <m/>
    <m/>
    <m/>
    <m/>
    <m/>
    <m/>
    <m/>
    <m/>
    <m/>
    <m/>
    <s v="INFORMACIÓN - ACLARACIÓN"/>
    <m/>
    <m/>
    <m/>
    <m/>
    <m/>
    <m/>
    <m/>
    <m/>
    <m/>
    <m/>
    <m/>
    <m/>
    <m/>
    <m/>
    <m/>
    <m/>
    <m/>
    <m/>
    <m/>
    <m/>
    <m/>
    <m/>
    <m/>
    <m/>
    <m/>
    <m/>
    <m/>
    <m/>
    <m/>
    <m/>
    <m/>
    <m/>
    <m/>
    <m/>
    <m/>
    <m/>
    <m/>
    <m/>
    <m/>
    <m/>
    <m/>
    <m/>
    <m/>
    <m/>
    <m/>
    <m/>
    <m/>
    <m/>
    <m/>
    <m/>
    <m/>
    <m/>
    <m/>
    <m/>
    <m/>
    <m/>
    <m/>
    <m/>
    <m/>
    <m/>
    <m/>
    <m/>
    <m/>
    <m/>
    <m/>
    <m/>
    <m/>
    <m/>
    <m/>
    <m/>
    <m/>
    <m/>
    <m/>
    <m/>
    <m/>
    <m/>
    <m/>
    <m/>
    <m/>
    <m/>
    <m/>
    <m/>
    <m/>
    <m/>
    <m/>
    <m/>
    <m/>
    <m/>
    <m/>
    <m/>
    <m/>
    <m/>
    <x v="0"/>
    <m/>
    <m/>
    <m/>
    <m/>
    <m/>
    <s v="GESTIONADO"/>
    <m/>
    <d v="2024-01-22T00:00:00"/>
    <m/>
    <m/>
    <x v="221"/>
    <x v="0"/>
    <x v="0"/>
    <x v="5"/>
    <x v="1"/>
    <n v="1"/>
    <n v="1"/>
    <n v="1"/>
    <n v="1"/>
    <x v="0"/>
    <n v="1"/>
    <s v="3216899049P.O.C. INVERSIONES Y CONS"/>
    <x v="0"/>
    <d v="2024-01-22T00:00:00"/>
    <x v="4867"/>
    <d v="1899-12-30T00:00:00"/>
    <d v="2024-01-19T04:02:00"/>
    <s v="04:02"/>
    <d v="1900-01-02T10:40:31"/>
    <x v="0"/>
    <x v="0"/>
    <x v="22"/>
    <x v="1"/>
    <n v="8193"/>
  </r>
  <r>
    <n v="4905"/>
    <d v="2024-01-22T14:40:48"/>
    <d v="2024-01-22T14:43:31"/>
    <s v="45113897@ventasyservicios.com.co"/>
    <s v="Diana Carolina Zambrano Cruz"/>
    <m/>
    <d v="2024-01-21T00:00:00"/>
    <s v="9:17"/>
    <x v="4"/>
    <m/>
    <m/>
    <m/>
    <m/>
    <m/>
    <m/>
    <m/>
    <m/>
    <s v="facturascannapets@gmail.com"/>
    <s v="Solicitud urgente y queja"/>
    <s v="90592698"/>
    <s v="DANIELA GIRALDO GIRALDO                    "/>
    <s v="MICRO"/>
    <s v="CLIENTE EXTERNO"/>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22T00:00:00"/>
    <m/>
    <m/>
    <x v="57"/>
    <x v="0"/>
    <x v="0"/>
    <x v="0"/>
    <x v="0"/>
    <n v="1"/>
    <n v="1"/>
    <n v="1"/>
    <n v="1"/>
    <x v="0"/>
    <n v="1"/>
    <s v="90592698DANIELA GIRALDO GIRALDO                    "/>
    <x v="0"/>
    <d v="2024-01-22T00:00:00"/>
    <x v="4868"/>
    <d v="1899-12-30T00:00:00"/>
    <d v="2024-01-21T09:17:00"/>
    <s v="9:17"/>
    <d v="1899-12-31T05:26:31"/>
    <x v="0"/>
    <x v="0"/>
    <x v="30"/>
    <x v="0"/>
    <n v="8193"/>
  </r>
  <r>
    <n v="4906"/>
    <d v="2024-01-22T14:41:50"/>
    <d v="2024-01-22T14:43:38"/>
    <s v="45077035@ventasyservicios.com.co"/>
    <s v="Diana Marcela Navia Fino"/>
    <m/>
    <d v="2024-01-22T00:00:00"/>
    <s v="10:14"/>
    <x v="3"/>
    <m/>
    <s v="15572907"/>
    <m/>
    <m/>
    <m/>
    <m/>
    <m/>
    <m/>
    <m/>
    <m/>
    <s v="8.22438402"/>
    <s v="SUPPLY LOGISTICS SAS"/>
    <s v="SOHO"/>
    <s v="CLIENTE EXTERN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22T00:00:00"/>
    <m/>
    <m/>
    <x v="0"/>
    <x v="3"/>
    <x v="0"/>
    <x v="0"/>
    <x v="0"/>
    <n v="1"/>
    <n v="1"/>
    <n v="1"/>
    <n v="1"/>
    <x v="0"/>
    <n v="1"/>
    <s v="8.22438402SUPPLY LOGISTICS SAS"/>
    <x v="2"/>
    <d v="2024-01-22T00:00:00"/>
    <x v="4869"/>
    <d v="1899-12-30T00:00:00"/>
    <d v="2024-01-22T10:14:00"/>
    <s v="10:14"/>
    <d v="1899-12-30T04:29:38"/>
    <x v="1"/>
    <x v="1"/>
    <x v="29"/>
    <x v="1"/>
    <n v="8193"/>
  </r>
  <r>
    <n v="4907"/>
    <d v="2024-01-22T14:42:56"/>
    <d v="2024-01-22T14:45:14"/>
    <s v="45981202@ventasyservicios.com.co"/>
    <s v="Candida Mayerli Moyano Casallas"/>
    <m/>
    <d v="2024-01-22T00:00:00"/>
    <s v="8:48 a. m. "/>
    <x v="5"/>
    <m/>
    <m/>
    <m/>
    <m/>
    <m/>
    <m/>
    <m/>
    <m/>
    <m/>
    <m/>
    <s v="60078199"/>
    <s v=" EMPRESA ANDINA DE INGEN IERIA S.A.S  "/>
    <s v="MICRO"/>
    <s v="CLIENTE EXTERNO"/>
    <x v="0"/>
    <m/>
    <m/>
    <m/>
    <m/>
    <m/>
    <m/>
    <m/>
    <m/>
    <m/>
    <m/>
    <m/>
    <m/>
    <m/>
    <m/>
    <m/>
    <m/>
    <m/>
    <m/>
    <m/>
    <m/>
    <m/>
    <m/>
    <m/>
    <m/>
    <m/>
    <m/>
    <m/>
    <m/>
    <m/>
    <m/>
    <m/>
    <m/>
    <m/>
    <m/>
    <m/>
    <m/>
    <m/>
    <m/>
    <m/>
    <m/>
    <m/>
    <m/>
    <m/>
    <m/>
    <m/>
    <m/>
    <m/>
    <m/>
    <m/>
    <m/>
    <m/>
    <m/>
    <m/>
    <m/>
    <m/>
    <m/>
    <m/>
    <m/>
    <m/>
    <m/>
    <m/>
    <m/>
    <m/>
    <m/>
    <m/>
    <m/>
    <m/>
    <m/>
    <m/>
    <m/>
    <m/>
    <m/>
    <m/>
    <m/>
    <m/>
    <m/>
    <m/>
    <m/>
    <m/>
    <m/>
    <m/>
    <s v="SOPORTE DE PAGO REF. 60078199"/>
    <s v="FIJA"/>
    <s v="HFC"/>
    <s v="PAGO YA APLICADO"/>
    <s v="EFECTY"/>
    <s v="PAGO EN CAJA DIRECTA DEL BANCO"/>
    <m/>
    <m/>
    <m/>
    <m/>
    <m/>
    <m/>
    <m/>
    <m/>
    <m/>
    <m/>
    <m/>
    <m/>
    <m/>
    <m/>
    <m/>
    <m/>
    <m/>
    <m/>
    <m/>
    <m/>
    <m/>
    <m/>
    <m/>
    <m/>
    <m/>
    <m/>
    <x v="0"/>
    <m/>
    <m/>
    <m/>
    <m/>
    <m/>
    <s v="GESTIONADO"/>
    <m/>
    <d v="2024-01-22T00:00:00"/>
    <m/>
    <m/>
    <x v="70"/>
    <x v="4"/>
    <x v="0"/>
    <x v="0"/>
    <x v="0"/>
    <n v="1"/>
    <n v="1"/>
    <n v="1"/>
    <n v="1"/>
    <x v="0"/>
    <n v="1"/>
    <s v="60078199"/>
    <x v="2"/>
    <d v="2024-01-22T00:00:00"/>
    <x v="4870"/>
    <d v="1899-12-30T00:00:00"/>
    <d v="2024-01-22T08:48:00"/>
    <s v="8:48"/>
    <d v="1899-12-30T05:57:14"/>
    <x v="1"/>
    <x v="1"/>
    <x v="10"/>
    <x v="1"/>
    <n v="8193"/>
  </r>
  <r>
    <n v="4908"/>
    <d v="2024-01-22T14:43:36"/>
    <d v="2024-01-22T14:45:43"/>
    <s v="45113897@ventasyservicios.com.co"/>
    <s v="Diana Carolina Zambrano Cruz"/>
    <m/>
    <d v="2024-01-22T00:00:00"/>
    <s v="9:05"/>
    <x v="4"/>
    <m/>
    <m/>
    <m/>
    <m/>
    <m/>
    <m/>
    <m/>
    <m/>
    <s v="luis.estrada@claro.com.co"/>
    <s v="Reporte 996604120"/>
    <s v="47761903"/>
    <s v="JUAN CARLO UPEGUI GOMEZ                    "/>
    <s v="SOHO"/>
    <s v="CLIENTE CLARO"/>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22T00:00:00"/>
    <m/>
    <m/>
    <x v="57"/>
    <x v="0"/>
    <x v="0"/>
    <x v="0"/>
    <x v="0"/>
    <n v="1"/>
    <n v="1"/>
    <n v="1"/>
    <n v="1"/>
    <x v="0"/>
    <n v="1"/>
    <s v="47761903JUAN CARLO UPEGUI GOMEZ                    "/>
    <x v="2"/>
    <d v="2024-01-22T00:00:00"/>
    <x v="4871"/>
    <d v="1899-12-30T00:00:00"/>
    <d v="2024-01-22T09:05:00"/>
    <s v="9:05"/>
    <d v="1899-12-30T05:40:43"/>
    <x v="1"/>
    <x v="1"/>
    <x v="30"/>
    <x v="0"/>
    <n v="8193"/>
  </r>
  <r>
    <n v="4909"/>
    <d v="2024-01-22T14:49:56"/>
    <d v="2024-01-22T14:50:52"/>
    <s v="45688293@ventasyservicios.com.co"/>
    <s v="Juan David Mendez"/>
    <m/>
    <d v="2024-01-22T00:00:00"/>
    <s v="07:19"/>
    <x v="0"/>
    <m/>
    <m/>
    <m/>
    <m/>
    <m/>
    <m/>
    <m/>
    <m/>
    <s v="juan.moralesc@claro.com.co"/>
    <s v="RV: Solicitud SIM Virtual 3122580831 / SISCOAX S.A.S. / NIT: 900794750-7"/>
    <s v="3122580831"/>
    <s v="SISCOAX S.A.S. "/>
    <s v="PYME PEQUEÑA"/>
    <s v="CLIENTE CLAR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22T00:00:00"/>
    <s v="ASIGNADO VENCIDO"/>
    <m/>
    <x v="21"/>
    <x v="0"/>
    <x v="0"/>
    <x v="0"/>
    <x v="0"/>
    <n v="1"/>
    <n v="1"/>
    <n v="1"/>
    <n v="1"/>
    <x v="0"/>
    <n v="1"/>
    <s v="3122580831SISCOAX S.A.S. "/>
    <x v="0"/>
    <d v="2024-01-22T00:00:00"/>
    <x v="4872"/>
    <d v="1899-12-30T00:00:00"/>
    <d v="2024-01-22T07:19:00"/>
    <s v="07:19"/>
    <d v="1899-12-30T07:31:52"/>
    <x v="2"/>
    <x v="0"/>
    <x v="4"/>
    <x v="1"/>
    <n v="8193"/>
  </r>
  <r>
    <n v="4910"/>
    <d v="2024-01-22T14:48:51"/>
    <d v="2024-01-22T14:52:34"/>
    <s v="45981202@ventasyservicios.com.co"/>
    <s v="Candida Mayerli Moyano Casallas"/>
    <m/>
    <d v="2024-01-22T00:00:00"/>
    <s v="8:55 a. m."/>
    <x v="5"/>
    <m/>
    <m/>
    <m/>
    <m/>
    <m/>
    <m/>
    <m/>
    <m/>
    <m/>
    <m/>
    <s v="1.45156743"/>
    <s v="MARCANNN"/>
    <s v="MICRO"/>
    <s v="CLIENTE EXTERNO"/>
    <x v="0"/>
    <m/>
    <m/>
    <m/>
    <m/>
    <m/>
    <m/>
    <m/>
    <m/>
    <m/>
    <m/>
    <m/>
    <m/>
    <m/>
    <m/>
    <m/>
    <m/>
    <m/>
    <m/>
    <m/>
    <m/>
    <m/>
    <m/>
    <m/>
    <m/>
    <m/>
    <m/>
    <m/>
    <m/>
    <m/>
    <m/>
    <m/>
    <m/>
    <m/>
    <m/>
    <m/>
    <m/>
    <m/>
    <m/>
    <m/>
    <m/>
    <m/>
    <m/>
    <m/>
    <m/>
    <m/>
    <m/>
    <m/>
    <m/>
    <m/>
    <m/>
    <m/>
    <m/>
    <m/>
    <m/>
    <m/>
    <m/>
    <m/>
    <m/>
    <m/>
    <m/>
    <m/>
    <m/>
    <m/>
    <m/>
    <m/>
    <m/>
    <m/>
    <m/>
    <m/>
    <m/>
    <m/>
    <m/>
    <m/>
    <m/>
    <m/>
    <m/>
    <m/>
    <m/>
    <m/>
    <m/>
    <m/>
    <s v="PAGO NO ABONADO"/>
    <s v="MÓVIL"/>
    <m/>
    <s v="COMPROBANTE NO VALIDO"/>
    <m/>
    <m/>
    <m/>
    <m/>
    <m/>
    <m/>
    <m/>
    <m/>
    <m/>
    <m/>
    <m/>
    <m/>
    <m/>
    <m/>
    <m/>
    <m/>
    <m/>
    <m/>
    <m/>
    <m/>
    <m/>
    <m/>
    <m/>
    <m/>
    <m/>
    <m/>
    <m/>
    <m/>
    <x v="0"/>
    <m/>
    <m/>
    <m/>
    <m/>
    <m/>
    <s v="GESTIONADO"/>
    <m/>
    <d v="2024-01-22T00:00:00"/>
    <m/>
    <m/>
    <x v="71"/>
    <x v="4"/>
    <x v="0"/>
    <x v="0"/>
    <x v="0"/>
    <n v="1"/>
    <n v="1"/>
    <n v="1"/>
    <n v="1"/>
    <x v="0"/>
    <n v="1"/>
    <s v="1.45156743"/>
    <x v="2"/>
    <d v="2024-01-22T00:00:00"/>
    <x v="4873"/>
    <d v="1899-12-30T00:00:00"/>
    <d v="2024-01-22T08:55:00"/>
    <s v="8:55"/>
    <d v="1899-12-30T05:57:34"/>
    <x v="1"/>
    <x v="1"/>
    <x v="10"/>
    <x v="1"/>
    <n v="8193"/>
  </r>
  <r>
    <n v="4911"/>
    <d v="2024-01-22T14:52:11"/>
    <d v="2024-01-22T14:53:13"/>
    <s v="45077035@ventasyservicios.com.co"/>
    <s v="Diana Marcela Navia Fino"/>
    <m/>
    <d v="2024-01-22T00:00:00"/>
    <s v="10:17"/>
    <x v="3"/>
    <m/>
    <s v="15572908"/>
    <m/>
    <m/>
    <m/>
    <m/>
    <m/>
    <m/>
    <m/>
    <m/>
    <s v="8.22500089.00.00.100022"/>
    <s v="MACROLLANTAS SA -"/>
    <s v="PYME PEQUEÑA"/>
    <s v="CLIENTE EXTERNO"/>
    <x v="0"/>
    <m/>
    <s v="MÓVIL"/>
    <m/>
    <m/>
    <s v="SIMCARD"/>
    <m/>
    <m/>
    <m/>
    <m/>
    <m/>
    <m/>
    <m/>
    <m/>
    <m/>
    <m/>
    <m/>
    <m/>
    <m/>
    <m/>
    <m/>
    <m/>
    <m/>
    <m/>
    <m/>
    <m/>
    <m/>
    <m/>
    <m/>
    <m/>
    <m/>
    <m/>
    <m/>
    <m/>
    <m/>
    <m/>
    <m/>
    <m/>
    <m/>
    <m/>
    <m/>
    <m/>
    <m/>
    <m/>
    <m/>
    <m/>
    <m/>
    <m/>
    <m/>
    <m/>
    <m/>
    <m/>
    <m/>
    <m/>
    <m/>
    <m/>
    <m/>
    <m/>
    <m/>
    <s v="CAMBIO DE SIMCARD"/>
    <m/>
    <m/>
    <m/>
    <m/>
    <m/>
    <m/>
    <m/>
    <m/>
    <m/>
    <m/>
    <m/>
    <m/>
    <m/>
    <m/>
    <m/>
    <m/>
    <m/>
    <m/>
    <m/>
    <m/>
    <m/>
    <m/>
    <m/>
    <m/>
    <m/>
    <m/>
    <m/>
    <m/>
    <m/>
    <m/>
    <m/>
    <m/>
    <m/>
    <m/>
    <m/>
    <m/>
    <m/>
    <m/>
    <m/>
    <m/>
    <m/>
    <m/>
    <m/>
    <m/>
    <m/>
    <m/>
    <m/>
    <m/>
    <m/>
    <m/>
    <m/>
    <m/>
    <m/>
    <m/>
    <x v="0"/>
    <m/>
    <m/>
    <m/>
    <m/>
    <m/>
    <s v="GESTIONADO"/>
    <m/>
    <d v="2024-01-22T00:00:00"/>
    <m/>
    <m/>
    <x v="21"/>
    <x v="3"/>
    <x v="0"/>
    <x v="0"/>
    <x v="0"/>
    <n v="1"/>
    <n v="1"/>
    <n v="1"/>
    <n v="1"/>
    <x v="0"/>
    <n v="1"/>
    <s v="8.22500089.00.00.100022MACROLLANTAS SA -"/>
    <x v="2"/>
    <d v="2024-01-22T00:00:00"/>
    <x v="4874"/>
    <d v="1899-12-30T00:00:00"/>
    <d v="2024-01-22T10:17:00"/>
    <s v="10:17"/>
    <d v="1899-12-30T04:36:13"/>
    <x v="1"/>
    <x v="1"/>
    <x v="29"/>
    <x v="1"/>
    <n v="8193"/>
  </r>
  <r>
    <n v="4912"/>
    <d v="2024-01-22T14:45:45"/>
    <d v="2024-01-22T14:53:22"/>
    <s v="45113897@ventasyservicios.com.co"/>
    <s v="Diana Carolina Zambrano Cruz"/>
    <m/>
    <d v="2024-01-20T00:00:00"/>
    <s v="17:07"/>
    <x v="4"/>
    <m/>
    <m/>
    <m/>
    <m/>
    <m/>
    <m/>
    <m/>
    <m/>
    <s v="informatica@fundacionsoma.com"/>
    <s v="Fwd: Solicitud de Soporte"/>
    <s v="13378627"/>
    <s v="FUNDACION SOMA"/>
    <s v="PYME PEQUEÑA"/>
    <s v="CLIENTE EXTERNO"/>
    <x v="0"/>
    <m/>
    <s v="FIJO"/>
    <s v="FO"/>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22T00:00:00"/>
    <m/>
    <m/>
    <x v="57"/>
    <x v="0"/>
    <x v="0"/>
    <x v="0"/>
    <x v="0"/>
    <n v="1"/>
    <n v="1"/>
    <n v="1"/>
    <n v="1"/>
    <x v="0"/>
    <n v="1"/>
    <s v="13378627FUNDACION SOMA"/>
    <x v="0"/>
    <d v="2024-01-22T00:00:00"/>
    <x v="4875"/>
    <d v="1899-12-30T00:00:00"/>
    <d v="2024-01-20T17:07:00"/>
    <s v="17:07"/>
    <d v="1899-12-31T21:46:22"/>
    <x v="0"/>
    <x v="0"/>
    <x v="30"/>
    <x v="0"/>
    <n v="8193"/>
  </r>
  <r>
    <n v="4913"/>
    <d v="2024-01-22T13:54:42"/>
    <d v="2024-01-22T14:54:40"/>
    <s v="45577874@ventasyservicios.com.co"/>
    <s v="David Andres Pardo Torres"/>
    <m/>
    <d v="2024-01-22T00:00:00"/>
    <s v="09:38"/>
    <x v="4"/>
    <m/>
    <m/>
    <m/>
    <m/>
    <m/>
    <m/>
    <m/>
    <m/>
    <s v="sflorez@forja.com.co"/>
    <s v="Re: **URGENTE** CESION FIJA de ADMINISTRACIONES FC SAS - FORJA CORP S.A.S. / NIT: 901646706 - 2"/>
    <s v="99340358"/>
    <s v="ADMINISTRA CIONES FC SAS"/>
    <s v="SOHO"/>
    <s v="CLIENTE EXTERNO"/>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22T00:00:00"/>
    <s v="997125041"/>
    <m/>
    <x v="37"/>
    <x v="0"/>
    <x v="0"/>
    <x v="0"/>
    <x v="0"/>
    <n v="1"/>
    <n v="1"/>
    <n v="1"/>
    <n v="1"/>
    <x v="0"/>
    <n v="1"/>
    <s v="99340358ADMINISTRA CIONES FC SAS"/>
    <x v="2"/>
    <d v="2024-01-22T00:00:00"/>
    <x v="4876"/>
    <d v="1899-12-30T00:00:00"/>
    <d v="2024-01-22T09:38:00"/>
    <s v="09:38"/>
    <d v="1899-12-30T05:16:40"/>
    <x v="1"/>
    <x v="1"/>
    <x v="14"/>
    <x v="0"/>
    <n v="8193"/>
  </r>
  <r>
    <n v="4914"/>
    <d v="2024-01-22T14:57:08"/>
    <d v="2024-01-22T14:58:12"/>
    <s v="45077035@ventasyservicios.com.co"/>
    <s v="Diana Marcela Navia Fino"/>
    <m/>
    <d v="2024-01-22T00:00:00"/>
    <s v="10:38"/>
    <x v="3"/>
    <m/>
    <s v="15572923"/>
    <m/>
    <m/>
    <m/>
    <m/>
    <m/>
    <m/>
    <m/>
    <m/>
    <s v="8.22023547"/>
    <s v="TOSHIBA AMERICA ENERGY SYSTEMS CORPORATI CORPORATION"/>
    <s v="PYME PEQUEÑA"/>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22T00:00:00"/>
    <m/>
    <m/>
    <x v="15"/>
    <x v="3"/>
    <x v="0"/>
    <x v="0"/>
    <x v="0"/>
    <n v="1"/>
    <n v="1"/>
    <n v="1"/>
    <n v="1"/>
    <x v="0"/>
    <n v="1"/>
    <s v="8.22023547TOSHIBA AMERICA ENERGY SYSTEMS CORPORATI CORPORATION"/>
    <x v="2"/>
    <d v="2024-01-22T00:00:00"/>
    <x v="4877"/>
    <d v="1899-12-30T00:00:00"/>
    <d v="2024-01-22T10:38:00"/>
    <s v="10:38"/>
    <d v="1899-12-30T04:20:12"/>
    <x v="1"/>
    <x v="1"/>
    <x v="29"/>
    <x v="1"/>
    <n v="8193"/>
  </r>
  <r>
    <n v="4915"/>
    <d v="2024-01-22T14:57:20"/>
    <d v="2024-01-22T14:58:39"/>
    <s v="45664102@ventasyservicios.com.co"/>
    <s v="Angie Tatiana Tique Cardozo"/>
    <m/>
    <d v="2024-01-22T00:00:00"/>
    <s v=" 2:37 p. "/>
    <x v="0"/>
    <m/>
    <m/>
    <m/>
    <m/>
    <m/>
    <m/>
    <m/>
    <m/>
    <s v="coralandres@gmail.com;"/>
    <s v="CANCELACION SEGMENTO PYME  1426561"/>
    <s v=" 30087999 "/>
    <s v="ANDRES CORAL DURANGO"/>
    <s v="SOH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22T00:00:00"/>
    <s v="NO APLICA"/>
    <s v="NO APLICA"/>
    <x v="58"/>
    <x v="0"/>
    <x v="0"/>
    <x v="0"/>
    <x v="0"/>
    <n v="1"/>
    <n v="1"/>
    <n v="1"/>
    <n v="1"/>
    <x v="0"/>
    <n v="1"/>
    <s v=" 30087999 ANDRES CORAL DURANGO"/>
    <x v="1"/>
    <d v="2024-01-22T00:00:00"/>
    <x v="4878"/>
    <d v="1899-12-30T00:00:00"/>
    <d v="2024-01-22T02:37:00"/>
    <s v=" 2:37"/>
    <d v="1899-12-30T12:21:39"/>
    <x v="3"/>
    <x v="2"/>
    <x v="16"/>
    <x v="1"/>
    <n v="8193"/>
  </r>
  <r>
    <n v="4916"/>
    <d v="2024-01-22T14:53:45"/>
    <d v="2024-01-22T14:59:10"/>
    <s v="45981202@ventasyservicios.com.co"/>
    <s v="Candida Mayerli Moyano Casallas"/>
    <m/>
    <d v="2024-01-22T00:00:00"/>
    <s v="9:06 a. m."/>
    <x v="5"/>
    <m/>
    <m/>
    <m/>
    <m/>
    <m/>
    <m/>
    <m/>
    <m/>
    <m/>
    <m/>
    <s v="13324026"/>
    <s v="INVERSIONES NOVA SAS"/>
    <s v="MICRO"/>
    <s v="CLIENTE EXTERNO"/>
    <x v="0"/>
    <m/>
    <m/>
    <m/>
    <m/>
    <m/>
    <m/>
    <m/>
    <m/>
    <m/>
    <m/>
    <m/>
    <m/>
    <m/>
    <m/>
    <m/>
    <m/>
    <m/>
    <m/>
    <m/>
    <m/>
    <m/>
    <m/>
    <m/>
    <m/>
    <m/>
    <m/>
    <m/>
    <m/>
    <m/>
    <m/>
    <m/>
    <m/>
    <m/>
    <m/>
    <m/>
    <m/>
    <m/>
    <m/>
    <m/>
    <m/>
    <m/>
    <m/>
    <m/>
    <m/>
    <m/>
    <m/>
    <m/>
    <m/>
    <m/>
    <m/>
    <m/>
    <m/>
    <m/>
    <m/>
    <m/>
    <m/>
    <m/>
    <m/>
    <m/>
    <m/>
    <m/>
    <m/>
    <m/>
    <m/>
    <m/>
    <m/>
    <m/>
    <m/>
    <m/>
    <m/>
    <m/>
    <m/>
    <m/>
    <m/>
    <m/>
    <m/>
    <m/>
    <m/>
    <m/>
    <m/>
    <m/>
    <s v="RE: reporte de pagos"/>
    <s v="FIJA"/>
    <s v="FO"/>
    <s v="PAGO YA APLICADO"/>
    <s v="CAV CLARO"/>
    <s v="PAGO EN CAJA DIRECTA DEL BANCO"/>
    <m/>
    <m/>
    <m/>
    <m/>
    <m/>
    <m/>
    <m/>
    <m/>
    <m/>
    <m/>
    <m/>
    <m/>
    <m/>
    <m/>
    <m/>
    <m/>
    <m/>
    <m/>
    <m/>
    <m/>
    <m/>
    <m/>
    <m/>
    <m/>
    <m/>
    <m/>
    <x v="0"/>
    <m/>
    <m/>
    <m/>
    <m/>
    <m/>
    <s v="GESTIONADO"/>
    <m/>
    <d v="2024-01-22T00:00:00"/>
    <m/>
    <m/>
    <x v="70"/>
    <x v="4"/>
    <x v="0"/>
    <x v="0"/>
    <x v="0"/>
    <n v="1"/>
    <n v="1"/>
    <n v="1"/>
    <n v="1"/>
    <x v="0"/>
    <n v="1"/>
    <s v="13324026"/>
    <x v="2"/>
    <d v="2024-01-22T00:00:00"/>
    <x v="4879"/>
    <d v="1899-12-30T00:00:00"/>
    <d v="2024-01-22T09:06:00"/>
    <s v="9:06"/>
    <d v="1899-12-30T05:53:10"/>
    <x v="1"/>
    <x v="1"/>
    <x v="10"/>
    <x v="1"/>
    <n v="8193"/>
  </r>
  <r>
    <n v="4917"/>
    <d v="2024-01-22T15:00:54"/>
    <d v="2024-01-22T15:02:44"/>
    <s v="45961588@ventasyservicios.com.co"/>
    <s v="Brian Fernando Camacho Hernandez"/>
    <m/>
    <d v="2024-01-22T00:00:00"/>
    <s v="1148"/>
    <x v="4"/>
    <m/>
    <m/>
    <m/>
    <m/>
    <m/>
    <m/>
    <m/>
    <m/>
    <s v="natalia.vargas@marquillas.com.co"/>
    <s v="Re: Marquillas S.A.S Solicitud de cancelación de línea 3218153447 (documentacion completa)"/>
    <s v="3218153447"/>
    <s v="MARQUILLAS S.A."/>
    <s v="PYME MEDIANA"/>
    <s v="CLIENTE CLARO"/>
    <x v="0"/>
    <m/>
    <s v="MÓVIL"/>
    <m/>
    <m/>
    <s v="CANCELACIÓN DE LÍNEA"/>
    <m/>
    <m/>
    <m/>
    <m/>
    <m/>
    <s v="COLOCACIÓN"/>
    <m/>
    <m/>
    <m/>
    <m/>
    <m/>
    <m/>
    <m/>
    <m/>
    <m/>
    <m/>
    <m/>
    <m/>
    <m/>
    <m/>
    <m/>
    <m/>
    <m/>
    <m/>
    <m/>
    <m/>
    <m/>
    <m/>
    <m/>
    <m/>
    <m/>
    <m/>
    <m/>
    <m/>
    <m/>
    <m/>
    <m/>
    <m/>
    <m/>
    <m/>
    <m/>
    <m/>
    <m/>
    <m/>
    <m/>
    <m/>
    <m/>
    <m/>
    <m/>
    <m/>
    <m/>
    <m/>
    <m/>
    <m/>
    <m/>
    <m/>
    <m/>
    <m/>
    <m/>
    <m/>
    <m/>
    <m/>
    <m/>
    <m/>
    <m/>
    <m/>
    <m/>
    <m/>
    <m/>
    <m/>
    <m/>
    <m/>
    <m/>
    <m/>
    <m/>
    <m/>
    <m/>
    <m/>
    <m/>
    <m/>
    <m/>
    <m/>
    <m/>
    <m/>
    <m/>
    <m/>
    <m/>
    <m/>
    <m/>
    <m/>
    <m/>
    <m/>
    <m/>
    <m/>
    <m/>
    <m/>
    <m/>
    <m/>
    <m/>
    <m/>
    <m/>
    <m/>
    <m/>
    <m/>
    <m/>
    <s v="CALIDAD DE SERVICIO"/>
    <m/>
    <m/>
    <x v="1"/>
    <m/>
    <m/>
    <s v="1"/>
    <m/>
    <m/>
    <s v="GESTIONADO"/>
    <m/>
    <d v="2024-01-22T00:00:00"/>
    <s v="na"/>
    <s v="na"/>
    <x v="25"/>
    <x v="0"/>
    <x v="0"/>
    <x v="0"/>
    <x v="0"/>
    <n v="1"/>
    <n v="1"/>
    <n v="1"/>
    <n v="1"/>
    <x v="0"/>
    <n v="1"/>
    <s v="3218153447MARQUILLAS S.A."/>
    <x v="0"/>
    <d v="2024-01-22T00:00:00"/>
    <x v="4880"/>
    <d v="1899-12-30T00:00:00"/>
    <d v="2024-01-22T00:00:00"/>
    <s v="Hora mal diligenciada."/>
    <d v="1899-12-30T15:02:44"/>
    <x v="3"/>
    <x v="2"/>
    <x v="21"/>
    <x v="0"/>
    <n v="8193"/>
  </r>
  <r>
    <n v="4918"/>
    <d v="2024-01-22T14:47:24"/>
    <d v="2024-01-22T15:03:08"/>
    <s v="45077040@ventasyservicios.com.co"/>
    <s v="Kimberly Tatiana Sorza Moya"/>
    <m/>
    <d v="2024-01-21T00:00:00"/>
    <s v="6:00 p. m."/>
    <x v="0"/>
    <m/>
    <m/>
    <m/>
    <m/>
    <m/>
    <m/>
    <m/>
    <m/>
    <s v="fernando.benjumea@claro.com.co"/>
    <s v="Solicitud Descuento por Caja de Herramientas Cliente: ESPECIALES TRANSLAVAL S.A.S. BIC - 900617171-5"/>
    <s v="8.22503475"/>
    <s v="ESPECIALES TRANSLAVAL S.A.S. BIC"/>
    <s v="SOHO"/>
    <s v="CLIENTE CLARO"/>
    <x v="0"/>
    <m/>
    <s v="MÓVIL"/>
    <m/>
    <m/>
    <s v="OFERTA NEGOCIADA CONTRATO"/>
    <m/>
    <m/>
    <m/>
    <m/>
    <m/>
    <m/>
    <m/>
    <m/>
    <m/>
    <m/>
    <m/>
    <m/>
    <m/>
    <m/>
    <m/>
    <m/>
    <m/>
    <m/>
    <m/>
    <m/>
    <m/>
    <m/>
    <m/>
    <m/>
    <m/>
    <m/>
    <m/>
    <m/>
    <m/>
    <m/>
    <m/>
    <s v="APLICACIÓN CAMPAÑA"/>
    <m/>
    <m/>
    <m/>
    <m/>
    <m/>
    <m/>
    <m/>
    <m/>
    <m/>
    <m/>
    <m/>
    <m/>
    <m/>
    <m/>
    <m/>
    <m/>
    <m/>
    <m/>
    <m/>
    <m/>
    <m/>
    <m/>
    <m/>
    <m/>
    <m/>
    <m/>
    <m/>
    <m/>
    <m/>
    <m/>
    <m/>
    <m/>
    <m/>
    <m/>
    <m/>
    <m/>
    <m/>
    <m/>
    <m/>
    <m/>
    <m/>
    <m/>
    <m/>
    <m/>
    <m/>
    <m/>
    <m/>
    <m/>
    <m/>
    <m/>
    <m/>
    <m/>
    <m/>
    <m/>
    <m/>
    <m/>
    <m/>
    <m/>
    <m/>
    <m/>
    <m/>
    <m/>
    <m/>
    <m/>
    <m/>
    <m/>
    <m/>
    <m/>
    <m/>
    <m/>
    <m/>
    <m/>
    <m/>
    <m/>
    <m/>
    <m/>
    <x v="0"/>
    <m/>
    <m/>
    <m/>
    <m/>
    <m/>
    <s v="GESTIONADO"/>
    <m/>
    <d v="2024-01-22T00:00:00"/>
    <m/>
    <m/>
    <x v="112"/>
    <x v="0"/>
    <x v="0"/>
    <x v="0"/>
    <x v="0"/>
    <n v="1"/>
    <n v="1"/>
    <n v="1"/>
    <n v="1"/>
    <x v="0"/>
    <n v="1"/>
    <s v="8.22503475ESPECIALES TRANSLAVAL S.A.S. BIC"/>
    <x v="0"/>
    <d v="2024-01-22T00:00:00"/>
    <x v="4881"/>
    <d v="1899-12-30T00:00:00"/>
    <d v="2024-01-21T06:00:00"/>
    <s v="6:00"/>
    <d v="1899-12-31T09:03:08"/>
    <x v="0"/>
    <x v="0"/>
    <x v="31"/>
    <x v="1"/>
    <n v="8193"/>
  </r>
  <r>
    <n v="4919"/>
    <d v="2024-01-22T14:04:54"/>
    <d v="2024-01-22T15:05:27"/>
    <s v="46044959@ventasyservicios.com.co"/>
    <s v="Brayan Enrique Cuida Castillo"/>
    <m/>
    <d v="2024-01-18T00:00:00"/>
    <s v="8:32 a. m."/>
    <x v="4"/>
    <m/>
    <m/>
    <m/>
    <m/>
    <m/>
    <m/>
    <m/>
    <m/>
    <s v="analistaadministrativa4@ohanagrupo.com"/>
    <s v="Re: PAGOS NO ABONADOS"/>
    <s v="12263820"/>
    <s v="PROCAMPA SAS"/>
    <s v="SOHO"/>
    <s v="CLIENTE CLARO"/>
    <x v="0"/>
    <m/>
    <s v="FIJO"/>
    <s v="FO"/>
    <s v="PAGO NO ABONADO"/>
    <m/>
    <m/>
    <m/>
    <m/>
    <m/>
    <m/>
    <m/>
    <m/>
    <m/>
    <m/>
    <m/>
    <m/>
    <m/>
    <m/>
    <m/>
    <m/>
    <m/>
    <m/>
    <m/>
    <m/>
    <m/>
    <m/>
    <m/>
    <m/>
    <m/>
    <m/>
    <m/>
    <m/>
    <m/>
    <m/>
    <m/>
    <m/>
    <m/>
    <s v="INFORMACIÓN - ACLARACIÓN"/>
    <m/>
    <m/>
    <m/>
    <m/>
    <m/>
    <m/>
    <m/>
    <m/>
    <m/>
    <m/>
    <m/>
    <m/>
    <m/>
    <m/>
    <m/>
    <m/>
    <m/>
    <m/>
    <m/>
    <m/>
    <m/>
    <m/>
    <m/>
    <m/>
    <m/>
    <m/>
    <m/>
    <m/>
    <m/>
    <m/>
    <m/>
    <m/>
    <m/>
    <m/>
    <m/>
    <m/>
    <m/>
    <m/>
    <m/>
    <m/>
    <m/>
    <m/>
    <m/>
    <m/>
    <m/>
    <m/>
    <m/>
    <m/>
    <m/>
    <m/>
    <m/>
    <m/>
    <m/>
    <m/>
    <m/>
    <m/>
    <m/>
    <m/>
    <m/>
    <m/>
    <m/>
    <m/>
    <m/>
    <m/>
    <m/>
    <m/>
    <m/>
    <m/>
    <m/>
    <m/>
    <m/>
    <m/>
    <m/>
    <m/>
    <m/>
    <x v="0"/>
    <m/>
    <m/>
    <m/>
    <m/>
    <m/>
    <s v="GESTIONADO"/>
    <m/>
    <d v="2024-01-22T00:00:00"/>
    <s v="nn"/>
    <m/>
    <x v="28"/>
    <x v="0"/>
    <x v="0"/>
    <x v="0"/>
    <x v="0"/>
    <n v="1"/>
    <n v="1"/>
    <n v="1"/>
    <n v="1"/>
    <x v="0"/>
    <n v="1"/>
    <s v="12263820PROCAMPA SAS"/>
    <x v="0"/>
    <d v="2024-01-22T00:00:00"/>
    <x v="4882"/>
    <d v="1899-12-30T00:00:00"/>
    <d v="2024-01-18T08:32:00"/>
    <s v="8:32"/>
    <d v="1900-01-03T06:33:27"/>
    <x v="0"/>
    <x v="0"/>
    <x v="7"/>
    <x v="0"/>
    <n v="8193"/>
  </r>
  <r>
    <n v="4920"/>
    <d v="2024-01-22T15:00:05"/>
    <d v="2024-01-22T15:05:53"/>
    <s v="45981202@ventasyservicios.com.co"/>
    <s v="Candida Mayerli Moyano Casallas"/>
    <m/>
    <d v="2024-01-22T00:00:00"/>
    <s v="9:18 a. m."/>
    <x v="5"/>
    <m/>
    <m/>
    <m/>
    <m/>
    <m/>
    <m/>
    <m/>
    <m/>
    <m/>
    <m/>
    <s v="13644089"/>
    <s v="LINEAS Y GRAFICOS S.A.S "/>
    <s v="PYME PEQUEÑA"/>
    <s v="CLIENTE EXTERNO"/>
    <x v="0"/>
    <m/>
    <m/>
    <m/>
    <m/>
    <m/>
    <m/>
    <m/>
    <m/>
    <m/>
    <m/>
    <m/>
    <m/>
    <m/>
    <m/>
    <m/>
    <m/>
    <m/>
    <m/>
    <m/>
    <m/>
    <m/>
    <m/>
    <m/>
    <m/>
    <m/>
    <m/>
    <m/>
    <m/>
    <m/>
    <m/>
    <m/>
    <m/>
    <m/>
    <m/>
    <m/>
    <m/>
    <m/>
    <m/>
    <m/>
    <m/>
    <m/>
    <m/>
    <m/>
    <m/>
    <m/>
    <m/>
    <m/>
    <m/>
    <m/>
    <m/>
    <m/>
    <m/>
    <m/>
    <m/>
    <m/>
    <m/>
    <m/>
    <m/>
    <m/>
    <m/>
    <m/>
    <m/>
    <m/>
    <m/>
    <m/>
    <m/>
    <m/>
    <m/>
    <m/>
    <m/>
    <m/>
    <m/>
    <m/>
    <m/>
    <m/>
    <m/>
    <m/>
    <m/>
    <m/>
    <m/>
    <m/>
    <s v="Comprobante de pago factura Nit. 811011217"/>
    <s v="FIJA"/>
    <s v="HFC"/>
    <s v="PAGO YA APLICADO"/>
    <s v="REDEBAN"/>
    <s v="PAGO EN CAJA DIRECTA DEL BANCO"/>
    <m/>
    <m/>
    <m/>
    <m/>
    <m/>
    <m/>
    <m/>
    <m/>
    <m/>
    <m/>
    <m/>
    <m/>
    <m/>
    <m/>
    <m/>
    <m/>
    <m/>
    <m/>
    <m/>
    <m/>
    <m/>
    <m/>
    <m/>
    <m/>
    <m/>
    <m/>
    <x v="0"/>
    <m/>
    <m/>
    <m/>
    <m/>
    <m/>
    <s v="GESTIONADO"/>
    <m/>
    <d v="2024-01-22T00:00:00"/>
    <m/>
    <m/>
    <x v="70"/>
    <x v="4"/>
    <x v="0"/>
    <x v="0"/>
    <x v="0"/>
    <n v="1"/>
    <n v="1"/>
    <n v="1"/>
    <n v="1"/>
    <x v="0"/>
    <n v="1"/>
    <s v="13644089"/>
    <x v="2"/>
    <d v="2024-01-22T00:00:00"/>
    <x v="4883"/>
    <d v="1899-12-30T00:00:00"/>
    <d v="2024-01-22T09:18:00"/>
    <s v="9:18"/>
    <d v="1899-12-30T05:47:53"/>
    <x v="1"/>
    <x v="1"/>
    <x v="10"/>
    <x v="1"/>
    <n v="8193"/>
  </r>
  <r>
    <n v="4921"/>
    <d v="2024-01-22T15:06:13"/>
    <d v="2024-01-22T15:07:52"/>
    <s v="45077035@ventasyservicios.com.co"/>
    <s v="Diana Marcela Navia Fino"/>
    <m/>
    <d v="2024-01-22T00:00:00"/>
    <s v="10:43"/>
    <x v="3"/>
    <m/>
    <s v="15572928"/>
    <m/>
    <m/>
    <m/>
    <m/>
    <m/>
    <m/>
    <m/>
    <m/>
    <s v="8.21723379.00.00.100046"/>
    <s v="FONDO DE EMPLEADOS I E M TECNICO INDUSTR"/>
    <s v="PYME PEQUEÑA"/>
    <s v="CLIENTE EXTERNO"/>
    <x v="0"/>
    <m/>
    <s v="MÓVIL"/>
    <m/>
    <m/>
    <s v="CAMBIO PLAN TARIFA"/>
    <m/>
    <m/>
    <m/>
    <m/>
    <s v="DOWNGRADE"/>
    <m/>
    <m/>
    <m/>
    <m/>
    <m/>
    <m/>
    <m/>
    <m/>
    <m/>
    <m/>
    <m/>
    <m/>
    <m/>
    <m/>
    <m/>
    <m/>
    <m/>
    <m/>
    <m/>
    <m/>
    <m/>
    <m/>
    <m/>
    <m/>
    <m/>
    <m/>
    <m/>
    <m/>
    <m/>
    <m/>
    <m/>
    <m/>
    <m/>
    <m/>
    <m/>
    <m/>
    <m/>
    <m/>
    <m/>
    <m/>
    <m/>
    <m/>
    <m/>
    <m/>
    <m/>
    <m/>
    <m/>
    <m/>
    <m/>
    <m/>
    <m/>
    <m/>
    <m/>
    <m/>
    <m/>
    <m/>
    <m/>
    <m/>
    <m/>
    <m/>
    <m/>
    <m/>
    <m/>
    <m/>
    <m/>
    <m/>
    <m/>
    <m/>
    <m/>
    <m/>
    <m/>
    <m/>
    <m/>
    <m/>
    <m/>
    <m/>
    <m/>
    <m/>
    <m/>
    <m/>
    <m/>
    <m/>
    <m/>
    <m/>
    <m/>
    <m/>
    <m/>
    <m/>
    <m/>
    <m/>
    <m/>
    <m/>
    <m/>
    <m/>
    <m/>
    <m/>
    <m/>
    <m/>
    <m/>
    <m/>
    <m/>
    <m/>
    <m/>
    <x v="0"/>
    <m/>
    <m/>
    <m/>
    <m/>
    <m/>
    <s v="GESTIONADO"/>
    <m/>
    <d v="2024-01-22T00:00:00"/>
    <m/>
    <m/>
    <x v="35"/>
    <x v="3"/>
    <x v="0"/>
    <x v="0"/>
    <x v="0"/>
    <n v="1"/>
    <n v="1"/>
    <n v="1"/>
    <n v="1"/>
    <x v="0"/>
    <n v="1"/>
    <s v="8.21723379.00.00.100046FONDO DE EMPLEADOS I E M TECNICO INDUSTR"/>
    <x v="2"/>
    <d v="2024-01-22T00:00:00"/>
    <x v="4884"/>
    <d v="1899-12-30T00:00:00"/>
    <d v="2024-01-22T10:43:00"/>
    <s v="10:43"/>
    <d v="1899-12-30T04:24:52"/>
    <x v="1"/>
    <x v="1"/>
    <x v="29"/>
    <x v="1"/>
    <n v="8193"/>
  </r>
  <r>
    <n v="4922"/>
    <d v="2024-01-22T15:06:44"/>
    <d v="2024-01-22T15:11:39"/>
    <s v="45077040@ventasyservicios.com.co"/>
    <s v="Kimberly Tatiana Sorza Moya"/>
    <m/>
    <d v="2024-01-21T00:00:00"/>
    <s v="6:12 p. m."/>
    <x v="0"/>
    <m/>
    <m/>
    <m/>
    <m/>
    <m/>
    <m/>
    <m/>
    <m/>
    <s v="fernando.benjumea@claro.com.co"/>
    <s v="Solicitud Descuento por Caja de Herramientas Cliente: BATERIAS Y BATERIAS LTDA - 805005770-6"/>
    <s v="8.22163603"/>
    <s v="805005770"/>
    <s v="SOHO"/>
    <s v="CLIENTE CLARO"/>
    <x v="0"/>
    <m/>
    <s v="MÓVIL"/>
    <m/>
    <m/>
    <s v="OFERTA NEGOCIADA CONTRATO"/>
    <m/>
    <m/>
    <m/>
    <m/>
    <m/>
    <m/>
    <m/>
    <m/>
    <m/>
    <m/>
    <m/>
    <m/>
    <m/>
    <m/>
    <m/>
    <m/>
    <m/>
    <m/>
    <m/>
    <m/>
    <m/>
    <m/>
    <m/>
    <m/>
    <m/>
    <m/>
    <m/>
    <m/>
    <m/>
    <m/>
    <m/>
    <s v="APLICACIÓN CAMPAÑA"/>
    <m/>
    <m/>
    <m/>
    <m/>
    <m/>
    <m/>
    <m/>
    <m/>
    <m/>
    <m/>
    <m/>
    <m/>
    <m/>
    <m/>
    <m/>
    <m/>
    <m/>
    <m/>
    <m/>
    <m/>
    <m/>
    <m/>
    <m/>
    <m/>
    <m/>
    <m/>
    <m/>
    <m/>
    <m/>
    <m/>
    <m/>
    <m/>
    <m/>
    <m/>
    <m/>
    <m/>
    <m/>
    <m/>
    <m/>
    <m/>
    <m/>
    <m/>
    <m/>
    <m/>
    <m/>
    <m/>
    <m/>
    <m/>
    <m/>
    <m/>
    <m/>
    <m/>
    <m/>
    <m/>
    <m/>
    <m/>
    <m/>
    <m/>
    <m/>
    <m/>
    <m/>
    <m/>
    <m/>
    <m/>
    <m/>
    <m/>
    <m/>
    <m/>
    <m/>
    <m/>
    <m/>
    <m/>
    <m/>
    <m/>
    <m/>
    <m/>
    <x v="0"/>
    <m/>
    <m/>
    <m/>
    <m/>
    <m/>
    <s v="GESTIONADO"/>
    <m/>
    <d v="2024-01-22T00:00:00"/>
    <m/>
    <m/>
    <x v="112"/>
    <x v="0"/>
    <x v="0"/>
    <x v="10"/>
    <x v="1"/>
    <n v="1"/>
    <n v="1"/>
    <n v="1"/>
    <n v="1"/>
    <x v="0"/>
    <n v="1"/>
    <s v="8.22163603805005770"/>
    <x v="0"/>
    <d v="2024-01-22T00:00:00"/>
    <x v="4885"/>
    <d v="1899-12-30T00:00:00"/>
    <d v="2024-01-21T06:12:00"/>
    <s v="6:12"/>
    <d v="1899-12-31T08:59:39"/>
    <x v="0"/>
    <x v="0"/>
    <x v="31"/>
    <x v="1"/>
    <n v="8193"/>
  </r>
  <r>
    <n v="4923"/>
    <d v="2024-01-22T15:07:04"/>
    <d v="2024-01-22T15:11:58"/>
    <s v="45981202@ventasyservicios.com.co"/>
    <s v="Candida Mayerli Moyano Casallas"/>
    <m/>
    <d v="2024-01-22T00:00:00"/>
    <s v="9:29 a. m."/>
    <x v="5"/>
    <m/>
    <m/>
    <m/>
    <m/>
    <m/>
    <m/>
    <m/>
    <m/>
    <m/>
    <m/>
    <s v="13384711"/>
    <s v="INVERSIONES IDEAS"/>
    <s v="MICRO"/>
    <s v="CLIENTE EXTERNO"/>
    <x v="0"/>
    <m/>
    <m/>
    <m/>
    <m/>
    <m/>
    <m/>
    <m/>
    <m/>
    <m/>
    <m/>
    <m/>
    <m/>
    <m/>
    <m/>
    <m/>
    <m/>
    <m/>
    <m/>
    <m/>
    <m/>
    <m/>
    <m/>
    <m/>
    <m/>
    <m/>
    <m/>
    <m/>
    <m/>
    <m/>
    <m/>
    <m/>
    <m/>
    <m/>
    <m/>
    <m/>
    <m/>
    <m/>
    <m/>
    <m/>
    <m/>
    <m/>
    <m/>
    <m/>
    <m/>
    <m/>
    <m/>
    <m/>
    <m/>
    <m/>
    <m/>
    <m/>
    <m/>
    <m/>
    <m/>
    <m/>
    <m/>
    <m/>
    <m/>
    <m/>
    <m/>
    <m/>
    <m/>
    <m/>
    <m/>
    <m/>
    <m/>
    <m/>
    <m/>
    <m/>
    <m/>
    <m/>
    <m/>
    <m/>
    <m/>
    <m/>
    <m/>
    <m/>
    <m/>
    <m/>
    <m/>
    <m/>
    <s v="SOPORTE DE PAGO"/>
    <s v="FIJA"/>
    <s v="FO"/>
    <s v="PAGO YA APLICADO"/>
    <s v="BANCOLOMBIA"/>
    <s v="TRANSFERENCIA CON PAGO A LA REFERENCIA"/>
    <m/>
    <m/>
    <m/>
    <m/>
    <m/>
    <m/>
    <m/>
    <m/>
    <m/>
    <m/>
    <m/>
    <m/>
    <m/>
    <m/>
    <m/>
    <m/>
    <m/>
    <m/>
    <m/>
    <m/>
    <m/>
    <m/>
    <m/>
    <m/>
    <m/>
    <m/>
    <x v="0"/>
    <m/>
    <m/>
    <m/>
    <m/>
    <m/>
    <s v="GESTIONADO"/>
    <m/>
    <d v="2024-01-22T00:00:00"/>
    <m/>
    <m/>
    <x v="70"/>
    <x v="4"/>
    <x v="0"/>
    <x v="0"/>
    <x v="0"/>
    <n v="1"/>
    <n v="1"/>
    <n v="1"/>
    <n v="1"/>
    <x v="0"/>
    <n v="1"/>
    <s v="13384711"/>
    <x v="2"/>
    <d v="2024-01-22T00:00:00"/>
    <x v="4886"/>
    <d v="1899-12-30T00:00:00"/>
    <d v="2024-01-22T09:29:00"/>
    <s v="9:29"/>
    <d v="1899-12-30T05:42:58"/>
    <x v="1"/>
    <x v="1"/>
    <x v="10"/>
    <x v="1"/>
    <n v="8193"/>
  </r>
  <r>
    <n v="4924"/>
    <d v="2024-01-22T15:13:25"/>
    <d v="2024-01-22T15:14:46"/>
    <s v="45077035@ventasyservicios.com.co"/>
    <s v="Diana Marcela Navia Fino"/>
    <m/>
    <d v="2024-01-22T00:00:00"/>
    <s v="10:46"/>
    <x v="3"/>
    <m/>
    <s v="15572934"/>
    <m/>
    <m/>
    <m/>
    <m/>
    <m/>
    <m/>
    <m/>
    <m/>
    <s v="8.22421664.00.00.100036"/>
    <s v="PROMOTORA GEO DE SERVICIOS S.A.S. -"/>
    <s v="PYME PEQUEÑA"/>
    <s v="CLIENTE EXTERNO"/>
    <x v="0"/>
    <m/>
    <s v="MÓVIL"/>
    <m/>
    <m/>
    <s v="CAMBIO DE NÚMERO"/>
    <m/>
    <m/>
    <m/>
    <s v="INFORMACIÓN - ACLARACIÓN"/>
    <m/>
    <m/>
    <m/>
    <m/>
    <m/>
    <m/>
    <m/>
    <m/>
    <m/>
    <m/>
    <m/>
    <m/>
    <m/>
    <m/>
    <m/>
    <m/>
    <m/>
    <m/>
    <m/>
    <m/>
    <m/>
    <m/>
    <m/>
    <m/>
    <m/>
    <m/>
    <m/>
    <m/>
    <m/>
    <m/>
    <m/>
    <m/>
    <m/>
    <m/>
    <m/>
    <m/>
    <m/>
    <m/>
    <m/>
    <m/>
    <m/>
    <m/>
    <m/>
    <m/>
    <m/>
    <m/>
    <m/>
    <m/>
    <m/>
    <m/>
    <m/>
    <m/>
    <m/>
    <m/>
    <m/>
    <m/>
    <m/>
    <m/>
    <m/>
    <m/>
    <m/>
    <m/>
    <m/>
    <m/>
    <m/>
    <m/>
    <m/>
    <m/>
    <m/>
    <m/>
    <m/>
    <m/>
    <m/>
    <m/>
    <m/>
    <m/>
    <m/>
    <m/>
    <m/>
    <m/>
    <m/>
    <m/>
    <m/>
    <m/>
    <m/>
    <m/>
    <m/>
    <m/>
    <m/>
    <m/>
    <m/>
    <m/>
    <m/>
    <m/>
    <m/>
    <m/>
    <m/>
    <m/>
    <m/>
    <m/>
    <m/>
    <m/>
    <m/>
    <m/>
    <x v="0"/>
    <m/>
    <m/>
    <m/>
    <m/>
    <m/>
    <s v="GESTIONADO"/>
    <m/>
    <d v="2024-01-22T00:00:00"/>
    <m/>
    <m/>
    <x v="64"/>
    <x v="3"/>
    <x v="0"/>
    <x v="0"/>
    <x v="0"/>
    <n v="1"/>
    <n v="1"/>
    <n v="1"/>
    <n v="1"/>
    <x v="0"/>
    <n v="1"/>
    <s v="8.22421664.00.00.100036PROMOTORA GEO DE SERVICIOS S.A.S. -"/>
    <x v="2"/>
    <d v="2024-01-22T00:00:00"/>
    <x v="4887"/>
    <d v="1899-12-30T00:00:00"/>
    <d v="2024-01-22T10:46:00"/>
    <s v="10:46"/>
    <d v="1899-12-30T04:28:46"/>
    <x v="1"/>
    <x v="1"/>
    <x v="29"/>
    <x v="1"/>
    <n v="8193"/>
  </r>
  <r>
    <n v="4925"/>
    <d v="2024-01-22T15:12:22"/>
    <d v="2024-01-22T15:16:03"/>
    <s v="45981202@ventasyservicios.com.co"/>
    <s v="Candida Mayerli Moyano Casallas"/>
    <m/>
    <d v="2024-01-22T00:00:00"/>
    <s v="9:38 a. m."/>
    <x v="5"/>
    <m/>
    <m/>
    <m/>
    <m/>
    <m/>
    <m/>
    <m/>
    <m/>
    <m/>
    <m/>
    <s v="10569218"/>
    <s v="COMERCIALI ZADORA XYZ S A "/>
    <s v="PYME MEDIANA"/>
    <s v="CLIENTE EXTERNO"/>
    <x v="0"/>
    <m/>
    <m/>
    <m/>
    <m/>
    <m/>
    <m/>
    <m/>
    <m/>
    <m/>
    <m/>
    <m/>
    <m/>
    <m/>
    <m/>
    <m/>
    <m/>
    <m/>
    <m/>
    <m/>
    <m/>
    <m/>
    <m/>
    <m/>
    <m/>
    <m/>
    <m/>
    <m/>
    <m/>
    <m/>
    <m/>
    <m/>
    <m/>
    <m/>
    <m/>
    <m/>
    <m/>
    <m/>
    <m/>
    <m/>
    <m/>
    <m/>
    <m/>
    <m/>
    <m/>
    <m/>
    <m/>
    <m/>
    <m/>
    <m/>
    <m/>
    <m/>
    <m/>
    <m/>
    <m/>
    <m/>
    <m/>
    <m/>
    <m/>
    <m/>
    <m/>
    <m/>
    <m/>
    <m/>
    <m/>
    <m/>
    <m/>
    <m/>
    <m/>
    <m/>
    <m/>
    <m/>
    <m/>
    <m/>
    <m/>
    <m/>
    <m/>
    <m/>
    <m/>
    <m/>
    <m/>
    <m/>
    <s v="Soporte de pago Comercializadora XYZ "/>
    <s v="FIJA"/>
    <s v="HFC"/>
    <s v="PAGO YA APLICADO"/>
    <s v="REDEBAN"/>
    <s v="PAGO EN CAJA DIRECTA DEL BANCO"/>
    <m/>
    <m/>
    <m/>
    <m/>
    <m/>
    <m/>
    <m/>
    <m/>
    <m/>
    <m/>
    <m/>
    <m/>
    <m/>
    <m/>
    <m/>
    <m/>
    <m/>
    <m/>
    <m/>
    <m/>
    <m/>
    <m/>
    <m/>
    <m/>
    <m/>
    <m/>
    <x v="0"/>
    <m/>
    <m/>
    <m/>
    <m/>
    <m/>
    <s v="GESTIONADO"/>
    <m/>
    <d v="2024-01-22T00:00:00"/>
    <m/>
    <m/>
    <x v="70"/>
    <x v="4"/>
    <x v="0"/>
    <x v="0"/>
    <x v="0"/>
    <n v="1"/>
    <n v="1"/>
    <n v="1"/>
    <n v="1"/>
    <x v="1"/>
    <n v="2"/>
    <s v="10569218"/>
    <x v="2"/>
    <d v="2024-01-22T00:00:00"/>
    <x v="4888"/>
    <d v="1899-12-30T00:00:00"/>
    <d v="2024-01-22T09:38:00"/>
    <s v="9:38"/>
    <d v="1899-12-30T05:38:03"/>
    <x v="1"/>
    <x v="1"/>
    <x v="10"/>
    <x v="1"/>
    <n v="8193"/>
  </r>
  <r>
    <n v="4926"/>
    <d v="2024-01-22T15:18:07"/>
    <d v="2024-01-22T15:18:49"/>
    <s v="45981202@ventasyservicios.com.co"/>
    <s v="Candida Mayerli Moyano Casallas"/>
    <m/>
    <d v="2024-01-22T00:00:00"/>
    <s v="10:11 a. m."/>
    <x v="5"/>
    <m/>
    <m/>
    <m/>
    <m/>
    <m/>
    <m/>
    <m/>
    <m/>
    <m/>
    <m/>
    <s v="10569218"/>
    <s v="COMERCIALI ZADORA XYZ S A "/>
    <s v="PYME MEDIANA"/>
    <s v="CLIENTE EXTERNO"/>
    <x v="0"/>
    <m/>
    <m/>
    <m/>
    <m/>
    <m/>
    <m/>
    <m/>
    <m/>
    <m/>
    <m/>
    <m/>
    <m/>
    <m/>
    <m/>
    <m/>
    <m/>
    <m/>
    <m/>
    <m/>
    <m/>
    <m/>
    <m/>
    <m/>
    <m/>
    <m/>
    <m/>
    <m/>
    <m/>
    <m/>
    <m/>
    <m/>
    <m/>
    <m/>
    <m/>
    <m/>
    <m/>
    <m/>
    <m/>
    <m/>
    <m/>
    <m/>
    <m/>
    <m/>
    <m/>
    <m/>
    <m/>
    <m/>
    <m/>
    <m/>
    <m/>
    <m/>
    <m/>
    <m/>
    <m/>
    <m/>
    <m/>
    <m/>
    <m/>
    <m/>
    <m/>
    <m/>
    <m/>
    <m/>
    <m/>
    <m/>
    <m/>
    <m/>
    <m/>
    <m/>
    <m/>
    <m/>
    <m/>
    <m/>
    <m/>
    <m/>
    <m/>
    <m/>
    <m/>
    <m/>
    <m/>
    <m/>
    <s v="Soporte de pago Comercializadora XYZ"/>
    <s v="FIJA"/>
    <s v="HFC"/>
    <s v="PAGO YA APLICADO"/>
    <s v="REDEBAN"/>
    <s v="TRANSFERENCIA CON PAGO A LA REFERENCIA"/>
    <m/>
    <m/>
    <m/>
    <m/>
    <m/>
    <m/>
    <m/>
    <m/>
    <m/>
    <m/>
    <m/>
    <m/>
    <m/>
    <m/>
    <m/>
    <m/>
    <m/>
    <m/>
    <m/>
    <m/>
    <m/>
    <m/>
    <m/>
    <m/>
    <m/>
    <m/>
    <x v="0"/>
    <m/>
    <m/>
    <m/>
    <m/>
    <m/>
    <s v="GESTIONADO"/>
    <m/>
    <d v="2024-01-22T00:00:00"/>
    <m/>
    <m/>
    <x v="70"/>
    <x v="4"/>
    <x v="0"/>
    <x v="0"/>
    <x v="0"/>
    <n v="1"/>
    <n v="1"/>
    <n v="1"/>
    <n v="1"/>
    <x v="2"/>
    <n v="2"/>
    <s v="10569218"/>
    <x v="2"/>
    <d v="2024-01-22T00:00:00"/>
    <x v="4889"/>
    <d v="1899-12-30T00:00:00"/>
    <d v="2024-01-22T10:11:00"/>
    <s v="10:11"/>
    <d v="1899-12-30T05:07:49"/>
    <x v="1"/>
    <x v="1"/>
    <x v="10"/>
    <x v="1"/>
    <n v="8193"/>
  </r>
  <r>
    <n v="4927"/>
    <d v="2024-01-22T15:21:07"/>
    <d v="2024-01-22T15:22:12"/>
    <s v="45961588@ventasyservicios.com.co"/>
    <s v="Brian Fernando Camacho Hernandez"/>
    <m/>
    <d v="2024-01-22T00:00:00"/>
    <s v="1127"/>
    <x v="4"/>
    <m/>
    <m/>
    <m/>
    <m/>
    <m/>
    <m/>
    <m/>
    <m/>
    <s v="masabikers13@gmail.com"/>
    <s v="Re: CANCELACION SEVICIOS FIJOS PYME //NANCY LOSADA BUENO"/>
    <s v="02065452"/>
    <s v="NANCY LOSADA BUENO       "/>
    <s v="SOHO"/>
    <s v="CLIENTE EXTERNO"/>
    <x v="0"/>
    <m/>
    <s v="FIJO"/>
    <s v="HFC"/>
    <s v="CANCELACIÓN DE SERVICIO"/>
    <m/>
    <m/>
    <m/>
    <m/>
    <m/>
    <m/>
    <m/>
    <s v="COLOCACIÓN"/>
    <m/>
    <m/>
    <m/>
    <m/>
    <m/>
    <m/>
    <m/>
    <m/>
    <m/>
    <m/>
    <m/>
    <m/>
    <m/>
    <m/>
    <m/>
    <m/>
    <m/>
    <m/>
    <m/>
    <m/>
    <m/>
    <m/>
    <m/>
    <m/>
    <m/>
    <m/>
    <m/>
    <m/>
    <m/>
    <m/>
    <m/>
    <m/>
    <m/>
    <m/>
    <m/>
    <m/>
    <m/>
    <m/>
    <m/>
    <m/>
    <m/>
    <m/>
    <m/>
    <m/>
    <m/>
    <m/>
    <m/>
    <m/>
    <m/>
    <m/>
    <m/>
    <m/>
    <m/>
    <m/>
    <m/>
    <m/>
    <m/>
    <m/>
    <m/>
    <m/>
    <m/>
    <m/>
    <m/>
    <m/>
    <m/>
    <m/>
    <m/>
    <m/>
    <m/>
    <m/>
    <m/>
    <m/>
    <m/>
    <m/>
    <m/>
    <m/>
    <m/>
    <m/>
    <m/>
    <m/>
    <m/>
    <m/>
    <m/>
    <m/>
    <m/>
    <m/>
    <m/>
    <m/>
    <m/>
    <m/>
    <m/>
    <m/>
    <m/>
    <m/>
    <m/>
    <m/>
    <m/>
    <s v="TOTAL"/>
    <m/>
    <s v="CALIDAD DE SERVICIO"/>
    <m/>
    <x v="1"/>
    <m/>
    <m/>
    <s v="1"/>
    <m/>
    <m/>
    <s v="GESTIONADO"/>
    <m/>
    <d v="2024-01-22T00:00:00"/>
    <s v="n"/>
    <s v="n"/>
    <x v="74"/>
    <x v="0"/>
    <x v="0"/>
    <x v="0"/>
    <x v="0"/>
    <n v="1"/>
    <n v="1"/>
    <n v="1"/>
    <n v="1"/>
    <x v="0"/>
    <n v="1"/>
    <s v="02065452NANCY LOSADA BUENO       "/>
    <x v="0"/>
    <d v="2024-01-22T00:00:00"/>
    <x v="4890"/>
    <d v="1899-12-30T00:00:00"/>
    <d v="2024-01-22T00:00:00"/>
    <s v="Hora mal diligenciada."/>
    <d v="1899-12-30T15:22:12"/>
    <x v="3"/>
    <x v="2"/>
    <x v="21"/>
    <x v="0"/>
    <n v="8193"/>
  </r>
  <r>
    <n v="4928"/>
    <d v="2024-01-22T15:21:29"/>
    <d v="2024-01-22T15:22:14"/>
    <s v="45077035@ventasyservicios.com.co"/>
    <s v="Diana Marcela Navia Fino"/>
    <m/>
    <d v="2024-01-22T00:00:00"/>
    <s v="11:47"/>
    <x v="3"/>
    <m/>
    <s v="15572940"/>
    <m/>
    <m/>
    <m/>
    <m/>
    <m/>
    <m/>
    <m/>
    <m/>
    <s v="8.21453013.00.00.100024"/>
    <s v="JOHN CRANE COLOMBIA S.A -"/>
    <s v="INTERMEDIAS"/>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22T00:00:00"/>
    <m/>
    <m/>
    <x v="19"/>
    <x v="3"/>
    <x v="0"/>
    <x v="0"/>
    <x v="0"/>
    <n v="1"/>
    <n v="1"/>
    <n v="1"/>
    <n v="1"/>
    <x v="0"/>
    <n v="1"/>
    <s v="8.21453013.00.00.100024JOHN CRANE COLOMBIA S.A -"/>
    <x v="2"/>
    <d v="2024-01-22T00:00:00"/>
    <x v="4891"/>
    <d v="1899-12-30T00:00:00"/>
    <d v="2024-01-22T11:47:00"/>
    <s v="11:47"/>
    <d v="1899-12-30T03:35:14"/>
    <x v="1"/>
    <x v="1"/>
    <x v="29"/>
    <x v="1"/>
    <n v="8193"/>
  </r>
  <r>
    <n v="4929"/>
    <d v="2024-01-22T15:23:12"/>
    <d v="2024-01-22T15:24:11"/>
    <s v="46044959@ventasyservicios.com.co"/>
    <s v="Brayan Enrique Cuida Castillo"/>
    <m/>
    <d v="2024-01-22T00:00:00"/>
    <s v="12:39 p. m."/>
    <x v="4"/>
    <m/>
    <m/>
    <m/>
    <m/>
    <m/>
    <m/>
    <m/>
    <m/>
    <s v="gerencia@interrentals.co"/>
    <s v="INTER RENTALS"/>
    <s v="13353970"/>
    <s v="INTER RENTALS S.A.S."/>
    <s v="SOHO"/>
    <s v="CLIENTE CLARO"/>
    <x v="0"/>
    <m/>
    <s v="FIJO"/>
    <s v="FO"/>
    <s v="CANCELACIÓN DE SERVICIO"/>
    <m/>
    <m/>
    <m/>
    <m/>
    <m/>
    <m/>
    <m/>
    <s v="COLOCACIÓN"/>
    <m/>
    <m/>
    <m/>
    <m/>
    <m/>
    <m/>
    <m/>
    <m/>
    <m/>
    <m/>
    <m/>
    <m/>
    <m/>
    <m/>
    <m/>
    <m/>
    <m/>
    <m/>
    <m/>
    <m/>
    <m/>
    <m/>
    <m/>
    <m/>
    <m/>
    <m/>
    <m/>
    <m/>
    <m/>
    <m/>
    <m/>
    <m/>
    <m/>
    <m/>
    <m/>
    <m/>
    <m/>
    <m/>
    <m/>
    <m/>
    <m/>
    <m/>
    <m/>
    <m/>
    <m/>
    <m/>
    <m/>
    <m/>
    <m/>
    <m/>
    <m/>
    <m/>
    <m/>
    <m/>
    <m/>
    <m/>
    <m/>
    <m/>
    <m/>
    <m/>
    <m/>
    <m/>
    <m/>
    <m/>
    <m/>
    <m/>
    <m/>
    <m/>
    <m/>
    <m/>
    <m/>
    <m/>
    <m/>
    <m/>
    <m/>
    <m/>
    <m/>
    <m/>
    <m/>
    <m/>
    <m/>
    <m/>
    <m/>
    <m/>
    <m/>
    <m/>
    <m/>
    <m/>
    <m/>
    <m/>
    <m/>
    <m/>
    <m/>
    <m/>
    <m/>
    <m/>
    <m/>
    <s v="TOTAL"/>
    <m/>
    <s v="NO INDICA MOTIVO"/>
    <m/>
    <x v="1"/>
    <m/>
    <m/>
    <s v="1"/>
    <m/>
    <m/>
    <s v="GESTIONADO"/>
    <m/>
    <d v="2024-01-22T00:00:00"/>
    <s v="NN"/>
    <m/>
    <x v="74"/>
    <x v="0"/>
    <x v="0"/>
    <x v="0"/>
    <x v="0"/>
    <n v="1"/>
    <n v="1"/>
    <n v="1"/>
    <n v="1"/>
    <x v="0"/>
    <n v="1"/>
    <s v="13353970INTER RENTALS S.A.S."/>
    <x v="2"/>
    <d v="2024-01-22T00:00:00"/>
    <x v="4892"/>
    <d v="1899-12-30T00:00:00"/>
    <d v="2024-01-22T12:39:00"/>
    <s v="12:39"/>
    <d v="1899-12-30T02:45:11"/>
    <x v="1"/>
    <x v="1"/>
    <x v="7"/>
    <x v="0"/>
    <n v="8193"/>
  </r>
  <r>
    <n v="4930"/>
    <d v="2024-01-22T15:32:14"/>
    <d v="2024-01-22T15:32:23"/>
    <s v="45113897@ventasyservicios.com.co"/>
    <s v="Diana Carolina Zambrano Cruz"/>
    <m/>
    <d v="2024-01-20T00:00:00"/>
    <s v="13:34"/>
    <x v="4"/>
    <m/>
    <m/>
    <m/>
    <m/>
    <m/>
    <m/>
    <m/>
    <m/>
    <s v="lunaedgarcol@gmail.com"/>
    <s v="Ceder Derechos de Servicios Internet y Telefonia"/>
    <s v="13356685"/>
    <s v="EDGAR ALEXANDER LUNA RODRIGUEZ"/>
    <s v="SOHO"/>
    <s v="CLIENTE EXTERNO"/>
    <x v="0"/>
    <m/>
    <s v="FIJO"/>
    <s v="FO"/>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22T00:00:00"/>
    <m/>
    <m/>
    <x v="37"/>
    <x v="0"/>
    <x v="0"/>
    <x v="0"/>
    <x v="0"/>
    <n v="1"/>
    <n v="1"/>
    <n v="1"/>
    <n v="1"/>
    <x v="0"/>
    <n v="1"/>
    <s v="13356685EDGAR ALEXANDER LUNA RODRIGUEZ"/>
    <x v="0"/>
    <d v="2024-01-22T00:00:00"/>
    <x v="4893"/>
    <d v="1899-12-30T00:00:00"/>
    <d v="2024-01-20T13:34:00"/>
    <s v="13:34"/>
    <d v="1900-01-01T01:58:23"/>
    <x v="0"/>
    <x v="0"/>
    <x v="30"/>
    <x v="0"/>
    <n v="8193"/>
  </r>
  <r>
    <n v="4931"/>
    <d v="2024-01-22T15:32:13"/>
    <d v="2024-01-22T15:33:18"/>
    <s v="45688293@ventasyservicios.com.co"/>
    <s v="Juan David Mendez"/>
    <m/>
    <d v="2024-01-22T00:00:00"/>
    <s v="07:32"/>
    <x v="0"/>
    <m/>
    <m/>
    <m/>
    <m/>
    <m/>
    <m/>
    <m/>
    <m/>
    <s v="andres.agudeloj@claro.com.co"/>
    <s v="RV: Solicitud validacion planes Cooservunal"/>
    <s v="8.22433734"/>
    <s v="COOPERATIVA DE AHORRO Y CRÉDITO COOSERVUNAL "/>
    <s v="PYME PEQUEÑA"/>
    <s v="CLIENTE CLARO"/>
    <x v="0"/>
    <m/>
    <s v="MÓVIL"/>
    <m/>
    <m/>
    <s v="FIDELIZACIÓN - RETENCIÓN"/>
    <m/>
    <m/>
    <m/>
    <m/>
    <m/>
    <m/>
    <m/>
    <m/>
    <m/>
    <m/>
    <m/>
    <m/>
    <m/>
    <m/>
    <m/>
    <m/>
    <m/>
    <m/>
    <m/>
    <m/>
    <s v="ENVÍO PROPUESTA"/>
    <m/>
    <m/>
    <m/>
    <m/>
    <m/>
    <m/>
    <m/>
    <m/>
    <m/>
    <m/>
    <m/>
    <m/>
    <m/>
    <m/>
    <m/>
    <m/>
    <m/>
    <m/>
    <m/>
    <m/>
    <m/>
    <m/>
    <m/>
    <m/>
    <m/>
    <m/>
    <m/>
    <m/>
    <m/>
    <m/>
    <m/>
    <m/>
    <m/>
    <m/>
    <m/>
    <m/>
    <m/>
    <m/>
    <m/>
    <m/>
    <m/>
    <m/>
    <m/>
    <m/>
    <m/>
    <m/>
    <m/>
    <m/>
    <m/>
    <m/>
    <m/>
    <m/>
    <m/>
    <m/>
    <m/>
    <m/>
    <m/>
    <m/>
    <m/>
    <m/>
    <m/>
    <m/>
    <m/>
    <m/>
    <m/>
    <m/>
    <m/>
    <m/>
    <m/>
    <m/>
    <m/>
    <m/>
    <m/>
    <m/>
    <m/>
    <m/>
    <m/>
    <m/>
    <m/>
    <m/>
    <m/>
    <m/>
    <m/>
    <m/>
    <m/>
    <m/>
    <m/>
    <x v="0"/>
    <m/>
    <m/>
    <m/>
    <m/>
    <m/>
    <s v="GESTIONADO"/>
    <m/>
    <d v="2024-01-22T00:00:00"/>
    <m/>
    <m/>
    <x v="0"/>
    <x v="0"/>
    <x v="0"/>
    <x v="0"/>
    <x v="0"/>
    <n v="1"/>
    <n v="1"/>
    <n v="1"/>
    <n v="1"/>
    <x v="0"/>
    <n v="1"/>
    <s v="8.22433734COOPERATIVA DE AHORRO Y CRÉDITO COOSERVUNAL "/>
    <x v="0"/>
    <d v="2024-01-22T00:00:00"/>
    <x v="4894"/>
    <d v="1899-12-30T00:00:00"/>
    <d v="2024-01-22T07:32:00"/>
    <s v="07:32"/>
    <d v="1899-12-30T08:01:18"/>
    <x v="2"/>
    <x v="2"/>
    <x v="4"/>
    <x v="1"/>
    <n v="8193"/>
  </r>
  <r>
    <n v="4932"/>
    <d v="2024-01-22T15:32:14"/>
    <d v="2024-01-22T15:33:18"/>
    <s v="45664102@ventasyservicios.com.co"/>
    <s v="Angie Tatiana Tique Cardozo"/>
    <m/>
    <d v="2024-01-22T00:00:00"/>
    <s v="12:59:00 p. m."/>
    <x v="0"/>
    <m/>
    <m/>
    <m/>
    <m/>
    <m/>
    <m/>
    <m/>
    <m/>
    <s v="CERTIFICACION DE ADQUISICION DE SERVICIOS"/>
    <s v="Erick.CruzC.ext@claro.com.co"/>
    <s v="13881419"/>
    <s v="RETAILSOFT S.A.S."/>
    <s v="MICRO"/>
    <s v="CLIENTE CLARO"/>
    <x v="0"/>
    <m/>
    <s v="FIJO"/>
    <s v="FO"/>
    <s v="PRODUCTO"/>
    <m/>
    <m/>
    <m/>
    <m/>
    <m/>
    <m/>
    <m/>
    <m/>
    <m/>
    <m/>
    <m/>
    <m/>
    <m/>
    <m/>
    <m/>
    <m/>
    <m/>
    <m/>
    <m/>
    <m/>
    <m/>
    <m/>
    <m/>
    <m/>
    <m/>
    <m/>
    <m/>
    <m/>
    <m/>
    <m/>
    <m/>
    <m/>
    <m/>
    <m/>
    <m/>
    <m/>
    <m/>
    <m/>
    <s v="INFORMACIÓN DE BENEFICIOS"/>
    <m/>
    <m/>
    <m/>
    <m/>
    <m/>
    <m/>
    <m/>
    <m/>
    <m/>
    <m/>
    <m/>
    <m/>
    <m/>
    <m/>
    <m/>
    <m/>
    <m/>
    <m/>
    <m/>
    <m/>
    <m/>
    <m/>
    <m/>
    <m/>
    <m/>
    <m/>
    <m/>
    <m/>
    <m/>
    <m/>
    <m/>
    <m/>
    <m/>
    <m/>
    <m/>
    <m/>
    <m/>
    <m/>
    <m/>
    <m/>
    <m/>
    <m/>
    <m/>
    <m/>
    <m/>
    <m/>
    <m/>
    <m/>
    <m/>
    <m/>
    <m/>
    <m/>
    <m/>
    <m/>
    <m/>
    <m/>
    <m/>
    <m/>
    <m/>
    <m/>
    <m/>
    <m/>
    <m/>
    <m/>
    <m/>
    <m/>
    <m/>
    <m/>
    <m/>
    <m/>
    <x v="0"/>
    <m/>
    <m/>
    <m/>
    <m/>
    <m/>
    <s v="GESTIONADO"/>
    <m/>
    <d v="2024-01-22T00:00:00"/>
    <s v="NO APLICA"/>
    <s v="NO APLICA"/>
    <x v="26"/>
    <x v="0"/>
    <x v="0"/>
    <x v="0"/>
    <x v="0"/>
    <n v="1"/>
    <n v="1"/>
    <n v="1"/>
    <n v="1"/>
    <x v="0"/>
    <n v="1"/>
    <s v="13881419RETAILSOFT S.A.S."/>
    <x v="2"/>
    <d v="2024-01-22T00:00:00"/>
    <x v="4894"/>
    <d v="1899-12-30T00:00:00"/>
    <d v="2024-01-22T12:59:00"/>
    <s v="12:59"/>
    <d v="1899-12-30T02:34:18"/>
    <x v="1"/>
    <x v="1"/>
    <x v="16"/>
    <x v="1"/>
    <n v="8193"/>
  </r>
  <r>
    <n v="4933"/>
    <d v="2024-01-22T15:36:26"/>
    <d v="2024-01-22T15:37:18"/>
    <s v="45981202@ventasyservicios.com.co"/>
    <s v="Candida Mayerli Moyano Casallas"/>
    <m/>
    <d v="2024-01-22T00:00:00"/>
    <s v="10:17 a. m"/>
    <x v="8"/>
    <m/>
    <m/>
    <m/>
    <m/>
    <m/>
    <s v="FEC BANCOLOMBIA"/>
    <m/>
    <m/>
    <s v="-"/>
    <s v="RE: Consulta GB 3197615144"/>
    <s v="3197615144"/>
    <s v="FEC BANCOLOMBIA"/>
    <s v="SOHO"/>
    <s v="CLIENTE EXTERNO"/>
    <x v="0"/>
    <m/>
    <s v="MÓVIL"/>
    <m/>
    <m/>
    <s v="CAMBIO PLAN TARIFA"/>
    <m/>
    <m/>
    <m/>
    <m/>
    <s v="DOWNGRADE"/>
    <m/>
    <m/>
    <m/>
    <m/>
    <m/>
    <m/>
    <m/>
    <m/>
    <m/>
    <m/>
    <m/>
    <m/>
    <m/>
    <m/>
    <m/>
    <m/>
    <m/>
    <m/>
    <m/>
    <m/>
    <m/>
    <m/>
    <m/>
    <m/>
    <m/>
    <m/>
    <m/>
    <m/>
    <m/>
    <m/>
    <m/>
    <m/>
    <m/>
    <m/>
    <m/>
    <m/>
    <m/>
    <m/>
    <m/>
    <m/>
    <m/>
    <m/>
    <m/>
    <m/>
    <m/>
    <m/>
    <m/>
    <m/>
    <m/>
    <m/>
    <m/>
    <m/>
    <m/>
    <m/>
    <m/>
    <m/>
    <m/>
    <m/>
    <m/>
    <m/>
    <m/>
    <m/>
    <m/>
    <m/>
    <m/>
    <m/>
    <m/>
    <m/>
    <m/>
    <m/>
    <m/>
    <m/>
    <m/>
    <m/>
    <m/>
    <m/>
    <m/>
    <m/>
    <m/>
    <m/>
    <m/>
    <m/>
    <m/>
    <m/>
    <m/>
    <m/>
    <m/>
    <m/>
    <m/>
    <m/>
    <m/>
    <m/>
    <m/>
    <m/>
    <m/>
    <m/>
    <m/>
    <m/>
    <m/>
    <m/>
    <m/>
    <m/>
    <m/>
    <x v="0"/>
    <m/>
    <m/>
    <m/>
    <m/>
    <m/>
    <s v="GESTIONADO"/>
    <m/>
    <d v="2024-01-22T00:00:00"/>
    <m/>
    <m/>
    <x v="35"/>
    <x v="7"/>
    <x v="0"/>
    <x v="0"/>
    <x v="0"/>
    <n v="1"/>
    <n v="1"/>
    <n v="1"/>
    <n v="1"/>
    <x v="0"/>
    <n v="1"/>
    <s v="3197615144FEC BANCOLOMBIA"/>
    <x v="2"/>
    <d v="2024-01-22T00:00:00"/>
    <x v="4895"/>
    <d v="1899-12-30T00:00:00"/>
    <d v="2024-01-22T10:17:00"/>
    <s v="10:17"/>
    <d v="1899-12-30T05:20:18"/>
    <x v="1"/>
    <x v="1"/>
    <x v="10"/>
    <x v="1"/>
    <n v="8193"/>
  </r>
  <r>
    <n v="4934"/>
    <d v="2024-01-22T15:29:08"/>
    <d v="2024-01-22T15:37:29"/>
    <s v="45077035@ventasyservicios.com.co"/>
    <s v="Diana Marcela Navia Fino"/>
    <m/>
    <d v="2024-01-22T00:00:00"/>
    <s v="12:08"/>
    <x v="3"/>
    <m/>
    <s v="15572949"/>
    <m/>
    <m/>
    <m/>
    <m/>
    <m/>
    <m/>
    <m/>
    <m/>
    <s v="8.21793802"/>
    <s v="CHIC MARROQUINERIA LIMITADA -"/>
    <s v="PYME MEDIANA"/>
    <s v="CLIENTE EXTERNO"/>
    <x v="0"/>
    <m/>
    <s v="MÓVIL"/>
    <m/>
    <m/>
    <s v="FACTURA"/>
    <m/>
    <m/>
    <m/>
    <m/>
    <m/>
    <m/>
    <m/>
    <m/>
    <m/>
    <m/>
    <m/>
    <m/>
    <m/>
    <m/>
    <m/>
    <m/>
    <m/>
    <m/>
    <s v="ACLARACIÓN COBRO DE RECONEXIÓN"/>
    <m/>
    <m/>
    <m/>
    <m/>
    <m/>
    <m/>
    <m/>
    <m/>
    <m/>
    <m/>
    <m/>
    <m/>
    <m/>
    <m/>
    <m/>
    <m/>
    <m/>
    <m/>
    <m/>
    <m/>
    <m/>
    <m/>
    <m/>
    <m/>
    <m/>
    <m/>
    <m/>
    <m/>
    <m/>
    <m/>
    <m/>
    <m/>
    <m/>
    <m/>
    <m/>
    <m/>
    <m/>
    <m/>
    <m/>
    <m/>
    <m/>
    <m/>
    <m/>
    <m/>
    <m/>
    <m/>
    <m/>
    <m/>
    <m/>
    <m/>
    <m/>
    <m/>
    <m/>
    <m/>
    <m/>
    <m/>
    <m/>
    <m/>
    <m/>
    <m/>
    <m/>
    <m/>
    <m/>
    <m/>
    <m/>
    <m/>
    <m/>
    <m/>
    <m/>
    <m/>
    <m/>
    <m/>
    <m/>
    <m/>
    <m/>
    <m/>
    <m/>
    <m/>
    <m/>
    <m/>
    <m/>
    <m/>
    <m/>
    <m/>
    <m/>
    <m/>
    <m/>
    <m/>
    <m/>
    <x v="0"/>
    <m/>
    <m/>
    <m/>
    <m/>
    <m/>
    <s v="GESTIONADO"/>
    <m/>
    <d v="2024-01-22T00:00:00"/>
    <m/>
    <m/>
    <x v="188"/>
    <x v="3"/>
    <x v="0"/>
    <x v="0"/>
    <x v="0"/>
    <n v="1"/>
    <n v="1"/>
    <n v="1"/>
    <n v="1"/>
    <x v="0"/>
    <n v="1"/>
    <s v="8.21793802CHIC MARROQUINERIA LIMITADA -"/>
    <x v="2"/>
    <d v="2024-01-22T00:00:00"/>
    <x v="4896"/>
    <d v="1899-12-30T00:00:00"/>
    <d v="2024-01-22T12:08:00"/>
    <s v="12:08"/>
    <d v="1899-12-30T03:29:29"/>
    <x v="1"/>
    <x v="1"/>
    <x v="29"/>
    <x v="1"/>
    <n v="8193"/>
  </r>
  <r>
    <n v="4935"/>
    <d v="2024-01-22T15:37:22"/>
    <d v="2024-01-22T15:40:51"/>
    <s v="45981202@ventasyservicios.com.co"/>
    <s v="Candida Mayerli Moyano Casallas"/>
    <m/>
    <d v="2024-01-22T00:00:00"/>
    <s v="9:43 a. m."/>
    <x v="5"/>
    <m/>
    <m/>
    <m/>
    <m/>
    <m/>
    <m/>
    <m/>
    <m/>
    <m/>
    <m/>
    <s v="8.22481966"/>
    <s v="VIRTUAL EMPLOYEE SERVICES S.A.S -"/>
    <s v="PYME MEDIANA"/>
    <s v="CLIENTE EXTERNO"/>
    <x v="0"/>
    <m/>
    <m/>
    <m/>
    <m/>
    <m/>
    <m/>
    <m/>
    <m/>
    <m/>
    <m/>
    <m/>
    <m/>
    <m/>
    <m/>
    <m/>
    <m/>
    <m/>
    <m/>
    <m/>
    <m/>
    <m/>
    <m/>
    <m/>
    <m/>
    <m/>
    <m/>
    <m/>
    <m/>
    <m/>
    <m/>
    <m/>
    <m/>
    <m/>
    <m/>
    <m/>
    <m/>
    <m/>
    <m/>
    <m/>
    <m/>
    <m/>
    <m/>
    <m/>
    <m/>
    <m/>
    <m/>
    <m/>
    <m/>
    <m/>
    <m/>
    <m/>
    <m/>
    <m/>
    <m/>
    <m/>
    <m/>
    <m/>
    <m/>
    <m/>
    <m/>
    <m/>
    <m/>
    <m/>
    <m/>
    <m/>
    <m/>
    <m/>
    <m/>
    <m/>
    <m/>
    <m/>
    <m/>
    <m/>
    <m/>
    <m/>
    <m/>
    <m/>
    <m/>
    <m/>
    <m/>
    <m/>
    <s v="RV: Soporte de pago Ref.6224819666"/>
    <s v="MÓVIL"/>
    <m/>
    <s v="COMPROBANTE NO VALIDO"/>
    <m/>
    <m/>
    <m/>
    <m/>
    <m/>
    <m/>
    <m/>
    <m/>
    <m/>
    <m/>
    <m/>
    <m/>
    <m/>
    <m/>
    <m/>
    <m/>
    <m/>
    <m/>
    <m/>
    <m/>
    <m/>
    <m/>
    <m/>
    <m/>
    <m/>
    <m/>
    <m/>
    <m/>
    <x v="0"/>
    <m/>
    <m/>
    <m/>
    <m/>
    <m/>
    <s v="GESTIONADO"/>
    <m/>
    <d v="2024-01-22T00:00:00"/>
    <m/>
    <m/>
    <x v="71"/>
    <x v="4"/>
    <x v="0"/>
    <x v="0"/>
    <x v="0"/>
    <n v="1"/>
    <n v="1"/>
    <n v="1"/>
    <n v="1"/>
    <x v="0"/>
    <n v="1"/>
    <s v="8.22481966"/>
    <x v="2"/>
    <d v="2024-01-22T00:00:00"/>
    <x v="4897"/>
    <d v="1899-12-30T00:00:00"/>
    <d v="2024-01-22T09:43:00"/>
    <s v="9:43"/>
    <d v="1899-12-30T05:57:51"/>
    <x v="1"/>
    <x v="1"/>
    <x v="10"/>
    <x v="1"/>
    <n v="8193"/>
  </r>
  <r>
    <n v="4936"/>
    <d v="2024-01-22T15:41:48"/>
    <d v="2024-01-22T15:42:46"/>
    <s v="45961588@ventasyservicios.com.co"/>
    <s v="Brian Fernando Camacho Hernandez"/>
    <m/>
    <d v="2024-01-22T00:00:00"/>
    <s v="1019"/>
    <x v="4"/>
    <m/>
    <m/>
    <m/>
    <m/>
    <m/>
    <m/>
    <m/>
    <m/>
    <s v="motoscordialidad@gmail.com"/>
    <s v="Re: CANCELACION DE SERVICIO"/>
    <s v="17763174"/>
    <s v="MOTOCICLET SAS           "/>
    <s v="PYME MEDIANA"/>
    <s v="CLIENTE EXTERNO"/>
    <x v="0"/>
    <m/>
    <s v="FIJO"/>
    <s v="HFC"/>
    <s v="CANCELACIÓN DE SERVICIO"/>
    <m/>
    <m/>
    <m/>
    <m/>
    <m/>
    <m/>
    <m/>
    <s v="COLOCACIÓN"/>
    <m/>
    <m/>
    <m/>
    <m/>
    <m/>
    <m/>
    <m/>
    <m/>
    <m/>
    <m/>
    <m/>
    <m/>
    <m/>
    <m/>
    <m/>
    <m/>
    <m/>
    <m/>
    <m/>
    <m/>
    <m/>
    <m/>
    <m/>
    <m/>
    <m/>
    <m/>
    <m/>
    <m/>
    <m/>
    <m/>
    <m/>
    <m/>
    <m/>
    <m/>
    <m/>
    <m/>
    <m/>
    <m/>
    <m/>
    <m/>
    <m/>
    <m/>
    <m/>
    <m/>
    <m/>
    <m/>
    <m/>
    <m/>
    <m/>
    <m/>
    <m/>
    <m/>
    <m/>
    <m/>
    <m/>
    <m/>
    <m/>
    <m/>
    <m/>
    <m/>
    <m/>
    <m/>
    <m/>
    <m/>
    <m/>
    <m/>
    <m/>
    <m/>
    <m/>
    <m/>
    <m/>
    <m/>
    <m/>
    <m/>
    <m/>
    <m/>
    <m/>
    <m/>
    <m/>
    <m/>
    <m/>
    <m/>
    <m/>
    <m/>
    <m/>
    <m/>
    <m/>
    <m/>
    <m/>
    <m/>
    <m/>
    <m/>
    <m/>
    <m/>
    <m/>
    <m/>
    <m/>
    <s v="TOTAL"/>
    <m/>
    <s v="CALIDAD DE SERVICIO"/>
    <m/>
    <x v="2"/>
    <s v="3108135039"/>
    <s v="na"/>
    <s v="1"/>
    <m/>
    <m/>
    <s v="GESTIONADO"/>
    <m/>
    <d v="2024-01-22T00:00:00"/>
    <s v="n"/>
    <s v="n"/>
    <x v="74"/>
    <x v="0"/>
    <x v="0"/>
    <x v="0"/>
    <x v="0"/>
    <n v="1"/>
    <n v="1"/>
    <n v="1"/>
    <n v="1"/>
    <x v="0"/>
    <n v="1"/>
    <s v="17763174MOTOCICLET SAS           "/>
    <x v="0"/>
    <d v="2024-01-22T00:00:00"/>
    <x v="4898"/>
    <d v="1899-12-30T00:00:00"/>
    <d v="2024-01-22T00:00:00"/>
    <s v="Hora mal diligenciada."/>
    <d v="1899-12-30T15:42:46"/>
    <x v="3"/>
    <x v="2"/>
    <x v="21"/>
    <x v="0"/>
    <n v="8193"/>
  </r>
  <r>
    <n v="4937"/>
    <d v="2024-01-22T15:42:53"/>
    <d v="2024-01-22T15:43:41"/>
    <s v="45077016@ventasyservicios.com.co"/>
    <s v="Luis Guanuquiza Dominguez"/>
    <m/>
    <d v="2024-01-22T00:00:00"/>
    <s v="9:30"/>
    <x v="3"/>
    <m/>
    <s v="15572847"/>
    <m/>
    <m/>
    <m/>
    <m/>
    <m/>
    <m/>
    <m/>
    <m/>
    <s v="900127290"/>
    <s v="SAMCO INGENIERIA S.A.S"/>
    <s v="PYME MEDIANA"/>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22T00:00:00"/>
    <m/>
    <m/>
    <x v="9"/>
    <x v="3"/>
    <x v="0"/>
    <x v="46"/>
    <x v="1"/>
    <n v="1"/>
    <n v="1"/>
    <n v="1"/>
    <n v="1"/>
    <x v="0"/>
    <n v="1"/>
    <s v="900127290SAMCO INGENIERIA S.A.S"/>
    <x v="0"/>
    <d v="2024-01-22T00:00:00"/>
    <x v="4899"/>
    <d v="1899-12-30T00:00:00"/>
    <d v="2024-01-22T09:30:00"/>
    <s v="9:30"/>
    <d v="1899-12-30T06:13:41"/>
    <x v="2"/>
    <x v="2"/>
    <x v="25"/>
    <x v="1"/>
    <n v="8193"/>
  </r>
  <r>
    <n v="4938"/>
    <d v="2024-01-22T15:44:13"/>
    <d v="2024-01-22T15:45:04"/>
    <s v="45113897@ventasyservicios.com.co"/>
    <s v="Diana Carolina Zambrano Cruz"/>
    <m/>
    <d v="2024-01-20T00:00:00"/>
    <s v="13:28"/>
    <x v="4"/>
    <m/>
    <m/>
    <m/>
    <m/>
    <m/>
    <m/>
    <m/>
    <m/>
    <s v="integraldelogisticasas@gmail.com"/>
    <s v="Re: SOLICITUD CESION CONTRATO CLARO"/>
    <s v="13334350"/>
    <s v="INTEGRAL DE LOGISTICA Y TRANSPORTE S.A.S"/>
    <s v="PYME MEDIANA"/>
    <s v="CLIENTE EXTERNO"/>
    <x v="0"/>
    <m/>
    <s v="FIJO"/>
    <s v="FO"/>
    <s v="CESIÓN DE CONTRATO"/>
    <m/>
    <m/>
    <m/>
    <m/>
    <m/>
    <m/>
    <m/>
    <m/>
    <m/>
    <m/>
    <m/>
    <m/>
    <s v="DOCUMENTACIÓN INCOMPLETA"/>
    <m/>
    <m/>
    <m/>
    <m/>
    <m/>
    <m/>
    <m/>
    <m/>
    <m/>
    <m/>
    <m/>
    <m/>
    <m/>
    <m/>
    <m/>
    <m/>
    <m/>
    <m/>
    <m/>
    <m/>
    <m/>
    <m/>
    <m/>
    <m/>
    <m/>
    <m/>
    <m/>
    <m/>
    <m/>
    <m/>
    <m/>
    <m/>
    <m/>
    <m/>
    <m/>
    <m/>
    <m/>
    <m/>
    <m/>
    <m/>
    <m/>
    <m/>
    <m/>
    <m/>
    <m/>
    <m/>
    <m/>
    <m/>
    <m/>
    <m/>
    <m/>
    <m/>
    <m/>
    <m/>
    <m/>
    <m/>
    <m/>
    <m/>
    <m/>
    <m/>
    <m/>
    <m/>
    <m/>
    <m/>
    <m/>
    <m/>
    <m/>
    <m/>
    <m/>
    <m/>
    <m/>
    <m/>
    <m/>
    <m/>
    <m/>
    <m/>
    <m/>
    <m/>
    <m/>
    <m/>
    <m/>
    <m/>
    <m/>
    <m/>
    <m/>
    <m/>
    <m/>
    <m/>
    <m/>
    <m/>
    <m/>
    <m/>
    <m/>
    <m/>
    <m/>
    <m/>
    <x v="0"/>
    <m/>
    <m/>
    <m/>
    <m/>
    <m/>
    <s v="GESTIONADO"/>
    <m/>
    <d v="2024-01-22T00:00:00"/>
    <m/>
    <m/>
    <x v="111"/>
    <x v="0"/>
    <x v="0"/>
    <x v="0"/>
    <x v="0"/>
    <n v="1"/>
    <n v="1"/>
    <n v="1"/>
    <n v="1"/>
    <x v="2"/>
    <n v="2"/>
    <s v="13334350INTEGRAL DE LOGISTICA Y TRANSPORTE S.A.S"/>
    <x v="0"/>
    <d v="2024-01-22T00:00:00"/>
    <x v="4900"/>
    <d v="1899-12-30T00:00:00"/>
    <d v="2024-01-20T13:28:00"/>
    <s v="13:28"/>
    <d v="1900-01-01T02:17:04"/>
    <x v="0"/>
    <x v="0"/>
    <x v="30"/>
    <x v="0"/>
    <n v="8193"/>
  </r>
  <r>
    <n v="4939"/>
    <d v="2024-01-22T15:42:41"/>
    <d v="2024-01-22T15:47:00"/>
    <s v="45981202@ventasyservicios.com.co"/>
    <s v="Candida Mayerli Moyano Casallas"/>
    <m/>
    <d v="2024-01-22T00:00:00"/>
    <s v="9:45 a. m."/>
    <x v="5"/>
    <m/>
    <m/>
    <m/>
    <m/>
    <m/>
    <m/>
    <m/>
    <m/>
    <m/>
    <m/>
    <s v="58088952 "/>
    <s v="58088952 "/>
    <s v="PYME MEDIANA"/>
    <s v="CLIENTE EXTERNO"/>
    <x v="0"/>
    <m/>
    <m/>
    <m/>
    <m/>
    <m/>
    <m/>
    <m/>
    <m/>
    <m/>
    <m/>
    <m/>
    <m/>
    <m/>
    <m/>
    <m/>
    <m/>
    <m/>
    <m/>
    <m/>
    <m/>
    <m/>
    <m/>
    <m/>
    <m/>
    <m/>
    <m/>
    <m/>
    <m/>
    <m/>
    <m/>
    <m/>
    <m/>
    <m/>
    <m/>
    <m/>
    <m/>
    <m/>
    <m/>
    <m/>
    <m/>
    <m/>
    <m/>
    <m/>
    <m/>
    <m/>
    <m/>
    <m/>
    <m/>
    <m/>
    <m/>
    <m/>
    <m/>
    <m/>
    <m/>
    <m/>
    <m/>
    <m/>
    <m/>
    <m/>
    <m/>
    <m/>
    <m/>
    <m/>
    <m/>
    <m/>
    <m/>
    <m/>
    <m/>
    <m/>
    <m/>
    <m/>
    <m/>
    <m/>
    <m/>
    <m/>
    <m/>
    <m/>
    <m/>
    <m/>
    <m/>
    <m/>
    <s v="Solicitud reconexión de servicio"/>
    <s v="FIJA"/>
    <s v="HFC"/>
    <s v="PAGO YA APLICADO"/>
    <s v="REDEBAN"/>
    <s v="PAGO EN CAJA DIRECTA DEL BANCO"/>
    <m/>
    <m/>
    <m/>
    <m/>
    <m/>
    <m/>
    <m/>
    <m/>
    <m/>
    <m/>
    <m/>
    <m/>
    <m/>
    <m/>
    <m/>
    <m/>
    <m/>
    <m/>
    <m/>
    <m/>
    <m/>
    <m/>
    <m/>
    <m/>
    <m/>
    <m/>
    <x v="0"/>
    <m/>
    <m/>
    <m/>
    <m/>
    <m/>
    <s v="GESTIONADO"/>
    <m/>
    <d v="2024-01-22T00:00:00"/>
    <m/>
    <m/>
    <x v="70"/>
    <x v="4"/>
    <x v="0"/>
    <x v="0"/>
    <x v="0"/>
    <n v="1"/>
    <n v="1"/>
    <n v="1"/>
    <n v="1"/>
    <x v="0"/>
    <n v="1"/>
    <s v="58088952 "/>
    <x v="0"/>
    <d v="2024-01-22T00:00:00"/>
    <x v="4901"/>
    <d v="1899-12-30T00:00:00"/>
    <d v="2024-01-22T09:45:00"/>
    <s v="9:45"/>
    <d v="1899-12-30T06:02:00"/>
    <x v="2"/>
    <x v="2"/>
    <x v="10"/>
    <x v="1"/>
    <n v="8193"/>
  </r>
  <r>
    <n v="4940"/>
    <d v="2024-01-22T15:46:07"/>
    <d v="2024-01-22T15:47:17"/>
    <s v="45688293@ventasyservicios.com.co"/>
    <s v="Juan David Mendez"/>
    <m/>
    <d v="2024-01-22T00:00:00"/>
    <s v="14:46"/>
    <x v="0"/>
    <m/>
    <m/>
    <m/>
    <m/>
    <m/>
    <m/>
    <m/>
    <m/>
    <s v="Supervisornegocios@claro.com.co"/>
    <s v="MCE 15561269"/>
    <s v="3228473557"/>
    <s v="COMPAÑIA DE TAXIS VERDES S.A."/>
    <s v="PYME MEDIANA"/>
    <s v="SUPERVISORES Y/O COORDINADORES ALIADOS"/>
    <x v="0"/>
    <m/>
    <s v="MÓVIL"/>
    <m/>
    <m/>
    <s v="RECONEXIÓN - REINSTALACIÓN"/>
    <m/>
    <m/>
    <m/>
    <m/>
    <m/>
    <m/>
    <m/>
    <m/>
    <m/>
    <m/>
    <m/>
    <m/>
    <m/>
    <m/>
    <m/>
    <m/>
    <m/>
    <m/>
    <m/>
    <m/>
    <m/>
    <m/>
    <m/>
    <m/>
    <m/>
    <m/>
    <m/>
    <m/>
    <m/>
    <m/>
    <m/>
    <m/>
    <m/>
    <m/>
    <m/>
    <m/>
    <m/>
    <m/>
    <m/>
    <m/>
    <m/>
    <m/>
    <s v="REINSTALACIÓN / RECONEXIÓN POR MORA"/>
    <m/>
    <m/>
    <m/>
    <m/>
    <m/>
    <m/>
    <m/>
    <m/>
    <m/>
    <m/>
    <m/>
    <m/>
    <m/>
    <m/>
    <m/>
    <m/>
    <m/>
    <m/>
    <m/>
    <m/>
    <m/>
    <m/>
    <m/>
    <m/>
    <m/>
    <m/>
    <m/>
    <m/>
    <m/>
    <m/>
    <m/>
    <m/>
    <m/>
    <m/>
    <m/>
    <m/>
    <m/>
    <m/>
    <m/>
    <m/>
    <m/>
    <m/>
    <m/>
    <m/>
    <m/>
    <m/>
    <m/>
    <m/>
    <m/>
    <m/>
    <m/>
    <m/>
    <m/>
    <m/>
    <m/>
    <m/>
    <m/>
    <m/>
    <m/>
    <m/>
    <m/>
    <m/>
    <m/>
    <m/>
    <m/>
    <x v="0"/>
    <m/>
    <m/>
    <m/>
    <m/>
    <m/>
    <s v="GESTIONADO"/>
    <m/>
    <d v="2024-01-22T00:00:00"/>
    <m/>
    <m/>
    <x v="33"/>
    <x v="0"/>
    <x v="0"/>
    <x v="0"/>
    <x v="0"/>
    <n v="1"/>
    <n v="1"/>
    <n v="1"/>
    <n v="1"/>
    <x v="0"/>
    <n v="1"/>
    <s v="3228473557COMPAÑIA DE TAXIS VERDES S.A."/>
    <x v="2"/>
    <d v="2024-01-22T00:00:00"/>
    <x v="4902"/>
    <d v="1899-12-30T00:00:00"/>
    <d v="2024-01-22T14:46:00"/>
    <s v="14:46"/>
    <d v="1899-12-30T01:01:17"/>
    <x v="1"/>
    <x v="1"/>
    <x v="4"/>
    <x v="1"/>
    <n v="8193"/>
  </r>
  <r>
    <n v="4941"/>
    <d v="2024-01-22T15:52:48"/>
    <d v="2024-01-22T15:53:45"/>
    <s v="45113897@ventasyservicios.com.co"/>
    <s v="Diana Carolina Zambrano Cruz"/>
    <m/>
    <d v="2024-01-20T00:00:00"/>
    <s v="19:01"/>
    <x v="4"/>
    <m/>
    <m/>
    <m/>
    <m/>
    <m/>
    <m/>
    <m/>
    <m/>
    <s v="ippradag@gmail.com"/>
    <s v="Re: Traslado plan postpago"/>
    <s v="18508891"/>
    <s v="ILSE PATRI PRADA GALAN                     "/>
    <s v="MICRO"/>
    <s v="CLIENTE EXTERNO"/>
    <x v="0"/>
    <m/>
    <s v="FIJO"/>
    <s v="HFC"/>
    <s v="TRASLADO SEDE"/>
    <m/>
    <m/>
    <m/>
    <m/>
    <m/>
    <m/>
    <m/>
    <m/>
    <m/>
    <m/>
    <m/>
    <m/>
    <m/>
    <m/>
    <m/>
    <m/>
    <m/>
    <m/>
    <m/>
    <m/>
    <m/>
    <m/>
    <m/>
    <m/>
    <m/>
    <m/>
    <m/>
    <m/>
    <m/>
    <m/>
    <m/>
    <m/>
    <m/>
    <m/>
    <m/>
    <m/>
    <m/>
    <m/>
    <m/>
    <m/>
    <m/>
    <m/>
    <m/>
    <m/>
    <m/>
    <m/>
    <m/>
    <m/>
    <m/>
    <m/>
    <m/>
    <m/>
    <m/>
    <m/>
    <m/>
    <m/>
    <m/>
    <m/>
    <m/>
    <s v="NO FACTIBLE"/>
    <m/>
    <m/>
    <m/>
    <m/>
    <m/>
    <m/>
    <m/>
    <m/>
    <m/>
    <m/>
    <m/>
    <m/>
    <m/>
    <m/>
    <m/>
    <m/>
    <m/>
    <m/>
    <m/>
    <m/>
    <m/>
    <m/>
    <m/>
    <m/>
    <m/>
    <m/>
    <m/>
    <m/>
    <m/>
    <m/>
    <m/>
    <m/>
    <m/>
    <m/>
    <m/>
    <m/>
    <m/>
    <m/>
    <m/>
    <m/>
    <m/>
    <m/>
    <m/>
    <m/>
    <m/>
    <m/>
    <m/>
    <m/>
    <m/>
    <x v="0"/>
    <m/>
    <m/>
    <m/>
    <m/>
    <m/>
    <s v="GESTIONADO"/>
    <m/>
    <d v="2024-01-22T00:00:00"/>
    <m/>
    <m/>
    <x v="96"/>
    <x v="0"/>
    <x v="0"/>
    <x v="0"/>
    <x v="0"/>
    <n v="1"/>
    <n v="1"/>
    <n v="1"/>
    <n v="1"/>
    <x v="0"/>
    <n v="1"/>
    <s v="18508891ILSE PATRI PRADA GALAN                     "/>
    <x v="0"/>
    <d v="2024-01-22T00:00:00"/>
    <x v="4903"/>
    <d v="1899-12-30T00:00:00"/>
    <d v="2024-01-20T19:01:00"/>
    <s v="19:01"/>
    <d v="1899-12-31T20:52:45"/>
    <x v="0"/>
    <x v="0"/>
    <x v="30"/>
    <x v="0"/>
    <n v="8193"/>
  </r>
  <r>
    <n v="4942"/>
    <d v="2024-01-22T15:49:31"/>
    <d v="2024-01-22T15:54:17"/>
    <s v="45981202@ventasyservicios.com.co"/>
    <s v="Candida Mayerli Moyano Casallas"/>
    <m/>
    <d v="2024-01-22T00:00:00"/>
    <s v="9:54 a. m."/>
    <x v="5"/>
    <m/>
    <m/>
    <m/>
    <m/>
    <m/>
    <m/>
    <m/>
    <m/>
    <m/>
    <m/>
    <s v="8.22486395"/>
    <s v="CONSUSALUD DEL CARIBE IPS LIMITADA -"/>
    <s v="PYME MEDIANA"/>
    <s v="CLIENTE EXTERNO"/>
    <x v="0"/>
    <m/>
    <m/>
    <m/>
    <m/>
    <m/>
    <m/>
    <m/>
    <m/>
    <m/>
    <m/>
    <m/>
    <m/>
    <m/>
    <m/>
    <m/>
    <m/>
    <m/>
    <m/>
    <m/>
    <m/>
    <m/>
    <m/>
    <m/>
    <m/>
    <m/>
    <m/>
    <m/>
    <m/>
    <m/>
    <m/>
    <m/>
    <m/>
    <m/>
    <m/>
    <m/>
    <m/>
    <m/>
    <m/>
    <m/>
    <m/>
    <m/>
    <m/>
    <m/>
    <m/>
    <m/>
    <m/>
    <m/>
    <m/>
    <m/>
    <m/>
    <m/>
    <m/>
    <m/>
    <m/>
    <m/>
    <m/>
    <m/>
    <m/>
    <m/>
    <m/>
    <m/>
    <m/>
    <m/>
    <m/>
    <m/>
    <m/>
    <m/>
    <m/>
    <m/>
    <m/>
    <m/>
    <m/>
    <m/>
    <m/>
    <m/>
    <m/>
    <m/>
    <m/>
    <m/>
    <m/>
    <m/>
    <s v="Soporte de pago Facturas Movil Consusalud"/>
    <s v="MÓVIL"/>
    <m/>
    <s v="COMPROBANTE NO VALIDO"/>
    <m/>
    <m/>
    <m/>
    <m/>
    <m/>
    <m/>
    <m/>
    <m/>
    <m/>
    <m/>
    <m/>
    <m/>
    <m/>
    <m/>
    <m/>
    <m/>
    <m/>
    <m/>
    <m/>
    <m/>
    <m/>
    <m/>
    <m/>
    <m/>
    <m/>
    <m/>
    <m/>
    <m/>
    <x v="0"/>
    <m/>
    <m/>
    <m/>
    <m/>
    <m/>
    <s v="GESTIONADO"/>
    <m/>
    <d v="2024-01-22T00:00:00"/>
    <m/>
    <m/>
    <x v="71"/>
    <x v="4"/>
    <x v="0"/>
    <x v="0"/>
    <x v="0"/>
    <n v="1"/>
    <n v="1"/>
    <n v="1"/>
    <n v="1"/>
    <x v="0"/>
    <n v="1"/>
    <s v="8.22486395"/>
    <x v="0"/>
    <d v="2024-01-22T00:00:00"/>
    <x v="4904"/>
    <d v="1899-12-30T00:00:00"/>
    <d v="2024-01-22T09:54:00"/>
    <s v="9:54"/>
    <d v="1899-12-30T06:00:17"/>
    <x v="2"/>
    <x v="2"/>
    <x v="10"/>
    <x v="1"/>
    <n v="8193"/>
  </r>
  <r>
    <n v="4943"/>
    <d v="2024-01-22T15:53:08"/>
    <d v="2024-01-22T15:54:22"/>
    <s v="45077035@ventasyservicios.com.co"/>
    <s v="Diana Marcela Navia Fino"/>
    <m/>
    <d v="2024-01-22T00:00:00"/>
    <s v="12:11"/>
    <x v="3"/>
    <m/>
    <s v="15572954"/>
    <m/>
    <m/>
    <m/>
    <m/>
    <m/>
    <m/>
    <m/>
    <m/>
    <s v="8.22379629"/>
    <s v="MCA SYSTEM SAS -"/>
    <s v="PYME PEQUEÑA"/>
    <s v="CLIENTE EXTERNO"/>
    <x v="0"/>
    <m/>
    <s v="MÓVIL"/>
    <m/>
    <m/>
    <s v="CAMBIO PLAN TARIFA"/>
    <m/>
    <m/>
    <m/>
    <m/>
    <s v="DOWNGRADE"/>
    <m/>
    <m/>
    <m/>
    <m/>
    <m/>
    <m/>
    <m/>
    <m/>
    <m/>
    <m/>
    <m/>
    <m/>
    <m/>
    <m/>
    <m/>
    <m/>
    <m/>
    <m/>
    <m/>
    <m/>
    <m/>
    <m/>
    <m/>
    <m/>
    <m/>
    <m/>
    <m/>
    <m/>
    <m/>
    <m/>
    <m/>
    <m/>
    <m/>
    <m/>
    <m/>
    <m/>
    <m/>
    <m/>
    <m/>
    <m/>
    <m/>
    <m/>
    <m/>
    <m/>
    <m/>
    <m/>
    <m/>
    <m/>
    <m/>
    <m/>
    <m/>
    <m/>
    <m/>
    <m/>
    <m/>
    <m/>
    <m/>
    <m/>
    <m/>
    <m/>
    <m/>
    <m/>
    <m/>
    <m/>
    <m/>
    <m/>
    <m/>
    <m/>
    <m/>
    <m/>
    <m/>
    <m/>
    <m/>
    <m/>
    <m/>
    <m/>
    <m/>
    <m/>
    <m/>
    <m/>
    <m/>
    <m/>
    <m/>
    <m/>
    <m/>
    <m/>
    <m/>
    <m/>
    <m/>
    <m/>
    <m/>
    <m/>
    <m/>
    <m/>
    <m/>
    <m/>
    <m/>
    <m/>
    <m/>
    <m/>
    <m/>
    <m/>
    <m/>
    <x v="0"/>
    <m/>
    <m/>
    <m/>
    <m/>
    <m/>
    <s v="GESTIONADO"/>
    <m/>
    <d v="2024-01-22T00:00:00"/>
    <m/>
    <m/>
    <x v="35"/>
    <x v="3"/>
    <x v="0"/>
    <x v="0"/>
    <x v="0"/>
    <n v="1"/>
    <n v="1"/>
    <n v="1"/>
    <n v="1"/>
    <x v="0"/>
    <n v="1"/>
    <s v="8.22379629MCA SYSTEM SAS -"/>
    <x v="2"/>
    <d v="2024-01-22T00:00:00"/>
    <x v="4905"/>
    <d v="1899-12-30T00:00:00"/>
    <d v="2024-01-22T12:11:00"/>
    <s v="12:11"/>
    <d v="1899-12-30T03:43:22"/>
    <x v="1"/>
    <x v="1"/>
    <x v="29"/>
    <x v="1"/>
    <n v="8193"/>
  </r>
  <r>
    <n v="4944"/>
    <d v="2024-01-22T15:54:05"/>
    <d v="2024-01-22T15:54:58"/>
    <s v="45664102@ventasyservicios.com.co"/>
    <s v="Angie Tatiana Tique Cardozo"/>
    <m/>
    <d v="2024-01-22T00:00:00"/>
    <s v=" 2:17 p. m."/>
    <x v="0"/>
    <m/>
    <m/>
    <m/>
    <m/>
    <m/>
    <m/>
    <m/>
    <m/>
    <s v="auxiliarcontable@coomotorflorencia.com"/>
    <s v="SOLICITUD DE FACTURAS"/>
    <s v="8.22488336"/>
    <s v="COOPERATIVA DE MOTORISTAS DE FLORENCIA L"/>
    <s v="PYME MEDIANA"/>
    <s v="CLIENTE EXTERNO"/>
    <x v="0"/>
    <m/>
    <s v="MÓVIL"/>
    <m/>
    <m/>
    <s v="FACTURA"/>
    <m/>
    <m/>
    <m/>
    <m/>
    <m/>
    <m/>
    <m/>
    <m/>
    <m/>
    <m/>
    <m/>
    <m/>
    <m/>
    <m/>
    <m/>
    <m/>
    <m/>
    <m/>
    <s v="COPIA DE FACTURA"/>
    <m/>
    <m/>
    <m/>
    <m/>
    <m/>
    <m/>
    <m/>
    <m/>
    <m/>
    <m/>
    <m/>
    <m/>
    <m/>
    <m/>
    <m/>
    <m/>
    <m/>
    <m/>
    <m/>
    <m/>
    <m/>
    <m/>
    <m/>
    <m/>
    <m/>
    <m/>
    <m/>
    <m/>
    <m/>
    <m/>
    <m/>
    <m/>
    <m/>
    <m/>
    <m/>
    <m/>
    <m/>
    <m/>
    <m/>
    <m/>
    <m/>
    <m/>
    <m/>
    <m/>
    <m/>
    <m/>
    <m/>
    <m/>
    <m/>
    <m/>
    <m/>
    <m/>
    <m/>
    <m/>
    <m/>
    <m/>
    <m/>
    <m/>
    <m/>
    <m/>
    <m/>
    <m/>
    <m/>
    <m/>
    <m/>
    <m/>
    <m/>
    <m/>
    <m/>
    <m/>
    <m/>
    <m/>
    <m/>
    <m/>
    <m/>
    <m/>
    <m/>
    <m/>
    <m/>
    <m/>
    <m/>
    <m/>
    <m/>
    <m/>
    <m/>
    <m/>
    <m/>
    <m/>
    <m/>
    <x v="0"/>
    <m/>
    <m/>
    <m/>
    <m/>
    <m/>
    <s v="GESTIONADO"/>
    <m/>
    <d v="2024-01-22T00:00:00"/>
    <s v="NO APLICA"/>
    <s v="NO APLICA"/>
    <x v="9"/>
    <x v="0"/>
    <x v="0"/>
    <x v="0"/>
    <x v="0"/>
    <n v="1"/>
    <n v="1"/>
    <n v="1"/>
    <n v="1"/>
    <x v="0"/>
    <n v="1"/>
    <s v="8.22488336COOPERATIVA DE MOTORISTAS DE FLORENCIA L"/>
    <x v="1"/>
    <d v="2024-01-22T00:00:00"/>
    <x v="4906"/>
    <d v="1899-12-30T00:00:00"/>
    <d v="2024-01-22T02:17:00"/>
    <s v=" 2:17"/>
    <d v="1899-12-30T13:37:58"/>
    <x v="3"/>
    <x v="2"/>
    <x v="16"/>
    <x v="1"/>
    <n v="8193"/>
  </r>
  <r>
    <n v="4945"/>
    <d v="2024-01-22T15:53:30"/>
    <d v="2024-01-22T15:56:35"/>
    <s v="45961452@ventasyservicios.com.co"/>
    <s v="Natalia Buenano Gonzalez"/>
    <m/>
    <d v="2024-01-22T00:00:00"/>
    <s v="14:55"/>
    <x v="0"/>
    <m/>
    <m/>
    <m/>
    <m/>
    <m/>
    <m/>
    <m/>
    <m/>
    <s v="fernando.benjumea@claro.com.co"/>
    <s v="URGENTE Cliente: ESPECIALES TRANSLAVAL S.A.S. BIC - NIT: 900617171-5"/>
    <s v="8.22503475"/>
    <s v="ESPECIALES TRANSLAVAL S.A.S. BIC"/>
    <s v="NO DETERMINADO"/>
    <s v="CLIENTE EXTERNO"/>
    <x v="0"/>
    <m/>
    <s v="MÓVIL"/>
    <m/>
    <m/>
    <s v="FALLAS TÉCNICAS"/>
    <m/>
    <m/>
    <m/>
    <m/>
    <m/>
    <m/>
    <m/>
    <m/>
    <m/>
    <m/>
    <m/>
    <m/>
    <m/>
    <m/>
    <m/>
    <m/>
    <m/>
    <m/>
    <m/>
    <s v="TRANSFERENCIA"/>
    <m/>
    <m/>
    <m/>
    <m/>
    <m/>
    <m/>
    <m/>
    <m/>
    <m/>
    <m/>
    <m/>
    <m/>
    <m/>
    <m/>
    <m/>
    <m/>
    <m/>
    <m/>
    <m/>
    <m/>
    <m/>
    <m/>
    <m/>
    <m/>
    <m/>
    <m/>
    <m/>
    <m/>
    <m/>
    <m/>
    <m/>
    <m/>
    <m/>
    <m/>
    <m/>
    <m/>
    <m/>
    <m/>
    <m/>
    <m/>
    <m/>
    <m/>
    <m/>
    <m/>
    <m/>
    <m/>
    <m/>
    <m/>
    <m/>
    <m/>
    <m/>
    <m/>
    <m/>
    <m/>
    <m/>
    <m/>
    <m/>
    <m/>
    <m/>
    <m/>
    <m/>
    <m/>
    <m/>
    <m/>
    <m/>
    <m/>
    <m/>
    <m/>
    <m/>
    <m/>
    <m/>
    <m/>
    <m/>
    <m/>
    <m/>
    <m/>
    <m/>
    <m/>
    <m/>
    <m/>
    <m/>
    <m/>
    <m/>
    <m/>
    <m/>
    <m/>
    <m/>
    <m/>
    <x v="3"/>
    <s v="3122091914"/>
    <s v="ESPECIALES TRANSLAVAL S.A.S. BIC"/>
    <s v="13"/>
    <s v="34983078"/>
    <s v="KR 62 # 2 A - 70"/>
    <s v="GESTIONADO"/>
    <m/>
    <d v="2024-01-22T00:00:00"/>
    <m/>
    <m/>
    <x v="133"/>
    <x v="0"/>
    <x v="0"/>
    <x v="0"/>
    <x v="0"/>
    <n v="1"/>
    <n v="1"/>
    <n v="1"/>
    <n v="1"/>
    <x v="2"/>
    <n v="2"/>
    <s v="8.22503475ESPECIALES TRANSLAVAL S.A.S. BIC"/>
    <x v="2"/>
    <d v="2024-01-22T00:00:00"/>
    <x v="4907"/>
    <d v="1899-12-30T00:00:00"/>
    <d v="2024-01-22T14:55:00"/>
    <s v="14:55"/>
    <d v="1899-12-30T01:01:35"/>
    <x v="1"/>
    <x v="1"/>
    <x v="5"/>
    <x v="1"/>
    <n v="8193"/>
  </r>
  <r>
    <n v="4946"/>
    <d v="2024-01-22T15:55:47"/>
    <d v="2024-01-22T15:58:23"/>
    <s v="45981202@ventasyservicios.com.co"/>
    <s v="Candida Mayerli Moyano Casallas"/>
    <m/>
    <d v="2024-01-22T00:00:00"/>
    <s v="9:59:00 a. m."/>
    <x v="5"/>
    <m/>
    <m/>
    <m/>
    <m/>
    <m/>
    <m/>
    <m/>
    <m/>
    <m/>
    <m/>
    <s v="42316649"/>
    <s v="PROPIEDAD HORIZONTAL EDIF CENTRO LOS LIBE "/>
    <s v="PYME MEDIANA"/>
    <s v="CLIENTE EXTERNO"/>
    <x v="0"/>
    <m/>
    <m/>
    <m/>
    <m/>
    <m/>
    <m/>
    <m/>
    <m/>
    <m/>
    <m/>
    <m/>
    <m/>
    <m/>
    <m/>
    <m/>
    <m/>
    <m/>
    <m/>
    <m/>
    <m/>
    <m/>
    <m/>
    <m/>
    <m/>
    <m/>
    <m/>
    <m/>
    <m/>
    <m/>
    <m/>
    <m/>
    <m/>
    <m/>
    <m/>
    <m/>
    <m/>
    <m/>
    <m/>
    <m/>
    <m/>
    <m/>
    <m/>
    <m/>
    <m/>
    <m/>
    <m/>
    <m/>
    <m/>
    <m/>
    <m/>
    <m/>
    <m/>
    <m/>
    <m/>
    <m/>
    <m/>
    <m/>
    <m/>
    <m/>
    <m/>
    <m/>
    <m/>
    <m/>
    <m/>
    <m/>
    <m/>
    <m/>
    <m/>
    <m/>
    <m/>
    <m/>
    <m/>
    <m/>
    <m/>
    <m/>
    <m/>
    <m/>
    <m/>
    <m/>
    <m/>
    <m/>
    <s v="Pago realizado"/>
    <s v="FIJA"/>
    <s v="HFC"/>
    <s v="PAGO YA APLICADO"/>
    <s v="EFECTY"/>
    <s v="TRANSFERENCIA CON PAGO A LA REFERENCIA"/>
    <m/>
    <m/>
    <m/>
    <m/>
    <m/>
    <m/>
    <m/>
    <m/>
    <m/>
    <m/>
    <m/>
    <m/>
    <m/>
    <m/>
    <m/>
    <m/>
    <m/>
    <m/>
    <m/>
    <m/>
    <m/>
    <m/>
    <m/>
    <m/>
    <m/>
    <m/>
    <x v="0"/>
    <m/>
    <m/>
    <m/>
    <m/>
    <m/>
    <s v="GESTIONADO"/>
    <m/>
    <d v="2024-01-22T00:00:00"/>
    <m/>
    <m/>
    <x v="70"/>
    <x v="4"/>
    <x v="0"/>
    <x v="0"/>
    <x v="0"/>
    <n v="1"/>
    <n v="1"/>
    <n v="1"/>
    <n v="1"/>
    <x v="0"/>
    <n v="1"/>
    <s v="42316649"/>
    <x v="2"/>
    <d v="2024-01-22T00:00:00"/>
    <x v="4908"/>
    <d v="1899-12-30T00:00:00"/>
    <d v="2024-01-22T09:59:00"/>
    <s v="9:59"/>
    <d v="1899-12-30T05:59:23"/>
    <x v="1"/>
    <x v="1"/>
    <x v="10"/>
    <x v="1"/>
    <n v="8193"/>
  </r>
  <r>
    <n v="4947"/>
    <d v="2024-01-22T15:59:33"/>
    <d v="2024-01-22T16:00:56"/>
    <s v="45077035@ventasyservicios.com.co"/>
    <s v="Diana Marcela Navia Fino"/>
    <m/>
    <d v="2024-01-22T00:00:00"/>
    <s v="12:13"/>
    <x v="3"/>
    <m/>
    <s v="15572958"/>
    <m/>
    <m/>
    <m/>
    <m/>
    <m/>
    <m/>
    <m/>
    <m/>
    <s v="8.22424233.00.00.100005"/>
    <s v="8.22424233.00.00.100005"/>
    <s v="PYME MEDIANA"/>
    <s v="CLIENTE EXTERN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22T00:00:00"/>
    <m/>
    <m/>
    <x v="73"/>
    <x v="3"/>
    <x v="0"/>
    <x v="0"/>
    <x v="0"/>
    <n v="1"/>
    <n v="1"/>
    <n v="1"/>
    <n v="1"/>
    <x v="0"/>
    <n v="1"/>
    <s v="8.22424233.00.00.1000058.22424233.00.00.100005"/>
    <x v="2"/>
    <d v="2024-01-22T00:00:00"/>
    <x v="4909"/>
    <d v="1899-12-30T00:00:00"/>
    <d v="2024-01-22T12:13:00"/>
    <s v="12:13"/>
    <d v="1899-12-30T03:47:56"/>
    <x v="1"/>
    <x v="1"/>
    <x v="29"/>
    <x v="1"/>
    <n v="8193"/>
  </r>
  <r>
    <n v="4948"/>
    <d v="2024-01-22T16:00:11"/>
    <d v="2024-01-22T16:00:57"/>
    <s v="46044959@ventasyservicios.com.co"/>
    <s v="Brayan Enrique Cuida Castillo"/>
    <m/>
    <d v="2024-01-18T00:00:00"/>
    <s v="10:02 a. m."/>
    <x v="4"/>
    <m/>
    <m/>
    <m/>
    <m/>
    <m/>
    <m/>
    <m/>
    <m/>
    <s v="carteracms@hotmail.com"/>
    <s v="RE: reclamación factura cancelada"/>
    <s v="3208379285"/>
    <s v="COMERCIALIZADORA CMS S.A.S."/>
    <s v="MICRO"/>
    <s v="CLIENTE CLARO"/>
    <x v="0"/>
    <m/>
    <s v="MÓVIL"/>
    <m/>
    <m/>
    <s v="FACTURA"/>
    <m/>
    <m/>
    <m/>
    <m/>
    <m/>
    <m/>
    <m/>
    <m/>
    <m/>
    <m/>
    <m/>
    <m/>
    <m/>
    <m/>
    <m/>
    <m/>
    <m/>
    <m/>
    <s v="ACLARACIÓN DE SALDO"/>
    <m/>
    <m/>
    <m/>
    <m/>
    <m/>
    <m/>
    <m/>
    <m/>
    <m/>
    <m/>
    <m/>
    <m/>
    <m/>
    <m/>
    <m/>
    <m/>
    <m/>
    <m/>
    <m/>
    <m/>
    <m/>
    <m/>
    <m/>
    <m/>
    <m/>
    <m/>
    <m/>
    <m/>
    <m/>
    <m/>
    <m/>
    <m/>
    <m/>
    <m/>
    <m/>
    <m/>
    <m/>
    <m/>
    <m/>
    <m/>
    <m/>
    <m/>
    <m/>
    <m/>
    <m/>
    <m/>
    <m/>
    <m/>
    <m/>
    <m/>
    <m/>
    <m/>
    <m/>
    <m/>
    <m/>
    <m/>
    <m/>
    <m/>
    <m/>
    <m/>
    <m/>
    <m/>
    <m/>
    <m/>
    <m/>
    <m/>
    <m/>
    <m/>
    <m/>
    <m/>
    <m/>
    <m/>
    <m/>
    <m/>
    <m/>
    <m/>
    <m/>
    <m/>
    <m/>
    <m/>
    <m/>
    <m/>
    <m/>
    <m/>
    <m/>
    <m/>
    <m/>
    <m/>
    <m/>
    <x v="0"/>
    <m/>
    <m/>
    <m/>
    <m/>
    <m/>
    <s v="GESTIONADO"/>
    <m/>
    <d v="2024-01-22T00:00:00"/>
    <s v="nn"/>
    <m/>
    <x v="47"/>
    <x v="0"/>
    <x v="0"/>
    <x v="0"/>
    <x v="0"/>
    <n v="1"/>
    <n v="1"/>
    <n v="1"/>
    <n v="1"/>
    <x v="0"/>
    <n v="1"/>
    <s v="3208379285COMERCIALIZADORA CMS S.A.S."/>
    <x v="0"/>
    <d v="2024-01-22T00:00:00"/>
    <x v="4910"/>
    <d v="1899-12-30T00:00:00"/>
    <d v="2024-01-18T10:02:00"/>
    <s v="10:02"/>
    <d v="1900-01-03T05:58:57"/>
    <x v="0"/>
    <x v="0"/>
    <x v="7"/>
    <x v="0"/>
    <n v="8193"/>
  </r>
  <r>
    <n v="4949"/>
    <d v="2024-01-22T16:01:42"/>
    <d v="2024-01-22T16:02:40"/>
    <s v="45113897@ventasyservicios.com.co"/>
    <s v="Diana Carolina Zambrano Cruz"/>
    <m/>
    <d v="2024-01-22T00:00:00"/>
    <s v="8:35"/>
    <x v="4"/>
    <m/>
    <m/>
    <m/>
    <m/>
    <m/>
    <m/>
    <m/>
    <m/>
    <s v="edyandrecuervo@hotmail.com"/>
    <s v="Solicitud traslado servicio"/>
    <s v="84973049"/>
    <s v=" EDY ANDREA CUERVO ARIAS                   "/>
    <s v="MASIVO"/>
    <s v="CLIENTE EXTERNO"/>
    <x v="0"/>
    <m/>
    <s v="FIJO"/>
    <s v="HFC"/>
    <s v="TRASLADO SEDE"/>
    <m/>
    <m/>
    <m/>
    <m/>
    <m/>
    <m/>
    <m/>
    <m/>
    <m/>
    <m/>
    <m/>
    <m/>
    <m/>
    <m/>
    <m/>
    <m/>
    <m/>
    <m/>
    <m/>
    <m/>
    <m/>
    <m/>
    <m/>
    <m/>
    <m/>
    <m/>
    <m/>
    <m/>
    <m/>
    <m/>
    <m/>
    <m/>
    <m/>
    <m/>
    <m/>
    <m/>
    <m/>
    <m/>
    <m/>
    <m/>
    <m/>
    <m/>
    <m/>
    <m/>
    <m/>
    <m/>
    <m/>
    <m/>
    <m/>
    <m/>
    <m/>
    <m/>
    <m/>
    <m/>
    <m/>
    <m/>
    <m/>
    <m/>
    <m/>
    <s v="NO APLICA"/>
    <m/>
    <m/>
    <m/>
    <m/>
    <m/>
    <m/>
    <m/>
    <m/>
    <m/>
    <m/>
    <m/>
    <m/>
    <m/>
    <m/>
    <m/>
    <m/>
    <m/>
    <m/>
    <m/>
    <m/>
    <m/>
    <m/>
    <m/>
    <m/>
    <m/>
    <m/>
    <m/>
    <m/>
    <m/>
    <m/>
    <m/>
    <m/>
    <m/>
    <m/>
    <m/>
    <m/>
    <m/>
    <m/>
    <m/>
    <m/>
    <m/>
    <m/>
    <m/>
    <m/>
    <m/>
    <m/>
    <m/>
    <m/>
    <m/>
    <x v="0"/>
    <m/>
    <m/>
    <m/>
    <m/>
    <m/>
    <s v="GESTIONADO"/>
    <m/>
    <d v="2024-01-22T00:00:00"/>
    <m/>
    <m/>
    <x v="165"/>
    <x v="0"/>
    <x v="0"/>
    <x v="0"/>
    <x v="0"/>
    <n v="1"/>
    <n v="1"/>
    <n v="1"/>
    <n v="1"/>
    <x v="0"/>
    <n v="1"/>
    <s v="84973049 EDY ANDREA CUERVO ARIAS                   "/>
    <x v="0"/>
    <d v="2024-01-22T00:00:00"/>
    <x v="4911"/>
    <d v="1899-12-30T00:00:00"/>
    <d v="2024-01-22T08:35:00"/>
    <s v="8:35"/>
    <d v="1899-12-30T07:27:40"/>
    <x v="2"/>
    <x v="2"/>
    <x v="30"/>
    <x v="0"/>
    <n v="8193"/>
  </r>
  <r>
    <n v="4950"/>
    <d v="2024-01-22T15:57:19"/>
    <d v="2024-01-22T16:04:27"/>
    <s v="45688293@ventasyservicios.com.co"/>
    <s v="Juan David Mendez"/>
    <m/>
    <d v="2024-01-22T00:00:00"/>
    <s v="09:10"/>
    <x v="0"/>
    <m/>
    <m/>
    <m/>
    <m/>
    <m/>
    <m/>
    <m/>
    <m/>
    <s v="andres.leon@Clarocorporativos.co"/>
    <s v="RV: Cambio Línea"/>
    <s v="3206379245"/>
    <s v="SUDAMERICANA INTEGRAL DE CONSTRUCCIONES SUDINCO S.A."/>
    <s v="INTERMEDIAS"/>
    <s v="CLIENTE CLARO"/>
    <x v="0"/>
    <m/>
    <s v="MÓVIL"/>
    <m/>
    <m/>
    <s v="CAMBIO DE NÚMERO"/>
    <m/>
    <m/>
    <m/>
    <s v="CRUCE DE MINES"/>
    <m/>
    <m/>
    <m/>
    <m/>
    <m/>
    <m/>
    <m/>
    <m/>
    <m/>
    <m/>
    <m/>
    <m/>
    <m/>
    <m/>
    <m/>
    <m/>
    <m/>
    <m/>
    <m/>
    <m/>
    <m/>
    <m/>
    <m/>
    <m/>
    <m/>
    <m/>
    <m/>
    <m/>
    <m/>
    <m/>
    <m/>
    <m/>
    <m/>
    <m/>
    <m/>
    <m/>
    <m/>
    <m/>
    <m/>
    <m/>
    <m/>
    <m/>
    <m/>
    <m/>
    <m/>
    <m/>
    <m/>
    <m/>
    <m/>
    <m/>
    <m/>
    <m/>
    <m/>
    <m/>
    <m/>
    <m/>
    <m/>
    <m/>
    <m/>
    <m/>
    <m/>
    <m/>
    <m/>
    <m/>
    <m/>
    <m/>
    <m/>
    <m/>
    <m/>
    <m/>
    <m/>
    <m/>
    <m/>
    <m/>
    <m/>
    <m/>
    <m/>
    <m/>
    <m/>
    <m/>
    <m/>
    <m/>
    <m/>
    <m/>
    <m/>
    <m/>
    <m/>
    <m/>
    <m/>
    <m/>
    <m/>
    <m/>
    <m/>
    <m/>
    <m/>
    <m/>
    <m/>
    <m/>
    <m/>
    <m/>
    <m/>
    <m/>
    <m/>
    <m/>
    <x v="0"/>
    <m/>
    <m/>
    <m/>
    <m/>
    <m/>
    <s v="GESTIONADO"/>
    <m/>
    <d v="2024-01-22T00:00:00"/>
    <m/>
    <m/>
    <x v="182"/>
    <x v="0"/>
    <x v="0"/>
    <x v="12"/>
    <x v="1"/>
    <n v="1"/>
    <n v="1"/>
    <n v="1"/>
    <n v="1"/>
    <x v="0"/>
    <n v="1"/>
    <s v="3206379245SUDAMERICANA INTEGRAL DE CONSTRUCCIONES SUDINCO S.A."/>
    <x v="0"/>
    <d v="2024-01-22T00:00:00"/>
    <x v="4912"/>
    <d v="1899-12-30T00:00:00"/>
    <d v="2024-01-22T09:10:00"/>
    <s v="09:10"/>
    <d v="1899-12-30T06:54:27"/>
    <x v="2"/>
    <x v="2"/>
    <x v="4"/>
    <x v="1"/>
    <n v="8193"/>
  </r>
  <r>
    <n v="4951"/>
    <d v="2024-01-22T16:01:53"/>
    <d v="2024-01-22T16:04:46"/>
    <s v="45981202@ventasyservicios.com.co"/>
    <s v="Candida Mayerli Moyano Casallas"/>
    <m/>
    <d v="2024-01-22T00:00:00"/>
    <s v="10:07 a. m."/>
    <x v="5"/>
    <m/>
    <m/>
    <m/>
    <m/>
    <m/>
    <m/>
    <m/>
    <m/>
    <m/>
    <m/>
    <s v="92907567"/>
    <s v="MARIA DEL CARDENAS ORDONES"/>
    <s v="SOHO"/>
    <s v="CLIENTE EXTERNO"/>
    <x v="0"/>
    <m/>
    <m/>
    <m/>
    <m/>
    <m/>
    <m/>
    <m/>
    <m/>
    <m/>
    <m/>
    <m/>
    <m/>
    <m/>
    <m/>
    <m/>
    <m/>
    <m/>
    <m/>
    <m/>
    <m/>
    <m/>
    <m/>
    <m/>
    <m/>
    <m/>
    <m/>
    <m/>
    <m/>
    <m/>
    <m/>
    <m/>
    <m/>
    <m/>
    <m/>
    <m/>
    <m/>
    <m/>
    <m/>
    <m/>
    <m/>
    <m/>
    <m/>
    <m/>
    <m/>
    <m/>
    <m/>
    <m/>
    <m/>
    <m/>
    <m/>
    <m/>
    <m/>
    <m/>
    <m/>
    <m/>
    <m/>
    <m/>
    <m/>
    <m/>
    <m/>
    <m/>
    <m/>
    <m/>
    <m/>
    <m/>
    <m/>
    <m/>
    <m/>
    <m/>
    <m/>
    <m/>
    <m/>
    <m/>
    <m/>
    <m/>
    <m/>
    <m/>
    <m/>
    <m/>
    <m/>
    <m/>
    <s v="Foto de Ma del Socorro Cardenas"/>
    <s v="FIJA"/>
    <s v="HFC"/>
    <s v="PAGO YA APLICADO"/>
    <s v="BANCO DE OCCIDENTE"/>
    <s v="PAGO EN CAJA DIRECTA DEL BANCO"/>
    <m/>
    <m/>
    <m/>
    <m/>
    <m/>
    <m/>
    <m/>
    <m/>
    <m/>
    <m/>
    <m/>
    <m/>
    <m/>
    <m/>
    <m/>
    <m/>
    <m/>
    <m/>
    <m/>
    <m/>
    <m/>
    <m/>
    <m/>
    <m/>
    <m/>
    <m/>
    <x v="0"/>
    <m/>
    <m/>
    <m/>
    <m/>
    <m/>
    <s v="GESTIONADO"/>
    <m/>
    <d v="2024-01-22T00:00:00"/>
    <m/>
    <m/>
    <x v="70"/>
    <x v="4"/>
    <x v="0"/>
    <x v="0"/>
    <x v="0"/>
    <n v="1"/>
    <n v="1"/>
    <n v="1"/>
    <n v="1"/>
    <x v="1"/>
    <n v="2"/>
    <s v="92907567"/>
    <x v="2"/>
    <d v="2024-01-22T00:00:00"/>
    <x v="4913"/>
    <d v="1899-12-30T00:00:00"/>
    <d v="2024-01-22T10:07:00"/>
    <s v="10:07"/>
    <d v="1899-12-30T05:57:46"/>
    <x v="1"/>
    <x v="1"/>
    <x v="10"/>
    <x v="1"/>
    <n v="8193"/>
  </r>
  <r>
    <n v="4952"/>
    <d v="2024-01-22T16:05:13"/>
    <d v="2024-01-22T16:06:20"/>
    <s v="45664102@ventasyservicios.com.co"/>
    <s v="Angie Tatiana Tique Cardozo"/>
    <m/>
    <d v="2024-01-22T00:00:00"/>
    <s v="2:15 p. m."/>
    <x v="0"/>
    <m/>
    <m/>
    <m/>
    <m/>
    <m/>
    <m/>
    <m/>
    <m/>
    <s v="secretariageneral@cooprodecol.coop;"/>
    <s v="Soporte IP tunja 19 de enero"/>
    <s v="82431327"/>
    <s v="COOPRODECO L LTDA"/>
    <s v="SOHO"/>
    <s v="CLIENTE CLARO"/>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22T00:00:00"/>
    <s v="NO APLICA"/>
    <s v="NO APLICA"/>
    <x v="57"/>
    <x v="0"/>
    <x v="0"/>
    <x v="0"/>
    <x v="0"/>
    <n v="1"/>
    <n v="1"/>
    <n v="1"/>
    <n v="1"/>
    <x v="0"/>
    <n v="1"/>
    <s v="82431327COOPRODECO L LTDA"/>
    <x v="1"/>
    <d v="2024-01-22T00:00:00"/>
    <x v="4914"/>
    <d v="1899-12-30T00:00:00"/>
    <d v="2024-01-22T02:15:00"/>
    <s v="2:15"/>
    <d v="1899-12-30T13:51:20"/>
    <x v="3"/>
    <x v="2"/>
    <x v="16"/>
    <x v="1"/>
    <n v="8193"/>
  </r>
  <r>
    <n v="4953"/>
    <d v="2024-01-22T16:07:35"/>
    <d v="2024-01-22T16:08:51"/>
    <s v="45077035@ventasyservicios.com.co"/>
    <s v="Diana Marcela Navia Fino"/>
    <m/>
    <d v="2024-01-22T00:00:00"/>
    <s v="12:14"/>
    <x v="3"/>
    <m/>
    <s v="15572960"/>
    <m/>
    <m/>
    <m/>
    <m/>
    <m/>
    <m/>
    <m/>
    <m/>
    <s v="1.58404078"/>
    <s v="MAQUINAS INDUSTRIALES DE CONFECCION LTDA"/>
    <s v="PYME PEQUEÑA"/>
    <s v="CLIENTE EXTERNO"/>
    <x v="0"/>
    <m/>
    <s v="MÓVIL"/>
    <m/>
    <m/>
    <s v="CESIÓN DE CONTRATO"/>
    <m/>
    <m/>
    <m/>
    <m/>
    <m/>
    <m/>
    <m/>
    <m/>
    <m/>
    <m/>
    <m/>
    <s v="INFORMACIÓN"/>
    <m/>
    <m/>
    <m/>
    <m/>
    <m/>
    <m/>
    <m/>
    <m/>
    <m/>
    <m/>
    <m/>
    <m/>
    <m/>
    <m/>
    <m/>
    <m/>
    <m/>
    <m/>
    <m/>
    <m/>
    <m/>
    <m/>
    <m/>
    <m/>
    <m/>
    <m/>
    <m/>
    <m/>
    <m/>
    <m/>
    <m/>
    <m/>
    <m/>
    <m/>
    <m/>
    <m/>
    <m/>
    <m/>
    <m/>
    <m/>
    <m/>
    <m/>
    <m/>
    <m/>
    <m/>
    <m/>
    <m/>
    <m/>
    <m/>
    <m/>
    <m/>
    <m/>
    <m/>
    <m/>
    <m/>
    <m/>
    <m/>
    <m/>
    <m/>
    <m/>
    <m/>
    <m/>
    <m/>
    <m/>
    <m/>
    <m/>
    <m/>
    <m/>
    <m/>
    <m/>
    <m/>
    <m/>
    <m/>
    <m/>
    <m/>
    <m/>
    <m/>
    <m/>
    <m/>
    <m/>
    <m/>
    <m/>
    <m/>
    <m/>
    <m/>
    <m/>
    <m/>
    <m/>
    <m/>
    <m/>
    <m/>
    <m/>
    <m/>
    <m/>
    <m/>
    <m/>
    <x v="0"/>
    <m/>
    <m/>
    <m/>
    <m/>
    <m/>
    <s v="GESTIONADO"/>
    <m/>
    <d v="2024-01-22T00:00:00"/>
    <m/>
    <m/>
    <x v="37"/>
    <x v="3"/>
    <x v="0"/>
    <x v="0"/>
    <x v="0"/>
    <n v="1"/>
    <n v="1"/>
    <n v="1"/>
    <n v="1"/>
    <x v="0"/>
    <n v="1"/>
    <s v="1.58404078MAQUINAS INDUSTRIALES DE CONFECCION LTDA"/>
    <x v="2"/>
    <d v="2024-01-22T00:00:00"/>
    <x v="4915"/>
    <d v="1899-12-30T00:00:00"/>
    <d v="2024-01-22T12:14:00"/>
    <s v="12:14"/>
    <d v="1899-12-30T03:54:51"/>
    <x v="1"/>
    <x v="1"/>
    <x v="29"/>
    <x v="1"/>
    <n v="8193"/>
  </r>
  <r>
    <n v="4954"/>
    <d v="2024-01-22T16:08:45"/>
    <d v="2024-01-22T16:11:27"/>
    <s v="45981202@ventasyservicios.com.co"/>
    <s v="Candida Mayerli Moyano Casallas"/>
    <m/>
    <d v="2024-01-22T00:00:00"/>
    <s v="10:11 a. m. "/>
    <x v="5"/>
    <m/>
    <m/>
    <m/>
    <m/>
    <m/>
    <m/>
    <m/>
    <m/>
    <m/>
    <m/>
    <s v="44554844 "/>
    <s v="JAIME ALEJ ALZATE GARRIDO "/>
    <s v="SOHO"/>
    <s v="CLIENTE EXTERNO"/>
    <x v="0"/>
    <m/>
    <m/>
    <m/>
    <m/>
    <m/>
    <m/>
    <m/>
    <m/>
    <m/>
    <m/>
    <m/>
    <m/>
    <m/>
    <m/>
    <m/>
    <m/>
    <m/>
    <m/>
    <m/>
    <m/>
    <m/>
    <m/>
    <m/>
    <m/>
    <m/>
    <m/>
    <m/>
    <m/>
    <m/>
    <m/>
    <m/>
    <m/>
    <m/>
    <m/>
    <m/>
    <m/>
    <m/>
    <m/>
    <m/>
    <m/>
    <m/>
    <m/>
    <m/>
    <m/>
    <m/>
    <m/>
    <m/>
    <m/>
    <m/>
    <m/>
    <m/>
    <m/>
    <m/>
    <m/>
    <m/>
    <m/>
    <m/>
    <m/>
    <m/>
    <m/>
    <m/>
    <m/>
    <m/>
    <m/>
    <m/>
    <m/>
    <m/>
    <m/>
    <m/>
    <m/>
    <m/>
    <m/>
    <m/>
    <m/>
    <m/>
    <m/>
    <m/>
    <m/>
    <m/>
    <m/>
    <m/>
    <s v="Restablecimiento conexión del servicio por pago"/>
    <s v="FIJA"/>
    <s v="HFC"/>
    <s v="PAGO YA APLICADO"/>
    <s v="REDEBAN"/>
    <s v="PAGO EN CAJA DIRECTA DEL BANCO"/>
    <m/>
    <m/>
    <m/>
    <m/>
    <m/>
    <m/>
    <m/>
    <m/>
    <m/>
    <m/>
    <m/>
    <m/>
    <m/>
    <m/>
    <m/>
    <m/>
    <m/>
    <m/>
    <m/>
    <m/>
    <m/>
    <m/>
    <m/>
    <m/>
    <m/>
    <m/>
    <x v="0"/>
    <m/>
    <m/>
    <m/>
    <m/>
    <m/>
    <s v="GESTIONADO"/>
    <m/>
    <d v="2024-01-22T00:00:00"/>
    <m/>
    <m/>
    <x v="70"/>
    <x v="4"/>
    <x v="0"/>
    <x v="0"/>
    <x v="0"/>
    <n v="1"/>
    <n v="1"/>
    <n v="1"/>
    <n v="1"/>
    <x v="0"/>
    <n v="1"/>
    <s v="44554844 "/>
    <x v="0"/>
    <d v="2024-01-22T00:00:00"/>
    <x v="4916"/>
    <d v="1899-12-30T00:00:00"/>
    <d v="2024-01-22T10:11:00"/>
    <s v="10:11"/>
    <d v="1899-12-30T06:00:27"/>
    <x v="2"/>
    <x v="2"/>
    <x v="10"/>
    <x v="1"/>
    <n v="8193"/>
  </r>
  <r>
    <n v="4955"/>
    <d v="2024-01-22T16:11:36"/>
    <d v="2024-01-22T16:12:36"/>
    <s v="45664102@ventasyservicios.com.co"/>
    <s v="Angie Tatiana Tique Cardozo"/>
    <m/>
    <d v="2024-01-22T00:00:00"/>
    <s v="12:20:00 p. m."/>
    <x v="0"/>
    <m/>
    <m/>
    <m/>
    <m/>
    <m/>
    <m/>
    <m/>
    <m/>
    <s v="yenifer.munoz@claro.com.co; "/>
    <s v="Reconexión servicio fibra/Nit 98527714-1/JORGE ELIECER GIL"/>
    <s v="13326953"/>
    <s v="JORGE ELIECER GIL ORTIZ"/>
    <s v="SOHO"/>
    <s v="CLIENTE CLARO"/>
    <x v="0"/>
    <m/>
    <s v="FIJO"/>
    <s v="FO"/>
    <s v="RECONEXIÓN - REINSTALACIÓN"/>
    <m/>
    <m/>
    <m/>
    <m/>
    <m/>
    <m/>
    <m/>
    <m/>
    <m/>
    <m/>
    <m/>
    <m/>
    <m/>
    <m/>
    <m/>
    <m/>
    <m/>
    <m/>
    <m/>
    <m/>
    <m/>
    <m/>
    <m/>
    <m/>
    <m/>
    <m/>
    <m/>
    <m/>
    <m/>
    <m/>
    <m/>
    <m/>
    <m/>
    <m/>
    <m/>
    <m/>
    <m/>
    <m/>
    <m/>
    <m/>
    <m/>
    <m/>
    <s v="REINSTALACIÓN / RECONEXIÓN POR MORA"/>
    <m/>
    <m/>
    <m/>
    <m/>
    <m/>
    <m/>
    <m/>
    <m/>
    <m/>
    <m/>
    <m/>
    <m/>
    <m/>
    <m/>
    <m/>
    <m/>
    <m/>
    <m/>
    <m/>
    <m/>
    <m/>
    <m/>
    <m/>
    <m/>
    <m/>
    <m/>
    <m/>
    <m/>
    <m/>
    <m/>
    <m/>
    <m/>
    <m/>
    <m/>
    <m/>
    <m/>
    <m/>
    <m/>
    <m/>
    <m/>
    <m/>
    <m/>
    <m/>
    <m/>
    <m/>
    <m/>
    <m/>
    <m/>
    <m/>
    <m/>
    <m/>
    <m/>
    <m/>
    <m/>
    <m/>
    <m/>
    <m/>
    <m/>
    <m/>
    <m/>
    <m/>
    <m/>
    <m/>
    <m/>
    <m/>
    <m/>
    <x v="0"/>
    <m/>
    <m/>
    <m/>
    <m/>
    <m/>
    <s v="GESTIONADO"/>
    <m/>
    <d v="2024-01-22T00:00:00"/>
    <s v="NO APLICA"/>
    <s v="NO APLICA"/>
    <x v="33"/>
    <x v="0"/>
    <x v="0"/>
    <x v="0"/>
    <x v="0"/>
    <n v="1"/>
    <n v="1"/>
    <n v="1"/>
    <n v="1"/>
    <x v="0"/>
    <n v="1"/>
    <s v="13326953JORGE ELIECER GIL ORTIZ"/>
    <x v="2"/>
    <d v="2024-01-22T00:00:00"/>
    <x v="4917"/>
    <d v="1899-12-30T00:00:00"/>
    <d v="2024-01-22T12:20:00"/>
    <s v="12:20"/>
    <d v="1899-12-30T03:52:36"/>
    <x v="1"/>
    <x v="1"/>
    <x v="16"/>
    <x v="1"/>
    <n v="8193"/>
  </r>
  <r>
    <n v="4956"/>
    <d v="2024-01-22T16:12:32"/>
    <d v="2024-01-22T16:13:31"/>
    <s v="45113897@ventasyservicios.com.co"/>
    <s v="Diana Carolina Zambrano Cruz"/>
    <m/>
    <d v="2024-01-20T00:00:00"/>
    <s v="16:55"/>
    <x v="4"/>
    <m/>
    <m/>
    <m/>
    <m/>
    <m/>
    <m/>
    <m/>
    <m/>
    <s v="contacto@flambee.com.co"/>
    <s v="Re: Fwd: Re: Fwd: Re: Fwd: Cambio Linea empresarial"/>
    <s v="69271214"/>
    <s v="FLAMBEE USAQUEN SAS                        "/>
    <s v="MICRO"/>
    <s v="CLIENTE EXTERNO"/>
    <x v="0"/>
    <m/>
    <s v="FIJO"/>
    <s v="HFC"/>
    <s v="CESIÓN DE CONTRATO"/>
    <m/>
    <m/>
    <m/>
    <m/>
    <m/>
    <m/>
    <m/>
    <m/>
    <m/>
    <m/>
    <m/>
    <m/>
    <s v="INFORMACIÓN"/>
    <m/>
    <m/>
    <m/>
    <m/>
    <m/>
    <m/>
    <m/>
    <m/>
    <m/>
    <m/>
    <m/>
    <m/>
    <m/>
    <m/>
    <m/>
    <m/>
    <m/>
    <m/>
    <m/>
    <m/>
    <m/>
    <m/>
    <m/>
    <m/>
    <m/>
    <m/>
    <m/>
    <m/>
    <m/>
    <m/>
    <m/>
    <m/>
    <m/>
    <m/>
    <m/>
    <m/>
    <m/>
    <m/>
    <m/>
    <m/>
    <m/>
    <m/>
    <m/>
    <m/>
    <m/>
    <m/>
    <m/>
    <m/>
    <m/>
    <m/>
    <m/>
    <m/>
    <m/>
    <m/>
    <m/>
    <m/>
    <m/>
    <m/>
    <m/>
    <m/>
    <m/>
    <m/>
    <m/>
    <m/>
    <m/>
    <m/>
    <m/>
    <m/>
    <m/>
    <m/>
    <m/>
    <m/>
    <m/>
    <m/>
    <m/>
    <m/>
    <m/>
    <m/>
    <m/>
    <m/>
    <m/>
    <m/>
    <m/>
    <m/>
    <m/>
    <m/>
    <m/>
    <m/>
    <m/>
    <m/>
    <m/>
    <m/>
    <m/>
    <m/>
    <m/>
    <m/>
    <x v="0"/>
    <m/>
    <m/>
    <m/>
    <m/>
    <m/>
    <s v="GESTIONADO"/>
    <m/>
    <d v="2024-01-22T00:00:00"/>
    <m/>
    <m/>
    <x v="37"/>
    <x v="0"/>
    <x v="0"/>
    <x v="0"/>
    <x v="0"/>
    <n v="1"/>
    <n v="1"/>
    <n v="1"/>
    <n v="1"/>
    <x v="2"/>
    <n v="2"/>
    <s v="69271214FLAMBEE USAQUEN SAS                        "/>
    <x v="0"/>
    <d v="2024-01-22T00:00:00"/>
    <x v="4918"/>
    <d v="1899-12-30T00:00:00"/>
    <d v="2024-01-20T16:55:00"/>
    <s v="16:55"/>
    <d v="1899-12-31T23:18:31"/>
    <x v="0"/>
    <x v="0"/>
    <x v="30"/>
    <x v="0"/>
    <n v="8193"/>
  </r>
  <r>
    <n v="4957"/>
    <d v="2024-01-22T16:13:35"/>
    <d v="2024-01-22T16:14:26"/>
    <s v="45113897@ventasyservicios.com.co"/>
    <s v="Diana Carolina Zambrano Cruz"/>
    <m/>
    <d v="2024-01-22T00:00:00"/>
    <s v="8:35"/>
    <x v="4"/>
    <m/>
    <m/>
    <m/>
    <m/>
    <m/>
    <m/>
    <m/>
    <m/>
    <s v="auxiliartractolaser@gmail.com"/>
    <s v="Re: traslado de servicio"/>
    <s v="12014786"/>
    <s v="COMERCIALIZADORA TRACTO LASER SAS"/>
    <s v="PYME PEQUEÑA"/>
    <s v="CLIENTE EXTERNO"/>
    <x v="0"/>
    <m/>
    <s v="FIJO"/>
    <s v="FO"/>
    <s v="TRASLADO SEDE"/>
    <m/>
    <m/>
    <m/>
    <m/>
    <m/>
    <m/>
    <m/>
    <m/>
    <m/>
    <m/>
    <m/>
    <m/>
    <m/>
    <m/>
    <m/>
    <m/>
    <m/>
    <m/>
    <m/>
    <m/>
    <m/>
    <m/>
    <m/>
    <m/>
    <m/>
    <m/>
    <m/>
    <m/>
    <m/>
    <m/>
    <m/>
    <m/>
    <m/>
    <m/>
    <m/>
    <m/>
    <m/>
    <m/>
    <m/>
    <m/>
    <m/>
    <m/>
    <m/>
    <m/>
    <m/>
    <m/>
    <m/>
    <m/>
    <m/>
    <m/>
    <m/>
    <m/>
    <m/>
    <m/>
    <m/>
    <m/>
    <m/>
    <m/>
    <m/>
    <s v="INFORMACIÓN - ACLARACIÓN"/>
    <m/>
    <m/>
    <m/>
    <m/>
    <m/>
    <m/>
    <m/>
    <m/>
    <m/>
    <m/>
    <m/>
    <m/>
    <m/>
    <m/>
    <m/>
    <m/>
    <m/>
    <m/>
    <m/>
    <m/>
    <m/>
    <m/>
    <m/>
    <m/>
    <m/>
    <m/>
    <m/>
    <m/>
    <m/>
    <m/>
    <m/>
    <m/>
    <m/>
    <m/>
    <m/>
    <m/>
    <m/>
    <m/>
    <m/>
    <m/>
    <m/>
    <m/>
    <m/>
    <m/>
    <m/>
    <m/>
    <m/>
    <m/>
    <m/>
    <x v="0"/>
    <m/>
    <m/>
    <m/>
    <m/>
    <m/>
    <s v="GESTIONADO"/>
    <m/>
    <d v="2024-01-22T00:00:00"/>
    <m/>
    <m/>
    <x v="80"/>
    <x v="0"/>
    <x v="0"/>
    <x v="0"/>
    <x v="0"/>
    <n v="1"/>
    <n v="1"/>
    <n v="1"/>
    <n v="1"/>
    <x v="2"/>
    <n v="2"/>
    <s v="12014786COMERCIALIZADORA TRACTO LASER SAS"/>
    <x v="0"/>
    <d v="2024-01-22T00:00:00"/>
    <x v="4919"/>
    <d v="1899-12-30T00:00:00"/>
    <d v="2024-01-22T08:35:00"/>
    <s v="8:35"/>
    <d v="1899-12-30T07:39:26"/>
    <x v="2"/>
    <x v="2"/>
    <x v="30"/>
    <x v="0"/>
    <n v="8193"/>
  </r>
  <r>
    <n v="4958"/>
    <d v="2024-01-22T16:14:41"/>
    <d v="2024-01-22T16:15:50"/>
    <s v="45077035@ventasyservicios.com.co"/>
    <s v="Diana Marcela Navia Fino"/>
    <m/>
    <d v="2024-01-22T00:00:00"/>
    <s v="12:15"/>
    <x v="3"/>
    <m/>
    <s v="15572961"/>
    <m/>
    <m/>
    <m/>
    <m/>
    <m/>
    <m/>
    <m/>
    <m/>
    <s v="8.22486861.00.00.100023"/>
    <s v="A.R. LOS RESTREPOS S.A.S. -"/>
    <s v="PYME PEQUEÑA"/>
    <s v="CLIENTE EXTERN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22T00:00:00"/>
    <m/>
    <m/>
    <x v="73"/>
    <x v="3"/>
    <x v="0"/>
    <x v="0"/>
    <x v="0"/>
    <n v="1"/>
    <n v="1"/>
    <n v="1"/>
    <n v="1"/>
    <x v="0"/>
    <n v="1"/>
    <s v="8.22486861.00.00.100023A.R. LOS RESTREPOS S.A.S. -"/>
    <x v="2"/>
    <d v="2024-01-22T00:00:00"/>
    <x v="4920"/>
    <d v="1899-12-30T00:00:00"/>
    <d v="2024-01-22T12:15:00"/>
    <s v="12:15"/>
    <d v="1899-12-30T04:00:50"/>
    <x v="1"/>
    <x v="1"/>
    <x v="29"/>
    <x v="1"/>
    <n v="8193"/>
  </r>
  <r>
    <n v="4959"/>
    <d v="2024-01-22T16:17:30"/>
    <d v="2024-01-22T16:18:13"/>
    <s v="45961452@ventasyservicios.com.co"/>
    <s v="Natalia Buenano Gonzalez"/>
    <m/>
    <d v="2024-01-22T00:00:00"/>
    <s v="12:22"/>
    <x v="0"/>
    <m/>
    <m/>
    <m/>
    <m/>
    <m/>
    <m/>
    <m/>
    <m/>
    <s v="seleccion@stlthvape.com"/>
    <s v="Re: Fwd: corrección nit / STLTH international S.A.S."/>
    <s v="8.22464058"/>
    <s v="STLTH INTERNATIONAL S.A.S"/>
    <s v="PYME MEDIANA"/>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22T00:00:00"/>
    <s v="Reasignado contactopyme"/>
    <m/>
    <x v="50"/>
    <x v="0"/>
    <x v="0"/>
    <x v="0"/>
    <x v="0"/>
    <n v="1"/>
    <n v="1"/>
    <n v="1"/>
    <n v="1"/>
    <x v="0"/>
    <n v="1"/>
    <s v="8.22464058STLTH INTERNATIONAL S.A.S"/>
    <x v="2"/>
    <d v="2024-01-22T00:00:00"/>
    <x v="4921"/>
    <d v="1899-12-30T00:00:00"/>
    <d v="2024-01-22T12:22:00"/>
    <s v="12:22"/>
    <d v="1899-12-30T03:56:13"/>
    <x v="1"/>
    <x v="1"/>
    <x v="5"/>
    <x v="1"/>
    <n v="8193"/>
  </r>
  <r>
    <n v="4960"/>
    <d v="2024-01-22T16:14:03"/>
    <d v="2024-01-22T16:18:20"/>
    <s v="45981202@ventasyservicios.com.co"/>
    <s v="Candida Mayerli Moyano Casallas"/>
    <m/>
    <d v="2024-01-22T00:00:00"/>
    <s v="10:18 a. m."/>
    <x v="5"/>
    <m/>
    <m/>
    <m/>
    <m/>
    <m/>
    <m/>
    <m/>
    <m/>
    <m/>
    <m/>
    <s v="80692684 "/>
    <s v="CESAR AUGU RICO CERINZA"/>
    <s v="SOHO"/>
    <s v="CLIENTE EXTERNO"/>
    <x v="0"/>
    <m/>
    <m/>
    <m/>
    <m/>
    <m/>
    <m/>
    <m/>
    <m/>
    <m/>
    <m/>
    <m/>
    <m/>
    <m/>
    <m/>
    <m/>
    <m/>
    <m/>
    <m/>
    <m/>
    <m/>
    <m/>
    <m/>
    <m/>
    <m/>
    <m/>
    <m/>
    <m/>
    <m/>
    <m/>
    <m/>
    <m/>
    <m/>
    <m/>
    <m/>
    <m/>
    <m/>
    <m/>
    <m/>
    <m/>
    <m/>
    <m/>
    <m/>
    <m/>
    <m/>
    <m/>
    <m/>
    <m/>
    <m/>
    <m/>
    <m/>
    <m/>
    <m/>
    <m/>
    <m/>
    <m/>
    <m/>
    <m/>
    <m/>
    <m/>
    <m/>
    <m/>
    <m/>
    <m/>
    <m/>
    <m/>
    <m/>
    <m/>
    <m/>
    <m/>
    <m/>
    <m/>
    <m/>
    <m/>
    <m/>
    <m/>
    <m/>
    <m/>
    <m/>
    <m/>
    <m/>
    <m/>
    <s v="Comorobnate pago mes de enero de 2024...César Augusto rico cerinza c.c 79897333. Calle 12 # 17-62 Villavicencio."/>
    <s v="FIJA"/>
    <s v="HFC"/>
    <s v="PAGO YA APLICADO"/>
    <s v="REDEBAN"/>
    <s v="PAGO EN CAJA DIRECTA DEL BANCO"/>
    <m/>
    <m/>
    <m/>
    <m/>
    <m/>
    <m/>
    <m/>
    <m/>
    <m/>
    <m/>
    <m/>
    <m/>
    <m/>
    <m/>
    <m/>
    <m/>
    <m/>
    <m/>
    <m/>
    <m/>
    <m/>
    <m/>
    <m/>
    <m/>
    <m/>
    <m/>
    <x v="0"/>
    <m/>
    <m/>
    <m/>
    <m/>
    <m/>
    <s v="GESTIONADO"/>
    <m/>
    <d v="2024-01-22T00:00:00"/>
    <m/>
    <m/>
    <x v="70"/>
    <x v="4"/>
    <x v="0"/>
    <x v="0"/>
    <x v="0"/>
    <n v="1"/>
    <n v="1"/>
    <n v="1"/>
    <n v="1"/>
    <x v="0"/>
    <n v="1"/>
    <s v="80692684 "/>
    <x v="0"/>
    <d v="2024-01-22T00:00:00"/>
    <x v="4922"/>
    <d v="1899-12-30T00:00:00"/>
    <d v="2024-01-22T10:18:00"/>
    <s v="10:18"/>
    <d v="1899-12-30T06:00:20"/>
    <x v="2"/>
    <x v="2"/>
    <x v="10"/>
    <x v="1"/>
    <n v="8193"/>
  </r>
  <r>
    <n v="4961"/>
    <d v="2024-01-22T16:20:32"/>
    <d v="2024-01-22T16:21:36"/>
    <s v="45077035@ventasyservicios.com.co"/>
    <s v="Diana Marcela Navia Fino"/>
    <m/>
    <d v="2024-01-22T00:00:00"/>
    <s v="12:25"/>
    <x v="3"/>
    <m/>
    <s v="15572977"/>
    <m/>
    <m/>
    <m/>
    <m/>
    <m/>
    <m/>
    <m/>
    <m/>
    <s v="8.21852708.00.00.100001"/>
    <s v="ECOSOLARIX S.A. - SOLUCIONES DE ENERGIA"/>
    <s v="NO DETERMINADO"/>
    <s v="CLIENTE EXTERNO"/>
    <x v="0"/>
    <m/>
    <s v="MÓVIL"/>
    <m/>
    <m/>
    <s v="FACTURA"/>
    <m/>
    <m/>
    <m/>
    <m/>
    <m/>
    <m/>
    <m/>
    <m/>
    <m/>
    <m/>
    <m/>
    <m/>
    <m/>
    <m/>
    <m/>
    <m/>
    <m/>
    <m/>
    <s v="RECLAMO COBRO SERVICIOS ADICIONALES"/>
    <m/>
    <m/>
    <m/>
    <m/>
    <m/>
    <m/>
    <m/>
    <m/>
    <m/>
    <m/>
    <m/>
    <m/>
    <m/>
    <m/>
    <m/>
    <m/>
    <m/>
    <m/>
    <m/>
    <m/>
    <m/>
    <m/>
    <m/>
    <m/>
    <m/>
    <m/>
    <m/>
    <m/>
    <m/>
    <m/>
    <m/>
    <m/>
    <m/>
    <m/>
    <m/>
    <m/>
    <m/>
    <m/>
    <m/>
    <m/>
    <m/>
    <m/>
    <m/>
    <m/>
    <m/>
    <m/>
    <m/>
    <m/>
    <m/>
    <m/>
    <m/>
    <m/>
    <m/>
    <m/>
    <m/>
    <m/>
    <m/>
    <m/>
    <m/>
    <m/>
    <m/>
    <m/>
    <m/>
    <m/>
    <m/>
    <m/>
    <m/>
    <m/>
    <m/>
    <m/>
    <m/>
    <m/>
    <m/>
    <m/>
    <m/>
    <m/>
    <m/>
    <m/>
    <m/>
    <m/>
    <m/>
    <m/>
    <m/>
    <m/>
    <m/>
    <m/>
    <m/>
    <m/>
    <m/>
    <x v="0"/>
    <m/>
    <m/>
    <m/>
    <m/>
    <m/>
    <s v="GESTIONADO"/>
    <m/>
    <d v="2024-01-22T00:00:00"/>
    <m/>
    <m/>
    <x v="173"/>
    <x v="3"/>
    <x v="0"/>
    <x v="0"/>
    <x v="0"/>
    <n v="1"/>
    <n v="1"/>
    <n v="1"/>
    <n v="1"/>
    <x v="0"/>
    <n v="1"/>
    <s v="8.21852708.00.00.100001ECOSOLARIX S.A. - SOLUCIONES DE ENERGIA"/>
    <x v="2"/>
    <d v="2024-01-22T00:00:00"/>
    <x v="4923"/>
    <d v="1899-12-30T00:00:00"/>
    <d v="2024-01-22T12:25:00"/>
    <s v="12:25"/>
    <d v="1899-12-30T03:56:36"/>
    <x v="1"/>
    <x v="1"/>
    <x v="29"/>
    <x v="1"/>
    <n v="8193"/>
  </r>
  <r>
    <n v="4962"/>
    <d v="2024-01-22T16:20:05"/>
    <d v="2024-01-22T16:23:47"/>
    <s v="45981202@ventasyservicios.com.co"/>
    <s v="Candida Mayerli Moyano Casallas"/>
    <m/>
    <d v="2024-01-22T00:00:00"/>
    <s v="10:23 a. m."/>
    <x v="5"/>
    <m/>
    <m/>
    <m/>
    <m/>
    <m/>
    <m/>
    <m/>
    <m/>
    <m/>
    <m/>
    <s v="0"/>
    <s v="Camilo Alarcon "/>
    <s v="NO DETERMINADO"/>
    <s v="CLIENTE EXTERNO"/>
    <x v="0"/>
    <m/>
    <m/>
    <m/>
    <m/>
    <m/>
    <m/>
    <m/>
    <m/>
    <m/>
    <m/>
    <m/>
    <m/>
    <m/>
    <m/>
    <m/>
    <m/>
    <m/>
    <m/>
    <m/>
    <m/>
    <m/>
    <m/>
    <m/>
    <m/>
    <m/>
    <m/>
    <m/>
    <m/>
    <m/>
    <m/>
    <m/>
    <m/>
    <m/>
    <m/>
    <m/>
    <m/>
    <m/>
    <m/>
    <m/>
    <m/>
    <m/>
    <m/>
    <m/>
    <m/>
    <m/>
    <m/>
    <m/>
    <m/>
    <m/>
    <m/>
    <m/>
    <m/>
    <m/>
    <m/>
    <m/>
    <m/>
    <m/>
    <m/>
    <m/>
    <m/>
    <m/>
    <m/>
    <m/>
    <m/>
    <m/>
    <m/>
    <m/>
    <m/>
    <m/>
    <m/>
    <m/>
    <m/>
    <m/>
    <m/>
    <m/>
    <m/>
    <m/>
    <m/>
    <m/>
    <m/>
    <m/>
    <s v="RE: PAGO NO ABONADO - CODIGO CLIENTE 11970692"/>
    <s v="FIJA"/>
    <s v="FO"/>
    <s v="SIN CRITERIO DE BÚSQUEDA"/>
    <m/>
    <m/>
    <m/>
    <m/>
    <m/>
    <m/>
    <m/>
    <m/>
    <m/>
    <m/>
    <m/>
    <m/>
    <m/>
    <m/>
    <m/>
    <m/>
    <m/>
    <m/>
    <m/>
    <m/>
    <m/>
    <m/>
    <m/>
    <m/>
    <m/>
    <m/>
    <m/>
    <m/>
    <x v="0"/>
    <m/>
    <m/>
    <m/>
    <m/>
    <m/>
    <s v="GESTIONADO"/>
    <m/>
    <d v="2024-01-22T00:00:00"/>
    <m/>
    <m/>
    <x v="6"/>
    <x v="4"/>
    <x v="0"/>
    <x v="0"/>
    <x v="0"/>
    <n v="1"/>
    <n v="1"/>
    <n v="1"/>
    <n v="1"/>
    <x v="0"/>
    <n v="1"/>
    <s v="0"/>
    <x v="0"/>
    <d v="2024-01-22T00:00:00"/>
    <x v="4924"/>
    <d v="1899-12-30T00:00:00"/>
    <d v="2024-01-22T10:23:00"/>
    <s v="10:23"/>
    <d v="1899-12-30T06:00:47"/>
    <x v="2"/>
    <x v="2"/>
    <x v="10"/>
    <x v="1"/>
    <n v="8193"/>
  </r>
  <r>
    <n v="4963"/>
    <d v="2024-01-22T15:55:58"/>
    <d v="2024-01-22T16:25:33"/>
    <s v="45577874@ventasyservicios.com.co"/>
    <s v="David Andres Pardo Torres"/>
    <m/>
    <d v="2024-01-22T00:00:00"/>
    <s v="10:31"/>
    <x v="4"/>
    <m/>
    <m/>
    <m/>
    <m/>
    <m/>
    <m/>
    <m/>
    <m/>
    <s v="commercialsares@gmail.com"/>
    <s v="SOLICITUD TRASLADO"/>
    <s v="13080634"/>
    <s v="COMMERCIAL SARES S.A.S."/>
    <s v="MICRO"/>
    <s v="CLIENTE EXTERNO"/>
    <x v="0"/>
    <m/>
    <s v="FIJO"/>
    <s v="HFC"/>
    <s v="TRASLADO SEDE"/>
    <m/>
    <m/>
    <m/>
    <m/>
    <m/>
    <m/>
    <m/>
    <m/>
    <m/>
    <m/>
    <m/>
    <m/>
    <m/>
    <m/>
    <m/>
    <m/>
    <m/>
    <m/>
    <m/>
    <m/>
    <m/>
    <m/>
    <m/>
    <m/>
    <m/>
    <m/>
    <m/>
    <m/>
    <m/>
    <m/>
    <m/>
    <m/>
    <m/>
    <m/>
    <m/>
    <m/>
    <m/>
    <m/>
    <m/>
    <m/>
    <m/>
    <m/>
    <m/>
    <m/>
    <m/>
    <m/>
    <m/>
    <m/>
    <m/>
    <m/>
    <m/>
    <m/>
    <m/>
    <m/>
    <m/>
    <m/>
    <m/>
    <m/>
    <m/>
    <s v="GESTIONADO"/>
    <m/>
    <m/>
    <m/>
    <m/>
    <m/>
    <m/>
    <m/>
    <m/>
    <m/>
    <m/>
    <m/>
    <m/>
    <m/>
    <m/>
    <m/>
    <m/>
    <m/>
    <m/>
    <m/>
    <m/>
    <m/>
    <m/>
    <m/>
    <m/>
    <m/>
    <m/>
    <m/>
    <m/>
    <m/>
    <m/>
    <m/>
    <m/>
    <m/>
    <m/>
    <m/>
    <m/>
    <m/>
    <m/>
    <m/>
    <m/>
    <m/>
    <m/>
    <m/>
    <m/>
    <m/>
    <m/>
    <m/>
    <m/>
    <m/>
    <x v="0"/>
    <m/>
    <m/>
    <m/>
    <m/>
    <m/>
    <s v="GESTIONADO"/>
    <m/>
    <d v="2024-01-22T00:00:00"/>
    <s v="20710631"/>
    <m/>
    <x v="138"/>
    <x v="0"/>
    <x v="0"/>
    <x v="0"/>
    <x v="0"/>
    <n v="1"/>
    <n v="1"/>
    <n v="1"/>
    <n v="1"/>
    <x v="0"/>
    <n v="1"/>
    <s v="13080634COMMERCIAL SARES S.A.S."/>
    <x v="2"/>
    <d v="2024-01-22T00:00:00"/>
    <x v="4925"/>
    <d v="1899-12-30T00:00:00"/>
    <d v="2024-01-22T10:31:00"/>
    <s v="10:31"/>
    <d v="1899-12-30T05:54:33"/>
    <x v="1"/>
    <x v="1"/>
    <x v="14"/>
    <x v="0"/>
    <n v="8193"/>
  </r>
  <r>
    <n v="4964"/>
    <d v="2024-01-22T16:27:28"/>
    <d v="2024-01-22T16:28:41"/>
    <s v="45077035@ventasyservicios.com.co"/>
    <s v="Diana Marcela Navia Fino"/>
    <m/>
    <d v="2024-01-22T00:00:00"/>
    <s v="12:29"/>
    <x v="3"/>
    <m/>
    <s v="15572980"/>
    <m/>
    <m/>
    <m/>
    <m/>
    <m/>
    <m/>
    <m/>
    <m/>
    <s v="8.21742378"/>
    <s v="REYES SEYFFARTH LTDA "/>
    <s v="PYME PEQUEÑA"/>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22T00:00:00"/>
    <m/>
    <m/>
    <x v="61"/>
    <x v="3"/>
    <x v="0"/>
    <x v="0"/>
    <x v="0"/>
    <n v="1"/>
    <n v="1"/>
    <n v="1"/>
    <n v="1"/>
    <x v="0"/>
    <n v="1"/>
    <s v="8.21742378REYES SEYFFARTH LTDA "/>
    <x v="2"/>
    <d v="2024-01-22T00:00:00"/>
    <x v="4926"/>
    <d v="1899-12-30T00:00:00"/>
    <d v="2024-01-22T12:29:00"/>
    <s v="12:29"/>
    <d v="1899-12-30T03:59:41"/>
    <x v="1"/>
    <x v="1"/>
    <x v="29"/>
    <x v="1"/>
    <n v="8193"/>
  </r>
  <r>
    <n v="4965"/>
    <d v="2024-01-22T16:25:43"/>
    <d v="2024-01-22T16:28:51"/>
    <s v="45981202@ventasyservicios.com.co"/>
    <s v="Candida Mayerli Moyano Casallas"/>
    <m/>
    <d v="2024-01-22T00:00:00"/>
    <s v="10:36 a. m"/>
    <x v="5"/>
    <m/>
    <m/>
    <m/>
    <m/>
    <m/>
    <m/>
    <m/>
    <m/>
    <m/>
    <m/>
    <s v="7809403"/>
    <s v="SUPER COMPRAS SAS"/>
    <s v="SOHO"/>
    <s v="CLIENTE EXTERNO"/>
    <x v="0"/>
    <m/>
    <m/>
    <m/>
    <m/>
    <m/>
    <m/>
    <m/>
    <m/>
    <m/>
    <m/>
    <m/>
    <m/>
    <m/>
    <m/>
    <m/>
    <m/>
    <m/>
    <m/>
    <m/>
    <m/>
    <m/>
    <m/>
    <m/>
    <m/>
    <m/>
    <m/>
    <m/>
    <m/>
    <m/>
    <m/>
    <m/>
    <m/>
    <m/>
    <m/>
    <m/>
    <m/>
    <m/>
    <m/>
    <m/>
    <m/>
    <m/>
    <m/>
    <m/>
    <m/>
    <m/>
    <m/>
    <m/>
    <m/>
    <m/>
    <m/>
    <m/>
    <m/>
    <m/>
    <m/>
    <m/>
    <m/>
    <m/>
    <m/>
    <m/>
    <m/>
    <m/>
    <m/>
    <m/>
    <m/>
    <m/>
    <m/>
    <m/>
    <m/>
    <m/>
    <m/>
    <m/>
    <m/>
    <m/>
    <m/>
    <m/>
    <m/>
    <m/>
    <m/>
    <m/>
    <m/>
    <m/>
    <s v="No ingresa pago"/>
    <s v="FIJA"/>
    <s v="HFC"/>
    <s v="CORREO SIN ADJUNTO"/>
    <m/>
    <m/>
    <m/>
    <m/>
    <m/>
    <m/>
    <m/>
    <m/>
    <m/>
    <m/>
    <m/>
    <m/>
    <m/>
    <m/>
    <m/>
    <m/>
    <m/>
    <m/>
    <m/>
    <m/>
    <m/>
    <m/>
    <m/>
    <m/>
    <m/>
    <m/>
    <m/>
    <m/>
    <x v="0"/>
    <m/>
    <m/>
    <m/>
    <m/>
    <m/>
    <s v="GESTIONADO"/>
    <m/>
    <d v="2024-01-22T00:00:00"/>
    <m/>
    <m/>
    <x v="104"/>
    <x v="4"/>
    <x v="0"/>
    <x v="0"/>
    <x v="0"/>
    <n v="1"/>
    <n v="1"/>
    <n v="1"/>
    <n v="1"/>
    <x v="1"/>
    <n v="2"/>
    <s v="7809403"/>
    <x v="2"/>
    <d v="2024-01-22T00:00:00"/>
    <x v="4927"/>
    <d v="1899-12-30T00:00:00"/>
    <d v="2024-01-22T10:36:00"/>
    <s v="10:36"/>
    <d v="1899-12-30T05:52:51"/>
    <x v="1"/>
    <x v="1"/>
    <x v="10"/>
    <x v="1"/>
    <n v="8193"/>
  </r>
  <r>
    <n v="4966"/>
    <d v="2024-01-22T16:28:10"/>
    <d v="2024-01-22T16:29:06"/>
    <s v="45664102@ventasyservicios.com.co"/>
    <s v="Angie Tatiana Tique Cardozo"/>
    <m/>
    <d v="2024-01-22T00:00:00"/>
    <s v="1:46:00 p. m."/>
    <x v="0"/>
    <m/>
    <m/>
    <m/>
    <m/>
    <m/>
    <m/>
    <m/>
    <m/>
    <s v="natalia.pino@claro.com.co"/>
    <s v="Incluir en maestra min 3146437697// CALIDAD TEXTIL SA// NIT CALIDAD TEXTIL SA"/>
    <s v="8.22335231"/>
    <s v="CALIDAD TEXTIL S.A"/>
    <s v="SOHO"/>
    <s v="CLIENTE CLARO"/>
    <x v="0"/>
    <m/>
    <s v="MÓVIL"/>
    <m/>
    <m/>
    <s v="INCLUSIONES - EXCLUSIONES"/>
    <m/>
    <m/>
    <m/>
    <m/>
    <m/>
    <m/>
    <m/>
    <m/>
    <m/>
    <m/>
    <m/>
    <m/>
    <m/>
    <m/>
    <m/>
    <m/>
    <m/>
    <m/>
    <m/>
    <m/>
    <m/>
    <m/>
    <m/>
    <m/>
    <s v="INCLUSIÓN"/>
    <m/>
    <m/>
    <m/>
    <m/>
    <m/>
    <m/>
    <m/>
    <m/>
    <m/>
    <m/>
    <m/>
    <m/>
    <m/>
    <m/>
    <m/>
    <m/>
    <m/>
    <m/>
    <m/>
    <m/>
    <m/>
    <m/>
    <m/>
    <m/>
    <m/>
    <m/>
    <m/>
    <m/>
    <m/>
    <m/>
    <m/>
    <m/>
    <m/>
    <m/>
    <m/>
    <m/>
    <m/>
    <m/>
    <m/>
    <m/>
    <m/>
    <m/>
    <m/>
    <m/>
    <m/>
    <m/>
    <m/>
    <m/>
    <m/>
    <m/>
    <m/>
    <m/>
    <m/>
    <m/>
    <m/>
    <m/>
    <m/>
    <m/>
    <m/>
    <m/>
    <m/>
    <m/>
    <m/>
    <m/>
    <m/>
    <m/>
    <m/>
    <m/>
    <m/>
    <m/>
    <m/>
    <m/>
    <m/>
    <m/>
    <m/>
    <m/>
    <m/>
    <m/>
    <m/>
    <m/>
    <m/>
    <m/>
    <m/>
    <x v="0"/>
    <m/>
    <m/>
    <m/>
    <m/>
    <m/>
    <s v="GESTIONADO"/>
    <m/>
    <d v="2024-01-22T00:00:00"/>
    <s v="NO APLICA"/>
    <s v="NO APLICA"/>
    <x v="54"/>
    <x v="0"/>
    <x v="0"/>
    <x v="0"/>
    <x v="0"/>
    <n v="1"/>
    <n v="1"/>
    <n v="1"/>
    <n v="1"/>
    <x v="0"/>
    <n v="1"/>
    <s v="8.22335231CALIDAD TEXTIL S.A"/>
    <x v="1"/>
    <d v="2024-01-22T00:00:00"/>
    <x v="4928"/>
    <d v="1899-12-30T00:00:00"/>
    <d v="2024-01-22T01:46:00"/>
    <s v="1:46"/>
    <d v="1899-12-30T14:43:06"/>
    <x v="3"/>
    <x v="2"/>
    <x v="16"/>
    <x v="1"/>
    <n v="8193"/>
  </r>
  <r>
    <n v="4967"/>
    <d v="2024-01-22T16:16:09"/>
    <d v="2024-01-22T16:30:26"/>
    <s v="45113897@ventasyservicios.com.co"/>
    <s v="Diana Carolina Zambrano Cruz"/>
    <m/>
    <d v="2024-01-22T00:00:00"/>
    <s v="14:17"/>
    <x v="4"/>
    <m/>
    <m/>
    <m/>
    <m/>
    <m/>
    <m/>
    <m/>
    <m/>
    <s v="WSanchez@gllvcpa.com"/>
    <s v="RE: Agendamiento de Visita Tecnica"/>
    <s v="12012695"/>
    <s v="GYV COLOMBIA SAS"/>
    <s v="PYME MEDIANA"/>
    <s v="CLIENTE EXTERNO"/>
    <x v="0"/>
    <m/>
    <s v="FIJO"/>
    <s v="FO"/>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22T00:00:00"/>
    <m/>
    <m/>
    <x v="57"/>
    <x v="0"/>
    <x v="0"/>
    <x v="13"/>
    <x v="1"/>
    <n v="1"/>
    <n v="1"/>
    <n v="1"/>
    <n v="1"/>
    <x v="0"/>
    <n v="1"/>
    <s v="12012695GYV COLOMBIA SAS"/>
    <x v="2"/>
    <d v="2024-01-22T00:00:00"/>
    <x v="4929"/>
    <d v="1899-12-30T00:00:00"/>
    <d v="2024-01-22T14:17:00"/>
    <s v="14:17"/>
    <d v="1899-12-30T02:13:26"/>
    <x v="1"/>
    <x v="1"/>
    <x v="30"/>
    <x v="0"/>
    <n v="8193"/>
  </r>
  <r>
    <n v="4968"/>
    <d v="2024-01-22T16:33:59"/>
    <d v="2024-01-22T16:35:02"/>
    <s v="45664102@ventasyservicios.com.co"/>
    <s v="Angie Tatiana Tique Cardozo"/>
    <m/>
    <d v="2024-01-22T00:00:00"/>
    <s v="1:46 p. m."/>
    <x v="0"/>
    <m/>
    <m/>
    <m/>
    <m/>
    <m/>
    <m/>
    <m/>
    <m/>
    <s v="Mayra.Salcedot@claro.com.co"/>
    <s v="Cambio de proveedor"/>
    <s v="88081073 "/>
    <s v="KAPITAL LLANATAS SAS"/>
    <s v="PYME PEQUEÑA"/>
    <s v="CLIENTE CLARO"/>
    <x v="0"/>
    <m/>
    <s v="FIJO"/>
    <s v="HFC"/>
    <s v="CLOUD"/>
    <m/>
    <m/>
    <m/>
    <m/>
    <m/>
    <m/>
    <m/>
    <m/>
    <m/>
    <m/>
    <m/>
    <m/>
    <m/>
    <s v="INFORMACIÓN DE PQR"/>
    <m/>
    <m/>
    <m/>
    <m/>
    <m/>
    <m/>
    <m/>
    <m/>
    <m/>
    <m/>
    <m/>
    <m/>
    <m/>
    <m/>
    <m/>
    <m/>
    <m/>
    <m/>
    <m/>
    <m/>
    <m/>
    <m/>
    <m/>
    <m/>
    <m/>
    <m/>
    <m/>
    <m/>
    <m/>
    <m/>
    <m/>
    <m/>
    <m/>
    <m/>
    <m/>
    <m/>
    <m/>
    <m/>
    <m/>
    <m/>
    <m/>
    <m/>
    <m/>
    <m/>
    <m/>
    <m/>
    <m/>
    <m/>
    <m/>
    <m/>
    <m/>
    <m/>
    <m/>
    <m/>
    <m/>
    <m/>
    <m/>
    <m/>
    <m/>
    <m/>
    <m/>
    <m/>
    <m/>
    <m/>
    <m/>
    <m/>
    <m/>
    <m/>
    <m/>
    <m/>
    <m/>
    <m/>
    <m/>
    <m/>
    <m/>
    <m/>
    <m/>
    <m/>
    <m/>
    <m/>
    <m/>
    <m/>
    <m/>
    <m/>
    <m/>
    <m/>
    <m/>
    <m/>
    <m/>
    <m/>
    <m/>
    <m/>
    <m/>
    <m/>
    <m/>
    <x v="0"/>
    <m/>
    <m/>
    <m/>
    <m/>
    <m/>
    <s v="GESTIONADO"/>
    <m/>
    <d v="2024-01-22T00:00:00"/>
    <s v="NO APLICA"/>
    <s v="NO APLICA"/>
    <x v="178"/>
    <x v="0"/>
    <x v="0"/>
    <x v="0"/>
    <x v="0"/>
    <n v="1"/>
    <n v="1"/>
    <n v="1"/>
    <n v="1"/>
    <x v="0"/>
    <n v="1"/>
    <s v="88081073 KAPITAL LLANATAS SAS"/>
    <x v="1"/>
    <d v="2024-01-22T00:00:00"/>
    <x v="4930"/>
    <d v="1899-12-30T00:00:00"/>
    <d v="2024-01-22T01:46:00"/>
    <s v="1:46"/>
    <d v="1899-12-30T14:49:02"/>
    <x v="3"/>
    <x v="2"/>
    <x v="16"/>
    <x v="1"/>
    <n v="8193"/>
  </r>
  <r>
    <n v="4969"/>
    <d v="2024-01-22T16:32:51"/>
    <d v="2024-01-22T16:37:41"/>
    <s v="45961588@ventasyservicios.com.co"/>
    <s v="Brian Fernando Camacho Hernandez"/>
    <m/>
    <d v="2024-01-22T00:00:00"/>
    <s v="905"/>
    <x v="4"/>
    <m/>
    <m/>
    <m/>
    <m/>
    <m/>
    <m/>
    <m/>
    <m/>
    <s v="luishernandez@asercarltda.com"/>
    <s v="luishernandez@asercarltda.com"/>
    <s v="3145410890"/>
    <s v="ASESORIAS Y CARTERAS LTDA"/>
    <s v="SOHO"/>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22T00:00:00"/>
    <s v="n"/>
    <s v="n"/>
    <x v="61"/>
    <x v="0"/>
    <x v="0"/>
    <x v="0"/>
    <x v="0"/>
    <n v="1"/>
    <n v="1"/>
    <n v="1"/>
    <n v="1"/>
    <x v="0"/>
    <n v="1"/>
    <s v="3145410890ASESORIAS Y CARTERAS LTDA"/>
    <x v="0"/>
    <d v="2024-01-22T00:00:00"/>
    <x v="4931"/>
    <d v="1899-12-30T00:00:00"/>
    <d v="2024-01-22T00:00:00"/>
    <s v="Hora mal diligenciada."/>
    <d v="1899-12-30T16:37:41"/>
    <x v="3"/>
    <x v="2"/>
    <x v="21"/>
    <x v="0"/>
    <n v="8193"/>
  </r>
  <r>
    <n v="4970"/>
    <d v="2024-01-22T16:37:06"/>
    <d v="2024-01-22T16:38:55"/>
    <s v="45961452@ventasyservicios.com.co"/>
    <s v="Natalia Buenano Gonzalez"/>
    <m/>
    <d v="2024-01-22T00:00:00"/>
    <s v="12:39"/>
    <x v="0"/>
    <m/>
    <m/>
    <m/>
    <m/>
    <m/>
    <m/>
    <m/>
    <m/>
    <s v="drog_hospitalaria@yahoo.com"/>
    <s v="Re: Fwd: Solicitud configuraci??n ont en modo bridge."/>
    <s v="22504878"/>
    <s v="HECTOR PUE ARIAS SAS     "/>
    <s v="SOHO"/>
    <s v="CLIENTE EXTERNO"/>
    <x v="0"/>
    <m/>
    <s v="FIJO"/>
    <s v="HFC"/>
    <s v="CASO A OTRAS ÁREAS"/>
    <m/>
    <m/>
    <m/>
    <m/>
    <m/>
    <m/>
    <m/>
    <m/>
    <s v="SOPORTE TÉCNICO PYME"/>
    <m/>
    <m/>
    <m/>
    <m/>
    <m/>
    <m/>
    <m/>
    <m/>
    <m/>
    <m/>
    <m/>
    <m/>
    <m/>
    <m/>
    <m/>
    <m/>
    <m/>
    <m/>
    <m/>
    <m/>
    <m/>
    <m/>
    <m/>
    <m/>
    <m/>
    <m/>
    <m/>
    <m/>
    <m/>
    <m/>
    <m/>
    <m/>
    <m/>
    <m/>
    <m/>
    <m/>
    <m/>
    <m/>
    <m/>
    <m/>
    <m/>
    <m/>
    <m/>
    <m/>
    <m/>
    <m/>
    <m/>
    <m/>
    <m/>
    <m/>
    <m/>
    <m/>
    <m/>
    <m/>
    <m/>
    <m/>
    <m/>
    <m/>
    <m/>
    <m/>
    <m/>
    <m/>
    <m/>
    <m/>
    <m/>
    <m/>
    <m/>
    <m/>
    <m/>
    <m/>
    <m/>
    <m/>
    <m/>
    <m/>
    <m/>
    <m/>
    <m/>
    <m/>
    <m/>
    <m/>
    <m/>
    <m/>
    <m/>
    <m/>
    <m/>
    <m/>
    <m/>
    <m/>
    <m/>
    <m/>
    <m/>
    <m/>
    <m/>
    <m/>
    <m/>
    <m/>
    <m/>
    <m/>
    <m/>
    <m/>
    <x v="0"/>
    <m/>
    <m/>
    <m/>
    <m/>
    <m/>
    <s v="GESTIONADO"/>
    <m/>
    <d v="2024-01-22T00:00:00"/>
    <s v="Reasignado contactopyme"/>
    <m/>
    <x v="57"/>
    <x v="0"/>
    <x v="0"/>
    <x v="0"/>
    <x v="0"/>
    <n v="1"/>
    <n v="1"/>
    <n v="1"/>
    <n v="1"/>
    <x v="0"/>
    <n v="1"/>
    <s v="22504878HECTOR PUE ARIAS SAS     "/>
    <x v="2"/>
    <d v="2024-01-22T00:00:00"/>
    <x v="4932"/>
    <d v="1899-12-30T00:00:00"/>
    <d v="2024-01-22T12:39:00"/>
    <s v="12:39"/>
    <d v="1899-12-30T03:59:55"/>
    <x v="1"/>
    <x v="1"/>
    <x v="5"/>
    <x v="1"/>
    <n v="8193"/>
  </r>
  <r>
    <n v="4971"/>
    <d v="2024-01-22T16:39:45"/>
    <d v="2024-01-22T16:40:34"/>
    <s v="46044959@ventasyservicios.com.co"/>
    <s v="Brayan Enrique Cuida Castillo"/>
    <m/>
    <d v="2024-01-19T00:00:00"/>
    <s v="5:51 p. m."/>
    <x v="4"/>
    <m/>
    <m/>
    <m/>
    <m/>
    <m/>
    <m/>
    <m/>
    <m/>
    <s v="SoporteCVSQuirinal@condecom.co"/>
    <s v="FIDELIZACION -TRANSPORTADORA GANADERA DEL HUILA Y CAQUETA"/>
    <s v="12067616"/>
    <s v="COOPERATIVA TRANSPORTADORA GANADERA DEL HUILA Y CAQUETA"/>
    <s v="MICRO"/>
    <s v="CLIENTE CLARO"/>
    <x v="0"/>
    <m/>
    <s v="FIJO"/>
    <s v="FO"/>
    <s v="FIDELIZACIÓN - RETENCIÓN"/>
    <m/>
    <m/>
    <m/>
    <m/>
    <m/>
    <m/>
    <m/>
    <m/>
    <m/>
    <m/>
    <m/>
    <m/>
    <m/>
    <m/>
    <m/>
    <m/>
    <m/>
    <m/>
    <m/>
    <m/>
    <m/>
    <s v="ENVÍO PROPUESTA"/>
    <m/>
    <m/>
    <m/>
    <m/>
    <m/>
    <m/>
    <m/>
    <m/>
    <m/>
    <m/>
    <m/>
    <m/>
    <m/>
    <m/>
    <m/>
    <m/>
    <m/>
    <m/>
    <m/>
    <m/>
    <m/>
    <m/>
    <m/>
    <m/>
    <m/>
    <m/>
    <m/>
    <m/>
    <m/>
    <m/>
    <m/>
    <m/>
    <m/>
    <m/>
    <m/>
    <m/>
    <m/>
    <m/>
    <m/>
    <m/>
    <m/>
    <m/>
    <m/>
    <m/>
    <m/>
    <m/>
    <m/>
    <m/>
    <m/>
    <m/>
    <m/>
    <m/>
    <m/>
    <m/>
    <m/>
    <m/>
    <m/>
    <m/>
    <m/>
    <m/>
    <m/>
    <m/>
    <m/>
    <m/>
    <m/>
    <m/>
    <m/>
    <m/>
    <m/>
    <m/>
    <m/>
    <m/>
    <m/>
    <m/>
    <m/>
    <m/>
    <m/>
    <m/>
    <m/>
    <m/>
    <m/>
    <m/>
    <m/>
    <m/>
    <m/>
    <m/>
    <m/>
    <x v="0"/>
    <m/>
    <m/>
    <m/>
    <m/>
    <m/>
    <s v="GESTIONADO"/>
    <m/>
    <d v="2024-01-22T00:00:00"/>
    <s v="NN"/>
    <m/>
    <x v="0"/>
    <x v="0"/>
    <x v="0"/>
    <x v="0"/>
    <x v="0"/>
    <n v="1"/>
    <n v="1"/>
    <n v="1"/>
    <n v="1"/>
    <x v="0"/>
    <n v="1"/>
    <s v="12067616COOPERATIVA TRANSPORTADORA GANADERA DEL HUILA Y CAQUETA"/>
    <x v="0"/>
    <d v="2024-01-22T00:00:00"/>
    <x v="4933"/>
    <d v="1899-12-30T00:00:00"/>
    <d v="2024-01-19T05:51:00"/>
    <s v="5:51"/>
    <d v="1900-01-02T10:49:34"/>
    <x v="0"/>
    <x v="0"/>
    <x v="7"/>
    <x v="0"/>
    <n v="8193"/>
  </r>
  <r>
    <n v="4972"/>
    <d v="2024-01-22T16:39:13"/>
    <d v="2024-01-22T16:40:48"/>
    <s v="45077035@ventasyservicios.com.co"/>
    <s v="Diana Marcela Navia Fino"/>
    <m/>
    <d v="2024-01-22T00:00:00"/>
    <s v="12:31"/>
    <x v="3"/>
    <m/>
    <s v="15572982"/>
    <m/>
    <m/>
    <m/>
    <m/>
    <m/>
    <m/>
    <m/>
    <m/>
    <s v="8.22344795.00.00.100009"/>
    <s v="COMERCIAUTOSHG SAS -"/>
    <s v="SOHO"/>
    <s v="CLIENTE EXTERNO"/>
    <x v="0"/>
    <m/>
    <s v="MÓVIL"/>
    <m/>
    <m/>
    <s v="CAMBIO PLAN TARIFA"/>
    <m/>
    <m/>
    <m/>
    <m/>
    <s v="DOWNGRADE"/>
    <m/>
    <m/>
    <m/>
    <m/>
    <m/>
    <m/>
    <m/>
    <m/>
    <m/>
    <m/>
    <m/>
    <m/>
    <m/>
    <m/>
    <m/>
    <m/>
    <m/>
    <m/>
    <m/>
    <m/>
    <m/>
    <m/>
    <m/>
    <m/>
    <m/>
    <m/>
    <m/>
    <m/>
    <m/>
    <m/>
    <m/>
    <m/>
    <m/>
    <m/>
    <m/>
    <m/>
    <m/>
    <m/>
    <m/>
    <m/>
    <m/>
    <m/>
    <m/>
    <m/>
    <m/>
    <m/>
    <m/>
    <m/>
    <m/>
    <m/>
    <m/>
    <m/>
    <m/>
    <m/>
    <m/>
    <m/>
    <m/>
    <m/>
    <m/>
    <m/>
    <m/>
    <m/>
    <m/>
    <m/>
    <m/>
    <m/>
    <m/>
    <m/>
    <m/>
    <m/>
    <m/>
    <m/>
    <m/>
    <m/>
    <m/>
    <m/>
    <m/>
    <m/>
    <m/>
    <m/>
    <m/>
    <m/>
    <m/>
    <m/>
    <m/>
    <m/>
    <m/>
    <m/>
    <m/>
    <m/>
    <m/>
    <m/>
    <m/>
    <m/>
    <m/>
    <m/>
    <m/>
    <m/>
    <m/>
    <m/>
    <m/>
    <m/>
    <m/>
    <x v="0"/>
    <m/>
    <m/>
    <m/>
    <m/>
    <m/>
    <s v="GESTIONADO"/>
    <m/>
    <d v="2024-01-22T00:00:00"/>
    <m/>
    <m/>
    <x v="35"/>
    <x v="3"/>
    <x v="0"/>
    <x v="0"/>
    <x v="0"/>
    <n v="1"/>
    <n v="1"/>
    <n v="1"/>
    <n v="1"/>
    <x v="0"/>
    <n v="1"/>
    <s v="8.22344795.00.00.100009COMERCIAUTOSHG SAS -"/>
    <x v="2"/>
    <d v="2024-01-22T00:00:00"/>
    <x v="4934"/>
    <d v="1899-12-30T00:00:00"/>
    <d v="2024-01-22T12:31:00"/>
    <s v="12:31"/>
    <d v="1899-12-30T04:09:48"/>
    <x v="1"/>
    <x v="1"/>
    <x v="29"/>
    <x v="1"/>
    <n v="8193"/>
  </r>
  <r>
    <n v="4973"/>
    <d v="2024-01-22T16:45:27"/>
    <d v="2024-01-22T16:46:28"/>
    <s v="45664102@ventasyservicios.com.co"/>
    <s v="Angie Tatiana Tique Cardozo"/>
    <m/>
    <d v="2024-01-22T00:00:00"/>
    <s v="11:25 A. M."/>
    <x v="0"/>
    <m/>
    <m/>
    <m/>
    <m/>
    <m/>
    <m/>
    <m/>
    <m/>
    <s v="caoboscenter@gmail.com"/>
    <s v=" Certificación de paz y salvó cuenta 37300585."/>
    <s v="37300585"/>
    <s v="JHON ALEXA CONTRERAS QUINTERO    "/>
    <s v="SOHO"/>
    <s v="CLIENTE EXTERNO"/>
    <x v="0"/>
    <m/>
    <s v="FIJO"/>
    <s v="HFC"/>
    <s v="SALDO"/>
    <m/>
    <m/>
    <m/>
    <m/>
    <m/>
    <m/>
    <m/>
    <m/>
    <m/>
    <m/>
    <m/>
    <m/>
    <m/>
    <m/>
    <m/>
    <m/>
    <m/>
    <m/>
    <m/>
    <m/>
    <m/>
    <m/>
    <m/>
    <m/>
    <m/>
    <m/>
    <m/>
    <m/>
    <m/>
    <m/>
    <m/>
    <m/>
    <m/>
    <m/>
    <m/>
    <m/>
    <m/>
    <m/>
    <m/>
    <m/>
    <m/>
    <m/>
    <m/>
    <m/>
    <m/>
    <m/>
    <m/>
    <m/>
    <m/>
    <s v="INFORMACIÓN - ACLARACIÓN"/>
    <m/>
    <m/>
    <m/>
    <m/>
    <m/>
    <m/>
    <m/>
    <m/>
    <m/>
    <m/>
    <m/>
    <m/>
    <m/>
    <m/>
    <m/>
    <m/>
    <m/>
    <m/>
    <m/>
    <m/>
    <m/>
    <m/>
    <m/>
    <m/>
    <m/>
    <m/>
    <m/>
    <m/>
    <m/>
    <m/>
    <m/>
    <m/>
    <m/>
    <m/>
    <m/>
    <m/>
    <m/>
    <m/>
    <m/>
    <m/>
    <m/>
    <m/>
    <m/>
    <m/>
    <m/>
    <m/>
    <m/>
    <m/>
    <m/>
    <m/>
    <m/>
    <m/>
    <m/>
    <m/>
    <m/>
    <m/>
    <m/>
    <m/>
    <m/>
    <x v="0"/>
    <m/>
    <m/>
    <m/>
    <m/>
    <m/>
    <s v="GESTIONADO"/>
    <m/>
    <d v="2024-01-22T00:00:00"/>
    <s v="NO APLICA"/>
    <s v="NO APLICA"/>
    <x v="39"/>
    <x v="0"/>
    <x v="0"/>
    <x v="0"/>
    <x v="0"/>
    <n v="1"/>
    <n v="1"/>
    <n v="1"/>
    <n v="1"/>
    <x v="0"/>
    <n v="1"/>
    <s v="37300585JHON ALEXA CONTRERAS QUINTERO    "/>
    <x v="2"/>
    <d v="2024-01-22T00:00:00"/>
    <x v="4935"/>
    <d v="1899-12-30T00:00:00"/>
    <d v="2024-01-22T11:25:00"/>
    <s v="11:25"/>
    <d v="1899-12-30T05:21:28"/>
    <x v="1"/>
    <x v="1"/>
    <x v="16"/>
    <x v="1"/>
    <n v="8193"/>
  </r>
  <r>
    <n v="4974"/>
    <d v="2024-01-22T16:46:53"/>
    <d v="2024-01-22T16:47:52"/>
    <s v="45077035@ventasyservicios.com.co"/>
    <s v="Diana Marcela Navia Fino"/>
    <m/>
    <d v="2024-01-22T00:00:00"/>
    <s v="12:33"/>
    <x v="3"/>
    <m/>
    <s v="15572984"/>
    <m/>
    <m/>
    <m/>
    <m/>
    <m/>
    <m/>
    <m/>
    <m/>
    <s v="8.22366697.00.00.100007"/>
    <s v="HELM ANDINA SAS -"/>
    <s v="PYME MEDIANA"/>
    <s v="CLIENTE EXTERNO"/>
    <x v="0"/>
    <m/>
    <s v="MÓVIL"/>
    <m/>
    <m/>
    <s v="ROAMING INTERNACIONAL"/>
    <m/>
    <m/>
    <m/>
    <m/>
    <m/>
    <m/>
    <m/>
    <m/>
    <m/>
    <m/>
    <m/>
    <m/>
    <m/>
    <m/>
    <m/>
    <m/>
    <m/>
    <m/>
    <m/>
    <m/>
    <m/>
    <m/>
    <m/>
    <m/>
    <m/>
    <m/>
    <m/>
    <m/>
    <m/>
    <m/>
    <m/>
    <m/>
    <m/>
    <m/>
    <m/>
    <m/>
    <m/>
    <m/>
    <m/>
    <m/>
    <m/>
    <m/>
    <m/>
    <m/>
    <m/>
    <m/>
    <m/>
    <s v="ACTIVACIÓN"/>
    <m/>
    <m/>
    <m/>
    <m/>
    <m/>
    <m/>
    <m/>
    <m/>
    <m/>
    <m/>
    <m/>
    <m/>
    <m/>
    <m/>
    <m/>
    <m/>
    <m/>
    <m/>
    <m/>
    <m/>
    <m/>
    <m/>
    <m/>
    <m/>
    <m/>
    <m/>
    <m/>
    <m/>
    <m/>
    <m/>
    <m/>
    <m/>
    <m/>
    <m/>
    <m/>
    <m/>
    <m/>
    <m/>
    <m/>
    <m/>
    <m/>
    <m/>
    <m/>
    <m/>
    <m/>
    <m/>
    <m/>
    <m/>
    <m/>
    <m/>
    <m/>
    <m/>
    <m/>
    <m/>
    <m/>
    <m/>
    <m/>
    <m/>
    <m/>
    <m/>
    <x v="0"/>
    <m/>
    <m/>
    <m/>
    <m/>
    <m/>
    <s v="GESTIONADO"/>
    <m/>
    <d v="2024-01-22T00:00:00"/>
    <m/>
    <m/>
    <x v="19"/>
    <x v="3"/>
    <x v="0"/>
    <x v="0"/>
    <x v="0"/>
    <n v="1"/>
    <n v="1"/>
    <n v="1"/>
    <n v="1"/>
    <x v="2"/>
    <n v="3"/>
    <s v="8.22366697.00.00.100007HELM ANDINA SAS -"/>
    <x v="2"/>
    <d v="2024-01-22T00:00:00"/>
    <x v="4936"/>
    <d v="1899-12-30T00:00:00"/>
    <d v="2024-01-22T12:33:00"/>
    <s v="12:33"/>
    <d v="1899-12-30T04:14:52"/>
    <x v="1"/>
    <x v="1"/>
    <x v="29"/>
    <x v="1"/>
    <n v="8193"/>
  </r>
  <r>
    <n v="4975"/>
    <d v="2024-01-22T16:37:32"/>
    <d v="2024-01-22T16:50:22"/>
    <s v="45981202@ventasyservicios.com.co"/>
    <s v="Candida Mayerli Moyano Casallas"/>
    <m/>
    <d v="2024-01-22T00:00:00"/>
    <s v="10:37 a. m."/>
    <x v="5"/>
    <m/>
    <m/>
    <m/>
    <m/>
    <m/>
    <m/>
    <m/>
    <m/>
    <m/>
    <m/>
    <s v="7809403"/>
    <s v="SUPER COMPRAS SAS"/>
    <s v="SOHO"/>
    <s v="CLIENTE EXTERNO"/>
    <x v="0"/>
    <m/>
    <m/>
    <m/>
    <m/>
    <m/>
    <m/>
    <m/>
    <m/>
    <m/>
    <m/>
    <m/>
    <m/>
    <m/>
    <m/>
    <m/>
    <m/>
    <m/>
    <m/>
    <m/>
    <m/>
    <m/>
    <m/>
    <m/>
    <m/>
    <m/>
    <m/>
    <m/>
    <m/>
    <m/>
    <m/>
    <m/>
    <m/>
    <m/>
    <m/>
    <m/>
    <m/>
    <m/>
    <m/>
    <m/>
    <m/>
    <m/>
    <m/>
    <m/>
    <m/>
    <m/>
    <m/>
    <m/>
    <m/>
    <m/>
    <m/>
    <m/>
    <m/>
    <m/>
    <m/>
    <m/>
    <m/>
    <m/>
    <m/>
    <m/>
    <m/>
    <m/>
    <m/>
    <m/>
    <m/>
    <m/>
    <m/>
    <m/>
    <m/>
    <m/>
    <m/>
    <m/>
    <m/>
    <m/>
    <m/>
    <m/>
    <m/>
    <m/>
    <m/>
    <m/>
    <m/>
    <m/>
    <s v="Re: No ingresa pago"/>
    <s v="FIJA"/>
    <s v="HFC"/>
    <s v="PAGO YA APLICADO"/>
    <s v="REDEBAN"/>
    <s v="PAGO EN CAJA DIRECTA DEL BANCO"/>
    <m/>
    <m/>
    <m/>
    <m/>
    <m/>
    <m/>
    <m/>
    <m/>
    <m/>
    <m/>
    <m/>
    <m/>
    <m/>
    <m/>
    <m/>
    <m/>
    <m/>
    <m/>
    <m/>
    <m/>
    <m/>
    <m/>
    <m/>
    <m/>
    <m/>
    <m/>
    <x v="0"/>
    <m/>
    <m/>
    <m/>
    <m/>
    <m/>
    <s v="GESTIONADO"/>
    <m/>
    <d v="2024-01-22T00:00:00"/>
    <s v="Caso se cerro a las 22/01/2024 4:28:00 p. m."/>
    <m/>
    <x v="70"/>
    <x v="4"/>
    <x v="0"/>
    <x v="0"/>
    <x v="0"/>
    <n v="1"/>
    <n v="1"/>
    <n v="1"/>
    <n v="1"/>
    <x v="2"/>
    <n v="2"/>
    <s v="7809403"/>
    <x v="0"/>
    <d v="2024-01-22T00:00:00"/>
    <x v="4937"/>
    <d v="1899-12-30T00:00:00"/>
    <d v="2024-01-22T10:37:00"/>
    <s v="10:37"/>
    <d v="1899-12-30T06:13:22"/>
    <x v="2"/>
    <x v="2"/>
    <x v="10"/>
    <x v="1"/>
    <n v="8193"/>
  </r>
  <r>
    <n v="4976"/>
    <d v="2024-01-22T16:50:25"/>
    <d v="2024-01-22T16:51:10"/>
    <s v="45981202@ventasyservicios.com.co"/>
    <s v="Candida Mayerli Moyano Casallas"/>
    <m/>
    <d v="2024-01-22T00:00:00"/>
    <s v="11:03 a. m."/>
    <x v="5"/>
    <m/>
    <m/>
    <m/>
    <m/>
    <m/>
    <m/>
    <m/>
    <m/>
    <m/>
    <m/>
    <s v="12346559"/>
    <s v="TRANSPORTAL DEL CARIBE SAS"/>
    <s v="SOHO"/>
    <s v="CLIENTE EXTERNO"/>
    <x v="0"/>
    <m/>
    <m/>
    <m/>
    <m/>
    <m/>
    <m/>
    <m/>
    <m/>
    <m/>
    <m/>
    <m/>
    <m/>
    <m/>
    <m/>
    <m/>
    <m/>
    <m/>
    <m/>
    <m/>
    <m/>
    <m/>
    <m/>
    <m/>
    <m/>
    <m/>
    <m/>
    <m/>
    <m/>
    <m/>
    <m/>
    <m/>
    <m/>
    <m/>
    <m/>
    <m/>
    <m/>
    <m/>
    <m/>
    <m/>
    <m/>
    <m/>
    <m/>
    <m/>
    <m/>
    <m/>
    <m/>
    <m/>
    <m/>
    <m/>
    <m/>
    <m/>
    <m/>
    <m/>
    <m/>
    <m/>
    <m/>
    <m/>
    <m/>
    <m/>
    <m/>
    <m/>
    <m/>
    <m/>
    <m/>
    <m/>
    <m/>
    <m/>
    <m/>
    <m/>
    <m/>
    <m/>
    <m/>
    <m/>
    <m/>
    <m/>
    <m/>
    <m/>
    <m/>
    <m/>
    <m/>
    <m/>
    <s v="Re: Soporte pago Transportal"/>
    <s v="FIJA"/>
    <s v="FO"/>
    <s v="PAGO YA APLICADO"/>
    <s v="BANCO BOGOTÁ"/>
    <s v="PAGO EN CAJA DIRECTA DEL BANCO"/>
    <m/>
    <m/>
    <m/>
    <m/>
    <m/>
    <m/>
    <m/>
    <m/>
    <m/>
    <m/>
    <m/>
    <m/>
    <m/>
    <m/>
    <m/>
    <m/>
    <m/>
    <m/>
    <m/>
    <m/>
    <m/>
    <m/>
    <m/>
    <m/>
    <m/>
    <m/>
    <x v="0"/>
    <m/>
    <m/>
    <m/>
    <m/>
    <m/>
    <s v="GESTIONADO"/>
    <m/>
    <d v="2024-01-22T00:00:00"/>
    <m/>
    <m/>
    <x v="70"/>
    <x v="4"/>
    <x v="0"/>
    <x v="0"/>
    <x v="0"/>
    <n v="1"/>
    <n v="1"/>
    <n v="1"/>
    <n v="1"/>
    <x v="0"/>
    <n v="1"/>
    <s v="12346559"/>
    <x v="2"/>
    <d v="2024-01-22T00:00:00"/>
    <x v="4938"/>
    <d v="1899-12-30T00:00:00"/>
    <d v="2024-01-22T11:03:00"/>
    <s v="11:03"/>
    <d v="1899-12-30T05:48:10"/>
    <x v="1"/>
    <x v="1"/>
    <x v="10"/>
    <x v="1"/>
    <n v="8193"/>
  </r>
  <r>
    <n v="4977"/>
    <d v="2024-01-22T16:52:44"/>
    <d v="2024-01-22T16:53:44"/>
    <s v="45961588@ventasyservicios.com.co"/>
    <s v="Brian Fernando Camacho Hernandez"/>
    <m/>
    <d v="2024-01-20T00:00:00"/>
    <s v="1409"/>
    <x v="4"/>
    <m/>
    <m/>
    <m/>
    <m/>
    <m/>
    <m/>
    <m/>
    <m/>
    <s v="admonautopesados@gmail.com"/>
    <s v="Re: Cancelado de servicio internet - contrato 18389656"/>
    <s v="18389656"/>
    <s v="AUTOPESADO S SAS         "/>
    <s v="MICRO"/>
    <s v="CLIENTE EXTERNO"/>
    <x v="0"/>
    <m/>
    <s v="FIJO"/>
    <s v="HFC"/>
    <s v="CANCELACIÓN DE SERVICIO"/>
    <m/>
    <m/>
    <m/>
    <m/>
    <m/>
    <m/>
    <m/>
    <s v="COLOCACIÓN"/>
    <m/>
    <m/>
    <m/>
    <m/>
    <m/>
    <m/>
    <m/>
    <m/>
    <m/>
    <m/>
    <m/>
    <m/>
    <m/>
    <m/>
    <m/>
    <m/>
    <m/>
    <m/>
    <m/>
    <m/>
    <m/>
    <m/>
    <m/>
    <m/>
    <m/>
    <m/>
    <m/>
    <m/>
    <m/>
    <m/>
    <m/>
    <m/>
    <m/>
    <m/>
    <m/>
    <m/>
    <m/>
    <m/>
    <m/>
    <m/>
    <m/>
    <m/>
    <m/>
    <m/>
    <m/>
    <m/>
    <m/>
    <m/>
    <m/>
    <m/>
    <m/>
    <m/>
    <m/>
    <m/>
    <m/>
    <m/>
    <m/>
    <m/>
    <m/>
    <m/>
    <m/>
    <m/>
    <m/>
    <m/>
    <m/>
    <m/>
    <m/>
    <m/>
    <m/>
    <m/>
    <m/>
    <m/>
    <m/>
    <m/>
    <m/>
    <m/>
    <m/>
    <m/>
    <m/>
    <m/>
    <m/>
    <m/>
    <m/>
    <m/>
    <m/>
    <m/>
    <m/>
    <m/>
    <m/>
    <m/>
    <m/>
    <m/>
    <m/>
    <m/>
    <m/>
    <m/>
    <m/>
    <s v="TOTAL"/>
    <m/>
    <s v="CALIDAD DE SERVICIO"/>
    <m/>
    <x v="1"/>
    <m/>
    <m/>
    <s v="1"/>
    <m/>
    <m/>
    <s v="GESTIONADO"/>
    <m/>
    <d v="2024-01-22T00:00:00"/>
    <s v="NA"/>
    <s v="NA"/>
    <x v="74"/>
    <x v="0"/>
    <x v="0"/>
    <x v="0"/>
    <x v="0"/>
    <n v="1"/>
    <n v="1"/>
    <n v="1"/>
    <n v="1"/>
    <x v="0"/>
    <n v="1"/>
    <s v="18389656AUTOPESADO S SAS         "/>
    <x v="0"/>
    <d v="2024-01-22T00:00:00"/>
    <x v="4939"/>
    <d v="1899-12-30T00:00:00"/>
    <d v="2024-01-20T00:00:00"/>
    <s v="Hora mal diligenciada."/>
    <d v="1900-01-01T16:53:44"/>
    <x v="0"/>
    <x v="0"/>
    <x v="21"/>
    <x v="0"/>
    <n v="8193"/>
  </r>
  <r>
    <n v="4978"/>
    <d v="2024-01-22T16:53:01"/>
    <d v="2024-01-22T16:54:18"/>
    <s v="45077035@ventasyservicios.com.co"/>
    <s v="Diana Marcela Navia Fino"/>
    <m/>
    <d v="2024-01-22T00:00:00"/>
    <s v="12:57"/>
    <x v="3"/>
    <m/>
    <s v="15572999"/>
    <m/>
    <m/>
    <m/>
    <m/>
    <m/>
    <m/>
    <m/>
    <m/>
    <s v="8.22349663.00.00.100024"/>
    <s v="VOLTRAN S.A.S. "/>
    <s v="PYME PEQUEÑA"/>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22T00:00:00"/>
    <m/>
    <m/>
    <x v="61"/>
    <x v="3"/>
    <x v="0"/>
    <x v="0"/>
    <x v="0"/>
    <n v="1"/>
    <n v="1"/>
    <n v="1"/>
    <n v="1"/>
    <x v="0"/>
    <n v="1"/>
    <s v="8.22349663.00.00.100024VOLTRAN S.A.S. "/>
    <x v="2"/>
    <d v="2024-01-22T00:00:00"/>
    <x v="4940"/>
    <d v="1899-12-30T00:00:00"/>
    <d v="2024-01-22T12:57:00"/>
    <s v="12:57"/>
    <d v="1899-12-30T03:57:18"/>
    <x v="1"/>
    <x v="1"/>
    <x v="29"/>
    <x v="1"/>
    <n v="8193"/>
  </r>
  <r>
    <n v="4979"/>
    <d v="2024-01-22T16:45:46"/>
    <d v="2024-01-22T16:55:45"/>
    <s v="45577874@ventasyservicios.com.co"/>
    <s v="David Andres Pardo Torres"/>
    <m/>
    <d v="2024-01-22T00:00:00"/>
    <s v="10:43"/>
    <x v="4"/>
    <m/>
    <m/>
    <m/>
    <m/>
    <m/>
    <m/>
    <m/>
    <m/>
    <s v="consorciotft.admon@gmail.com"/>
    <s v="solicitud de traslado"/>
    <s v="10975379"/>
    <s v="CONSORCIO TFT PIEDEMONTE"/>
    <s v="SOHO"/>
    <s v="CLIENTE EXTERNO"/>
    <x v="0"/>
    <m/>
    <s v="FIJO"/>
    <s v="HFC"/>
    <s v="TRASLADO SEDE"/>
    <m/>
    <m/>
    <m/>
    <m/>
    <m/>
    <m/>
    <m/>
    <m/>
    <m/>
    <m/>
    <m/>
    <m/>
    <m/>
    <m/>
    <m/>
    <m/>
    <m/>
    <m/>
    <m/>
    <m/>
    <m/>
    <m/>
    <m/>
    <m/>
    <m/>
    <m/>
    <m/>
    <m/>
    <m/>
    <m/>
    <m/>
    <m/>
    <m/>
    <m/>
    <m/>
    <m/>
    <m/>
    <m/>
    <m/>
    <m/>
    <m/>
    <m/>
    <m/>
    <m/>
    <m/>
    <m/>
    <m/>
    <m/>
    <m/>
    <m/>
    <m/>
    <m/>
    <m/>
    <m/>
    <m/>
    <m/>
    <m/>
    <m/>
    <m/>
    <s v="GESTIONADO"/>
    <m/>
    <m/>
    <m/>
    <m/>
    <m/>
    <m/>
    <m/>
    <m/>
    <m/>
    <m/>
    <m/>
    <m/>
    <m/>
    <m/>
    <m/>
    <m/>
    <m/>
    <m/>
    <m/>
    <m/>
    <m/>
    <m/>
    <m/>
    <m/>
    <m/>
    <m/>
    <m/>
    <m/>
    <m/>
    <m/>
    <m/>
    <m/>
    <m/>
    <m/>
    <m/>
    <m/>
    <m/>
    <m/>
    <m/>
    <m/>
    <m/>
    <m/>
    <m/>
    <m/>
    <m/>
    <m/>
    <m/>
    <m/>
    <m/>
    <x v="0"/>
    <m/>
    <m/>
    <m/>
    <m/>
    <m/>
    <s v="GESTIONADO"/>
    <m/>
    <d v="2024-01-22T00:00:00"/>
    <s v="997155091"/>
    <m/>
    <x v="138"/>
    <x v="0"/>
    <x v="0"/>
    <x v="0"/>
    <x v="0"/>
    <n v="1"/>
    <n v="1"/>
    <n v="1"/>
    <n v="1"/>
    <x v="0"/>
    <n v="1"/>
    <s v="10975379CONSORCIO TFT PIEDEMONTE"/>
    <x v="0"/>
    <d v="2024-01-22T00:00:00"/>
    <x v="4941"/>
    <d v="1899-12-30T00:00:00"/>
    <d v="2024-01-22T10:43:00"/>
    <s v="10:43"/>
    <d v="1899-12-30T06:12:45"/>
    <x v="2"/>
    <x v="2"/>
    <x v="14"/>
    <x v="0"/>
    <n v="8193"/>
  </r>
  <r>
    <n v="4980"/>
    <d v="2024-01-22T16:52:13"/>
    <d v="2024-01-22T16:55:53"/>
    <s v="45981202@ventasyservicios.com.co"/>
    <s v="Candida Mayerli Moyano Casallas"/>
    <m/>
    <d v="2024-01-22T00:00:00"/>
    <s v="11:04 a. m."/>
    <x v="5"/>
    <m/>
    <m/>
    <m/>
    <m/>
    <m/>
    <m/>
    <m/>
    <m/>
    <m/>
    <m/>
    <s v="86751159"/>
    <s v="ANDREA PAO RODRIGUEZ CORDOBA"/>
    <s v="SOHO"/>
    <s v="CLIENTE EXTERNO"/>
    <x v="0"/>
    <m/>
    <m/>
    <m/>
    <m/>
    <m/>
    <m/>
    <m/>
    <m/>
    <m/>
    <m/>
    <m/>
    <m/>
    <m/>
    <m/>
    <m/>
    <m/>
    <m/>
    <m/>
    <m/>
    <m/>
    <m/>
    <m/>
    <m/>
    <m/>
    <m/>
    <m/>
    <m/>
    <m/>
    <m/>
    <m/>
    <m/>
    <m/>
    <m/>
    <m/>
    <m/>
    <m/>
    <m/>
    <m/>
    <m/>
    <m/>
    <m/>
    <m/>
    <m/>
    <m/>
    <m/>
    <m/>
    <m/>
    <m/>
    <m/>
    <m/>
    <m/>
    <m/>
    <m/>
    <m/>
    <m/>
    <m/>
    <m/>
    <m/>
    <m/>
    <m/>
    <m/>
    <m/>
    <m/>
    <m/>
    <m/>
    <m/>
    <m/>
    <m/>
    <m/>
    <m/>
    <m/>
    <m/>
    <m/>
    <m/>
    <m/>
    <m/>
    <m/>
    <m/>
    <m/>
    <m/>
    <m/>
    <s v="22/01/2024 11:04 a. m."/>
    <s v="FIJA"/>
    <s v="HFC"/>
    <s v="PAGO YA APLICADO"/>
    <s v="NEQUI"/>
    <s v="TRANSFERENCIA CON PAGO A LA REFERENCIA"/>
    <m/>
    <m/>
    <m/>
    <m/>
    <m/>
    <m/>
    <m/>
    <m/>
    <m/>
    <m/>
    <m/>
    <m/>
    <m/>
    <m/>
    <m/>
    <m/>
    <m/>
    <m/>
    <m/>
    <m/>
    <m/>
    <m/>
    <m/>
    <m/>
    <m/>
    <m/>
    <x v="0"/>
    <m/>
    <m/>
    <m/>
    <m/>
    <m/>
    <s v="GESTIONADO"/>
    <m/>
    <d v="2024-01-22T00:00:00"/>
    <m/>
    <m/>
    <x v="70"/>
    <x v="4"/>
    <x v="0"/>
    <x v="0"/>
    <x v="0"/>
    <n v="1"/>
    <n v="1"/>
    <n v="1"/>
    <n v="1"/>
    <x v="0"/>
    <n v="1"/>
    <s v="86751159"/>
    <x v="2"/>
    <d v="2024-01-22T00:00:00"/>
    <x v="4942"/>
    <d v="1899-12-30T00:00:00"/>
    <d v="2024-01-22T11:04:00"/>
    <s v="11:04"/>
    <d v="1899-12-30T05:51:53"/>
    <x v="1"/>
    <x v="1"/>
    <x v="10"/>
    <x v="1"/>
    <n v="8193"/>
  </r>
  <r>
    <n v="4981"/>
    <d v="2024-01-22T16:40:36"/>
    <d v="2024-01-22T17:00:51"/>
    <s v="45961452@ventasyservicios.com.co"/>
    <s v="Natalia Buenano Gonzalez"/>
    <m/>
    <d v="2024-01-22T00:00:00"/>
    <s v="12:40"/>
    <x v="0"/>
    <m/>
    <m/>
    <m/>
    <m/>
    <m/>
    <m/>
    <m/>
    <m/>
    <s v="yoligen@gmail.com"/>
    <s v="Re: Fwd: Solicitud Paz y Salvo de Inversiones SANRIN SAS"/>
    <s v="12416364"/>
    <s v="INVERSIONES SANRIN SAS"/>
    <s v="SOHO"/>
    <s v="CLIENTE EXTERNO"/>
    <x v="0"/>
    <m/>
    <s v="FIJO"/>
    <s v="HFC"/>
    <s v="SALDO"/>
    <m/>
    <m/>
    <m/>
    <m/>
    <m/>
    <m/>
    <m/>
    <m/>
    <m/>
    <m/>
    <m/>
    <m/>
    <m/>
    <m/>
    <m/>
    <m/>
    <m/>
    <m/>
    <m/>
    <m/>
    <m/>
    <m/>
    <m/>
    <m/>
    <m/>
    <m/>
    <m/>
    <m/>
    <m/>
    <m/>
    <m/>
    <m/>
    <m/>
    <m/>
    <m/>
    <m/>
    <m/>
    <m/>
    <m/>
    <m/>
    <m/>
    <m/>
    <m/>
    <m/>
    <m/>
    <m/>
    <m/>
    <m/>
    <m/>
    <s v="INFORMACIÓN - ACLARACIÓN"/>
    <m/>
    <m/>
    <m/>
    <m/>
    <m/>
    <m/>
    <m/>
    <m/>
    <m/>
    <m/>
    <m/>
    <m/>
    <m/>
    <m/>
    <m/>
    <m/>
    <m/>
    <m/>
    <m/>
    <m/>
    <m/>
    <m/>
    <m/>
    <m/>
    <m/>
    <m/>
    <m/>
    <m/>
    <m/>
    <m/>
    <m/>
    <m/>
    <m/>
    <m/>
    <m/>
    <m/>
    <m/>
    <m/>
    <m/>
    <m/>
    <m/>
    <m/>
    <m/>
    <m/>
    <m/>
    <m/>
    <m/>
    <m/>
    <m/>
    <m/>
    <m/>
    <m/>
    <m/>
    <m/>
    <m/>
    <m/>
    <m/>
    <m/>
    <m/>
    <x v="0"/>
    <m/>
    <m/>
    <m/>
    <m/>
    <m/>
    <s v="GESTIONADO"/>
    <m/>
    <d v="2024-01-22T00:00:00"/>
    <s v="Reasignado contactopyme"/>
    <m/>
    <x v="39"/>
    <x v="0"/>
    <x v="0"/>
    <x v="0"/>
    <x v="0"/>
    <n v="1"/>
    <n v="1"/>
    <n v="1"/>
    <n v="1"/>
    <x v="2"/>
    <n v="2"/>
    <s v="12416364INVERSIONES SANRIN SAS"/>
    <x v="2"/>
    <d v="2024-01-22T00:00:00"/>
    <x v="4943"/>
    <d v="1899-12-30T00:00:00"/>
    <d v="2024-01-22T12:40:00"/>
    <s v="12:40"/>
    <d v="1899-12-30T04:20:51"/>
    <x v="1"/>
    <x v="1"/>
    <x v="5"/>
    <x v="1"/>
    <n v="8193"/>
  </r>
  <r>
    <n v="4982"/>
    <d v="2024-01-22T17:04:02"/>
    <d v="2024-01-22T17:05:07"/>
    <s v="46044959@ventasyservicios.com.co"/>
    <s v="Brayan Enrique Cuida Castillo"/>
    <m/>
    <d v="2024-01-19T00:00:00"/>
    <s v="5:27 p. m."/>
    <x v="4"/>
    <m/>
    <m/>
    <m/>
    <m/>
    <m/>
    <m/>
    <m/>
    <m/>
    <s v="angie.1.jimenezm@gmail.com"/>
    <s v="Re: CANCELACION SERVICIO"/>
    <s v="45971229"/>
    <s v="JIT LOGISTICS S A S"/>
    <s v="SOHO"/>
    <s v="CLIENTE CLARO"/>
    <x v="0"/>
    <m/>
    <s v="FIJO"/>
    <s v="HFC"/>
    <s v="CANCELACIÓN DE SERVICIO"/>
    <m/>
    <m/>
    <m/>
    <m/>
    <m/>
    <m/>
    <m/>
    <s v="CANCELACIÓN"/>
    <m/>
    <m/>
    <m/>
    <m/>
    <m/>
    <m/>
    <m/>
    <m/>
    <m/>
    <m/>
    <m/>
    <m/>
    <m/>
    <m/>
    <m/>
    <m/>
    <m/>
    <m/>
    <m/>
    <m/>
    <m/>
    <m/>
    <m/>
    <m/>
    <m/>
    <m/>
    <m/>
    <m/>
    <m/>
    <m/>
    <m/>
    <m/>
    <m/>
    <m/>
    <m/>
    <m/>
    <m/>
    <m/>
    <m/>
    <m/>
    <m/>
    <m/>
    <m/>
    <m/>
    <m/>
    <m/>
    <m/>
    <m/>
    <m/>
    <m/>
    <m/>
    <m/>
    <m/>
    <m/>
    <m/>
    <m/>
    <m/>
    <m/>
    <m/>
    <m/>
    <m/>
    <m/>
    <m/>
    <m/>
    <m/>
    <m/>
    <m/>
    <m/>
    <m/>
    <m/>
    <m/>
    <m/>
    <m/>
    <m/>
    <m/>
    <m/>
    <m/>
    <m/>
    <m/>
    <m/>
    <m/>
    <m/>
    <m/>
    <m/>
    <m/>
    <m/>
    <m/>
    <m/>
    <m/>
    <m/>
    <m/>
    <m/>
    <m/>
    <m/>
    <m/>
    <m/>
    <m/>
    <s v="TOTAL"/>
    <m/>
    <s v="NO INDICA MOTIVO"/>
    <m/>
    <x v="1"/>
    <m/>
    <m/>
    <s v="1"/>
    <m/>
    <m/>
    <s v="GESTIONADO"/>
    <m/>
    <d v="2024-01-22T00:00:00"/>
    <s v="nn"/>
    <m/>
    <x v="53"/>
    <x v="0"/>
    <x v="0"/>
    <x v="0"/>
    <x v="0"/>
    <n v="1"/>
    <n v="1"/>
    <n v="1"/>
    <n v="1"/>
    <x v="0"/>
    <n v="1"/>
    <s v="45971229JIT LOGISTICS S A S"/>
    <x v="0"/>
    <d v="2024-01-22T00:00:00"/>
    <x v="4944"/>
    <d v="1899-12-30T00:00:00"/>
    <d v="2024-01-19T05:27:00"/>
    <s v="5:27"/>
    <d v="1900-01-02T11:38:07"/>
    <x v="0"/>
    <x v="0"/>
    <x v="7"/>
    <x v="0"/>
    <n v="8193"/>
  </r>
  <r>
    <n v="4983"/>
    <d v="2024-01-22T16:56:12"/>
    <d v="2024-01-22T17:05:23"/>
    <s v="45981202@ventasyservicios.com.co"/>
    <s v="Candida Mayerli Moyano Casallas"/>
    <m/>
    <d v="2024-01-22T00:00:00"/>
    <s v="11:07 a. m"/>
    <x v="5"/>
    <m/>
    <m/>
    <m/>
    <m/>
    <m/>
    <m/>
    <m/>
    <m/>
    <m/>
    <m/>
    <s v="44464267"/>
    <s v="FERRETERIA INDUSTRIA SAS"/>
    <s v="PYME MEDIANA"/>
    <s v="CLIENTE EXTERNO"/>
    <x v="0"/>
    <m/>
    <m/>
    <m/>
    <m/>
    <m/>
    <m/>
    <m/>
    <m/>
    <m/>
    <m/>
    <m/>
    <m/>
    <m/>
    <m/>
    <m/>
    <m/>
    <m/>
    <m/>
    <m/>
    <m/>
    <m/>
    <m/>
    <m/>
    <m/>
    <m/>
    <m/>
    <m/>
    <m/>
    <m/>
    <m/>
    <m/>
    <m/>
    <m/>
    <m/>
    <m/>
    <m/>
    <m/>
    <m/>
    <m/>
    <m/>
    <m/>
    <m/>
    <m/>
    <m/>
    <m/>
    <m/>
    <m/>
    <m/>
    <m/>
    <m/>
    <m/>
    <m/>
    <m/>
    <m/>
    <m/>
    <m/>
    <m/>
    <m/>
    <m/>
    <m/>
    <m/>
    <m/>
    <m/>
    <m/>
    <m/>
    <m/>
    <m/>
    <m/>
    <m/>
    <m/>
    <m/>
    <m/>
    <m/>
    <m/>
    <m/>
    <m/>
    <m/>
    <m/>
    <m/>
    <m/>
    <m/>
    <s v="SOPORTE DE PAGO "/>
    <s v="FIJA"/>
    <s v="HFC"/>
    <s v="PAGO YA APLICADO"/>
    <s v="REDEBAN"/>
    <s v="PAGO EN CAJA DIRECTA DEL BANCO"/>
    <m/>
    <m/>
    <m/>
    <m/>
    <m/>
    <m/>
    <m/>
    <m/>
    <m/>
    <m/>
    <m/>
    <m/>
    <m/>
    <m/>
    <m/>
    <m/>
    <m/>
    <m/>
    <m/>
    <m/>
    <m/>
    <m/>
    <m/>
    <m/>
    <m/>
    <m/>
    <x v="0"/>
    <m/>
    <m/>
    <m/>
    <m/>
    <m/>
    <s v="GESTIONADO"/>
    <m/>
    <d v="2024-01-22T00:00:00"/>
    <m/>
    <m/>
    <x v="70"/>
    <x v="4"/>
    <x v="0"/>
    <x v="0"/>
    <x v="0"/>
    <n v="1"/>
    <n v="1"/>
    <n v="1"/>
    <n v="1"/>
    <x v="0"/>
    <n v="1"/>
    <s v="44464267"/>
    <x v="2"/>
    <d v="2024-01-22T00:00:00"/>
    <x v="4945"/>
    <d v="1899-12-30T00:00:00"/>
    <d v="2024-01-22T11:07:00"/>
    <s v="11:07"/>
    <d v="1899-12-30T05:58:23"/>
    <x v="1"/>
    <x v="1"/>
    <x v="10"/>
    <x v="1"/>
    <n v="8193"/>
  </r>
  <r>
    <n v="4984"/>
    <d v="2024-01-22T17:00:57"/>
    <d v="2024-01-22T17:09:16"/>
    <s v="45961452@ventasyservicios.com.co"/>
    <s v="Natalia Buenano Gonzalez"/>
    <m/>
    <d v="2024-01-22T00:00:00"/>
    <s v="12:42"/>
    <x v="0"/>
    <m/>
    <m/>
    <m/>
    <m/>
    <m/>
    <m/>
    <m/>
    <m/>
    <s v="compras@germitech.com"/>
    <s v="Re: Fwd: Germitech sas  JUAN PABLO REINOSA LOPEZ"/>
    <s v="8.22489698"/>
    <s v="GERMITECH S.A.S"/>
    <s v="SOHO"/>
    <s v="CLIENTE EXTERNO"/>
    <x v="0"/>
    <m/>
    <s v="MÓVIL"/>
    <m/>
    <m/>
    <s v="SERVICIOS ADICIONALES"/>
    <m/>
    <m/>
    <m/>
    <m/>
    <m/>
    <m/>
    <m/>
    <m/>
    <m/>
    <m/>
    <m/>
    <m/>
    <m/>
    <m/>
    <m/>
    <m/>
    <m/>
    <m/>
    <m/>
    <m/>
    <m/>
    <m/>
    <m/>
    <m/>
    <m/>
    <m/>
    <m/>
    <m/>
    <m/>
    <m/>
    <m/>
    <m/>
    <m/>
    <m/>
    <m/>
    <m/>
    <m/>
    <m/>
    <m/>
    <m/>
    <m/>
    <m/>
    <m/>
    <m/>
    <m/>
    <m/>
    <m/>
    <m/>
    <m/>
    <m/>
    <m/>
    <m/>
    <s v="INFORMACIÓN - ACLARACIÓN"/>
    <m/>
    <m/>
    <m/>
    <m/>
    <m/>
    <m/>
    <m/>
    <m/>
    <m/>
    <m/>
    <m/>
    <m/>
    <m/>
    <m/>
    <m/>
    <m/>
    <m/>
    <m/>
    <m/>
    <m/>
    <m/>
    <m/>
    <m/>
    <m/>
    <m/>
    <m/>
    <m/>
    <m/>
    <m/>
    <m/>
    <m/>
    <m/>
    <m/>
    <m/>
    <m/>
    <m/>
    <m/>
    <m/>
    <m/>
    <m/>
    <m/>
    <m/>
    <m/>
    <m/>
    <m/>
    <m/>
    <m/>
    <m/>
    <m/>
    <m/>
    <m/>
    <m/>
    <m/>
    <m/>
    <m/>
    <x v="0"/>
    <m/>
    <m/>
    <m/>
    <m/>
    <m/>
    <s v="GESTIONADO"/>
    <m/>
    <d v="2024-01-22T00:00:00"/>
    <s v="Reasignado contactopyme"/>
    <m/>
    <x v="50"/>
    <x v="0"/>
    <x v="0"/>
    <x v="0"/>
    <x v="0"/>
    <n v="1"/>
    <n v="1"/>
    <n v="1"/>
    <n v="1"/>
    <x v="0"/>
    <n v="1"/>
    <s v="8.22489698GERMITECH S.A.S"/>
    <x v="2"/>
    <d v="2024-01-22T00:00:00"/>
    <x v="4946"/>
    <d v="1899-12-30T00:00:00"/>
    <d v="2024-01-22T12:42:00"/>
    <s v="12:42"/>
    <d v="1899-12-30T04:27:16"/>
    <x v="1"/>
    <x v="1"/>
    <x v="5"/>
    <x v="1"/>
    <n v="8193"/>
  </r>
  <r>
    <n v="4985"/>
    <d v="2024-01-22T17:08:56"/>
    <d v="2024-01-22T17:11:02"/>
    <s v="45077035@ventasyservicios.com.co"/>
    <s v="Diana Marcela Navia Fino"/>
    <m/>
    <d v="2024-01-22T00:00:00"/>
    <s v="11:48"/>
    <x v="3"/>
    <m/>
    <s v="15572941"/>
    <m/>
    <m/>
    <m/>
    <m/>
    <m/>
    <m/>
    <m/>
    <m/>
    <s v="8.22475179.00.00.100000"/>
    <s v="INMOBILIARIA GOMEZ Y ASOCIADOS S.A.S."/>
    <s v="PYME PEQUEÑA"/>
    <s v="CLIENTE EXTERNO"/>
    <x v="0"/>
    <m/>
    <s v="MÓVIL"/>
    <m/>
    <m/>
    <s v="CAMBIO PLAN TARIFA"/>
    <m/>
    <m/>
    <m/>
    <m/>
    <s v="DOWNGRADE"/>
    <m/>
    <m/>
    <m/>
    <m/>
    <m/>
    <m/>
    <m/>
    <m/>
    <m/>
    <m/>
    <m/>
    <m/>
    <m/>
    <m/>
    <m/>
    <m/>
    <m/>
    <m/>
    <m/>
    <m/>
    <m/>
    <m/>
    <m/>
    <m/>
    <m/>
    <m/>
    <m/>
    <m/>
    <m/>
    <m/>
    <m/>
    <m/>
    <m/>
    <m/>
    <m/>
    <m/>
    <m/>
    <m/>
    <m/>
    <m/>
    <m/>
    <m/>
    <m/>
    <m/>
    <m/>
    <m/>
    <m/>
    <m/>
    <m/>
    <m/>
    <m/>
    <m/>
    <m/>
    <m/>
    <m/>
    <m/>
    <m/>
    <m/>
    <m/>
    <m/>
    <m/>
    <m/>
    <m/>
    <m/>
    <m/>
    <m/>
    <m/>
    <m/>
    <m/>
    <m/>
    <m/>
    <m/>
    <m/>
    <m/>
    <m/>
    <m/>
    <m/>
    <m/>
    <m/>
    <m/>
    <m/>
    <m/>
    <m/>
    <m/>
    <m/>
    <m/>
    <m/>
    <m/>
    <m/>
    <m/>
    <m/>
    <m/>
    <m/>
    <m/>
    <m/>
    <m/>
    <m/>
    <m/>
    <m/>
    <m/>
    <m/>
    <m/>
    <m/>
    <x v="0"/>
    <m/>
    <m/>
    <m/>
    <m/>
    <m/>
    <s v="GESTIONADO"/>
    <m/>
    <d v="2024-01-22T00:00:00"/>
    <m/>
    <m/>
    <x v="35"/>
    <x v="3"/>
    <x v="0"/>
    <x v="0"/>
    <x v="0"/>
    <n v="1"/>
    <n v="1"/>
    <n v="1"/>
    <n v="1"/>
    <x v="0"/>
    <n v="1"/>
    <s v="8.22475179.00.00.100000INMOBILIARIA GOMEZ Y ASOCIADOS S.A.S."/>
    <x v="2"/>
    <d v="2024-01-22T00:00:00"/>
    <x v="4947"/>
    <d v="1899-12-30T00:00:00"/>
    <d v="2024-01-22T11:48:00"/>
    <s v="11:48"/>
    <d v="1899-12-30T05:23:02"/>
    <x v="1"/>
    <x v="1"/>
    <x v="29"/>
    <x v="1"/>
    <n v="8193"/>
  </r>
  <r>
    <n v="4986"/>
    <d v="2024-01-22T17:15:47"/>
    <d v="2024-01-22T17:16:37"/>
    <s v="45961588@ventasyservicios.com.co"/>
    <s v="Brian Fernando Camacho Hernandez"/>
    <m/>
    <d v="2024-01-19T00:00:00"/>
    <s v="1130"/>
    <x v="4"/>
    <m/>
    <m/>
    <m/>
    <m/>
    <m/>
    <m/>
    <m/>
    <m/>
    <s v="sistemas@jonsonen.com"/>
    <s v="Re: CREACION DE USUARIO MI CLARO EMPRESAS"/>
    <s v="08529642"/>
    <s v="NACA SAS                 "/>
    <s v="MICRO"/>
    <s v="CLIENTE EXTERNO"/>
    <x v="0"/>
    <m/>
    <s v="FIJO"/>
    <s v="HFC"/>
    <s v="PORTAL CORPORATIVO - APP - PERFILAMIENTO"/>
    <m/>
    <m/>
    <m/>
    <m/>
    <m/>
    <m/>
    <m/>
    <m/>
    <m/>
    <m/>
    <m/>
    <m/>
    <m/>
    <m/>
    <m/>
    <m/>
    <m/>
    <m/>
    <m/>
    <m/>
    <m/>
    <m/>
    <m/>
    <m/>
    <m/>
    <m/>
    <m/>
    <m/>
    <m/>
    <m/>
    <m/>
    <m/>
    <m/>
    <m/>
    <m/>
    <m/>
    <s v="REGISTRO"/>
    <m/>
    <m/>
    <m/>
    <m/>
    <m/>
    <m/>
    <m/>
    <m/>
    <m/>
    <m/>
    <m/>
    <m/>
    <m/>
    <m/>
    <m/>
    <m/>
    <m/>
    <m/>
    <m/>
    <m/>
    <m/>
    <m/>
    <m/>
    <m/>
    <m/>
    <m/>
    <m/>
    <m/>
    <m/>
    <m/>
    <m/>
    <m/>
    <m/>
    <m/>
    <m/>
    <m/>
    <m/>
    <m/>
    <m/>
    <m/>
    <m/>
    <m/>
    <m/>
    <m/>
    <m/>
    <m/>
    <m/>
    <m/>
    <m/>
    <m/>
    <m/>
    <m/>
    <m/>
    <m/>
    <m/>
    <m/>
    <m/>
    <m/>
    <m/>
    <m/>
    <m/>
    <m/>
    <m/>
    <m/>
    <m/>
    <m/>
    <m/>
    <m/>
    <m/>
    <m/>
    <m/>
    <m/>
    <x v="0"/>
    <m/>
    <m/>
    <m/>
    <m/>
    <m/>
    <s v="GESTIONADO"/>
    <m/>
    <d v="2024-01-22T00:00:00"/>
    <s v="n"/>
    <s v="n"/>
    <x v="99"/>
    <x v="0"/>
    <x v="0"/>
    <x v="0"/>
    <x v="0"/>
    <n v="1"/>
    <n v="1"/>
    <n v="1"/>
    <n v="1"/>
    <x v="0"/>
    <n v="1"/>
    <s v="08529642NACA SAS                 "/>
    <x v="0"/>
    <d v="2024-01-22T00:00:00"/>
    <x v="4948"/>
    <d v="1899-12-30T00:00:00"/>
    <d v="2024-01-19T00:00:00"/>
    <s v="Hora mal diligenciada."/>
    <d v="1900-01-02T17:16:37"/>
    <x v="0"/>
    <x v="0"/>
    <x v="21"/>
    <x v="0"/>
    <n v="8193"/>
  </r>
  <r>
    <n v="4987"/>
    <d v="2024-01-22T17:05:26"/>
    <d v="2024-01-22T17:17:19"/>
    <s v="45981202@ventasyservicios.com.co"/>
    <s v="Candida Mayerli Moyano Casallas"/>
    <m/>
    <d v="2024-01-22T00:00:00"/>
    <s v="11:19 a. m."/>
    <x v="5"/>
    <m/>
    <m/>
    <m/>
    <m/>
    <m/>
    <m/>
    <m/>
    <m/>
    <m/>
    <m/>
    <s v="92907567"/>
    <s v="MARIA DEL CARDENAS ORDONES  "/>
    <s v="SOHO"/>
    <s v="CLIENTE EXTERNO"/>
    <x v="0"/>
    <m/>
    <m/>
    <m/>
    <m/>
    <m/>
    <m/>
    <m/>
    <m/>
    <m/>
    <m/>
    <m/>
    <m/>
    <m/>
    <m/>
    <m/>
    <m/>
    <m/>
    <m/>
    <m/>
    <m/>
    <m/>
    <m/>
    <m/>
    <m/>
    <m/>
    <m/>
    <m/>
    <m/>
    <m/>
    <m/>
    <m/>
    <m/>
    <m/>
    <m/>
    <m/>
    <m/>
    <m/>
    <m/>
    <m/>
    <m/>
    <m/>
    <m/>
    <m/>
    <m/>
    <m/>
    <m/>
    <m/>
    <m/>
    <m/>
    <m/>
    <m/>
    <m/>
    <m/>
    <m/>
    <m/>
    <m/>
    <m/>
    <m/>
    <m/>
    <m/>
    <m/>
    <m/>
    <m/>
    <m/>
    <m/>
    <m/>
    <m/>
    <m/>
    <m/>
    <m/>
    <m/>
    <m/>
    <m/>
    <m/>
    <m/>
    <m/>
    <m/>
    <m/>
    <m/>
    <m/>
    <m/>
    <s v="Foto de Ma del Socorro Cardenas"/>
    <s v="FIJA"/>
    <s v="HFC"/>
    <s v="PAGO YA APLICADO"/>
    <s v="BANCO DE OCCIDENTE"/>
    <s v="PAGO EN CAJA DIRECTA DEL BANCO"/>
    <m/>
    <m/>
    <m/>
    <m/>
    <m/>
    <m/>
    <m/>
    <m/>
    <m/>
    <m/>
    <m/>
    <m/>
    <m/>
    <m/>
    <m/>
    <m/>
    <m/>
    <m/>
    <m/>
    <m/>
    <m/>
    <m/>
    <m/>
    <m/>
    <m/>
    <m/>
    <x v="0"/>
    <m/>
    <m/>
    <m/>
    <m/>
    <m/>
    <s v="GESTIONADO"/>
    <m/>
    <d v="2024-01-22T00:00:00"/>
    <m/>
    <m/>
    <x v="70"/>
    <x v="4"/>
    <x v="0"/>
    <x v="0"/>
    <x v="0"/>
    <n v="1"/>
    <n v="1"/>
    <n v="1"/>
    <n v="1"/>
    <x v="2"/>
    <n v="2"/>
    <s v="92907567"/>
    <x v="2"/>
    <d v="2024-01-22T00:00:00"/>
    <x v="4949"/>
    <d v="1899-12-30T00:00:00"/>
    <d v="2024-01-22T11:19:00"/>
    <s v="11:19"/>
    <d v="1899-12-30T05:58:19"/>
    <x v="1"/>
    <x v="1"/>
    <x v="10"/>
    <x v="1"/>
    <n v="8193"/>
  </r>
  <r>
    <n v="4988"/>
    <d v="2024-01-22T17:17:11"/>
    <d v="2024-01-22T17:17:57"/>
    <s v="46044959@ventasyservicios.com.co"/>
    <s v="Brayan Enrique Cuida Castillo"/>
    <m/>
    <d v="2024-01-19T00:00:00"/>
    <s v="5:26 p. m."/>
    <x v="4"/>
    <m/>
    <m/>
    <m/>
    <m/>
    <m/>
    <m/>
    <m/>
    <m/>
    <s v="ASISTENTEADMINISTRATIVO@fullmineria.com"/>
    <s v="Re: SOLICITUD ADICIONAR LINEA CELULAR"/>
    <s v="8.21875987"/>
    <s v="FULL MINERIA S A S"/>
    <s v="SOHO"/>
    <s v="CLIENTE CLARO"/>
    <x v="0"/>
    <m/>
    <s v="MÓVIL"/>
    <m/>
    <m/>
    <s v="INCLUSIONES - EXCLUSIONES"/>
    <m/>
    <m/>
    <m/>
    <m/>
    <m/>
    <m/>
    <m/>
    <m/>
    <m/>
    <m/>
    <m/>
    <m/>
    <m/>
    <m/>
    <m/>
    <m/>
    <m/>
    <m/>
    <m/>
    <m/>
    <m/>
    <m/>
    <m/>
    <m/>
    <s v="INCLUSIÓN"/>
    <m/>
    <m/>
    <m/>
    <m/>
    <m/>
    <m/>
    <m/>
    <m/>
    <m/>
    <m/>
    <m/>
    <m/>
    <m/>
    <m/>
    <m/>
    <m/>
    <m/>
    <m/>
    <m/>
    <m/>
    <m/>
    <m/>
    <m/>
    <m/>
    <m/>
    <m/>
    <m/>
    <m/>
    <m/>
    <m/>
    <m/>
    <m/>
    <m/>
    <m/>
    <m/>
    <m/>
    <m/>
    <m/>
    <m/>
    <m/>
    <m/>
    <m/>
    <m/>
    <m/>
    <m/>
    <m/>
    <m/>
    <m/>
    <m/>
    <m/>
    <m/>
    <m/>
    <m/>
    <m/>
    <m/>
    <m/>
    <m/>
    <m/>
    <m/>
    <m/>
    <m/>
    <m/>
    <m/>
    <m/>
    <m/>
    <m/>
    <m/>
    <m/>
    <m/>
    <m/>
    <m/>
    <m/>
    <m/>
    <m/>
    <m/>
    <m/>
    <m/>
    <m/>
    <m/>
    <m/>
    <m/>
    <m/>
    <m/>
    <x v="0"/>
    <m/>
    <m/>
    <m/>
    <m/>
    <m/>
    <s v="GESTIONADO"/>
    <m/>
    <d v="2024-01-22T00:00:00"/>
    <s v="nn"/>
    <m/>
    <x v="54"/>
    <x v="0"/>
    <x v="0"/>
    <x v="6"/>
    <x v="1"/>
    <n v="1"/>
    <n v="1"/>
    <n v="1"/>
    <n v="1"/>
    <x v="0"/>
    <n v="1"/>
    <s v="8.21875987FULL MINERIA S A S"/>
    <x v="0"/>
    <d v="2024-01-22T00:00:00"/>
    <x v="4950"/>
    <d v="1899-12-30T00:00:00"/>
    <d v="2024-01-19T05:26:00"/>
    <s v="5:26"/>
    <d v="1900-01-02T11:51:57"/>
    <x v="0"/>
    <x v="0"/>
    <x v="7"/>
    <x v="0"/>
    <n v="8193"/>
  </r>
  <r>
    <n v="4989"/>
    <d v="2024-01-22T17:17:00"/>
    <d v="2024-01-22T17:18:08"/>
    <s v="45664102@ventasyservicios.com.co"/>
    <s v="Angie Tatiana Tique Cardozo"/>
    <m/>
    <d v="2024-01-22T00:00:00"/>
    <s v="11:57:00 a. m"/>
    <x v="0"/>
    <m/>
    <m/>
    <m/>
    <m/>
    <m/>
    <m/>
    <m/>
    <m/>
    <s v="claropqrmovil-38@millenium.com.co"/>
    <s v="CANCELACION SEGMENTO PYME 1427618"/>
    <s v="08267326"/>
    <s v=" NERLY MARC ROJAS SUPELANO      "/>
    <s v="SOH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22T00:00:00"/>
    <s v="NO APLICA"/>
    <s v="NO APLICA"/>
    <x v="58"/>
    <x v="0"/>
    <x v="0"/>
    <x v="5"/>
    <x v="1"/>
    <n v="1"/>
    <n v="1"/>
    <n v="1"/>
    <n v="1"/>
    <x v="0"/>
    <n v="1"/>
    <s v="08267326 NERLY MARC ROJAS SUPELANO      "/>
    <x v="2"/>
    <d v="2024-01-22T00:00:00"/>
    <x v="4951"/>
    <d v="1899-12-30T00:00:00"/>
    <d v="2024-01-22T11:57:00"/>
    <s v="11:57"/>
    <d v="1899-12-30T05:21:08"/>
    <x v="1"/>
    <x v="1"/>
    <x v="16"/>
    <x v="1"/>
    <n v="8193"/>
  </r>
  <r>
    <n v="4990"/>
    <d v="2024-01-22T17:17:38"/>
    <d v="2024-01-22T17:18:42"/>
    <s v="45077035@ventasyservicios.com.co"/>
    <s v="Diana Marcela Navia Fino"/>
    <m/>
    <d v="2024-01-22T00:00:00"/>
    <s v="11:52"/>
    <x v="3"/>
    <m/>
    <s v="15572943"/>
    <m/>
    <m/>
    <m/>
    <m/>
    <m/>
    <m/>
    <m/>
    <m/>
    <s v="8.22475179"/>
    <s v="INMOBILIARIA GOMEZ Y ASOCIADOS S.A.S. -"/>
    <s v="PYME PEQUEÑA"/>
    <s v="CLIENTE EXTERNO"/>
    <x v="0"/>
    <m/>
    <s v="MÓVIL"/>
    <m/>
    <m/>
    <s v="FACTURA"/>
    <m/>
    <m/>
    <m/>
    <m/>
    <m/>
    <m/>
    <m/>
    <m/>
    <m/>
    <m/>
    <m/>
    <m/>
    <m/>
    <m/>
    <m/>
    <m/>
    <m/>
    <m/>
    <s v="RECLAMO COBRO SERVICIOS ADICIONALES"/>
    <m/>
    <m/>
    <m/>
    <m/>
    <m/>
    <m/>
    <m/>
    <m/>
    <m/>
    <m/>
    <m/>
    <m/>
    <m/>
    <m/>
    <m/>
    <m/>
    <m/>
    <m/>
    <m/>
    <m/>
    <m/>
    <m/>
    <m/>
    <m/>
    <m/>
    <m/>
    <m/>
    <m/>
    <m/>
    <m/>
    <m/>
    <m/>
    <m/>
    <m/>
    <m/>
    <m/>
    <m/>
    <m/>
    <m/>
    <m/>
    <m/>
    <m/>
    <m/>
    <m/>
    <m/>
    <m/>
    <m/>
    <m/>
    <m/>
    <m/>
    <m/>
    <m/>
    <m/>
    <m/>
    <m/>
    <m/>
    <m/>
    <m/>
    <m/>
    <m/>
    <m/>
    <m/>
    <m/>
    <m/>
    <m/>
    <m/>
    <m/>
    <m/>
    <m/>
    <m/>
    <m/>
    <m/>
    <m/>
    <m/>
    <m/>
    <m/>
    <m/>
    <m/>
    <m/>
    <m/>
    <m/>
    <m/>
    <m/>
    <m/>
    <m/>
    <m/>
    <m/>
    <m/>
    <m/>
    <x v="0"/>
    <m/>
    <m/>
    <m/>
    <m/>
    <m/>
    <s v="GESTIONADO"/>
    <m/>
    <d v="2024-01-22T00:00:00"/>
    <m/>
    <m/>
    <x v="173"/>
    <x v="3"/>
    <x v="0"/>
    <x v="0"/>
    <x v="0"/>
    <n v="1"/>
    <n v="1"/>
    <n v="1"/>
    <n v="1"/>
    <x v="0"/>
    <n v="1"/>
    <s v="8.22475179INMOBILIARIA GOMEZ Y ASOCIADOS S.A.S. -"/>
    <x v="2"/>
    <d v="2024-01-22T00:00:00"/>
    <x v="4952"/>
    <d v="1899-12-30T00:00:00"/>
    <d v="2024-01-22T11:52:00"/>
    <s v="11:52"/>
    <d v="1899-12-30T05:26:42"/>
    <x v="1"/>
    <x v="1"/>
    <x v="29"/>
    <x v="1"/>
    <n v="8193"/>
  </r>
  <r>
    <n v="4991"/>
    <d v="2024-01-22T17:18:21"/>
    <d v="2024-01-22T17:19:17"/>
    <s v="45961452@ventasyservicios.com.co"/>
    <s v="Natalia Buenano Gonzalez"/>
    <m/>
    <d v="2024-01-22T00:00:00"/>
    <s v="7:32"/>
    <x v="0"/>
    <m/>
    <m/>
    <m/>
    <m/>
    <m/>
    <m/>
    <m/>
    <m/>
    <s v="andres.agudeloj@claro.com.co"/>
    <s v="Re: RV: SOLICITUD Actualizaci??n Contractual Cl??nica de Oftalmolog??a Sandiego S.A"/>
    <s v="11212933"/>
    <s v="CLINICA DE OFTALMOLOGIA S"/>
    <s v="PYME MEDIANA"/>
    <s v="CONSULTOR COMERCIAL"/>
    <x v="0"/>
    <m/>
    <s v="FIJO"/>
    <s v="HFC"/>
    <s v="PRODUCTO"/>
    <m/>
    <m/>
    <m/>
    <m/>
    <m/>
    <m/>
    <m/>
    <m/>
    <m/>
    <m/>
    <m/>
    <m/>
    <m/>
    <m/>
    <m/>
    <m/>
    <m/>
    <m/>
    <m/>
    <m/>
    <m/>
    <m/>
    <m/>
    <m/>
    <m/>
    <m/>
    <m/>
    <m/>
    <m/>
    <m/>
    <m/>
    <m/>
    <m/>
    <m/>
    <m/>
    <m/>
    <m/>
    <m/>
    <s v="EVALUACIÓN DE PROVEEDORES"/>
    <m/>
    <m/>
    <m/>
    <m/>
    <m/>
    <m/>
    <m/>
    <m/>
    <m/>
    <m/>
    <m/>
    <m/>
    <m/>
    <m/>
    <m/>
    <m/>
    <m/>
    <m/>
    <m/>
    <m/>
    <m/>
    <m/>
    <m/>
    <m/>
    <m/>
    <m/>
    <m/>
    <m/>
    <m/>
    <m/>
    <m/>
    <m/>
    <m/>
    <m/>
    <m/>
    <m/>
    <m/>
    <m/>
    <m/>
    <m/>
    <m/>
    <m/>
    <m/>
    <m/>
    <m/>
    <m/>
    <m/>
    <m/>
    <m/>
    <m/>
    <m/>
    <m/>
    <m/>
    <m/>
    <m/>
    <m/>
    <m/>
    <m/>
    <m/>
    <m/>
    <m/>
    <m/>
    <m/>
    <m/>
    <m/>
    <m/>
    <m/>
    <m/>
    <m/>
    <m/>
    <x v="0"/>
    <m/>
    <m/>
    <m/>
    <m/>
    <m/>
    <s v="GESTIONADO"/>
    <m/>
    <d v="2024-01-22T00:00:00"/>
    <s v="Reasignado vencido"/>
    <m/>
    <x v="152"/>
    <x v="0"/>
    <x v="0"/>
    <x v="0"/>
    <x v="0"/>
    <n v="1"/>
    <n v="1"/>
    <n v="1"/>
    <n v="1"/>
    <x v="0"/>
    <n v="1"/>
    <s v="11212933CLINICA DE OFTALMOLOGIA S"/>
    <x v="0"/>
    <d v="2024-01-22T00:00:00"/>
    <x v="4953"/>
    <d v="1899-12-30T00:00:00"/>
    <d v="2024-01-22T07:32:00"/>
    <s v="7:32"/>
    <d v="1899-12-30T09:47:17"/>
    <x v="2"/>
    <x v="0"/>
    <x v="5"/>
    <x v="1"/>
    <n v="8193"/>
  </r>
  <r>
    <n v="4992"/>
    <d v="2024-01-22T17:07:28"/>
    <d v="2024-01-22T17:22:07"/>
    <s v="45577874@ventasyservicios.com.co"/>
    <s v="David Andres Pardo Torres"/>
    <m/>
    <d v="2024-01-22T00:00:00"/>
    <s v="10:47"/>
    <x v="4"/>
    <m/>
    <m/>
    <m/>
    <m/>
    <m/>
    <m/>
    <m/>
    <m/>
    <s v="maria.gomez.ext@claro.com.co"/>
    <s v="RE: SOPORTE DE PAGO DE SERVICIOS RV: Resultado de una transacción - Multipagos PSE"/>
    <s v="13328313"/>
    <s v="VIMARCO ING TECNOLOGIA S.A.S"/>
    <s v="MICRO"/>
    <s v="CLIENTE EXTERNO"/>
    <x v="0"/>
    <m/>
    <s v="FIJO"/>
    <s v="FO"/>
    <s v="RECONEXIÓN - REINSTALACIÓN"/>
    <m/>
    <m/>
    <m/>
    <m/>
    <m/>
    <m/>
    <m/>
    <m/>
    <m/>
    <m/>
    <m/>
    <m/>
    <m/>
    <m/>
    <m/>
    <m/>
    <m/>
    <m/>
    <m/>
    <m/>
    <m/>
    <m/>
    <m/>
    <m/>
    <m/>
    <m/>
    <m/>
    <m/>
    <m/>
    <m/>
    <m/>
    <m/>
    <m/>
    <m/>
    <m/>
    <m/>
    <m/>
    <m/>
    <m/>
    <m/>
    <m/>
    <m/>
    <s v="REINSTALACIÓN / RECONEXIÓN POR MORA"/>
    <m/>
    <m/>
    <m/>
    <m/>
    <m/>
    <m/>
    <m/>
    <m/>
    <m/>
    <m/>
    <m/>
    <m/>
    <m/>
    <m/>
    <m/>
    <m/>
    <m/>
    <m/>
    <m/>
    <m/>
    <m/>
    <m/>
    <m/>
    <m/>
    <m/>
    <m/>
    <m/>
    <m/>
    <m/>
    <m/>
    <m/>
    <m/>
    <m/>
    <m/>
    <m/>
    <m/>
    <m/>
    <m/>
    <m/>
    <m/>
    <m/>
    <m/>
    <m/>
    <m/>
    <m/>
    <m/>
    <m/>
    <m/>
    <m/>
    <m/>
    <m/>
    <m/>
    <m/>
    <m/>
    <m/>
    <m/>
    <m/>
    <m/>
    <m/>
    <m/>
    <m/>
    <m/>
    <m/>
    <m/>
    <m/>
    <m/>
    <x v="0"/>
    <m/>
    <m/>
    <m/>
    <m/>
    <m/>
    <s v="GESTIONADO"/>
    <m/>
    <d v="2024-01-22T00:00:00"/>
    <s v="20710921"/>
    <m/>
    <x v="33"/>
    <x v="0"/>
    <x v="0"/>
    <x v="2"/>
    <x v="1"/>
    <n v="1"/>
    <n v="1"/>
    <n v="1"/>
    <n v="1"/>
    <x v="0"/>
    <n v="1"/>
    <s v="13328313VIMARCO ING TECNOLOGIA S.A.S"/>
    <x v="0"/>
    <d v="2024-01-22T00:00:00"/>
    <x v="4954"/>
    <d v="1899-12-30T00:00:00"/>
    <d v="2024-01-22T10:47:00"/>
    <s v="10:47"/>
    <d v="1899-12-30T06:35:07"/>
    <x v="2"/>
    <x v="2"/>
    <x v="14"/>
    <x v="0"/>
    <n v="8193"/>
  </r>
  <r>
    <n v="4993"/>
    <d v="2024-01-22T17:23:35"/>
    <d v="2024-01-22T17:24:44"/>
    <s v="45077035@ventasyservicios.com.co"/>
    <s v="Diana Marcela Navia Fino"/>
    <m/>
    <d v="2024-01-22T00:00:00"/>
    <s v="13:07"/>
    <x v="3"/>
    <m/>
    <s v="15573005"/>
    <m/>
    <m/>
    <m/>
    <m/>
    <m/>
    <m/>
    <m/>
    <m/>
    <s v="8.21714008"/>
    <s v="FRIGOCARNES LTDA "/>
    <s v="PYME MEDIANA"/>
    <s v="CLIENTE EXTERNO"/>
    <x v="0"/>
    <m/>
    <s v="MÓVIL"/>
    <m/>
    <m/>
    <s v="LÍNEA NUEVA"/>
    <m/>
    <m/>
    <m/>
    <m/>
    <m/>
    <m/>
    <m/>
    <m/>
    <m/>
    <m/>
    <m/>
    <m/>
    <m/>
    <m/>
    <m/>
    <m/>
    <m/>
    <m/>
    <m/>
    <m/>
    <m/>
    <m/>
    <m/>
    <m/>
    <m/>
    <m/>
    <m/>
    <m/>
    <m/>
    <s v="INFORMACIÓN - ACLARACIÓN"/>
    <m/>
    <m/>
    <m/>
    <m/>
    <m/>
    <m/>
    <m/>
    <m/>
    <m/>
    <m/>
    <m/>
    <m/>
    <m/>
    <m/>
    <m/>
    <m/>
    <m/>
    <m/>
    <m/>
    <m/>
    <m/>
    <m/>
    <m/>
    <m/>
    <m/>
    <m/>
    <m/>
    <m/>
    <m/>
    <m/>
    <m/>
    <m/>
    <m/>
    <m/>
    <m/>
    <m/>
    <m/>
    <m/>
    <m/>
    <m/>
    <m/>
    <m/>
    <m/>
    <m/>
    <m/>
    <m/>
    <m/>
    <m/>
    <m/>
    <m/>
    <m/>
    <m/>
    <m/>
    <m/>
    <m/>
    <m/>
    <m/>
    <m/>
    <m/>
    <m/>
    <m/>
    <m/>
    <m/>
    <m/>
    <m/>
    <m/>
    <m/>
    <m/>
    <m/>
    <m/>
    <m/>
    <m/>
    <m/>
    <m/>
    <m/>
    <m/>
    <m/>
    <m/>
    <x v="0"/>
    <m/>
    <m/>
    <m/>
    <m/>
    <m/>
    <s v="GESTIONADO"/>
    <m/>
    <d v="2024-01-22T00:00:00"/>
    <m/>
    <m/>
    <x v="15"/>
    <x v="3"/>
    <x v="0"/>
    <x v="0"/>
    <x v="0"/>
    <n v="1"/>
    <n v="1"/>
    <n v="1"/>
    <n v="1"/>
    <x v="0"/>
    <n v="1"/>
    <s v="8.21714008FRIGOCARNES LTDA "/>
    <x v="2"/>
    <d v="2024-01-22T00:00:00"/>
    <x v="4955"/>
    <d v="1899-12-30T00:00:00"/>
    <d v="2024-01-22T13:07:00"/>
    <s v="13:07"/>
    <d v="1899-12-30T04:17:44"/>
    <x v="1"/>
    <x v="1"/>
    <x v="29"/>
    <x v="1"/>
    <n v="8193"/>
  </r>
  <r>
    <n v="4994"/>
    <d v="2024-01-22T17:25:48"/>
    <d v="2024-01-22T17:29:57"/>
    <s v="45981202@ventasyservicios.com.co"/>
    <s v="Candida Mayerli Moyano Casallas"/>
    <m/>
    <d v="2024-01-22T00:00:00"/>
    <s v="22/01/2024 11:31 a. m."/>
    <x v="5"/>
    <m/>
    <m/>
    <m/>
    <m/>
    <m/>
    <m/>
    <m/>
    <m/>
    <m/>
    <m/>
    <s v="13306628"/>
    <s v="WILLIAN ALONSO JIMENEZ JARAMILLO"/>
    <s v="PYME PEQUEÑA"/>
    <s v="CLIENTE EXTERNO"/>
    <x v="0"/>
    <m/>
    <m/>
    <m/>
    <m/>
    <m/>
    <m/>
    <m/>
    <m/>
    <m/>
    <m/>
    <m/>
    <m/>
    <m/>
    <m/>
    <m/>
    <m/>
    <m/>
    <m/>
    <m/>
    <m/>
    <m/>
    <m/>
    <m/>
    <m/>
    <m/>
    <m/>
    <m/>
    <m/>
    <m/>
    <m/>
    <m/>
    <m/>
    <m/>
    <m/>
    <m/>
    <m/>
    <m/>
    <m/>
    <m/>
    <m/>
    <m/>
    <m/>
    <m/>
    <m/>
    <m/>
    <m/>
    <m/>
    <m/>
    <m/>
    <m/>
    <m/>
    <m/>
    <m/>
    <m/>
    <m/>
    <m/>
    <m/>
    <m/>
    <m/>
    <m/>
    <m/>
    <m/>
    <m/>
    <m/>
    <m/>
    <m/>
    <m/>
    <m/>
    <m/>
    <m/>
    <m/>
    <m/>
    <m/>
    <m/>
    <m/>
    <m/>
    <m/>
    <m/>
    <m/>
    <m/>
    <m/>
    <s v="Solicitud activación del servicio"/>
    <s v="FIJA"/>
    <s v="FO"/>
    <s v="PAGO YA APLICADO"/>
    <s v="APP MI CLARO"/>
    <s v="PAGO EN CAJA DIRECTA DEL BANCO"/>
    <m/>
    <m/>
    <m/>
    <m/>
    <m/>
    <m/>
    <m/>
    <m/>
    <m/>
    <m/>
    <m/>
    <m/>
    <m/>
    <m/>
    <m/>
    <m/>
    <m/>
    <m/>
    <m/>
    <m/>
    <m/>
    <m/>
    <m/>
    <m/>
    <m/>
    <m/>
    <x v="0"/>
    <m/>
    <m/>
    <m/>
    <m/>
    <m/>
    <s v="GESTIONADO"/>
    <m/>
    <d v="2024-01-22T00:00:00"/>
    <m/>
    <m/>
    <x v="70"/>
    <x v="4"/>
    <x v="0"/>
    <x v="0"/>
    <x v="0"/>
    <n v="1"/>
    <n v="1"/>
    <n v="1"/>
    <n v="1"/>
    <x v="0"/>
    <n v="1"/>
    <s v="13306628"/>
    <x v="2"/>
    <d v="2024-01-22T00:00:00"/>
    <x v="4956"/>
    <d v="1899-12-30T00:00:00"/>
    <d v="2024-01-22T11:31:00"/>
    <s v="22/01/2024 11:31"/>
    <d v="1899-12-30T05:58:57"/>
    <x v="1"/>
    <x v="1"/>
    <x v="10"/>
    <x v="1"/>
    <n v="8193"/>
  </r>
  <r>
    <n v="4995"/>
    <d v="2024-01-22T17:29:10"/>
    <d v="2024-01-22T17:30:01"/>
    <s v="45961588@ventasyservicios.com.co"/>
    <s v="Brian Fernando Camacho Hernandez"/>
    <m/>
    <d v="2024-01-20T00:00:00"/>
    <s v="1239"/>
    <x v="4"/>
    <m/>
    <m/>
    <m/>
    <m/>
    <m/>
    <m/>
    <m/>
    <m/>
    <s v="galeanomonica74@hotmail.com"/>
    <s v="Re: Cancelación servicio hogar"/>
    <s v="97207555"/>
    <s v="VALUE PARTNESS GROUP SAS "/>
    <s v="SOHO"/>
    <s v="CLIENTE EXTERNO"/>
    <x v="0"/>
    <m/>
    <s v="FIJO"/>
    <s v="HFC"/>
    <s v="CANCELACIÓN DE SERVICIO"/>
    <m/>
    <m/>
    <m/>
    <m/>
    <m/>
    <m/>
    <m/>
    <s v="INFORMACIÓN - ACLARACIÓN"/>
    <m/>
    <m/>
    <m/>
    <m/>
    <m/>
    <m/>
    <m/>
    <m/>
    <m/>
    <m/>
    <m/>
    <m/>
    <m/>
    <m/>
    <m/>
    <m/>
    <m/>
    <m/>
    <m/>
    <m/>
    <m/>
    <m/>
    <m/>
    <m/>
    <m/>
    <m/>
    <m/>
    <m/>
    <m/>
    <m/>
    <m/>
    <m/>
    <m/>
    <m/>
    <m/>
    <m/>
    <m/>
    <m/>
    <m/>
    <m/>
    <m/>
    <m/>
    <m/>
    <m/>
    <m/>
    <m/>
    <m/>
    <m/>
    <m/>
    <m/>
    <m/>
    <m/>
    <m/>
    <m/>
    <m/>
    <m/>
    <m/>
    <m/>
    <m/>
    <m/>
    <m/>
    <m/>
    <m/>
    <m/>
    <m/>
    <m/>
    <m/>
    <m/>
    <m/>
    <m/>
    <m/>
    <m/>
    <m/>
    <m/>
    <m/>
    <m/>
    <m/>
    <m/>
    <m/>
    <m/>
    <m/>
    <m/>
    <m/>
    <m/>
    <m/>
    <m/>
    <m/>
    <m/>
    <m/>
    <m/>
    <m/>
    <m/>
    <m/>
    <m/>
    <m/>
    <m/>
    <m/>
    <m/>
    <m/>
    <m/>
    <m/>
    <x v="0"/>
    <m/>
    <m/>
    <m/>
    <m/>
    <m/>
    <s v="GESTIONADO"/>
    <m/>
    <d v="2024-01-22T00:00:00"/>
    <s v="n"/>
    <s v="n"/>
    <x v="58"/>
    <x v="0"/>
    <x v="0"/>
    <x v="21"/>
    <x v="1"/>
    <n v="1"/>
    <n v="1"/>
    <n v="1"/>
    <n v="1"/>
    <x v="0"/>
    <n v="1"/>
    <s v="97207555VALUE PARTNESS GROUP SAS "/>
    <x v="0"/>
    <d v="2024-01-22T00:00:00"/>
    <x v="4957"/>
    <d v="1899-12-30T00:00:00"/>
    <d v="2024-01-20T00:00:00"/>
    <s v="Hora mal diligenciada."/>
    <d v="1900-01-01T17:30:01"/>
    <x v="0"/>
    <x v="0"/>
    <x v="21"/>
    <x v="0"/>
    <n v="8193"/>
  </r>
  <r>
    <n v="4996"/>
    <d v="2024-01-22T17:29:05"/>
    <d v="2024-01-22T17:30:12"/>
    <s v="45077035@ventasyservicios.com.co"/>
    <s v="Diana Marcela Navia Fino"/>
    <m/>
    <d v="2024-01-22T00:00:00"/>
    <s v="13:13"/>
    <x v="3"/>
    <m/>
    <s v="15573006"/>
    <m/>
    <m/>
    <m/>
    <m/>
    <m/>
    <m/>
    <m/>
    <m/>
    <s v="8.22488810"/>
    <s v="RB GROUP SAS -"/>
    <s v="PYME MEDIANA"/>
    <s v="CLIENTE EXTERNO"/>
    <x v="0"/>
    <m/>
    <s v="MÓVIL"/>
    <m/>
    <m/>
    <s v="CANCELACIÓN DE LÍNEA"/>
    <m/>
    <m/>
    <m/>
    <m/>
    <m/>
    <s v="INFORMACIÓN - ACLARACIÓN"/>
    <m/>
    <m/>
    <m/>
    <m/>
    <m/>
    <m/>
    <m/>
    <m/>
    <m/>
    <m/>
    <m/>
    <m/>
    <m/>
    <m/>
    <m/>
    <m/>
    <m/>
    <m/>
    <m/>
    <m/>
    <m/>
    <m/>
    <m/>
    <m/>
    <m/>
    <m/>
    <m/>
    <m/>
    <m/>
    <m/>
    <m/>
    <m/>
    <m/>
    <m/>
    <m/>
    <m/>
    <m/>
    <m/>
    <m/>
    <m/>
    <m/>
    <m/>
    <m/>
    <m/>
    <m/>
    <m/>
    <m/>
    <m/>
    <m/>
    <m/>
    <m/>
    <m/>
    <m/>
    <m/>
    <m/>
    <m/>
    <m/>
    <m/>
    <m/>
    <m/>
    <m/>
    <m/>
    <m/>
    <m/>
    <m/>
    <m/>
    <m/>
    <m/>
    <m/>
    <m/>
    <m/>
    <m/>
    <m/>
    <m/>
    <m/>
    <m/>
    <m/>
    <m/>
    <m/>
    <m/>
    <m/>
    <m/>
    <m/>
    <m/>
    <m/>
    <m/>
    <m/>
    <m/>
    <m/>
    <m/>
    <m/>
    <m/>
    <m/>
    <m/>
    <m/>
    <m/>
    <m/>
    <m/>
    <m/>
    <m/>
    <m/>
    <m/>
    <x v="0"/>
    <m/>
    <m/>
    <m/>
    <m/>
    <m/>
    <s v="GESTIONADO"/>
    <m/>
    <d v="2024-01-22T00:00:00"/>
    <m/>
    <m/>
    <x v="61"/>
    <x v="3"/>
    <x v="0"/>
    <x v="0"/>
    <x v="0"/>
    <n v="1"/>
    <n v="1"/>
    <n v="1"/>
    <n v="1"/>
    <x v="0"/>
    <n v="1"/>
    <s v="8.22488810RB GROUP SAS -"/>
    <x v="2"/>
    <d v="2024-01-22T00:00:00"/>
    <x v="4958"/>
    <d v="1899-12-30T00:00:00"/>
    <d v="2024-01-22T13:13:00"/>
    <s v="13:13"/>
    <d v="1899-12-30T04:17:12"/>
    <x v="1"/>
    <x v="1"/>
    <x v="29"/>
    <x v="1"/>
    <n v="8193"/>
  </r>
  <r>
    <n v="4997"/>
    <d v="2024-01-22T17:33:35"/>
    <d v="2024-01-22T17:34:43"/>
    <s v="45077035@ventasyservicios.com.co"/>
    <s v="Diana Marcela Navia Fino"/>
    <m/>
    <d v="2024-01-22T00:00:00"/>
    <s v="13:22"/>
    <x v="3"/>
    <m/>
    <s v="15573012"/>
    <m/>
    <m/>
    <m/>
    <m/>
    <m/>
    <m/>
    <m/>
    <m/>
    <s v="8.22371656.00.00.100092"/>
    <s v="DUQUESA SA -"/>
    <s v="PYME PEQUEÑA"/>
    <s v="CLIENTE EXTERNO"/>
    <x v="0"/>
    <m/>
    <s v="MÓVIL"/>
    <m/>
    <m/>
    <s v="SUSPENSIÓN POR ROBO PERDIDA"/>
    <m/>
    <m/>
    <m/>
    <m/>
    <m/>
    <m/>
    <m/>
    <m/>
    <m/>
    <m/>
    <m/>
    <m/>
    <m/>
    <m/>
    <m/>
    <m/>
    <m/>
    <m/>
    <m/>
    <m/>
    <m/>
    <m/>
    <m/>
    <m/>
    <m/>
    <m/>
    <m/>
    <m/>
    <m/>
    <m/>
    <m/>
    <m/>
    <m/>
    <m/>
    <m/>
    <m/>
    <m/>
    <m/>
    <m/>
    <m/>
    <m/>
    <m/>
    <m/>
    <m/>
    <m/>
    <m/>
    <m/>
    <m/>
    <m/>
    <m/>
    <m/>
    <m/>
    <m/>
    <m/>
    <m/>
    <m/>
    <s v="INFORMACIÓN - ACLARACIÓN"/>
    <m/>
    <m/>
    <m/>
    <m/>
    <m/>
    <m/>
    <m/>
    <m/>
    <m/>
    <m/>
    <m/>
    <m/>
    <m/>
    <m/>
    <m/>
    <m/>
    <m/>
    <m/>
    <m/>
    <m/>
    <m/>
    <m/>
    <m/>
    <m/>
    <m/>
    <m/>
    <m/>
    <m/>
    <m/>
    <m/>
    <m/>
    <m/>
    <m/>
    <m/>
    <m/>
    <m/>
    <m/>
    <m/>
    <m/>
    <m/>
    <m/>
    <m/>
    <m/>
    <m/>
    <m/>
    <m/>
    <m/>
    <m/>
    <m/>
    <m/>
    <m/>
    <x v="0"/>
    <m/>
    <m/>
    <m/>
    <m/>
    <m/>
    <s v="GESTIONADO"/>
    <m/>
    <d v="2024-01-22T00:00:00"/>
    <m/>
    <m/>
    <x v="51"/>
    <x v="3"/>
    <x v="0"/>
    <x v="0"/>
    <x v="0"/>
    <n v="1"/>
    <n v="1"/>
    <n v="1"/>
    <n v="1"/>
    <x v="0"/>
    <n v="1"/>
    <s v="8.22371656.00.00.100092DUQUESA SA -"/>
    <x v="2"/>
    <d v="2024-01-22T00:00:00"/>
    <x v="4959"/>
    <d v="1899-12-30T00:00:00"/>
    <d v="2024-01-22T13:22:00"/>
    <s v="13:22"/>
    <d v="1899-12-30T04:12:43"/>
    <x v="1"/>
    <x v="1"/>
    <x v="29"/>
    <x v="1"/>
    <n v="8193"/>
  </r>
  <r>
    <n v="4998"/>
    <d v="2024-01-22T17:30:24"/>
    <d v="2024-01-22T17:35:52"/>
    <s v="45981202@ventasyservicios.com.co"/>
    <s v="Candida Mayerli Moyano Casallas"/>
    <m/>
    <d v="2024-01-22T00:00:00"/>
    <s v="11:35 a. m"/>
    <x v="5"/>
    <m/>
    <m/>
    <m/>
    <m/>
    <m/>
    <m/>
    <m/>
    <m/>
    <m/>
    <m/>
    <s v="20536"/>
    <s v="ASOCIACION COLOMBIANA DE EMPRESAS DE LICORERIAS."/>
    <s v="PYME MEDIANA"/>
    <s v="CLIENTE EXTERNO"/>
    <x v="0"/>
    <m/>
    <m/>
    <m/>
    <m/>
    <m/>
    <m/>
    <m/>
    <m/>
    <m/>
    <m/>
    <m/>
    <m/>
    <m/>
    <m/>
    <m/>
    <m/>
    <m/>
    <m/>
    <m/>
    <m/>
    <m/>
    <m/>
    <m/>
    <m/>
    <m/>
    <m/>
    <m/>
    <m/>
    <m/>
    <m/>
    <m/>
    <m/>
    <m/>
    <m/>
    <m/>
    <m/>
    <m/>
    <m/>
    <m/>
    <m/>
    <m/>
    <m/>
    <m/>
    <m/>
    <m/>
    <m/>
    <m/>
    <m/>
    <m/>
    <m/>
    <m/>
    <m/>
    <m/>
    <m/>
    <m/>
    <m/>
    <m/>
    <m/>
    <m/>
    <m/>
    <m/>
    <m/>
    <m/>
    <m/>
    <m/>
    <m/>
    <m/>
    <m/>
    <m/>
    <m/>
    <m/>
    <m/>
    <m/>
    <m/>
    <m/>
    <m/>
    <m/>
    <m/>
    <m/>
    <m/>
    <m/>
    <s v="Soportes de pago Nit 860.508.737-1"/>
    <s v="FIJA"/>
    <s v="FO"/>
    <s v="PAGO YA APLICADO"/>
    <s v="CAV CLARO"/>
    <s v="TRANSFERENCIA CON PAGO A LA REFERENCIA"/>
    <m/>
    <m/>
    <m/>
    <m/>
    <m/>
    <m/>
    <m/>
    <m/>
    <m/>
    <m/>
    <m/>
    <m/>
    <m/>
    <m/>
    <m/>
    <m/>
    <m/>
    <m/>
    <m/>
    <m/>
    <m/>
    <m/>
    <m/>
    <m/>
    <m/>
    <m/>
    <x v="0"/>
    <m/>
    <m/>
    <m/>
    <m/>
    <m/>
    <s v="GESTIONADO"/>
    <m/>
    <d v="2024-01-22T00:00:00"/>
    <m/>
    <m/>
    <x v="70"/>
    <x v="4"/>
    <x v="0"/>
    <x v="27"/>
    <x v="1"/>
    <n v="1"/>
    <n v="1"/>
    <n v="1"/>
    <n v="1"/>
    <x v="0"/>
    <n v="1"/>
    <s v="20536"/>
    <x v="0"/>
    <d v="2024-01-22T00:00:00"/>
    <x v="4960"/>
    <d v="1899-12-30T00:00:00"/>
    <d v="2024-01-22T11:35:00"/>
    <s v="11:35"/>
    <d v="1899-12-30T06:00:52"/>
    <x v="2"/>
    <x v="2"/>
    <x v="10"/>
    <x v="1"/>
    <n v="8193"/>
  </r>
  <r>
    <n v="4999"/>
    <d v="2024-01-22T17:38:30"/>
    <d v="2024-01-22T17:39:56"/>
    <s v="45077035@ventasyservicios.com.co"/>
    <s v="Diana Marcela Navia Fino"/>
    <m/>
    <d v="2024-01-22T00:00:00"/>
    <s v="13:32"/>
    <x v="3"/>
    <m/>
    <s v="15573018"/>
    <m/>
    <m/>
    <m/>
    <m/>
    <m/>
    <m/>
    <m/>
    <m/>
    <s v="8.22277457.00.00.100006"/>
    <s v="FERROSOS SAS - "/>
    <s v="PYME MEDIANA"/>
    <s v="CLIENTE EXTERNO"/>
    <x v="0"/>
    <m/>
    <s v="MÓVIL"/>
    <m/>
    <m/>
    <s v="GESTIÓN DE IMEI"/>
    <m/>
    <m/>
    <m/>
    <m/>
    <m/>
    <m/>
    <m/>
    <m/>
    <m/>
    <m/>
    <m/>
    <m/>
    <m/>
    <m/>
    <m/>
    <m/>
    <m/>
    <m/>
    <m/>
    <m/>
    <m/>
    <m/>
    <s v="IMEI SIN REGISTRO"/>
    <m/>
    <m/>
    <m/>
    <m/>
    <m/>
    <m/>
    <m/>
    <m/>
    <m/>
    <m/>
    <m/>
    <m/>
    <m/>
    <m/>
    <m/>
    <m/>
    <m/>
    <m/>
    <m/>
    <m/>
    <m/>
    <m/>
    <m/>
    <m/>
    <m/>
    <m/>
    <m/>
    <m/>
    <m/>
    <m/>
    <m/>
    <m/>
    <m/>
    <m/>
    <m/>
    <m/>
    <m/>
    <m/>
    <m/>
    <m/>
    <m/>
    <m/>
    <m/>
    <m/>
    <m/>
    <m/>
    <m/>
    <m/>
    <m/>
    <m/>
    <m/>
    <m/>
    <m/>
    <m/>
    <m/>
    <m/>
    <m/>
    <m/>
    <m/>
    <m/>
    <m/>
    <m/>
    <m/>
    <m/>
    <m/>
    <m/>
    <m/>
    <m/>
    <m/>
    <m/>
    <m/>
    <m/>
    <m/>
    <m/>
    <m/>
    <m/>
    <m/>
    <m/>
    <m/>
    <m/>
    <m/>
    <m/>
    <m/>
    <m/>
    <m/>
    <x v="0"/>
    <m/>
    <m/>
    <m/>
    <m/>
    <m/>
    <s v="GESTIONADO"/>
    <m/>
    <d v="2024-01-22T00:00:00"/>
    <m/>
    <m/>
    <x v="73"/>
    <x v="3"/>
    <x v="0"/>
    <x v="22"/>
    <x v="1"/>
    <n v="1"/>
    <n v="1"/>
    <n v="1"/>
    <n v="1"/>
    <x v="0"/>
    <n v="1"/>
    <s v="8.22277457.00.00.100006FERROSOS SAS - "/>
    <x v="2"/>
    <d v="2024-01-22T00:00:00"/>
    <x v="4961"/>
    <d v="1899-12-30T00:00:00"/>
    <d v="2024-01-22T13:32:00"/>
    <s v="13:32"/>
    <d v="1899-12-30T04:07:56"/>
    <x v="1"/>
    <x v="1"/>
    <x v="29"/>
    <x v="1"/>
    <n v="8193"/>
  </r>
  <r>
    <n v="5000"/>
    <d v="2024-01-22T17:40:17"/>
    <d v="2024-01-22T17:41:32"/>
    <s v="45961452@ventasyservicios.com.co"/>
    <s v="Natalia Buenano Gonzalez"/>
    <m/>
    <d v="2024-01-22T00:00:00"/>
    <s v="15:45"/>
    <x v="0"/>
    <m/>
    <m/>
    <m/>
    <m/>
    <m/>
    <m/>
    <m/>
    <m/>
    <s v="oswal.cuesto@claro.com.co"/>
    <s v="RV: Revision de lineas  ESIM"/>
    <s v="8.22478268"/>
    <s v="HQ5 SAS"/>
    <s v="PYME MEDIANA"/>
    <s v="CLIENTE EXTERNO"/>
    <x v="0"/>
    <m/>
    <s v="MÓVIL"/>
    <m/>
    <m/>
    <s v="FALLAS TÉCNICAS"/>
    <m/>
    <m/>
    <m/>
    <m/>
    <m/>
    <m/>
    <m/>
    <m/>
    <m/>
    <m/>
    <m/>
    <m/>
    <m/>
    <m/>
    <m/>
    <m/>
    <m/>
    <m/>
    <m/>
    <s v="PROGRAMACIÓN O MANEJO DE EQUIPOS"/>
    <m/>
    <m/>
    <m/>
    <m/>
    <m/>
    <m/>
    <m/>
    <m/>
    <m/>
    <m/>
    <m/>
    <m/>
    <m/>
    <m/>
    <m/>
    <m/>
    <m/>
    <m/>
    <m/>
    <m/>
    <m/>
    <m/>
    <m/>
    <m/>
    <m/>
    <m/>
    <m/>
    <m/>
    <m/>
    <m/>
    <m/>
    <m/>
    <m/>
    <m/>
    <m/>
    <m/>
    <m/>
    <m/>
    <m/>
    <m/>
    <m/>
    <m/>
    <m/>
    <m/>
    <m/>
    <m/>
    <m/>
    <m/>
    <m/>
    <m/>
    <m/>
    <m/>
    <m/>
    <m/>
    <m/>
    <m/>
    <m/>
    <m/>
    <m/>
    <m/>
    <m/>
    <m/>
    <m/>
    <m/>
    <m/>
    <m/>
    <m/>
    <m/>
    <m/>
    <m/>
    <m/>
    <m/>
    <m/>
    <m/>
    <m/>
    <m/>
    <m/>
    <m/>
    <m/>
    <m/>
    <m/>
    <m/>
    <m/>
    <m/>
    <m/>
    <m/>
    <m/>
    <m/>
    <x v="2"/>
    <s v="3160186454"/>
    <s v="Juan Camilo Bulla Monroy"/>
    <s v="4"/>
    <s v="14"/>
    <s v="CL 52A # 18-73"/>
    <s v="GESTIONADO"/>
    <m/>
    <d v="2024-01-22T00:00:00"/>
    <m/>
    <m/>
    <x v="134"/>
    <x v="0"/>
    <x v="0"/>
    <x v="19"/>
    <x v="1"/>
    <n v="1"/>
    <n v="1"/>
    <n v="1"/>
    <n v="1"/>
    <x v="0"/>
    <n v="1"/>
    <s v="8.22478268HQ5 SAS"/>
    <x v="2"/>
    <d v="2024-01-22T00:00:00"/>
    <x v="4962"/>
    <d v="1899-12-30T00:00:00"/>
    <d v="2024-01-22T15:45:00"/>
    <s v="15:45"/>
    <d v="1899-12-30T01:56:32"/>
    <x v="1"/>
    <x v="1"/>
    <x v="5"/>
    <x v="1"/>
    <n v="81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C2624BF-1622-46C6-8AA2-9A217AE4C7E8}" name="TablaDinámica15" cacheId="126" applyNumberFormats="0" applyBorderFormats="0" applyFontFormats="0" applyPatternFormats="0" applyAlignmentFormats="0" applyWidthHeightFormats="1" dataCaption="Valores" updatedVersion="7" minRefreshableVersion="5" useAutoFormatting="1" itemPrintTitles="1" createdVersion="7" indent="0" outline="1" outlineData="1" multipleFieldFilters="0">
  <location ref="DN4:DQ11" firstHeaderRow="0" firstDataRow="1" firstDataCol="1" rowPageCount="1" colPageCount="1"/>
  <pivotFields count="19">
    <pivotField numFmtId="14" showAll="0">
      <items count="12">
        <item x="0"/>
        <item x="1"/>
        <item x="2"/>
        <item x="3"/>
        <item x="4"/>
        <item x="5"/>
        <item x="6"/>
        <item x="7"/>
        <item x="8"/>
        <item x="9"/>
        <item x="10"/>
        <item t="default"/>
      </items>
    </pivotField>
    <pivotField axis="axisPage" showAll="0">
      <items count="4">
        <item x="1"/>
        <item x="2"/>
        <item x="0"/>
        <item t="default"/>
      </items>
    </pivotField>
    <pivotField axis="axisRow" showAll="0">
      <items count="12">
        <item x="0"/>
        <item x="4"/>
        <item x="5"/>
        <item x="6"/>
        <item x="7"/>
        <item x="1"/>
        <item x="2"/>
        <item x="3"/>
        <item x="10"/>
        <item x="8"/>
        <item x="9"/>
        <item t="default"/>
      </items>
    </pivotField>
    <pivotField dataField="1" showAll="0"/>
    <pivotField dataField="1"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items count="3">
        <item x="1"/>
        <item x="0"/>
        <item t="default"/>
      </items>
    </pivotField>
    <pivotField dataField="1" dragToRow="0" dragToCol="0" dragToPage="0" showAll="0" defaultSubtotal="0"/>
  </pivotFields>
  <rowFields count="1">
    <field x="2"/>
  </rowFields>
  <rowItems count="7">
    <i>
      <x/>
    </i>
    <i>
      <x v="5"/>
    </i>
    <i>
      <x v="6"/>
    </i>
    <i>
      <x v="7"/>
    </i>
    <i>
      <x v="9"/>
    </i>
    <i>
      <x v="10"/>
    </i>
    <i t="grand">
      <x/>
    </i>
  </rowItems>
  <colFields count="1">
    <field x="-2"/>
  </colFields>
  <colItems count="3">
    <i>
      <x/>
    </i>
    <i i="1">
      <x v="1"/>
    </i>
    <i i="2">
      <x v="2"/>
    </i>
  </colItems>
  <pageFields count="1">
    <pageField fld="1" item="2" hier="-1"/>
  </pageFields>
  <dataFields count="3">
    <dataField name="Suma de Base" fld="3" baseField="0" baseItem="0"/>
    <dataField name="Suma de Registros" fld="4" baseField="0" baseItem="0"/>
    <dataField name="Suma de Suma" fld="18" baseField="0" baseItem="0" numFmtId="165"/>
  </dataFields>
  <formats count="5">
    <format dxfId="2">
      <pivotArea outline="0" collapsedLevelsAreSubtotals="1" fieldPosition="0"/>
    </format>
    <format dxfId="3">
      <pivotArea dataOnly="0" labelOnly="1" outline="0" axis="axisValues" fieldPosition="0"/>
    </format>
    <format dxfId="4">
      <pivotArea field="17" type="button" dataOnly="0" labelOnly="1" outline="0"/>
    </format>
    <format dxfId="5">
      <pivotArea field="0" type="button" dataOnly="0" labelOnly="1" outline="0"/>
    </format>
    <format dxfId="6">
      <pivotArea dataOnly="0" labelOnly="1" grandRow="1" outline="0" fieldPosition="0"/>
    </format>
  </formats>
  <pivotTableStyleInfo name="PivotStyleLight16" showRowHeaders="1" showColHeaders="1" showRowStripes="0" showColStripes="0" showLastColumn="1"/>
  <filters count="1">
    <filter fld="0" type="dateBetween" evalOrder="-1" id="81" name="Fecha">
      <autoFilter ref="A1">
        <filterColumn colId="0">
          <customFilters and="1">
            <customFilter operator="greaterThanOrEqual" val="45383"/>
            <customFilter operator="lessThanOrEqual" val="4541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3C50491-743D-444B-8403-94B2FBC3C8BD}" name="TablaDinámica14" cacheId="126" applyNumberFormats="0" applyBorderFormats="0" applyFontFormats="0" applyPatternFormats="0" applyAlignmentFormats="0" applyWidthHeightFormats="1" dataCaption="Valores" updatedVersion="7" minRefreshableVersion="5" useAutoFormatting="1" itemPrintTitles="1" createdVersion="7" indent="0" outline="1" outlineData="1" multipleFieldFilters="0">
  <location ref="DI4:DL15" firstHeaderRow="0" firstDataRow="1" firstDataCol="1" rowPageCount="1" colPageCount="1"/>
  <pivotFields count="19">
    <pivotField numFmtId="14" showAll="0">
      <items count="12">
        <item x="0"/>
        <item x="1"/>
        <item x="2"/>
        <item x="3"/>
        <item x="4"/>
        <item x="5"/>
        <item x="6"/>
        <item x="7"/>
        <item x="8"/>
        <item x="9"/>
        <item x="10"/>
        <item t="default"/>
      </items>
    </pivotField>
    <pivotField axis="axisPage" showAll="0">
      <items count="4">
        <item x="1"/>
        <item x="2"/>
        <item x="0"/>
        <item t="default"/>
      </items>
    </pivotField>
    <pivotField axis="axisRow" showAll="0">
      <items count="12">
        <item x="0"/>
        <item x="4"/>
        <item x="5"/>
        <item x="6"/>
        <item x="7"/>
        <item x="1"/>
        <item x="2"/>
        <item x="3"/>
        <item x="10"/>
        <item x="8"/>
        <item x="9"/>
        <item t="default"/>
      </items>
    </pivotField>
    <pivotField dataField="1" showAll="0"/>
    <pivotField dataField="1"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pivotField numFmtId="165" showAll="0">
      <items count="3">
        <item x="1"/>
        <item x="0"/>
        <item t="default"/>
      </items>
    </pivotField>
    <pivotField dataField="1" dragToRow="0" dragToCol="0" dragToPage="0" showAll="0" defaultSubtotal="0"/>
  </pivotFields>
  <rowFields count="1">
    <field x="2"/>
  </rowFields>
  <rowItems count="11">
    <i>
      <x v="1"/>
    </i>
    <i>
      <x v="2"/>
    </i>
    <i>
      <x v="3"/>
    </i>
    <i>
      <x v="4"/>
    </i>
    <i>
      <x v="5"/>
    </i>
    <i>
      <x v="6"/>
    </i>
    <i>
      <x v="7"/>
    </i>
    <i>
      <x v="8"/>
    </i>
    <i>
      <x v="9"/>
    </i>
    <i>
      <x v="10"/>
    </i>
    <i t="grand">
      <x/>
    </i>
  </rowItems>
  <colFields count="1">
    <field x="-2"/>
  </colFields>
  <colItems count="3">
    <i>
      <x/>
    </i>
    <i i="1">
      <x v="1"/>
    </i>
    <i i="2">
      <x v="2"/>
    </i>
  </colItems>
  <pageFields count="1">
    <pageField fld="1" item="0" hier="-1"/>
  </pageFields>
  <dataFields count="3">
    <dataField name="Suma de Base" fld="3" baseField="0" baseItem="0"/>
    <dataField name="Suma de Registros" fld="4" baseField="0" baseItem="0"/>
    <dataField name="Suma de Suma" fld="18" baseField="0" baseItem="0" numFmtId="165"/>
  </dataFields>
  <formats count="5">
    <format dxfId="7">
      <pivotArea outline="0" collapsedLevelsAreSubtotals="1" fieldPosition="0"/>
    </format>
    <format dxfId="8">
      <pivotArea dataOnly="0" labelOnly="1" outline="0" axis="axisValues" fieldPosition="0"/>
    </format>
    <format dxfId="9">
      <pivotArea field="17" type="button" dataOnly="0" labelOnly="1" outline="0"/>
    </format>
    <format dxfId="10">
      <pivotArea field="0" type="button" dataOnly="0" labelOnly="1" outline="0"/>
    </format>
    <format dxfId="11">
      <pivotArea dataOnly="0" labelOnly="1" grandRow="1" outline="0" fieldPosition="0"/>
    </format>
  </formats>
  <pivotTableStyleInfo name="PivotStyleLight16" showRowHeaders="1" showColHeaders="1" showRowStripes="0" showColStripes="0" showLastColumn="1"/>
  <filters count="1">
    <filter fld="0" type="dateBetween" evalOrder="-1" id="81" name="Fecha">
      <autoFilter ref="A1">
        <filterColumn colId="0">
          <customFilters and="1">
            <customFilter operator="greaterThanOrEqual" val="45383"/>
            <customFilter operator="lessThanOrEqual" val="4541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CFE0C7A-47EB-419E-ADF9-ED8B79B2433A}" name="TablaDinámica9" cacheId="126" applyNumberFormats="0" applyBorderFormats="0" applyFontFormats="0" applyPatternFormats="0" applyAlignmentFormats="0" applyWidthHeightFormats="1" dataCaption="Valores" updatedVersion="7" minRefreshableVersion="5" useAutoFormatting="1" itemPrintTitles="1" createdVersion="7" indent="0" outline="1" outlineData="1" multipleFieldFilters="0">
  <location ref="CO4:DB16" firstHeaderRow="0" firstDataRow="1" firstDataCol="1" rowPageCount="1" colPageCount="1"/>
  <pivotFields count="19">
    <pivotField axis="axisRow" numFmtId="14" showAll="0">
      <items count="12">
        <item x="0"/>
        <item x="1"/>
        <item x="2"/>
        <item x="3"/>
        <item x="4"/>
        <item x="5"/>
        <item x="6"/>
        <item x="7"/>
        <item x="8"/>
        <item x="9"/>
        <item x="10"/>
        <item t="default"/>
      </items>
    </pivotField>
    <pivotField showAll="0"/>
    <pivotField showAll="0"/>
    <pivotField showAll="0"/>
    <pivotField showAll="0"/>
    <pivotField dataField="1" numFmtId="165" showAll="0"/>
    <pivotField dataField="1" numFmtId="165" showAll="0"/>
    <pivotField dataField="1" numFmtId="165" showAll="0"/>
    <pivotField dataField="1" numFmtId="165" showAll="0"/>
    <pivotField dataField="1" numFmtId="165" showAll="0"/>
    <pivotField dataField="1" numFmtId="165" showAll="0"/>
    <pivotField dataField="1" numFmtId="165" showAll="0"/>
    <pivotField dataField="1" numFmtId="165" showAll="0"/>
    <pivotField dataField="1" numFmtId="165" showAll="0"/>
    <pivotField dataField="1" numFmtId="165" showAll="0"/>
    <pivotField dataField="1" numFmtId="165" showAll="0"/>
    <pivotField dataField="1" numFmtId="165" showAll="0"/>
    <pivotField axis="axisPage" numFmtId="165" showAll="0">
      <items count="3">
        <item x="1"/>
        <item x="0"/>
        <item t="default"/>
      </items>
    </pivotField>
    <pivotField dataField="1" dragToRow="0" dragToCol="0" dragToPage="0" showAll="0" defaultSubtotal="0"/>
  </pivotFields>
  <rowFields count="1">
    <field x="0"/>
  </rowFields>
  <rowItems count="12">
    <i>
      <x/>
    </i>
    <i>
      <x v="1"/>
    </i>
    <i>
      <x v="2"/>
    </i>
    <i>
      <x v="3"/>
    </i>
    <i>
      <x v="4"/>
    </i>
    <i>
      <x v="5"/>
    </i>
    <i>
      <x v="6"/>
    </i>
    <i>
      <x v="7"/>
    </i>
    <i>
      <x v="8"/>
    </i>
    <i>
      <x v="9"/>
    </i>
    <i>
      <x v="10"/>
    </i>
    <i t="grand">
      <x/>
    </i>
  </rowItems>
  <colFields count="1">
    <field x="-2"/>
  </colFields>
  <colItems count="13">
    <i>
      <x/>
    </i>
    <i i="1">
      <x v="1"/>
    </i>
    <i i="2">
      <x v="2"/>
    </i>
    <i i="3">
      <x v="3"/>
    </i>
    <i i="4">
      <x v="4"/>
    </i>
    <i i="5">
      <x v="5"/>
    </i>
    <i i="6">
      <x v="6"/>
    </i>
    <i i="7">
      <x v="7"/>
    </i>
    <i i="8">
      <x v="8"/>
    </i>
    <i i="9">
      <x v="9"/>
    </i>
    <i i="10">
      <x v="10"/>
    </i>
    <i i="11">
      <x v="11"/>
    </i>
    <i i="12">
      <x v="12"/>
    </i>
  </colItems>
  <pageFields count="1">
    <pageField fld="17" item="1" hier="-1"/>
  </pageFields>
  <dataFields count="13">
    <dataField name="Suma de 8" fld="5" baseField="0" baseItem="0"/>
    <dataField name="Suma de 9" fld="6" baseField="0" baseItem="0"/>
    <dataField name="Suma de 10" fld="7" baseField="0" baseItem="0"/>
    <dataField name="Suma de 11" fld="8" baseField="0" baseItem="0"/>
    <dataField name="Suma de 12" fld="9" baseField="0" baseItem="0"/>
    <dataField name="Suma de 13" fld="10" baseField="0" baseItem="0"/>
    <dataField name="Suma de 14" fld="11" baseField="0" baseItem="0"/>
    <dataField name="Suma de 15" fld="12" baseField="0" baseItem="0"/>
    <dataField name="Suma de 16" fld="13" baseField="0" baseItem="0"/>
    <dataField name="Suma de 17" fld="14" baseField="0" baseItem="0"/>
    <dataField name="Suma de 18" fld="15" baseField="0" baseItem="0"/>
    <dataField name="Suma de 19" fld="16" baseField="0" baseItem="0"/>
    <dataField name="Suma de Suma" fld="18" baseField="0" baseItem="0" numFmtId="165"/>
  </dataFields>
  <formats count="7">
    <format dxfId="12">
      <pivotArea outline="0" collapsedLevelsAreSubtotals="1" fieldPosition="0"/>
    </format>
    <format dxfId="13">
      <pivotArea dataOnly="0" labelOnly="1" outline="0" fieldPosition="0">
        <references count="1">
          <reference field="17" count="1">
            <x v="1"/>
          </reference>
        </references>
      </pivotArea>
    </format>
    <format dxfId="14">
      <pivotArea dataOnly="0" labelOnly="1" outline="0" axis="axisValues" fieldPosition="0"/>
    </format>
    <format dxfId="15">
      <pivotArea field="17" type="button" dataOnly="0" labelOnly="1" outline="0" axis="axisPage" fieldPosition="0"/>
    </format>
    <format dxfId="16">
      <pivotArea field="0" type="button" dataOnly="0" labelOnly="1" outline="0" axis="axisRow" fieldPosition="0"/>
    </format>
    <format dxfId="17">
      <pivotArea dataOnly="0" labelOnly="1" fieldPosition="0">
        <references count="1">
          <reference field="0" count="0"/>
        </references>
      </pivotArea>
    </format>
    <format dxfId="18">
      <pivotArea dataOnly="0" labelOnly="1" grandRow="1" outline="0" fieldPosition="0"/>
    </format>
  </formats>
  <pivotTableStyleInfo name="PivotStyleLight16" showRowHeaders="1" showColHeaders="1" showRowStripes="0" showColStripes="0" showLastColumn="1"/>
  <filters count="1">
    <filter fld="0" type="dateBetween" evalOrder="-1" id="81" name="Fecha">
      <autoFilter ref="A1">
        <filterColumn colId="0">
          <customFilters and="1">
            <customFilter operator="greaterThanOrEqual" val="45383"/>
            <customFilter operator="lessThanOrEqual" val="4541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A8D20EC-9A74-4651-820E-066EC98FF661}" name="TablaDinámica17" cacheId="109" applyNumberFormats="0" applyBorderFormats="0" applyFontFormats="0" applyPatternFormats="0" applyAlignmentFormats="0" applyWidthHeightFormats="1" dataCaption="Valores" updatedVersion="7" minRefreshableVersion="5" useAutoFormatting="1" itemPrintTitles="1" createdVersion="7" indent="0" outline="1" outlineData="1" multipleFieldFilters="0">
  <location ref="BM3:BP6" firstHeaderRow="0" firstDataRow="1" firstDataCol="1"/>
  <pivotFields count="8">
    <pivotField showAll="0"/>
    <pivotField numFmtId="165" showAll="0"/>
    <pivotField dataField="1" numFmtId="165" showAll="0"/>
    <pivotField numFmtId="10" showAll="0"/>
    <pivotField dataField="1" numFmtId="165" showAll="0"/>
    <pivotField dataField="1" numFmtId="165" showAll="0"/>
    <pivotField axis="axisRow" showAll="0">
      <items count="3">
        <item x="0"/>
        <item x="1"/>
        <item t="default"/>
      </items>
    </pivotField>
    <pivotField numFmtId="14" showAll="0">
      <items count="4">
        <item x="0"/>
        <item x="1"/>
        <item x="2"/>
        <item t="default"/>
      </items>
    </pivotField>
  </pivotFields>
  <rowFields count="1">
    <field x="6"/>
  </rowFields>
  <rowItems count="3">
    <i>
      <x/>
    </i>
    <i>
      <x v="1"/>
    </i>
    <i t="grand">
      <x/>
    </i>
  </rowItems>
  <colFields count="1">
    <field x="-2"/>
  </colFields>
  <colItems count="3">
    <i>
      <x/>
    </i>
    <i i="1">
      <x v="1"/>
    </i>
    <i i="2">
      <x v="2"/>
    </i>
  </colItems>
  <dataFields count="3">
    <dataField name="Suma de EFECTIVO" fld="4" baseField="0" baseItem="0"/>
    <dataField name="Suma de NO EFECTIVO" fld="5" baseField="0" baseItem="0"/>
    <dataField name="Suma de MARCACIONES" fld="2" baseField="0" baseItem="0"/>
  </dataFields>
  <formats count="1">
    <format dxfId="88">
      <pivotArea outline="0" collapsedLevelsAreSubtotals="1" fieldPosition="0"/>
    </format>
  </formats>
  <pivotTableStyleInfo name="PivotStyleMedium12" showRowHeaders="1" showColHeaders="1" showRowStripes="0" showColStripes="0" showLastColumn="1"/>
  <filters count="1">
    <filter fld="7" type="dateBetween" evalOrder="-1" id="39" name="FECHA">
      <autoFilter ref="A1">
        <filterColumn colId="0">
          <customFilters and="1">
            <customFilter operator="greaterThanOrEqual" val="45383"/>
            <customFilter operator="lessThanOrEqual" val="4541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D80694A-814A-4188-A444-FC790E4DE373}" name="TablaDinámica3" cacheId="120" applyNumberFormats="0" applyBorderFormats="0" applyFontFormats="0" applyPatternFormats="0" applyAlignmentFormats="0" applyWidthHeightFormats="1" dataCaption="Valores" updatedVersion="7" minRefreshableVersion="3" itemPrintTitles="1" createdVersion="7" indent="0" outline="1" outlineData="1" multipleFieldFilters="0" rowHeaderCaption="Canal">
  <location ref="H13:J15" firstHeaderRow="0" firstDataRow="1" firstDataCol="1"/>
  <pivotFields count="20">
    <pivotField showAll="0"/>
    <pivotField showAll="0"/>
    <pivotField numFmtId="49" showAll="0"/>
    <pivotField axis="axisRow" dataField="1" showAll="0">
      <items count="4">
        <item x="0"/>
        <item m="1" x="1"/>
        <item m="1" x="2"/>
        <item t="default"/>
      </items>
    </pivotField>
    <pivotField showAll="0"/>
    <pivotField dataField="1" numFmtId="49" showAll="0"/>
    <pivotField numFmtId="49"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
  </rowFields>
  <rowItems count="2">
    <i>
      <x/>
    </i>
    <i t="grand">
      <x/>
    </i>
  </rowItems>
  <colFields count="1">
    <field x="-2"/>
  </colFields>
  <colItems count="2">
    <i>
      <x/>
    </i>
    <i i="1">
      <x v="1"/>
    </i>
  </colItems>
  <dataFields count="2">
    <dataField name="Cuenta de Canal" fld="3" subtotal="count" baseField="0" baseItem="0"/>
    <dataField name="Suma de No. Marcación" fld="5" baseField="0" baseItem="0"/>
  </dataFields>
  <formats count="2">
    <format dxfId="90">
      <pivotArea outline="0" collapsedLevelsAreSubtotals="1" fieldPosition="0"/>
    </format>
    <format dxfId="89">
      <pivotArea dataOnly="0" labelOnly="1" outline="0" axis="axisValues" fieldPosition="0"/>
    </format>
  </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9848509-2AC4-4040-A634-AAF47367CF87}" name="TablaDinámica8" cacheId="109" applyNumberFormats="0" applyBorderFormats="0" applyFontFormats="0" applyPatternFormats="0" applyAlignmentFormats="0" applyWidthHeightFormats="1" dataCaption="Valores" updatedVersion="7" minRefreshableVersion="5" useAutoFormatting="1" itemPrintTitles="1" createdVersion="7" indent="0" outline="1" outlineData="1" multipleFieldFilters="0">
  <location ref="AX3:BB34" firstHeaderRow="0" firstDataRow="1" firstDataCol="1"/>
  <pivotFields count="8">
    <pivotField axis="axisRow" showAll="0" sortType="descending">
      <items count="51">
        <item m="1" x="39"/>
        <item m="1" x="33"/>
        <item m="1" x="36"/>
        <item m="1" x="40"/>
        <item m="1" x="41"/>
        <item m="1" x="48"/>
        <item m="1" x="32"/>
        <item m="1" x="30"/>
        <item m="1" x="42"/>
        <item m="1" x="47"/>
        <item m="1" x="45"/>
        <item m="1" x="46"/>
        <item m="1" x="38"/>
        <item m="1" x="49"/>
        <item m="1" x="43"/>
        <item m="1" x="31"/>
        <item m="1" x="35"/>
        <item m="1" x="44"/>
        <item m="1" x="34"/>
        <item m="1" x="37"/>
        <item x="0"/>
        <item x="1"/>
        <item x="2"/>
        <item x="3"/>
        <item x="4"/>
        <item x="5"/>
        <item x="6"/>
        <item x="7"/>
        <item x="8"/>
        <item x="9"/>
        <item x="10"/>
        <item x="11"/>
        <item x="12"/>
        <item x="13"/>
        <item x="14"/>
        <item x="15"/>
        <item x="16"/>
        <item x="17"/>
        <item x="18"/>
        <item x="19"/>
        <item x="21"/>
        <item x="22"/>
        <item x="23"/>
        <item x="24"/>
        <item x="25"/>
        <item x="20"/>
        <item x="26"/>
        <item x="27"/>
        <item x="28"/>
        <item x="29"/>
        <item t="default"/>
      </items>
      <autoSortScope>
        <pivotArea dataOnly="0" outline="0" fieldPosition="0">
          <references count="1">
            <reference field="4294967294" count="1" selected="0">
              <x v="3"/>
            </reference>
          </references>
        </pivotArea>
      </autoSortScope>
    </pivotField>
    <pivotField dataField="1" numFmtId="165" showAll="0"/>
    <pivotField dataField="1" numFmtId="165" showAll="0"/>
    <pivotField numFmtId="10" showAll="0"/>
    <pivotField dataField="1" numFmtId="165" showAll="0"/>
    <pivotField dataField="1" numFmtId="165" showAll="0"/>
    <pivotField showAll="0"/>
    <pivotField numFmtId="14" showAll="0">
      <items count="4">
        <item x="0"/>
        <item x="1"/>
        <item x="2"/>
        <item t="default"/>
      </items>
    </pivotField>
  </pivotFields>
  <rowFields count="1">
    <field x="0"/>
  </rowFields>
  <rowItems count="31">
    <i>
      <x v="40"/>
    </i>
    <i>
      <x v="20"/>
    </i>
    <i>
      <x v="45"/>
    </i>
    <i>
      <x v="22"/>
    </i>
    <i>
      <x v="23"/>
    </i>
    <i>
      <x v="21"/>
    </i>
    <i>
      <x v="24"/>
    </i>
    <i>
      <x v="28"/>
    </i>
    <i>
      <x v="31"/>
    </i>
    <i>
      <x v="27"/>
    </i>
    <i>
      <x v="41"/>
    </i>
    <i>
      <x v="26"/>
    </i>
    <i>
      <x v="29"/>
    </i>
    <i>
      <x v="37"/>
    </i>
    <i>
      <x v="42"/>
    </i>
    <i>
      <x v="34"/>
    </i>
    <i>
      <x v="35"/>
    </i>
    <i>
      <x v="38"/>
    </i>
    <i>
      <x v="36"/>
    </i>
    <i>
      <x v="43"/>
    </i>
    <i>
      <x v="33"/>
    </i>
    <i>
      <x v="32"/>
    </i>
    <i>
      <x v="44"/>
    </i>
    <i>
      <x v="30"/>
    </i>
    <i>
      <x v="46"/>
    </i>
    <i>
      <x v="25"/>
    </i>
    <i>
      <x v="47"/>
    </i>
    <i>
      <x v="48"/>
    </i>
    <i>
      <x v="49"/>
    </i>
    <i>
      <x v="39"/>
    </i>
    <i t="grand">
      <x/>
    </i>
  </rowItems>
  <colFields count="1">
    <field x="-2"/>
  </colFields>
  <colItems count="4">
    <i>
      <x/>
    </i>
    <i i="1">
      <x v="1"/>
    </i>
    <i i="2">
      <x v="2"/>
    </i>
    <i i="3">
      <x v="3"/>
    </i>
  </colItems>
  <dataFields count="4">
    <dataField name="Suma de BASE CARGADA" fld="1" baseField="0" baseItem="0"/>
    <dataField name="Suma de EFECTIVO" fld="4" baseField="0" baseItem="0"/>
    <dataField name="Suma de NO EFECTIVO" fld="5" baseField="0" baseItem="0"/>
    <dataField name="Suma de MARCACIONES" fld="2" baseField="0" baseItem="0"/>
  </dataFields>
  <formats count="2">
    <format dxfId="92">
      <pivotArea outline="0" collapsedLevelsAreSubtotals="1" fieldPosition="0"/>
    </format>
    <format dxfId="91">
      <pivotArea dataOnly="0" labelOnly="1" outline="0" fieldPosition="0">
        <references count="1">
          <reference field="4294967294" count="2">
            <x v="1"/>
            <x v="2"/>
          </reference>
        </references>
      </pivotArea>
    </format>
  </formats>
  <pivotTableStyleInfo name="PivotStyleMedium12" showRowHeaders="1" showColHeaders="1" showRowStripes="0" showColStripes="0" showLastColumn="1"/>
  <filters count="1">
    <filter fld="7" type="dateBetween" evalOrder="-1" id="24" name="FECHA">
      <autoFilter ref="A1">
        <filterColumn colId="0">
          <customFilters and="1">
            <customFilter operator="greaterThanOrEqual" val="45383"/>
            <customFilter operator="lessThanOrEqual" val="4541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AF97810-6041-4D3D-B22B-4302BDFFD9BA}" name="TablaDinámica1" cacheId="120" applyNumberFormats="0" applyBorderFormats="0" applyFontFormats="0" applyPatternFormats="0" applyAlignmentFormats="0" applyWidthHeightFormats="1" dataCaption="Valores" updatedVersion="7" minRefreshableVersion="3" itemPrintTitles="1" createdVersion="7" indent="0" outline="1" outlineData="1" multipleFieldFilters="0" rowHeaderCaption="Marcación">
  <location ref="A13:C15" firstHeaderRow="0" firstDataRow="1" firstDataCol="1"/>
  <pivotFields count="20">
    <pivotField showAll="0"/>
    <pivotField showAll="0"/>
    <pivotField numFmtId="49" showAll="0"/>
    <pivotField showAll="0"/>
    <pivotField showAll="0"/>
    <pivotField axis="axisRow" numFmtId="49" showAll="0">
      <items count="12">
        <item m="1" x="6"/>
        <item x="0"/>
        <item m="1" x="3"/>
        <item m="1" x="1"/>
        <item m="1" x="10"/>
        <item m="1" x="4"/>
        <item m="1" x="2"/>
        <item m="1" x="5"/>
        <item m="1" x="7"/>
        <item m="1" x="8"/>
        <item m="1" x="9"/>
        <item t="default"/>
      </items>
    </pivotField>
    <pivotField numFmtId="49"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s>
  <rowFields count="1">
    <field x="5"/>
  </rowFields>
  <rowItems count="2">
    <i>
      <x v="1"/>
    </i>
    <i t="grand">
      <x/>
    </i>
  </rowItems>
  <colFields count="1">
    <field x="-2"/>
  </colFields>
  <colItems count="2">
    <i>
      <x/>
    </i>
    <i i="1">
      <x v="1"/>
    </i>
  </colItems>
  <dataFields count="2">
    <dataField name="Suma de EF" fld="18" baseField="0" baseItem="0"/>
    <dataField name="Suma de NF" fld="19" baseField="0" baseItem="0"/>
  </dataFields>
  <formats count="2">
    <format dxfId="94">
      <pivotArea outline="0" collapsedLevelsAreSubtotals="1" fieldPosition="0"/>
    </format>
    <format dxfId="93">
      <pivotArea dataOnly="0" labelOnly="1" outline="0" axis="axisValues" fieldPosition="0"/>
    </format>
  </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C164488-D70C-414A-80EB-1D30798385D3}" name="TablaDinámica4" cacheId="120" applyNumberFormats="0" applyBorderFormats="0" applyFontFormats="0" applyPatternFormats="0" applyAlignmentFormats="0" applyWidthHeightFormats="1" dataCaption="Valores" updatedVersion="7" minRefreshableVersion="3" itemPrintTitles="1" createdVersion="7" indent="0" outline="1" outlineData="1" multipleFieldFilters="0" rowHeaderCaption="Marcación">
  <location ref="K13:L15" firstHeaderRow="1" firstDataRow="1" firstDataCol="1" rowPageCount="1" colPageCount="1"/>
  <pivotFields count="20">
    <pivotField showAll="0"/>
    <pivotField showAll="0"/>
    <pivotField numFmtId="49" showAll="0"/>
    <pivotField showAll="0"/>
    <pivotField showAll="0"/>
    <pivotField numFmtId="49" showAll="0"/>
    <pivotField numFmtId="49" showAll="0"/>
    <pivotField showAll="0"/>
    <pivotField showAll="0"/>
    <pivotField showAll="0"/>
    <pivotField showAll="0"/>
    <pivotField showAll="0"/>
    <pivotField showAll="0"/>
    <pivotField showAll="0"/>
    <pivotField showAll="0"/>
    <pivotField showAll="0"/>
    <pivotField axis="axisRow" dataField="1" showAll="0">
      <items count="3">
        <item m="1" x="1"/>
        <item x="0"/>
        <item t="default"/>
      </items>
    </pivotField>
    <pivotField showAll="0"/>
    <pivotField axis="axisPage" multipleItemSelectionAllowed="1" showAll="0">
      <items count="3">
        <item x="0"/>
        <item m="1" x="1"/>
        <item t="default"/>
      </items>
    </pivotField>
    <pivotField showAll="0"/>
  </pivotFields>
  <rowFields count="1">
    <field x="16"/>
  </rowFields>
  <rowItems count="2">
    <i>
      <x v="1"/>
    </i>
    <i t="grand">
      <x/>
    </i>
  </rowItems>
  <colItems count="1">
    <i/>
  </colItems>
  <pageFields count="1">
    <pageField fld="18" hier="-1"/>
  </pageFields>
  <dataFields count="1">
    <dataField name="Cuenta de Tipo de Teléfono" fld="16" subtotal="count" baseField="0" baseItem="0"/>
  </dataFields>
  <formats count="2">
    <format dxfId="96">
      <pivotArea outline="0" collapsedLevelsAreSubtotals="1" fieldPosition="0"/>
    </format>
    <format dxfId="95">
      <pivotArea dataOnly="0" labelOnly="1" outline="0" axis="axisValues" fieldPosition="0"/>
    </format>
  </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E399766-4855-4E61-B332-9777AA84D2B4}" name="TablaDinámica16" cacheId="120" applyNumberFormats="0" applyBorderFormats="0" applyFontFormats="0" applyPatternFormats="0" applyAlignmentFormats="0" applyWidthHeightFormats="1" dataCaption="Valores" updatedVersion="7" minRefreshableVersion="3" useAutoFormatting="1" itemPrintTitles="1" createdVersion="7" indent="0" outline="1" outlineData="1" multipleFieldFilters="0" chartFormat="30">
  <location ref="AH3:AL5" firstHeaderRow="0" firstDataRow="1" firstDataCol="1"/>
  <pivotFields count="20">
    <pivotField axis="axisRow" dataField="1" showAll="0">
      <items count="62">
        <item m="1" x="28"/>
        <item m="1" x="12"/>
        <item m="1" x="19"/>
        <item m="1" x="30"/>
        <item m="1" x="34"/>
        <item m="1" x="54"/>
        <item m="1" x="7"/>
        <item m="1" x="2"/>
        <item m="1" x="40"/>
        <item m="1" x="50"/>
        <item m="1" x="53"/>
        <item m="1" x="58"/>
        <item m="1" x="16"/>
        <item m="1" x="47"/>
        <item m="1" x="11"/>
        <item m="1" x="48"/>
        <item m="1" x="22"/>
        <item m="1" x="55"/>
        <item m="1" x="42"/>
        <item m="1" x="6"/>
        <item m="1" x="25"/>
        <item m="1" x="39"/>
        <item m="1" x="59"/>
        <item m="1" x="27"/>
        <item m="1" x="1"/>
        <item m="1" x="29"/>
        <item m="1" x="31"/>
        <item m="1" x="18"/>
        <item m="1" x="45"/>
        <item m="1" x="14"/>
        <item m="1" x="21"/>
        <item x="0"/>
        <item m="1" x="32"/>
        <item m="1" x="36"/>
        <item m="1" x="17"/>
        <item m="1" x="10"/>
        <item m="1" x="38"/>
        <item m="1" x="52"/>
        <item m="1" x="41"/>
        <item m="1" x="4"/>
        <item m="1" x="26"/>
        <item m="1" x="49"/>
        <item m="1" x="15"/>
        <item m="1" x="43"/>
        <item m="1" x="56"/>
        <item m="1" x="5"/>
        <item m="1" x="44"/>
        <item m="1" x="20"/>
        <item m="1" x="57"/>
        <item m="1" x="8"/>
        <item m="1" x="3"/>
        <item m="1" x="37"/>
        <item m="1" x="24"/>
        <item m="1" x="51"/>
        <item m="1" x="13"/>
        <item m="1" x="33"/>
        <item m="1" x="9"/>
        <item m="1" x="46"/>
        <item m="1" x="60"/>
        <item m="1" x="23"/>
        <item m="1" x="35"/>
        <item t="default"/>
      </items>
    </pivotField>
    <pivotField showAll="0"/>
    <pivotField numFmtId="49" showAll="0"/>
    <pivotField showAll="0"/>
    <pivotField showAll="0"/>
    <pivotField dataField="1" numFmtId="49" showAll="0"/>
    <pivotField numFmtId="49" showAll="0"/>
    <pivotField showAll="0"/>
    <pivotField showAll="0"/>
    <pivotField showAll="0"/>
    <pivotField showAll="0"/>
    <pivotField showAll="0"/>
    <pivotField showAll="0"/>
    <pivotField showAll="0"/>
    <pivotField showAll="0"/>
    <pivotField showAll="0"/>
    <pivotField showAll="0"/>
    <pivotField name="0" multipleItemSelectionAllowed="1" showAll="0"/>
    <pivotField dataField="1" showAll="0"/>
    <pivotField dataField="1" showAll="0"/>
  </pivotFields>
  <rowFields count="1">
    <field x="0"/>
  </rowFields>
  <rowItems count="2">
    <i>
      <x v="31"/>
    </i>
    <i t="grand">
      <x/>
    </i>
  </rowItems>
  <colFields count="1">
    <field x="-2"/>
  </colFields>
  <colItems count="4">
    <i>
      <x/>
    </i>
    <i i="1">
      <x v="1"/>
    </i>
    <i i="2">
      <x v="2"/>
    </i>
    <i i="3">
      <x v="3"/>
    </i>
  </colItems>
  <dataFields count="4">
    <dataField name="Cuenta de Canal" fld="0" subtotal="count" baseField="0" baseItem="0" numFmtId="165"/>
    <dataField name="Suma de No. Marcación" fld="5" baseField="0" baseItem="0" numFmtId="165"/>
    <dataField name="Suma de EF" fld="18" baseField="0" baseItem="0"/>
    <dataField name="Suma de NF" fld="19" baseField="0" baseItem="0"/>
  </dataFields>
  <formats count="32">
    <format dxfId="128">
      <pivotArea type="all" dataOnly="0" outline="0" fieldPosition="0"/>
    </format>
    <format dxfId="127">
      <pivotArea outline="0" collapsedLevelsAreSubtotals="1" fieldPosition="0"/>
    </format>
    <format dxfId="126">
      <pivotArea field="0" type="button" dataOnly="0" labelOnly="1" outline="0" axis="axisRow" fieldPosition="0"/>
    </format>
    <format dxfId="125">
      <pivotArea dataOnly="0" labelOnly="1" fieldPosition="0">
        <references count="1">
          <reference field="0" count="0"/>
        </references>
      </pivotArea>
    </format>
    <format dxfId="124">
      <pivotArea dataOnly="0" labelOnly="1" grandRow="1" outline="0" fieldPosition="0"/>
    </format>
    <format dxfId="123">
      <pivotArea dataOnly="0" labelOnly="1" outline="0" fieldPosition="0">
        <references count="1">
          <reference field="4294967294" count="2">
            <x v="2"/>
            <x v="3"/>
          </reference>
        </references>
      </pivotArea>
    </format>
    <format dxfId="122">
      <pivotArea type="all" dataOnly="0" outline="0" fieldPosition="0"/>
    </format>
    <format dxfId="121">
      <pivotArea outline="0" collapsedLevelsAreSubtotals="1" fieldPosition="0"/>
    </format>
    <format dxfId="120">
      <pivotArea field="0" type="button" dataOnly="0" labelOnly="1" outline="0" axis="axisRow" fieldPosition="0"/>
    </format>
    <format dxfId="119">
      <pivotArea dataOnly="0" labelOnly="1" fieldPosition="0">
        <references count="1">
          <reference field="0" count="0"/>
        </references>
      </pivotArea>
    </format>
    <format dxfId="118">
      <pivotArea dataOnly="0" labelOnly="1" grandRow="1" outline="0" fieldPosition="0"/>
    </format>
    <format dxfId="117">
      <pivotArea dataOnly="0" labelOnly="1" outline="0" fieldPosition="0">
        <references count="1">
          <reference field="4294967294" count="2">
            <x v="2"/>
            <x v="3"/>
          </reference>
        </references>
      </pivotArea>
    </format>
    <format dxfId="116">
      <pivotArea type="all" dataOnly="0" outline="0" fieldPosition="0"/>
    </format>
    <format dxfId="115">
      <pivotArea outline="0" collapsedLevelsAreSubtotals="1" fieldPosition="0"/>
    </format>
    <format dxfId="114">
      <pivotArea field="0" type="button" dataOnly="0" labelOnly="1" outline="0" axis="axisRow" fieldPosition="0"/>
    </format>
    <format dxfId="113">
      <pivotArea dataOnly="0" labelOnly="1" fieldPosition="0">
        <references count="1">
          <reference field="0" count="0"/>
        </references>
      </pivotArea>
    </format>
    <format dxfId="112">
      <pivotArea dataOnly="0" labelOnly="1" grandRow="1" outline="0" fieldPosition="0"/>
    </format>
    <format dxfId="111">
      <pivotArea dataOnly="0" labelOnly="1" outline="0" fieldPosition="0">
        <references count="1">
          <reference field="4294967294" count="2">
            <x v="2"/>
            <x v="3"/>
          </reference>
        </references>
      </pivotArea>
    </format>
    <format dxfId="110">
      <pivotArea type="all" dataOnly="0" outline="0" fieldPosition="0"/>
    </format>
    <format dxfId="109">
      <pivotArea outline="0" collapsedLevelsAreSubtotals="1" fieldPosition="0"/>
    </format>
    <format dxfId="108">
      <pivotArea field="0" type="button" dataOnly="0" labelOnly="1" outline="0" axis="axisRow" fieldPosition="0"/>
    </format>
    <format dxfId="107">
      <pivotArea dataOnly="0" labelOnly="1" fieldPosition="0">
        <references count="1">
          <reference field="0" count="0"/>
        </references>
      </pivotArea>
    </format>
    <format dxfId="106">
      <pivotArea dataOnly="0" labelOnly="1" grandRow="1" outline="0" fieldPosition="0"/>
    </format>
    <format dxfId="105">
      <pivotArea dataOnly="0" labelOnly="1" outline="0" fieldPosition="0">
        <references count="1">
          <reference field="4294967294" count="2">
            <x v="2"/>
            <x v="3"/>
          </reference>
        </references>
      </pivotArea>
    </format>
    <format dxfId="104">
      <pivotArea type="all" dataOnly="0" outline="0" fieldPosition="0"/>
    </format>
    <format dxfId="103">
      <pivotArea outline="0" collapsedLevelsAreSubtotals="1" fieldPosition="0"/>
    </format>
    <format dxfId="102">
      <pivotArea field="0" type="button" dataOnly="0" labelOnly="1" outline="0" axis="axisRow" fieldPosition="0"/>
    </format>
    <format dxfId="101">
      <pivotArea dataOnly="0" labelOnly="1" fieldPosition="0">
        <references count="1">
          <reference field="0" count="0"/>
        </references>
      </pivotArea>
    </format>
    <format dxfId="100">
      <pivotArea dataOnly="0" labelOnly="1" grandRow="1" outline="0" fieldPosition="0"/>
    </format>
    <format dxfId="99">
      <pivotArea dataOnly="0" labelOnly="1" outline="0" fieldPosition="0">
        <references count="1">
          <reference field="4294967294" count="2">
            <x v="2"/>
            <x v="3"/>
          </reference>
        </references>
      </pivotArea>
    </format>
    <format dxfId="98">
      <pivotArea outline="0" collapsedLevelsAreSubtotals="1" fieldPosition="0">
        <references count="1">
          <reference field="4294967294" count="2" selected="0">
            <x v="0"/>
            <x v="1"/>
          </reference>
        </references>
      </pivotArea>
    </format>
    <format dxfId="97">
      <pivotArea dataOnly="0" labelOnly="1" outline="0" fieldPosition="0">
        <references count="1">
          <reference field="4294967294" count="2">
            <x v="0"/>
            <x v="1"/>
          </reference>
        </references>
      </pivotArea>
    </format>
  </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0D03697-2950-419C-9DAA-6A8D47926E4F}" name="TablaDinámica2" cacheId="120" applyNumberFormats="0" applyBorderFormats="0" applyFontFormats="0" applyPatternFormats="0" applyAlignmentFormats="0" applyWidthHeightFormats="1" dataCaption="Valores" updatedVersion="7" minRefreshableVersion="3" itemPrintTitles="1" createdVersion="7" indent="0" outline="1" outlineData="1" multipleFieldFilters="0" rowHeaderCaption="Tipología">
  <location ref="E13:F15" firstHeaderRow="1" firstDataRow="1" firstDataCol="1"/>
  <pivotFields count="20">
    <pivotField showAll="0"/>
    <pivotField showAll="0"/>
    <pivotField numFmtId="49" showAll="0"/>
    <pivotField showAll="0"/>
    <pivotField axis="axisRow" dataField="1" showAll="0">
      <items count="14">
        <item m="1" x="5"/>
        <item m="1" x="1"/>
        <item m="1" x="7"/>
        <item m="1" x="2"/>
        <item m="1" x="11"/>
        <item m="1" x="8"/>
        <item x="0"/>
        <item m="1" x="4"/>
        <item m="1" x="6"/>
        <item m="1" x="10"/>
        <item m="1" x="3"/>
        <item m="1" x="9"/>
        <item m="1" x="12"/>
        <item t="default"/>
      </items>
    </pivotField>
    <pivotField numFmtId="49" showAll="0"/>
    <pivotField numFmtId="49"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4"/>
  </rowFields>
  <rowItems count="2">
    <i>
      <x v="6"/>
    </i>
    <i t="grand">
      <x/>
    </i>
  </rowItems>
  <colItems count="1">
    <i/>
  </colItems>
  <dataFields count="1">
    <dataField name="Cuenta de Estado de Marcación" fld="4" subtotal="count" baseField="0" baseItem="0"/>
  </dataFields>
  <formats count="2">
    <format dxfId="130">
      <pivotArea outline="0" collapsedLevelsAreSubtotals="1" fieldPosition="0"/>
    </format>
    <format dxfId="129">
      <pivotArea dataOnly="0" labelOnly="1" outline="0" axis="axisValues" fieldPosition="0"/>
    </format>
  </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26DACB3-A3DC-4AA4-A67B-96DFF7702092}" name="TablaDinámica7" cacheId="120" applyNumberFormats="0" applyBorderFormats="0" applyFontFormats="0" applyPatternFormats="0" applyAlignmentFormats="0" applyWidthHeightFormats="1" dataCaption="Valores" updatedVersion="7" minRefreshableVersion="3" useAutoFormatting="1" itemPrintTitles="1" createdVersion="7" indent="0" outline="1" outlineData="1" multipleFieldFilters="0" chartFormat="30">
  <location ref="S19:T21" firstHeaderRow="1" firstDataRow="1" firstDataCol="1" rowPageCount="1" colPageCount="1"/>
  <pivotFields count="20">
    <pivotField showAll="0"/>
    <pivotField showAll="0"/>
    <pivotField axis="axisRow" numFmtId="49" showAll="0">
      <items count="15">
        <item m="1" x="1"/>
        <item m="1" x="10"/>
        <item m="1" x="11"/>
        <item m="1" x="12"/>
        <item m="1" x="13"/>
        <item m="1" x="4"/>
        <item m="1" x="2"/>
        <item m="1" x="3"/>
        <item m="1" x="9"/>
        <item m="1" x="8"/>
        <item m="1" x="5"/>
        <item x="0"/>
        <item m="1" x="6"/>
        <item m="1" x="7"/>
        <item t="default"/>
      </items>
    </pivotField>
    <pivotField showAll="0"/>
    <pivotField showAll="0"/>
    <pivotField numFmtId="49" showAll="0"/>
    <pivotField numFmtId="49" showAll="0"/>
    <pivotField showAll="0"/>
    <pivotField showAll="0"/>
    <pivotField showAll="0"/>
    <pivotField showAll="0"/>
    <pivotField showAll="0"/>
    <pivotField showAll="0"/>
    <pivotField showAll="0"/>
    <pivotField showAll="0"/>
    <pivotField showAll="0"/>
    <pivotField showAll="0"/>
    <pivotField axis="axisPage" dataField="1" showAll="0">
      <items count="3">
        <item m="1" x="1"/>
        <item x="0"/>
        <item t="default"/>
      </items>
    </pivotField>
    <pivotField showAll="0"/>
    <pivotField showAll="0"/>
  </pivotFields>
  <rowFields count="1">
    <field x="2"/>
  </rowFields>
  <rowItems count="2">
    <i>
      <x v="11"/>
    </i>
    <i t="grand">
      <x/>
    </i>
  </rowItems>
  <colItems count="1">
    <i/>
  </colItems>
  <pageFields count="1">
    <pageField fld="17" hier="-1"/>
  </pageFields>
  <dataFields count="1">
    <dataField name="Cuenta de Estado del Cliente" fld="17" subtotal="count" baseField="0" baseItem="0"/>
  </dataFields>
  <formats count="6">
    <format dxfId="136">
      <pivotArea type="all" dataOnly="0" outline="0" fieldPosition="0"/>
    </format>
    <format dxfId="135">
      <pivotArea outline="0" collapsedLevelsAreSubtotals="1" fieldPosition="0"/>
    </format>
    <format dxfId="134">
      <pivotArea field="2" type="button" dataOnly="0" labelOnly="1" outline="0" axis="axisRow" fieldPosition="0"/>
    </format>
    <format dxfId="133">
      <pivotArea dataOnly="0" labelOnly="1" fieldPosition="0">
        <references count="1">
          <reference field="2" count="0"/>
        </references>
      </pivotArea>
    </format>
    <format dxfId="132">
      <pivotArea dataOnly="0" labelOnly="1" grandRow="1" outline="0" fieldPosition="0"/>
    </format>
    <format dxfId="131">
      <pivotArea dataOnly="0" labelOnly="1" outline="0" axis="axisValues" fieldPosition="0"/>
    </format>
  </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D1D2203A-F510-4C8D-A8A2-8D4500CE8986}" name="TablaDinámica5" cacheId="120" applyNumberFormats="0" applyBorderFormats="0" applyFontFormats="0" applyPatternFormats="0" applyAlignmentFormats="0" applyWidthHeightFormats="1" dataCaption="Valores" updatedVersion="7" minRefreshableVersion="3" itemPrintTitles="1" createdVersion="7" indent="0" outline="1" outlineData="1" multipleFieldFilters="0" rowHeaderCaption="Marca">
  <location ref="N13:Q15" firstHeaderRow="0" firstDataRow="1" firstDataCol="1"/>
  <pivotFields count="20">
    <pivotField showAll="0"/>
    <pivotField showAll="0"/>
    <pivotField numFmtId="49" showAll="0"/>
    <pivotField showAll="0"/>
    <pivotField showAll="0"/>
    <pivotField dataField="1" numFmtId="49" showAll="0"/>
    <pivotField numFmtId="49" showAll="0"/>
    <pivotField showAll="0"/>
    <pivotField showAll="0"/>
    <pivotField showAll="0"/>
    <pivotField showAll="0"/>
    <pivotField showAll="0"/>
    <pivotField showAll="0"/>
    <pivotField showAll="0"/>
    <pivotField axis="axisRow" dataField="1" showAll="0">
      <items count="5">
        <item m="1" x="1"/>
        <item m="1" x="3"/>
        <item m="1" x="2"/>
        <item x="0"/>
        <item t="default"/>
      </items>
    </pivotField>
    <pivotField showAll="0"/>
    <pivotField showAll="0"/>
    <pivotField showAll="0"/>
    <pivotField dataField="1" showAll="0"/>
    <pivotField showAll="0"/>
  </pivotFields>
  <rowFields count="1">
    <field x="14"/>
  </rowFields>
  <rowItems count="2">
    <i>
      <x v="3"/>
    </i>
    <i t="grand">
      <x/>
    </i>
  </rowItems>
  <colFields count="1">
    <field x="-2"/>
  </colFields>
  <colItems count="3">
    <i>
      <x/>
    </i>
    <i i="1">
      <x v="1"/>
    </i>
    <i i="2">
      <x v="2"/>
    </i>
  </colItems>
  <dataFields count="3">
    <dataField name="Cuenta de Marca" fld="14" subtotal="count" baseField="0" baseItem="0"/>
    <dataField name="Suma de No. Marcación" fld="5" baseField="0" baseItem="0"/>
    <dataField name="Suma de EF" fld="18" baseField="0" baseItem="0"/>
  </dataFields>
  <formats count="2">
    <format dxfId="138">
      <pivotArea outline="0" collapsedLevelsAreSubtotals="1" fieldPosition="0"/>
    </format>
    <format dxfId="137">
      <pivotArea dataOnly="0" labelOnly="1" outline="0" axis="axisValues" fieldPosition="0"/>
    </format>
  </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61AEEE95-BAEF-44D3-9AB2-4F5EEFE2FE44}" name="TablaDinámica10" cacheId="120" applyNumberFormats="0" applyBorderFormats="0" applyFontFormats="0" applyPatternFormats="0" applyAlignmentFormats="0" applyWidthHeightFormats="1" dataCaption="Valores" updatedVersion="7" minRefreshableVersion="3" useAutoFormatting="1" itemPrintTitles="1" createdVersion="7" indent="0" outline="1" outlineData="1" multipleFieldFilters="0" chartFormat="30">
  <location ref="V19:W21" firstHeaderRow="1" firstDataRow="1" firstDataCol="1" rowPageCount="1" colPageCount="1"/>
  <pivotFields count="20">
    <pivotField showAll="0"/>
    <pivotField showAll="0"/>
    <pivotField axis="axisRow" numFmtId="49" showAll="0">
      <items count="15">
        <item m="1" x="1"/>
        <item m="1" x="10"/>
        <item m="1" x="11"/>
        <item m="1" x="12"/>
        <item m="1" x="13"/>
        <item m="1" x="4"/>
        <item m="1" x="2"/>
        <item m="1" x="3"/>
        <item m="1" x="9"/>
        <item m="1" x="8"/>
        <item m="1" x="5"/>
        <item x="0"/>
        <item m="1" x="6"/>
        <item m="1" x="7"/>
        <item t="default"/>
      </items>
    </pivotField>
    <pivotField showAll="0"/>
    <pivotField showAll="0"/>
    <pivotField numFmtId="49" showAll="0"/>
    <pivotField numFmtId="49" showAll="0"/>
    <pivotField showAll="0"/>
    <pivotField showAll="0"/>
    <pivotField showAll="0"/>
    <pivotField showAll="0"/>
    <pivotField showAll="0"/>
    <pivotField showAll="0"/>
    <pivotField showAll="0"/>
    <pivotField showAll="0"/>
    <pivotField showAll="0"/>
    <pivotField showAll="0"/>
    <pivotField name="0" axis="axisPage" dataField="1" showAll="0">
      <items count="3">
        <item m="1" x="1"/>
        <item x="0"/>
        <item t="default"/>
      </items>
    </pivotField>
    <pivotField showAll="0"/>
    <pivotField showAll="0"/>
  </pivotFields>
  <rowFields count="1">
    <field x="2"/>
  </rowFields>
  <rowItems count="2">
    <i>
      <x v="11"/>
    </i>
    <i t="grand">
      <x/>
    </i>
  </rowItems>
  <colItems count="1">
    <i/>
  </colItems>
  <pageFields count="1">
    <pageField fld="17" hier="-1"/>
  </pageFields>
  <dataFields count="1">
    <dataField name="Cuenta de Estado del Cliente" fld="17" subtotal="count" baseField="0" baseItem="0"/>
  </dataFields>
  <formats count="6">
    <format dxfId="144">
      <pivotArea type="all" dataOnly="0" outline="0" fieldPosition="0"/>
    </format>
    <format dxfId="143">
      <pivotArea outline="0" collapsedLevelsAreSubtotals="1" fieldPosition="0"/>
    </format>
    <format dxfId="142">
      <pivotArea field="2" type="button" dataOnly="0" labelOnly="1" outline="0" axis="axisRow" fieldPosition="0"/>
    </format>
    <format dxfId="141">
      <pivotArea dataOnly="0" labelOnly="1" fieldPosition="0">
        <references count="1">
          <reference field="2" count="0"/>
        </references>
      </pivotArea>
    </format>
    <format dxfId="140">
      <pivotArea dataOnly="0" labelOnly="1" grandRow="1" outline="0" fieldPosition="0"/>
    </format>
    <format dxfId="139">
      <pivotArea dataOnly="0" labelOnly="1" outline="0" axis="axisValues" fieldPosition="0"/>
    </format>
  </formats>
  <chartFormats count="1">
    <chartFormat chart="29" format="6" series="1">
      <pivotArea type="data" outline="0" fieldPosition="0">
        <references count="1">
          <reference field="4294967294" count="1" selected="0">
            <x v="0"/>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2905A7BB-ACCD-4606-935D-23379BA43CF5}" name="TablaDinámica6" cacheId="120" applyNumberFormats="0" applyBorderFormats="0" applyFontFormats="0" applyPatternFormats="0" applyAlignmentFormats="0" applyWidthHeightFormats="1" dataCaption="Valores" updatedVersion="7" minRefreshableVersion="3" itemPrintTitles="1" createdVersion="7" indent="0" outline="1" outlineData="1" multipleFieldFilters="0" rowHeaderCaption="Canal">
  <location ref="H18:J21" firstHeaderRow="1" firstDataRow="2" firstDataCol="1"/>
  <pivotFields count="20">
    <pivotField showAll="0"/>
    <pivotField showAll="0"/>
    <pivotField numFmtId="49" showAll="0"/>
    <pivotField axis="axisRow" dataField="1" showAll="0">
      <items count="4">
        <item x="0"/>
        <item m="1" x="1"/>
        <item m="1" x="2"/>
        <item t="default"/>
      </items>
    </pivotField>
    <pivotField showAll="0"/>
    <pivotField numFmtId="49" showAll="0"/>
    <pivotField numFmtId="49" showAll="0"/>
    <pivotField showAll="0"/>
    <pivotField showAll="0"/>
    <pivotField showAll="0"/>
    <pivotField showAll="0"/>
    <pivotField showAll="0"/>
    <pivotField showAll="0"/>
    <pivotField showAll="0"/>
    <pivotField showAll="0"/>
    <pivotField showAll="0"/>
    <pivotField showAll="0"/>
    <pivotField axis="axisCol" showAll="0">
      <items count="3">
        <item m="1" x="1"/>
        <item x="0"/>
        <item t="default"/>
      </items>
    </pivotField>
    <pivotField showAll="0"/>
    <pivotField showAll="0"/>
  </pivotFields>
  <rowFields count="1">
    <field x="3"/>
  </rowFields>
  <rowItems count="2">
    <i>
      <x/>
    </i>
    <i t="grand">
      <x/>
    </i>
  </rowItems>
  <colFields count="1">
    <field x="17"/>
  </colFields>
  <colItems count="2">
    <i>
      <x v="1"/>
    </i>
    <i t="grand">
      <x/>
    </i>
  </colItems>
  <dataFields count="1">
    <dataField name="Cuenta de Canal" fld="3" subtotal="count" baseField="0" baseItem="0"/>
  </dataFields>
  <formats count="2">
    <format dxfId="146">
      <pivotArea outline="0" collapsedLevelsAreSubtotals="1" fieldPosition="0"/>
    </format>
    <format dxfId="145">
      <pivotArea dataOnly="0" labelOnly="1" outline="0" axis="axisValues" fieldPosition="0"/>
    </format>
  </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NTABILIDAD" xr10:uid="{4253D282-16AA-4B52-B810-D4C8657BECC9}" sourceName="RENTABILIDAD">
  <data>
    <tabular pivotCacheId="1533622545" showMissing="0">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GRUPO" xr10:uid="{ADD7B171-0F09-43BE-B99B-0868701073B7}" sourceName="GRUPO">
  <data>
    <tabular pivotCacheId="1533622545">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CRUCE" xr10:uid="{5E7AA2E2-0267-4903-8F79-45FD526B7369}" sourceName="CRUCE">
  <data>
    <tabular pivotCacheId="1533622545" showMissing="0">
      <items count="9">
        <i x="5" s="1"/>
        <i x="6" s="1"/>
        <i x="0" s="1"/>
        <i x="7" s="1"/>
        <i x="4" s="1"/>
        <i x="3" s="1"/>
        <i x="1" s="1"/>
        <i x="2" s="1"/>
        <i x="8"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NTABILIDAD 1" xr10:uid="{892367A9-1D99-4AA3-9998-4DF0F7CABF1B}" cache="SegmentaciónDeDatos_RENTABILIDAD" caption="RENTABILIDAD" style="Estilo de segmentación de datos 1 2 2" rowHeight="241300"/>
  <slicer name="GRUPO 1" xr10:uid="{C17B4D8D-9103-44F9-9D74-E46A8292642E}" cache="SegmentaciónDeDatos_GRUPO" caption="GRUPO" style="Estilo de segmentación de datos 1 2 2" rowHeight="241300"/>
  <slicer name="CRUCE 1" xr10:uid="{751C8EDB-7153-4F25-962B-C9EF70BA8D9E}" cache="SegmentaciónDeDatos_CRUCE" caption="SEGMENTOS" columnCount="2" style="Estilo de segmentación de datos 1 2 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8828B32-BFDF-4B01-88A6-AD9B5E594D29}" name="Tabla1" displayName="Tabla1" ref="A1:T2" totalsRowShown="0" headerRowDxfId="87">
  <tableColumns count="20">
    <tableColumn id="18" xr3:uid="{2CCCB187-731A-4A77-AEC2-6480E31A2A30}" name="Canal" dataDxfId="86"/>
    <tableColumn id="17" xr3:uid="{7EC4179C-9F02-421C-A3C9-DA8A72C4EC4B}" name="Marcación_Hora" dataDxfId="85"/>
    <tableColumn id="16" xr3:uid="{A6DAD7D8-F883-4F28-B295-D550F1120B2A}" name="Hora" dataDxfId="84"/>
    <tableColumn id="15" xr3:uid="{D96B8914-6611-4A78-8E5B-0B3FA2A55C76}" name="Canal2" dataDxfId="83"/>
    <tableColumn id="14" xr3:uid="{FC338FA9-321D-4A2D-9B99-9205C9C2D3FE}" name="Estado de Marcación" dataDxfId="82"/>
    <tableColumn id="13" xr3:uid="{76EA55C8-9715-4D32-B732-B06E293909A8}" name="No. Marcación" dataDxfId="81"/>
    <tableColumn id="1" xr3:uid="{B7AFC0F1-ECBB-4125-AD16-BC026E996FF4}" name="Telefono 1" dataDxfId="80"/>
    <tableColumn id="2" xr3:uid="{F65E061E-FCF9-4D5A-B75F-0F7480F601F4}" name="Telefono 2"/>
    <tableColumn id="3" xr3:uid="{73E93310-2794-40F7-9623-837E42B89A1C}" name="Telefono 3"/>
    <tableColumn id="4" xr3:uid="{326FB420-C388-422D-AE52-F46D44A30F2C}" name="**" dataDxfId="79"/>
    <tableColumn id="5" xr3:uid="{73701FDA-9B0B-4A9E-B7F9-18F8EF266F15}" name="cc" dataDxfId="78"/>
    <tableColumn id="6" xr3:uid="{978DDE2E-7CA6-4000-A3C3-8A6DD14D8923}" name="CRM Origen" dataDxfId="77"/>
    <tableColumn id="7" xr3:uid="{21E25CB6-45BA-4AD0-B597-A930477D9E71}" name="**2"/>
    <tableColumn id="8" xr3:uid="{397A8371-F2A1-43B6-8442-5C19D4BC5733}" name="ccd" dataDxfId="76"/>
    <tableColumn id="9" xr3:uid="{15228A30-88B4-4D02-B45D-23F2D1B4525D}" name="Marca" dataDxfId="75"/>
    <tableColumn id="12" xr3:uid="{640DFC52-9597-4E45-A6CE-5E29E714B1FC}" name="FLP" dataDxfId="74"/>
    <tableColumn id="10" xr3:uid="{72967220-1112-43CF-AB29-CF97DB14030C}" name="Tipo de Teléfono">
      <calculatedColumnFormula>IF(AND(G2&gt;=3000000000,G2&lt;=3509999999),"Celular","Fijo")</calculatedColumnFormula>
    </tableColumn>
    <tableColumn id="11" xr3:uid="{64BDF337-4253-4F4D-96F2-25CF24DE15D8}" name="Estado del Cliente" dataDxfId="73">
      <calculatedColumnFormula>IF(OR(Tabla1[[#This Row],[**]]="XFER",Tabla1[[#This Row],[**]]="DROP",Tabla1[[#This Row],[**]]="XDROP",Tabla1[[#This Row],[**]]="PM",Tabla1[[#This Row],[**]]="PU"),"CONTACTADO","NO EFECTIVO")</calculatedColumnFormula>
    </tableColumn>
    <tableColumn id="19" xr3:uid="{044EA22F-606E-4610-93A7-2B2E27BF393D}" name="EF" dataDxfId="72">
      <calculatedColumnFormula>IF(Tabla1[[#This Row],[Estado del Cliente]]="NO EFECTIVO",0,1)</calculatedColumnFormula>
    </tableColumn>
    <tableColumn id="20" xr3:uid="{053299B9-B23A-4AE6-820C-34CB8C54C560}" name="NF" dataDxfId="71">
      <calculatedColumnFormula>IF(Tabla1[[#This Row],[EF]]=1,0,1)</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7EDE531-2763-4227-83BD-FA7DE6B09E2F}" name="Tabla4" displayName="Tabla4" ref="B9:H40" totalsRowShown="0" headerRowDxfId="70" dataDxfId="69">
  <tableColumns count="7">
    <tableColumn id="1" xr3:uid="{F5ACB9EA-A35A-411D-A245-1D35E00F6BB0}" name="CANAL" dataDxfId="68">
      <calculatedColumnFormula>IF(Tables!AP4=0,"",Tables!AP4)</calculatedColumnFormula>
    </tableColumn>
    <tableColumn id="7" xr3:uid="{9F6110F5-220F-4F2E-B90D-2DC10F2C5CE9}" name="BASE CARGADA" dataDxfId="67" dataCellStyle="Millares">
      <calculatedColumnFormula>IFERROR(VLOOKUP(Tables!AP4,Tables!AH:AJ,2,0),0)</calculatedColumnFormula>
    </tableColumn>
    <tableColumn id="2" xr3:uid="{9E49E9B4-997D-4033-988A-9683C973C6C0}" name="MARCACIONES" dataDxfId="66" dataCellStyle="Millares">
      <calculatedColumnFormula>IFERROR(VLOOKUP(Tables!AP4,Tables!AH:AJ,3,0),0)</calculatedColumnFormula>
    </tableColumn>
    <tableColumn id="3" xr3:uid="{C802829E-CBCA-480F-9C77-6FEBCA989D56}" name="% SOBRE TOTAL" dataDxfId="65" dataCellStyle="Porcentaje">
      <calculatedColumnFormula>((Tabla4[[#This Row],[MARCACIONES]]*100)/$A$8)/100</calculatedColumnFormula>
    </tableColumn>
    <tableColumn id="5" xr3:uid="{ACB0CA1A-62BE-4CDF-83DB-88385B2426BE}" name="EFECTIVO" dataDxfId="64" dataCellStyle="Millares">
      <calculatedColumnFormula>IFERROR(VLOOKUP(Tables!AP4,Tables!AH:AM,4,0),0)</calculatedColumnFormula>
    </tableColumn>
    <tableColumn id="6" xr3:uid="{0E677425-F74F-4349-82B4-DC0F2AB752FE}" name="NO EFECTIVO" dataDxfId="63" dataCellStyle="Millares">
      <calculatedColumnFormula>IFERROR(VLOOKUP(Tables!AP4,Tables!AH:AM,5,0),0)</calculatedColumnFormula>
    </tableColumn>
    <tableColumn id="4" xr3:uid="{085BE49B-ADA3-4FF1-B9F3-E140891C9AA0}" name="TIPO DE CANAL" dataDxfId="62">
      <calculatedColumnFormula>IF(LEN(Tabla4[[#This Row],[CANAL]])&lt;4,"",IF(IFERROR(SEARCH("*tra*",B10,1),0)=0,"IVR","TRANSACCIONAL"))</calculatedColumnFormula>
    </tableColumn>
  </tableColumns>
  <tableStyleInfo name="TableStyleMedium1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4DA6EC-921D-4EFE-ACC3-57045449D289}" name="Tabla44" displayName="Tabla44" ref="A1:H72" totalsRowShown="0" headerRowDxfId="50" dataDxfId="49">
  <sortState xmlns:xlrd2="http://schemas.microsoft.com/office/spreadsheetml/2017/richdata2" ref="A2:H72">
    <sortCondition ref="H1:H72"/>
  </sortState>
  <tableColumns count="8">
    <tableColumn id="1" xr3:uid="{D5C8AC59-8B13-42FC-A86D-64F6B5E33649}" name="CANAL" dataDxfId="48"/>
    <tableColumn id="7" xr3:uid="{081B275E-4D0B-4805-A4D5-6679608A173F}" name="BASE CARGADA" dataDxfId="47" dataCellStyle="Millares"/>
    <tableColumn id="2" xr3:uid="{E5279A39-35DA-468C-B3E2-E65D2DD2BDFB}" name="MARCACIONES" dataDxfId="46" dataCellStyle="Millares"/>
    <tableColumn id="3" xr3:uid="{F4E450B5-C1BE-4B43-AA22-EBED2F9F3ADA}" name="% SOBRE TOTAL" dataDxfId="45" dataCellStyle="Porcentaje"/>
    <tableColumn id="5" xr3:uid="{388D20C0-2B4C-46FD-B4D5-BD91335707C2}" name="EFECTIVO" dataDxfId="44" dataCellStyle="Millares"/>
    <tableColumn id="6" xr3:uid="{55BA486E-12EF-4489-A564-14A33E74DDBD}" name="NO EFECTIVO" dataDxfId="43" dataCellStyle="Millares"/>
    <tableColumn id="4" xr3:uid="{D4DD9FC7-8B80-44F2-8D20-0AC4ABDCDF9A}" name="TIPO DE CANAL" dataDxfId="42"/>
    <tableColumn id="8" xr3:uid="{5D91FCF4-5F85-405F-8E1C-3EEEFB5A1B50}" name="FECHA" dataDxfId="41"/>
  </tableColumns>
  <tableStyleInfo name="TableStyleMedium1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58439EC-6CD5-494B-978F-3B91E01B560D}" name="Tabla5" displayName="Tabla5" ref="J7:P27" totalsRowShown="0" headerRowDxfId="61" dataDxfId="59" headerRowBorderDxfId="60" tableBorderDxfId="58">
  <tableColumns count="7">
    <tableColumn id="1" xr3:uid="{8B3B949E-FE0C-4F9E-B5FB-2E59D8D0EB6F}" name="#" dataDxfId="57"/>
    <tableColumn id="2" xr3:uid="{74999227-97CE-4AFB-B2F4-0A36794ECA6A}" name="Canal" dataDxfId="56">
      <calculatedColumnFormula>VLOOKUP($J8,Tables!$BF:$BK,2,0)</calculatedColumnFormula>
    </tableColumn>
    <tableColumn id="3" xr3:uid="{5D892A47-8196-419D-BE2A-CA3DBB439A54}" name="Efectivo" dataDxfId="55" dataCellStyle="Millares">
      <calculatedColumnFormula>VLOOKUP($J8,Tables!$BF:$BK,3,0)</calculatedColumnFormula>
    </tableColumn>
    <tableColumn id="4" xr3:uid="{8A4ED81D-CCDB-4631-BDD0-3B8B6C01C7B6}" name="% Efectividad" dataDxfId="54" dataCellStyle="Millares">
      <calculatedColumnFormula>Tabla5[[#This Row],[Efectivo]]/Tabla5[[#This Row],[Bases Cargadas]]</calculatedColumnFormula>
    </tableColumn>
    <tableColumn id="5" xr3:uid="{97967018-E677-4A13-B781-2803778B79B5}" name="No Efectivo" dataDxfId="53" dataCellStyle="Millares">
      <calculatedColumnFormula>VLOOKUP($J8,Tables!$BF:$BK,4,0)*-1</calculatedColumnFormula>
    </tableColumn>
    <tableColumn id="6" xr3:uid="{DC64811F-3827-4FF4-83C4-D9220070BB4D}" name="Bases Cargadas" dataDxfId="52" dataCellStyle="Millares">
      <calculatedColumnFormula>VLOOKUP($J8,Tables!$BF:$BK,5,0)</calculatedColumnFormula>
    </tableColumn>
    <tableColumn id="7" xr3:uid="{D53D5FDA-0C04-4BAE-BA65-8C4ADE336B2A}" name="Marcaciones" dataDxfId="51" dataCellStyle="Millares">
      <calculatedColumnFormula>VLOOKUP($J8,Tables!$BF:$BK,6,0)</calculatedColumnFormula>
    </tableColumn>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5409D4E-F8CC-4B2A-91C0-209F9669BA07}" name="Tabla27" displayName="Tabla27" ref="A1:R122" totalsRowShown="0" headerRowDxfId="40" headerRowBorderDxfId="39">
  <tableColumns count="18">
    <tableColumn id="1" xr3:uid="{9E28FBD7-400F-427D-9B45-4E581B1D6FCF}" name="Fecha" dataDxfId="38"/>
    <tableColumn id="2" xr3:uid="{F687270C-A0E2-4452-BF43-18B9B3688B60}" name="Canal"/>
    <tableColumn id="3" xr3:uid="{B5E271A0-D2F7-4472-94D3-69082EE9EC23}" name="Marca"/>
    <tableColumn id="23" xr3:uid="{3EE9DAD3-77E1-4C9F-9073-141D805BC3C7}" name="Base" dataDxfId="24"/>
    <tableColumn id="22" xr3:uid="{F74C6F41-3408-4D4E-9258-41AC86019E14}" name="Registros" dataDxfId="23"/>
    <tableColumn id="4" xr3:uid="{52BBDFD5-51ED-4E53-90C6-1D9E2934920A}" name="8" dataDxfId="37" dataCellStyle="Millares"/>
    <tableColumn id="5" xr3:uid="{59351604-4BA3-4DF9-B25A-F3060D946BCA}" name="9" dataDxfId="36" dataCellStyle="Millares"/>
    <tableColumn id="6" xr3:uid="{B38B303C-48C1-48CB-8CFD-005AA215B452}" name="10" dataDxfId="35" dataCellStyle="Millares"/>
    <tableColumn id="7" xr3:uid="{001E4E31-1A4F-431B-9DBE-DD073C5AD045}" name="11" dataDxfId="34" dataCellStyle="Millares"/>
    <tableColumn id="8" xr3:uid="{C582600A-9DA5-41EB-8E48-219E4BDF6FFF}" name="12" dataDxfId="33" dataCellStyle="Millares"/>
    <tableColumn id="9" xr3:uid="{E28D2297-1982-468A-A0F3-015D1B0E9441}" name="13" dataDxfId="32" dataCellStyle="Millares"/>
    <tableColumn id="10" xr3:uid="{D4C9C311-180B-4F03-8526-3199393BE5A2}" name="14" dataDxfId="31" dataCellStyle="Millares"/>
    <tableColumn id="11" xr3:uid="{EF38F388-4F47-477C-A996-C7A5B903F9AA}" name="15" dataDxfId="30" dataCellStyle="Millares"/>
    <tableColumn id="12" xr3:uid="{F3985EB0-3C50-4003-A0DF-13126F4FEEA0}" name="16" dataDxfId="29" dataCellStyle="Millares"/>
    <tableColumn id="13" xr3:uid="{DFEEDD41-7EA2-479F-8105-4874737AA258}" name="17" dataDxfId="28" dataCellStyle="Millares"/>
    <tableColumn id="14" xr3:uid="{C53EE1A7-B8BF-4B24-8BE8-899CF43C3B1F}" name="18" dataDxfId="27" dataCellStyle="Millares"/>
    <tableColumn id="15" xr3:uid="{C263EDAD-0E0F-40E0-8980-4CF2DF6D76DC}" name="19" dataDxfId="26" dataCellStyle="Millares"/>
    <tableColumn id="21" xr3:uid="{D3382663-8994-4B36-B5A2-C3448FC19AAD}" name="Validation" dataDxfId="25" dataCellStyle="Millares">
      <calculatedColumnFormula>IF(Tabla27[[#This Row],[Canal]]="N/A",0,1)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A6094109-05C8-4479-AB7A-9E0FDD563D01}" sourceName="FECHA">
  <pivotTables>
    <pivotTable tabId="12" name="TablaDinámica17"/>
    <pivotTable tabId="12" name="TablaDinámica8"/>
  </pivotTables>
  <state minimalRefreshVersion="6" lastRefreshVersion="6" pivotCacheId="831584421" filterType="dateBetween">
    <selection startDate="2024-04-01T00:00:00" endDate="2024-04-30T00:00:00"/>
    <bounds startDate="2024-01-01T00:00:00" endDate="2025-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1" xr10:uid="{8BAB674B-CA0F-42A5-8677-ED6733F6D012}" sourceName="Fecha">
  <pivotTables>
    <pivotTable tabId="12" name="TablaDinámica9"/>
    <pivotTable tabId="12" name="TablaDinámica14"/>
    <pivotTable tabId="12" name="TablaDinámica15"/>
  </pivotTables>
  <state minimalRefreshVersion="6" lastRefreshVersion="6" pivotCacheId="1670837754" filterType="dateBetween">
    <selection startDate="2024-04-01T00:00:00" endDate="2024-04-30T00:00:00"/>
    <bounds startDate="2024-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D7E2844F-60BB-4E40-B9CB-83214215C7AE}" cache="NativeTimeline_FECHA" caption=" " showSelectionLabel="0" showTimeLevel="0" level="2" selectionLevel="2" scrollPosition="2024-01-01T00:00:00" style="TimeSlicerStyleDark1 2"/>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1" xr10:uid="{B86436B8-69A4-424E-9A1E-B984B5382EA2}" cache="NativeTimeline_Fecha1" caption="Periodo" showSelectionLabel="0" showTimeLevel="0" level="2" selectionLevel="2" scrollPosition="2024-03-01T00:00:00" style="TimeSlicerStyleDark1 2"/>
</timelines>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6" Type="http://schemas.openxmlformats.org/officeDocument/2006/relationships/drawing" Target="../drawings/drawing1.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rinterSettings" Target="../printerSettings/printerSettings1.bin"/><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microsoft.com/office/2011/relationships/timeline" Target="../timelines/timeline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3" Type="http://schemas.microsoft.com/office/2011/relationships/timeline" Target="../timelines/timeline2.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203A9-B100-4507-806D-A6373B32AA37}">
  <sheetPr codeName="Hoja1"/>
  <dimension ref="A1:DV137"/>
  <sheetViews>
    <sheetView showGridLines="0" showRowColHeaders="0" topLeftCell="A43" zoomScaleNormal="100" workbookViewId="0">
      <selection activeCell="B46" sqref="B46"/>
    </sheetView>
  </sheetViews>
  <sheetFormatPr baseColWidth="10" defaultRowHeight="15" x14ac:dyDescent="0.25"/>
  <cols>
    <col min="1" max="1" width="12.5703125" bestFit="1" customWidth="1"/>
    <col min="2" max="2" width="23.42578125" style="22" bestFit="1" customWidth="1"/>
    <col min="3" max="3" width="23.42578125" style="22" customWidth="1"/>
    <col min="5" max="5" width="21.28515625" bestFit="1" customWidth="1"/>
    <col min="6" max="6" width="30.42578125" bestFit="1" customWidth="1"/>
    <col min="8" max="8" width="16.140625" bestFit="1" customWidth="1"/>
    <col min="9" max="9" width="17.85546875" bestFit="1" customWidth="1"/>
    <col min="11" max="11" width="12.5703125" bestFit="1" customWidth="1"/>
    <col min="12" max="12" width="27.28515625" bestFit="1" customWidth="1"/>
    <col min="14" max="14" width="12.5703125" bestFit="1" customWidth="1"/>
    <col min="15" max="15" width="17.42578125" bestFit="1" customWidth="1"/>
    <col min="16" max="17" width="17.42578125" style="6" customWidth="1"/>
    <col min="19" max="19" width="17.5703125" bestFit="1" customWidth="1"/>
    <col min="20" max="20" width="26.85546875" bestFit="1" customWidth="1"/>
    <col min="22" max="22" width="17.5703125" bestFit="1" customWidth="1"/>
    <col min="23" max="23" width="26.85546875" bestFit="1" customWidth="1"/>
    <col min="33" max="33" width="11.42578125" style="31"/>
    <col min="34" max="34" width="17.5703125" style="31" bestFit="1" customWidth="1"/>
    <col min="35" max="35" width="16.85546875" style="34" bestFit="1" customWidth="1"/>
    <col min="36" max="36" width="23.28515625" style="34" bestFit="1" customWidth="1"/>
    <col min="37" max="37" width="11" style="31" bestFit="1" customWidth="1"/>
    <col min="38" max="38" width="11.42578125" style="31"/>
    <col min="39" max="41" width="15.28515625" style="31" customWidth="1"/>
    <col min="42" max="42" width="32" style="31" bestFit="1" customWidth="1"/>
    <col min="43" max="44" width="11.42578125" style="31"/>
    <col min="45" max="46" width="11.42578125" style="28"/>
    <col min="47" max="47" width="11.42578125" style="29"/>
    <col min="48" max="49" width="11.42578125" style="30"/>
    <col min="50" max="50" width="17.5703125" style="30" bestFit="1" customWidth="1"/>
    <col min="51" max="51" width="23" style="22" bestFit="1" customWidth="1"/>
    <col min="52" max="52" width="19" style="22" bestFit="1" customWidth="1"/>
    <col min="53" max="53" width="22.42578125" style="30" bestFit="1" customWidth="1"/>
    <col min="54" max="54" width="22.5703125" style="30" bestFit="1" customWidth="1"/>
    <col min="55" max="58" width="11.42578125" style="30"/>
    <col min="59" max="59" width="32" style="30" bestFit="1" customWidth="1"/>
    <col min="60" max="62" width="11.42578125" style="22"/>
    <col min="63" max="63" width="15.5703125" style="22" bestFit="1" customWidth="1"/>
    <col min="64" max="64" width="11.42578125" style="30"/>
    <col min="65" max="66" width="17.5703125" style="30" bestFit="1" customWidth="1"/>
    <col min="67" max="67" width="20.85546875" style="30" bestFit="1" customWidth="1"/>
    <col min="68" max="68" width="22.5703125" style="30" bestFit="1" customWidth="1"/>
    <col min="69" max="77" width="11.42578125" style="30"/>
    <col min="78" max="78" width="11.42578125" style="91"/>
    <col min="79" max="79" width="3" style="30" bestFit="1" customWidth="1"/>
    <col min="80" max="91" width="7" style="30" bestFit="1" customWidth="1"/>
    <col min="92" max="92" width="11.42578125" style="30"/>
    <col min="93" max="93" width="17.5703125" style="91" bestFit="1" customWidth="1"/>
    <col min="94" max="94" width="10.5703125" style="22" bestFit="1" customWidth="1"/>
    <col min="95" max="95" width="10.5703125" style="30" bestFit="1" customWidth="1"/>
    <col min="96" max="105" width="11" style="30" bestFit="1" customWidth="1"/>
    <col min="106" max="106" width="13.85546875" style="30" bestFit="1" customWidth="1"/>
    <col min="107" max="112" width="11.42578125" style="30"/>
    <col min="113" max="113" width="17.5703125" style="30" bestFit="1" customWidth="1"/>
    <col min="114" max="114" width="13.140625" style="30" bestFit="1" customWidth="1"/>
    <col min="115" max="115" width="17.28515625" style="30" bestFit="1" customWidth="1"/>
    <col min="116" max="117" width="13.85546875" style="30" bestFit="1" customWidth="1"/>
    <col min="118" max="118" width="17.5703125" style="30" bestFit="1" customWidth="1"/>
    <col min="119" max="119" width="18.42578125" style="30" bestFit="1" customWidth="1"/>
    <col min="120" max="120" width="17.28515625" style="30" bestFit="1" customWidth="1"/>
    <col min="121" max="125" width="13.85546875" style="30" bestFit="1" customWidth="1"/>
    <col min="126" max="16384" width="11.42578125" style="30"/>
  </cols>
  <sheetData>
    <row r="1" spans="1:126" x14ac:dyDescent="0.25">
      <c r="A1" s="6"/>
      <c r="D1" s="6"/>
      <c r="E1" s="6"/>
      <c r="F1" s="6"/>
      <c r="G1" s="6"/>
      <c r="H1" s="6"/>
      <c r="I1" s="6"/>
      <c r="J1" s="6" t="s">
        <v>49</v>
      </c>
      <c r="K1" s="6" t="s">
        <v>50</v>
      </c>
      <c r="L1" s="6"/>
      <c r="M1" s="6"/>
      <c r="N1" s="6"/>
      <c r="O1" s="6"/>
      <c r="R1" s="6"/>
      <c r="S1" s="14" t="s">
        <v>34</v>
      </c>
      <c r="T1" s="14" t="s">
        <v>29</v>
      </c>
      <c r="U1" s="14" t="s">
        <v>35</v>
      </c>
      <c r="V1" s="14" t="s">
        <v>30</v>
      </c>
      <c r="W1" s="14" t="s">
        <v>36</v>
      </c>
      <c r="X1" s="14" t="s">
        <v>159</v>
      </c>
      <c r="Y1" s="14" t="s">
        <v>7</v>
      </c>
      <c r="Z1" s="14" t="s">
        <v>53</v>
      </c>
      <c r="AA1" s="14" t="s">
        <v>54</v>
      </c>
      <c r="AB1" s="14" t="s">
        <v>49</v>
      </c>
      <c r="AC1" s="20">
        <f>SUM(Z2:Z12)</f>
        <v>1</v>
      </c>
      <c r="AD1" s="6"/>
      <c r="AE1" s="6"/>
      <c r="AF1" s="6"/>
      <c r="DD1" s="30" t="s">
        <v>26</v>
      </c>
    </row>
    <row r="2" spans="1:126" x14ac:dyDescent="0.25">
      <c r="B2" s="22" t="s">
        <v>39</v>
      </c>
      <c r="C2" s="22" t="s">
        <v>30</v>
      </c>
      <c r="H2" t="s">
        <v>26</v>
      </c>
      <c r="I2" s="22">
        <f>IFERROR(VLOOKUP($H2,H13:I17,2,0),0)</f>
        <v>1</v>
      </c>
      <c r="J2" s="22">
        <f>IFERROR(VLOOKUP($H2,H19:I22,2,0),0)</f>
        <v>1</v>
      </c>
      <c r="K2" s="22">
        <f>IFERROR(VLOOKUP($H2,H20:J22,3,0),0)</f>
        <v>1</v>
      </c>
      <c r="L2" s="20">
        <f>J2</f>
        <v>1</v>
      </c>
      <c r="M2" s="21">
        <f>J2/I2</f>
        <v>1</v>
      </c>
      <c r="N2" s="21">
        <f>K2/I2</f>
        <v>1</v>
      </c>
      <c r="S2" s="14">
        <v>8</v>
      </c>
      <c r="T2" s="15" t="str">
        <f t="shared" ref="T2:T14" si="0">IFERROR(VLOOKUP(S2,S$17:T$30,2,0),"")</f>
        <v/>
      </c>
      <c r="U2" s="15" t="str">
        <f t="shared" ref="U2:U14" si="1">T2</f>
        <v/>
      </c>
      <c r="V2" s="15" t="str">
        <f t="shared" ref="V2:V14" si="2">IFERROR(VLOOKUP(S2,V$17:W$30,2,0),"")</f>
        <v/>
      </c>
      <c r="W2" s="26" t="str">
        <f t="shared" ref="W2:W14" si="3">V2</f>
        <v/>
      </c>
      <c r="X2" s="21">
        <f>Z2/$AC$1</f>
        <v>0</v>
      </c>
      <c r="Y2" s="1" t="s">
        <v>11</v>
      </c>
      <c r="Z2" s="22">
        <f>IFERROR(VLOOKUP($Y2,$N$13:$P$28,2,0),0)</f>
        <v>0</v>
      </c>
      <c r="AA2" s="22">
        <f>IFERROR(VLOOKUP($Y2,$N$13:$P$28,3,0),0)</f>
        <v>0</v>
      </c>
      <c r="AB2" s="22">
        <f>IFERROR(VLOOKUP($Y2,$N$13:$Q$28,4,0),0)</f>
        <v>0</v>
      </c>
      <c r="CB2" s="92">
        <v>2</v>
      </c>
      <c r="CC2" s="92">
        <v>3</v>
      </c>
      <c r="CD2" s="92">
        <v>4</v>
      </c>
      <c r="CE2" s="92">
        <v>5</v>
      </c>
      <c r="CF2" s="92">
        <v>6</v>
      </c>
      <c r="CG2" s="92">
        <v>7</v>
      </c>
      <c r="CH2" s="92">
        <v>8</v>
      </c>
      <c r="CI2" s="92">
        <v>9</v>
      </c>
      <c r="CJ2" s="92">
        <v>10</v>
      </c>
      <c r="CK2" s="92">
        <v>11</v>
      </c>
      <c r="CL2" s="92">
        <v>12</v>
      </c>
      <c r="CM2" s="92">
        <v>13</v>
      </c>
      <c r="CO2" s="94" t="s">
        <v>139</v>
      </c>
      <c r="CP2" s="89">
        <v>1</v>
      </c>
      <c r="DD2" s="14" t="s">
        <v>7</v>
      </c>
      <c r="DE2" s="14" t="s">
        <v>54</v>
      </c>
      <c r="DF2" s="14" t="s">
        <v>49</v>
      </c>
      <c r="DG2" s="14" t="s">
        <v>157</v>
      </c>
      <c r="DI2" s="17" t="s">
        <v>18</v>
      </c>
      <c r="DJ2" s="6" t="s">
        <v>26</v>
      </c>
      <c r="DN2" s="17" t="s">
        <v>18</v>
      </c>
      <c r="DO2" s="6" t="s">
        <v>19</v>
      </c>
    </row>
    <row r="3" spans="1:126" x14ac:dyDescent="0.25">
      <c r="A3" s="1">
        <v>0</v>
      </c>
      <c r="B3" s="22">
        <f>IFERROR(VLOOKUP(A3,$A$14:$C$23,2,0),0)</f>
        <v>0</v>
      </c>
      <c r="C3" s="22">
        <f>IFERROR(VLOOKUP(A3,$A$14:$C$23,3,0),0)</f>
        <v>0</v>
      </c>
      <c r="H3" t="s">
        <v>19</v>
      </c>
      <c r="I3" s="22">
        <f>IFERROR(VLOOKUP($H3,H14:I18,2,0),0)</f>
        <v>0</v>
      </c>
      <c r="J3" s="22">
        <f>IFERROR(VLOOKUP($H3,H20:I23,2,0),0)</f>
        <v>0</v>
      </c>
      <c r="K3" s="22">
        <f>IFERROR(VLOOKUP($H3,H21:J23,3,0),0)</f>
        <v>0</v>
      </c>
      <c r="L3" s="20">
        <f>J3</f>
        <v>0</v>
      </c>
      <c r="M3" s="21" t="e">
        <f>J3/I3</f>
        <v>#DIV/0!</v>
      </c>
      <c r="N3" s="21" t="e">
        <f>K3/I3</f>
        <v>#DIV/0!</v>
      </c>
      <c r="S3" s="14">
        <v>9</v>
      </c>
      <c r="T3" s="15" t="str">
        <f t="shared" si="0"/>
        <v/>
      </c>
      <c r="U3" s="15" t="str">
        <f t="shared" si="1"/>
        <v/>
      </c>
      <c r="V3" s="15" t="str">
        <f t="shared" si="2"/>
        <v/>
      </c>
      <c r="W3" s="26" t="str">
        <f t="shared" si="3"/>
        <v/>
      </c>
      <c r="X3" s="21">
        <f t="shared" ref="X3:X12" si="4">Z3/$AC$1</f>
        <v>0</v>
      </c>
      <c r="Y3" s="1" t="s">
        <v>12</v>
      </c>
      <c r="Z3" s="22">
        <f t="shared" ref="Z3:Z12" si="5">IFERROR(VLOOKUP($Y3,$N$13:$P$28,2,0),0)</f>
        <v>0</v>
      </c>
      <c r="AA3" s="22">
        <f t="shared" ref="AA3:AA12" si="6">IFERROR(VLOOKUP($Y3,$N$13:$P$28,3,0),0)</f>
        <v>0</v>
      </c>
      <c r="AB3" s="22">
        <f t="shared" ref="AB3:AB12" si="7">IFERROR(VLOOKUP($Y3,$N$13:$Q$28,4,0),0)</f>
        <v>0</v>
      </c>
      <c r="AH3" s="31" t="s">
        <v>14</v>
      </c>
      <c r="AI3" s="60" t="s">
        <v>32</v>
      </c>
      <c r="AJ3" s="60" t="s">
        <v>44</v>
      </c>
      <c r="AK3" s="31" t="s">
        <v>42</v>
      </c>
      <c r="AL3" s="31" t="s">
        <v>43</v>
      </c>
      <c r="AX3" s="17" t="s">
        <v>14</v>
      </c>
      <c r="AY3" s="6" t="s">
        <v>72</v>
      </c>
      <c r="AZ3" s="20" t="s">
        <v>69</v>
      </c>
      <c r="BA3" s="20" t="s">
        <v>70</v>
      </c>
      <c r="BB3" s="6" t="s">
        <v>71</v>
      </c>
      <c r="BF3" s="30" t="s">
        <v>73</v>
      </c>
      <c r="BG3" s="30" t="s">
        <v>33</v>
      </c>
      <c r="BH3" s="22" t="s">
        <v>39</v>
      </c>
      <c r="BI3" s="22" t="s">
        <v>30</v>
      </c>
      <c r="BJ3" s="22" t="s">
        <v>64</v>
      </c>
      <c r="BK3" s="22" t="s">
        <v>38</v>
      </c>
      <c r="BM3" s="17" t="s">
        <v>14</v>
      </c>
      <c r="BN3" s="6" t="s">
        <v>69</v>
      </c>
      <c r="BO3" s="6" t="s">
        <v>70</v>
      </c>
      <c r="BP3" s="6" t="s">
        <v>71</v>
      </c>
      <c r="BQ3"/>
      <c r="BS3"/>
      <c r="BT3"/>
      <c r="BU3"/>
      <c r="CA3" s="85"/>
      <c r="CB3" s="84">
        <v>8</v>
      </c>
      <c r="CC3" s="84">
        <v>9</v>
      </c>
      <c r="CD3" s="84">
        <v>10</v>
      </c>
      <c r="CE3" s="84">
        <v>11</v>
      </c>
      <c r="CF3" s="84">
        <v>12</v>
      </c>
      <c r="CG3" s="84">
        <v>13</v>
      </c>
      <c r="CH3" s="84">
        <v>14</v>
      </c>
      <c r="CI3" s="84">
        <v>15</v>
      </c>
      <c r="CJ3" s="84">
        <v>16</v>
      </c>
      <c r="CK3" s="84">
        <v>17</v>
      </c>
      <c r="CL3" s="84">
        <v>18</v>
      </c>
      <c r="CM3" s="84">
        <v>19</v>
      </c>
      <c r="DD3" s="1" t="s">
        <v>11</v>
      </c>
      <c r="DE3" s="22">
        <f>IFERROR(VLOOKUP($DD3,$DI$5:$DL$25,2,0),0)</f>
        <v>0</v>
      </c>
      <c r="DF3" s="22">
        <f>IFERROR(VLOOKUP($DD3,$DI$5:$DL$25,3,0),0)</f>
        <v>0</v>
      </c>
      <c r="DG3" s="22">
        <f>IFERROR(VLOOKUP($DD3,$DI$5:$DL$25,4,0),0)</f>
        <v>0</v>
      </c>
      <c r="DI3" s="91"/>
      <c r="DJ3" s="22"/>
      <c r="DN3" s="91"/>
      <c r="DO3" s="22"/>
    </row>
    <row r="4" spans="1:126" x14ac:dyDescent="0.25">
      <c r="A4" s="1">
        <v>1</v>
      </c>
      <c r="B4" s="22">
        <f t="shared" ref="B4:B9" si="8">IFERROR(VLOOKUP(A4,$A$14:$C$23,2,0),0)</f>
        <v>0</v>
      </c>
      <c r="C4" s="22">
        <f t="shared" ref="C4:C9" si="9">IFERROR(VLOOKUP(A4,$A$14:$C$23,3,0),0)</f>
        <v>0</v>
      </c>
      <c r="D4" s="6"/>
      <c r="E4" s="6"/>
      <c r="F4" s="6"/>
      <c r="G4" s="6"/>
      <c r="H4" s="6"/>
      <c r="I4" s="6"/>
      <c r="J4" s="6"/>
      <c r="K4" s="6"/>
      <c r="L4" s="6"/>
      <c r="M4" s="6"/>
      <c r="N4" s="6"/>
      <c r="O4" s="6"/>
      <c r="R4" s="6"/>
      <c r="S4" s="14">
        <v>10</v>
      </c>
      <c r="T4" s="15" t="str">
        <f t="shared" si="0"/>
        <v/>
      </c>
      <c r="U4" s="15" t="str">
        <f t="shared" si="1"/>
        <v/>
      </c>
      <c r="V4" s="15" t="str">
        <f t="shared" si="2"/>
        <v/>
      </c>
      <c r="W4" s="26" t="str">
        <f t="shared" si="3"/>
        <v/>
      </c>
      <c r="X4" s="21">
        <f t="shared" si="4"/>
        <v>0</v>
      </c>
      <c r="Y4" s="1" t="s">
        <v>55</v>
      </c>
      <c r="Z4" s="22">
        <f t="shared" si="5"/>
        <v>0</v>
      </c>
      <c r="AA4" s="22">
        <f t="shared" si="6"/>
        <v>0</v>
      </c>
      <c r="AB4" s="22">
        <f t="shared" si="7"/>
        <v>0</v>
      </c>
      <c r="AC4" s="6"/>
      <c r="AD4" s="6"/>
      <c r="AE4" s="6"/>
      <c r="AF4" s="6"/>
      <c r="AG4" s="32">
        <f t="shared" ref="AG4:AG35" si="10">_xlfn.RANK.EQ(AM4,AM:AM,1)</f>
        <v>32</v>
      </c>
      <c r="AH4" s="33" t="s">
        <v>79</v>
      </c>
      <c r="AI4" s="60">
        <v>1</v>
      </c>
      <c r="AJ4" s="60">
        <v>3</v>
      </c>
      <c r="AK4" s="32">
        <v>0</v>
      </c>
      <c r="AL4" s="32">
        <v>1</v>
      </c>
      <c r="AM4" s="32">
        <f>IF(AH4="Total general",0,AJ4+AN4)</f>
        <v>3.0000100000000001</v>
      </c>
      <c r="AN4" s="32">
        <v>1.0000000000000001E-5</v>
      </c>
      <c r="AO4" s="32">
        <v>32</v>
      </c>
      <c r="AP4" s="31" t="str">
        <f t="shared" ref="AP4:AP34" si="11">IFERROR(VLOOKUP(AO4,AG:AH,2,0),"")</f>
        <v>TRANS CLARO 2</v>
      </c>
      <c r="AQ4" s="31" t="str">
        <f>Canal!D10&amp;" "&amp;AP4</f>
        <v>3 TRANS CLARO 2</v>
      </c>
      <c r="AX4" s="19" t="s">
        <v>100</v>
      </c>
      <c r="AY4" s="20">
        <v>66026</v>
      </c>
      <c r="AZ4" s="20">
        <v>34507</v>
      </c>
      <c r="BA4" s="20">
        <v>31519</v>
      </c>
      <c r="BB4" s="20">
        <v>104489</v>
      </c>
      <c r="BF4" s="30">
        <v>1</v>
      </c>
      <c r="BG4" s="30" t="str">
        <f t="shared" ref="BG4:BG36" si="12">AX4</f>
        <v>IVR CLARO 4</v>
      </c>
      <c r="BH4" s="22">
        <f>AZ4</f>
        <v>34507</v>
      </c>
      <c r="BI4" s="22">
        <f>BA4*-1</f>
        <v>-31519</v>
      </c>
      <c r="BJ4" s="22">
        <f t="shared" ref="BJ4:BJ36" si="13">AY4</f>
        <v>66026</v>
      </c>
      <c r="BK4" s="22">
        <f>BB4</f>
        <v>104489</v>
      </c>
      <c r="BM4" s="19" t="s">
        <v>26</v>
      </c>
      <c r="BN4" s="20">
        <v>358592</v>
      </c>
      <c r="BO4" s="20">
        <v>415962</v>
      </c>
      <c r="BP4" s="20">
        <v>1012144</v>
      </c>
      <c r="BQ4"/>
      <c r="BS4"/>
      <c r="BT4"/>
      <c r="BU4"/>
      <c r="BY4" s="93">
        <f>IF(IFERROR(VLOOKUP($BZ4,$CO$5:$DB$31,14,0),0)=0,0,1)</f>
        <v>0</v>
      </c>
      <c r="BZ4" s="91">
        <f>DATE(YEAR($CO$5),MONTH($CO$5),DAY(CA4))</f>
        <v>45385</v>
      </c>
      <c r="CA4" s="84">
        <v>3</v>
      </c>
      <c r="CB4" s="85" t="str">
        <f ca="1">IF($BY4=0,"",IF($BZ4&gt;TODAY(),"",IFERROR(VLOOKUP($BZ4,$CO$5:$DA$31,CB$2,0),0)))</f>
        <v/>
      </c>
      <c r="CC4" s="85" t="str">
        <f t="shared" ref="CC4:CM19" ca="1" si="14">IF($BY4=0,"",IF($BZ4&gt;TODAY(),"",IFERROR(VLOOKUP($BZ4,$CO$5:$DA$31,CC$2,0),0)))</f>
        <v/>
      </c>
      <c r="CD4" s="85" t="str">
        <f t="shared" ca="1" si="14"/>
        <v/>
      </c>
      <c r="CE4" s="85" t="str">
        <f t="shared" ca="1" si="14"/>
        <v/>
      </c>
      <c r="CF4" s="85" t="str">
        <f t="shared" ca="1" si="14"/>
        <v/>
      </c>
      <c r="CG4" s="85" t="str">
        <f t="shared" ca="1" si="14"/>
        <v/>
      </c>
      <c r="CH4" s="85" t="str">
        <f t="shared" ca="1" si="14"/>
        <v/>
      </c>
      <c r="CI4" s="85" t="str">
        <f t="shared" ca="1" si="14"/>
        <v/>
      </c>
      <c r="CJ4" s="85" t="str">
        <f t="shared" ca="1" si="14"/>
        <v/>
      </c>
      <c r="CK4" s="85" t="str">
        <f t="shared" ca="1" si="14"/>
        <v/>
      </c>
      <c r="CL4" s="85" t="str">
        <f t="shared" ca="1" si="14"/>
        <v/>
      </c>
      <c r="CM4" s="85" t="str">
        <f t="shared" ca="1" si="14"/>
        <v/>
      </c>
      <c r="CO4" s="94" t="s">
        <v>14</v>
      </c>
      <c r="CP4" s="6" t="s">
        <v>140</v>
      </c>
      <c r="CQ4" s="6" t="s">
        <v>141</v>
      </c>
      <c r="CR4" s="6" t="s">
        <v>142</v>
      </c>
      <c r="CS4" s="6" t="s">
        <v>143</v>
      </c>
      <c r="CT4" s="6" t="s">
        <v>144</v>
      </c>
      <c r="CU4" s="6" t="s">
        <v>145</v>
      </c>
      <c r="CV4" s="6" t="s">
        <v>146</v>
      </c>
      <c r="CW4" s="6" t="s">
        <v>147</v>
      </c>
      <c r="CX4" s="6" t="s">
        <v>148</v>
      </c>
      <c r="CY4" s="6" t="s">
        <v>149</v>
      </c>
      <c r="CZ4" s="6" t="s">
        <v>150</v>
      </c>
      <c r="DA4" s="6" t="s">
        <v>151</v>
      </c>
      <c r="DB4" s="6" t="s">
        <v>152</v>
      </c>
      <c r="DD4" s="1" t="s">
        <v>12</v>
      </c>
      <c r="DE4" s="22">
        <f t="shared" ref="DE4:DE13" si="15">IFERROR(VLOOKUP($DD4,$DI$5:$DL$25,2,0),0)</f>
        <v>1296145</v>
      </c>
      <c r="DF4" s="22">
        <f t="shared" ref="DF4:DF13" si="16">IFERROR(VLOOKUP($DD4,$DI$5:$DL$25,3,0),0)</f>
        <v>847384</v>
      </c>
      <c r="DG4" s="22">
        <f t="shared" ref="DG4:DG13" si="17">IFERROR(VLOOKUP($DD4,$DI$5:$DL$25,4,0),0)</f>
        <v>2700203</v>
      </c>
      <c r="DI4" s="17" t="s">
        <v>14</v>
      </c>
      <c r="DJ4" s="6" t="s">
        <v>154</v>
      </c>
      <c r="DK4" s="6" t="s">
        <v>155</v>
      </c>
      <c r="DL4" s="6" t="s">
        <v>152</v>
      </c>
      <c r="DM4"/>
      <c r="DN4" s="17" t="s">
        <v>14</v>
      </c>
      <c r="DO4" s="6" t="s">
        <v>154</v>
      </c>
      <c r="DP4" s="6" t="s">
        <v>155</v>
      </c>
      <c r="DQ4" s="6" t="s">
        <v>152</v>
      </c>
      <c r="DR4"/>
      <c r="DS4"/>
      <c r="DT4"/>
      <c r="DU4"/>
      <c r="DV4"/>
    </row>
    <row r="5" spans="1:126" x14ac:dyDescent="0.25">
      <c r="A5" s="1">
        <v>2</v>
      </c>
      <c r="B5" s="22">
        <f t="shared" si="8"/>
        <v>0</v>
      </c>
      <c r="C5" s="22">
        <f t="shared" si="9"/>
        <v>0</v>
      </c>
      <c r="D5" s="6"/>
      <c r="E5" s="6"/>
      <c r="F5" s="6"/>
      <c r="G5" s="6"/>
      <c r="H5" s="6" t="s">
        <v>26</v>
      </c>
      <c r="I5" s="22">
        <f>IFERROR(VLOOKUP(H5,$H$14:$L$16,3,0),0)</f>
        <v>3</v>
      </c>
      <c r="J5" s="6"/>
      <c r="K5" s="6"/>
      <c r="L5" s="6"/>
      <c r="M5" s="6"/>
      <c r="N5" s="6"/>
      <c r="O5" s="6"/>
      <c r="R5" s="6"/>
      <c r="S5" s="14">
        <v>11</v>
      </c>
      <c r="T5" s="15" t="str">
        <f t="shared" si="0"/>
        <v/>
      </c>
      <c r="U5" s="15" t="str">
        <f t="shared" si="1"/>
        <v/>
      </c>
      <c r="V5" s="15" t="str">
        <f t="shared" si="2"/>
        <v/>
      </c>
      <c r="W5" s="26" t="str">
        <f t="shared" si="3"/>
        <v/>
      </c>
      <c r="X5" s="21">
        <f t="shared" si="4"/>
        <v>0</v>
      </c>
      <c r="Y5" s="1" t="s">
        <v>56</v>
      </c>
      <c r="Z5" s="22">
        <f t="shared" si="5"/>
        <v>0</v>
      </c>
      <c r="AA5" s="22">
        <f t="shared" si="6"/>
        <v>0</v>
      </c>
      <c r="AB5" s="22">
        <f t="shared" si="7"/>
        <v>0</v>
      </c>
      <c r="AC5" s="6"/>
      <c r="AD5" s="6"/>
      <c r="AE5" s="6"/>
      <c r="AF5" s="6"/>
      <c r="AG5" s="32">
        <f t="shared" si="10"/>
        <v>1</v>
      </c>
      <c r="AH5" s="33" t="s">
        <v>15</v>
      </c>
      <c r="AI5" s="60">
        <v>1</v>
      </c>
      <c r="AJ5" s="60">
        <v>3</v>
      </c>
      <c r="AK5" s="32">
        <v>0</v>
      </c>
      <c r="AL5" s="32">
        <v>1</v>
      </c>
      <c r="AM5" s="32">
        <f t="shared" ref="AM5:AM35" si="18">IF(AH5="Total general",0,AJ5+AN5)</f>
        <v>0</v>
      </c>
      <c r="AN5" s="32">
        <v>2.0000000000000002E-5</v>
      </c>
      <c r="AO5" s="32">
        <v>31</v>
      </c>
      <c r="AP5" s="31">
        <f t="shared" si="11"/>
        <v>0</v>
      </c>
      <c r="AQ5" s="31" t="str">
        <f>Canal!D11&amp;" "&amp;AP5</f>
        <v>0 0</v>
      </c>
      <c r="AX5" s="19" t="s">
        <v>90</v>
      </c>
      <c r="AY5" s="20">
        <v>32890</v>
      </c>
      <c r="AZ5" s="20">
        <v>25648</v>
      </c>
      <c r="BA5" s="20">
        <v>7242</v>
      </c>
      <c r="BB5" s="20">
        <v>98267</v>
      </c>
      <c r="BF5" s="30">
        <v>2</v>
      </c>
      <c r="BG5" s="30" t="str">
        <f t="shared" si="12"/>
        <v>IVR CLARO 3</v>
      </c>
      <c r="BH5" s="22">
        <f t="shared" ref="BH5:BH23" si="19">AZ5</f>
        <v>25648</v>
      </c>
      <c r="BI5" s="22">
        <f t="shared" ref="BI5:BI23" si="20">BA5*-1</f>
        <v>-7242</v>
      </c>
      <c r="BJ5" s="22">
        <f t="shared" si="13"/>
        <v>32890</v>
      </c>
      <c r="BK5" s="22">
        <f t="shared" ref="BK5:BK23" si="21">BB5</f>
        <v>98267</v>
      </c>
      <c r="BM5" s="19" t="s">
        <v>19</v>
      </c>
      <c r="BN5" s="20">
        <v>101411</v>
      </c>
      <c r="BO5" s="20">
        <v>104062</v>
      </c>
      <c r="BP5" s="20">
        <v>460687</v>
      </c>
      <c r="BQ5"/>
      <c r="BS5"/>
      <c r="BT5"/>
      <c r="BU5"/>
      <c r="BY5" s="93">
        <f t="shared" ref="BY5:BY31" si="22">IF(IFERROR(VLOOKUP($BZ5,$CO$5:$DB$31,14,0),0)=0,0,1)</f>
        <v>0</v>
      </c>
      <c r="BZ5" s="91">
        <f t="shared" ref="BZ5:BZ31" si="23">DATE(YEAR($CO$5),MONTH($CO$5),DAY(CA5))</f>
        <v>45386</v>
      </c>
      <c r="CA5" s="84">
        <v>4</v>
      </c>
      <c r="CB5" s="85" t="str">
        <f t="shared" ref="CB5:CM20" ca="1" si="24">IF($BY5=0,"",IF($BZ5&gt;TODAY(),"",IFERROR(VLOOKUP($BZ5,$CO$5:$DA$31,CB$2,0),0)))</f>
        <v/>
      </c>
      <c r="CC5" s="85" t="str">
        <f t="shared" ca="1" si="14"/>
        <v/>
      </c>
      <c r="CD5" s="85" t="str">
        <f t="shared" ca="1" si="14"/>
        <v/>
      </c>
      <c r="CE5" s="85" t="str">
        <f t="shared" ca="1" si="14"/>
        <v/>
      </c>
      <c r="CF5" s="85" t="str">
        <f t="shared" ca="1" si="14"/>
        <v/>
      </c>
      <c r="CG5" s="85" t="str">
        <f t="shared" ca="1" si="14"/>
        <v/>
      </c>
      <c r="CH5" s="85" t="str">
        <f t="shared" ca="1" si="14"/>
        <v/>
      </c>
      <c r="CI5" s="85" t="str">
        <f t="shared" ca="1" si="14"/>
        <v/>
      </c>
      <c r="CJ5" s="85" t="str">
        <f t="shared" ca="1" si="14"/>
        <v/>
      </c>
      <c r="CK5" s="85" t="str">
        <f t="shared" ca="1" si="14"/>
        <v/>
      </c>
      <c r="CL5" s="85" t="str">
        <f t="shared" ca="1" si="14"/>
        <v/>
      </c>
      <c r="CM5" s="85" t="str">
        <f t="shared" ca="1" si="14"/>
        <v/>
      </c>
      <c r="CO5" s="90">
        <v>45393</v>
      </c>
      <c r="CP5" s="20">
        <v>0</v>
      </c>
      <c r="CQ5" s="20">
        <v>0</v>
      </c>
      <c r="CR5" s="20">
        <v>8335</v>
      </c>
      <c r="CS5" s="20">
        <v>5919</v>
      </c>
      <c r="CT5" s="20">
        <v>4437</v>
      </c>
      <c r="CU5" s="20">
        <v>9646</v>
      </c>
      <c r="CV5" s="20">
        <v>6337</v>
      </c>
      <c r="CW5" s="20">
        <v>5</v>
      </c>
      <c r="CX5" s="20">
        <v>1989</v>
      </c>
      <c r="CY5" s="20">
        <v>29467</v>
      </c>
      <c r="CZ5" s="20">
        <v>12509</v>
      </c>
      <c r="DA5" s="20">
        <v>2</v>
      </c>
      <c r="DB5" s="20">
        <v>78646</v>
      </c>
      <c r="DD5" s="1" t="s">
        <v>55</v>
      </c>
      <c r="DE5" s="22">
        <f t="shared" si="15"/>
        <v>318086</v>
      </c>
      <c r="DF5" s="22">
        <f t="shared" si="16"/>
        <v>437867</v>
      </c>
      <c r="DG5" s="22">
        <f t="shared" si="17"/>
        <v>1101180</v>
      </c>
      <c r="DI5" s="19" t="s">
        <v>57</v>
      </c>
      <c r="DJ5" s="20">
        <v>227406</v>
      </c>
      <c r="DK5" s="20">
        <v>259361</v>
      </c>
      <c r="DL5" s="20">
        <v>777195</v>
      </c>
      <c r="DM5"/>
      <c r="DN5" s="19" t="s">
        <v>11</v>
      </c>
      <c r="DO5" s="20">
        <v>740270</v>
      </c>
      <c r="DP5" s="20">
        <v>908810</v>
      </c>
      <c r="DQ5" s="20">
        <v>2093320</v>
      </c>
      <c r="DR5"/>
      <c r="DS5"/>
      <c r="DT5"/>
      <c r="DU5"/>
      <c r="DV5"/>
    </row>
    <row r="6" spans="1:126" x14ac:dyDescent="0.25">
      <c r="A6" s="1">
        <v>3</v>
      </c>
      <c r="B6" s="22">
        <f t="shared" si="8"/>
        <v>0</v>
      </c>
      <c r="C6" s="22">
        <f t="shared" si="9"/>
        <v>1</v>
      </c>
      <c r="D6" s="6"/>
      <c r="E6" s="6"/>
      <c r="F6" s="6"/>
      <c r="G6" s="6"/>
      <c r="H6" s="6" t="s">
        <v>19</v>
      </c>
      <c r="I6" s="22">
        <f>IFERROR(VLOOKUP(H6,$H$14:$L$16,3,0),0)</f>
        <v>0</v>
      </c>
      <c r="J6" s="6"/>
      <c r="K6" s="6"/>
      <c r="L6" s="6"/>
      <c r="M6" s="6"/>
      <c r="N6" s="6"/>
      <c r="O6" s="6"/>
      <c r="R6" s="6"/>
      <c r="S6" s="14">
        <v>12</v>
      </c>
      <c r="T6" s="15" t="str">
        <f t="shared" si="0"/>
        <v/>
      </c>
      <c r="U6" s="15" t="str">
        <f t="shared" si="1"/>
        <v/>
      </c>
      <c r="V6" s="15" t="str">
        <f t="shared" si="2"/>
        <v/>
      </c>
      <c r="W6" s="26" t="str">
        <f t="shared" si="3"/>
        <v/>
      </c>
      <c r="X6" s="21">
        <f>AC6/$AC$1</f>
        <v>0</v>
      </c>
      <c r="Y6" s="1" t="s">
        <v>57</v>
      </c>
      <c r="Z6" s="22">
        <f t="shared" si="5"/>
        <v>0</v>
      </c>
      <c r="AA6" s="22">
        <f t="shared" si="6"/>
        <v>0</v>
      </c>
      <c r="AB6" s="22">
        <f t="shared" si="7"/>
        <v>0</v>
      </c>
      <c r="AC6" s="20">
        <f>SUM(Z6:Z9)</f>
        <v>0</v>
      </c>
      <c r="AD6" s="20">
        <f>SUM(AA6:AA9)</f>
        <v>0</v>
      </c>
      <c r="AE6" s="20">
        <f>SUM(AB6:AB9)</f>
        <v>0</v>
      </c>
      <c r="AF6" s="6"/>
      <c r="AG6" s="32">
        <f t="shared" si="10"/>
        <v>2</v>
      </c>
      <c r="AH6"/>
      <c r="AI6"/>
      <c r="AJ6"/>
      <c r="AK6"/>
      <c r="AL6"/>
      <c r="AM6" s="32">
        <f t="shared" si="18"/>
        <v>3.0000000000000001E-5</v>
      </c>
      <c r="AN6" s="32">
        <v>3.0000000000000001E-5</v>
      </c>
      <c r="AO6" s="32">
        <v>30</v>
      </c>
      <c r="AP6" s="31">
        <f t="shared" si="11"/>
        <v>0</v>
      </c>
      <c r="AQ6" s="31" t="str">
        <f>Canal!D12&amp;" "&amp;AP6</f>
        <v>0 0</v>
      </c>
      <c r="AX6" s="19" t="s">
        <v>99</v>
      </c>
      <c r="AY6" s="20">
        <v>21509</v>
      </c>
      <c r="AZ6" s="20">
        <v>17038</v>
      </c>
      <c r="BA6" s="20">
        <v>4471</v>
      </c>
      <c r="BB6" s="20">
        <v>70881</v>
      </c>
      <c r="BF6" s="30">
        <v>3</v>
      </c>
      <c r="BG6" s="30" t="str">
        <f t="shared" si="12"/>
        <v>IVR CLARO 6</v>
      </c>
      <c r="BH6" s="22">
        <f t="shared" si="19"/>
        <v>17038</v>
      </c>
      <c r="BI6" s="22">
        <f t="shared" si="20"/>
        <v>-4471</v>
      </c>
      <c r="BJ6" s="22">
        <f t="shared" si="13"/>
        <v>21509</v>
      </c>
      <c r="BK6" s="22">
        <f t="shared" si="21"/>
        <v>70881</v>
      </c>
      <c r="BM6" s="19" t="s">
        <v>15</v>
      </c>
      <c r="BN6" s="20">
        <v>460003</v>
      </c>
      <c r="BO6" s="20">
        <v>520024</v>
      </c>
      <c r="BP6" s="20">
        <v>1472831</v>
      </c>
      <c r="BQ6"/>
      <c r="BS6"/>
      <c r="BT6"/>
      <c r="BU6"/>
      <c r="BY6" s="93">
        <f t="shared" si="22"/>
        <v>0</v>
      </c>
      <c r="BZ6" s="91">
        <f t="shared" si="23"/>
        <v>45387</v>
      </c>
      <c r="CA6" s="84">
        <v>5</v>
      </c>
      <c r="CB6" s="85" t="str">
        <f t="shared" ca="1" si="24"/>
        <v/>
      </c>
      <c r="CC6" s="85" t="str">
        <f t="shared" ca="1" si="14"/>
        <v/>
      </c>
      <c r="CD6" s="85" t="str">
        <f t="shared" ca="1" si="14"/>
        <v/>
      </c>
      <c r="CE6" s="85" t="str">
        <f t="shared" ca="1" si="14"/>
        <v/>
      </c>
      <c r="CF6" s="85" t="str">
        <f t="shared" ca="1" si="14"/>
        <v/>
      </c>
      <c r="CG6" s="85" t="str">
        <f t="shared" ca="1" si="14"/>
        <v/>
      </c>
      <c r="CH6" s="85" t="str">
        <f t="shared" ca="1" si="14"/>
        <v/>
      </c>
      <c r="CI6" s="85" t="str">
        <f t="shared" ca="1" si="14"/>
        <v/>
      </c>
      <c r="CJ6" s="85" t="str">
        <f t="shared" ca="1" si="14"/>
        <v/>
      </c>
      <c r="CK6" s="85" t="str">
        <f t="shared" ca="1" si="14"/>
        <v/>
      </c>
      <c r="CL6" s="85" t="str">
        <f t="shared" ca="1" si="14"/>
        <v/>
      </c>
      <c r="CM6" s="85" t="str">
        <f t="shared" ca="1" si="14"/>
        <v/>
      </c>
      <c r="CO6" s="90">
        <v>45394</v>
      </c>
      <c r="CP6" s="20">
        <v>233911</v>
      </c>
      <c r="CQ6" s="20">
        <v>227942</v>
      </c>
      <c r="CR6" s="20">
        <v>263899</v>
      </c>
      <c r="CS6" s="20">
        <v>121737</v>
      </c>
      <c r="CT6" s="20">
        <v>264573</v>
      </c>
      <c r="CU6" s="20">
        <v>187216</v>
      </c>
      <c r="CV6" s="20">
        <v>245274</v>
      </c>
      <c r="CW6" s="20">
        <v>108261</v>
      </c>
      <c r="CX6" s="20">
        <v>146478</v>
      </c>
      <c r="CY6" s="20">
        <v>236603</v>
      </c>
      <c r="CZ6" s="20">
        <v>246704</v>
      </c>
      <c r="DA6" s="20">
        <v>226619</v>
      </c>
      <c r="DB6" s="20">
        <v>2509217</v>
      </c>
      <c r="DD6" s="1" t="s">
        <v>56</v>
      </c>
      <c r="DE6" s="22">
        <f t="shared" si="15"/>
        <v>310396</v>
      </c>
      <c r="DF6" s="22">
        <f t="shared" si="16"/>
        <v>274190</v>
      </c>
      <c r="DG6" s="22">
        <f t="shared" si="17"/>
        <v>1251405</v>
      </c>
      <c r="DI6" s="19" t="s">
        <v>58</v>
      </c>
      <c r="DJ6" s="20">
        <v>343477</v>
      </c>
      <c r="DK6" s="20">
        <v>260559</v>
      </c>
      <c r="DL6" s="20">
        <v>821448</v>
      </c>
      <c r="DM6"/>
      <c r="DN6" s="19" t="s">
        <v>12</v>
      </c>
      <c r="DO6" s="20">
        <v>439259</v>
      </c>
      <c r="DP6" s="20">
        <v>513580</v>
      </c>
      <c r="DQ6" s="20">
        <v>1228433</v>
      </c>
      <c r="DR6"/>
      <c r="DS6"/>
      <c r="DT6"/>
      <c r="DU6"/>
      <c r="DV6"/>
    </row>
    <row r="7" spans="1:126" x14ac:dyDescent="0.25">
      <c r="A7" s="1">
        <v>4</v>
      </c>
      <c r="B7" s="22">
        <f t="shared" si="8"/>
        <v>0</v>
      </c>
      <c r="C7" s="22">
        <f t="shared" si="9"/>
        <v>0</v>
      </c>
      <c r="D7" s="6"/>
      <c r="E7" s="6"/>
      <c r="F7" s="6"/>
      <c r="G7" s="6"/>
      <c r="H7" s="6"/>
      <c r="I7" s="6"/>
      <c r="J7" s="6"/>
      <c r="K7" s="6"/>
      <c r="L7" s="6"/>
      <c r="M7" s="6"/>
      <c r="N7" s="6"/>
      <c r="O7" s="6"/>
      <c r="R7" s="6"/>
      <c r="S7" s="14">
        <v>13</v>
      </c>
      <c r="T7" s="15" t="str">
        <f t="shared" si="0"/>
        <v/>
      </c>
      <c r="U7" s="15" t="str">
        <f t="shared" si="1"/>
        <v/>
      </c>
      <c r="V7" s="15" t="str">
        <f t="shared" si="2"/>
        <v/>
      </c>
      <c r="W7" s="26" t="str">
        <f t="shared" si="3"/>
        <v/>
      </c>
      <c r="X7" s="21">
        <f t="shared" si="4"/>
        <v>0</v>
      </c>
      <c r="Y7" s="1" t="s">
        <v>58</v>
      </c>
      <c r="Z7" s="22">
        <f t="shared" si="5"/>
        <v>0</v>
      </c>
      <c r="AA7" s="22">
        <f t="shared" si="6"/>
        <v>0</v>
      </c>
      <c r="AB7" s="22">
        <f t="shared" si="7"/>
        <v>0</v>
      </c>
      <c r="AC7" s="6"/>
      <c r="AD7" s="6"/>
      <c r="AE7" s="6"/>
      <c r="AF7" s="6"/>
      <c r="AG7" s="32">
        <f t="shared" si="10"/>
        <v>3</v>
      </c>
      <c r="AH7"/>
      <c r="AI7"/>
      <c r="AJ7"/>
      <c r="AK7"/>
      <c r="AL7"/>
      <c r="AM7" s="32">
        <f t="shared" si="18"/>
        <v>4.0000000000000003E-5</v>
      </c>
      <c r="AN7" s="32">
        <v>4.0000000000000003E-5</v>
      </c>
      <c r="AO7" s="32">
        <v>29</v>
      </c>
      <c r="AP7" s="31">
        <f t="shared" si="11"/>
        <v>0</v>
      </c>
      <c r="AQ7" s="31" t="str">
        <f>Canal!D13&amp;" "&amp;AP7</f>
        <v>0 0</v>
      </c>
      <c r="AX7" s="19" t="s">
        <v>94</v>
      </c>
      <c r="AY7" s="20">
        <v>23265</v>
      </c>
      <c r="AZ7" s="20">
        <v>11495</v>
      </c>
      <c r="BA7" s="20">
        <v>11770</v>
      </c>
      <c r="BB7" s="20">
        <v>67640</v>
      </c>
      <c r="BF7" s="30">
        <v>4</v>
      </c>
      <c r="BG7" s="30" t="str">
        <f t="shared" si="12"/>
        <v>IVR CLARO 11</v>
      </c>
      <c r="BH7" s="22">
        <f t="shared" si="19"/>
        <v>11495</v>
      </c>
      <c r="BI7" s="22">
        <f t="shared" si="20"/>
        <v>-11770</v>
      </c>
      <c r="BJ7" s="22">
        <f t="shared" si="13"/>
        <v>23265</v>
      </c>
      <c r="BK7" s="22">
        <f t="shared" si="21"/>
        <v>67640</v>
      </c>
      <c r="BM7"/>
      <c r="BN7"/>
      <c r="BO7"/>
      <c r="BP7"/>
      <c r="BQ7"/>
      <c r="BY7" s="93">
        <f t="shared" si="22"/>
        <v>0</v>
      </c>
      <c r="BZ7" s="91">
        <f t="shared" si="23"/>
        <v>45388</v>
      </c>
      <c r="CA7" s="84">
        <v>6</v>
      </c>
      <c r="CB7" s="85" t="str">
        <f t="shared" ca="1" si="24"/>
        <v/>
      </c>
      <c r="CC7" s="85" t="str">
        <f t="shared" ca="1" si="14"/>
        <v/>
      </c>
      <c r="CD7" s="85" t="str">
        <f t="shared" ca="1" si="14"/>
        <v/>
      </c>
      <c r="CE7" s="85" t="str">
        <f t="shared" ca="1" si="14"/>
        <v/>
      </c>
      <c r="CF7" s="85" t="str">
        <f t="shared" ca="1" si="14"/>
        <v/>
      </c>
      <c r="CG7" s="85" t="str">
        <f t="shared" ca="1" si="14"/>
        <v/>
      </c>
      <c r="CH7" s="85" t="str">
        <f t="shared" ca="1" si="14"/>
        <v/>
      </c>
      <c r="CI7" s="85" t="str">
        <f t="shared" ca="1" si="14"/>
        <v/>
      </c>
      <c r="CJ7" s="85" t="str">
        <f t="shared" ca="1" si="14"/>
        <v/>
      </c>
      <c r="CK7" s="85" t="str">
        <f t="shared" ca="1" si="14"/>
        <v/>
      </c>
      <c r="CL7" s="85" t="str">
        <f t="shared" ca="1" si="14"/>
        <v/>
      </c>
      <c r="CM7" s="85" t="str">
        <f t="shared" ca="1" si="14"/>
        <v/>
      </c>
      <c r="CO7" s="90">
        <v>45395</v>
      </c>
      <c r="CP7" s="20">
        <v>208021</v>
      </c>
      <c r="CQ7" s="20">
        <v>261440</v>
      </c>
      <c r="CR7" s="20">
        <v>193232</v>
      </c>
      <c r="CS7" s="20">
        <v>279371</v>
      </c>
      <c r="CT7" s="20">
        <v>326343</v>
      </c>
      <c r="CU7" s="20">
        <v>292636</v>
      </c>
      <c r="CV7" s="20">
        <v>235941</v>
      </c>
      <c r="CW7" s="20">
        <v>227302</v>
      </c>
      <c r="CX7" s="20">
        <v>205201</v>
      </c>
      <c r="CY7" s="20">
        <v>149791</v>
      </c>
      <c r="CZ7" s="20">
        <v>238369</v>
      </c>
      <c r="DA7" s="20">
        <v>219688</v>
      </c>
      <c r="DB7" s="20">
        <v>2837335</v>
      </c>
      <c r="DD7" s="1" t="s">
        <v>57</v>
      </c>
      <c r="DE7" s="22">
        <f t="shared" si="15"/>
        <v>227406</v>
      </c>
      <c r="DF7" s="22">
        <f t="shared" si="16"/>
        <v>259361</v>
      </c>
      <c r="DG7" s="22">
        <f t="shared" si="17"/>
        <v>777195</v>
      </c>
      <c r="DI7" s="19" t="s">
        <v>59</v>
      </c>
      <c r="DJ7" s="20">
        <v>314937</v>
      </c>
      <c r="DK7" s="20">
        <v>306610</v>
      </c>
      <c r="DL7" s="20">
        <v>661351</v>
      </c>
      <c r="DM7"/>
      <c r="DN7" s="19" t="s">
        <v>55</v>
      </c>
      <c r="DO7" s="20">
        <v>587913</v>
      </c>
      <c r="DP7" s="20">
        <v>823290</v>
      </c>
      <c r="DQ7" s="20">
        <v>1904246</v>
      </c>
      <c r="DR7"/>
      <c r="DS7"/>
      <c r="DT7"/>
      <c r="DU7"/>
      <c r="DV7"/>
    </row>
    <row r="8" spans="1:126" x14ac:dyDescent="0.25">
      <c r="A8" s="1">
        <v>5</v>
      </c>
      <c r="B8" s="22">
        <f t="shared" si="8"/>
        <v>0</v>
      </c>
      <c r="C8" s="22">
        <f t="shared" si="9"/>
        <v>0</v>
      </c>
      <c r="D8" s="6"/>
      <c r="E8" s="6"/>
      <c r="F8" s="6"/>
      <c r="G8" s="6"/>
      <c r="H8" s="6"/>
      <c r="I8" s="6"/>
      <c r="J8" s="6"/>
      <c r="K8" s="6"/>
      <c r="L8" s="6"/>
      <c r="M8" s="6"/>
      <c r="N8" s="6"/>
      <c r="O8" s="6"/>
      <c r="R8" s="6"/>
      <c r="S8" s="14">
        <v>14</v>
      </c>
      <c r="T8" s="15" t="str">
        <f t="shared" si="0"/>
        <v/>
      </c>
      <c r="U8" s="15" t="str">
        <f t="shared" si="1"/>
        <v/>
      </c>
      <c r="V8" s="15" t="str">
        <f t="shared" si="2"/>
        <v/>
      </c>
      <c r="W8" s="26" t="str">
        <f t="shared" si="3"/>
        <v/>
      </c>
      <c r="X8" s="21">
        <f t="shared" si="4"/>
        <v>0</v>
      </c>
      <c r="Y8" s="1" t="s">
        <v>59</v>
      </c>
      <c r="Z8" s="22">
        <f t="shared" si="5"/>
        <v>0</v>
      </c>
      <c r="AA8" s="22">
        <f t="shared" si="6"/>
        <v>0</v>
      </c>
      <c r="AB8" s="22">
        <f t="shared" si="7"/>
        <v>0</v>
      </c>
      <c r="AC8" s="6"/>
      <c r="AD8" s="6"/>
      <c r="AE8" s="6"/>
      <c r="AF8" s="6"/>
      <c r="AG8" s="32">
        <f t="shared" si="10"/>
        <v>4</v>
      </c>
      <c r="AH8"/>
      <c r="AI8"/>
      <c r="AJ8"/>
      <c r="AK8"/>
      <c r="AL8"/>
      <c r="AM8" s="32">
        <f t="shared" si="18"/>
        <v>5.0000000000000002E-5</v>
      </c>
      <c r="AN8" s="32">
        <v>5.0000000000000002E-5</v>
      </c>
      <c r="AO8" s="32">
        <v>28</v>
      </c>
      <c r="AP8" s="31">
        <f t="shared" si="11"/>
        <v>0</v>
      </c>
      <c r="AQ8" s="31" t="str">
        <f>Canal!D14&amp;" "&amp;AP8</f>
        <v>0 0</v>
      </c>
      <c r="AX8" s="19" t="s">
        <v>98</v>
      </c>
      <c r="AY8" s="20">
        <v>32891</v>
      </c>
      <c r="AZ8" s="20">
        <v>25286</v>
      </c>
      <c r="BA8" s="20">
        <v>7605</v>
      </c>
      <c r="BB8" s="20">
        <v>67078</v>
      </c>
      <c r="BF8" s="30">
        <v>5</v>
      </c>
      <c r="BG8" s="30" t="str">
        <f t="shared" si="12"/>
        <v>IVR CLARO 1</v>
      </c>
      <c r="BH8" s="22">
        <f t="shared" si="19"/>
        <v>25286</v>
      </c>
      <c r="BI8" s="22">
        <f t="shared" si="20"/>
        <v>-7605</v>
      </c>
      <c r="BJ8" s="22">
        <f t="shared" si="13"/>
        <v>32891</v>
      </c>
      <c r="BK8" s="22">
        <f t="shared" si="21"/>
        <v>67078</v>
      </c>
      <c r="BM8"/>
      <c r="BN8"/>
      <c r="BO8"/>
      <c r="BP8"/>
      <c r="BQ8"/>
      <c r="BY8" s="93">
        <f t="shared" si="22"/>
        <v>0</v>
      </c>
      <c r="BZ8" s="91">
        <f t="shared" si="23"/>
        <v>45389</v>
      </c>
      <c r="CA8" s="84">
        <v>7</v>
      </c>
      <c r="CB8" s="85" t="str">
        <f t="shared" ca="1" si="24"/>
        <v/>
      </c>
      <c r="CC8" s="85" t="str">
        <f t="shared" ca="1" si="14"/>
        <v/>
      </c>
      <c r="CD8" s="85" t="str">
        <f t="shared" ca="1" si="14"/>
        <v/>
      </c>
      <c r="CE8" s="85" t="str">
        <f t="shared" ca="1" si="14"/>
        <v/>
      </c>
      <c r="CF8" s="85" t="str">
        <f t="shared" ca="1" si="14"/>
        <v/>
      </c>
      <c r="CG8" s="85" t="str">
        <f t="shared" ca="1" si="14"/>
        <v/>
      </c>
      <c r="CH8" s="85" t="str">
        <f t="shared" ca="1" si="14"/>
        <v/>
      </c>
      <c r="CI8" s="85" t="str">
        <f t="shared" ca="1" si="14"/>
        <v/>
      </c>
      <c r="CJ8" s="85" t="str">
        <f t="shared" ca="1" si="14"/>
        <v/>
      </c>
      <c r="CK8" s="85" t="str">
        <f t="shared" ca="1" si="14"/>
        <v/>
      </c>
      <c r="CL8" s="85" t="str">
        <f t="shared" ca="1" si="14"/>
        <v/>
      </c>
      <c r="CM8" s="85" t="str">
        <f t="shared" ca="1" si="14"/>
        <v/>
      </c>
      <c r="CO8" s="90">
        <v>45396</v>
      </c>
      <c r="CP8" s="20">
        <v>97852</v>
      </c>
      <c r="CQ8" s="20">
        <v>54878</v>
      </c>
      <c r="CR8" s="20">
        <v>93292</v>
      </c>
      <c r="CS8" s="20">
        <v>53498</v>
      </c>
      <c r="CT8" s="20">
        <v>45082</v>
      </c>
      <c r="CU8" s="20">
        <v>42710</v>
      </c>
      <c r="CV8" s="20">
        <v>60828</v>
      </c>
      <c r="CW8" s="20">
        <v>67542</v>
      </c>
      <c r="CX8" s="20">
        <v>28821</v>
      </c>
      <c r="CY8" s="20">
        <v>39691</v>
      </c>
      <c r="CZ8" s="20">
        <v>9559</v>
      </c>
      <c r="DA8" s="20">
        <v>11449</v>
      </c>
      <c r="DB8" s="20">
        <v>605202</v>
      </c>
      <c r="DD8" s="1" t="s">
        <v>58</v>
      </c>
      <c r="DE8" s="22">
        <f t="shared" si="15"/>
        <v>343477</v>
      </c>
      <c r="DF8" s="22">
        <f t="shared" si="16"/>
        <v>260559</v>
      </c>
      <c r="DG8" s="22">
        <f t="shared" si="17"/>
        <v>821448</v>
      </c>
      <c r="DI8" s="19" t="s">
        <v>60</v>
      </c>
      <c r="DJ8" s="20">
        <v>234529</v>
      </c>
      <c r="DK8" s="20">
        <v>336184</v>
      </c>
      <c r="DL8" s="20">
        <v>930257</v>
      </c>
      <c r="DM8"/>
      <c r="DN8" s="19" t="s">
        <v>56</v>
      </c>
      <c r="DO8" s="20">
        <v>733204</v>
      </c>
      <c r="DP8" s="20">
        <v>785334</v>
      </c>
      <c r="DQ8" s="20">
        <v>1807639</v>
      </c>
      <c r="DR8"/>
      <c r="DS8"/>
      <c r="DT8"/>
      <c r="DU8"/>
      <c r="DV8"/>
    </row>
    <row r="9" spans="1:126" x14ac:dyDescent="0.25">
      <c r="A9" s="1">
        <v>6</v>
      </c>
      <c r="B9" s="22">
        <f t="shared" si="8"/>
        <v>0</v>
      </c>
      <c r="C9" s="22">
        <f t="shared" si="9"/>
        <v>0</v>
      </c>
      <c r="D9" s="6"/>
      <c r="E9" s="6"/>
      <c r="F9" s="6"/>
      <c r="G9" s="6"/>
      <c r="H9" s="6"/>
      <c r="I9" s="6"/>
      <c r="J9" s="6"/>
      <c r="K9" s="6"/>
      <c r="L9" s="6"/>
      <c r="M9" s="6"/>
      <c r="N9" s="6"/>
      <c r="O9" s="6"/>
      <c r="R9" s="6"/>
      <c r="S9" s="14">
        <v>15</v>
      </c>
      <c r="T9" s="15" t="str">
        <f t="shared" si="0"/>
        <v/>
      </c>
      <c r="U9" s="15" t="str">
        <f t="shared" si="1"/>
        <v/>
      </c>
      <c r="V9" s="15" t="str">
        <f t="shared" si="2"/>
        <v/>
      </c>
      <c r="W9" s="26" t="str">
        <f t="shared" si="3"/>
        <v/>
      </c>
      <c r="X9" s="21">
        <f t="shared" si="4"/>
        <v>0</v>
      </c>
      <c r="Y9" s="1" t="s">
        <v>60</v>
      </c>
      <c r="Z9" s="22">
        <f t="shared" si="5"/>
        <v>0</v>
      </c>
      <c r="AA9" s="22">
        <f t="shared" si="6"/>
        <v>0</v>
      </c>
      <c r="AB9" s="22">
        <f t="shared" si="7"/>
        <v>0</v>
      </c>
      <c r="AC9" s="6"/>
      <c r="AD9" s="6"/>
      <c r="AE9" s="6"/>
      <c r="AF9" s="6"/>
      <c r="AG9" s="32">
        <f t="shared" si="10"/>
        <v>5</v>
      </c>
      <c r="AH9"/>
      <c r="AI9"/>
      <c r="AJ9"/>
      <c r="AK9"/>
      <c r="AL9"/>
      <c r="AM9" s="32">
        <f t="shared" si="18"/>
        <v>6.0000000000000002E-5</v>
      </c>
      <c r="AN9" s="32">
        <v>6.0000000000000002E-5</v>
      </c>
      <c r="AO9" s="32">
        <v>27</v>
      </c>
      <c r="AP9" s="31">
        <f t="shared" si="11"/>
        <v>0</v>
      </c>
      <c r="AQ9" s="31" t="str">
        <f>Canal!D15&amp;" "&amp;AP9</f>
        <v>0 0</v>
      </c>
      <c r="AX9" s="19" t="s">
        <v>97</v>
      </c>
      <c r="AY9" s="20">
        <v>25020</v>
      </c>
      <c r="AZ9" s="20">
        <v>20360</v>
      </c>
      <c r="BA9" s="20">
        <v>4660</v>
      </c>
      <c r="BB9" s="20">
        <v>66158</v>
      </c>
      <c r="BF9" s="30">
        <v>6</v>
      </c>
      <c r="BG9" s="30" t="str">
        <f t="shared" si="12"/>
        <v>IVR CLARO 2</v>
      </c>
      <c r="BH9" s="22">
        <f t="shared" si="19"/>
        <v>20360</v>
      </c>
      <c r="BI9" s="22">
        <f t="shared" si="20"/>
        <v>-4660</v>
      </c>
      <c r="BJ9" s="22">
        <f t="shared" si="13"/>
        <v>25020</v>
      </c>
      <c r="BK9" s="22">
        <f t="shared" si="21"/>
        <v>66158</v>
      </c>
      <c r="BM9" s="6"/>
      <c r="BN9" s="6"/>
      <c r="BO9" s="6" t="s">
        <v>49</v>
      </c>
      <c r="BP9" s="6" t="s">
        <v>50</v>
      </c>
      <c r="BQ9"/>
      <c r="BY9" s="93">
        <f t="shared" si="22"/>
        <v>0</v>
      </c>
      <c r="BZ9" s="91">
        <f t="shared" si="23"/>
        <v>45390</v>
      </c>
      <c r="CA9" s="84">
        <v>8</v>
      </c>
      <c r="CB9" s="85" t="str">
        <f t="shared" ca="1" si="24"/>
        <v/>
      </c>
      <c r="CC9" s="85" t="str">
        <f t="shared" ca="1" si="14"/>
        <v/>
      </c>
      <c r="CD9" s="85" t="str">
        <f t="shared" ca="1" si="14"/>
        <v/>
      </c>
      <c r="CE9" s="85" t="str">
        <f t="shared" ca="1" si="14"/>
        <v/>
      </c>
      <c r="CF9" s="85" t="str">
        <f t="shared" ca="1" si="14"/>
        <v/>
      </c>
      <c r="CG9" s="85" t="str">
        <f t="shared" ca="1" si="14"/>
        <v/>
      </c>
      <c r="CH9" s="85" t="str">
        <f t="shared" ca="1" si="14"/>
        <v/>
      </c>
      <c r="CI9" s="85" t="str">
        <f t="shared" ca="1" si="14"/>
        <v/>
      </c>
      <c r="CJ9" s="85" t="str">
        <f t="shared" ca="1" si="14"/>
        <v/>
      </c>
      <c r="CK9" s="85" t="str">
        <f t="shared" ca="1" si="14"/>
        <v/>
      </c>
      <c r="CL9" s="85" t="str">
        <f t="shared" ca="1" si="14"/>
        <v/>
      </c>
      <c r="CM9" s="85" t="str">
        <f t="shared" ca="1" si="14"/>
        <v/>
      </c>
      <c r="CO9" s="90">
        <v>45397</v>
      </c>
      <c r="CP9" s="20">
        <v>201963</v>
      </c>
      <c r="CQ9" s="20">
        <v>221177</v>
      </c>
      <c r="CR9" s="20">
        <v>239866</v>
      </c>
      <c r="CS9" s="20">
        <v>209679</v>
      </c>
      <c r="CT9" s="20">
        <v>149530</v>
      </c>
      <c r="CU9" s="20">
        <v>232743</v>
      </c>
      <c r="CV9" s="20">
        <v>273078</v>
      </c>
      <c r="CW9" s="20">
        <v>271963</v>
      </c>
      <c r="CX9" s="20">
        <v>250214</v>
      </c>
      <c r="CY9" s="20">
        <v>136434</v>
      </c>
      <c r="CZ9" s="20">
        <v>177349</v>
      </c>
      <c r="DA9" s="20">
        <v>255607</v>
      </c>
      <c r="DB9" s="20">
        <v>2619603</v>
      </c>
      <c r="DD9" s="1" t="s">
        <v>59</v>
      </c>
      <c r="DE9" s="22">
        <f t="shared" si="15"/>
        <v>314937</v>
      </c>
      <c r="DF9" s="22">
        <f t="shared" si="16"/>
        <v>306610</v>
      </c>
      <c r="DG9" s="22">
        <f t="shared" si="17"/>
        <v>661351</v>
      </c>
      <c r="DI9" s="19" t="s">
        <v>12</v>
      </c>
      <c r="DJ9" s="20">
        <v>1296145</v>
      </c>
      <c r="DK9" s="20">
        <v>847384</v>
      </c>
      <c r="DL9" s="20">
        <v>2700203</v>
      </c>
      <c r="DM9"/>
      <c r="DN9" s="19" t="s">
        <v>45</v>
      </c>
      <c r="DO9" s="20">
        <v>738186</v>
      </c>
      <c r="DP9" s="20">
        <v>358698</v>
      </c>
      <c r="DQ9" s="20">
        <v>1222174</v>
      </c>
      <c r="DR9"/>
      <c r="DS9"/>
      <c r="DT9"/>
      <c r="DU9"/>
      <c r="DV9"/>
    </row>
    <row r="10" spans="1:126" x14ac:dyDescent="0.25">
      <c r="A10" s="6"/>
      <c r="D10" s="6"/>
      <c r="E10" s="6"/>
      <c r="F10" s="6"/>
      <c r="G10" s="6"/>
      <c r="H10" s="6"/>
      <c r="I10" s="6"/>
      <c r="J10" s="6"/>
      <c r="K10" s="6"/>
      <c r="L10" s="6"/>
      <c r="M10" s="6"/>
      <c r="N10" s="6"/>
      <c r="O10" s="6"/>
      <c r="R10" s="6"/>
      <c r="S10" s="14">
        <v>16</v>
      </c>
      <c r="T10" s="15" t="str">
        <f t="shared" si="0"/>
        <v/>
      </c>
      <c r="U10" s="15" t="str">
        <f t="shared" si="1"/>
        <v/>
      </c>
      <c r="V10" s="15" t="str">
        <f t="shared" si="2"/>
        <v/>
      </c>
      <c r="W10" s="26" t="str">
        <f t="shared" si="3"/>
        <v/>
      </c>
      <c r="X10" s="21">
        <f t="shared" si="4"/>
        <v>1</v>
      </c>
      <c r="Y10" s="1" t="s">
        <v>8</v>
      </c>
      <c r="Z10" s="22">
        <f t="shared" si="5"/>
        <v>1</v>
      </c>
      <c r="AA10" s="22">
        <f t="shared" si="6"/>
        <v>3</v>
      </c>
      <c r="AB10" s="22">
        <f t="shared" si="7"/>
        <v>0</v>
      </c>
      <c r="AC10" s="6"/>
      <c r="AD10" s="6"/>
      <c r="AE10" s="6"/>
      <c r="AF10" s="6"/>
      <c r="AG10" s="32">
        <f t="shared" si="10"/>
        <v>6</v>
      </c>
      <c r="AH10"/>
      <c r="AI10"/>
      <c r="AJ10"/>
      <c r="AK10"/>
      <c r="AL10"/>
      <c r="AM10" s="32">
        <f t="shared" si="18"/>
        <v>6.9999999999999994E-5</v>
      </c>
      <c r="AN10" s="32">
        <v>6.9999999999999994E-5</v>
      </c>
      <c r="AO10" s="32">
        <v>26</v>
      </c>
      <c r="AP10" s="31">
        <f t="shared" si="11"/>
        <v>0</v>
      </c>
      <c r="AQ10" s="31" t="str">
        <f>Canal!D16&amp;" "&amp;AP10</f>
        <v>0 0</v>
      </c>
      <c r="AX10" s="19" t="s">
        <v>95</v>
      </c>
      <c r="AY10" s="20">
        <v>57341</v>
      </c>
      <c r="AZ10" s="20">
        <v>25299</v>
      </c>
      <c r="BA10" s="20">
        <v>32042</v>
      </c>
      <c r="BB10" s="20">
        <v>63871</v>
      </c>
      <c r="BF10" s="30">
        <v>7</v>
      </c>
      <c r="BG10" s="30" t="str">
        <f t="shared" si="12"/>
        <v>IVR CLARO 12</v>
      </c>
      <c r="BH10" s="22">
        <f t="shared" si="19"/>
        <v>25299</v>
      </c>
      <c r="BI10" s="22">
        <f t="shared" si="20"/>
        <v>-32042</v>
      </c>
      <c r="BJ10" s="22">
        <f t="shared" si="13"/>
        <v>57341</v>
      </c>
      <c r="BK10" s="22">
        <f t="shared" si="21"/>
        <v>63871</v>
      </c>
      <c r="BM10" s="6" t="s">
        <v>26</v>
      </c>
      <c r="BN10" s="22">
        <f>SUM(BO10:BP10)</f>
        <v>774554</v>
      </c>
      <c r="BO10" s="22">
        <f>IFERROR(VLOOKUP(BM10,$BM$4:$BO$6,2,0),0)</f>
        <v>358592</v>
      </c>
      <c r="BP10" s="22">
        <f>IFERROR(VLOOKUP(BM10,BM4:BO5,3,0),0)</f>
        <v>415962</v>
      </c>
      <c r="BQ10" s="21">
        <f>BO10/BN10</f>
        <v>0.46296578418031537</v>
      </c>
      <c r="BY10" s="93">
        <f t="shared" si="22"/>
        <v>0</v>
      </c>
      <c r="BZ10" s="91">
        <f t="shared" si="23"/>
        <v>45391</v>
      </c>
      <c r="CA10" s="84">
        <v>9</v>
      </c>
      <c r="CB10" s="85" t="str">
        <f t="shared" ca="1" si="24"/>
        <v/>
      </c>
      <c r="CC10" s="85" t="str">
        <f t="shared" ca="1" si="14"/>
        <v/>
      </c>
      <c r="CD10" s="85" t="str">
        <f t="shared" ca="1" si="14"/>
        <v/>
      </c>
      <c r="CE10" s="85" t="str">
        <f t="shared" ca="1" si="14"/>
        <v/>
      </c>
      <c r="CF10" s="85" t="str">
        <f t="shared" ca="1" si="14"/>
        <v/>
      </c>
      <c r="CG10" s="85" t="str">
        <f t="shared" ca="1" si="14"/>
        <v/>
      </c>
      <c r="CH10" s="85" t="str">
        <f t="shared" ca="1" si="14"/>
        <v/>
      </c>
      <c r="CI10" s="85" t="str">
        <f t="shared" ca="1" si="14"/>
        <v/>
      </c>
      <c r="CJ10" s="85" t="str">
        <f t="shared" ca="1" si="14"/>
        <v/>
      </c>
      <c r="CK10" s="85" t="str">
        <f t="shared" ca="1" si="14"/>
        <v/>
      </c>
      <c r="CL10" s="85" t="str">
        <f t="shared" ca="1" si="14"/>
        <v/>
      </c>
      <c r="CM10" s="85" t="str">
        <f t="shared" ca="1" si="14"/>
        <v/>
      </c>
      <c r="CO10" s="90">
        <v>45398</v>
      </c>
      <c r="CP10" s="20">
        <v>183017</v>
      </c>
      <c r="CQ10" s="20">
        <v>180011</v>
      </c>
      <c r="CR10" s="20">
        <v>275663</v>
      </c>
      <c r="CS10" s="20">
        <v>124957</v>
      </c>
      <c r="CT10" s="20">
        <v>203451</v>
      </c>
      <c r="CU10" s="20">
        <v>200597</v>
      </c>
      <c r="CV10" s="20">
        <v>241412</v>
      </c>
      <c r="CW10" s="20">
        <v>149188</v>
      </c>
      <c r="CX10" s="20">
        <v>216188</v>
      </c>
      <c r="CY10" s="20">
        <v>154444</v>
      </c>
      <c r="CZ10" s="20">
        <v>183098</v>
      </c>
      <c r="DA10" s="20">
        <v>145954</v>
      </c>
      <c r="DB10" s="20">
        <v>2257980</v>
      </c>
      <c r="DD10" s="1" t="s">
        <v>60</v>
      </c>
      <c r="DE10" s="22">
        <f t="shared" si="15"/>
        <v>234529</v>
      </c>
      <c r="DF10" s="22">
        <f t="shared" si="16"/>
        <v>336184</v>
      </c>
      <c r="DG10" s="22">
        <f t="shared" si="17"/>
        <v>930257</v>
      </c>
      <c r="DI10" s="19" t="s">
        <v>55</v>
      </c>
      <c r="DJ10" s="20">
        <v>318086</v>
      </c>
      <c r="DK10" s="20">
        <v>437867</v>
      </c>
      <c r="DL10" s="20">
        <v>1101180</v>
      </c>
      <c r="DM10"/>
      <c r="DN10" s="19" t="s">
        <v>8</v>
      </c>
      <c r="DO10" s="20">
        <v>581388</v>
      </c>
      <c r="DP10" s="20">
        <v>483890</v>
      </c>
      <c r="DQ10" s="20">
        <v>1331610</v>
      </c>
      <c r="DR10"/>
      <c r="DS10"/>
      <c r="DT10"/>
      <c r="DU10"/>
      <c r="DV10"/>
    </row>
    <row r="11" spans="1:126" x14ac:dyDescent="0.25">
      <c r="A11" s="6"/>
      <c r="D11" s="6"/>
      <c r="E11" s="6"/>
      <c r="F11" s="6"/>
      <c r="G11" s="6"/>
      <c r="H11" s="6"/>
      <c r="I11" s="6"/>
      <c r="J11" s="6"/>
      <c r="K11" s="17" t="s">
        <v>40</v>
      </c>
      <c r="L11" s="19">
        <v>0</v>
      </c>
      <c r="M11" s="6"/>
      <c r="N11" s="6"/>
      <c r="O11" s="6"/>
      <c r="R11" s="6"/>
      <c r="S11" s="14">
        <v>17</v>
      </c>
      <c r="T11" s="15">
        <f t="shared" si="0"/>
        <v>1</v>
      </c>
      <c r="U11" s="15">
        <f t="shared" si="1"/>
        <v>1</v>
      </c>
      <c r="V11" s="15">
        <f t="shared" si="2"/>
        <v>1</v>
      </c>
      <c r="W11" s="26">
        <f t="shared" si="3"/>
        <v>1</v>
      </c>
      <c r="X11" s="21">
        <f t="shared" si="4"/>
        <v>0</v>
      </c>
      <c r="Y11" s="1" t="s">
        <v>45</v>
      </c>
      <c r="Z11" s="22">
        <f t="shared" si="5"/>
        <v>0</v>
      </c>
      <c r="AA11" s="22">
        <f t="shared" si="6"/>
        <v>0</v>
      </c>
      <c r="AB11" s="22">
        <f t="shared" si="7"/>
        <v>0</v>
      </c>
      <c r="AC11" s="6"/>
      <c r="AD11" s="6"/>
      <c r="AE11" s="6"/>
      <c r="AF11" s="6"/>
      <c r="AG11" s="32">
        <f t="shared" si="10"/>
        <v>7</v>
      </c>
      <c r="AH11"/>
      <c r="AI11"/>
      <c r="AJ11"/>
      <c r="AK11"/>
      <c r="AL11"/>
      <c r="AM11" s="32">
        <f t="shared" si="18"/>
        <v>8.0000000000000007E-5</v>
      </c>
      <c r="AN11" s="32">
        <v>8.0000000000000007E-5</v>
      </c>
      <c r="AO11" s="32">
        <v>25</v>
      </c>
      <c r="AP11" s="31">
        <f t="shared" si="11"/>
        <v>0</v>
      </c>
      <c r="AQ11" s="31" t="str">
        <f>Canal!D17&amp;" "&amp;AP11</f>
        <v>0 0</v>
      </c>
      <c r="AX11" s="19" t="s">
        <v>96</v>
      </c>
      <c r="AY11" s="20">
        <v>57231</v>
      </c>
      <c r="AZ11" s="20">
        <v>24630</v>
      </c>
      <c r="BA11" s="20">
        <v>32601</v>
      </c>
      <c r="BB11" s="20">
        <v>60058</v>
      </c>
      <c r="BF11" s="30">
        <v>8</v>
      </c>
      <c r="BG11" s="30" t="str">
        <f t="shared" si="12"/>
        <v>IVR CLARO 13</v>
      </c>
      <c r="BH11" s="22">
        <f t="shared" si="19"/>
        <v>24630</v>
      </c>
      <c r="BI11" s="22">
        <f t="shared" si="20"/>
        <v>-32601</v>
      </c>
      <c r="BJ11" s="22">
        <f t="shared" si="13"/>
        <v>57231</v>
      </c>
      <c r="BK11" s="22">
        <f t="shared" si="21"/>
        <v>60058</v>
      </c>
      <c r="BM11" s="6" t="s">
        <v>19</v>
      </c>
      <c r="BN11" s="22">
        <f>SUM(BO11:BP11)</f>
        <v>205473</v>
      </c>
      <c r="BO11" s="22">
        <f>IFERROR(VLOOKUP(BM11,$BM$4:$BO$6,2,0),0)</f>
        <v>101411</v>
      </c>
      <c r="BP11" s="22">
        <f>IFERROR(VLOOKUP(BM11,BM5:BO6,3,0),0)</f>
        <v>104062</v>
      </c>
      <c r="BQ11" s="21">
        <f>BO11/BN11</f>
        <v>0.49354903077289958</v>
      </c>
      <c r="BY11" s="93">
        <f t="shared" si="22"/>
        <v>0</v>
      </c>
      <c r="BZ11" s="91">
        <f t="shared" si="23"/>
        <v>45392</v>
      </c>
      <c r="CA11" s="84">
        <v>10</v>
      </c>
      <c r="CB11" s="85" t="str">
        <f t="shared" ca="1" si="24"/>
        <v/>
      </c>
      <c r="CC11" s="85" t="str">
        <f t="shared" ca="1" si="14"/>
        <v/>
      </c>
      <c r="CD11" s="85" t="str">
        <f t="shared" ca="1" si="14"/>
        <v/>
      </c>
      <c r="CE11" s="85" t="str">
        <f t="shared" ca="1" si="14"/>
        <v/>
      </c>
      <c r="CF11" s="85" t="str">
        <f t="shared" ca="1" si="14"/>
        <v/>
      </c>
      <c r="CG11" s="85" t="str">
        <f t="shared" ca="1" si="14"/>
        <v/>
      </c>
      <c r="CH11" s="85" t="str">
        <f t="shared" ca="1" si="14"/>
        <v/>
      </c>
      <c r="CI11" s="85" t="str">
        <f t="shared" ca="1" si="14"/>
        <v/>
      </c>
      <c r="CJ11" s="85" t="str">
        <f t="shared" ca="1" si="14"/>
        <v/>
      </c>
      <c r="CK11" s="85" t="str">
        <f t="shared" ca="1" si="14"/>
        <v/>
      </c>
      <c r="CL11" s="85" t="str">
        <f t="shared" ca="1" si="14"/>
        <v/>
      </c>
      <c r="CM11" s="85" t="str">
        <f t="shared" ca="1" si="14"/>
        <v/>
      </c>
      <c r="CO11" s="90">
        <v>45399</v>
      </c>
      <c r="CP11" s="20">
        <v>227485</v>
      </c>
      <c r="CQ11" s="20">
        <v>237444</v>
      </c>
      <c r="CR11" s="20">
        <v>194229</v>
      </c>
      <c r="CS11" s="20">
        <v>200455</v>
      </c>
      <c r="CT11" s="20">
        <v>148798</v>
      </c>
      <c r="CU11" s="20">
        <v>115212</v>
      </c>
      <c r="CV11" s="20">
        <v>160032</v>
      </c>
      <c r="CW11" s="20">
        <v>223539</v>
      </c>
      <c r="CX11" s="20">
        <v>181981</v>
      </c>
      <c r="CY11" s="20">
        <v>238167</v>
      </c>
      <c r="CZ11" s="20">
        <v>151630</v>
      </c>
      <c r="DA11" s="20">
        <v>198584</v>
      </c>
      <c r="DB11" s="20">
        <v>2277556</v>
      </c>
      <c r="DD11" s="1" t="s">
        <v>8</v>
      </c>
      <c r="DE11" s="22">
        <f t="shared" si="15"/>
        <v>321470</v>
      </c>
      <c r="DF11" s="22">
        <f t="shared" si="16"/>
        <v>243650</v>
      </c>
      <c r="DG11" s="22">
        <f t="shared" si="17"/>
        <v>1318202</v>
      </c>
      <c r="DI11" s="19" t="s">
        <v>56</v>
      </c>
      <c r="DJ11" s="20">
        <v>310396</v>
      </c>
      <c r="DK11" s="20">
        <v>274190</v>
      </c>
      <c r="DL11" s="20">
        <v>1251405</v>
      </c>
      <c r="DM11"/>
      <c r="DN11" s="90" t="s">
        <v>15</v>
      </c>
      <c r="DO11" s="20">
        <v>3820220</v>
      </c>
      <c r="DP11" s="20">
        <v>3873602</v>
      </c>
      <c r="DQ11" s="20">
        <v>9587422</v>
      </c>
      <c r="DR11"/>
      <c r="DS11"/>
      <c r="DT11"/>
      <c r="DU11"/>
      <c r="DV11"/>
    </row>
    <row r="12" spans="1:126" x14ac:dyDescent="0.25">
      <c r="A12" s="6"/>
      <c r="D12" s="6"/>
      <c r="E12" s="6"/>
      <c r="F12" s="6"/>
      <c r="G12" s="6"/>
      <c r="H12" s="6"/>
      <c r="I12" s="6"/>
      <c r="J12" s="6"/>
      <c r="K12" s="6"/>
      <c r="L12" s="6"/>
      <c r="M12" s="6"/>
      <c r="N12" s="6"/>
      <c r="O12" s="6"/>
      <c r="R12" s="6"/>
      <c r="S12" s="14">
        <v>18</v>
      </c>
      <c r="T12" s="15" t="str">
        <f t="shared" si="0"/>
        <v/>
      </c>
      <c r="U12" s="15" t="str">
        <f t="shared" si="1"/>
        <v/>
      </c>
      <c r="V12" s="15" t="str">
        <f t="shared" si="2"/>
        <v/>
      </c>
      <c r="W12" s="26" t="str">
        <f t="shared" si="3"/>
        <v/>
      </c>
      <c r="X12" s="21">
        <f t="shared" si="4"/>
        <v>0</v>
      </c>
      <c r="Y12" s="1" t="s">
        <v>52</v>
      </c>
      <c r="Z12" s="22">
        <f t="shared" si="5"/>
        <v>0</v>
      </c>
      <c r="AA12" s="22">
        <f t="shared" si="6"/>
        <v>0</v>
      </c>
      <c r="AB12" s="22">
        <f t="shared" si="7"/>
        <v>0</v>
      </c>
      <c r="AC12" s="6"/>
      <c r="AD12" s="6"/>
      <c r="AE12" s="6"/>
      <c r="AF12" s="6"/>
      <c r="AG12" s="32">
        <f t="shared" si="10"/>
        <v>8</v>
      </c>
      <c r="AH12"/>
      <c r="AI12"/>
      <c r="AJ12"/>
      <c r="AK12"/>
      <c r="AL12"/>
      <c r="AM12" s="32">
        <f t="shared" si="18"/>
        <v>9.0000000000000006E-5</v>
      </c>
      <c r="AN12" s="32">
        <v>9.0000000000000006E-5</v>
      </c>
      <c r="AO12" s="32">
        <v>24</v>
      </c>
      <c r="AP12" s="31">
        <f t="shared" si="11"/>
        <v>0</v>
      </c>
      <c r="AQ12" s="31" t="str">
        <f>Canal!D18&amp;" "&amp;AP12</f>
        <v>0 0</v>
      </c>
      <c r="AX12" s="19" t="s">
        <v>85</v>
      </c>
      <c r="AY12" s="20">
        <v>18733</v>
      </c>
      <c r="AZ12" s="20">
        <v>12385</v>
      </c>
      <c r="BA12" s="20">
        <v>6348</v>
      </c>
      <c r="BB12" s="20">
        <v>57110</v>
      </c>
      <c r="BF12" s="30">
        <v>9</v>
      </c>
      <c r="BG12" s="30" t="str">
        <f t="shared" si="12"/>
        <v>TRANS CLARO 11</v>
      </c>
      <c r="BH12" s="22">
        <f t="shared" si="19"/>
        <v>12385</v>
      </c>
      <c r="BI12" s="22">
        <f t="shared" si="20"/>
        <v>-6348</v>
      </c>
      <c r="BJ12" s="22">
        <f t="shared" si="13"/>
        <v>18733</v>
      </c>
      <c r="BK12" s="22">
        <f t="shared" si="21"/>
        <v>57110</v>
      </c>
      <c r="BM12" t="s">
        <v>77</v>
      </c>
      <c r="BN12" s="20">
        <f>SUM(BN10:BN11)</f>
        <v>980027</v>
      </c>
      <c r="BO12" s="20">
        <f>SUM(BO10:BO11)</f>
        <v>460003</v>
      </c>
      <c r="BP12" s="20">
        <f>SUM(BP10:BP11)</f>
        <v>520024</v>
      </c>
      <c r="BQ12" s="21">
        <f>BO12/BN12</f>
        <v>0.46937788448685597</v>
      </c>
      <c r="BR12" s="51">
        <f>BP12/BN12</f>
        <v>0.53062211551314398</v>
      </c>
      <c r="BY12" s="93">
        <f t="shared" si="22"/>
        <v>1</v>
      </c>
      <c r="BZ12" s="91">
        <f t="shared" si="23"/>
        <v>45393</v>
      </c>
      <c r="CA12" s="84">
        <v>11</v>
      </c>
      <c r="CB12" s="85">
        <f t="shared" ca="1" si="24"/>
        <v>0</v>
      </c>
      <c r="CC12" s="85">
        <f t="shared" ca="1" si="14"/>
        <v>0</v>
      </c>
      <c r="CD12" s="85">
        <f t="shared" ca="1" si="14"/>
        <v>8335</v>
      </c>
      <c r="CE12" s="85">
        <f t="shared" ca="1" si="14"/>
        <v>5919</v>
      </c>
      <c r="CF12" s="85">
        <f t="shared" ca="1" si="14"/>
        <v>4437</v>
      </c>
      <c r="CG12" s="85">
        <f t="shared" ca="1" si="14"/>
        <v>9646</v>
      </c>
      <c r="CH12" s="85">
        <f t="shared" ca="1" si="14"/>
        <v>6337</v>
      </c>
      <c r="CI12" s="85">
        <f t="shared" ca="1" si="14"/>
        <v>5</v>
      </c>
      <c r="CJ12" s="85">
        <f t="shared" ca="1" si="14"/>
        <v>1989</v>
      </c>
      <c r="CK12" s="85">
        <f t="shared" ca="1" si="14"/>
        <v>29467</v>
      </c>
      <c r="CL12" s="85">
        <f t="shared" ca="1" si="14"/>
        <v>12509</v>
      </c>
      <c r="CM12" s="85">
        <f t="shared" ca="1" si="14"/>
        <v>2</v>
      </c>
      <c r="CO12" s="90">
        <v>45400</v>
      </c>
      <c r="CP12" s="20">
        <v>54813</v>
      </c>
      <c r="CQ12" s="20">
        <v>63379</v>
      </c>
      <c r="CR12" s="20">
        <v>72798</v>
      </c>
      <c r="CS12" s="20">
        <v>40872</v>
      </c>
      <c r="CT12" s="20">
        <v>61011</v>
      </c>
      <c r="CU12" s="20">
        <v>76473</v>
      </c>
      <c r="CV12" s="20">
        <v>58360</v>
      </c>
      <c r="CW12" s="20">
        <v>13742</v>
      </c>
      <c r="CX12" s="20">
        <v>33517</v>
      </c>
      <c r="CY12" s="20">
        <v>123352</v>
      </c>
      <c r="CZ12" s="20">
        <v>57255</v>
      </c>
      <c r="DA12" s="20">
        <v>103245</v>
      </c>
      <c r="DB12" s="20">
        <v>758817</v>
      </c>
      <c r="DD12" s="1" t="s">
        <v>45</v>
      </c>
      <c r="DE12" s="22">
        <f t="shared" si="15"/>
        <v>351372</v>
      </c>
      <c r="DF12" s="22">
        <f t="shared" si="16"/>
        <v>453071</v>
      </c>
      <c r="DG12" s="22">
        <f t="shared" si="17"/>
        <v>1302108</v>
      </c>
      <c r="DI12" s="19" t="s">
        <v>52</v>
      </c>
      <c r="DJ12" s="20">
        <v>387208</v>
      </c>
      <c r="DK12" s="20">
        <v>451847</v>
      </c>
      <c r="DL12" s="20">
        <v>1402733</v>
      </c>
      <c r="DM12"/>
      <c r="DN12"/>
      <c r="DO12"/>
      <c r="DP12"/>
      <c r="DQ12"/>
      <c r="DR12"/>
      <c r="DS12"/>
      <c r="DT12"/>
      <c r="DU12"/>
      <c r="DV12"/>
    </row>
    <row r="13" spans="1:126" x14ac:dyDescent="0.25">
      <c r="A13" s="17" t="s">
        <v>47</v>
      </c>
      <c r="B13" s="6" t="s">
        <v>42</v>
      </c>
      <c r="C13" s="6" t="s">
        <v>43</v>
      </c>
      <c r="E13" s="17" t="s">
        <v>48</v>
      </c>
      <c r="F13" s="20" t="s">
        <v>24</v>
      </c>
      <c r="H13" s="17" t="s">
        <v>18</v>
      </c>
      <c r="I13" s="6" t="s">
        <v>32</v>
      </c>
      <c r="J13" s="6" t="s">
        <v>44</v>
      </c>
      <c r="K13" s="17" t="s">
        <v>47</v>
      </c>
      <c r="L13" s="20" t="s">
        <v>17</v>
      </c>
      <c r="N13" s="17" t="s">
        <v>7</v>
      </c>
      <c r="O13" s="6" t="s">
        <v>16</v>
      </c>
      <c r="P13" s="6" t="s">
        <v>44</v>
      </c>
      <c r="Q13" s="6" t="s">
        <v>42</v>
      </c>
      <c r="S13" s="14">
        <v>19</v>
      </c>
      <c r="T13" s="15" t="str">
        <f t="shared" si="0"/>
        <v/>
      </c>
      <c r="U13" s="15" t="str">
        <f t="shared" si="1"/>
        <v/>
      </c>
      <c r="V13" s="15" t="str">
        <f t="shared" si="2"/>
        <v/>
      </c>
      <c r="W13" s="26" t="str">
        <f t="shared" si="3"/>
        <v/>
      </c>
      <c r="X13" s="14"/>
      <c r="Y13" s="14"/>
      <c r="Z13" s="14"/>
      <c r="AA13" s="14"/>
      <c r="AB13" s="14"/>
      <c r="AC13" s="14"/>
      <c r="AD13" s="14"/>
      <c r="AG13" s="32">
        <f t="shared" si="10"/>
        <v>9</v>
      </c>
      <c r="AH13"/>
      <c r="AI13"/>
      <c r="AJ13"/>
      <c r="AK13"/>
      <c r="AL13"/>
      <c r="AM13" s="32">
        <f t="shared" si="18"/>
        <v>1E-4</v>
      </c>
      <c r="AN13" s="32">
        <v>1E-4</v>
      </c>
      <c r="AO13" s="32">
        <v>23</v>
      </c>
      <c r="AP13" s="31">
        <f t="shared" si="11"/>
        <v>0</v>
      </c>
      <c r="AQ13" s="31" t="str">
        <f>Canal!D19&amp;" "&amp;AP13</f>
        <v>0 0</v>
      </c>
      <c r="AX13" s="19" t="s">
        <v>92</v>
      </c>
      <c r="AY13" s="20">
        <v>23264</v>
      </c>
      <c r="AZ13" s="20">
        <v>11998</v>
      </c>
      <c r="BA13" s="20">
        <v>11266</v>
      </c>
      <c r="BB13" s="20">
        <v>55815</v>
      </c>
      <c r="BF13" s="30">
        <v>10</v>
      </c>
      <c r="BG13" s="30" t="str">
        <f t="shared" si="12"/>
        <v>IVR CLARO 9</v>
      </c>
      <c r="BH13" s="22">
        <f t="shared" si="19"/>
        <v>11998</v>
      </c>
      <c r="BI13" s="22">
        <f t="shared" si="20"/>
        <v>-11266</v>
      </c>
      <c r="BJ13" s="22">
        <f t="shared" si="13"/>
        <v>23264</v>
      </c>
      <c r="BK13" s="22">
        <f t="shared" si="21"/>
        <v>55815</v>
      </c>
      <c r="BM13"/>
      <c r="BN13" s="22">
        <f>GETPIVOTDATA("Suma de MARCACIONES",$BM$3)</f>
        <v>1472831</v>
      </c>
      <c r="BO13"/>
      <c r="BP13"/>
      <c r="BQ13"/>
      <c r="BY13" s="93">
        <f t="shared" si="22"/>
        <v>1</v>
      </c>
      <c r="BZ13" s="91">
        <f t="shared" si="23"/>
        <v>45394</v>
      </c>
      <c r="CA13" s="84">
        <v>12</v>
      </c>
      <c r="CB13" s="85">
        <f t="shared" ca="1" si="24"/>
        <v>233911</v>
      </c>
      <c r="CC13" s="85">
        <f t="shared" ca="1" si="14"/>
        <v>227942</v>
      </c>
      <c r="CD13" s="85">
        <f t="shared" ca="1" si="14"/>
        <v>263899</v>
      </c>
      <c r="CE13" s="85">
        <f t="shared" ca="1" si="14"/>
        <v>121737</v>
      </c>
      <c r="CF13" s="85">
        <f t="shared" ca="1" si="14"/>
        <v>264573</v>
      </c>
      <c r="CG13" s="85">
        <f t="shared" ca="1" si="14"/>
        <v>187216</v>
      </c>
      <c r="CH13" s="85">
        <f t="shared" ca="1" si="14"/>
        <v>245274</v>
      </c>
      <c r="CI13" s="85">
        <f t="shared" ca="1" si="14"/>
        <v>108261</v>
      </c>
      <c r="CJ13" s="85">
        <f t="shared" ca="1" si="14"/>
        <v>146478</v>
      </c>
      <c r="CK13" s="85">
        <f t="shared" ca="1" si="14"/>
        <v>236603</v>
      </c>
      <c r="CL13" s="85">
        <f t="shared" ca="1" si="14"/>
        <v>246704</v>
      </c>
      <c r="CM13" s="85">
        <f t="shared" ca="1" si="14"/>
        <v>226619</v>
      </c>
      <c r="CO13" s="90">
        <v>45401</v>
      </c>
      <c r="CP13" s="20">
        <v>330230</v>
      </c>
      <c r="CQ13" s="20">
        <v>225148</v>
      </c>
      <c r="CR13" s="20">
        <v>312494</v>
      </c>
      <c r="CS13" s="20">
        <v>255644</v>
      </c>
      <c r="CT13" s="20">
        <v>238963</v>
      </c>
      <c r="CU13" s="20">
        <v>193606</v>
      </c>
      <c r="CV13" s="20">
        <v>166829</v>
      </c>
      <c r="CW13" s="20">
        <v>270333</v>
      </c>
      <c r="CX13" s="20">
        <v>242593</v>
      </c>
      <c r="CY13" s="20">
        <v>278430</v>
      </c>
      <c r="CZ13" s="20">
        <v>281003</v>
      </c>
      <c r="DA13" s="20">
        <v>173558</v>
      </c>
      <c r="DB13" s="20">
        <v>2968831</v>
      </c>
      <c r="DD13" s="1" t="s">
        <v>52</v>
      </c>
      <c r="DE13" s="22">
        <f t="shared" si="15"/>
        <v>387208</v>
      </c>
      <c r="DF13" s="22">
        <f t="shared" si="16"/>
        <v>451847</v>
      </c>
      <c r="DG13" s="22">
        <f t="shared" si="17"/>
        <v>1402733</v>
      </c>
      <c r="DI13" s="19" t="s">
        <v>45</v>
      </c>
      <c r="DJ13" s="20">
        <v>351372</v>
      </c>
      <c r="DK13" s="20">
        <v>453071</v>
      </c>
      <c r="DL13" s="20">
        <v>1302108</v>
      </c>
      <c r="DM13"/>
      <c r="DN13"/>
      <c r="DO13"/>
      <c r="DP13"/>
      <c r="DQ13"/>
      <c r="DR13"/>
      <c r="DS13"/>
      <c r="DT13"/>
      <c r="DU13"/>
      <c r="DV13"/>
    </row>
    <row r="14" spans="1:126" x14ac:dyDescent="0.25">
      <c r="A14" s="18">
        <v>3</v>
      </c>
      <c r="B14" s="20">
        <v>0</v>
      </c>
      <c r="C14" s="20">
        <v>1</v>
      </c>
      <c r="E14" s="19" t="s">
        <v>109</v>
      </c>
      <c r="F14" s="20">
        <v>1</v>
      </c>
      <c r="H14" s="19" t="s">
        <v>26</v>
      </c>
      <c r="I14" s="20">
        <v>1</v>
      </c>
      <c r="J14" s="20">
        <v>3</v>
      </c>
      <c r="K14" s="19" t="s">
        <v>10</v>
      </c>
      <c r="L14" s="20">
        <v>1</v>
      </c>
      <c r="N14" s="19" t="s">
        <v>8</v>
      </c>
      <c r="O14" s="20">
        <v>1</v>
      </c>
      <c r="P14" s="20">
        <v>3</v>
      </c>
      <c r="Q14" s="20">
        <v>0</v>
      </c>
      <c r="S14" s="14">
        <v>20</v>
      </c>
      <c r="T14" s="15" t="str">
        <f t="shared" si="0"/>
        <v/>
      </c>
      <c r="U14" s="15" t="str">
        <f t="shared" si="1"/>
        <v/>
      </c>
      <c r="V14" s="15" t="str">
        <f t="shared" si="2"/>
        <v/>
      </c>
      <c r="W14" s="26" t="str">
        <f t="shared" si="3"/>
        <v/>
      </c>
      <c r="X14" s="14"/>
      <c r="Y14" s="14"/>
      <c r="Z14" s="14"/>
      <c r="AA14" s="14"/>
      <c r="AB14" s="14"/>
      <c r="AC14" s="14"/>
      <c r="AD14" s="14"/>
      <c r="AG14" s="32">
        <f t="shared" si="10"/>
        <v>10</v>
      </c>
      <c r="AH14"/>
      <c r="AI14"/>
      <c r="AJ14"/>
      <c r="AK14"/>
      <c r="AL14"/>
      <c r="AM14" s="32">
        <f t="shared" si="18"/>
        <v>1.1E-4</v>
      </c>
      <c r="AN14" s="32">
        <v>1.1E-4</v>
      </c>
      <c r="AO14" s="32">
        <v>22</v>
      </c>
      <c r="AP14" s="31">
        <f t="shared" si="11"/>
        <v>0</v>
      </c>
      <c r="AQ14" s="31" t="str">
        <f>Canal!D20&amp;" "&amp;AP14</f>
        <v>0 0</v>
      </c>
      <c r="AX14" s="19" t="s">
        <v>102</v>
      </c>
      <c r="AY14" s="20">
        <v>53972</v>
      </c>
      <c r="AZ14" s="20">
        <v>26305</v>
      </c>
      <c r="BA14" s="20">
        <v>27667</v>
      </c>
      <c r="BB14" s="20">
        <v>53972</v>
      </c>
      <c r="BF14" s="30">
        <v>11</v>
      </c>
      <c r="BG14" s="30" t="str">
        <f t="shared" si="12"/>
        <v>IVR CLARO 20</v>
      </c>
      <c r="BH14" s="22">
        <f t="shared" si="19"/>
        <v>26305</v>
      </c>
      <c r="BI14" s="22">
        <f t="shared" si="20"/>
        <v>-27667</v>
      </c>
      <c r="BJ14" s="22">
        <f t="shared" si="13"/>
        <v>53972</v>
      </c>
      <c r="BK14" s="22">
        <f t="shared" si="21"/>
        <v>53972</v>
      </c>
      <c r="BM14"/>
      <c r="BN14"/>
      <c r="BO14"/>
      <c r="BP14"/>
      <c r="BQ14"/>
      <c r="BY14" s="93">
        <f t="shared" si="22"/>
        <v>1</v>
      </c>
      <c r="BZ14" s="91">
        <f t="shared" si="23"/>
        <v>45395</v>
      </c>
      <c r="CA14" s="84">
        <v>13</v>
      </c>
      <c r="CB14" s="85">
        <f t="shared" ca="1" si="24"/>
        <v>208021</v>
      </c>
      <c r="CC14" s="85">
        <f t="shared" ca="1" si="14"/>
        <v>261440</v>
      </c>
      <c r="CD14" s="85">
        <f t="shared" ca="1" si="14"/>
        <v>193232</v>
      </c>
      <c r="CE14" s="85">
        <f t="shared" ca="1" si="14"/>
        <v>279371</v>
      </c>
      <c r="CF14" s="85">
        <f t="shared" ca="1" si="14"/>
        <v>326343</v>
      </c>
      <c r="CG14" s="85">
        <f t="shared" ca="1" si="14"/>
        <v>292636</v>
      </c>
      <c r="CH14" s="85">
        <f t="shared" ca="1" si="14"/>
        <v>235941</v>
      </c>
      <c r="CI14" s="85">
        <f t="shared" ca="1" si="14"/>
        <v>227302</v>
      </c>
      <c r="CJ14" s="85">
        <f t="shared" ca="1" si="14"/>
        <v>205201</v>
      </c>
      <c r="CK14" s="85">
        <f t="shared" ca="1" si="14"/>
        <v>149791</v>
      </c>
      <c r="CL14" s="85">
        <f t="shared" ca="1" si="14"/>
        <v>238369</v>
      </c>
      <c r="CM14" s="85">
        <f t="shared" ca="1" si="14"/>
        <v>219688</v>
      </c>
      <c r="CO14" s="90">
        <v>45402</v>
      </c>
      <c r="CP14" s="20">
        <v>123955</v>
      </c>
      <c r="CQ14" s="20">
        <v>287596</v>
      </c>
      <c r="CR14" s="20">
        <v>158792</v>
      </c>
      <c r="CS14" s="20">
        <v>171293</v>
      </c>
      <c r="CT14" s="20">
        <v>228710</v>
      </c>
      <c r="CU14" s="20">
        <v>251033</v>
      </c>
      <c r="CV14" s="20">
        <v>227401</v>
      </c>
      <c r="CW14" s="20">
        <v>195424</v>
      </c>
      <c r="CX14" s="20">
        <v>209802</v>
      </c>
      <c r="CY14" s="20">
        <v>290666</v>
      </c>
      <c r="CZ14" s="20">
        <v>253056</v>
      </c>
      <c r="DA14" s="20">
        <v>236702</v>
      </c>
      <c r="DB14" s="20">
        <v>2634430</v>
      </c>
      <c r="DI14" s="19" t="s">
        <v>8</v>
      </c>
      <c r="DJ14" s="20">
        <v>321470</v>
      </c>
      <c r="DK14" s="20">
        <v>243650</v>
      </c>
      <c r="DL14" s="20">
        <v>1318202</v>
      </c>
      <c r="DM14"/>
      <c r="DN14"/>
      <c r="DO14"/>
      <c r="DP14"/>
      <c r="DQ14"/>
      <c r="DR14"/>
      <c r="DS14"/>
      <c r="DT14"/>
      <c r="DU14"/>
      <c r="DV14"/>
    </row>
    <row r="15" spans="1:126" x14ac:dyDescent="0.25">
      <c r="A15" s="18" t="s">
        <v>15</v>
      </c>
      <c r="B15" s="20">
        <v>0</v>
      </c>
      <c r="C15" s="20">
        <v>1</v>
      </c>
      <c r="E15" s="19" t="s">
        <v>15</v>
      </c>
      <c r="F15" s="20">
        <v>1</v>
      </c>
      <c r="H15" s="19" t="s">
        <v>15</v>
      </c>
      <c r="I15" s="20">
        <v>1</v>
      </c>
      <c r="J15" s="20">
        <v>3</v>
      </c>
      <c r="K15" s="19" t="s">
        <v>15</v>
      </c>
      <c r="L15" s="20">
        <v>1</v>
      </c>
      <c r="N15" s="19" t="s">
        <v>15</v>
      </c>
      <c r="O15" s="20">
        <v>1</v>
      </c>
      <c r="P15" s="20">
        <v>3</v>
      </c>
      <c r="Q15" s="20">
        <v>0</v>
      </c>
      <c r="X15" s="14"/>
      <c r="Y15" s="14"/>
      <c r="AG15" s="32">
        <f t="shared" si="10"/>
        <v>11</v>
      </c>
      <c r="AH15"/>
      <c r="AI15"/>
      <c r="AJ15"/>
      <c r="AK15"/>
      <c r="AL15"/>
      <c r="AM15" s="32">
        <f t="shared" si="18"/>
        <v>1.2E-4</v>
      </c>
      <c r="AN15" s="32">
        <v>1.2E-4</v>
      </c>
      <c r="AO15" s="32">
        <v>21</v>
      </c>
      <c r="AP15" s="31">
        <f t="shared" si="11"/>
        <v>0</v>
      </c>
      <c r="AQ15" s="31" t="str">
        <f>Canal!D21&amp;" "&amp;AP15</f>
        <v>0 0</v>
      </c>
      <c r="AX15" s="19" t="s">
        <v>91</v>
      </c>
      <c r="AY15" s="20">
        <v>23265</v>
      </c>
      <c r="AZ15" s="20">
        <v>11937</v>
      </c>
      <c r="BA15" s="20">
        <v>11328</v>
      </c>
      <c r="BB15" s="20">
        <v>53532</v>
      </c>
      <c r="BF15" s="30">
        <v>12</v>
      </c>
      <c r="BG15" s="30" t="str">
        <f t="shared" si="12"/>
        <v>IVR CLARO 7</v>
      </c>
      <c r="BH15" s="22">
        <f t="shared" si="19"/>
        <v>11937</v>
      </c>
      <c r="BI15" s="22">
        <f t="shared" si="20"/>
        <v>-11328</v>
      </c>
      <c r="BJ15" s="22">
        <f t="shared" si="13"/>
        <v>23265</v>
      </c>
      <c r="BK15" s="22">
        <f t="shared" si="21"/>
        <v>53532</v>
      </c>
      <c r="BM15"/>
      <c r="BN15"/>
      <c r="BO15"/>
      <c r="BP15"/>
      <c r="BQ15"/>
      <c r="BY15" s="93">
        <f t="shared" si="22"/>
        <v>1</v>
      </c>
      <c r="BZ15" s="91">
        <f t="shared" si="23"/>
        <v>45396</v>
      </c>
      <c r="CA15" s="84">
        <v>14</v>
      </c>
      <c r="CB15" s="85">
        <f t="shared" ca="1" si="24"/>
        <v>97852</v>
      </c>
      <c r="CC15" s="85">
        <f t="shared" ca="1" si="14"/>
        <v>54878</v>
      </c>
      <c r="CD15" s="85">
        <f t="shared" ca="1" si="14"/>
        <v>93292</v>
      </c>
      <c r="CE15" s="85">
        <f t="shared" ca="1" si="14"/>
        <v>53498</v>
      </c>
      <c r="CF15" s="85">
        <f t="shared" ca="1" si="14"/>
        <v>45082</v>
      </c>
      <c r="CG15" s="85">
        <f t="shared" ca="1" si="14"/>
        <v>42710</v>
      </c>
      <c r="CH15" s="85">
        <f t="shared" ca="1" si="14"/>
        <v>60828</v>
      </c>
      <c r="CI15" s="85">
        <f t="shared" ca="1" si="14"/>
        <v>67542</v>
      </c>
      <c r="CJ15" s="85">
        <f t="shared" ca="1" si="14"/>
        <v>28821</v>
      </c>
      <c r="CK15" s="85">
        <f t="shared" ca="1" si="14"/>
        <v>39691</v>
      </c>
      <c r="CL15" s="85">
        <f t="shared" ca="1" si="14"/>
        <v>9559</v>
      </c>
      <c r="CM15" s="85">
        <f t="shared" ca="1" si="14"/>
        <v>11449</v>
      </c>
      <c r="CO15" s="90">
        <v>45403</v>
      </c>
      <c r="CP15" s="20">
        <v>240958</v>
      </c>
      <c r="CQ15" s="20">
        <v>164860</v>
      </c>
      <c r="CR15" s="20">
        <v>176420</v>
      </c>
      <c r="CS15" s="20">
        <v>163223</v>
      </c>
      <c r="CT15" s="20">
        <v>178878</v>
      </c>
      <c r="CU15" s="20">
        <v>262172</v>
      </c>
      <c r="CV15" s="20">
        <v>153584</v>
      </c>
      <c r="CW15" s="20">
        <v>172060</v>
      </c>
      <c r="CX15" s="20">
        <v>251873</v>
      </c>
      <c r="CY15" s="20">
        <v>190421</v>
      </c>
      <c r="CZ15" s="20">
        <v>241993</v>
      </c>
      <c r="DA15" s="20">
        <v>109445</v>
      </c>
      <c r="DB15" s="20">
        <v>2305887</v>
      </c>
      <c r="DD15" s="98" t="s">
        <v>156</v>
      </c>
      <c r="DI15" s="90" t="s">
        <v>15</v>
      </c>
      <c r="DJ15" s="20">
        <v>4105026</v>
      </c>
      <c r="DK15" s="20">
        <v>3870723</v>
      </c>
      <c r="DL15" s="20">
        <v>12266082</v>
      </c>
      <c r="DM15"/>
      <c r="DN15"/>
      <c r="DO15"/>
      <c r="DP15"/>
      <c r="DQ15"/>
      <c r="DR15"/>
      <c r="DS15"/>
      <c r="DT15"/>
      <c r="DU15"/>
      <c r="DV15"/>
    </row>
    <row r="16" spans="1:126" x14ac:dyDescent="0.25">
      <c r="B16"/>
      <c r="C16"/>
      <c r="P16"/>
      <c r="Q16"/>
      <c r="S16" s="23"/>
      <c r="T16" s="23"/>
      <c r="U16" s="23"/>
      <c r="V16" s="23"/>
      <c r="W16" s="23"/>
      <c r="X16" s="24"/>
      <c r="Y16" s="14"/>
      <c r="AG16" s="32">
        <f t="shared" si="10"/>
        <v>12</v>
      </c>
      <c r="AH16"/>
      <c r="AI16"/>
      <c r="AJ16"/>
      <c r="AK16"/>
      <c r="AL16"/>
      <c r="AM16" s="32">
        <f t="shared" si="18"/>
        <v>1.2999999999999999E-4</v>
      </c>
      <c r="AN16" s="32">
        <v>1.2999999999999999E-4</v>
      </c>
      <c r="AO16" s="32">
        <v>20</v>
      </c>
      <c r="AP16" s="31">
        <f t="shared" si="11"/>
        <v>0</v>
      </c>
      <c r="AQ16" s="31" t="str">
        <f>Canal!D22&amp;" "&amp;AP16</f>
        <v>0 0</v>
      </c>
      <c r="AX16" s="19" t="s">
        <v>86</v>
      </c>
      <c r="AY16" s="20">
        <v>18131</v>
      </c>
      <c r="AZ16" s="20">
        <v>9104</v>
      </c>
      <c r="BA16" s="20">
        <v>9027</v>
      </c>
      <c r="BB16" s="20">
        <v>50262</v>
      </c>
      <c r="BF16" s="30">
        <v>13</v>
      </c>
      <c r="BG16" s="30" t="str">
        <f t="shared" si="12"/>
        <v>TRANS CLARO 4</v>
      </c>
      <c r="BH16" s="22">
        <f t="shared" si="19"/>
        <v>9104</v>
      </c>
      <c r="BI16" s="22">
        <f t="shared" si="20"/>
        <v>-9027</v>
      </c>
      <c r="BJ16" s="22">
        <f t="shared" si="13"/>
        <v>18131</v>
      </c>
      <c r="BK16" s="22">
        <f t="shared" si="21"/>
        <v>50262</v>
      </c>
      <c r="BM16" s="73" t="s">
        <v>122</v>
      </c>
      <c r="BN16" s="73" t="s">
        <v>121</v>
      </c>
      <c r="BO16" s="73" t="s">
        <v>120</v>
      </c>
      <c r="BP16" s="73" t="s">
        <v>119</v>
      </c>
      <c r="BQ16" s="71"/>
      <c r="BR16" s="6"/>
      <c r="BS16" s="6"/>
      <c r="BT16" s="6"/>
      <c r="BW16" s="6"/>
      <c r="BY16" s="93">
        <f t="shared" si="22"/>
        <v>1</v>
      </c>
      <c r="BZ16" s="91">
        <f t="shared" si="23"/>
        <v>45397</v>
      </c>
      <c r="CA16" s="84">
        <v>15</v>
      </c>
      <c r="CB16" s="85">
        <f t="shared" ca="1" si="24"/>
        <v>201963</v>
      </c>
      <c r="CC16" s="85">
        <f t="shared" ca="1" si="14"/>
        <v>221177</v>
      </c>
      <c r="CD16" s="85">
        <f t="shared" ca="1" si="14"/>
        <v>239866</v>
      </c>
      <c r="CE16" s="85">
        <f t="shared" ca="1" si="14"/>
        <v>209679</v>
      </c>
      <c r="CF16" s="85">
        <f t="shared" ca="1" si="14"/>
        <v>149530</v>
      </c>
      <c r="CG16" s="85">
        <f t="shared" ca="1" si="14"/>
        <v>232743</v>
      </c>
      <c r="CH16" s="85">
        <f t="shared" ca="1" si="14"/>
        <v>273078</v>
      </c>
      <c r="CI16" s="85">
        <f t="shared" ca="1" si="14"/>
        <v>271963</v>
      </c>
      <c r="CJ16" s="85">
        <f t="shared" ca="1" si="14"/>
        <v>250214</v>
      </c>
      <c r="CK16" s="85">
        <f t="shared" ca="1" si="14"/>
        <v>136434</v>
      </c>
      <c r="CL16" s="85">
        <f t="shared" ca="1" si="14"/>
        <v>177349</v>
      </c>
      <c r="CM16" s="85">
        <f t="shared" ca="1" si="14"/>
        <v>255607</v>
      </c>
      <c r="CO16" s="90" t="s">
        <v>15</v>
      </c>
      <c r="CP16" s="20">
        <v>1902205</v>
      </c>
      <c r="CQ16" s="20">
        <v>1923875</v>
      </c>
      <c r="CR16" s="20">
        <v>1989020</v>
      </c>
      <c r="CS16" s="20">
        <v>1626648</v>
      </c>
      <c r="CT16" s="20">
        <v>1849776</v>
      </c>
      <c r="CU16" s="20">
        <v>1864044</v>
      </c>
      <c r="CV16" s="20">
        <v>1829076</v>
      </c>
      <c r="CW16" s="20">
        <v>1699359</v>
      </c>
      <c r="CX16" s="20">
        <v>1768657</v>
      </c>
      <c r="CY16" s="20">
        <v>1867466</v>
      </c>
      <c r="CZ16" s="20">
        <v>1852525</v>
      </c>
      <c r="DA16" s="20">
        <v>1680853</v>
      </c>
      <c r="DB16" s="20">
        <v>21853504</v>
      </c>
      <c r="DD16" s="14" t="s">
        <v>7</v>
      </c>
      <c r="DE16" s="14" t="s">
        <v>54</v>
      </c>
      <c r="DF16" s="14" t="s">
        <v>49</v>
      </c>
      <c r="DG16" s="14" t="s">
        <v>157</v>
      </c>
      <c r="DI16"/>
      <c r="DJ16"/>
      <c r="DK16"/>
      <c r="DL16"/>
      <c r="DM16"/>
      <c r="DN16"/>
      <c r="DO16"/>
      <c r="DP16"/>
      <c r="DQ16"/>
      <c r="DR16"/>
      <c r="DS16"/>
      <c r="DT16"/>
      <c r="DU16"/>
      <c r="DV16"/>
    </row>
    <row r="17" spans="2:113" x14ac:dyDescent="0.25">
      <c r="B17"/>
      <c r="C17"/>
      <c r="P17"/>
      <c r="Q17"/>
      <c r="S17" s="23" t="s">
        <v>25</v>
      </c>
      <c r="T17" s="23" t="s">
        <v>46</v>
      </c>
      <c r="U17" s="23"/>
      <c r="V17" s="23" t="s">
        <v>11</v>
      </c>
      <c r="W17" s="23" t="s">
        <v>46</v>
      </c>
      <c r="X17" s="24"/>
      <c r="Y17" s="14"/>
      <c r="AG17" s="32">
        <f t="shared" si="10"/>
        <v>13</v>
      </c>
      <c r="AH17"/>
      <c r="AI17"/>
      <c r="AJ17"/>
      <c r="AK17"/>
      <c r="AL17"/>
      <c r="AM17" s="32">
        <f t="shared" si="18"/>
        <v>1.3999999999999999E-4</v>
      </c>
      <c r="AN17" s="32">
        <v>1.3999999999999999E-4</v>
      </c>
      <c r="AO17" s="32">
        <v>19</v>
      </c>
      <c r="AP17" s="31">
        <f t="shared" si="11"/>
        <v>0</v>
      </c>
      <c r="AQ17" s="31" t="str">
        <f>Canal!D23&amp;" "&amp;AP17</f>
        <v>0 0</v>
      </c>
      <c r="AX17" s="19" t="s">
        <v>88</v>
      </c>
      <c r="AY17" s="20">
        <v>18736</v>
      </c>
      <c r="AZ17" s="20">
        <v>9831</v>
      </c>
      <c r="BA17" s="20">
        <v>8905</v>
      </c>
      <c r="BB17" s="20">
        <v>48194</v>
      </c>
      <c r="BF17" s="30">
        <v>14</v>
      </c>
      <c r="BG17" s="30" t="str">
        <f t="shared" si="12"/>
        <v>TRANS CLARO 6</v>
      </c>
      <c r="BH17" s="22">
        <f t="shared" si="19"/>
        <v>9831</v>
      </c>
      <c r="BI17" s="22">
        <f t="shared" si="20"/>
        <v>-8905</v>
      </c>
      <c r="BJ17" s="22">
        <f t="shared" si="13"/>
        <v>18736</v>
      </c>
      <c r="BK17" s="22">
        <f t="shared" si="21"/>
        <v>48194</v>
      </c>
      <c r="BM17" s="70">
        <v>1683</v>
      </c>
      <c r="BN17" s="72">
        <f>IFERROR(IF(((Tables!BV17*100)/(Tables!BV17+Tables!BV18))&gt;97,98,((Tables!BV17*100)/(Tables!BV17+Tables!BV18))),0)</f>
        <v>46.296578418031537</v>
      </c>
      <c r="BO17" s="70">
        <v>2</v>
      </c>
      <c r="BP17" s="72">
        <f>SUM(BM19:BQ19)-BN17-BO17</f>
        <v>151.70342158196846</v>
      </c>
      <c r="BQ17" s="71">
        <v>100</v>
      </c>
      <c r="BR17" s="6"/>
      <c r="BS17" s="6" t="str">
        <f>FIXED(IFERROR(((Tables!BV17*100)/(Tables!BV17+Tables!BV18)),0),0,0)&amp;"%"</f>
        <v>46%</v>
      </c>
      <c r="BT17" s="6"/>
      <c r="BU17" s="74" t="s">
        <v>124</v>
      </c>
      <c r="BV17" s="75">
        <f>BO10</f>
        <v>358592</v>
      </c>
      <c r="BW17" s="6"/>
      <c r="BY17" s="93">
        <f t="shared" si="22"/>
        <v>1</v>
      </c>
      <c r="BZ17" s="91">
        <f t="shared" si="23"/>
        <v>45398</v>
      </c>
      <c r="CA17" s="84">
        <v>16</v>
      </c>
      <c r="CB17" s="85">
        <f t="shared" ca="1" si="24"/>
        <v>183017</v>
      </c>
      <c r="CC17" s="85">
        <f t="shared" ca="1" si="14"/>
        <v>180011</v>
      </c>
      <c r="CD17" s="85">
        <f t="shared" ca="1" si="14"/>
        <v>275663</v>
      </c>
      <c r="CE17" s="85">
        <f t="shared" ca="1" si="14"/>
        <v>124957</v>
      </c>
      <c r="CF17" s="85">
        <f t="shared" ca="1" si="14"/>
        <v>203451</v>
      </c>
      <c r="CG17" s="85">
        <f t="shared" ca="1" si="14"/>
        <v>200597</v>
      </c>
      <c r="CH17" s="85">
        <f t="shared" ca="1" si="14"/>
        <v>241412</v>
      </c>
      <c r="CI17" s="85">
        <f t="shared" ca="1" si="14"/>
        <v>149188</v>
      </c>
      <c r="CJ17" s="85">
        <f t="shared" ca="1" si="14"/>
        <v>216188</v>
      </c>
      <c r="CK17" s="85">
        <f t="shared" ca="1" si="14"/>
        <v>154444</v>
      </c>
      <c r="CL17" s="85">
        <f t="shared" ca="1" si="14"/>
        <v>183098</v>
      </c>
      <c r="CM17" s="85">
        <f t="shared" ca="1" si="14"/>
        <v>145954</v>
      </c>
      <c r="CO17" s="43"/>
      <c r="CP17"/>
      <c r="CQ17"/>
      <c r="CR17"/>
      <c r="CS17"/>
      <c r="CT17"/>
      <c r="CU17"/>
      <c r="DD17" s="1" t="s">
        <v>11</v>
      </c>
      <c r="DE17" s="22">
        <f>IFERROR(VLOOKUP($DD3,$DN$5:$DQ$25,2,0),0)</f>
        <v>740270</v>
      </c>
      <c r="DF17" s="22">
        <f>IFERROR(VLOOKUP($DD3,$DN$5:$DQ$25,3,0),0)</f>
        <v>908810</v>
      </c>
      <c r="DG17" s="22">
        <f>IFERROR(VLOOKUP($DD3,$DN$5:$DQ$25,4,0),0)</f>
        <v>2093320</v>
      </c>
      <c r="DI17"/>
    </row>
    <row r="18" spans="2:113" x14ac:dyDescent="0.25">
      <c r="B18"/>
      <c r="C18"/>
      <c r="H18" s="17" t="s">
        <v>32</v>
      </c>
      <c r="I18" s="17" t="s">
        <v>51</v>
      </c>
      <c r="P18"/>
      <c r="Q18"/>
      <c r="S18" s="23"/>
      <c r="T18" s="23"/>
      <c r="U18" s="23"/>
      <c r="V18" s="23"/>
      <c r="W18" s="23"/>
      <c r="X18" s="24"/>
      <c r="Y18" s="14"/>
      <c r="AG18" s="32">
        <f t="shared" si="10"/>
        <v>14</v>
      </c>
      <c r="AH18"/>
      <c r="AI18"/>
      <c r="AJ18"/>
      <c r="AK18"/>
      <c r="AL18"/>
      <c r="AM18" s="32">
        <f t="shared" si="18"/>
        <v>1.4999999999999999E-4</v>
      </c>
      <c r="AN18" s="32">
        <v>1.4999999999999999E-4</v>
      </c>
      <c r="AO18" s="32">
        <v>18</v>
      </c>
      <c r="AP18" s="31">
        <f t="shared" si="11"/>
        <v>0</v>
      </c>
      <c r="AQ18" s="31" t="str">
        <f>Canal!D24&amp;" "&amp;AP18</f>
        <v>0 0</v>
      </c>
      <c r="AX18" s="19" t="s">
        <v>108</v>
      </c>
      <c r="AY18" s="20">
        <v>47776</v>
      </c>
      <c r="AZ18" s="20">
        <v>26587</v>
      </c>
      <c r="BA18" s="20">
        <v>21189</v>
      </c>
      <c r="BB18" s="20">
        <v>47776</v>
      </c>
      <c r="BF18" s="30">
        <v>15</v>
      </c>
      <c r="BG18" s="30" t="str">
        <f t="shared" si="12"/>
        <v>IVR CLARO 19</v>
      </c>
      <c r="BH18" s="22">
        <f t="shared" si="19"/>
        <v>26587</v>
      </c>
      <c r="BI18" s="22">
        <f t="shared" si="20"/>
        <v>-21189</v>
      </c>
      <c r="BJ18" s="22">
        <f t="shared" si="13"/>
        <v>47776</v>
      </c>
      <c r="BK18" s="22">
        <f t="shared" si="21"/>
        <v>47776</v>
      </c>
      <c r="BM18" s="70" t="s">
        <v>118</v>
      </c>
      <c r="BN18" s="70" t="s">
        <v>117</v>
      </c>
      <c r="BO18" s="70" t="s">
        <v>116</v>
      </c>
      <c r="BP18" s="70" t="s">
        <v>115</v>
      </c>
      <c r="BQ18" s="70" t="s">
        <v>77</v>
      </c>
      <c r="BR18" s="6"/>
      <c r="BS18" s="6"/>
      <c r="BT18" s="6"/>
      <c r="BU18" s="74" t="s">
        <v>123</v>
      </c>
      <c r="BV18" s="75">
        <f>BP10</f>
        <v>415962</v>
      </c>
      <c r="BW18" s="6"/>
      <c r="BY18" s="93">
        <f t="shared" si="22"/>
        <v>1</v>
      </c>
      <c r="BZ18" s="91">
        <f t="shared" si="23"/>
        <v>45399</v>
      </c>
      <c r="CA18" s="84">
        <v>17</v>
      </c>
      <c r="CB18" s="85">
        <f t="shared" ca="1" si="24"/>
        <v>227485</v>
      </c>
      <c r="CC18" s="85">
        <f t="shared" ca="1" si="14"/>
        <v>237444</v>
      </c>
      <c r="CD18" s="85">
        <f t="shared" ca="1" si="14"/>
        <v>194229</v>
      </c>
      <c r="CE18" s="85">
        <f t="shared" ca="1" si="14"/>
        <v>200455</v>
      </c>
      <c r="CF18" s="85">
        <f t="shared" ca="1" si="14"/>
        <v>148798</v>
      </c>
      <c r="CG18" s="85">
        <f t="shared" ca="1" si="14"/>
        <v>115212</v>
      </c>
      <c r="CH18" s="85">
        <f t="shared" ca="1" si="14"/>
        <v>160032</v>
      </c>
      <c r="CI18" s="85">
        <f t="shared" ca="1" si="14"/>
        <v>223539</v>
      </c>
      <c r="CJ18" s="85">
        <f t="shared" ca="1" si="14"/>
        <v>181981</v>
      </c>
      <c r="CK18" s="85">
        <f t="shared" ca="1" si="14"/>
        <v>238167</v>
      </c>
      <c r="CL18" s="85">
        <f t="shared" ca="1" si="14"/>
        <v>151630</v>
      </c>
      <c r="CM18" s="85">
        <f t="shared" ca="1" si="14"/>
        <v>198584</v>
      </c>
      <c r="CO18" s="43"/>
      <c r="CP18"/>
      <c r="CQ18"/>
      <c r="DD18" s="1" t="s">
        <v>12</v>
      </c>
      <c r="DE18" s="22">
        <f t="shared" ref="DE18:DE27" si="25">IFERROR(VLOOKUP($DD4,$DN$5:$DQ$25,2,0),0)</f>
        <v>439259</v>
      </c>
      <c r="DF18" s="22">
        <f t="shared" ref="DF18:DF27" si="26">IFERROR(VLOOKUP($DD4,$DN$5:$DQ$25,3,0),0)</f>
        <v>513580</v>
      </c>
      <c r="DG18" s="22">
        <f t="shared" ref="DG18:DG27" si="27">IFERROR(VLOOKUP($DD4,$DN$5:$DQ$25,4,0),0)</f>
        <v>1228433</v>
      </c>
      <c r="DI18"/>
    </row>
    <row r="19" spans="2:113" x14ac:dyDescent="0.25">
      <c r="B19"/>
      <c r="C19"/>
      <c r="H19" s="17" t="s">
        <v>18</v>
      </c>
      <c r="I19" s="6" t="s">
        <v>30</v>
      </c>
      <c r="J19" s="6" t="s">
        <v>15</v>
      </c>
      <c r="P19"/>
      <c r="Q19"/>
      <c r="S19" s="23" t="s">
        <v>14</v>
      </c>
      <c r="T19" s="23" t="s">
        <v>31</v>
      </c>
      <c r="U19" s="23"/>
      <c r="V19" s="23" t="s">
        <v>14</v>
      </c>
      <c r="W19" s="23" t="s">
        <v>31</v>
      </c>
      <c r="X19" s="23"/>
      <c r="Y19" s="14"/>
      <c r="AG19" s="32">
        <f t="shared" si="10"/>
        <v>15</v>
      </c>
      <c r="AH19"/>
      <c r="AI19"/>
      <c r="AJ19"/>
      <c r="AK19"/>
      <c r="AL19"/>
      <c r="AM19" s="32">
        <f t="shared" si="18"/>
        <v>1.6000000000000001E-4</v>
      </c>
      <c r="AN19" s="32">
        <v>1.6000000000000001E-4</v>
      </c>
      <c r="AO19" s="32">
        <v>17</v>
      </c>
      <c r="AP19" s="31">
        <f t="shared" si="11"/>
        <v>0</v>
      </c>
      <c r="AQ19" s="31" t="str">
        <f>Canal!D25&amp;" "&amp;AP19</f>
        <v>0 0</v>
      </c>
      <c r="AX19" s="19" t="s">
        <v>82</v>
      </c>
      <c r="AY19" s="20">
        <v>18734</v>
      </c>
      <c r="AZ19" s="20">
        <v>11717</v>
      </c>
      <c r="BA19" s="20">
        <v>7017</v>
      </c>
      <c r="BB19" s="20">
        <v>47704</v>
      </c>
      <c r="BF19" s="30">
        <v>16</v>
      </c>
      <c r="BG19" s="30" t="str">
        <f t="shared" si="12"/>
        <v>TRANS CLARO 3</v>
      </c>
      <c r="BH19" s="22">
        <f t="shared" si="19"/>
        <v>11717</v>
      </c>
      <c r="BI19" s="22">
        <f t="shared" si="20"/>
        <v>-7017</v>
      </c>
      <c r="BJ19" s="22">
        <f t="shared" si="13"/>
        <v>18734</v>
      </c>
      <c r="BK19" s="22">
        <f t="shared" si="21"/>
        <v>47704</v>
      </c>
      <c r="BM19" s="70">
        <v>25</v>
      </c>
      <c r="BN19" s="70">
        <v>25</v>
      </c>
      <c r="BO19" s="70">
        <v>25</v>
      </c>
      <c r="BP19" s="70">
        <v>25</v>
      </c>
      <c r="BQ19" s="70">
        <f>SUM(BM19:BP19)</f>
        <v>100</v>
      </c>
      <c r="BR19" s="6"/>
      <c r="BS19" s="6"/>
      <c r="BT19" s="6"/>
      <c r="BW19" s="6"/>
      <c r="BY19" s="93">
        <f t="shared" si="22"/>
        <v>1</v>
      </c>
      <c r="BZ19" s="91">
        <f t="shared" si="23"/>
        <v>45400</v>
      </c>
      <c r="CA19" s="84">
        <v>18</v>
      </c>
      <c r="CB19" s="85">
        <f t="shared" ca="1" si="24"/>
        <v>54813</v>
      </c>
      <c r="CC19" s="85">
        <f t="shared" ca="1" si="14"/>
        <v>63379</v>
      </c>
      <c r="CD19" s="85">
        <f t="shared" ca="1" si="14"/>
        <v>72798</v>
      </c>
      <c r="CE19" s="85">
        <f t="shared" ca="1" si="14"/>
        <v>40872</v>
      </c>
      <c r="CF19" s="85">
        <f t="shared" ca="1" si="14"/>
        <v>61011</v>
      </c>
      <c r="CG19" s="85">
        <f t="shared" ca="1" si="14"/>
        <v>76473</v>
      </c>
      <c r="CH19" s="85">
        <f t="shared" ca="1" si="14"/>
        <v>58360</v>
      </c>
      <c r="CI19" s="85">
        <f t="shared" ca="1" si="14"/>
        <v>13742</v>
      </c>
      <c r="CJ19" s="85">
        <f t="shared" ca="1" si="14"/>
        <v>33517</v>
      </c>
      <c r="CK19" s="85">
        <f t="shared" ca="1" si="14"/>
        <v>123352</v>
      </c>
      <c r="CL19" s="85">
        <f t="shared" ca="1" si="14"/>
        <v>57255</v>
      </c>
      <c r="CM19" s="85">
        <f t="shared" ca="1" si="14"/>
        <v>103245</v>
      </c>
      <c r="CO19" s="43"/>
      <c r="CP19"/>
      <c r="CQ19"/>
      <c r="DD19" s="1" t="s">
        <v>55</v>
      </c>
      <c r="DE19" s="22">
        <f t="shared" si="25"/>
        <v>587913</v>
      </c>
      <c r="DF19" s="22">
        <f t="shared" si="26"/>
        <v>823290</v>
      </c>
      <c r="DG19" s="22">
        <f t="shared" si="27"/>
        <v>1904246</v>
      </c>
      <c r="DI19"/>
    </row>
    <row r="20" spans="2:113" x14ac:dyDescent="0.25">
      <c r="B20"/>
      <c r="C20"/>
      <c r="H20" s="19" t="s">
        <v>26</v>
      </c>
      <c r="I20" s="20">
        <v>1</v>
      </c>
      <c r="J20" s="20">
        <v>1</v>
      </c>
      <c r="S20" s="25">
        <v>17</v>
      </c>
      <c r="T20" s="24">
        <v>1</v>
      </c>
      <c r="U20" s="24"/>
      <c r="V20" s="25">
        <v>17</v>
      </c>
      <c r="W20" s="24">
        <v>1</v>
      </c>
      <c r="X20" s="23"/>
      <c r="Y20" s="14"/>
      <c r="AG20" s="32">
        <f t="shared" si="10"/>
        <v>16</v>
      </c>
      <c r="AH20"/>
      <c r="AI20"/>
      <c r="AJ20"/>
      <c r="AK20"/>
      <c r="AL20"/>
      <c r="AM20" s="32">
        <f t="shared" si="18"/>
        <v>1.7000000000000001E-4</v>
      </c>
      <c r="AN20" s="32">
        <v>1.7000000000000001E-4</v>
      </c>
      <c r="AO20" s="32">
        <v>16</v>
      </c>
      <c r="AP20" s="31">
        <f t="shared" si="11"/>
        <v>0</v>
      </c>
      <c r="AQ20" s="31" t="str">
        <f>Canal!D26&amp;" "&amp;AP20</f>
        <v>0 0</v>
      </c>
      <c r="AX20" s="19" t="s">
        <v>84</v>
      </c>
      <c r="AY20" s="20">
        <v>18733</v>
      </c>
      <c r="AZ20" s="20">
        <v>9660</v>
      </c>
      <c r="BA20" s="20">
        <v>9073</v>
      </c>
      <c r="BB20" s="20">
        <v>46420</v>
      </c>
      <c r="BF20" s="30">
        <v>17</v>
      </c>
      <c r="BG20" s="30" t="str">
        <f t="shared" si="12"/>
        <v>TRANS CLARO 10</v>
      </c>
      <c r="BH20" s="22">
        <f t="shared" si="19"/>
        <v>9660</v>
      </c>
      <c r="BI20" s="22">
        <f t="shared" si="20"/>
        <v>-9073</v>
      </c>
      <c r="BJ20" s="22">
        <f t="shared" si="13"/>
        <v>18733</v>
      </c>
      <c r="BK20" s="22">
        <f t="shared" si="21"/>
        <v>46420</v>
      </c>
      <c r="BM20" s="6"/>
      <c r="BN20" s="6"/>
      <c r="BO20" s="6"/>
      <c r="BP20" s="6"/>
      <c r="BQ20" s="6"/>
      <c r="BR20" s="6"/>
      <c r="BS20" s="6"/>
      <c r="BT20" s="6"/>
      <c r="BU20" s="6"/>
      <c r="BV20" s="6"/>
      <c r="BW20" s="6"/>
      <c r="BY20" s="93">
        <f t="shared" si="22"/>
        <v>1</v>
      </c>
      <c r="BZ20" s="91">
        <f t="shared" si="23"/>
        <v>45401</v>
      </c>
      <c r="CA20" s="84">
        <v>19</v>
      </c>
      <c r="CB20" s="85">
        <f t="shared" ca="1" si="24"/>
        <v>330230</v>
      </c>
      <c r="CC20" s="85">
        <f t="shared" ca="1" si="24"/>
        <v>225148</v>
      </c>
      <c r="CD20" s="85">
        <f t="shared" ca="1" si="24"/>
        <v>312494</v>
      </c>
      <c r="CE20" s="85">
        <f t="shared" ca="1" si="24"/>
        <v>255644</v>
      </c>
      <c r="CF20" s="85">
        <f t="shared" ca="1" si="24"/>
        <v>238963</v>
      </c>
      <c r="CG20" s="85">
        <f t="shared" ca="1" si="24"/>
        <v>193606</v>
      </c>
      <c r="CH20" s="85">
        <f t="shared" ca="1" si="24"/>
        <v>166829</v>
      </c>
      <c r="CI20" s="85">
        <f t="shared" ca="1" si="24"/>
        <v>270333</v>
      </c>
      <c r="CJ20" s="85">
        <f t="shared" ca="1" si="24"/>
        <v>242593</v>
      </c>
      <c r="CK20" s="85">
        <f t="shared" ca="1" si="24"/>
        <v>278430</v>
      </c>
      <c r="CL20" s="85">
        <f t="shared" ca="1" si="24"/>
        <v>281003</v>
      </c>
      <c r="CM20" s="85">
        <f t="shared" ca="1" si="24"/>
        <v>173558</v>
      </c>
      <c r="CO20" s="43"/>
      <c r="CP20"/>
      <c r="CQ20"/>
      <c r="DD20" s="1" t="s">
        <v>56</v>
      </c>
      <c r="DE20" s="22">
        <f t="shared" si="25"/>
        <v>733204</v>
      </c>
      <c r="DF20" s="22">
        <f t="shared" si="26"/>
        <v>785334</v>
      </c>
      <c r="DG20" s="22">
        <f t="shared" si="27"/>
        <v>1807639</v>
      </c>
      <c r="DI20"/>
    </row>
    <row r="21" spans="2:113" x14ac:dyDescent="0.25">
      <c r="B21"/>
      <c r="C21"/>
      <c r="H21" s="19" t="s">
        <v>15</v>
      </c>
      <c r="I21" s="20">
        <v>1</v>
      </c>
      <c r="J21" s="20">
        <v>1</v>
      </c>
      <c r="S21" s="25" t="s">
        <v>15</v>
      </c>
      <c r="T21" s="24">
        <v>1</v>
      </c>
      <c r="U21" s="24"/>
      <c r="V21" s="25" t="s">
        <v>15</v>
      </c>
      <c r="W21" s="24">
        <v>1</v>
      </c>
      <c r="X21" s="23"/>
      <c r="Y21" s="14"/>
      <c r="AG21" s="32">
        <f t="shared" si="10"/>
        <v>17</v>
      </c>
      <c r="AH21"/>
      <c r="AI21"/>
      <c r="AJ21"/>
      <c r="AK21"/>
      <c r="AL21"/>
      <c r="AM21" s="32">
        <f t="shared" si="18"/>
        <v>1.8000000000000001E-4</v>
      </c>
      <c r="AN21" s="32">
        <v>1.8000000000000001E-4</v>
      </c>
      <c r="AO21" s="32">
        <v>15</v>
      </c>
      <c r="AP21" s="31">
        <f t="shared" si="11"/>
        <v>0</v>
      </c>
      <c r="AQ21" s="31" t="str">
        <f>Canal!D27&amp;" "&amp;AP21</f>
        <v>0 0</v>
      </c>
      <c r="AX21" s="19" t="s">
        <v>81</v>
      </c>
      <c r="AY21" s="20">
        <v>18734</v>
      </c>
      <c r="AZ21" s="20">
        <v>9765</v>
      </c>
      <c r="BA21" s="20">
        <v>8969</v>
      </c>
      <c r="BB21" s="20">
        <v>46005</v>
      </c>
      <c r="BF21" s="30">
        <v>18</v>
      </c>
      <c r="BG21" s="30" t="str">
        <f t="shared" si="12"/>
        <v>TRANS CLARO 9</v>
      </c>
      <c r="BH21" s="22">
        <f t="shared" si="19"/>
        <v>9765</v>
      </c>
      <c r="BI21" s="22">
        <f t="shared" si="20"/>
        <v>-8969</v>
      </c>
      <c r="BJ21" s="22">
        <f t="shared" si="13"/>
        <v>18734</v>
      </c>
      <c r="BK21" s="22">
        <f t="shared" si="21"/>
        <v>46005</v>
      </c>
      <c r="BM21" s="6"/>
      <c r="BN21" s="6"/>
      <c r="BO21" s="6"/>
      <c r="BP21" s="6"/>
      <c r="BQ21" s="6"/>
      <c r="BR21" s="6"/>
      <c r="BS21" s="69">
        <v>0.1</v>
      </c>
      <c r="BT21" s="69">
        <v>0.1</v>
      </c>
      <c r="BU21" s="69">
        <v>0.1</v>
      </c>
      <c r="BV21" s="69">
        <v>0.1</v>
      </c>
      <c r="BW21" s="69">
        <v>0.1</v>
      </c>
      <c r="BY21" s="93">
        <f t="shared" si="22"/>
        <v>1</v>
      </c>
      <c r="BZ21" s="91">
        <f t="shared" si="23"/>
        <v>45402</v>
      </c>
      <c r="CA21" s="84">
        <v>20</v>
      </c>
      <c r="CB21" s="85">
        <f t="shared" ref="CB21:CM31" ca="1" si="28">IF($BY21=0,"",IF($BZ21&gt;TODAY(),"",IFERROR(VLOOKUP($BZ21,$CO$5:$DA$31,CB$2,0),0)))</f>
        <v>123955</v>
      </c>
      <c r="CC21" s="85">
        <f t="shared" ca="1" si="28"/>
        <v>287596</v>
      </c>
      <c r="CD21" s="85">
        <f t="shared" ca="1" si="28"/>
        <v>158792</v>
      </c>
      <c r="CE21" s="85">
        <f t="shared" ca="1" si="28"/>
        <v>171293</v>
      </c>
      <c r="CF21" s="85">
        <f t="shared" ca="1" si="28"/>
        <v>228710</v>
      </c>
      <c r="CG21" s="85">
        <f t="shared" ca="1" si="28"/>
        <v>251033</v>
      </c>
      <c r="CH21" s="85">
        <f t="shared" ca="1" si="28"/>
        <v>227401</v>
      </c>
      <c r="CI21" s="85">
        <f t="shared" ca="1" si="28"/>
        <v>195424</v>
      </c>
      <c r="CJ21" s="85">
        <f t="shared" ca="1" si="28"/>
        <v>209802</v>
      </c>
      <c r="CK21" s="85">
        <f t="shared" ca="1" si="28"/>
        <v>290666</v>
      </c>
      <c r="CL21" s="85">
        <f t="shared" ca="1" si="28"/>
        <v>253056</v>
      </c>
      <c r="CM21" s="85">
        <f t="shared" ca="1" si="28"/>
        <v>236702</v>
      </c>
      <c r="CO21" s="43"/>
      <c r="CP21"/>
      <c r="CQ21"/>
      <c r="DD21" s="1" t="s">
        <v>57</v>
      </c>
      <c r="DE21" s="22">
        <f t="shared" si="25"/>
        <v>0</v>
      </c>
      <c r="DF21" s="22">
        <f t="shared" si="26"/>
        <v>0</v>
      </c>
      <c r="DG21" s="22">
        <f t="shared" si="27"/>
        <v>0</v>
      </c>
      <c r="DI21"/>
    </row>
    <row r="22" spans="2:113" x14ac:dyDescent="0.25">
      <c r="B22"/>
      <c r="C22"/>
      <c r="U22" s="24"/>
      <c r="X22" s="23"/>
      <c r="Y22" s="14"/>
      <c r="AG22" s="32">
        <f t="shared" si="10"/>
        <v>18</v>
      </c>
      <c r="AH22"/>
      <c r="AI22"/>
      <c r="AJ22"/>
      <c r="AK22"/>
      <c r="AL22"/>
      <c r="AM22" s="32">
        <f t="shared" si="18"/>
        <v>1.9000000000000001E-4</v>
      </c>
      <c r="AN22" s="32">
        <v>1.9000000000000001E-4</v>
      </c>
      <c r="AO22" s="32">
        <v>14</v>
      </c>
      <c r="AP22" s="31">
        <f t="shared" si="11"/>
        <v>0</v>
      </c>
      <c r="AQ22" s="31" t="str">
        <f>Canal!D28&amp;" "&amp;AP22</f>
        <v>0 0</v>
      </c>
      <c r="AX22" s="19" t="s">
        <v>79</v>
      </c>
      <c r="AY22" s="20">
        <v>18734</v>
      </c>
      <c r="AZ22" s="20">
        <v>11317</v>
      </c>
      <c r="BA22" s="20">
        <v>7417</v>
      </c>
      <c r="BB22" s="20">
        <v>45309</v>
      </c>
      <c r="BF22" s="30">
        <v>19</v>
      </c>
      <c r="BG22" s="30" t="str">
        <f t="shared" si="12"/>
        <v>TRANS CLARO 2</v>
      </c>
      <c r="BH22" s="22">
        <f t="shared" si="19"/>
        <v>11317</v>
      </c>
      <c r="BI22" s="22">
        <f t="shared" si="20"/>
        <v>-7417</v>
      </c>
      <c r="BJ22" s="22">
        <f t="shared" si="13"/>
        <v>18734</v>
      </c>
      <c r="BK22" s="22">
        <f t="shared" si="21"/>
        <v>45309</v>
      </c>
      <c r="BM22"/>
      <c r="BN22"/>
      <c r="BO22"/>
      <c r="BP22"/>
      <c r="BQ22"/>
      <c r="BY22" s="93">
        <f t="shared" si="22"/>
        <v>1</v>
      </c>
      <c r="BZ22" s="91">
        <f t="shared" si="23"/>
        <v>45403</v>
      </c>
      <c r="CA22" s="84">
        <v>21</v>
      </c>
      <c r="CB22" s="85">
        <f t="shared" ca="1" si="28"/>
        <v>240958</v>
      </c>
      <c r="CC22" s="85">
        <f t="shared" ca="1" si="28"/>
        <v>164860</v>
      </c>
      <c r="CD22" s="85">
        <f t="shared" ca="1" si="28"/>
        <v>176420</v>
      </c>
      <c r="CE22" s="85">
        <f t="shared" ca="1" si="28"/>
        <v>163223</v>
      </c>
      <c r="CF22" s="85">
        <f t="shared" ca="1" si="28"/>
        <v>178878</v>
      </c>
      <c r="CG22" s="85">
        <f t="shared" ca="1" si="28"/>
        <v>262172</v>
      </c>
      <c r="CH22" s="85">
        <f t="shared" ca="1" si="28"/>
        <v>153584</v>
      </c>
      <c r="CI22" s="85">
        <f t="shared" ca="1" si="28"/>
        <v>172060</v>
      </c>
      <c r="CJ22" s="85">
        <f t="shared" ca="1" si="28"/>
        <v>251873</v>
      </c>
      <c r="CK22" s="85">
        <f t="shared" ca="1" si="28"/>
        <v>190421</v>
      </c>
      <c r="CL22" s="85">
        <f t="shared" ca="1" si="28"/>
        <v>241993</v>
      </c>
      <c r="CM22" s="85">
        <f t="shared" ca="1" si="28"/>
        <v>109445</v>
      </c>
      <c r="CO22" s="43"/>
      <c r="CP22"/>
      <c r="DD22" s="1" t="s">
        <v>58</v>
      </c>
      <c r="DE22" s="22">
        <f t="shared" si="25"/>
        <v>0</v>
      </c>
      <c r="DF22" s="22">
        <f t="shared" si="26"/>
        <v>0</v>
      </c>
      <c r="DG22" s="22">
        <f t="shared" si="27"/>
        <v>0</v>
      </c>
      <c r="DI22"/>
    </row>
    <row r="23" spans="2:113" x14ac:dyDescent="0.25">
      <c r="B23"/>
      <c r="C23"/>
      <c r="U23" s="23"/>
      <c r="X23" s="23"/>
      <c r="Y23" s="14"/>
      <c r="AG23" s="32">
        <f t="shared" si="10"/>
        <v>19</v>
      </c>
      <c r="AH23"/>
      <c r="AI23"/>
      <c r="AJ23"/>
      <c r="AK23"/>
      <c r="AL23"/>
      <c r="AM23" s="32">
        <f t="shared" si="18"/>
        <v>2.0000000000000001E-4</v>
      </c>
      <c r="AN23" s="32">
        <v>2.0000000000000001E-4</v>
      </c>
      <c r="AO23" s="32">
        <v>13</v>
      </c>
      <c r="AP23" s="31">
        <f t="shared" si="11"/>
        <v>0</v>
      </c>
      <c r="AQ23" s="31" t="str">
        <f>Canal!D29&amp;" "&amp;AP23</f>
        <v>0 0</v>
      </c>
      <c r="AX23" s="19" t="s">
        <v>101</v>
      </c>
      <c r="AY23" s="20">
        <v>53958</v>
      </c>
      <c r="AZ23" s="20">
        <v>16089</v>
      </c>
      <c r="BA23" s="20">
        <v>37869</v>
      </c>
      <c r="BB23" s="20">
        <v>44096</v>
      </c>
      <c r="BF23" s="30">
        <v>20</v>
      </c>
      <c r="BG23" s="30" t="str">
        <f t="shared" si="12"/>
        <v>IVR CLARO 8</v>
      </c>
      <c r="BH23" s="22">
        <f t="shared" si="19"/>
        <v>16089</v>
      </c>
      <c r="BI23" s="22">
        <f t="shared" si="20"/>
        <v>-37869</v>
      </c>
      <c r="BJ23" s="22">
        <f t="shared" si="13"/>
        <v>53958</v>
      </c>
      <c r="BK23" s="22">
        <f t="shared" si="21"/>
        <v>44096</v>
      </c>
      <c r="BM23" s="73" t="s">
        <v>122</v>
      </c>
      <c r="BN23" s="73" t="s">
        <v>121</v>
      </c>
      <c r="BO23" s="73" t="s">
        <v>120</v>
      </c>
      <c r="BP23" s="73" t="s">
        <v>119</v>
      </c>
      <c r="BQ23" s="71"/>
      <c r="BR23" s="6"/>
      <c r="BS23" s="6"/>
      <c r="BT23" s="6"/>
      <c r="BW23" s="6"/>
      <c r="BY23" s="93">
        <f t="shared" si="22"/>
        <v>0</v>
      </c>
      <c r="BZ23" s="91">
        <f t="shared" si="23"/>
        <v>45404</v>
      </c>
      <c r="CA23" s="84">
        <v>22</v>
      </c>
      <c r="CB23" s="85" t="str">
        <f t="shared" ca="1" si="28"/>
        <v/>
      </c>
      <c r="CC23" s="85" t="str">
        <f t="shared" ca="1" si="28"/>
        <v/>
      </c>
      <c r="CD23" s="85" t="str">
        <f t="shared" ca="1" si="28"/>
        <v/>
      </c>
      <c r="CE23" s="85" t="str">
        <f t="shared" ca="1" si="28"/>
        <v/>
      </c>
      <c r="CF23" s="85" t="str">
        <f t="shared" ca="1" si="28"/>
        <v/>
      </c>
      <c r="CG23" s="85" t="str">
        <f t="shared" ca="1" si="28"/>
        <v/>
      </c>
      <c r="CH23" s="85" t="str">
        <f t="shared" ca="1" si="28"/>
        <v/>
      </c>
      <c r="CI23" s="85" t="str">
        <f t="shared" ca="1" si="28"/>
        <v/>
      </c>
      <c r="CJ23" s="85" t="str">
        <f t="shared" ca="1" si="28"/>
        <v/>
      </c>
      <c r="CK23" s="85" t="str">
        <f t="shared" ca="1" si="28"/>
        <v/>
      </c>
      <c r="CL23" s="85" t="str">
        <f t="shared" ca="1" si="28"/>
        <v/>
      </c>
      <c r="CM23" s="85" t="str">
        <f t="shared" ca="1" si="28"/>
        <v/>
      </c>
      <c r="CO23" s="43"/>
      <c r="CP23"/>
      <c r="DD23" s="1" t="s">
        <v>59</v>
      </c>
      <c r="DE23" s="22">
        <f t="shared" si="25"/>
        <v>0</v>
      </c>
      <c r="DF23" s="22">
        <f t="shared" si="26"/>
        <v>0</v>
      </c>
      <c r="DG23" s="22">
        <f t="shared" si="27"/>
        <v>0</v>
      </c>
      <c r="DI23"/>
    </row>
    <row r="24" spans="2:113" x14ac:dyDescent="0.25">
      <c r="B24"/>
      <c r="C24"/>
      <c r="U24" s="23"/>
      <c r="X24" s="23"/>
      <c r="Y24" s="14"/>
      <c r="AG24" s="32">
        <f t="shared" si="10"/>
        <v>20</v>
      </c>
      <c r="AH24"/>
      <c r="AI24"/>
      <c r="AJ24"/>
      <c r="AK24"/>
      <c r="AL24"/>
      <c r="AM24" s="32">
        <f t="shared" si="18"/>
        <v>2.1000000000000001E-4</v>
      </c>
      <c r="AN24" s="32">
        <v>2.1000000000000001E-4</v>
      </c>
      <c r="AO24" s="32">
        <v>12</v>
      </c>
      <c r="AP24" s="31">
        <f t="shared" si="11"/>
        <v>0</v>
      </c>
      <c r="AQ24" s="31" t="str">
        <f>Canal!D30&amp;" "&amp;AP24</f>
        <v>0 0</v>
      </c>
      <c r="AX24" s="19" t="s">
        <v>83</v>
      </c>
      <c r="AY24" s="20">
        <v>18734</v>
      </c>
      <c r="AZ24" s="20">
        <v>9370</v>
      </c>
      <c r="BA24" s="20">
        <v>9364</v>
      </c>
      <c r="BB24" s="20">
        <v>41564</v>
      </c>
      <c r="BF24" s="30">
        <v>21</v>
      </c>
      <c r="BG24" s="30" t="str">
        <f t="shared" si="12"/>
        <v>TRANS CLARO 8</v>
      </c>
      <c r="BH24" s="22">
        <f t="shared" ref="BH24:BH36" si="29">AZ24</f>
        <v>9370</v>
      </c>
      <c r="BI24" s="22">
        <f t="shared" ref="BI24:BI36" si="30">BA24*-1</f>
        <v>-9364</v>
      </c>
      <c r="BJ24" s="22">
        <f t="shared" si="13"/>
        <v>18734</v>
      </c>
      <c r="BK24" s="22">
        <f t="shared" ref="BK24:BK36" si="31">BB24</f>
        <v>41564</v>
      </c>
      <c r="BM24" s="70">
        <v>0</v>
      </c>
      <c r="BN24" s="72">
        <f>IFERROR(IF(((Tables!BV24*100)/(Tables!BV24+Tables!BV25))&gt;97,98,((Tables!BV24*100)/(Tables!BV24+Tables!BV25))),0)</f>
        <v>49.354903077289961</v>
      </c>
      <c r="BO24" s="70">
        <v>2</v>
      </c>
      <c r="BP24" s="72">
        <f>SUM(BM26:BQ26)-BN24-BO24</f>
        <v>148.64509692271002</v>
      </c>
      <c r="BQ24" s="71">
        <v>100</v>
      </c>
      <c r="BR24" s="6"/>
      <c r="BS24" s="6" t="str">
        <f>FIXED(IFERROR(((Tables!BV24*100)/(Tables!BV24+Tables!BV25)),0),0,0)&amp;"%"</f>
        <v>49%</v>
      </c>
      <c r="BT24" s="6"/>
      <c r="BU24" s="74" t="s">
        <v>124</v>
      </c>
      <c r="BV24" s="75">
        <f>BO11</f>
        <v>101411</v>
      </c>
      <c r="BW24" s="6"/>
      <c r="BY24" s="93">
        <f t="shared" si="22"/>
        <v>0</v>
      </c>
      <c r="BZ24" s="91">
        <f t="shared" si="23"/>
        <v>45405</v>
      </c>
      <c r="CA24" s="84">
        <v>23</v>
      </c>
      <c r="CB24" s="85" t="str">
        <f t="shared" ca="1" si="28"/>
        <v/>
      </c>
      <c r="CC24" s="85" t="str">
        <f t="shared" ca="1" si="28"/>
        <v/>
      </c>
      <c r="CD24" s="85" t="str">
        <f t="shared" ca="1" si="28"/>
        <v/>
      </c>
      <c r="CE24" s="85" t="str">
        <f t="shared" ca="1" si="28"/>
        <v/>
      </c>
      <c r="CF24" s="85" t="str">
        <f t="shared" ca="1" si="28"/>
        <v/>
      </c>
      <c r="CG24" s="85" t="str">
        <f t="shared" ca="1" si="28"/>
        <v/>
      </c>
      <c r="CH24" s="85" t="str">
        <f t="shared" ca="1" si="28"/>
        <v/>
      </c>
      <c r="CI24" s="85" t="str">
        <f t="shared" ca="1" si="28"/>
        <v/>
      </c>
      <c r="CJ24" s="85" t="str">
        <f t="shared" ca="1" si="28"/>
        <v/>
      </c>
      <c r="CK24" s="85" t="str">
        <f t="shared" ca="1" si="28"/>
        <v/>
      </c>
      <c r="CL24" s="85" t="str">
        <f t="shared" ca="1" si="28"/>
        <v/>
      </c>
      <c r="CM24" s="85" t="str">
        <f t="shared" ca="1" si="28"/>
        <v/>
      </c>
      <c r="CO24" s="43"/>
      <c r="CP24"/>
      <c r="DD24" s="1" t="s">
        <v>60</v>
      </c>
      <c r="DE24" s="22">
        <f t="shared" si="25"/>
        <v>0</v>
      </c>
      <c r="DF24" s="22">
        <f t="shared" si="26"/>
        <v>0</v>
      </c>
      <c r="DG24" s="22">
        <f t="shared" si="27"/>
        <v>0</v>
      </c>
      <c r="DI24"/>
    </row>
    <row r="25" spans="2:113" x14ac:dyDescent="0.25">
      <c r="B25"/>
      <c r="C25"/>
      <c r="U25" s="23"/>
      <c r="X25" s="23"/>
      <c r="Y25" s="14"/>
      <c r="AG25" s="32">
        <f t="shared" si="10"/>
        <v>21</v>
      </c>
      <c r="AH25"/>
      <c r="AI25"/>
      <c r="AJ25"/>
      <c r="AK25"/>
      <c r="AL25"/>
      <c r="AM25" s="32">
        <f t="shared" si="18"/>
        <v>2.2000000000000001E-4</v>
      </c>
      <c r="AN25" s="32">
        <v>2.2000000000000001E-4</v>
      </c>
      <c r="AO25" s="32">
        <v>11</v>
      </c>
      <c r="AP25" s="31">
        <f t="shared" si="11"/>
        <v>0</v>
      </c>
      <c r="AQ25" s="31" t="str">
        <f>Canal!D31&amp;" "&amp;AP25</f>
        <v>0 0</v>
      </c>
      <c r="AX25" s="19" t="s">
        <v>89</v>
      </c>
      <c r="AY25" s="20">
        <v>18735</v>
      </c>
      <c r="AZ25" s="20">
        <v>9673</v>
      </c>
      <c r="BA25" s="20">
        <v>9062</v>
      </c>
      <c r="BB25" s="20">
        <v>40564</v>
      </c>
      <c r="BF25" s="30">
        <v>22</v>
      </c>
      <c r="BG25" s="30" t="str">
        <f t="shared" si="12"/>
        <v>TRANS CLARO 7</v>
      </c>
      <c r="BH25" s="22">
        <f t="shared" si="29"/>
        <v>9673</v>
      </c>
      <c r="BI25" s="22">
        <f t="shared" si="30"/>
        <v>-9062</v>
      </c>
      <c r="BJ25" s="22">
        <f t="shared" si="13"/>
        <v>18735</v>
      </c>
      <c r="BK25" s="22">
        <f t="shared" si="31"/>
        <v>40564</v>
      </c>
      <c r="BM25" s="70" t="s">
        <v>118</v>
      </c>
      <c r="BN25" s="70" t="s">
        <v>117</v>
      </c>
      <c r="BO25" s="70" t="s">
        <v>116</v>
      </c>
      <c r="BP25" s="70" t="s">
        <v>115</v>
      </c>
      <c r="BQ25" s="70" t="s">
        <v>77</v>
      </c>
      <c r="BR25" s="6"/>
      <c r="BS25" s="6"/>
      <c r="BT25" s="6"/>
      <c r="BU25" s="74" t="s">
        <v>123</v>
      </c>
      <c r="BV25" s="75">
        <f>BP11</f>
        <v>104062</v>
      </c>
      <c r="BW25" s="6"/>
      <c r="BY25" s="93">
        <f t="shared" si="22"/>
        <v>0</v>
      </c>
      <c r="BZ25" s="91">
        <f t="shared" si="23"/>
        <v>45406</v>
      </c>
      <c r="CA25" s="84">
        <v>24</v>
      </c>
      <c r="CB25" s="85" t="str">
        <f t="shared" ca="1" si="28"/>
        <v/>
      </c>
      <c r="CC25" s="85" t="str">
        <f t="shared" ca="1" si="28"/>
        <v/>
      </c>
      <c r="CD25" s="85" t="str">
        <f t="shared" ca="1" si="28"/>
        <v/>
      </c>
      <c r="CE25" s="85" t="str">
        <f t="shared" ca="1" si="28"/>
        <v/>
      </c>
      <c r="CF25" s="85" t="str">
        <f t="shared" ca="1" si="28"/>
        <v/>
      </c>
      <c r="CG25" s="85" t="str">
        <f t="shared" ca="1" si="28"/>
        <v/>
      </c>
      <c r="CH25" s="85" t="str">
        <f t="shared" ca="1" si="28"/>
        <v/>
      </c>
      <c r="CI25" s="85" t="str">
        <f t="shared" ca="1" si="28"/>
        <v/>
      </c>
      <c r="CJ25" s="85" t="str">
        <f t="shared" ca="1" si="28"/>
        <v/>
      </c>
      <c r="CK25" s="85" t="str">
        <f t="shared" ca="1" si="28"/>
        <v/>
      </c>
      <c r="CL25" s="85" t="str">
        <f t="shared" ca="1" si="28"/>
        <v/>
      </c>
      <c r="CM25" s="85" t="str">
        <f t="shared" ca="1" si="28"/>
        <v/>
      </c>
      <c r="CO25" s="43"/>
      <c r="CP25"/>
      <c r="DD25" s="1" t="s">
        <v>8</v>
      </c>
      <c r="DE25" s="22">
        <f t="shared" si="25"/>
        <v>581388</v>
      </c>
      <c r="DF25" s="22">
        <f t="shared" si="26"/>
        <v>483890</v>
      </c>
      <c r="DG25" s="22">
        <f t="shared" si="27"/>
        <v>1331610</v>
      </c>
      <c r="DI25"/>
    </row>
    <row r="26" spans="2:113" x14ac:dyDescent="0.25">
      <c r="U26" s="23"/>
      <c r="X26" s="23"/>
      <c r="Y26" s="14"/>
      <c r="AG26" s="32">
        <f t="shared" si="10"/>
        <v>22</v>
      </c>
      <c r="AH26"/>
      <c r="AI26"/>
      <c r="AJ26"/>
      <c r="AK26"/>
      <c r="AL26"/>
      <c r="AM26" s="32">
        <f t="shared" si="18"/>
        <v>2.3000000000000001E-4</v>
      </c>
      <c r="AN26" s="32">
        <v>2.3000000000000001E-4</v>
      </c>
      <c r="AO26" s="32">
        <v>10</v>
      </c>
      <c r="AP26" s="31">
        <f t="shared" si="11"/>
        <v>0</v>
      </c>
      <c r="AQ26" s="31" t="str">
        <f>Canal!D32&amp;" "&amp;AP26</f>
        <v>0 0</v>
      </c>
      <c r="AX26" s="19" t="s">
        <v>104</v>
      </c>
      <c r="AY26" s="20">
        <v>47495</v>
      </c>
      <c r="AZ26" s="20">
        <v>21520</v>
      </c>
      <c r="BA26" s="20">
        <v>25975</v>
      </c>
      <c r="BB26" s="20">
        <v>37062</v>
      </c>
      <c r="BF26" s="30">
        <v>23</v>
      </c>
      <c r="BG26" s="30" t="str">
        <f t="shared" si="12"/>
        <v>IVR CLARO 15</v>
      </c>
      <c r="BH26" s="22">
        <f t="shared" si="29"/>
        <v>21520</v>
      </c>
      <c r="BI26" s="22">
        <f t="shared" si="30"/>
        <v>-25975</v>
      </c>
      <c r="BJ26" s="22">
        <f t="shared" si="13"/>
        <v>47495</v>
      </c>
      <c r="BK26" s="22">
        <f t="shared" si="31"/>
        <v>37062</v>
      </c>
      <c r="BM26" s="70">
        <v>25</v>
      </c>
      <c r="BN26" s="70">
        <v>25</v>
      </c>
      <c r="BO26" s="70">
        <v>25</v>
      </c>
      <c r="BP26" s="70">
        <v>25</v>
      </c>
      <c r="BQ26" s="70">
        <f>SUM(BM26:BP26)</f>
        <v>100</v>
      </c>
      <c r="BR26" s="6"/>
      <c r="BS26" s="6"/>
      <c r="BT26" s="6"/>
      <c r="BW26" s="6"/>
      <c r="BY26" s="93">
        <f t="shared" si="22"/>
        <v>0</v>
      </c>
      <c r="BZ26" s="91">
        <f t="shared" si="23"/>
        <v>45407</v>
      </c>
      <c r="CA26" s="84">
        <v>25</v>
      </c>
      <c r="CB26" s="85" t="str">
        <f t="shared" ca="1" si="28"/>
        <v/>
      </c>
      <c r="CC26" s="85" t="str">
        <f t="shared" ca="1" si="28"/>
        <v/>
      </c>
      <c r="CD26" s="85" t="str">
        <f t="shared" ca="1" si="28"/>
        <v/>
      </c>
      <c r="CE26" s="85" t="str">
        <f t="shared" ca="1" si="28"/>
        <v/>
      </c>
      <c r="CF26" s="85" t="str">
        <f t="shared" ca="1" si="28"/>
        <v/>
      </c>
      <c r="CG26" s="85" t="str">
        <f t="shared" ca="1" si="28"/>
        <v/>
      </c>
      <c r="CH26" s="85" t="str">
        <f t="shared" ca="1" si="28"/>
        <v/>
      </c>
      <c r="CI26" s="85" t="str">
        <f t="shared" ca="1" si="28"/>
        <v/>
      </c>
      <c r="CJ26" s="85" t="str">
        <f t="shared" ca="1" si="28"/>
        <v/>
      </c>
      <c r="CK26" s="85" t="str">
        <f t="shared" ca="1" si="28"/>
        <v/>
      </c>
      <c r="CL26" s="85" t="str">
        <f t="shared" ca="1" si="28"/>
        <v/>
      </c>
      <c r="CM26" s="85" t="str">
        <f t="shared" ca="1" si="28"/>
        <v/>
      </c>
      <c r="CO26" s="43"/>
      <c r="CP26"/>
      <c r="DD26" s="1" t="s">
        <v>45</v>
      </c>
      <c r="DE26" s="22">
        <f t="shared" si="25"/>
        <v>738186</v>
      </c>
      <c r="DF26" s="22">
        <f t="shared" si="26"/>
        <v>358698</v>
      </c>
      <c r="DG26" s="22">
        <f t="shared" si="27"/>
        <v>1222174</v>
      </c>
      <c r="DI26"/>
    </row>
    <row r="27" spans="2:113" x14ac:dyDescent="0.25">
      <c r="U27" s="23"/>
      <c r="X27" s="23"/>
      <c r="Y27" s="14"/>
      <c r="AG27" s="32">
        <f t="shared" si="10"/>
        <v>23</v>
      </c>
      <c r="AH27"/>
      <c r="AI27"/>
      <c r="AJ27"/>
      <c r="AK27"/>
      <c r="AL27"/>
      <c r="AM27" s="32">
        <f t="shared" si="18"/>
        <v>2.4000000000000001E-4</v>
      </c>
      <c r="AN27" s="32">
        <v>2.4000000000000001E-4</v>
      </c>
      <c r="AO27" s="32">
        <v>9</v>
      </c>
      <c r="AP27" s="31">
        <f t="shared" si="11"/>
        <v>0</v>
      </c>
      <c r="AQ27" s="31" t="str">
        <f>Canal!D33&amp;" "&amp;AP27</f>
        <v>0 0</v>
      </c>
      <c r="AX27" s="19" t="s">
        <v>87</v>
      </c>
      <c r="AY27" s="20">
        <v>18736</v>
      </c>
      <c r="AZ27" s="20">
        <v>7795</v>
      </c>
      <c r="BA27" s="20">
        <v>10941</v>
      </c>
      <c r="BB27" s="20">
        <v>35763</v>
      </c>
      <c r="BF27" s="30">
        <v>24</v>
      </c>
      <c r="BG27" s="30" t="str">
        <f t="shared" si="12"/>
        <v>TRANS CLARO 5</v>
      </c>
      <c r="BH27" s="22">
        <f t="shared" si="29"/>
        <v>7795</v>
      </c>
      <c r="BI27" s="22">
        <f t="shared" si="30"/>
        <v>-10941</v>
      </c>
      <c r="BJ27" s="22">
        <f t="shared" si="13"/>
        <v>18736</v>
      </c>
      <c r="BK27" s="22">
        <f t="shared" si="31"/>
        <v>35763</v>
      </c>
      <c r="BM27" s="6"/>
      <c r="BN27" s="6"/>
      <c r="BO27" s="6"/>
      <c r="BP27" s="6"/>
      <c r="BQ27" s="6"/>
      <c r="BR27" s="6"/>
      <c r="BS27" s="6"/>
      <c r="BT27" s="6"/>
      <c r="BU27" s="6"/>
      <c r="BV27" s="6"/>
      <c r="BW27" s="6"/>
      <c r="BY27" s="93">
        <f t="shared" si="22"/>
        <v>0</v>
      </c>
      <c r="BZ27" s="91">
        <f t="shared" si="23"/>
        <v>45408</v>
      </c>
      <c r="CA27" s="84">
        <v>26</v>
      </c>
      <c r="CB27" s="85" t="str">
        <f t="shared" ca="1" si="28"/>
        <v/>
      </c>
      <c r="CC27" s="85" t="str">
        <f t="shared" ca="1" si="28"/>
        <v/>
      </c>
      <c r="CD27" s="85" t="str">
        <f t="shared" ca="1" si="28"/>
        <v/>
      </c>
      <c r="CE27" s="85" t="str">
        <f t="shared" ca="1" si="28"/>
        <v/>
      </c>
      <c r="CF27" s="85" t="str">
        <f t="shared" ca="1" si="28"/>
        <v/>
      </c>
      <c r="CG27" s="85" t="str">
        <f t="shared" ca="1" si="28"/>
        <v/>
      </c>
      <c r="CH27" s="85" t="str">
        <f t="shared" ca="1" si="28"/>
        <v/>
      </c>
      <c r="CI27" s="85" t="str">
        <f t="shared" ca="1" si="28"/>
        <v/>
      </c>
      <c r="CJ27" s="85" t="str">
        <f t="shared" ca="1" si="28"/>
        <v/>
      </c>
      <c r="CK27" s="85" t="str">
        <f t="shared" ca="1" si="28"/>
        <v/>
      </c>
      <c r="CL27" s="85" t="str">
        <f t="shared" ca="1" si="28"/>
        <v/>
      </c>
      <c r="CM27" s="85" t="str">
        <f t="shared" ca="1" si="28"/>
        <v/>
      </c>
      <c r="CO27" s="43"/>
      <c r="CP27"/>
      <c r="DD27" s="1" t="s">
        <v>52</v>
      </c>
      <c r="DE27" s="22">
        <f t="shared" si="25"/>
        <v>0</v>
      </c>
      <c r="DF27" s="22">
        <f t="shared" si="26"/>
        <v>0</v>
      </c>
      <c r="DG27" s="22">
        <f t="shared" si="27"/>
        <v>0</v>
      </c>
      <c r="DI27"/>
    </row>
    <row r="28" spans="2:113" x14ac:dyDescent="0.25">
      <c r="U28" s="23"/>
      <c r="X28" s="23"/>
      <c r="Y28" s="14"/>
      <c r="AG28" s="32">
        <f t="shared" si="10"/>
        <v>24</v>
      </c>
      <c r="AH28"/>
      <c r="AI28"/>
      <c r="AJ28"/>
      <c r="AK28"/>
      <c r="AL28"/>
      <c r="AM28" s="32">
        <f t="shared" si="18"/>
        <v>2.5000000000000001E-4</v>
      </c>
      <c r="AN28" s="32">
        <v>2.5000000000000001E-4</v>
      </c>
      <c r="AO28" s="32">
        <v>8</v>
      </c>
      <c r="AP28" s="31">
        <f t="shared" si="11"/>
        <v>0</v>
      </c>
      <c r="AQ28" s="31" t="str">
        <f>Canal!D34&amp;" "&amp;AP28</f>
        <v>0 0</v>
      </c>
      <c r="AX28" s="19" t="s">
        <v>106</v>
      </c>
      <c r="AY28" s="20">
        <v>47161</v>
      </c>
      <c r="AZ28" s="20">
        <v>20450</v>
      </c>
      <c r="BA28" s="20">
        <v>26711</v>
      </c>
      <c r="BB28" s="20">
        <v>35379</v>
      </c>
      <c r="BF28" s="30">
        <v>25</v>
      </c>
      <c r="BG28" s="30" t="str">
        <f t="shared" si="12"/>
        <v>IVR CLARO 18</v>
      </c>
      <c r="BH28" s="22">
        <f t="shared" si="29"/>
        <v>20450</v>
      </c>
      <c r="BI28" s="22">
        <f t="shared" si="30"/>
        <v>-26711</v>
      </c>
      <c r="BJ28" s="22">
        <f t="shared" si="13"/>
        <v>47161</v>
      </c>
      <c r="BK28" s="22">
        <f t="shared" si="31"/>
        <v>35379</v>
      </c>
      <c r="BM28" s="6"/>
      <c r="BN28" s="6"/>
      <c r="BO28" s="6"/>
      <c r="BP28" s="6"/>
      <c r="BQ28" s="6"/>
      <c r="BR28" s="6"/>
      <c r="BS28" s="69">
        <v>0.1</v>
      </c>
      <c r="BT28" s="69">
        <v>0.1</v>
      </c>
      <c r="BU28" s="69">
        <v>0.1</v>
      </c>
      <c r="BV28" s="69">
        <v>0.1</v>
      </c>
      <c r="BW28" s="69">
        <v>0.1</v>
      </c>
      <c r="BY28" s="93">
        <f t="shared" si="22"/>
        <v>0</v>
      </c>
      <c r="BZ28" s="91">
        <f t="shared" si="23"/>
        <v>45409</v>
      </c>
      <c r="CA28" s="84">
        <v>27</v>
      </c>
      <c r="CB28" s="85" t="str">
        <f t="shared" ca="1" si="28"/>
        <v/>
      </c>
      <c r="CC28" s="85" t="str">
        <f t="shared" ca="1" si="28"/>
        <v/>
      </c>
      <c r="CD28" s="85" t="str">
        <f t="shared" ca="1" si="28"/>
        <v/>
      </c>
      <c r="CE28" s="85" t="str">
        <f t="shared" ca="1" si="28"/>
        <v/>
      </c>
      <c r="CF28" s="85" t="str">
        <f t="shared" ca="1" si="28"/>
        <v/>
      </c>
      <c r="CG28" s="85" t="str">
        <f t="shared" ca="1" si="28"/>
        <v/>
      </c>
      <c r="CH28" s="85" t="str">
        <f t="shared" ca="1" si="28"/>
        <v/>
      </c>
      <c r="CI28" s="85" t="str">
        <f t="shared" ca="1" si="28"/>
        <v/>
      </c>
      <c r="CJ28" s="85" t="str">
        <f t="shared" ca="1" si="28"/>
        <v/>
      </c>
      <c r="CK28" s="85" t="str">
        <f t="shared" ca="1" si="28"/>
        <v/>
      </c>
      <c r="CL28" s="85" t="str">
        <f t="shared" ca="1" si="28"/>
        <v/>
      </c>
      <c r="CM28" s="85" t="str">
        <f t="shared" ca="1" si="28"/>
        <v/>
      </c>
      <c r="CO28" s="43"/>
      <c r="CP28"/>
      <c r="DI28"/>
    </row>
    <row r="29" spans="2:113" x14ac:dyDescent="0.25">
      <c r="U29" s="23"/>
      <c r="X29" s="23"/>
      <c r="Y29" s="14"/>
      <c r="Z29" s="14"/>
      <c r="AA29" s="14"/>
      <c r="AB29" s="14"/>
      <c r="AC29" s="14"/>
      <c r="AD29" s="14"/>
      <c r="AG29" s="32">
        <f t="shared" si="10"/>
        <v>25</v>
      </c>
      <c r="AH29"/>
      <c r="AI29"/>
      <c r="AJ29"/>
      <c r="AK29"/>
      <c r="AL29"/>
      <c r="AM29" s="32">
        <f t="shared" si="18"/>
        <v>2.5999999999999998E-4</v>
      </c>
      <c r="AN29" s="32">
        <v>2.5999999999999998E-4</v>
      </c>
      <c r="AO29" s="32">
        <v>7</v>
      </c>
      <c r="AP29" s="31">
        <f t="shared" si="11"/>
        <v>0</v>
      </c>
      <c r="AQ29" s="31" t="str">
        <f>Canal!D35&amp;" "&amp;AP29</f>
        <v>0 0</v>
      </c>
      <c r="AX29" s="19" t="s">
        <v>93</v>
      </c>
      <c r="AY29" s="20">
        <v>9909</v>
      </c>
      <c r="AZ29" s="20">
        <v>5048</v>
      </c>
      <c r="BA29" s="20">
        <v>4861</v>
      </c>
      <c r="BB29" s="20">
        <v>28130</v>
      </c>
      <c r="BF29" s="30">
        <v>26</v>
      </c>
      <c r="BG29" s="30" t="str">
        <f t="shared" si="12"/>
        <v>IVR CLARO 10</v>
      </c>
      <c r="BH29" s="22">
        <f t="shared" si="29"/>
        <v>5048</v>
      </c>
      <c r="BI29" s="22">
        <f t="shared" si="30"/>
        <v>-4861</v>
      </c>
      <c r="BJ29" s="22">
        <f t="shared" si="13"/>
        <v>9909</v>
      </c>
      <c r="BK29" s="22">
        <f t="shared" si="31"/>
        <v>28130</v>
      </c>
      <c r="BY29" s="93">
        <f t="shared" si="22"/>
        <v>0</v>
      </c>
      <c r="BZ29" s="91">
        <f t="shared" si="23"/>
        <v>45410</v>
      </c>
      <c r="CA29" s="84">
        <v>28</v>
      </c>
      <c r="CB29" s="85" t="str">
        <f t="shared" ca="1" si="28"/>
        <v/>
      </c>
      <c r="CC29" s="85" t="str">
        <f t="shared" ca="1" si="28"/>
        <v/>
      </c>
      <c r="CD29" s="85" t="str">
        <f t="shared" ca="1" si="28"/>
        <v/>
      </c>
      <c r="CE29" s="85" t="str">
        <f t="shared" ca="1" si="28"/>
        <v/>
      </c>
      <c r="CF29" s="85" t="str">
        <f t="shared" ca="1" si="28"/>
        <v/>
      </c>
      <c r="CG29" s="85" t="str">
        <f t="shared" ca="1" si="28"/>
        <v/>
      </c>
      <c r="CH29" s="85" t="str">
        <f t="shared" ca="1" si="28"/>
        <v/>
      </c>
      <c r="CI29" s="85" t="str">
        <f t="shared" ca="1" si="28"/>
        <v/>
      </c>
      <c r="CJ29" s="85" t="str">
        <f t="shared" ca="1" si="28"/>
        <v/>
      </c>
      <c r="CK29" s="85" t="str">
        <f t="shared" ca="1" si="28"/>
        <v/>
      </c>
      <c r="CL29" s="85" t="str">
        <f t="shared" ca="1" si="28"/>
        <v/>
      </c>
      <c r="CM29" s="85" t="str">
        <f t="shared" ca="1" si="28"/>
        <v/>
      </c>
      <c r="CO29" s="43"/>
      <c r="CP29"/>
      <c r="DD29" s="98" t="s">
        <v>18</v>
      </c>
      <c r="DE29" s="30" t="s">
        <v>54</v>
      </c>
      <c r="DF29" s="30" t="s">
        <v>157</v>
      </c>
      <c r="DI29"/>
    </row>
    <row r="30" spans="2:113" x14ac:dyDescent="0.25">
      <c r="U30" s="23"/>
      <c r="X30" s="23"/>
      <c r="Y30" s="14"/>
      <c r="Z30" s="14"/>
      <c r="AA30" s="14"/>
      <c r="AB30" s="14"/>
      <c r="AC30" s="14"/>
      <c r="AD30" s="14"/>
      <c r="AG30" s="32">
        <f t="shared" si="10"/>
        <v>26</v>
      </c>
      <c r="AH30"/>
      <c r="AI30"/>
      <c r="AJ30"/>
      <c r="AK30"/>
      <c r="AL30"/>
      <c r="AM30" s="32">
        <f t="shared" si="18"/>
        <v>2.7E-4</v>
      </c>
      <c r="AN30" s="32">
        <v>2.7E-4</v>
      </c>
      <c r="AO30" s="32">
        <v>6</v>
      </c>
      <c r="AP30" s="31">
        <f t="shared" si="11"/>
        <v>0</v>
      </c>
      <c r="AQ30" s="31" t="str">
        <f>Canal!D36&amp;" "&amp;AP30</f>
        <v>0 0</v>
      </c>
      <c r="AX30" s="19" t="s">
        <v>103</v>
      </c>
      <c r="AY30" s="20">
        <v>47054</v>
      </c>
      <c r="AZ30" s="20">
        <v>13512</v>
      </c>
      <c r="BA30" s="20">
        <v>33542</v>
      </c>
      <c r="BB30" s="20">
        <v>23394</v>
      </c>
      <c r="BF30" s="30">
        <v>27</v>
      </c>
      <c r="BG30" s="30" t="str">
        <f t="shared" si="12"/>
        <v>IVR CLARO 14</v>
      </c>
      <c r="BH30" s="22">
        <f t="shared" si="29"/>
        <v>13512</v>
      </c>
      <c r="BI30" s="22">
        <f t="shared" si="30"/>
        <v>-33542</v>
      </c>
      <c r="BJ30" s="22">
        <f t="shared" si="13"/>
        <v>47054</v>
      </c>
      <c r="BK30" s="22">
        <f t="shared" si="31"/>
        <v>23394</v>
      </c>
      <c r="BY30" s="93">
        <f t="shared" si="22"/>
        <v>0</v>
      </c>
      <c r="BZ30" s="91">
        <f t="shared" si="23"/>
        <v>45411</v>
      </c>
      <c r="CA30" s="84">
        <v>29</v>
      </c>
      <c r="CB30" s="85" t="str">
        <f t="shared" ca="1" si="28"/>
        <v/>
      </c>
      <c r="CC30" s="85" t="str">
        <f t="shared" ca="1" si="28"/>
        <v/>
      </c>
      <c r="CD30" s="85" t="str">
        <f t="shared" ca="1" si="28"/>
        <v/>
      </c>
      <c r="CE30" s="85" t="str">
        <f t="shared" ca="1" si="28"/>
        <v/>
      </c>
      <c r="CF30" s="85" t="str">
        <f t="shared" ca="1" si="28"/>
        <v/>
      </c>
      <c r="CG30" s="85" t="str">
        <f t="shared" ca="1" si="28"/>
        <v/>
      </c>
      <c r="CH30" s="85" t="str">
        <f t="shared" ca="1" si="28"/>
        <v/>
      </c>
      <c r="CI30" s="85" t="str">
        <f t="shared" ca="1" si="28"/>
        <v/>
      </c>
      <c r="CJ30" s="85" t="str">
        <f t="shared" ca="1" si="28"/>
        <v/>
      </c>
      <c r="CK30" s="85" t="str">
        <f t="shared" ca="1" si="28"/>
        <v/>
      </c>
      <c r="CL30" s="85" t="str">
        <f t="shared" ca="1" si="28"/>
        <v/>
      </c>
      <c r="CM30" s="85" t="str">
        <f t="shared" ca="1" si="28"/>
        <v/>
      </c>
      <c r="CO30" s="43"/>
      <c r="CP30"/>
      <c r="DD30" s="98" t="s">
        <v>26</v>
      </c>
      <c r="DE30" s="93">
        <f>SUM(DE3:DE13)</f>
        <v>4105026</v>
      </c>
      <c r="DF30" s="93">
        <f>SUM(DG3:DG13)</f>
        <v>12266082</v>
      </c>
      <c r="DI30"/>
    </row>
    <row r="31" spans="2:113" x14ac:dyDescent="0.25">
      <c r="U31" s="23"/>
      <c r="X31" s="23"/>
      <c r="AG31" s="32">
        <f t="shared" si="10"/>
        <v>27</v>
      </c>
      <c r="AH31"/>
      <c r="AI31"/>
      <c r="AJ31"/>
      <c r="AK31"/>
      <c r="AL31"/>
      <c r="AM31" s="32">
        <f t="shared" si="18"/>
        <v>2.7999999999999998E-4</v>
      </c>
      <c r="AN31" s="32">
        <v>2.7999999999999998E-4</v>
      </c>
      <c r="AO31" s="32">
        <v>5</v>
      </c>
      <c r="AP31" s="31">
        <f t="shared" si="11"/>
        <v>0</v>
      </c>
      <c r="AQ31" s="31" t="str">
        <f>Canal!D37&amp;" "&amp;AP31</f>
        <v>0 0</v>
      </c>
      <c r="AX31" s="19" t="s">
        <v>105</v>
      </c>
      <c r="AY31" s="20">
        <v>52462</v>
      </c>
      <c r="AZ31" s="20">
        <v>10769</v>
      </c>
      <c r="BA31" s="20">
        <v>41693</v>
      </c>
      <c r="BB31" s="20">
        <v>17901</v>
      </c>
      <c r="BF31" s="30">
        <v>28</v>
      </c>
      <c r="BG31" s="30" t="str">
        <f t="shared" si="12"/>
        <v>IVR CLARO 16</v>
      </c>
      <c r="BH31" s="22">
        <f t="shared" si="29"/>
        <v>10769</v>
      </c>
      <c r="BI31" s="22">
        <f t="shared" si="30"/>
        <v>-41693</v>
      </c>
      <c r="BJ31" s="22">
        <f t="shared" si="13"/>
        <v>52462</v>
      </c>
      <c r="BK31" s="22">
        <f t="shared" si="31"/>
        <v>17901</v>
      </c>
      <c r="BY31" s="93">
        <f t="shared" si="22"/>
        <v>0</v>
      </c>
      <c r="BZ31" s="91">
        <f t="shared" si="23"/>
        <v>45412</v>
      </c>
      <c r="CA31" s="84">
        <v>30</v>
      </c>
      <c r="CB31" s="85" t="str">
        <f t="shared" ca="1" si="28"/>
        <v/>
      </c>
      <c r="CC31" s="85" t="str">
        <f t="shared" ca="1" si="28"/>
        <v/>
      </c>
      <c r="CD31" s="85" t="str">
        <f t="shared" ca="1" si="28"/>
        <v/>
      </c>
      <c r="CE31" s="85" t="str">
        <f t="shared" ca="1" si="28"/>
        <v/>
      </c>
      <c r="CF31" s="85" t="str">
        <f t="shared" ca="1" si="28"/>
        <v/>
      </c>
      <c r="CG31" s="85" t="str">
        <f t="shared" ca="1" si="28"/>
        <v/>
      </c>
      <c r="CH31" s="85" t="str">
        <f t="shared" ca="1" si="28"/>
        <v/>
      </c>
      <c r="CI31" s="85" t="str">
        <f t="shared" ca="1" si="28"/>
        <v/>
      </c>
      <c r="CJ31" s="85" t="str">
        <f t="shared" ca="1" si="28"/>
        <v/>
      </c>
      <c r="CK31" s="85" t="str">
        <f t="shared" ca="1" si="28"/>
        <v/>
      </c>
      <c r="CL31" s="85" t="str">
        <f t="shared" ca="1" si="28"/>
        <v/>
      </c>
      <c r="CM31" s="85" t="str">
        <f t="shared" ca="1" si="28"/>
        <v/>
      </c>
      <c r="CO31" s="43"/>
      <c r="CP31"/>
      <c r="DD31" s="98" t="s">
        <v>158</v>
      </c>
      <c r="DE31" s="93">
        <f>SUM(DE17:DE27)</f>
        <v>3820220</v>
      </c>
      <c r="DF31" s="93">
        <f>SUM(DG17:DG27)</f>
        <v>9587422</v>
      </c>
      <c r="DI31"/>
    </row>
    <row r="32" spans="2:113" x14ac:dyDescent="0.25">
      <c r="S32" s="23"/>
      <c r="T32" s="23"/>
      <c r="U32" s="23"/>
      <c r="V32" s="23"/>
      <c r="W32" s="23"/>
      <c r="X32" s="23"/>
      <c r="AG32" s="32">
        <f t="shared" si="10"/>
        <v>28</v>
      </c>
      <c r="AH32"/>
      <c r="AI32"/>
      <c r="AJ32"/>
      <c r="AK32"/>
      <c r="AL32"/>
      <c r="AM32" s="32">
        <f t="shared" si="18"/>
        <v>2.9E-4</v>
      </c>
      <c r="AN32" s="32">
        <v>2.9E-4</v>
      </c>
      <c r="AO32" s="32">
        <v>4</v>
      </c>
      <c r="AP32" s="31">
        <f t="shared" si="11"/>
        <v>0</v>
      </c>
      <c r="AQ32" s="31" t="str">
        <f>Canal!D38&amp;" "&amp;AP32</f>
        <v>0 0</v>
      </c>
      <c r="AX32" s="19" t="s">
        <v>107</v>
      </c>
      <c r="AY32" s="20">
        <v>52065</v>
      </c>
      <c r="AZ32" s="20">
        <v>10114</v>
      </c>
      <c r="BA32" s="20">
        <v>41951</v>
      </c>
      <c r="BB32" s="20">
        <v>16645</v>
      </c>
      <c r="BF32" s="30">
        <v>29</v>
      </c>
      <c r="BG32" s="30" t="str">
        <f t="shared" si="12"/>
        <v>IVR CLARO 17</v>
      </c>
      <c r="BH32" s="22">
        <f t="shared" si="29"/>
        <v>10114</v>
      </c>
      <c r="BI32" s="22">
        <f t="shared" si="30"/>
        <v>-41951</v>
      </c>
      <c r="BJ32" s="22">
        <f t="shared" si="13"/>
        <v>52065</v>
      </c>
      <c r="BK32" s="22">
        <f t="shared" si="31"/>
        <v>16645</v>
      </c>
      <c r="CO32" s="43"/>
      <c r="CP32"/>
      <c r="DI32"/>
    </row>
    <row r="33" spans="19:113" x14ac:dyDescent="0.25">
      <c r="S33" s="23"/>
      <c r="T33" s="23"/>
      <c r="U33" s="23"/>
      <c r="V33" s="23"/>
      <c r="W33" s="23"/>
      <c r="X33" s="23"/>
      <c r="AG33" s="32">
        <f t="shared" si="10"/>
        <v>29</v>
      </c>
      <c r="AH33"/>
      <c r="AI33"/>
      <c r="AJ33"/>
      <c r="AK33"/>
      <c r="AL33"/>
      <c r="AM33" s="32">
        <f t="shared" si="18"/>
        <v>2.9999999999999997E-4</v>
      </c>
      <c r="AN33" s="32">
        <v>2.9999999999999997E-4</v>
      </c>
      <c r="AO33" s="32">
        <v>3</v>
      </c>
      <c r="AP33" s="31">
        <f t="shared" si="11"/>
        <v>0</v>
      </c>
      <c r="AQ33" s="31" t="str">
        <f>Canal!D39&amp;" "&amp;AP33</f>
        <v>0 0</v>
      </c>
      <c r="AX33" s="19" t="s">
        <v>80</v>
      </c>
      <c r="AY33" s="20">
        <v>18733</v>
      </c>
      <c r="AZ33" s="20">
        <v>794</v>
      </c>
      <c r="BA33" s="20">
        <v>17939</v>
      </c>
      <c r="BB33" s="20">
        <v>1792</v>
      </c>
      <c r="BF33" s="30">
        <v>30</v>
      </c>
      <c r="BG33" s="30" t="str">
        <f t="shared" si="12"/>
        <v>TRANS CLARO 1</v>
      </c>
      <c r="BH33" s="22">
        <f t="shared" si="29"/>
        <v>794</v>
      </c>
      <c r="BI33" s="22">
        <f t="shared" si="30"/>
        <v>-17939</v>
      </c>
      <c r="BJ33" s="22">
        <f t="shared" si="13"/>
        <v>18733</v>
      </c>
      <c r="BK33" s="22">
        <f t="shared" si="31"/>
        <v>1792</v>
      </c>
      <c r="CO33" s="43"/>
      <c r="CP33"/>
      <c r="DI33"/>
    </row>
    <row r="34" spans="19:113" x14ac:dyDescent="0.25">
      <c r="AG34" s="32">
        <f t="shared" si="10"/>
        <v>30</v>
      </c>
      <c r="AM34" s="32">
        <f t="shared" si="18"/>
        <v>3.1E-4</v>
      </c>
      <c r="AN34" s="32">
        <v>3.1E-4</v>
      </c>
      <c r="AO34" s="32">
        <v>2</v>
      </c>
      <c r="AP34" s="31">
        <f t="shared" si="11"/>
        <v>0</v>
      </c>
      <c r="AQ34" s="31" t="str">
        <f>Canal!D40&amp;" "&amp;AP34</f>
        <v>0 0</v>
      </c>
      <c r="AX34" s="19" t="s">
        <v>15</v>
      </c>
      <c r="AY34" s="20">
        <v>980027</v>
      </c>
      <c r="AZ34" s="20">
        <v>460003</v>
      </c>
      <c r="BA34" s="20">
        <v>520024</v>
      </c>
      <c r="BB34" s="20">
        <v>1472831</v>
      </c>
      <c r="BF34" s="30">
        <v>31</v>
      </c>
      <c r="BG34" s="30" t="str">
        <f t="shared" si="12"/>
        <v>Total general</v>
      </c>
      <c r="BH34" s="22">
        <f t="shared" si="29"/>
        <v>460003</v>
      </c>
      <c r="BI34" s="22">
        <f t="shared" si="30"/>
        <v>-520024</v>
      </c>
      <c r="BJ34" s="22">
        <f t="shared" si="13"/>
        <v>980027</v>
      </c>
      <c r="BK34" s="22">
        <f t="shared" si="31"/>
        <v>1472831</v>
      </c>
      <c r="CO34" s="43"/>
      <c r="CP34"/>
      <c r="DI34"/>
    </row>
    <row r="35" spans="19:113" x14ac:dyDescent="0.25">
      <c r="AG35" s="32">
        <f t="shared" si="10"/>
        <v>31</v>
      </c>
      <c r="AM35" s="32">
        <f t="shared" si="18"/>
        <v>3.2000000000000003E-4</v>
      </c>
      <c r="AN35" s="32">
        <v>3.2000000000000003E-4</v>
      </c>
      <c r="AO35" s="32">
        <v>1</v>
      </c>
      <c r="BF35" s="30">
        <v>32</v>
      </c>
      <c r="BG35" s="30">
        <f t="shared" si="12"/>
        <v>0</v>
      </c>
      <c r="BH35" s="22">
        <f t="shared" si="29"/>
        <v>0</v>
      </c>
      <c r="BI35" s="22">
        <f t="shared" si="30"/>
        <v>0</v>
      </c>
      <c r="BJ35" s="22">
        <f t="shared" si="13"/>
        <v>0</v>
      </c>
      <c r="BK35" s="22">
        <f t="shared" si="31"/>
        <v>0</v>
      </c>
      <c r="CO35" s="43"/>
      <c r="CP35"/>
      <c r="DI35"/>
    </row>
    <row r="36" spans="19:113" x14ac:dyDescent="0.25">
      <c r="BF36" s="30">
        <v>33</v>
      </c>
      <c r="BG36" s="30">
        <f t="shared" si="12"/>
        <v>0</v>
      </c>
      <c r="BH36" s="22">
        <f t="shared" si="29"/>
        <v>0</v>
      </c>
      <c r="BI36" s="22">
        <f t="shared" si="30"/>
        <v>0</v>
      </c>
      <c r="BJ36" s="22">
        <f t="shared" si="13"/>
        <v>0</v>
      </c>
      <c r="BK36" s="22">
        <f t="shared" si="31"/>
        <v>0</v>
      </c>
      <c r="DI36"/>
    </row>
    <row r="37" spans="19:113" x14ac:dyDescent="0.25">
      <c r="DI37"/>
    </row>
    <row r="38" spans="19:113" x14ac:dyDescent="0.25">
      <c r="DI38"/>
    </row>
    <row r="39" spans="19:113" x14ac:dyDescent="0.25">
      <c r="DI39"/>
    </row>
    <row r="40" spans="19:113" x14ac:dyDescent="0.25">
      <c r="DI40"/>
    </row>
    <row r="41" spans="19:113" x14ac:dyDescent="0.25">
      <c r="DI41"/>
    </row>
    <row r="42" spans="19:113" x14ac:dyDescent="0.25">
      <c r="DI42"/>
    </row>
    <row r="43" spans="19:113" x14ac:dyDescent="0.25">
      <c r="DI43"/>
    </row>
    <row r="44" spans="19:113" x14ac:dyDescent="0.25">
      <c r="DI44"/>
    </row>
    <row r="45" spans="19:113" x14ac:dyDescent="0.25">
      <c r="DI45"/>
    </row>
    <row r="46" spans="19:113" x14ac:dyDescent="0.25">
      <c r="DI46"/>
    </row>
    <row r="47" spans="19:113" x14ac:dyDescent="0.25">
      <c r="DI47"/>
    </row>
    <row r="48" spans="19:113" x14ac:dyDescent="0.25">
      <c r="DI48"/>
    </row>
    <row r="49" spans="113:113" x14ac:dyDescent="0.25">
      <c r="DI49"/>
    </row>
    <row r="50" spans="113:113" x14ac:dyDescent="0.25">
      <c r="DI50"/>
    </row>
    <row r="51" spans="113:113" x14ac:dyDescent="0.25">
      <c r="DI51"/>
    </row>
    <row r="52" spans="113:113" x14ac:dyDescent="0.25">
      <c r="DI52"/>
    </row>
    <row r="53" spans="113:113" x14ac:dyDescent="0.25">
      <c r="DI53"/>
    </row>
    <row r="54" spans="113:113" x14ac:dyDescent="0.25">
      <c r="DI54"/>
    </row>
    <row r="55" spans="113:113" x14ac:dyDescent="0.25">
      <c r="DI55"/>
    </row>
    <row r="56" spans="113:113" x14ac:dyDescent="0.25">
      <c r="DI56"/>
    </row>
    <row r="57" spans="113:113" x14ac:dyDescent="0.25">
      <c r="DI57"/>
    </row>
    <row r="58" spans="113:113" x14ac:dyDescent="0.25">
      <c r="DI58"/>
    </row>
    <row r="59" spans="113:113" x14ac:dyDescent="0.25">
      <c r="DI59"/>
    </row>
    <row r="60" spans="113:113" x14ac:dyDescent="0.25">
      <c r="DI60"/>
    </row>
    <row r="61" spans="113:113" x14ac:dyDescent="0.25">
      <c r="DI61"/>
    </row>
    <row r="62" spans="113:113" x14ac:dyDescent="0.25">
      <c r="DI62"/>
    </row>
    <row r="63" spans="113:113" x14ac:dyDescent="0.25">
      <c r="DI63"/>
    </row>
    <row r="64" spans="113:113" x14ac:dyDescent="0.25">
      <c r="DI64"/>
    </row>
    <row r="65" spans="113:113" x14ac:dyDescent="0.25">
      <c r="DI65"/>
    </row>
    <row r="66" spans="113:113" x14ac:dyDescent="0.25">
      <c r="DI66"/>
    </row>
    <row r="67" spans="113:113" x14ac:dyDescent="0.25">
      <c r="DI67"/>
    </row>
    <row r="68" spans="113:113" x14ac:dyDescent="0.25">
      <c r="DI68"/>
    </row>
    <row r="69" spans="113:113" x14ac:dyDescent="0.25">
      <c r="DI69"/>
    </row>
    <row r="70" spans="113:113" x14ac:dyDescent="0.25">
      <c r="DI70"/>
    </row>
    <row r="71" spans="113:113" x14ac:dyDescent="0.25">
      <c r="DI71"/>
    </row>
    <row r="72" spans="113:113" x14ac:dyDescent="0.25">
      <c r="DI72"/>
    </row>
    <row r="73" spans="113:113" x14ac:dyDescent="0.25">
      <c r="DI73"/>
    </row>
    <row r="74" spans="113:113" x14ac:dyDescent="0.25">
      <c r="DI74"/>
    </row>
    <row r="75" spans="113:113" x14ac:dyDescent="0.25">
      <c r="DI75"/>
    </row>
    <row r="76" spans="113:113" x14ac:dyDescent="0.25">
      <c r="DI76"/>
    </row>
    <row r="77" spans="113:113" x14ac:dyDescent="0.25">
      <c r="DI77"/>
    </row>
    <row r="78" spans="113:113" x14ac:dyDescent="0.25">
      <c r="DI78"/>
    </row>
    <row r="79" spans="113:113" x14ac:dyDescent="0.25">
      <c r="DI79"/>
    </row>
    <row r="80" spans="113:113" x14ac:dyDescent="0.25">
      <c r="DI80"/>
    </row>
    <row r="81" spans="113:113" x14ac:dyDescent="0.25">
      <c r="DI81"/>
    </row>
    <row r="82" spans="113:113" x14ac:dyDescent="0.25">
      <c r="DI82"/>
    </row>
    <row r="83" spans="113:113" x14ac:dyDescent="0.25">
      <c r="DI83"/>
    </row>
    <row r="84" spans="113:113" x14ac:dyDescent="0.25">
      <c r="DI84"/>
    </row>
    <row r="85" spans="113:113" x14ac:dyDescent="0.25">
      <c r="DI85"/>
    </row>
    <row r="86" spans="113:113" x14ac:dyDescent="0.25">
      <c r="DI86"/>
    </row>
    <row r="87" spans="113:113" x14ac:dyDescent="0.25">
      <c r="DI87"/>
    </row>
    <row r="88" spans="113:113" x14ac:dyDescent="0.25">
      <c r="DI88"/>
    </row>
    <row r="89" spans="113:113" x14ac:dyDescent="0.25">
      <c r="DI89"/>
    </row>
    <row r="90" spans="113:113" x14ac:dyDescent="0.25">
      <c r="DI90"/>
    </row>
    <row r="91" spans="113:113" x14ac:dyDescent="0.25">
      <c r="DI91"/>
    </row>
    <row r="92" spans="113:113" x14ac:dyDescent="0.25">
      <c r="DI92"/>
    </row>
    <row r="93" spans="113:113" x14ac:dyDescent="0.25">
      <c r="DI93"/>
    </row>
    <row r="94" spans="113:113" x14ac:dyDescent="0.25">
      <c r="DI94"/>
    </row>
    <row r="95" spans="113:113" x14ac:dyDescent="0.25">
      <c r="DI95"/>
    </row>
    <row r="96" spans="113:113" x14ac:dyDescent="0.25">
      <c r="DI96"/>
    </row>
    <row r="97" spans="113:113" x14ac:dyDescent="0.25">
      <c r="DI97"/>
    </row>
    <row r="98" spans="113:113" x14ac:dyDescent="0.25">
      <c r="DI98"/>
    </row>
    <row r="99" spans="113:113" x14ac:dyDescent="0.25">
      <c r="DI99"/>
    </row>
    <row r="100" spans="113:113" x14ac:dyDescent="0.25">
      <c r="DI100"/>
    </row>
    <row r="101" spans="113:113" x14ac:dyDescent="0.25">
      <c r="DI101"/>
    </row>
    <row r="102" spans="113:113" x14ac:dyDescent="0.25">
      <c r="DI102"/>
    </row>
    <row r="103" spans="113:113" x14ac:dyDescent="0.25">
      <c r="DI103"/>
    </row>
    <row r="104" spans="113:113" x14ac:dyDescent="0.25">
      <c r="DI104"/>
    </row>
    <row r="105" spans="113:113" x14ac:dyDescent="0.25">
      <c r="DI105"/>
    </row>
    <row r="106" spans="113:113" x14ac:dyDescent="0.25">
      <c r="DI106"/>
    </row>
    <row r="107" spans="113:113" x14ac:dyDescent="0.25">
      <c r="DI107"/>
    </row>
    <row r="108" spans="113:113" x14ac:dyDescent="0.25">
      <c r="DI108"/>
    </row>
    <row r="109" spans="113:113" x14ac:dyDescent="0.25">
      <c r="DI109"/>
    </row>
    <row r="110" spans="113:113" x14ac:dyDescent="0.25">
      <c r="DI110"/>
    </row>
    <row r="111" spans="113:113" x14ac:dyDescent="0.25">
      <c r="DI111"/>
    </row>
    <row r="112" spans="113:113" x14ac:dyDescent="0.25">
      <c r="DI112"/>
    </row>
    <row r="113" spans="113:113" x14ac:dyDescent="0.25">
      <c r="DI113"/>
    </row>
    <row r="114" spans="113:113" x14ac:dyDescent="0.25">
      <c r="DI114"/>
    </row>
    <row r="115" spans="113:113" x14ac:dyDescent="0.25">
      <c r="DI115"/>
    </row>
    <row r="116" spans="113:113" x14ac:dyDescent="0.25">
      <c r="DI116"/>
    </row>
    <row r="117" spans="113:113" x14ac:dyDescent="0.25">
      <c r="DI117"/>
    </row>
    <row r="118" spans="113:113" x14ac:dyDescent="0.25">
      <c r="DI118"/>
    </row>
    <row r="119" spans="113:113" x14ac:dyDescent="0.25">
      <c r="DI119"/>
    </row>
    <row r="120" spans="113:113" x14ac:dyDescent="0.25">
      <c r="DI120"/>
    </row>
    <row r="121" spans="113:113" x14ac:dyDescent="0.25">
      <c r="DI121"/>
    </row>
    <row r="122" spans="113:113" x14ac:dyDescent="0.25">
      <c r="DI122"/>
    </row>
    <row r="123" spans="113:113" x14ac:dyDescent="0.25">
      <c r="DI123"/>
    </row>
    <row r="124" spans="113:113" x14ac:dyDescent="0.25">
      <c r="DI124"/>
    </row>
    <row r="125" spans="113:113" x14ac:dyDescent="0.25">
      <c r="DI125"/>
    </row>
    <row r="126" spans="113:113" x14ac:dyDescent="0.25">
      <c r="DI126"/>
    </row>
    <row r="127" spans="113:113" x14ac:dyDescent="0.25">
      <c r="DI127"/>
    </row>
    <row r="128" spans="113:113" x14ac:dyDescent="0.25">
      <c r="DI128"/>
    </row>
    <row r="129" spans="113:113" x14ac:dyDescent="0.25">
      <c r="DI129"/>
    </row>
    <row r="130" spans="113:113" x14ac:dyDescent="0.25">
      <c r="DI130"/>
    </row>
    <row r="131" spans="113:113" x14ac:dyDescent="0.25">
      <c r="DI131"/>
    </row>
    <row r="132" spans="113:113" x14ac:dyDescent="0.25">
      <c r="DI132"/>
    </row>
    <row r="133" spans="113:113" x14ac:dyDescent="0.25">
      <c r="DI133"/>
    </row>
    <row r="134" spans="113:113" x14ac:dyDescent="0.25">
      <c r="DI134"/>
    </row>
    <row r="135" spans="113:113" x14ac:dyDescent="0.25">
      <c r="DI135"/>
    </row>
    <row r="136" spans="113:113" x14ac:dyDescent="0.25">
      <c r="DI136"/>
    </row>
    <row r="137" spans="113:113" x14ac:dyDescent="0.25">
      <c r="DI137"/>
    </row>
  </sheetData>
  <pageMargins left="0.7" right="0.7" top="0.75" bottom="0.75" header="0.3" footer="0.3"/>
  <pageSetup orientation="portrait" r:id="rId15"/>
  <ignoredErrors>
    <ignoredError sqref="BI4:BI23" formula="1"/>
  </ignoredErrors>
  <drawing r:id="rId1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C7C6B9-FEA2-4260-8E6E-B01B58A0AA06}">
  <sheetPr codeName="Hoja2">
    <tabColor theme="8"/>
  </sheetPr>
  <dimension ref="A1:T2"/>
  <sheetViews>
    <sheetView showGridLines="0" showRowColHeaders="0" workbookViewId="0">
      <pane ySplit="1" topLeftCell="A2" activePane="bottomLeft" state="frozen"/>
      <selection activeCell="B1" sqref="B1"/>
      <selection pane="bottomLeft" activeCell="F15" sqref="F15"/>
    </sheetView>
  </sheetViews>
  <sheetFormatPr baseColWidth="10" defaultRowHeight="15" x14ac:dyDescent="0.25"/>
  <cols>
    <col min="1" max="1" width="15.28515625" style="3" bestFit="1" customWidth="1"/>
    <col min="2" max="2" width="15.28515625" style="3" customWidth="1"/>
    <col min="3" max="3" width="12.5703125" style="3" customWidth="1"/>
    <col min="4" max="4" width="16.140625" style="3" bestFit="1" customWidth="1"/>
    <col min="5" max="5" width="37.85546875" style="3" bestFit="1" customWidth="1"/>
    <col min="6" max="6" width="13.7109375" style="3" bestFit="1" customWidth="1"/>
    <col min="7" max="7" width="13.5703125" style="3" customWidth="1"/>
    <col min="11" max="11" width="18.140625" customWidth="1"/>
    <col min="12" max="13" width="21" bestFit="1" customWidth="1"/>
    <col min="16" max="16" width="11.42578125" style="6"/>
    <col min="17" max="17" width="16.140625" bestFit="1" customWidth="1"/>
    <col min="18" max="18" width="21" bestFit="1" customWidth="1"/>
    <col min="19" max="20" width="0" hidden="1" customWidth="1"/>
  </cols>
  <sheetData>
    <row r="1" spans="1:20" x14ac:dyDescent="0.25">
      <c r="A1" s="3" t="s">
        <v>18</v>
      </c>
      <c r="B1" s="3" t="s">
        <v>23</v>
      </c>
      <c r="C1" s="3" t="s">
        <v>20</v>
      </c>
      <c r="D1" s="3" t="s">
        <v>28</v>
      </c>
      <c r="E1" s="3" t="s">
        <v>21</v>
      </c>
      <c r="F1" s="3" t="s">
        <v>22</v>
      </c>
      <c r="G1" s="3" t="s">
        <v>0</v>
      </c>
      <c r="H1" s="3" t="s">
        <v>1</v>
      </c>
      <c r="I1" s="3" t="s">
        <v>2</v>
      </c>
      <c r="J1" s="3" t="s">
        <v>3</v>
      </c>
      <c r="K1" s="3" t="s">
        <v>4</v>
      </c>
      <c r="L1" s="3" t="s">
        <v>5</v>
      </c>
      <c r="M1" s="3" t="s">
        <v>13</v>
      </c>
      <c r="N1" s="3" t="s">
        <v>6</v>
      </c>
      <c r="O1" s="3" t="s">
        <v>7</v>
      </c>
      <c r="P1" s="3" t="s">
        <v>27</v>
      </c>
      <c r="Q1" s="3" t="s">
        <v>9</v>
      </c>
      <c r="R1" s="3" t="s">
        <v>25</v>
      </c>
      <c r="S1" s="3" t="s">
        <v>40</v>
      </c>
      <c r="T1" s="3" t="s">
        <v>41</v>
      </c>
    </row>
    <row r="2" spans="1:20" x14ac:dyDescent="0.25">
      <c r="A2" s="4" t="s">
        <v>79</v>
      </c>
      <c r="B2" s="76">
        <v>45393.709768518522</v>
      </c>
      <c r="C2" s="4">
        <v>17</v>
      </c>
      <c r="D2" s="4" t="s">
        <v>26</v>
      </c>
      <c r="E2" s="4" t="s">
        <v>109</v>
      </c>
      <c r="F2" s="4">
        <v>3</v>
      </c>
      <c r="G2" s="4">
        <v>3213681929</v>
      </c>
      <c r="J2" s="2" t="s">
        <v>110</v>
      </c>
      <c r="K2" s="1" t="s">
        <v>111</v>
      </c>
      <c r="L2" s="1" t="s">
        <v>112</v>
      </c>
      <c r="N2" s="1" t="s">
        <v>113</v>
      </c>
      <c r="O2" s="1" t="s">
        <v>8</v>
      </c>
      <c r="P2" s="1" t="s">
        <v>114</v>
      </c>
      <c r="Q2" t="str">
        <f t="shared" ref="Q2" si="0">IF(AND(G2&gt;=3000000000,G2&lt;=3509999999),"Celular","Fijo")</f>
        <v>Celular</v>
      </c>
      <c r="R2" s="2" t="str">
        <f>IF(OR(Tabla1[[#This Row],[**]]="XFER",Tabla1[[#This Row],[**]]="DROP",Tabla1[[#This Row],[**]]="XDROP",Tabla1[[#This Row],[**]]="PM",Tabla1[[#This Row],[**]]="PU"),"CONTACTADO","NO EFECTIVO")</f>
        <v>NO EFECTIVO</v>
      </c>
      <c r="S2" s="2">
        <f>IF(Tabla1[[#This Row],[Estado del Cliente]]="NO EFECTIVO",0,1)</f>
        <v>0</v>
      </c>
      <c r="T2" s="2">
        <f>IF(Tabla1[[#This Row],[EF]]=1,0,1)</f>
        <v>1</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FB3AC6-0C39-4CB6-AC3F-515E1469C072}">
  <sheetPr codeName="Hoja4">
    <tabColor theme="8"/>
  </sheetPr>
  <dimension ref="A1:AD41"/>
  <sheetViews>
    <sheetView showGridLines="0" showRowColHeaders="0" zoomScale="86" zoomScaleNormal="86" workbookViewId="0">
      <selection activeCell="G31" sqref="G31"/>
    </sheetView>
  </sheetViews>
  <sheetFormatPr baseColWidth="10" defaultColWidth="0" defaultRowHeight="15" customHeight="1" zeroHeight="1" x14ac:dyDescent="0.25"/>
  <cols>
    <col min="1" max="1" width="3.7109375" style="5" customWidth="1"/>
    <col min="2" max="2" width="43.28515625" style="5" customWidth="1"/>
    <col min="3" max="3" width="23.5703125" style="5" customWidth="1"/>
    <col min="4" max="4" width="20" style="5" customWidth="1"/>
    <col min="5" max="5" width="21.5703125" style="5" customWidth="1"/>
    <col min="6" max="7" width="16.140625" style="5" customWidth="1"/>
    <col min="8" max="8" width="24.28515625" customWidth="1"/>
    <col min="9" max="9" width="3.28515625" style="5" customWidth="1"/>
    <col min="10" max="22" width="11.42578125" style="5" hidden="1" customWidth="1"/>
    <col min="23" max="23" width="15.5703125" style="5" hidden="1" customWidth="1"/>
    <col min="24" max="28" width="11.42578125" style="5" hidden="1" customWidth="1"/>
    <col min="29" max="29" width="6.5703125" style="5" hidden="1" customWidth="1"/>
    <col min="30" max="30" width="10.7109375" style="5" hidden="1" customWidth="1"/>
    <col min="31" max="16384" width="11.42578125" style="5" hidden="1"/>
  </cols>
  <sheetData>
    <row r="1" spans="1:8" ht="15" customHeight="1" x14ac:dyDescent="0.25">
      <c r="H1" s="6"/>
    </row>
    <row r="2" spans="1:8" ht="15" customHeight="1" x14ac:dyDescent="0.25">
      <c r="H2" s="6"/>
    </row>
    <row r="3" spans="1:8" ht="15" customHeight="1" x14ac:dyDescent="0.25">
      <c r="H3" s="6"/>
    </row>
    <row r="4" spans="1:8" ht="15" customHeight="1" x14ac:dyDescent="0.25">
      <c r="H4" s="6"/>
    </row>
    <row r="5" spans="1:8" ht="15" customHeight="1" x14ac:dyDescent="0.25">
      <c r="C5" s="44" t="s">
        <v>61</v>
      </c>
      <c r="D5" s="44" t="s">
        <v>62</v>
      </c>
      <c r="E5" s="80" t="s">
        <v>65</v>
      </c>
      <c r="F5" s="81"/>
      <c r="G5" s="78" t="s">
        <v>66</v>
      </c>
      <c r="H5" s="78"/>
    </row>
    <row r="6" spans="1:8" ht="15" customHeight="1" x14ac:dyDescent="0.25">
      <c r="B6" s="36" t="s">
        <v>26</v>
      </c>
      <c r="C6" s="38">
        <v>21</v>
      </c>
      <c r="D6" s="39">
        <f>COUNTIFS(H:H,B6)</f>
        <v>0</v>
      </c>
      <c r="E6" s="82">
        <f>D6/C6</f>
        <v>0</v>
      </c>
      <c r="F6" s="83"/>
      <c r="G6" s="79">
        <f>SUMIFS(Tabla4[MARCACIONES],Tabla4[TIPO DE CANAL],$B6)</f>
        <v>0</v>
      </c>
      <c r="H6" s="79"/>
    </row>
    <row r="7" spans="1:8" ht="15" customHeight="1" x14ac:dyDescent="0.25">
      <c r="B7" s="36" t="s">
        <v>19</v>
      </c>
      <c r="C7" s="39">
        <v>11</v>
      </c>
      <c r="D7" s="39">
        <f>COUNTIFS(H:H,B7)</f>
        <v>1</v>
      </c>
      <c r="E7" s="82">
        <f>D7/C7</f>
        <v>9.0909090909090912E-2</v>
      </c>
      <c r="F7" s="83"/>
      <c r="G7" s="79">
        <f>SUMIFS(Tabla4[MARCACIONES],Tabla4[TIPO DE CANAL],$B7)</f>
        <v>3</v>
      </c>
      <c r="H7" s="79"/>
    </row>
    <row r="8" spans="1:8" x14ac:dyDescent="0.25">
      <c r="A8" s="11">
        <f>SUM(Tabla4[MARCACIONES])</f>
        <v>3</v>
      </c>
      <c r="C8" s="37"/>
      <c r="H8" s="5"/>
    </row>
    <row r="9" spans="1:8" ht="15.75" x14ac:dyDescent="0.25">
      <c r="A9" s="7"/>
      <c r="B9" s="8" t="s">
        <v>33</v>
      </c>
      <c r="C9" s="8" t="s">
        <v>63</v>
      </c>
      <c r="D9" s="8" t="s">
        <v>38</v>
      </c>
      <c r="E9" s="8" t="s">
        <v>67</v>
      </c>
      <c r="F9" s="8" t="s">
        <v>39</v>
      </c>
      <c r="G9" s="8" t="s">
        <v>30</v>
      </c>
      <c r="H9" s="8" t="s">
        <v>37</v>
      </c>
    </row>
    <row r="10" spans="1:8" x14ac:dyDescent="0.25">
      <c r="B10" s="9" t="str">
        <f>IF(Tables!AP4=0,"",Tables!AP4)</f>
        <v>TRANS CLARO 2</v>
      </c>
      <c r="C10" s="35">
        <f>IFERROR(VLOOKUP(Tables!AP4,Tables!AH:AJ,2,0),0)</f>
        <v>1</v>
      </c>
      <c r="D10" s="10">
        <f>IFERROR(VLOOKUP(Tables!AP4,Tables!AH:AJ,3,0),0)</f>
        <v>3</v>
      </c>
      <c r="E10" s="13">
        <f>((Tabla4[[#This Row],[MARCACIONES]]*100)/$A$8)/100</f>
        <v>1</v>
      </c>
      <c r="F10" s="10">
        <f>IFERROR(VLOOKUP(Tables!AP4,Tables!AH:AM,4,0),0)</f>
        <v>0</v>
      </c>
      <c r="G10" s="10">
        <f>IFERROR(VLOOKUP(Tables!AP4,Tables!AH:AM,5,0),0)</f>
        <v>1</v>
      </c>
      <c r="H10" s="12" t="str">
        <f>IF(LEN(Tabla4[[#This Row],[CANAL]])&lt;4,"",IF(IFERROR(SEARCH("*tra*",B10,1),0)=0,"IVR","TRANSACCIONAL"))</f>
        <v>TRANSACCIONAL</v>
      </c>
    </row>
    <row r="11" spans="1:8" x14ac:dyDescent="0.25">
      <c r="B11" s="9" t="str">
        <f>IF(Tables!AP5=0,"",Tables!AP5)</f>
        <v/>
      </c>
      <c r="C11" s="35">
        <f>IFERROR(VLOOKUP(Tables!AP5,Tables!AH:AJ,2,0),0)</f>
        <v>0</v>
      </c>
      <c r="D11" s="10">
        <f>IFERROR(VLOOKUP(Tables!AP5,Tables!AH:AJ,3,0),0)</f>
        <v>0</v>
      </c>
      <c r="E11" s="13">
        <f>((Tabla4[[#This Row],[MARCACIONES]]*100)/$A$8)/100</f>
        <v>0</v>
      </c>
      <c r="F11" s="10">
        <f>IFERROR(VLOOKUP(Tables!AP5,Tables!AH:AM,4,0),0)</f>
        <v>0</v>
      </c>
      <c r="G11" s="10">
        <f>IFERROR(VLOOKUP(Tables!AP5,Tables!AH:AM,5,0),0)</f>
        <v>0</v>
      </c>
      <c r="H11" s="12" t="str">
        <f>IF(LEN(Tabla4[[#This Row],[CANAL]])&lt;4,"",IF(IFERROR(SEARCH("*tra*",B11,1),0)=0,"IVR","TRANSACCIONAL"))</f>
        <v/>
      </c>
    </row>
    <row r="12" spans="1:8" x14ac:dyDescent="0.25">
      <c r="B12" s="9" t="str">
        <f>IF(Tables!AP6=0,"",Tables!AP6)</f>
        <v/>
      </c>
      <c r="C12" s="35">
        <f>IFERROR(VLOOKUP(Tables!AP6,Tables!AH:AJ,2,0),0)</f>
        <v>0</v>
      </c>
      <c r="D12" s="10">
        <f>IFERROR(VLOOKUP(Tables!AP6,Tables!AH:AJ,3,0),0)</f>
        <v>0</v>
      </c>
      <c r="E12" s="13">
        <f>((Tabla4[[#This Row],[MARCACIONES]]*100)/$A$8)/100</f>
        <v>0</v>
      </c>
      <c r="F12" s="10">
        <f>IFERROR(VLOOKUP(Tables!AP6,Tables!AH:AM,4,0),0)</f>
        <v>0</v>
      </c>
      <c r="G12" s="10">
        <f>IFERROR(VLOOKUP(Tables!AP6,Tables!AH:AM,5,0),0)</f>
        <v>0</v>
      </c>
      <c r="H12" s="12" t="str">
        <f>IF(LEN(Tabla4[[#This Row],[CANAL]])&lt;4,"",IF(IFERROR(SEARCH("*tra*",B12,1),0)=0,"IVR","TRANSACCIONAL"))</f>
        <v/>
      </c>
    </row>
    <row r="13" spans="1:8" x14ac:dyDescent="0.25">
      <c r="B13" s="9" t="str">
        <f>IF(Tables!AP7=0,"",Tables!AP7)</f>
        <v/>
      </c>
      <c r="C13" s="35">
        <f>IFERROR(VLOOKUP(Tables!AP7,Tables!AH:AJ,2,0),0)</f>
        <v>0</v>
      </c>
      <c r="D13" s="10">
        <f>IFERROR(VLOOKUP(Tables!AP7,Tables!AH:AJ,3,0),0)</f>
        <v>0</v>
      </c>
      <c r="E13" s="13">
        <f>((Tabla4[[#This Row],[MARCACIONES]]*100)/$A$8)/100</f>
        <v>0</v>
      </c>
      <c r="F13" s="10">
        <f>IFERROR(VLOOKUP(Tables!AP7,Tables!AH:AM,4,0),0)</f>
        <v>0</v>
      </c>
      <c r="G13" s="10">
        <f>IFERROR(VLOOKUP(Tables!AP7,Tables!AH:AM,5,0),0)</f>
        <v>0</v>
      </c>
      <c r="H13" s="12" t="str">
        <f>IF(LEN(Tabla4[[#This Row],[CANAL]])&lt;4,"",IF(IFERROR(SEARCH("*tra*",B13,1),0)=0,"IVR","TRANSACCIONAL"))</f>
        <v/>
      </c>
    </row>
    <row r="14" spans="1:8" x14ac:dyDescent="0.25">
      <c r="B14" s="9" t="str">
        <f>IF(Tables!AP8=0,"",Tables!AP8)</f>
        <v/>
      </c>
      <c r="C14" s="35">
        <f>IFERROR(VLOOKUP(Tables!AP8,Tables!AH:AJ,2,0),0)</f>
        <v>0</v>
      </c>
      <c r="D14" s="10">
        <f>IFERROR(VLOOKUP(Tables!AP8,Tables!AH:AJ,3,0),0)</f>
        <v>0</v>
      </c>
      <c r="E14" s="13">
        <f>((Tabla4[[#This Row],[MARCACIONES]]*100)/$A$8)/100</f>
        <v>0</v>
      </c>
      <c r="F14" s="10">
        <f>IFERROR(VLOOKUP(Tables!AP8,Tables!AH:AM,4,0),0)</f>
        <v>0</v>
      </c>
      <c r="G14" s="10">
        <f>IFERROR(VLOOKUP(Tables!AP8,Tables!AH:AM,5,0),0)</f>
        <v>0</v>
      </c>
      <c r="H14" s="12" t="str">
        <f>IF(LEN(Tabla4[[#This Row],[CANAL]])&lt;4,"",IF(IFERROR(SEARCH("*tra*",B14,1),0)=0,"IVR","TRANSACCIONAL"))</f>
        <v/>
      </c>
    </row>
    <row r="15" spans="1:8" x14ac:dyDescent="0.25">
      <c r="B15" s="9" t="str">
        <f>IF(Tables!AP9=0,"",Tables!AP9)</f>
        <v/>
      </c>
      <c r="C15" s="35">
        <f>IFERROR(VLOOKUP(Tables!AP9,Tables!AH:AJ,2,0),0)</f>
        <v>0</v>
      </c>
      <c r="D15" s="10">
        <f>IFERROR(VLOOKUP(Tables!AP9,Tables!AH:AJ,3,0),0)</f>
        <v>0</v>
      </c>
      <c r="E15" s="13">
        <f>((Tabla4[[#This Row],[MARCACIONES]]*100)/$A$8)/100</f>
        <v>0</v>
      </c>
      <c r="F15" s="10">
        <f>IFERROR(VLOOKUP(Tables!AP9,Tables!AH:AM,4,0),0)</f>
        <v>0</v>
      </c>
      <c r="G15" s="10">
        <f>IFERROR(VLOOKUP(Tables!AP9,Tables!AH:AM,5,0),0)</f>
        <v>0</v>
      </c>
      <c r="H15" s="12" t="str">
        <f>IF(LEN(Tabla4[[#This Row],[CANAL]])&lt;4,"",IF(IFERROR(SEARCH("*tra*",B15,1),0)=0,"IVR","TRANSACCIONAL"))</f>
        <v/>
      </c>
    </row>
    <row r="16" spans="1:8" x14ac:dyDescent="0.25">
      <c r="B16" s="9" t="str">
        <f>IF(Tables!AP10=0,"",Tables!AP10)</f>
        <v/>
      </c>
      <c r="C16" s="35">
        <f>IFERROR(VLOOKUP(Tables!AP10,Tables!AH:AJ,2,0),0)</f>
        <v>0</v>
      </c>
      <c r="D16" s="10">
        <f>IFERROR(VLOOKUP(Tables!AP10,Tables!AH:AJ,3,0),0)</f>
        <v>0</v>
      </c>
      <c r="E16" s="13">
        <f>((Tabla4[[#This Row],[MARCACIONES]]*100)/$A$8)/100</f>
        <v>0</v>
      </c>
      <c r="F16" s="10">
        <f>IFERROR(VLOOKUP(Tables!AP10,Tables!AH:AM,4,0),0)</f>
        <v>0</v>
      </c>
      <c r="G16" s="10">
        <f>IFERROR(VLOOKUP(Tables!AP10,Tables!AH:AM,5,0),0)</f>
        <v>0</v>
      </c>
      <c r="H16" s="12" t="str">
        <f>IF(LEN(Tabla4[[#This Row],[CANAL]])&lt;4,"",IF(IFERROR(SEARCH("*tra*",B16,1),0)=0,"IVR","TRANSACCIONAL"))</f>
        <v/>
      </c>
    </row>
    <row r="17" spans="2:8" x14ac:dyDescent="0.25">
      <c r="B17" s="9" t="str">
        <f>IF(Tables!AP11=0,"",Tables!AP11)</f>
        <v/>
      </c>
      <c r="C17" s="35">
        <f>IFERROR(VLOOKUP(Tables!AP11,Tables!AH:AJ,2,0),0)</f>
        <v>0</v>
      </c>
      <c r="D17" s="10">
        <f>IFERROR(VLOOKUP(Tables!AP11,Tables!AH:AJ,3,0),0)</f>
        <v>0</v>
      </c>
      <c r="E17" s="13">
        <f>((Tabla4[[#This Row],[MARCACIONES]]*100)/$A$8)/100</f>
        <v>0</v>
      </c>
      <c r="F17" s="10">
        <f>IFERROR(VLOOKUP(Tables!AP11,Tables!AH:AM,4,0),0)</f>
        <v>0</v>
      </c>
      <c r="G17" s="10">
        <f>IFERROR(VLOOKUP(Tables!AP11,Tables!AH:AM,5,0),0)</f>
        <v>0</v>
      </c>
      <c r="H17" s="12" t="str">
        <f>IF(LEN(Tabla4[[#This Row],[CANAL]])&lt;4,"",IF(IFERROR(SEARCH("*tra*",B17,1),0)=0,"IVR","TRANSACCIONAL"))</f>
        <v/>
      </c>
    </row>
    <row r="18" spans="2:8" x14ac:dyDescent="0.25">
      <c r="B18" s="9" t="str">
        <f>IF(Tables!AP12=0,"",Tables!AP12)</f>
        <v/>
      </c>
      <c r="C18" s="35">
        <f>IFERROR(VLOOKUP(Tables!AP12,Tables!AH:AJ,2,0),0)</f>
        <v>0</v>
      </c>
      <c r="D18" s="10">
        <f>IFERROR(VLOOKUP(Tables!AP12,Tables!AH:AJ,3,0),0)</f>
        <v>0</v>
      </c>
      <c r="E18" s="13">
        <f>((Tabla4[[#This Row],[MARCACIONES]]*100)/$A$8)/100</f>
        <v>0</v>
      </c>
      <c r="F18" s="10">
        <f>IFERROR(VLOOKUP(Tables!AP12,Tables!AH:AM,4,0),0)</f>
        <v>0</v>
      </c>
      <c r="G18" s="10">
        <f>IFERROR(VLOOKUP(Tables!AP12,Tables!AH:AM,5,0),0)</f>
        <v>0</v>
      </c>
      <c r="H18" s="12" t="str">
        <f>IF(LEN(Tabla4[[#This Row],[CANAL]])&lt;4,"",IF(IFERROR(SEARCH("*tra*",B18,1),0)=0,"IVR","TRANSACCIONAL"))</f>
        <v/>
      </c>
    </row>
    <row r="19" spans="2:8" x14ac:dyDescent="0.25">
      <c r="B19" s="9" t="str">
        <f>IF(Tables!AP13=0,"",Tables!AP13)</f>
        <v/>
      </c>
      <c r="C19" s="35">
        <f>IFERROR(VLOOKUP(Tables!AP13,Tables!AH:AJ,2,0),0)</f>
        <v>0</v>
      </c>
      <c r="D19" s="10">
        <f>IFERROR(VLOOKUP(Tables!AP13,Tables!AH:AJ,3,0),0)</f>
        <v>0</v>
      </c>
      <c r="E19" s="13">
        <f>((Tabla4[[#This Row],[MARCACIONES]]*100)/$A$8)/100</f>
        <v>0</v>
      </c>
      <c r="F19" s="10">
        <f>IFERROR(VLOOKUP(Tables!AP13,Tables!AH:AM,4,0),0)</f>
        <v>0</v>
      </c>
      <c r="G19" s="10">
        <f>IFERROR(VLOOKUP(Tables!AP13,Tables!AH:AM,5,0),0)</f>
        <v>0</v>
      </c>
      <c r="H19" s="12" t="str">
        <f>IF(LEN(Tabla4[[#This Row],[CANAL]])&lt;4,"",IF(IFERROR(SEARCH("*tra*",B19,1),0)=0,"IVR","TRANSACCIONAL"))</f>
        <v/>
      </c>
    </row>
    <row r="20" spans="2:8" x14ac:dyDescent="0.25">
      <c r="B20" s="9" t="str">
        <f>IF(Tables!AP14=0,"",Tables!AP14)</f>
        <v/>
      </c>
      <c r="C20" s="35">
        <f>IFERROR(VLOOKUP(Tables!AP14,Tables!AH:AJ,2,0),0)</f>
        <v>0</v>
      </c>
      <c r="D20" s="10">
        <f>IFERROR(VLOOKUP(Tables!AP14,Tables!AH:AJ,3,0),0)</f>
        <v>0</v>
      </c>
      <c r="E20" s="13">
        <f>((Tabla4[[#This Row],[MARCACIONES]]*100)/$A$8)/100</f>
        <v>0</v>
      </c>
      <c r="F20" s="10">
        <f>IFERROR(VLOOKUP(Tables!AP14,Tables!AH:AM,4,0),0)</f>
        <v>0</v>
      </c>
      <c r="G20" s="10">
        <f>IFERROR(VLOOKUP(Tables!AP14,Tables!AH:AM,5,0),0)</f>
        <v>0</v>
      </c>
      <c r="H20" s="12" t="str">
        <f>IF(LEN(Tabla4[[#This Row],[CANAL]])&lt;4,"",IF(IFERROR(SEARCH("*tra*",B20,1),0)=0,"IVR","TRANSACCIONAL"))</f>
        <v/>
      </c>
    </row>
    <row r="21" spans="2:8" x14ac:dyDescent="0.25">
      <c r="B21" s="9" t="str">
        <f>IF(Tables!AP15=0,"",Tables!AP15)</f>
        <v/>
      </c>
      <c r="C21" s="35">
        <f>IFERROR(VLOOKUP(Tables!AP15,Tables!AH:AJ,2,0),0)</f>
        <v>0</v>
      </c>
      <c r="D21" s="10">
        <f>IFERROR(VLOOKUP(Tables!AP15,Tables!AH:AJ,3,0),0)</f>
        <v>0</v>
      </c>
      <c r="E21" s="13">
        <f>((Tabla4[[#This Row],[MARCACIONES]]*100)/$A$8)/100</f>
        <v>0</v>
      </c>
      <c r="F21" s="10">
        <f>IFERROR(VLOOKUP(Tables!AP15,Tables!AH:AM,4,0),0)</f>
        <v>0</v>
      </c>
      <c r="G21" s="10">
        <f>IFERROR(VLOOKUP(Tables!AP15,Tables!AH:AM,5,0),0)</f>
        <v>0</v>
      </c>
      <c r="H21" s="12" t="str">
        <f>IF(LEN(Tabla4[[#This Row],[CANAL]])&lt;4,"",IF(IFERROR(SEARCH("*tra*",B21,1),0)=0,"IVR","TRANSACCIONAL"))</f>
        <v/>
      </c>
    </row>
    <row r="22" spans="2:8" x14ac:dyDescent="0.25">
      <c r="B22" s="9" t="str">
        <f>IF(Tables!AP16=0,"",Tables!AP16)</f>
        <v/>
      </c>
      <c r="C22" s="35">
        <f>IFERROR(VLOOKUP(Tables!AP16,Tables!AH:AJ,2,0),0)</f>
        <v>0</v>
      </c>
      <c r="D22" s="10">
        <f>IFERROR(VLOOKUP(Tables!AP16,Tables!AH:AJ,3,0),0)</f>
        <v>0</v>
      </c>
      <c r="E22" s="13">
        <f>((Tabla4[[#This Row],[MARCACIONES]]*100)/$A$8)/100</f>
        <v>0</v>
      </c>
      <c r="F22" s="10">
        <f>IFERROR(VLOOKUP(Tables!AP16,Tables!AH:AM,4,0),0)</f>
        <v>0</v>
      </c>
      <c r="G22" s="10">
        <f>IFERROR(VLOOKUP(Tables!AP16,Tables!AH:AM,5,0),0)</f>
        <v>0</v>
      </c>
      <c r="H22" s="12" t="str">
        <f>IF(LEN(Tabla4[[#This Row],[CANAL]])&lt;4,"",IF(IFERROR(SEARCH("*tra*",B22,1),0)=0,"IVR","TRANSACCIONAL"))</f>
        <v/>
      </c>
    </row>
    <row r="23" spans="2:8" x14ac:dyDescent="0.25">
      <c r="B23" s="9" t="str">
        <f>IF(Tables!AP17=0,"",Tables!AP17)</f>
        <v/>
      </c>
      <c r="C23" s="35">
        <f>IFERROR(VLOOKUP(Tables!AP17,Tables!AH:AJ,2,0),0)</f>
        <v>0</v>
      </c>
      <c r="D23" s="10">
        <f>IFERROR(VLOOKUP(Tables!AP17,Tables!AH:AJ,3,0),0)</f>
        <v>0</v>
      </c>
      <c r="E23" s="13">
        <f>((Tabla4[[#This Row],[MARCACIONES]]*100)/$A$8)/100</f>
        <v>0</v>
      </c>
      <c r="F23" s="10">
        <f>IFERROR(VLOOKUP(Tables!AP17,Tables!AH:AM,4,0),0)</f>
        <v>0</v>
      </c>
      <c r="G23" s="10">
        <f>IFERROR(VLOOKUP(Tables!AP17,Tables!AH:AM,5,0),0)</f>
        <v>0</v>
      </c>
      <c r="H23" s="12" t="str">
        <f>IF(LEN(Tabla4[[#This Row],[CANAL]])&lt;4,"",IF(IFERROR(SEARCH("*tra*",B23,1),0)=0,"IVR","TRANSACCIONAL"))</f>
        <v/>
      </c>
    </row>
    <row r="24" spans="2:8" x14ac:dyDescent="0.25">
      <c r="B24" s="9" t="str">
        <f>IF(Tables!AP18=0,"",Tables!AP18)</f>
        <v/>
      </c>
      <c r="C24" s="35">
        <f>IFERROR(VLOOKUP(Tables!AP18,Tables!AH:AJ,2,0),0)</f>
        <v>0</v>
      </c>
      <c r="D24" s="10">
        <f>IFERROR(VLOOKUP(Tables!AP18,Tables!AH:AJ,3,0),0)</f>
        <v>0</v>
      </c>
      <c r="E24" s="13">
        <f>((Tabla4[[#This Row],[MARCACIONES]]*100)/$A$8)/100</f>
        <v>0</v>
      </c>
      <c r="F24" s="10">
        <f>IFERROR(VLOOKUP(Tables!AP18,Tables!AH:AM,4,0),0)</f>
        <v>0</v>
      </c>
      <c r="G24" s="10">
        <f>IFERROR(VLOOKUP(Tables!AP18,Tables!AH:AM,5,0),0)</f>
        <v>0</v>
      </c>
      <c r="H24" s="12" t="str">
        <f>IF(LEN(Tabla4[[#This Row],[CANAL]])&lt;4,"",IF(IFERROR(SEARCH("*tra*",B24,1),0)=0,"IVR","TRANSACCIONAL"))</f>
        <v/>
      </c>
    </row>
    <row r="25" spans="2:8" x14ac:dyDescent="0.25">
      <c r="B25" s="9" t="str">
        <f>IF(Tables!AP19=0,"",Tables!AP19)</f>
        <v/>
      </c>
      <c r="C25" s="35">
        <f>IFERROR(VLOOKUP(Tables!AP19,Tables!AH:AJ,2,0),0)</f>
        <v>0</v>
      </c>
      <c r="D25" s="10">
        <f>IFERROR(VLOOKUP(Tables!AP19,Tables!AH:AJ,3,0),0)</f>
        <v>0</v>
      </c>
      <c r="E25" s="13">
        <f>((Tabla4[[#This Row],[MARCACIONES]]*100)/$A$8)/100</f>
        <v>0</v>
      </c>
      <c r="F25" s="10">
        <f>IFERROR(VLOOKUP(Tables!AP19,Tables!AH:AM,4,0),0)</f>
        <v>0</v>
      </c>
      <c r="G25" s="10">
        <f>IFERROR(VLOOKUP(Tables!AP19,Tables!AH:AM,5,0),0)</f>
        <v>0</v>
      </c>
      <c r="H25" s="12" t="str">
        <f>IF(LEN(Tabla4[[#This Row],[CANAL]])&lt;4,"",IF(IFERROR(SEARCH("*tra*",B25,1),0)=0,"IVR","TRANSACCIONAL"))</f>
        <v/>
      </c>
    </row>
    <row r="26" spans="2:8" x14ac:dyDescent="0.25">
      <c r="B26" s="9" t="str">
        <f>IF(Tables!AP20=0,"",Tables!AP20)</f>
        <v/>
      </c>
      <c r="C26" s="35">
        <f>IFERROR(VLOOKUP(Tables!AP20,Tables!AH:AJ,2,0),0)</f>
        <v>0</v>
      </c>
      <c r="D26" s="10">
        <f>IFERROR(VLOOKUP(Tables!AP20,Tables!AH:AJ,3,0),0)</f>
        <v>0</v>
      </c>
      <c r="E26" s="13">
        <f>((Tabla4[[#This Row],[MARCACIONES]]*100)/$A$8)/100</f>
        <v>0</v>
      </c>
      <c r="F26" s="10">
        <f>IFERROR(VLOOKUP(Tables!AP20,Tables!AH:AM,4,0),0)</f>
        <v>0</v>
      </c>
      <c r="G26" s="10">
        <f>IFERROR(VLOOKUP(Tables!AP20,Tables!AH:AM,5,0),0)</f>
        <v>0</v>
      </c>
      <c r="H26" s="12" t="str">
        <f>IF(LEN(Tabla4[[#This Row],[CANAL]])&lt;4,"",IF(IFERROR(SEARCH("*tra*",B26,1),0)=0,"IVR","TRANSACCIONAL"))</f>
        <v/>
      </c>
    </row>
    <row r="27" spans="2:8" x14ac:dyDescent="0.25">
      <c r="B27" s="9" t="str">
        <f>IF(Tables!AP21=0,"",Tables!AP21)</f>
        <v/>
      </c>
      <c r="C27" s="35">
        <f>IFERROR(VLOOKUP(Tables!AP21,Tables!AH:AJ,2,0),0)</f>
        <v>0</v>
      </c>
      <c r="D27" s="10">
        <f>IFERROR(VLOOKUP(Tables!AP21,Tables!AH:AJ,3,0),0)</f>
        <v>0</v>
      </c>
      <c r="E27" s="13">
        <f>((Tabla4[[#This Row],[MARCACIONES]]*100)/$A$8)/100</f>
        <v>0</v>
      </c>
      <c r="F27" s="10">
        <f>IFERROR(VLOOKUP(Tables!AP21,Tables!AH:AM,4,0),0)</f>
        <v>0</v>
      </c>
      <c r="G27" s="10">
        <f>IFERROR(VLOOKUP(Tables!AP21,Tables!AH:AM,5,0),0)</f>
        <v>0</v>
      </c>
      <c r="H27" s="12" t="str">
        <f>IF(LEN(Tabla4[[#This Row],[CANAL]])&lt;4,"",IF(IFERROR(SEARCH("*tra*",B27,1),0)=0,"IVR","TRANSACCIONAL"))</f>
        <v/>
      </c>
    </row>
    <row r="28" spans="2:8" x14ac:dyDescent="0.25">
      <c r="B28" s="9" t="str">
        <f>IF(Tables!AP22=0,"",Tables!AP22)</f>
        <v/>
      </c>
      <c r="C28" s="35">
        <f>IFERROR(VLOOKUP(Tables!AP22,Tables!AH:AJ,2,0),0)</f>
        <v>0</v>
      </c>
      <c r="D28" s="10">
        <f>IFERROR(VLOOKUP(Tables!AP22,Tables!AH:AJ,3,0),0)</f>
        <v>0</v>
      </c>
      <c r="E28" s="13">
        <f>((Tabla4[[#This Row],[MARCACIONES]]*100)/$A$8)/100</f>
        <v>0</v>
      </c>
      <c r="F28" s="10">
        <f>IFERROR(VLOOKUP(Tables!AP22,Tables!AH:AM,4,0),0)</f>
        <v>0</v>
      </c>
      <c r="G28" s="10">
        <f>IFERROR(VLOOKUP(Tables!AP22,Tables!AH:AM,5,0),0)</f>
        <v>0</v>
      </c>
      <c r="H28" s="12" t="str">
        <f>IF(LEN(Tabla4[[#This Row],[CANAL]])&lt;4,"",IF(IFERROR(SEARCH("*tra*",B28,1),0)=0,"IVR","TRANSACCIONAL"))</f>
        <v/>
      </c>
    </row>
    <row r="29" spans="2:8" x14ac:dyDescent="0.25">
      <c r="B29" s="9" t="str">
        <f>IF(Tables!AP23=0,"",Tables!AP23)</f>
        <v/>
      </c>
      <c r="C29" s="35">
        <f>IFERROR(VLOOKUP(Tables!AP23,Tables!AH:AJ,2,0),0)</f>
        <v>0</v>
      </c>
      <c r="D29" s="10">
        <f>IFERROR(VLOOKUP(Tables!AP23,Tables!AH:AJ,3,0),0)</f>
        <v>0</v>
      </c>
      <c r="E29" s="13">
        <f>((Tabla4[[#This Row],[MARCACIONES]]*100)/$A$8)/100</f>
        <v>0</v>
      </c>
      <c r="F29" s="10">
        <f>IFERROR(VLOOKUP(Tables!AP23,Tables!AH:AM,4,0),0)</f>
        <v>0</v>
      </c>
      <c r="G29" s="10">
        <f>IFERROR(VLOOKUP(Tables!AP23,Tables!AH:AM,5,0),0)</f>
        <v>0</v>
      </c>
      <c r="H29" s="12" t="str">
        <f>IF(LEN(Tabla4[[#This Row],[CANAL]])&lt;4,"",IF(IFERROR(SEARCH("*tra*",B29,1),0)=0,"IVR","TRANSACCIONAL"))</f>
        <v/>
      </c>
    </row>
    <row r="30" spans="2:8" x14ac:dyDescent="0.25">
      <c r="B30" s="9" t="str">
        <f>IF(Tables!AP24=0,"",Tables!AP24)</f>
        <v/>
      </c>
      <c r="C30" s="35">
        <f>IFERROR(VLOOKUP(Tables!AP24,Tables!AH:AJ,2,0),0)</f>
        <v>0</v>
      </c>
      <c r="D30" s="10">
        <f>IFERROR(VLOOKUP(Tables!AP24,Tables!AH:AJ,3,0),0)</f>
        <v>0</v>
      </c>
      <c r="E30" s="13">
        <f>((Tabla4[[#This Row],[MARCACIONES]]*100)/$A$8)/100</f>
        <v>0</v>
      </c>
      <c r="F30" s="10">
        <f>IFERROR(VLOOKUP(Tables!AP24,Tables!AH:AM,4,0),0)</f>
        <v>0</v>
      </c>
      <c r="G30" s="10">
        <f>IFERROR(VLOOKUP(Tables!AP24,Tables!AH:AM,5,0),0)</f>
        <v>0</v>
      </c>
      <c r="H30" s="12" t="str">
        <f>IF(LEN(Tabla4[[#This Row],[CANAL]])&lt;4,"",IF(IFERROR(SEARCH("*tra*",B30,1),0)=0,"IVR","TRANSACCIONAL"))</f>
        <v/>
      </c>
    </row>
    <row r="31" spans="2:8" x14ac:dyDescent="0.25">
      <c r="B31" s="9" t="str">
        <f>IF(Tables!AP25=0,"",Tables!AP25)</f>
        <v/>
      </c>
      <c r="C31" s="35">
        <f>IFERROR(VLOOKUP(Tables!AP25,Tables!AH:AJ,2,0),0)</f>
        <v>0</v>
      </c>
      <c r="D31" s="10">
        <f>IFERROR(VLOOKUP(Tables!AP25,Tables!AH:AJ,3,0),0)</f>
        <v>0</v>
      </c>
      <c r="E31" s="13">
        <f>((Tabla4[[#This Row],[MARCACIONES]]*100)/$A$8)/100</f>
        <v>0</v>
      </c>
      <c r="F31" s="10">
        <f>IFERROR(VLOOKUP(Tables!AP25,Tables!AH:AM,4,0),0)</f>
        <v>0</v>
      </c>
      <c r="G31" s="10">
        <f>IFERROR(VLOOKUP(Tables!AP25,Tables!AH:AM,5,0),0)</f>
        <v>0</v>
      </c>
      <c r="H31" s="12" t="str">
        <f>IF(LEN(Tabla4[[#This Row],[CANAL]])&lt;4,"",IF(IFERROR(SEARCH("*tra*",B31,1),0)=0,"IVR","TRANSACCIONAL"))</f>
        <v/>
      </c>
    </row>
    <row r="32" spans="2:8" x14ac:dyDescent="0.25">
      <c r="B32" s="9" t="str">
        <f>IF(Tables!AP26=0,"",Tables!AP26)</f>
        <v/>
      </c>
      <c r="C32" s="35">
        <f>IFERROR(VLOOKUP(Tables!AP26,Tables!AH:AJ,2,0),0)</f>
        <v>0</v>
      </c>
      <c r="D32" s="10">
        <f>IFERROR(VLOOKUP(Tables!AP26,Tables!AH:AJ,3,0),0)</f>
        <v>0</v>
      </c>
      <c r="E32" s="13">
        <f>((Tabla4[[#This Row],[MARCACIONES]]*100)/$A$8)/100</f>
        <v>0</v>
      </c>
      <c r="F32" s="10">
        <f>IFERROR(VLOOKUP(Tables!AP26,Tables!AH:AM,4,0),0)</f>
        <v>0</v>
      </c>
      <c r="G32" s="10">
        <f>IFERROR(VLOOKUP(Tables!AP26,Tables!AH:AM,5,0),0)</f>
        <v>0</v>
      </c>
      <c r="H32" s="12" t="str">
        <f>IF(LEN(Tabla4[[#This Row],[CANAL]])&lt;4,"",IF(IFERROR(SEARCH("*tra*",B32,1),0)=0,"IVR","TRANSACCIONAL"))</f>
        <v/>
      </c>
    </row>
    <row r="33" spans="2:8" x14ac:dyDescent="0.25">
      <c r="B33" s="9" t="str">
        <f>IF(Tables!AP27=0,"",Tables!AP27)</f>
        <v/>
      </c>
      <c r="C33" s="35">
        <f>IFERROR(VLOOKUP(Tables!AP27,Tables!AH:AJ,2,0),0)</f>
        <v>0</v>
      </c>
      <c r="D33" s="10">
        <f>IFERROR(VLOOKUP(Tables!AP27,Tables!AH:AJ,3,0),0)</f>
        <v>0</v>
      </c>
      <c r="E33" s="13">
        <f>((Tabla4[[#This Row],[MARCACIONES]]*100)/$A$8)/100</f>
        <v>0</v>
      </c>
      <c r="F33" s="10">
        <f>IFERROR(VLOOKUP(Tables!AP27,Tables!AH:AM,4,0),0)</f>
        <v>0</v>
      </c>
      <c r="G33" s="10">
        <f>IFERROR(VLOOKUP(Tables!AP27,Tables!AH:AM,5,0),0)</f>
        <v>0</v>
      </c>
      <c r="H33" s="12" t="str">
        <f>IF(LEN(Tabla4[[#This Row],[CANAL]])&lt;4,"",IF(IFERROR(SEARCH("*tra*",B33,1),0)=0,"IVR","TRANSACCIONAL"))</f>
        <v/>
      </c>
    </row>
    <row r="34" spans="2:8" x14ac:dyDescent="0.25">
      <c r="B34" s="9" t="str">
        <f>IF(Tables!AP28=0,"",Tables!AP28)</f>
        <v/>
      </c>
      <c r="C34" s="35">
        <f>IFERROR(VLOOKUP(Tables!AP28,Tables!AH:AJ,2,0),0)</f>
        <v>0</v>
      </c>
      <c r="D34" s="10">
        <f>IFERROR(VLOOKUP(Tables!AP28,Tables!AH:AJ,3,0),0)</f>
        <v>0</v>
      </c>
      <c r="E34" s="13">
        <f>((Tabla4[[#This Row],[MARCACIONES]]*100)/$A$8)/100</f>
        <v>0</v>
      </c>
      <c r="F34" s="10">
        <f>IFERROR(VLOOKUP(Tables!AP28,Tables!AH:AM,4,0),0)</f>
        <v>0</v>
      </c>
      <c r="G34" s="10">
        <f>IFERROR(VLOOKUP(Tables!AP28,Tables!AH:AM,5,0),0)</f>
        <v>0</v>
      </c>
      <c r="H34" s="12" t="str">
        <f>IF(LEN(Tabla4[[#This Row],[CANAL]])&lt;4,"",IF(IFERROR(SEARCH("*tra*",B34,1),0)=0,"IVR","TRANSACCIONAL"))</f>
        <v/>
      </c>
    </row>
    <row r="35" spans="2:8" x14ac:dyDescent="0.25">
      <c r="B35" s="9" t="str">
        <f>IF(Tables!AP29=0,"",Tables!AP29)</f>
        <v/>
      </c>
      <c r="C35" s="35">
        <f>IFERROR(VLOOKUP(Tables!AP29,Tables!AH:AJ,2,0),0)</f>
        <v>0</v>
      </c>
      <c r="D35" s="10">
        <f>IFERROR(VLOOKUP(Tables!AP29,Tables!AH:AJ,3,0),0)</f>
        <v>0</v>
      </c>
      <c r="E35" s="13">
        <f>((Tabla4[[#This Row],[MARCACIONES]]*100)/$A$8)/100</f>
        <v>0</v>
      </c>
      <c r="F35" s="10">
        <f>IFERROR(VLOOKUP(Tables!AP29,Tables!AH:AM,4,0),0)</f>
        <v>0</v>
      </c>
      <c r="G35" s="10">
        <f>IFERROR(VLOOKUP(Tables!AP29,Tables!AH:AM,5,0),0)</f>
        <v>0</v>
      </c>
      <c r="H35" s="12" t="str">
        <f>IF(LEN(Tabla4[[#This Row],[CANAL]])&lt;4,"",IF(IFERROR(SEARCH("*tra*",B35,1),0)=0,"IVR","TRANSACCIONAL"))</f>
        <v/>
      </c>
    </row>
    <row r="36" spans="2:8" x14ac:dyDescent="0.25">
      <c r="B36" s="9" t="str">
        <f>IF(Tables!AP30=0,"",Tables!AP30)</f>
        <v/>
      </c>
      <c r="C36" s="35">
        <f>IFERROR(VLOOKUP(Tables!AP30,Tables!AH:AJ,2,0),0)</f>
        <v>0</v>
      </c>
      <c r="D36" s="10">
        <f>IFERROR(VLOOKUP(Tables!AP30,Tables!AH:AJ,3,0),0)</f>
        <v>0</v>
      </c>
      <c r="E36" s="13">
        <f>((Tabla4[[#This Row],[MARCACIONES]]*100)/$A$8)/100</f>
        <v>0</v>
      </c>
      <c r="F36" s="10">
        <f>IFERROR(VLOOKUP(Tables!AP30,Tables!AH:AM,4,0),0)</f>
        <v>0</v>
      </c>
      <c r="G36" s="10">
        <f>IFERROR(VLOOKUP(Tables!AP30,Tables!AH:AM,5,0),0)</f>
        <v>0</v>
      </c>
      <c r="H36" s="12" t="str">
        <f>IF(LEN(Tabla4[[#This Row],[CANAL]])&lt;4,"",IF(IFERROR(SEARCH("*tra*",B36,1),0)=0,"IVR","TRANSACCIONAL"))</f>
        <v/>
      </c>
    </row>
    <row r="37" spans="2:8" x14ac:dyDescent="0.25">
      <c r="B37" s="9" t="str">
        <f>IF(Tables!AP31=0,"",Tables!AP31)</f>
        <v/>
      </c>
      <c r="C37" s="35">
        <f>IFERROR(VLOOKUP(Tables!AP31,Tables!AH:AJ,2,0),0)</f>
        <v>0</v>
      </c>
      <c r="D37" s="10">
        <f>IFERROR(VLOOKUP(Tables!AP31,Tables!AH:AJ,3,0),0)</f>
        <v>0</v>
      </c>
      <c r="E37" s="13">
        <f>((Tabla4[[#This Row],[MARCACIONES]]*100)/$A$8)/100</f>
        <v>0</v>
      </c>
      <c r="F37" s="10">
        <f>IFERROR(VLOOKUP(Tables!AP31,Tables!AH:AM,4,0),0)</f>
        <v>0</v>
      </c>
      <c r="G37" s="10">
        <f>IFERROR(VLOOKUP(Tables!AP31,Tables!AH:AM,5,0),0)</f>
        <v>0</v>
      </c>
      <c r="H37" s="12" t="str">
        <f>IF(LEN(Tabla4[[#This Row],[CANAL]])&lt;4,"",IF(IFERROR(SEARCH("*tra*",B37,1),0)=0,"IVR","TRANSACCIONAL"))</f>
        <v/>
      </c>
    </row>
    <row r="38" spans="2:8" x14ac:dyDescent="0.25">
      <c r="B38" s="9" t="str">
        <f>IF(Tables!AP32=0,"",Tables!AP32)</f>
        <v/>
      </c>
      <c r="C38" s="35">
        <f>IFERROR(VLOOKUP(Tables!AP32,Tables!AH:AJ,2,0),0)</f>
        <v>0</v>
      </c>
      <c r="D38" s="10">
        <f>IFERROR(VLOOKUP(Tables!AP32,Tables!AH:AJ,3,0),0)</f>
        <v>0</v>
      </c>
      <c r="E38" s="13">
        <f>((Tabla4[[#This Row],[MARCACIONES]]*100)/$A$8)/100</f>
        <v>0</v>
      </c>
      <c r="F38" s="10">
        <f>IFERROR(VLOOKUP(Tables!AP32,Tables!AH:AM,4,0),0)</f>
        <v>0</v>
      </c>
      <c r="G38" s="10">
        <f>IFERROR(VLOOKUP(Tables!AP32,Tables!AH:AM,5,0),0)</f>
        <v>0</v>
      </c>
      <c r="H38" s="12" t="str">
        <f>IF(LEN(Tabla4[[#This Row],[CANAL]])&lt;4,"",IF(IFERROR(SEARCH("*tra*",B38,1),0)=0,"IVR","TRANSACCIONAL"))</f>
        <v/>
      </c>
    </row>
    <row r="39" spans="2:8" x14ac:dyDescent="0.25">
      <c r="B39" s="9" t="str">
        <f>IF(Tables!AP33=0,"",Tables!AP33)</f>
        <v/>
      </c>
      <c r="C39" s="35">
        <f>IFERROR(VLOOKUP(Tables!AP33,Tables!AH:AJ,2,0),0)</f>
        <v>0</v>
      </c>
      <c r="D39" s="10">
        <f>IFERROR(VLOOKUP(Tables!AP33,Tables!AH:AJ,3,0),0)</f>
        <v>0</v>
      </c>
      <c r="E39" s="13">
        <f>((Tabla4[[#This Row],[MARCACIONES]]*100)/$A$8)/100</f>
        <v>0</v>
      </c>
      <c r="F39" s="10">
        <f>IFERROR(VLOOKUP(Tables!AP33,Tables!AH:AM,4,0),0)</f>
        <v>0</v>
      </c>
      <c r="G39" s="10">
        <f>IFERROR(VLOOKUP(Tables!AP33,Tables!AH:AM,5,0),0)</f>
        <v>0</v>
      </c>
      <c r="H39" s="12" t="str">
        <f>IF(LEN(Tabla4[[#This Row],[CANAL]])&lt;4,"",IF(IFERROR(SEARCH("*tra*",B39,1),0)=0,"IVR","TRANSACCIONAL"))</f>
        <v/>
      </c>
    </row>
    <row r="40" spans="2:8" x14ac:dyDescent="0.25">
      <c r="B40" s="9" t="str">
        <f>IF(Tables!AP34=0,"",Tables!AP34)</f>
        <v/>
      </c>
      <c r="C40" s="35">
        <f>IFERROR(VLOOKUP(Tables!AP34,Tables!AH:AJ,2,0),0)</f>
        <v>0</v>
      </c>
      <c r="D40" s="10">
        <f>IFERROR(VLOOKUP(Tables!AP34,Tables!AH:AJ,3,0),0)</f>
        <v>0</v>
      </c>
      <c r="E40" s="13">
        <f>((Tabla4[[#This Row],[MARCACIONES]]*100)/$A$8)/100</f>
        <v>0</v>
      </c>
      <c r="F40" s="10">
        <f>IFERROR(VLOOKUP(Tables!AP34,Tables!AH:AM,4,0),0)</f>
        <v>0</v>
      </c>
      <c r="G40" s="10">
        <f>IFERROR(VLOOKUP(Tables!AP34,Tables!AH:AM,5,0),0)</f>
        <v>0</v>
      </c>
      <c r="H40" s="12" t="str">
        <f>IF(LEN(Tabla4[[#This Row],[CANAL]])&lt;4,"",IF(IFERROR(SEARCH("*tra*",B40,1),0)=0,"IVR","TRANSACCIONAL"))</f>
        <v/>
      </c>
    </row>
    <row r="41" spans="2:8" x14ac:dyDescent="0.25"/>
  </sheetData>
  <sheetProtection selectLockedCells="1" selectUnlockedCells="1"/>
  <mergeCells count="6">
    <mergeCell ref="G5:H5"/>
    <mergeCell ref="G6:H6"/>
    <mergeCell ref="G7:H7"/>
    <mergeCell ref="E5:F5"/>
    <mergeCell ref="E6:F6"/>
    <mergeCell ref="E7:F7"/>
  </mergeCells>
  <phoneticPr fontId="23" type="noConversion"/>
  <conditionalFormatting sqref="D10:D40">
    <cfRule type="colorScale" priority="9">
      <colorScale>
        <cfvo type="min"/>
        <cfvo type="percentile" val="50"/>
        <cfvo type="max"/>
        <color rgb="FFF8696B"/>
        <color rgb="FFFFEB84"/>
        <color rgb="FF63BE7B"/>
      </colorScale>
    </cfRule>
  </conditionalFormatting>
  <conditionalFormatting sqref="F10:F40">
    <cfRule type="colorScale" priority="7">
      <colorScale>
        <cfvo type="min"/>
        <cfvo type="max"/>
        <color rgb="FFFCFCFF"/>
        <color rgb="FF63BE7B"/>
      </colorScale>
    </cfRule>
  </conditionalFormatting>
  <conditionalFormatting sqref="G10:G40">
    <cfRule type="colorScale" priority="6">
      <colorScale>
        <cfvo type="min"/>
        <cfvo type="max"/>
        <color rgb="FFFCFCFF"/>
        <color rgb="FFF8696B"/>
      </colorScale>
    </cfRule>
  </conditionalFormatting>
  <conditionalFormatting sqref="D4 D6:D1048576">
    <cfRule type="cellIs" dxfId="22" priority="5" operator="equal">
      <formula>0</formula>
    </cfRule>
  </conditionalFormatting>
  <conditionalFormatting sqref="E4 E8:E1048576">
    <cfRule type="cellIs" dxfId="21" priority="4" operator="equal">
      <formula>0</formula>
    </cfRule>
  </conditionalFormatting>
  <conditionalFormatting sqref="E6:E7">
    <cfRule type="cellIs" dxfId="20" priority="3" operator="equal">
      <formula>0</formula>
    </cfRule>
  </conditionalFormatting>
  <pageMargins left="0.7" right="0.7" top="0.75" bottom="0.75" header="0.3" footer="0.3"/>
  <pageSetup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 id="{DE80BBAA-F2EC-44C8-B703-7AA2AB3A0A50}">
            <x14:iconSet iconSet="3Triangles">
              <x14:cfvo type="percent">
                <xm:f>0</xm:f>
              </x14:cfvo>
              <x14:cfvo type="percent">
                <xm:f>33</xm:f>
              </x14:cfvo>
              <x14:cfvo type="percent">
                <xm:f>67</xm:f>
              </x14:cfvo>
            </x14:iconSet>
          </x14:cfRule>
          <xm:sqref>G6:H7</xm:sqref>
        </x14:conditionalFormatting>
      </x14:conditionalFormattings>
    </ex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36EE5-9527-4460-B6CE-881B9801E22D}">
  <sheetPr codeName="Hoja3">
    <tabColor theme="8"/>
  </sheetPr>
  <dimension ref="A1:S47"/>
  <sheetViews>
    <sheetView showRowColHeaders="0" topLeftCell="A4" zoomScale="90" zoomScaleNormal="90" workbookViewId="0">
      <selection activeCell="S21" sqref="S21"/>
    </sheetView>
  </sheetViews>
  <sheetFormatPr baseColWidth="10" defaultColWidth="0" defaultRowHeight="15" zeroHeight="1" x14ac:dyDescent="0.25"/>
  <cols>
    <col min="1" max="1" width="4" style="16" customWidth="1"/>
    <col min="2" max="18" width="11.42578125" style="16" customWidth="1"/>
    <col min="19" max="19" width="4.85546875" style="16" bestFit="1" customWidth="1"/>
    <col min="20" max="16384" width="11.42578125" style="16" hidden="1"/>
  </cols>
  <sheetData>
    <row r="1" spans="1:1" x14ac:dyDescent="0.25">
      <c r="A1" s="77">
        <f>MAX(Data_Día!B:B)</f>
        <v>45393.709768518522</v>
      </c>
    </row>
    <row r="2" spans="1:1" x14ac:dyDescent="0.25"/>
    <row r="3" spans="1:1" s="27" customFormat="1" x14ac:dyDescent="0.25"/>
    <row r="4" spans="1:1" s="27" customFormat="1" ht="9.75" customHeight="1" x14ac:dyDescent="0.25"/>
    <row r="5" spans="1:1" x14ac:dyDescent="0.25"/>
    <row r="6" spans="1:1" x14ac:dyDescent="0.25"/>
    <row r="7" spans="1:1" x14ac:dyDescent="0.25"/>
    <row r="8" spans="1:1" x14ac:dyDescent="0.25"/>
    <row r="9" spans="1:1" x14ac:dyDescent="0.25"/>
    <row r="10" spans="1:1" x14ac:dyDescent="0.25"/>
    <row r="11" spans="1:1" x14ac:dyDescent="0.25"/>
    <row r="12" spans="1:1" x14ac:dyDescent="0.25"/>
    <row r="13" spans="1:1" x14ac:dyDescent="0.25"/>
    <row r="14" spans="1:1" x14ac:dyDescent="0.25"/>
    <row r="15" spans="1:1" x14ac:dyDescent="0.25"/>
    <row r="16" spans="1:1" x14ac:dyDescent="0.25"/>
    <row r="17" s="16" customFormat="1" x14ac:dyDescent="0.25"/>
    <row r="18" s="16" customFormat="1" x14ac:dyDescent="0.25"/>
    <row r="19" s="16" customFormat="1" x14ac:dyDescent="0.25"/>
    <row r="20" s="16" customFormat="1" x14ac:dyDescent="0.25"/>
    <row r="21" s="16" customFormat="1" x14ac:dyDescent="0.25"/>
    <row r="22" s="16" customFormat="1" x14ac:dyDescent="0.25"/>
    <row r="23" s="16" customFormat="1" x14ac:dyDescent="0.25"/>
    <row r="24" s="16" customFormat="1" x14ac:dyDescent="0.25"/>
    <row r="25" s="16" customFormat="1" x14ac:dyDescent="0.25"/>
    <row r="26" s="16" customFormat="1" x14ac:dyDescent="0.25"/>
    <row r="27" s="16" customFormat="1" x14ac:dyDescent="0.25"/>
    <row r="28" s="16" customFormat="1" x14ac:dyDescent="0.25"/>
    <row r="29" s="16" customFormat="1" x14ac:dyDescent="0.25"/>
    <row r="30" s="16" customFormat="1" x14ac:dyDescent="0.25"/>
    <row r="31" s="16" customFormat="1" x14ac:dyDescent="0.25"/>
    <row r="32" s="16" customFormat="1" x14ac:dyDescent="0.25"/>
    <row r="33" s="16" customFormat="1" x14ac:dyDescent="0.25"/>
    <row r="34" s="16" customFormat="1" x14ac:dyDescent="0.25"/>
    <row r="35" s="16" customFormat="1" x14ac:dyDescent="0.25"/>
    <row r="36" s="16" customFormat="1" x14ac:dyDescent="0.25"/>
    <row r="37" s="16" customFormat="1" x14ac:dyDescent="0.25"/>
    <row r="38" s="16" customFormat="1" x14ac:dyDescent="0.25"/>
    <row r="39" s="16" customFormat="1" x14ac:dyDescent="0.25"/>
    <row r="40" s="16" customFormat="1" x14ac:dyDescent="0.25"/>
    <row r="41" s="16" customFormat="1" x14ac:dyDescent="0.25"/>
    <row r="42" s="16" customFormat="1" x14ac:dyDescent="0.25"/>
    <row r="43" s="16" customFormat="1" hidden="1" x14ac:dyDescent="0.25"/>
    <row r="44" s="16" customFormat="1" hidden="1" x14ac:dyDescent="0.25"/>
    <row r="45" s="16" customFormat="1" hidden="1" x14ac:dyDescent="0.25"/>
    <row r="46" s="16" customFormat="1" hidden="1" x14ac:dyDescent="0.25"/>
    <row r="47" s="16" customFormat="1" hidden="1" x14ac:dyDescent="0.25"/>
  </sheetData>
  <sheetProtection selectLockedCells="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E9B1CE-5FBA-41CD-99AE-CC8C8550E084}">
  <sheetPr codeName="Hoja6">
    <tabColor rgb="FF00B050"/>
  </sheetPr>
  <dimension ref="A1:H72"/>
  <sheetViews>
    <sheetView showGridLines="0" showRowColHeaders="0" workbookViewId="0">
      <pane ySplit="1" topLeftCell="A65" activePane="bottomLeft" state="frozen"/>
      <selection pane="bottomLeft" activeCell="A85" sqref="A85"/>
    </sheetView>
  </sheetViews>
  <sheetFormatPr baseColWidth="10" defaultRowHeight="15" x14ac:dyDescent="0.25"/>
  <cols>
    <col min="1" max="1" width="37.28515625" bestFit="1" customWidth="1"/>
    <col min="2" max="2" width="19" style="22" bestFit="1" customWidth="1"/>
    <col min="3" max="3" width="17.7109375" style="22" bestFit="1" customWidth="1"/>
    <col min="4" max="4" width="18.85546875" style="21" bestFit="1" customWidth="1"/>
    <col min="5" max="5" width="11.7109375" style="22" bestFit="1" customWidth="1"/>
    <col min="6" max="6" width="15.7109375" style="22" bestFit="1" customWidth="1"/>
    <col min="7" max="7" width="19.28515625" bestFit="1" customWidth="1"/>
    <col min="8" max="8" width="12" style="43" bestFit="1" customWidth="1"/>
  </cols>
  <sheetData>
    <row r="1" spans="1:8" x14ac:dyDescent="0.25">
      <c r="A1" s="8" t="s">
        <v>33</v>
      </c>
      <c r="B1" s="41" t="s">
        <v>63</v>
      </c>
      <c r="C1" s="41" t="s">
        <v>38</v>
      </c>
      <c r="D1" s="40" t="s">
        <v>67</v>
      </c>
      <c r="E1" s="41" t="s">
        <v>39</v>
      </c>
      <c r="F1" s="41" t="s">
        <v>30</v>
      </c>
      <c r="G1" s="8" t="s">
        <v>37</v>
      </c>
      <c r="H1" s="42" t="s">
        <v>68</v>
      </c>
    </row>
    <row r="2" spans="1:8" x14ac:dyDescent="0.25">
      <c r="A2" s="61" t="s">
        <v>90</v>
      </c>
      <c r="B2" s="62">
        <v>11380</v>
      </c>
      <c r="C2" s="63">
        <v>27903</v>
      </c>
      <c r="D2" s="64">
        <v>6.8846149101271917E-2</v>
      </c>
      <c r="E2" s="63">
        <v>8604</v>
      </c>
      <c r="F2" s="63">
        <v>2776</v>
      </c>
      <c r="G2" s="65" t="s">
        <v>26</v>
      </c>
      <c r="H2" s="66">
        <v>45392</v>
      </c>
    </row>
    <row r="3" spans="1:8" x14ac:dyDescent="0.25">
      <c r="A3" s="61" t="s">
        <v>97</v>
      </c>
      <c r="B3" s="62">
        <v>11381</v>
      </c>
      <c r="C3" s="63">
        <v>27827</v>
      </c>
      <c r="D3" s="64">
        <v>6.8658631367275694E-2</v>
      </c>
      <c r="E3" s="63">
        <v>8672</v>
      </c>
      <c r="F3" s="63">
        <v>2709</v>
      </c>
      <c r="G3" s="65" t="s">
        <v>26</v>
      </c>
      <c r="H3" s="66">
        <v>45392</v>
      </c>
    </row>
    <row r="4" spans="1:8" x14ac:dyDescent="0.25">
      <c r="A4" s="61" t="s">
        <v>94</v>
      </c>
      <c r="B4" s="62">
        <v>9016</v>
      </c>
      <c r="C4" s="63">
        <v>25969</v>
      </c>
      <c r="D4" s="64">
        <v>6.4074316238789036E-2</v>
      </c>
      <c r="E4" s="63">
        <v>4280</v>
      </c>
      <c r="F4" s="63">
        <v>4736</v>
      </c>
      <c r="G4" s="65" t="s">
        <v>26</v>
      </c>
      <c r="H4" s="66">
        <v>45392</v>
      </c>
    </row>
    <row r="5" spans="1:8" x14ac:dyDescent="0.25">
      <c r="A5" s="61" t="s">
        <v>98</v>
      </c>
      <c r="B5" s="62">
        <v>11382</v>
      </c>
      <c r="C5" s="63">
        <v>25962</v>
      </c>
      <c r="D5" s="64">
        <v>6.4057044868552543E-2</v>
      </c>
      <c r="E5" s="63">
        <v>8730</v>
      </c>
      <c r="F5" s="63">
        <v>2652</v>
      </c>
      <c r="G5" s="65" t="s">
        <v>26</v>
      </c>
      <c r="H5" s="66">
        <v>45392</v>
      </c>
    </row>
    <row r="6" spans="1:8" x14ac:dyDescent="0.25">
      <c r="A6" s="61" t="s">
        <v>95</v>
      </c>
      <c r="B6" s="62">
        <v>9016</v>
      </c>
      <c r="C6" s="63">
        <v>25589</v>
      </c>
      <c r="D6" s="64">
        <v>6.3136727568807907E-2</v>
      </c>
      <c r="E6" s="63">
        <v>4376</v>
      </c>
      <c r="F6" s="63">
        <v>4640</v>
      </c>
      <c r="G6" s="65" t="s">
        <v>26</v>
      </c>
      <c r="H6" s="66">
        <v>45392</v>
      </c>
    </row>
    <row r="7" spans="1:8" x14ac:dyDescent="0.25">
      <c r="A7" s="61" t="s">
        <v>93</v>
      </c>
      <c r="B7" s="62">
        <v>9016</v>
      </c>
      <c r="C7" s="63">
        <v>25041</v>
      </c>
      <c r="D7" s="64">
        <v>6.1784626013150913E-2</v>
      </c>
      <c r="E7" s="63">
        <v>4361</v>
      </c>
      <c r="F7" s="63">
        <v>4655</v>
      </c>
      <c r="G7" s="65" t="s">
        <v>26</v>
      </c>
      <c r="H7" s="66">
        <v>45392</v>
      </c>
    </row>
    <row r="8" spans="1:8" x14ac:dyDescent="0.25">
      <c r="A8" s="61" t="s">
        <v>91</v>
      </c>
      <c r="B8" s="62">
        <v>9016</v>
      </c>
      <c r="C8" s="63">
        <v>24897</v>
      </c>
      <c r="D8" s="64">
        <v>6.1429329254000173E-2</v>
      </c>
      <c r="E8" s="63">
        <v>4622</v>
      </c>
      <c r="F8" s="63">
        <v>4394</v>
      </c>
      <c r="G8" s="65" t="s">
        <v>26</v>
      </c>
      <c r="H8" s="66">
        <v>45392</v>
      </c>
    </row>
    <row r="9" spans="1:8" x14ac:dyDescent="0.25">
      <c r="A9" s="61" t="s">
        <v>92</v>
      </c>
      <c r="B9" s="62">
        <v>9016</v>
      </c>
      <c r="C9" s="63">
        <v>24522</v>
      </c>
      <c r="D9" s="64">
        <v>6.0504077277045119E-2</v>
      </c>
      <c r="E9" s="63">
        <v>4666</v>
      </c>
      <c r="F9" s="63">
        <v>4350</v>
      </c>
      <c r="G9" s="65" t="s">
        <v>26</v>
      </c>
      <c r="H9" s="66">
        <v>45392</v>
      </c>
    </row>
    <row r="10" spans="1:8" x14ac:dyDescent="0.25">
      <c r="A10" s="61" t="s">
        <v>96</v>
      </c>
      <c r="B10" s="62">
        <v>9016</v>
      </c>
      <c r="C10" s="63">
        <v>24415</v>
      </c>
      <c r="D10" s="64">
        <v>6.0240072046287271E-2</v>
      </c>
      <c r="E10" s="63">
        <v>4803</v>
      </c>
      <c r="F10" s="63">
        <v>4213</v>
      </c>
      <c r="G10" s="65" t="s">
        <v>26</v>
      </c>
      <c r="H10" s="66">
        <v>45392</v>
      </c>
    </row>
    <row r="11" spans="1:8" x14ac:dyDescent="0.25">
      <c r="A11" s="61" t="s">
        <v>86</v>
      </c>
      <c r="B11" s="62">
        <v>5999</v>
      </c>
      <c r="C11" s="63">
        <v>20390</v>
      </c>
      <c r="D11" s="64">
        <v>5.0309034160302989E-2</v>
      </c>
      <c r="E11" s="63">
        <v>3692</v>
      </c>
      <c r="F11" s="63">
        <v>2307</v>
      </c>
      <c r="G11" s="65" t="s">
        <v>19</v>
      </c>
      <c r="H11" s="66">
        <v>45392</v>
      </c>
    </row>
    <row r="12" spans="1:8" x14ac:dyDescent="0.25">
      <c r="A12" s="61" t="s">
        <v>87</v>
      </c>
      <c r="B12" s="62">
        <v>6602</v>
      </c>
      <c r="C12" s="63">
        <v>17677</v>
      </c>
      <c r="D12" s="64">
        <v>4.3615144524358801E-2</v>
      </c>
      <c r="E12" s="63">
        <v>3011</v>
      </c>
      <c r="F12" s="63">
        <v>3591</v>
      </c>
      <c r="G12" s="65" t="s">
        <v>19</v>
      </c>
      <c r="H12" s="66">
        <v>45392</v>
      </c>
    </row>
    <row r="13" spans="1:8" x14ac:dyDescent="0.25">
      <c r="A13" s="61" t="s">
        <v>85</v>
      </c>
      <c r="B13" s="62">
        <v>6601</v>
      </c>
      <c r="C13" s="63">
        <v>17078</v>
      </c>
      <c r="D13" s="64">
        <v>4.2137208699835921E-2</v>
      </c>
      <c r="E13" s="63">
        <v>4284</v>
      </c>
      <c r="F13" s="63">
        <v>2317</v>
      </c>
      <c r="G13" s="65" t="s">
        <v>19</v>
      </c>
      <c r="H13" s="66">
        <v>45392</v>
      </c>
    </row>
    <row r="14" spans="1:8" x14ac:dyDescent="0.25">
      <c r="A14" s="61" t="s">
        <v>89</v>
      </c>
      <c r="B14" s="62">
        <v>6603</v>
      </c>
      <c r="C14" s="63">
        <v>16874</v>
      </c>
      <c r="D14" s="64">
        <v>4.1633871624372369E-2</v>
      </c>
      <c r="E14" s="63">
        <v>3779</v>
      </c>
      <c r="F14" s="63">
        <v>2824</v>
      </c>
      <c r="G14" s="65" t="s">
        <v>19</v>
      </c>
      <c r="H14" s="66">
        <v>45392</v>
      </c>
    </row>
    <row r="15" spans="1:8" x14ac:dyDescent="0.25">
      <c r="A15" s="61" t="s">
        <v>83</v>
      </c>
      <c r="B15" s="62">
        <v>6602</v>
      </c>
      <c r="C15" s="63">
        <v>16791</v>
      </c>
      <c r="D15" s="64">
        <v>4.1429082520139653E-2</v>
      </c>
      <c r="E15" s="63">
        <v>3848</v>
      </c>
      <c r="F15" s="63">
        <v>2754</v>
      </c>
      <c r="G15" s="65" t="s">
        <v>19</v>
      </c>
      <c r="H15" s="66">
        <v>45392</v>
      </c>
    </row>
    <row r="16" spans="1:8" x14ac:dyDescent="0.25">
      <c r="A16" s="61" t="s">
        <v>82</v>
      </c>
      <c r="B16" s="62">
        <v>6602</v>
      </c>
      <c r="C16" s="63">
        <v>16782</v>
      </c>
      <c r="D16" s="64">
        <v>4.1406876472692727E-2</v>
      </c>
      <c r="E16" s="63">
        <v>4145</v>
      </c>
      <c r="F16" s="63">
        <v>2457</v>
      </c>
      <c r="G16" s="65" t="s">
        <v>19</v>
      </c>
      <c r="H16" s="66">
        <v>45392</v>
      </c>
    </row>
    <row r="17" spans="1:8" x14ac:dyDescent="0.25">
      <c r="A17" s="61" t="s">
        <v>84</v>
      </c>
      <c r="B17" s="62">
        <v>6601</v>
      </c>
      <c r="C17" s="63">
        <v>16741</v>
      </c>
      <c r="D17" s="64">
        <v>4.1305715589878972E-2</v>
      </c>
      <c r="E17" s="63">
        <v>3873</v>
      </c>
      <c r="F17" s="63">
        <v>2728</v>
      </c>
      <c r="G17" s="65" t="s">
        <v>19</v>
      </c>
      <c r="H17" s="66">
        <v>45392</v>
      </c>
    </row>
    <row r="18" spans="1:8" x14ac:dyDescent="0.25">
      <c r="A18" s="61" t="s">
        <v>79</v>
      </c>
      <c r="B18" s="62">
        <v>6602</v>
      </c>
      <c r="C18" s="63">
        <v>16650</v>
      </c>
      <c r="D18" s="64">
        <v>4.1081187776804556E-2</v>
      </c>
      <c r="E18" s="63">
        <v>3916</v>
      </c>
      <c r="F18" s="63">
        <v>2686</v>
      </c>
      <c r="G18" s="65" t="s">
        <v>19</v>
      </c>
      <c r="H18" s="66">
        <v>45392</v>
      </c>
    </row>
    <row r="19" spans="1:8" x14ac:dyDescent="0.25">
      <c r="A19" s="61" t="s">
        <v>88</v>
      </c>
      <c r="B19" s="62">
        <v>6603</v>
      </c>
      <c r="C19" s="63">
        <v>16645</v>
      </c>
      <c r="D19" s="64">
        <v>4.1068851083778481E-2</v>
      </c>
      <c r="E19" s="63">
        <v>4240</v>
      </c>
      <c r="F19" s="63">
        <v>2363</v>
      </c>
      <c r="G19" s="65" t="s">
        <v>19</v>
      </c>
      <c r="H19" s="66">
        <v>45392</v>
      </c>
    </row>
    <row r="20" spans="1:8" x14ac:dyDescent="0.25">
      <c r="A20" s="61" t="s">
        <v>81</v>
      </c>
      <c r="B20" s="62">
        <v>6602</v>
      </c>
      <c r="C20" s="63">
        <v>16613</v>
      </c>
      <c r="D20" s="64">
        <v>4.098989624841165E-2</v>
      </c>
      <c r="E20" s="63">
        <v>3942</v>
      </c>
      <c r="F20" s="63">
        <v>2660</v>
      </c>
      <c r="G20" s="65" t="s">
        <v>19</v>
      </c>
      <c r="H20" s="66">
        <v>45392</v>
      </c>
    </row>
    <row r="21" spans="1:8" x14ac:dyDescent="0.25">
      <c r="A21" s="61" t="s">
        <v>80</v>
      </c>
      <c r="B21" s="62">
        <v>6601</v>
      </c>
      <c r="C21" s="63">
        <v>929</v>
      </c>
      <c r="D21" s="64">
        <v>2.2921575642433291E-3</v>
      </c>
      <c r="E21" s="63">
        <v>347</v>
      </c>
      <c r="F21" s="63">
        <v>6254</v>
      </c>
      <c r="G21" s="65" t="s">
        <v>19</v>
      </c>
      <c r="H21" s="66">
        <v>45392</v>
      </c>
    </row>
    <row r="22" spans="1:8" x14ac:dyDescent="0.25">
      <c r="A22" s="67" t="s">
        <v>99</v>
      </c>
      <c r="B22" s="62">
        <v>13139</v>
      </c>
      <c r="C22" s="63">
        <v>34325</v>
      </c>
      <c r="D22" s="64">
        <v>0.12276246848232328</v>
      </c>
      <c r="E22" s="63">
        <v>11421</v>
      </c>
      <c r="F22" s="63">
        <v>1718</v>
      </c>
      <c r="G22" s="68" t="s">
        <v>26</v>
      </c>
      <c r="H22" s="66">
        <v>45393</v>
      </c>
    </row>
    <row r="23" spans="1:8" x14ac:dyDescent="0.25">
      <c r="A23" s="67" t="s">
        <v>97</v>
      </c>
      <c r="B23" s="62">
        <v>13140</v>
      </c>
      <c r="C23" s="63">
        <v>34175</v>
      </c>
      <c r="D23" s="64">
        <v>0.122225997389174</v>
      </c>
      <c r="E23" s="63">
        <v>11333</v>
      </c>
      <c r="F23" s="63">
        <v>1807</v>
      </c>
      <c r="G23" s="68" t="s">
        <v>26</v>
      </c>
      <c r="H23" s="66">
        <v>45393</v>
      </c>
    </row>
    <row r="24" spans="1:8" x14ac:dyDescent="0.25">
      <c r="A24" s="67" t="s">
        <v>90</v>
      </c>
      <c r="B24" s="62">
        <v>13140</v>
      </c>
      <c r="C24" s="63">
        <v>34145</v>
      </c>
      <c r="D24" s="64">
        <v>0.12211870317054416</v>
      </c>
      <c r="E24" s="63">
        <v>11380</v>
      </c>
      <c r="F24" s="63">
        <v>1760</v>
      </c>
      <c r="G24" s="68" t="s">
        <v>26</v>
      </c>
      <c r="H24" s="66">
        <v>45393</v>
      </c>
    </row>
    <row r="25" spans="1:8" x14ac:dyDescent="0.25">
      <c r="A25" s="67" t="s">
        <v>100</v>
      </c>
      <c r="B25" s="62">
        <v>12059</v>
      </c>
      <c r="C25" s="63">
        <v>33026</v>
      </c>
      <c r="D25" s="64">
        <v>0.11811662881565065</v>
      </c>
      <c r="E25" s="63">
        <v>10129</v>
      </c>
      <c r="F25" s="63">
        <v>1930</v>
      </c>
      <c r="G25" s="68" t="s">
        <v>26</v>
      </c>
      <c r="H25" s="66">
        <v>45393</v>
      </c>
    </row>
    <row r="26" spans="1:8" x14ac:dyDescent="0.25">
      <c r="A26" s="67" t="s">
        <v>98</v>
      </c>
      <c r="B26" s="62">
        <v>13139</v>
      </c>
      <c r="C26" s="63">
        <v>19631</v>
      </c>
      <c r="D26" s="64">
        <v>7.0209760197421367E-2</v>
      </c>
      <c r="E26" s="63">
        <v>10989</v>
      </c>
      <c r="F26" s="63">
        <v>2150</v>
      </c>
      <c r="G26" s="68" t="s">
        <v>26</v>
      </c>
      <c r="H26" s="66">
        <v>45393</v>
      </c>
    </row>
    <row r="27" spans="1:8" x14ac:dyDescent="0.25">
      <c r="A27" s="67" t="s">
        <v>85</v>
      </c>
      <c r="B27" s="62">
        <v>6043</v>
      </c>
      <c r="C27" s="63">
        <v>14966</v>
      </c>
      <c r="D27" s="64">
        <v>5.352550920047925E-2</v>
      </c>
      <c r="E27" s="63">
        <v>3199</v>
      </c>
      <c r="F27" s="63">
        <v>2844</v>
      </c>
      <c r="G27" s="68" t="s">
        <v>19</v>
      </c>
      <c r="H27" s="66">
        <v>45393</v>
      </c>
    </row>
    <row r="28" spans="1:8" x14ac:dyDescent="0.25">
      <c r="A28" s="67" t="s">
        <v>82</v>
      </c>
      <c r="B28" s="62">
        <v>6042</v>
      </c>
      <c r="C28" s="63">
        <v>14282</v>
      </c>
      <c r="D28" s="64">
        <v>5.1079201015718605E-2</v>
      </c>
      <c r="E28" s="63">
        <v>3333</v>
      </c>
      <c r="F28" s="63">
        <v>2709</v>
      </c>
      <c r="G28" s="68" t="s">
        <v>19</v>
      </c>
      <c r="H28" s="66">
        <v>45393</v>
      </c>
    </row>
    <row r="29" spans="1:8" x14ac:dyDescent="0.25">
      <c r="A29" s="67" t="s">
        <v>79</v>
      </c>
      <c r="B29" s="62">
        <v>6042</v>
      </c>
      <c r="C29" s="63">
        <v>13689</v>
      </c>
      <c r="D29" s="64">
        <v>4.8958351960801852E-2</v>
      </c>
      <c r="E29" s="63">
        <v>3010</v>
      </c>
      <c r="F29" s="63">
        <v>3032</v>
      </c>
      <c r="G29" s="68" t="s">
        <v>19</v>
      </c>
      <c r="H29" s="66">
        <v>45393</v>
      </c>
    </row>
    <row r="30" spans="1:8" x14ac:dyDescent="0.25">
      <c r="A30" s="67" t="s">
        <v>86</v>
      </c>
      <c r="B30" s="62">
        <v>6042</v>
      </c>
      <c r="C30" s="63">
        <v>11611</v>
      </c>
      <c r="D30" s="64">
        <v>4.1526439083707373E-2</v>
      </c>
      <c r="E30" s="63">
        <v>1717</v>
      </c>
      <c r="F30" s="63">
        <v>4325</v>
      </c>
      <c r="G30" s="68" t="s">
        <v>19</v>
      </c>
      <c r="H30" s="66">
        <v>45393</v>
      </c>
    </row>
    <row r="31" spans="1:8" x14ac:dyDescent="0.25">
      <c r="A31" s="67" t="s">
        <v>88</v>
      </c>
      <c r="B31" s="62">
        <v>6043</v>
      </c>
      <c r="C31" s="63">
        <v>11574</v>
      </c>
      <c r="D31" s="64">
        <v>4.1394109547397216E-2</v>
      </c>
      <c r="E31" s="63">
        <v>1725</v>
      </c>
      <c r="F31" s="63">
        <v>4318</v>
      </c>
      <c r="G31" s="68" t="s">
        <v>19</v>
      </c>
      <c r="H31" s="66">
        <v>45393</v>
      </c>
    </row>
    <row r="32" spans="1:8" x14ac:dyDescent="0.25">
      <c r="A32" s="67" t="s">
        <v>81</v>
      </c>
      <c r="B32" s="62">
        <v>6042</v>
      </c>
      <c r="C32" s="63">
        <v>11420</v>
      </c>
      <c r="D32" s="64">
        <v>4.0843332558430638E-2</v>
      </c>
      <c r="E32" s="63">
        <v>1356</v>
      </c>
      <c r="F32" s="63">
        <v>4686</v>
      </c>
      <c r="G32" s="68" t="s">
        <v>19</v>
      </c>
      <c r="H32" s="66">
        <v>45393</v>
      </c>
    </row>
    <row r="33" spans="1:8" x14ac:dyDescent="0.25">
      <c r="A33" s="67" t="s">
        <v>84</v>
      </c>
      <c r="B33" s="62">
        <v>6042</v>
      </c>
      <c r="C33" s="63">
        <v>11197</v>
      </c>
      <c r="D33" s="64">
        <v>4.0045778866615402E-2</v>
      </c>
      <c r="E33" s="63">
        <v>1611</v>
      </c>
      <c r="F33" s="63">
        <v>4431</v>
      </c>
      <c r="G33" s="68" t="s">
        <v>19</v>
      </c>
      <c r="H33" s="66">
        <v>45393</v>
      </c>
    </row>
    <row r="34" spans="1:8" x14ac:dyDescent="0.25">
      <c r="A34" s="67" t="s">
        <v>87</v>
      </c>
      <c r="B34" s="62">
        <v>6043</v>
      </c>
      <c r="C34" s="63">
        <v>6043</v>
      </c>
      <c r="D34" s="64">
        <v>2.1612632106006689E-2</v>
      </c>
      <c r="E34" s="63">
        <v>934</v>
      </c>
      <c r="F34" s="63">
        <v>5109</v>
      </c>
      <c r="G34" s="68" t="s">
        <v>19</v>
      </c>
      <c r="H34" s="66">
        <v>45393</v>
      </c>
    </row>
    <row r="35" spans="1:8" x14ac:dyDescent="0.25">
      <c r="A35" s="67" t="s">
        <v>89</v>
      </c>
      <c r="B35" s="62">
        <v>6042</v>
      </c>
      <c r="C35" s="63">
        <v>6042</v>
      </c>
      <c r="D35" s="64">
        <v>2.1609055632052357E-2</v>
      </c>
      <c r="E35" s="63">
        <v>1117</v>
      </c>
      <c r="F35" s="63">
        <v>4925</v>
      </c>
      <c r="G35" s="68" t="s">
        <v>19</v>
      </c>
      <c r="H35" s="66">
        <v>45393</v>
      </c>
    </row>
    <row r="36" spans="1:8" x14ac:dyDescent="0.25">
      <c r="A36" s="67" t="s">
        <v>83</v>
      </c>
      <c r="B36" s="62">
        <v>6042</v>
      </c>
      <c r="C36" s="63">
        <v>6042</v>
      </c>
      <c r="D36" s="64">
        <v>2.1609055632052357E-2</v>
      </c>
      <c r="E36" s="63">
        <v>1241</v>
      </c>
      <c r="F36" s="63">
        <v>4801</v>
      </c>
      <c r="G36" s="68" t="s">
        <v>19</v>
      </c>
      <c r="H36" s="66">
        <v>45393</v>
      </c>
    </row>
    <row r="37" spans="1:8" x14ac:dyDescent="0.25">
      <c r="A37" s="67" t="s">
        <v>94</v>
      </c>
      <c r="B37" s="62">
        <v>894</v>
      </c>
      <c r="C37" s="63">
        <v>3379</v>
      </c>
      <c r="D37" s="64">
        <v>1.2084905491675757E-2</v>
      </c>
      <c r="E37" s="63">
        <v>697</v>
      </c>
      <c r="F37" s="63">
        <v>197</v>
      </c>
      <c r="G37" s="68" t="s">
        <v>26</v>
      </c>
      <c r="H37" s="66">
        <v>45393</v>
      </c>
    </row>
    <row r="38" spans="1:8" x14ac:dyDescent="0.25">
      <c r="A38" s="67" t="s">
        <v>93</v>
      </c>
      <c r="B38" s="62">
        <v>893</v>
      </c>
      <c r="C38" s="63">
        <v>3089</v>
      </c>
      <c r="D38" s="64">
        <v>1.1047728044920513E-2</v>
      </c>
      <c r="E38" s="63">
        <v>687</v>
      </c>
      <c r="F38" s="63">
        <v>206</v>
      </c>
      <c r="G38" s="68" t="s">
        <v>26</v>
      </c>
      <c r="H38" s="66">
        <v>45393</v>
      </c>
    </row>
    <row r="39" spans="1:8" x14ac:dyDescent="0.25">
      <c r="A39" s="67" t="s">
        <v>91</v>
      </c>
      <c r="B39" s="62">
        <v>894</v>
      </c>
      <c r="C39" s="63">
        <v>3064</v>
      </c>
      <c r="D39" s="64">
        <v>1.0958316196062303E-2</v>
      </c>
      <c r="E39" s="63">
        <v>723</v>
      </c>
      <c r="F39" s="63">
        <v>171</v>
      </c>
      <c r="G39" s="68" t="s">
        <v>26</v>
      </c>
      <c r="H39" s="66">
        <v>45393</v>
      </c>
    </row>
    <row r="40" spans="1:8" x14ac:dyDescent="0.25">
      <c r="A40" s="67" t="s">
        <v>92</v>
      </c>
      <c r="B40" s="62">
        <v>893</v>
      </c>
      <c r="C40" s="63">
        <v>2975</v>
      </c>
      <c r="D40" s="64">
        <v>1.0640010014127073E-2</v>
      </c>
      <c r="E40" s="63">
        <v>702</v>
      </c>
      <c r="F40" s="63">
        <v>191</v>
      </c>
      <c r="G40" s="68" t="s">
        <v>26</v>
      </c>
      <c r="H40" s="66">
        <v>45393</v>
      </c>
    </row>
    <row r="41" spans="1:8" x14ac:dyDescent="0.25">
      <c r="A41" s="67" t="s">
        <v>95</v>
      </c>
      <c r="B41" s="62">
        <v>894</v>
      </c>
      <c r="C41" s="63">
        <v>2513</v>
      </c>
      <c r="D41" s="64">
        <v>8.9876790472273385E-3</v>
      </c>
      <c r="E41" s="63">
        <v>665</v>
      </c>
      <c r="F41" s="63">
        <v>229</v>
      </c>
      <c r="G41" s="68" t="s">
        <v>26</v>
      </c>
      <c r="H41" s="66">
        <v>45393</v>
      </c>
    </row>
    <row r="42" spans="1:8" x14ac:dyDescent="0.25">
      <c r="A42" s="67" t="s">
        <v>96</v>
      </c>
      <c r="B42" s="62">
        <v>894</v>
      </c>
      <c r="C42" s="63">
        <v>2359</v>
      </c>
      <c r="D42" s="64">
        <v>8.4369020582607604E-3</v>
      </c>
      <c r="E42" s="63">
        <v>651</v>
      </c>
      <c r="F42" s="63">
        <v>243</v>
      </c>
      <c r="G42" s="68" t="s">
        <v>26</v>
      </c>
      <c r="H42" s="66">
        <v>45393</v>
      </c>
    </row>
    <row r="43" spans="1:8" x14ac:dyDescent="0.25">
      <c r="A43" s="67" t="s">
        <v>80</v>
      </c>
      <c r="B43" s="62">
        <v>6042</v>
      </c>
      <c r="C43" s="63">
        <v>58</v>
      </c>
      <c r="D43" s="64">
        <v>2.0743548935104879E-4</v>
      </c>
      <c r="E43" s="63">
        <v>26</v>
      </c>
      <c r="F43" s="63">
        <v>6016</v>
      </c>
      <c r="G43" s="68" t="s">
        <v>19</v>
      </c>
      <c r="H43" s="66">
        <v>45393</v>
      </c>
    </row>
    <row r="44" spans="1:8" x14ac:dyDescent="0.25">
      <c r="A44" s="67" t="s">
        <v>100</v>
      </c>
      <c r="B44" s="62">
        <v>53967</v>
      </c>
      <c r="C44" s="63">
        <v>71463</v>
      </c>
      <c r="D44" s="64">
        <v>9.0697028039257235E-2</v>
      </c>
      <c r="E44" s="63">
        <v>24378</v>
      </c>
      <c r="F44" s="63">
        <v>29589</v>
      </c>
      <c r="G44" s="68" t="s">
        <v>26</v>
      </c>
      <c r="H44" s="66">
        <v>45394</v>
      </c>
    </row>
    <row r="45" spans="1:8" x14ac:dyDescent="0.25">
      <c r="A45" s="67" t="s">
        <v>102</v>
      </c>
      <c r="B45" s="62">
        <v>53972</v>
      </c>
      <c r="C45" s="63">
        <v>53972</v>
      </c>
      <c r="D45" s="64">
        <v>6.8498383741723581E-2</v>
      </c>
      <c r="E45" s="63">
        <v>26305</v>
      </c>
      <c r="F45" s="63">
        <v>27667</v>
      </c>
      <c r="G45" s="68" t="s">
        <v>26</v>
      </c>
      <c r="H45" s="66">
        <v>45394</v>
      </c>
    </row>
    <row r="46" spans="1:8" x14ac:dyDescent="0.25">
      <c r="A46" s="67" t="s">
        <v>108</v>
      </c>
      <c r="B46" s="62">
        <v>47776</v>
      </c>
      <c r="C46" s="63">
        <v>47776</v>
      </c>
      <c r="D46" s="64">
        <v>6.0634751012461754E-2</v>
      </c>
      <c r="E46" s="63">
        <v>26587</v>
      </c>
      <c r="F46" s="63">
        <v>21189</v>
      </c>
      <c r="G46" s="68" t="s">
        <v>26</v>
      </c>
      <c r="H46" s="66">
        <v>45394</v>
      </c>
    </row>
    <row r="47" spans="1:8" x14ac:dyDescent="0.25">
      <c r="A47" s="67" t="s">
        <v>101</v>
      </c>
      <c r="B47" s="62">
        <v>53958</v>
      </c>
      <c r="C47" s="63">
        <v>44096</v>
      </c>
      <c r="D47" s="64">
        <v>5.5964291289465701E-2</v>
      </c>
      <c r="E47" s="63">
        <v>16089</v>
      </c>
      <c r="F47" s="63">
        <v>37869</v>
      </c>
      <c r="G47" s="68" t="s">
        <v>26</v>
      </c>
      <c r="H47" s="66">
        <v>45394</v>
      </c>
    </row>
    <row r="48" spans="1:8" x14ac:dyDescent="0.25">
      <c r="A48" s="67" t="s">
        <v>94</v>
      </c>
      <c r="B48" s="62">
        <v>13355</v>
      </c>
      <c r="C48" s="63">
        <v>38292</v>
      </c>
      <c r="D48" s="64">
        <v>4.8598164052436062E-2</v>
      </c>
      <c r="E48" s="63">
        <v>6518</v>
      </c>
      <c r="F48" s="63">
        <v>6837</v>
      </c>
      <c r="G48" s="68" t="s">
        <v>26</v>
      </c>
      <c r="H48" s="66">
        <v>45394</v>
      </c>
    </row>
    <row r="49" spans="1:8" x14ac:dyDescent="0.25">
      <c r="A49" s="67" t="s">
        <v>104</v>
      </c>
      <c r="B49" s="62">
        <v>47495</v>
      </c>
      <c r="C49" s="63">
        <v>37062</v>
      </c>
      <c r="D49" s="64">
        <v>4.7037113655891194E-2</v>
      </c>
      <c r="E49" s="63">
        <v>21520</v>
      </c>
      <c r="F49" s="63">
        <v>25975</v>
      </c>
      <c r="G49" s="68" t="s">
        <v>26</v>
      </c>
      <c r="H49" s="66">
        <v>45394</v>
      </c>
    </row>
    <row r="50" spans="1:8" x14ac:dyDescent="0.25">
      <c r="A50" s="67" t="s">
        <v>99</v>
      </c>
      <c r="B50" s="62">
        <v>8370</v>
      </c>
      <c r="C50" s="63">
        <v>36556</v>
      </c>
      <c r="D50" s="64">
        <v>4.6394925443979232E-2</v>
      </c>
      <c r="E50" s="63">
        <v>5617</v>
      </c>
      <c r="F50" s="63">
        <v>2753</v>
      </c>
      <c r="G50" s="68" t="s">
        <v>26</v>
      </c>
      <c r="H50" s="66">
        <v>45394</v>
      </c>
    </row>
    <row r="51" spans="1:8" x14ac:dyDescent="0.25">
      <c r="A51" s="67" t="s">
        <v>90</v>
      </c>
      <c r="B51" s="62">
        <v>8370</v>
      </c>
      <c r="C51" s="63">
        <v>36219</v>
      </c>
      <c r="D51" s="64">
        <v>4.5967223018259215E-2</v>
      </c>
      <c r="E51" s="63">
        <v>5664</v>
      </c>
      <c r="F51" s="63">
        <v>2706</v>
      </c>
      <c r="G51" s="68" t="s">
        <v>26</v>
      </c>
      <c r="H51" s="66">
        <v>45394</v>
      </c>
    </row>
    <row r="52" spans="1:8" x14ac:dyDescent="0.25">
      <c r="A52" s="67" t="s">
        <v>95</v>
      </c>
      <c r="B52" s="62">
        <v>47431</v>
      </c>
      <c r="C52" s="63">
        <v>35769</v>
      </c>
      <c r="D52" s="64">
        <v>4.5396107019523277E-2</v>
      </c>
      <c r="E52" s="63">
        <v>20258</v>
      </c>
      <c r="F52" s="63">
        <v>27173</v>
      </c>
      <c r="G52" s="68" t="s">
        <v>26</v>
      </c>
      <c r="H52" s="66">
        <v>45394</v>
      </c>
    </row>
    <row r="53" spans="1:8" x14ac:dyDescent="0.25">
      <c r="A53" s="67" t="s">
        <v>106</v>
      </c>
      <c r="B53" s="62">
        <v>47161</v>
      </c>
      <c r="C53" s="63">
        <v>35379</v>
      </c>
      <c r="D53" s="64">
        <v>4.4901139820618809E-2</v>
      </c>
      <c r="E53" s="63">
        <v>20450</v>
      </c>
      <c r="F53" s="63">
        <v>26711</v>
      </c>
      <c r="G53" s="68" t="s">
        <v>26</v>
      </c>
      <c r="H53" s="66">
        <v>45394</v>
      </c>
    </row>
    <row r="54" spans="1:8" x14ac:dyDescent="0.25">
      <c r="A54" s="67" t="s">
        <v>96</v>
      </c>
      <c r="B54" s="62">
        <v>47321</v>
      </c>
      <c r="C54" s="63">
        <v>33284</v>
      </c>
      <c r="D54" s="64">
        <v>4.2242277559837095E-2</v>
      </c>
      <c r="E54" s="63">
        <v>19176</v>
      </c>
      <c r="F54" s="63">
        <v>28145</v>
      </c>
      <c r="G54" s="68" t="s">
        <v>26</v>
      </c>
      <c r="H54" s="66">
        <v>45394</v>
      </c>
    </row>
    <row r="55" spans="1:8" x14ac:dyDescent="0.25">
      <c r="A55" s="67" t="s">
        <v>92</v>
      </c>
      <c r="B55" s="62">
        <v>13355</v>
      </c>
      <c r="C55" s="63">
        <v>28318</v>
      </c>
      <c r="D55" s="64">
        <v>3.5939695227120143E-2</v>
      </c>
      <c r="E55" s="63">
        <v>6630</v>
      </c>
      <c r="F55" s="63">
        <v>6725</v>
      </c>
      <c r="G55" s="68" t="s">
        <v>26</v>
      </c>
      <c r="H55" s="66">
        <v>45394</v>
      </c>
    </row>
    <row r="56" spans="1:8" x14ac:dyDescent="0.25">
      <c r="A56" s="67" t="s">
        <v>91</v>
      </c>
      <c r="B56" s="62">
        <v>13355</v>
      </c>
      <c r="C56" s="63">
        <v>25571</v>
      </c>
      <c r="D56" s="64">
        <v>3.2453349341503256E-2</v>
      </c>
      <c r="E56" s="63">
        <v>6592</v>
      </c>
      <c r="F56" s="63">
        <v>6763</v>
      </c>
      <c r="G56" s="68" t="s">
        <v>26</v>
      </c>
      <c r="H56" s="66">
        <v>45394</v>
      </c>
    </row>
    <row r="57" spans="1:8" x14ac:dyDescent="0.25">
      <c r="A57" s="67" t="s">
        <v>85</v>
      </c>
      <c r="B57" s="62">
        <v>6089</v>
      </c>
      <c r="C57" s="63">
        <v>25066</v>
      </c>
      <c r="D57" s="64">
        <v>3.1812430276255153E-2</v>
      </c>
      <c r="E57" s="63">
        <v>4902</v>
      </c>
      <c r="F57" s="63">
        <v>1187</v>
      </c>
      <c r="G57" s="68" t="s">
        <v>19</v>
      </c>
      <c r="H57" s="66">
        <v>45394</v>
      </c>
    </row>
    <row r="58" spans="1:8" x14ac:dyDescent="0.25">
      <c r="A58" s="67" t="s">
        <v>103</v>
      </c>
      <c r="B58" s="62">
        <v>47054</v>
      </c>
      <c r="C58" s="63">
        <v>23394</v>
      </c>
      <c r="D58" s="64">
        <v>2.9690417054285212E-2</v>
      </c>
      <c r="E58" s="63">
        <v>13512</v>
      </c>
      <c r="F58" s="63">
        <v>33542</v>
      </c>
      <c r="G58" s="68" t="s">
        <v>26</v>
      </c>
      <c r="H58" s="66">
        <v>45394</v>
      </c>
    </row>
    <row r="59" spans="1:8" x14ac:dyDescent="0.25">
      <c r="A59" s="67" t="s">
        <v>98</v>
      </c>
      <c r="B59" s="62">
        <v>8370</v>
      </c>
      <c r="C59" s="63">
        <v>21485</v>
      </c>
      <c r="D59" s="64">
        <v>2.7267616072981008E-2</v>
      </c>
      <c r="E59" s="63">
        <v>5567</v>
      </c>
      <c r="F59" s="63">
        <v>2803</v>
      </c>
      <c r="G59" s="68" t="s">
        <v>26</v>
      </c>
      <c r="H59" s="66">
        <v>45394</v>
      </c>
    </row>
    <row r="60" spans="1:8" x14ac:dyDescent="0.25">
      <c r="A60" s="67" t="s">
        <v>88</v>
      </c>
      <c r="B60" s="62">
        <v>6090</v>
      </c>
      <c r="C60" s="63">
        <v>19975</v>
      </c>
      <c r="D60" s="64">
        <v>2.5351204610556E-2</v>
      </c>
      <c r="E60" s="63">
        <v>3866</v>
      </c>
      <c r="F60" s="63">
        <v>2224</v>
      </c>
      <c r="G60" s="68" t="s">
        <v>19</v>
      </c>
      <c r="H60" s="66">
        <v>45394</v>
      </c>
    </row>
    <row r="61" spans="1:8" x14ac:dyDescent="0.25">
      <c r="A61" s="67" t="s">
        <v>83</v>
      </c>
      <c r="B61" s="62">
        <v>6090</v>
      </c>
      <c r="C61" s="63">
        <v>18731</v>
      </c>
      <c r="D61" s="64">
        <v>2.377238616071712E-2</v>
      </c>
      <c r="E61" s="63">
        <v>4281</v>
      </c>
      <c r="F61" s="63">
        <v>1809</v>
      </c>
      <c r="G61" s="68" t="s">
        <v>19</v>
      </c>
      <c r="H61" s="66">
        <v>45394</v>
      </c>
    </row>
    <row r="62" spans="1:8" x14ac:dyDescent="0.25">
      <c r="A62" s="67" t="s">
        <v>84</v>
      </c>
      <c r="B62" s="62">
        <v>6090</v>
      </c>
      <c r="C62" s="63">
        <v>18482</v>
      </c>
      <c r="D62" s="64">
        <v>2.3456368641416571E-2</v>
      </c>
      <c r="E62" s="63">
        <v>4176</v>
      </c>
      <c r="F62" s="63">
        <v>1914</v>
      </c>
      <c r="G62" s="68" t="s">
        <v>19</v>
      </c>
      <c r="H62" s="66">
        <v>45394</v>
      </c>
    </row>
    <row r="63" spans="1:8" x14ac:dyDescent="0.25">
      <c r="A63" s="67" t="s">
        <v>86</v>
      </c>
      <c r="B63" s="62">
        <v>6090</v>
      </c>
      <c r="C63" s="63">
        <v>18261</v>
      </c>
      <c r="D63" s="64">
        <v>2.3175887228704038E-2</v>
      </c>
      <c r="E63" s="63">
        <v>3695</v>
      </c>
      <c r="F63" s="63">
        <v>2395</v>
      </c>
      <c r="G63" s="68" t="s">
        <v>19</v>
      </c>
      <c r="H63" s="66">
        <v>45394</v>
      </c>
    </row>
    <row r="64" spans="1:8" x14ac:dyDescent="0.25">
      <c r="A64" s="67" t="s">
        <v>81</v>
      </c>
      <c r="B64" s="62">
        <v>6090</v>
      </c>
      <c r="C64" s="63">
        <v>17972</v>
      </c>
      <c r="D64" s="64">
        <v>2.2809103842849187E-2</v>
      </c>
      <c r="E64" s="63">
        <v>4467</v>
      </c>
      <c r="F64" s="63">
        <v>1623</v>
      </c>
      <c r="G64" s="68" t="s">
        <v>19</v>
      </c>
      <c r="H64" s="66">
        <v>45394</v>
      </c>
    </row>
    <row r="65" spans="1:8" x14ac:dyDescent="0.25">
      <c r="A65" s="67" t="s">
        <v>105</v>
      </c>
      <c r="B65" s="62">
        <v>52462</v>
      </c>
      <c r="C65" s="63">
        <v>17901</v>
      </c>
      <c r="D65" s="64">
        <v>2.271899442971529E-2</v>
      </c>
      <c r="E65" s="63">
        <v>10769</v>
      </c>
      <c r="F65" s="63">
        <v>41693</v>
      </c>
      <c r="G65" s="68" t="s">
        <v>26</v>
      </c>
      <c r="H65" s="66">
        <v>45394</v>
      </c>
    </row>
    <row r="66" spans="1:8" x14ac:dyDescent="0.25">
      <c r="A66" s="67" t="s">
        <v>89</v>
      </c>
      <c r="B66" s="62">
        <v>6090</v>
      </c>
      <c r="C66" s="63">
        <v>17648</v>
      </c>
      <c r="D66" s="64">
        <v>2.2397900323759313E-2</v>
      </c>
      <c r="E66" s="63">
        <v>4777</v>
      </c>
      <c r="F66" s="63">
        <v>1313</v>
      </c>
      <c r="G66" s="68" t="s">
        <v>19</v>
      </c>
      <c r="H66" s="66">
        <v>45394</v>
      </c>
    </row>
    <row r="67" spans="1:8" x14ac:dyDescent="0.25">
      <c r="A67" s="67" t="s">
        <v>107</v>
      </c>
      <c r="B67" s="62">
        <v>52065</v>
      </c>
      <c r="C67" s="63">
        <v>16645</v>
      </c>
      <c r="D67" s="64">
        <v>2.112494621991012E-2</v>
      </c>
      <c r="E67" s="63">
        <v>10114</v>
      </c>
      <c r="F67" s="63">
        <v>41951</v>
      </c>
      <c r="G67" s="68" t="s">
        <v>26</v>
      </c>
      <c r="H67" s="66">
        <v>45394</v>
      </c>
    </row>
    <row r="68" spans="1:8" x14ac:dyDescent="0.25">
      <c r="A68" s="67" t="s">
        <v>82</v>
      </c>
      <c r="B68" s="62">
        <v>6090</v>
      </c>
      <c r="C68" s="63">
        <v>16640</v>
      </c>
      <c r="D68" s="64">
        <v>2.1118600486590831E-2</v>
      </c>
      <c r="E68" s="63">
        <v>4239</v>
      </c>
      <c r="F68" s="63">
        <v>1851</v>
      </c>
      <c r="G68" s="68" t="s">
        <v>19</v>
      </c>
      <c r="H68" s="66">
        <v>45394</v>
      </c>
    </row>
    <row r="69" spans="1:8" x14ac:dyDescent="0.25">
      <c r="A69" s="67" t="s">
        <v>79</v>
      </c>
      <c r="B69" s="62">
        <v>6090</v>
      </c>
      <c r="C69" s="63">
        <v>14970</v>
      </c>
      <c r="D69" s="64">
        <v>1.8999125557948603E-2</v>
      </c>
      <c r="E69" s="63">
        <v>4391</v>
      </c>
      <c r="F69" s="63">
        <v>1699</v>
      </c>
      <c r="G69" s="68" t="s">
        <v>19</v>
      </c>
      <c r="H69" s="66">
        <v>45394</v>
      </c>
    </row>
    <row r="70" spans="1:8" x14ac:dyDescent="0.25">
      <c r="A70" s="67" t="s">
        <v>87</v>
      </c>
      <c r="B70" s="62">
        <v>6091</v>
      </c>
      <c r="C70" s="63">
        <v>12043</v>
      </c>
      <c r="D70" s="64">
        <v>1.5284333272837342E-2</v>
      </c>
      <c r="E70" s="63">
        <v>3850</v>
      </c>
      <c r="F70" s="63">
        <v>2241</v>
      </c>
      <c r="G70" s="68" t="s">
        <v>19</v>
      </c>
      <c r="H70" s="66">
        <v>45394</v>
      </c>
    </row>
    <row r="71" spans="1:8" x14ac:dyDescent="0.25">
      <c r="A71" s="67" t="s">
        <v>97</v>
      </c>
      <c r="B71" s="62">
        <v>499</v>
      </c>
      <c r="C71" s="63">
        <v>4156</v>
      </c>
      <c r="D71" s="64">
        <v>5.2745735349922773E-3</v>
      </c>
      <c r="E71" s="63">
        <v>355</v>
      </c>
      <c r="F71" s="63">
        <v>144</v>
      </c>
      <c r="G71" s="68" t="s">
        <v>26</v>
      </c>
      <c r="H71" s="66">
        <v>45394</v>
      </c>
    </row>
    <row r="72" spans="1:8" x14ac:dyDescent="0.25">
      <c r="A72" s="67" t="s">
        <v>80</v>
      </c>
      <c r="B72" s="62">
        <v>6090</v>
      </c>
      <c r="C72" s="63">
        <v>805</v>
      </c>
      <c r="D72" s="64">
        <v>1.0216630644053857E-3</v>
      </c>
      <c r="E72" s="63">
        <v>421</v>
      </c>
      <c r="F72" s="63">
        <v>5669</v>
      </c>
      <c r="G72" s="68" t="s">
        <v>19</v>
      </c>
      <c r="H72" s="66">
        <v>45394</v>
      </c>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963E5-C173-4B0F-ADD8-4CBF9A3BD7A5}">
  <sheetPr codeName="Hoja5">
    <tabColor rgb="FF00B050"/>
  </sheetPr>
  <dimension ref="J1:P42"/>
  <sheetViews>
    <sheetView showRowColHeaders="0" zoomScale="90" zoomScaleNormal="90" workbookViewId="0">
      <selection activeCell="A31" sqref="A31"/>
    </sheetView>
  </sheetViews>
  <sheetFormatPr baseColWidth="10" defaultColWidth="0" defaultRowHeight="15" zeroHeight="1" x14ac:dyDescent="0.25"/>
  <cols>
    <col min="1" max="8" width="11.42578125" style="16" customWidth="1"/>
    <col min="9" max="9" width="7.7109375" style="16" bestFit="1" customWidth="1"/>
    <col min="10" max="10" width="8.42578125" style="16" customWidth="1"/>
    <col min="11" max="11" width="28" style="16" customWidth="1"/>
    <col min="12" max="12" width="12.5703125" style="16" customWidth="1"/>
    <col min="13" max="13" width="12.85546875" style="16" bestFit="1" customWidth="1"/>
    <col min="14" max="14" width="13.85546875" style="16" customWidth="1"/>
    <col min="15" max="15" width="15.7109375" style="16" bestFit="1" customWidth="1"/>
    <col min="16" max="16" width="15" style="16" customWidth="1"/>
    <col min="17" max="17" width="4.42578125" style="16" customWidth="1"/>
    <col min="18" max="18" width="0" style="16" hidden="1" customWidth="1"/>
    <col min="19" max="16384" width="0" style="16" hidden="1"/>
  </cols>
  <sheetData>
    <row r="1" spans="10:16" x14ac:dyDescent="0.25">
      <c r="P1" s="45" t="str">
        <f ca="1">UPPER(TEXT(TODAY(),"MMMMMMMM"))</f>
        <v>APRIL</v>
      </c>
    </row>
    <row r="2" spans="10:16" x14ac:dyDescent="0.25"/>
    <row r="3" spans="10:16" x14ac:dyDescent="0.25"/>
    <row r="4" spans="10:16" x14ac:dyDescent="0.25"/>
    <row r="5" spans="10:16" x14ac:dyDescent="0.25"/>
    <row r="6" spans="10:16" x14ac:dyDescent="0.25"/>
    <row r="7" spans="10:16" x14ac:dyDescent="0.25">
      <c r="J7" s="56" t="s">
        <v>74</v>
      </c>
      <c r="K7" s="57" t="s">
        <v>18</v>
      </c>
      <c r="L7" s="58" t="s">
        <v>49</v>
      </c>
      <c r="M7" s="58" t="s">
        <v>76</v>
      </c>
      <c r="N7" s="58" t="s">
        <v>50</v>
      </c>
      <c r="O7" s="59" t="s">
        <v>78</v>
      </c>
      <c r="P7" s="59" t="s">
        <v>75</v>
      </c>
    </row>
    <row r="8" spans="10:16" x14ac:dyDescent="0.25">
      <c r="J8" s="52">
        <v>1</v>
      </c>
      <c r="K8" s="53" t="str">
        <f>VLOOKUP($J8,Tables!$BF:$BK,2,0)</f>
        <v>IVR CLARO 4</v>
      </c>
      <c r="L8" s="47">
        <f>VLOOKUP($J8,Tables!$BF:$BK,3,0)</f>
        <v>34507</v>
      </c>
      <c r="M8" s="48">
        <f>Tabla5[[#This Row],[Efectivo]]/Tabla5[[#This Row],[Bases Cargadas]]</f>
        <v>0.52262744979250597</v>
      </c>
      <c r="N8" s="47">
        <f>VLOOKUP($J8,Tables!$BF:$BK,4,0)*-1</f>
        <v>31519</v>
      </c>
      <c r="O8" s="47">
        <f>VLOOKUP($J8,Tables!$BF:$BK,5,0)</f>
        <v>66026</v>
      </c>
      <c r="P8" s="47">
        <f>VLOOKUP($J8,Tables!$BF:$BK,6,0)</f>
        <v>104489</v>
      </c>
    </row>
    <row r="9" spans="10:16" x14ac:dyDescent="0.25">
      <c r="J9" s="55">
        <v>2</v>
      </c>
      <c r="K9" s="54" t="str">
        <f>VLOOKUP($J9,Tables!$BF:$BK,2,0)</f>
        <v>IVR CLARO 3</v>
      </c>
      <c r="L9" s="49">
        <f>VLOOKUP($J9,Tables!$BF:$BK,3,0)</f>
        <v>25648</v>
      </c>
      <c r="M9" s="50">
        <f>Tabla5[[#This Row],[Efectivo]]/Tabla5[[#This Row],[Bases Cargadas]]</f>
        <v>0.77981149285497109</v>
      </c>
      <c r="N9" s="49">
        <f>VLOOKUP($J9,Tables!$BF:$BK,4,0)*-1</f>
        <v>7242</v>
      </c>
      <c r="O9" s="49">
        <f>VLOOKUP($J9,Tables!$BF:$BK,5,0)</f>
        <v>32890</v>
      </c>
      <c r="P9" s="49">
        <f>VLOOKUP($J9,Tables!$BF:$BK,6,0)</f>
        <v>98267</v>
      </c>
    </row>
    <row r="10" spans="10:16" x14ac:dyDescent="0.25">
      <c r="J10" s="52">
        <v>3</v>
      </c>
      <c r="K10" s="53" t="str">
        <f>VLOOKUP($J10,Tables!$BF:$BK,2,0)</f>
        <v>IVR CLARO 6</v>
      </c>
      <c r="L10" s="47">
        <f>VLOOKUP($J10,Tables!$BF:$BK,3,0)</f>
        <v>17038</v>
      </c>
      <c r="M10" s="48">
        <f>Tabla5[[#This Row],[Efectivo]]/Tabla5[[#This Row],[Bases Cargadas]]</f>
        <v>0.79213352550095306</v>
      </c>
      <c r="N10" s="47">
        <f>VLOOKUP($J10,Tables!$BF:$BK,4,0)*-1</f>
        <v>4471</v>
      </c>
      <c r="O10" s="47">
        <f>VLOOKUP($J10,Tables!$BF:$BK,5,0)</f>
        <v>21509</v>
      </c>
      <c r="P10" s="47">
        <f>VLOOKUP($J10,Tables!$BF:$BK,6,0)</f>
        <v>70881</v>
      </c>
    </row>
    <row r="11" spans="10:16" x14ac:dyDescent="0.25">
      <c r="J11" s="55">
        <v>4</v>
      </c>
      <c r="K11" s="54" t="str">
        <f>VLOOKUP($J11,Tables!$BF:$BK,2,0)</f>
        <v>IVR CLARO 11</v>
      </c>
      <c r="L11" s="49">
        <f>VLOOKUP($J11,Tables!$BF:$BK,3,0)</f>
        <v>11495</v>
      </c>
      <c r="M11" s="50">
        <f>Tabla5[[#This Row],[Efectivo]]/Tabla5[[#This Row],[Bases Cargadas]]</f>
        <v>0.49408983451536642</v>
      </c>
      <c r="N11" s="49">
        <f>VLOOKUP($J11,Tables!$BF:$BK,4,0)*-1</f>
        <v>11770</v>
      </c>
      <c r="O11" s="49">
        <f>VLOOKUP($J11,Tables!$BF:$BK,5,0)</f>
        <v>23265</v>
      </c>
      <c r="P11" s="49">
        <f>VLOOKUP($J11,Tables!$BF:$BK,6,0)</f>
        <v>67640</v>
      </c>
    </row>
    <row r="12" spans="10:16" x14ac:dyDescent="0.25">
      <c r="J12" s="52">
        <v>5</v>
      </c>
      <c r="K12" s="53" t="str">
        <f>VLOOKUP($J12,Tables!$BF:$BK,2,0)</f>
        <v>IVR CLARO 1</v>
      </c>
      <c r="L12" s="47">
        <f>VLOOKUP($J12,Tables!$BF:$BK,3,0)</f>
        <v>25286</v>
      </c>
      <c r="M12" s="48">
        <f>Tabla5[[#This Row],[Efectivo]]/Tabla5[[#This Row],[Bases Cargadas]]</f>
        <v>0.76878173360493751</v>
      </c>
      <c r="N12" s="47">
        <f>VLOOKUP($J12,Tables!$BF:$BK,4,0)*-1</f>
        <v>7605</v>
      </c>
      <c r="O12" s="47">
        <f>VLOOKUP($J12,Tables!$BF:$BK,5,0)</f>
        <v>32891</v>
      </c>
      <c r="P12" s="47">
        <f>VLOOKUP($J12,Tables!$BF:$BK,6,0)</f>
        <v>67078</v>
      </c>
    </row>
    <row r="13" spans="10:16" x14ac:dyDescent="0.25">
      <c r="J13" s="55">
        <v>6</v>
      </c>
      <c r="K13" s="54" t="str">
        <f>VLOOKUP($J13,Tables!$BF:$BK,2,0)</f>
        <v>IVR CLARO 2</v>
      </c>
      <c r="L13" s="49">
        <f>VLOOKUP($J13,Tables!$BF:$BK,3,0)</f>
        <v>20360</v>
      </c>
      <c r="M13" s="50">
        <f>Tabla5[[#This Row],[Efectivo]]/Tabla5[[#This Row],[Bases Cargadas]]</f>
        <v>0.81374900079936052</v>
      </c>
      <c r="N13" s="49">
        <f>VLOOKUP($J13,Tables!$BF:$BK,4,0)*-1</f>
        <v>4660</v>
      </c>
      <c r="O13" s="49">
        <f>VLOOKUP($J13,Tables!$BF:$BK,5,0)</f>
        <v>25020</v>
      </c>
      <c r="P13" s="49">
        <f>VLOOKUP($J13,Tables!$BF:$BK,6,0)</f>
        <v>66158</v>
      </c>
    </row>
    <row r="14" spans="10:16" x14ac:dyDescent="0.25">
      <c r="J14" s="52">
        <v>7</v>
      </c>
      <c r="K14" s="53" t="str">
        <f>VLOOKUP($J14,Tables!$BF:$BK,2,0)</f>
        <v>IVR CLARO 12</v>
      </c>
      <c r="L14" s="47">
        <f>VLOOKUP($J14,Tables!$BF:$BK,3,0)</f>
        <v>25299</v>
      </c>
      <c r="M14" s="48">
        <f>Tabla5[[#This Row],[Efectivo]]/Tabla5[[#This Row],[Bases Cargadas]]</f>
        <v>0.44120262988088804</v>
      </c>
      <c r="N14" s="47">
        <f>VLOOKUP($J14,Tables!$BF:$BK,4,0)*-1</f>
        <v>32042</v>
      </c>
      <c r="O14" s="47">
        <f>VLOOKUP($J14,Tables!$BF:$BK,5,0)</f>
        <v>57341</v>
      </c>
      <c r="P14" s="47">
        <f>VLOOKUP($J14,Tables!$BF:$BK,6,0)</f>
        <v>63871</v>
      </c>
    </row>
    <row r="15" spans="10:16" x14ac:dyDescent="0.25">
      <c r="J15" s="55">
        <v>8</v>
      </c>
      <c r="K15" s="54" t="str">
        <f>VLOOKUP($J15,Tables!$BF:$BK,2,0)</f>
        <v>IVR CLARO 13</v>
      </c>
      <c r="L15" s="49">
        <f>VLOOKUP($J15,Tables!$BF:$BK,3,0)</f>
        <v>24630</v>
      </c>
      <c r="M15" s="50">
        <f>Tabla5[[#This Row],[Efectivo]]/Tabla5[[#This Row],[Bases Cargadas]]</f>
        <v>0.43036116789851653</v>
      </c>
      <c r="N15" s="49">
        <f>VLOOKUP($J15,Tables!$BF:$BK,4,0)*-1</f>
        <v>32601</v>
      </c>
      <c r="O15" s="49">
        <f>VLOOKUP($J15,Tables!$BF:$BK,5,0)</f>
        <v>57231</v>
      </c>
      <c r="P15" s="49">
        <f>VLOOKUP($J15,Tables!$BF:$BK,6,0)</f>
        <v>60058</v>
      </c>
    </row>
    <row r="16" spans="10:16" x14ac:dyDescent="0.25">
      <c r="J16" s="52">
        <v>9</v>
      </c>
      <c r="K16" s="53" t="str">
        <f>VLOOKUP($J16,Tables!$BF:$BK,2,0)</f>
        <v>TRANS CLARO 11</v>
      </c>
      <c r="L16" s="47">
        <f>VLOOKUP($J16,Tables!$BF:$BK,3,0)</f>
        <v>12385</v>
      </c>
      <c r="M16" s="48">
        <f>Tabla5[[#This Row],[Efectivo]]/Tabla5[[#This Row],[Bases Cargadas]]</f>
        <v>0.66113276036940161</v>
      </c>
      <c r="N16" s="47">
        <f>VLOOKUP($J16,Tables!$BF:$BK,4,0)*-1</f>
        <v>6348</v>
      </c>
      <c r="O16" s="47">
        <f>VLOOKUP($J16,Tables!$BF:$BK,5,0)</f>
        <v>18733</v>
      </c>
      <c r="P16" s="47">
        <f>VLOOKUP($J16,Tables!$BF:$BK,6,0)</f>
        <v>57110</v>
      </c>
    </row>
    <row r="17" spans="10:16" x14ac:dyDescent="0.25">
      <c r="J17" s="55">
        <v>10</v>
      </c>
      <c r="K17" s="54" t="str">
        <f>VLOOKUP($J17,Tables!$BF:$BK,2,0)</f>
        <v>IVR CLARO 9</v>
      </c>
      <c r="L17" s="49">
        <f>VLOOKUP($J17,Tables!$BF:$BK,3,0)</f>
        <v>11998</v>
      </c>
      <c r="M17" s="50">
        <f>Tabla5[[#This Row],[Efectivo]]/Tabla5[[#This Row],[Bases Cargadas]]</f>
        <v>0.51573246217331503</v>
      </c>
      <c r="N17" s="49">
        <f>VLOOKUP($J17,Tables!$BF:$BK,4,0)*-1</f>
        <v>11266</v>
      </c>
      <c r="O17" s="49">
        <f>VLOOKUP($J17,Tables!$BF:$BK,5,0)</f>
        <v>23264</v>
      </c>
      <c r="P17" s="49">
        <f>VLOOKUP($J17,Tables!$BF:$BK,6,0)</f>
        <v>55815</v>
      </c>
    </row>
    <row r="18" spans="10:16" x14ac:dyDescent="0.25">
      <c r="J18" s="52">
        <v>11</v>
      </c>
      <c r="K18" s="53" t="str">
        <f>VLOOKUP($J18,Tables!$BF:$BK,2,0)</f>
        <v>IVR CLARO 20</v>
      </c>
      <c r="L18" s="47">
        <f>VLOOKUP($J18,Tables!$BF:$BK,3,0)</f>
        <v>26305</v>
      </c>
      <c r="M18" s="48">
        <f>Tabla5[[#This Row],[Efectivo]]/Tabla5[[#This Row],[Bases Cargadas]]</f>
        <v>0.48738234640183797</v>
      </c>
      <c r="N18" s="47">
        <f>VLOOKUP($J18,Tables!$BF:$BK,4,0)*-1</f>
        <v>27667</v>
      </c>
      <c r="O18" s="47">
        <f>VLOOKUP($J18,Tables!$BF:$BK,5,0)</f>
        <v>53972</v>
      </c>
      <c r="P18" s="47">
        <f>VLOOKUP($J18,Tables!$BF:$BK,6,0)</f>
        <v>53972</v>
      </c>
    </row>
    <row r="19" spans="10:16" x14ac:dyDescent="0.25">
      <c r="J19" s="55">
        <v>12</v>
      </c>
      <c r="K19" s="54" t="str">
        <f>VLOOKUP($J19,Tables!$BF:$BK,2,0)</f>
        <v>IVR CLARO 7</v>
      </c>
      <c r="L19" s="49">
        <f>VLOOKUP($J19,Tables!$BF:$BK,3,0)</f>
        <v>11937</v>
      </c>
      <c r="M19" s="50">
        <f>Tabla5[[#This Row],[Efectivo]]/Tabla5[[#This Row],[Bases Cargadas]]</f>
        <v>0.51308833010960675</v>
      </c>
      <c r="N19" s="49">
        <f>VLOOKUP($J19,Tables!$BF:$BK,4,0)*-1</f>
        <v>11328</v>
      </c>
      <c r="O19" s="49">
        <f>VLOOKUP($J19,Tables!$BF:$BK,5,0)</f>
        <v>23265</v>
      </c>
      <c r="P19" s="49">
        <f>VLOOKUP($J19,Tables!$BF:$BK,6,0)</f>
        <v>53532</v>
      </c>
    </row>
    <row r="20" spans="10:16" x14ac:dyDescent="0.25">
      <c r="J20" s="52">
        <v>13</v>
      </c>
      <c r="K20" s="53" t="str">
        <f>VLOOKUP($J20,Tables!$BF:$BK,2,0)</f>
        <v>TRANS CLARO 4</v>
      </c>
      <c r="L20" s="47">
        <f>VLOOKUP($J20,Tables!$BF:$BK,3,0)</f>
        <v>9104</v>
      </c>
      <c r="M20" s="48">
        <f>Tabla5[[#This Row],[Efectivo]]/Tabla5[[#This Row],[Bases Cargadas]]</f>
        <v>0.50212343500082735</v>
      </c>
      <c r="N20" s="47">
        <f>VLOOKUP($J20,Tables!$BF:$BK,4,0)*-1</f>
        <v>9027</v>
      </c>
      <c r="O20" s="47">
        <f>VLOOKUP($J20,Tables!$BF:$BK,5,0)</f>
        <v>18131</v>
      </c>
      <c r="P20" s="47">
        <f>VLOOKUP($J20,Tables!$BF:$BK,6,0)</f>
        <v>50262</v>
      </c>
    </row>
    <row r="21" spans="10:16" x14ac:dyDescent="0.25">
      <c r="J21" s="55">
        <v>14</v>
      </c>
      <c r="K21" s="54" t="str">
        <f>VLOOKUP($J21,Tables!$BF:$BK,2,0)</f>
        <v>TRANS CLARO 6</v>
      </c>
      <c r="L21" s="49">
        <f>VLOOKUP($J21,Tables!$BF:$BK,3,0)</f>
        <v>9831</v>
      </c>
      <c r="M21" s="50">
        <f>Tabla5[[#This Row],[Efectivo]]/Tabla5[[#This Row],[Bases Cargadas]]</f>
        <v>0.52471178479931679</v>
      </c>
      <c r="N21" s="49">
        <f>VLOOKUP($J21,Tables!$BF:$BK,4,0)*-1</f>
        <v>8905</v>
      </c>
      <c r="O21" s="49">
        <f>VLOOKUP($J21,Tables!$BF:$BK,5,0)</f>
        <v>18736</v>
      </c>
      <c r="P21" s="49">
        <f>VLOOKUP($J21,Tables!$BF:$BK,6,0)</f>
        <v>48194</v>
      </c>
    </row>
    <row r="22" spans="10:16" x14ac:dyDescent="0.25">
      <c r="J22" s="52">
        <v>15</v>
      </c>
      <c r="K22" s="53" t="str">
        <f>VLOOKUP($J22,Tables!$BF:$BK,2,0)</f>
        <v>IVR CLARO 19</v>
      </c>
      <c r="L22" s="47">
        <f>VLOOKUP($J22,Tables!$BF:$BK,3,0)</f>
        <v>26587</v>
      </c>
      <c r="M22" s="48">
        <f>Tabla5[[#This Row],[Efectivo]]/Tabla5[[#This Row],[Bases Cargadas]]</f>
        <v>0.5564927997320831</v>
      </c>
      <c r="N22" s="47">
        <f>VLOOKUP($J22,Tables!$BF:$BK,4,0)*-1</f>
        <v>21189</v>
      </c>
      <c r="O22" s="47">
        <f>VLOOKUP($J22,Tables!$BF:$BK,5,0)</f>
        <v>47776</v>
      </c>
      <c r="P22" s="47">
        <f>VLOOKUP($J22,Tables!$BF:$BK,6,0)</f>
        <v>47776</v>
      </c>
    </row>
    <row r="23" spans="10:16" x14ac:dyDescent="0.25">
      <c r="J23" s="55">
        <v>16</v>
      </c>
      <c r="K23" s="54" t="str">
        <f>VLOOKUP($J23,Tables!$BF:$BK,2,0)</f>
        <v>TRANS CLARO 3</v>
      </c>
      <c r="L23" s="49">
        <f>VLOOKUP($J23,Tables!$BF:$BK,3,0)</f>
        <v>11717</v>
      </c>
      <c r="M23" s="50">
        <f>Tabla5[[#This Row],[Efectivo]]/Tabla5[[#This Row],[Bases Cargadas]]</f>
        <v>0.62544037578733858</v>
      </c>
      <c r="N23" s="49">
        <f>VLOOKUP($J23,Tables!$BF:$BK,4,0)*-1</f>
        <v>7017</v>
      </c>
      <c r="O23" s="49">
        <f>VLOOKUP($J23,Tables!$BF:$BK,5,0)</f>
        <v>18734</v>
      </c>
      <c r="P23" s="49">
        <f>VLOOKUP($J23,Tables!$BF:$BK,6,0)</f>
        <v>47704</v>
      </c>
    </row>
    <row r="24" spans="10:16" x14ac:dyDescent="0.25">
      <c r="J24" s="52">
        <v>17</v>
      </c>
      <c r="K24" s="53" t="str">
        <f>VLOOKUP($J24,Tables!$BF:$BK,2,0)</f>
        <v>TRANS CLARO 10</v>
      </c>
      <c r="L24" s="47">
        <f>VLOOKUP($J24,Tables!$BF:$BK,3,0)</f>
        <v>9660</v>
      </c>
      <c r="M24" s="48">
        <f>Tabla5[[#This Row],[Efectivo]]/Tabla5[[#This Row],[Bases Cargadas]]</f>
        <v>0.51566753856830194</v>
      </c>
      <c r="N24" s="47">
        <f>VLOOKUP($J24,Tables!$BF:$BK,4,0)*-1</f>
        <v>9073</v>
      </c>
      <c r="O24" s="47">
        <f>VLOOKUP($J24,Tables!$BF:$BK,5,0)</f>
        <v>18733</v>
      </c>
      <c r="P24" s="47">
        <f>VLOOKUP($J24,Tables!$BF:$BK,6,0)</f>
        <v>46420</v>
      </c>
    </row>
    <row r="25" spans="10:16" x14ac:dyDescent="0.25">
      <c r="J25" s="55">
        <v>18</v>
      </c>
      <c r="K25" s="54" t="str">
        <f>VLOOKUP($J25,Tables!$BF:$BK,2,0)</f>
        <v>TRANS CLARO 9</v>
      </c>
      <c r="L25" s="49">
        <f>VLOOKUP($J25,Tables!$BF:$BK,3,0)</f>
        <v>9765</v>
      </c>
      <c r="M25" s="50">
        <f>Tabla5[[#This Row],[Efectivo]]/Tabla5[[#This Row],[Bases Cargadas]]</f>
        <v>0.52124479555887693</v>
      </c>
      <c r="N25" s="49">
        <f>VLOOKUP($J25,Tables!$BF:$BK,4,0)*-1</f>
        <v>8969</v>
      </c>
      <c r="O25" s="49">
        <f>VLOOKUP($J25,Tables!$BF:$BK,5,0)</f>
        <v>18734</v>
      </c>
      <c r="P25" s="49">
        <f>VLOOKUP($J25,Tables!$BF:$BK,6,0)</f>
        <v>46005</v>
      </c>
    </row>
    <row r="26" spans="10:16" x14ac:dyDescent="0.25">
      <c r="J26" s="52">
        <v>19</v>
      </c>
      <c r="K26" s="53" t="str">
        <f>VLOOKUP($J26,Tables!$BF:$BK,2,0)</f>
        <v>TRANS CLARO 2</v>
      </c>
      <c r="L26" s="47">
        <f>VLOOKUP($J26,Tables!$BF:$BK,3,0)</f>
        <v>11317</v>
      </c>
      <c r="M26" s="48">
        <f>Tabla5[[#This Row],[Efectivo]]/Tabla5[[#This Row],[Bases Cargadas]]</f>
        <v>0.60408882246183415</v>
      </c>
      <c r="N26" s="47">
        <f>VLOOKUP($J26,Tables!$BF:$BK,4,0)*-1</f>
        <v>7417</v>
      </c>
      <c r="O26" s="47">
        <f>VLOOKUP($J26,Tables!$BF:$BK,5,0)</f>
        <v>18734</v>
      </c>
      <c r="P26" s="47">
        <f>VLOOKUP($J26,Tables!$BF:$BK,6,0)</f>
        <v>45309</v>
      </c>
    </row>
    <row r="27" spans="10:16" x14ac:dyDescent="0.25">
      <c r="J27" s="55">
        <v>20</v>
      </c>
      <c r="K27" s="54" t="str">
        <f>VLOOKUP($J27,Tables!$BF:$BK,2,0)</f>
        <v>IVR CLARO 8</v>
      </c>
      <c r="L27" s="49">
        <f>VLOOKUP($J27,Tables!$BF:$BK,3,0)</f>
        <v>16089</v>
      </c>
      <c r="M27" s="50">
        <f>Tabla5[[#This Row],[Efectivo]]/Tabla5[[#This Row],[Bases Cargadas]]</f>
        <v>0.29817635939063714</v>
      </c>
      <c r="N27" s="49">
        <f>VLOOKUP($J27,Tables!$BF:$BK,4,0)*-1</f>
        <v>37869</v>
      </c>
      <c r="O27" s="49">
        <f>VLOOKUP($J27,Tables!$BF:$BK,5,0)</f>
        <v>53958</v>
      </c>
      <c r="P27" s="49">
        <f>VLOOKUP($J27,Tables!$BF:$BK,6,0)</f>
        <v>44096</v>
      </c>
    </row>
    <row r="28" spans="10:16" x14ac:dyDescent="0.25">
      <c r="J28" s="46"/>
      <c r="K28" s="46"/>
      <c r="L28" s="46"/>
      <c r="M28" s="46"/>
      <c r="N28" s="46"/>
      <c r="O28" s="46"/>
      <c r="P28" s="46"/>
    </row>
    <row r="29" spans="10:16" x14ac:dyDescent="0.25">
      <c r="J29" s="46"/>
      <c r="K29" s="46"/>
      <c r="L29" s="46"/>
      <c r="M29" s="46"/>
      <c r="N29" s="46"/>
      <c r="O29" s="46"/>
      <c r="P29" s="46"/>
    </row>
    <row r="30" spans="10:16" x14ac:dyDescent="0.25">
      <c r="J30" s="46"/>
      <c r="K30" s="46"/>
      <c r="L30" s="46"/>
      <c r="M30" s="46"/>
      <c r="N30" s="46"/>
      <c r="O30" s="46"/>
      <c r="P30" s="46"/>
    </row>
    <row r="31" spans="10:16" x14ac:dyDescent="0.25">
      <c r="J31" s="46"/>
      <c r="K31" s="46"/>
      <c r="L31" s="46"/>
      <c r="M31" s="46"/>
      <c r="N31" s="46"/>
      <c r="O31" s="46"/>
      <c r="P31" s="46"/>
    </row>
    <row r="32" spans="10:16" x14ac:dyDescent="0.25">
      <c r="J32" s="46"/>
      <c r="K32" s="46"/>
      <c r="L32" s="46"/>
      <c r="M32" s="46"/>
      <c r="N32" s="46"/>
      <c r="O32" s="46"/>
      <c r="P32" s="46"/>
    </row>
    <row r="33" spans="10:16" x14ac:dyDescent="0.25">
      <c r="J33" s="46"/>
      <c r="K33" s="46"/>
      <c r="L33" s="46"/>
      <c r="M33" s="46"/>
      <c r="N33" s="46"/>
      <c r="O33" s="46"/>
      <c r="P33" s="46"/>
    </row>
    <row r="34" spans="10:16" x14ac:dyDescent="0.25">
      <c r="J34" s="46"/>
      <c r="K34" s="46"/>
      <c r="L34" s="46"/>
      <c r="M34" s="46"/>
      <c r="N34" s="46"/>
      <c r="O34" s="46"/>
      <c r="P34" s="46"/>
    </row>
    <row r="35" spans="10:16" x14ac:dyDescent="0.25"/>
    <row r="36" spans="10:16" x14ac:dyDescent="0.25"/>
    <row r="37" spans="10:16" x14ac:dyDescent="0.25"/>
    <row r="38" spans="10:16" x14ac:dyDescent="0.25"/>
    <row r="39" spans="10:16" x14ac:dyDescent="0.25"/>
    <row r="40" spans="10:16" x14ac:dyDescent="0.25"/>
    <row r="41" spans="10:16" x14ac:dyDescent="0.25"/>
    <row r="42" spans="10:16" x14ac:dyDescent="0.25"/>
  </sheetData>
  <conditionalFormatting sqref="J7">
    <cfRule type="cellIs" dxfId="19" priority="28" operator="equal">
      <formula>$Q$1</formula>
    </cfRule>
  </conditionalFormatting>
  <conditionalFormatting sqref="M8:M27">
    <cfRule type="colorScale" priority="3">
      <colorScale>
        <cfvo type="min"/>
        <cfvo type="percentile" val="50"/>
        <cfvo type="max"/>
        <color rgb="FFF8696B"/>
        <color rgb="FFFFEB84"/>
        <color rgb="FF63BE7B"/>
      </colorScale>
    </cfRule>
  </conditionalFormatting>
  <conditionalFormatting sqref="P8:P27">
    <cfRule type="colorScale" priority="1">
      <colorScale>
        <cfvo type="min"/>
        <cfvo type="max"/>
        <color rgb="FFFCFCFF"/>
        <color rgb="FF63BE7B"/>
      </colorScale>
    </cfRule>
  </conditionalFormatting>
  <pageMargins left="0.7" right="0.7" top="0.75" bottom="0.75" header="0.3" footer="0.3"/>
  <pageSetup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2" id="{1D7A5CE4-0C10-420F-AF7B-14A3EC59E44F}">
            <x14:iconSet iconSet="3Triangles">
              <x14:cfvo type="percent">
                <xm:f>0</xm:f>
              </x14:cfvo>
              <x14:cfvo type="percent">
                <xm:f>33</xm:f>
              </x14:cfvo>
              <x14:cfvo type="percent">
                <xm:f>67</xm:f>
              </x14:cfvo>
            </x14:iconSet>
          </x14:cfRule>
          <xm:sqref>O8:O27</xm:sqref>
        </x14:conditionalFormatting>
      </x14:conditionalFormattings>
    </ext>
    <ext xmlns:x15="http://schemas.microsoft.com/office/spreadsheetml/2010/11/main" uri="{7E03D99C-DC04-49d9-9315-930204A7B6E9}">
      <x15:timelineRefs>
        <x15:timelineRef r:id="rId4"/>
      </x15:timelineRef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F4079-D7A8-4C64-BCE3-AD632E9ED544}">
  <sheetPr codeName="Hoja8">
    <tabColor theme="4"/>
  </sheetPr>
  <dimension ref="A1:Z122"/>
  <sheetViews>
    <sheetView showGridLines="0" showRowColHeaders="0" workbookViewId="0">
      <pane ySplit="1" topLeftCell="A101" activePane="bottomLeft" state="frozen"/>
      <selection pane="bottomLeft" activeCell="E124" sqref="E124"/>
    </sheetView>
  </sheetViews>
  <sheetFormatPr baseColWidth="10" defaultRowHeight="15" x14ac:dyDescent="0.25"/>
  <cols>
    <col min="1" max="1" width="11.42578125" style="43"/>
    <col min="4" max="5" width="11.42578125" style="6"/>
    <col min="6" max="17" width="11.42578125" style="22"/>
    <col min="18" max="18" width="0" style="22" hidden="1" customWidth="1"/>
    <col min="19" max="26" width="11.42578125" style="22"/>
  </cols>
  <sheetData>
    <row r="1" spans="1:18" x14ac:dyDescent="0.25">
      <c r="A1" s="86" t="s">
        <v>126</v>
      </c>
      <c r="B1" s="87" t="s">
        <v>18</v>
      </c>
      <c r="C1" s="87" t="s">
        <v>7</v>
      </c>
      <c r="D1" s="87" t="s">
        <v>153</v>
      </c>
      <c r="E1" s="87" t="s">
        <v>54</v>
      </c>
      <c r="F1" s="88" t="s">
        <v>127</v>
      </c>
      <c r="G1" s="88" t="s">
        <v>128</v>
      </c>
      <c r="H1" s="88" t="s">
        <v>129</v>
      </c>
      <c r="I1" s="88" t="s">
        <v>130</v>
      </c>
      <c r="J1" s="88" t="s">
        <v>131</v>
      </c>
      <c r="K1" s="88" t="s">
        <v>132</v>
      </c>
      <c r="L1" s="88" t="s">
        <v>133</v>
      </c>
      <c r="M1" s="88" t="s">
        <v>134</v>
      </c>
      <c r="N1" s="88" t="s">
        <v>135</v>
      </c>
      <c r="O1" s="88" t="s">
        <v>136</v>
      </c>
      <c r="P1" s="88" t="s">
        <v>137</v>
      </c>
      <c r="Q1" s="88" t="s">
        <v>138</v>
      </c>
      <c r="R1" s="88" t="s">
        <v>139</v>
      </c>
    </row>
    <row r="2" spans="1:18" x14ac:dyDescent="0.25">
      <c r="A2" s="43">
        <v>45393</v>
      </c>
      <c r="B2" s="6" t="s">
        <v>19</v>
      </c>
      <c r="C2" s="6" t="s">
        <v>11</v>
      </c>
      <c r="D2" s="6">
        <v>56269</v>
      </c>
      <c r="E2" s="6">
        <v>192398</v>
      </c>
      <c r="F2" s="22">
        <v>0</v>
      </c>
      <c r="G2" s="22">
        <v>0</v>
      </c>
      <c r="H2" s="22">
        <v>2294</v>
      </c>
      <c r="I2" s="22">
        <v>3423</v>
      </c>
      <c r="J2" s="22">
        <v>2482</v>
      </c>
      <c r="K2" s="22">
        <v>4600</v>
      </c>
      <c r="L2" s="22">
        <v>3336</v>
      </c>
      <c r="M2" s="22">
        <v>0</v>
      </c>
      <c r="N2" s="22">
        <v>1395</v>
      </c>
      <c r="O2" s="22">
        <v>23002</v>
      </c>
      <c r="P2" s="22">
        <v>11234</v>
      </c>
      <c r="Q2" s="22">
        <v>2</v>
      </c>
      <c r="R2" s="22">
        <f>IF(Tabla27[[#This Row],[Canal]]="N/A",0,1)</f>
        <v>1</v>
      </c>
    </row>
    <row r="3" spans="1:18" x14ac:dyDescent="0.25">
      <c r="A3" s="43">
        <v>45393</v>
      </c>
      <c r="B3" t="s">
        <v>26</v>
      </c>
      <c r="C3" t="s">
        <v>12</v>
      </c>
      <c r="D3" s="6">
        <v>173989</v>
      </c>
      <c r="E3" s="6">
        <v>127869</v>
      </c>
      <c r="F3" s="22">
        <v>0</v>
      </c>
      <c r="G3" s="22">
        <v>0</v>
      </c>
      <c r="H3" s="22">
        <v>641</v>
      </c>
      <c r="I3" s="22">
        <v>324</v>
      </c>
      <c r="J3" s="22">
        <v>459</v>
      </c>
      <c r="K3" s="22">
        <v>422</v>
      </c>
      <c r="L3" s="22">
        <v>1271</v>
      </c>
      <c r="M3" s="22">
        <v>0</v>
      </c>
      <c r="N3" s="22">
        <v>502</v>
      </c>
      <c r="O3" s="22">
        <v>2948</v>
      </c>
      <c r="P3" s="22">
        <v>1042</v>
      </c>
      <c r="Q3" s="22">
        <v>0</v>
      </c>
      <c r="R3" s="22">
        <f>IF(Tabla27[[#This Row],[Canal]]="N/A",0,1)</f>
        <v>1</v>
      </c>
    </row>
    <row r="4" spans="1:18" x14ac:dyDescent="0.25">
      <c r="A4" s="43">
        <v>45393</v>
      </c>
      <c r="B4" t="s">
        <v>125</v>
      </c>
      <c r="C4" t="s">
        <v>55</v>
      </c>
      <c r="D4" s="6">
        <v>126606</v>
      </c>
      <c r="E4" s="6">
        <v>201619</v>
      </c>
      <c r="F4" s="22">
        <v>0</v>
      </c>
      <c r="G4" s="22">
        <v>0</v>
      </c>
      <c r="H4" s="22">
        <v>0</v>
      </c>
      <c r="I4" s="22">
        <v>0</v>
      </c>
      <c r="J4" s="22">
        <v>0</v>
      </c>
      <c r="K4" s="22">
        <v>0</v>
      </c>
      <c r="L4" s="22">
        <v>0</v>
      </c>
      <c r="M4" s="22">
        <v>0</v>
      </c>
      <c r="N4" s="22">
        <v>0</v>
      </c>
      <c r="O4" s="22">
        <v>0</v>
      </c>
      <c r="P4" s="22">
        <v>0</v>
      </c>
      <c r="Q4" s="22">
        <v>0</v>
      </c>
      <c r="R4" s="22">
        <f>IF(Tabla27[[#This Row],[Canal]]="N/A",0,1)</f>
        <v>0</v>
      </c>
    </row>
    <row r="5" spans="1:18" x14ac:dyDescent="0.25">
      <c r="A5" s="43">
        <v>45393</v>
      </c>
      <c r="B5" t="s">
        <v>125</v>
      </c>
      <c r="C5" t="s">
        <v>56</v>
      </c>
      <c r="D5" s="6">
        <v>66205</v>
      </c>
      <c r="E5" s="6">
        <v>171883</v>
      </c>
      <c r="F5" s="22">
        <v>0</v>
      </c>
      <c r="G5" s="22">
        <v>0</v>
      </c>
      <c r="H5" s="22">
        <v>0</v>
      </c>
      <c r="I5" s="22">
        <v>0</v>
      </c>
      <c r="J5" s="22">
        <v>0</v>
      </c>
      <c r="K5" s="22">
        <v>0</v>
      </c>
      <c r="L5" s="22">
        <v>0</v>
      </c>
      <c r="M5" s="22">
        <v>0</v>
      </c>
      <c r="N5" s="22">
        <v>0</v>
      </c>
      <c r="O5" s="22">
        <v>0</v>
      </c>
      <c r="P5" s="22">
        <v>0</v>
      </c>
      <c r="Q5" s="22">
        <v>0</v>
      </c>
      <c r="R5" s="22">
        <f>IF(Tabla27[[#This Row],[Canal]]="N/A",0,1)</f>
        <v>0</v>
      </c>
    </row>
    <row r="6" spans="1:18" x14ac:dyDescent="0.25">
      <c r="A6" s="43">
        <v>45393</v>
      </c>
      <c r="B6" t="s">
        <v>125</v>
      </c>
      <c r="C6" t="s">
        <v>57</v>
      </c>
      <c r="D6" s="6">
        <v>47121</v>
      </c>
      <c r="E6" s="6">
        <v>45687</v>
      </c>
      <c r="F6" s="22">
        <v>0</v>
      </c>
      <c r="G6" s="22">
        <v>0</v>
      </c>
      <c r="H6" s="22">
        <v>0</v>
      </c>
      <c r="I6" s="22">
        <v>0</v>
      </c>
      <c r="J6" s="22">
        <v>0</v>
      </c>
      <c r="K6" s="22">
        <v>0</v>
      </c>
      <c r="L6" s="22">
        <v>0</v>
      </c>
      <c r="M6" s="22">
        <v>0</v>
      </c>
      <c r="N6" s="22">
        <v>0</v>
      </c>
      <c r="O6" s="22">
        <v>0</v>
      </c>
      <c r="P6" s="22">
        <v>0</v>
      </c>
      <c r="Q6" s="22">
        <v>0</v>
      </c>
      <c r="R6" s="22">
        <f>IF(Tabla27[[#This Row],[Canal]]="N/A",0,1)</f>
        <v>0</v>
      </c>
    </row>
    <row r="7" spans="1:18" x14ac:dyDescent="0.25">
      <c r="A7" s="43">
        <v>45393</v>
      </c>
      <c r="B7" t="s">
        <v>125</v>
      </c>
      <c r="C7" t="s">
        <v>58</v>
      </c>
      <c r="D7" s="6">
        <v>158406</v>
      </c>
      <c r="E7" s="6">
        <v>108673</v>
      </c>
      <c r="F7" s="22">
        <v>0</v>
      </c>
      <c r="G7" s="22">
        <v>0</v>
      </c>
      <c r="H7" s="22">
        <v>0</v>
      </c>
      <c r="I7" s="22">
        <v>0</v>
      </c>
      <c r="J7" s="22">
        <v>0</v>
      </c>
      <c r="K7" s="22">
        <v>0</v>
      </c>
      <c r="L7" s="22">
        <v>0</v>
      </c>
      <c r="M7" s="22">
        <v>0</v>
      </c>
      <c r="N7" s="22">
        <v>0</v>
      </c>
      <c r="O7" s="22">
        <v>0</v>
      </c>
      <c r="P7" s="22">
        <v>0</v>
      </c>
      <c r="Q7" s="22">
        <v>0</v>
      </c>
      <c r="R7" s="22">
        <f>IF(Tabla27[[#This Row],[Canal]]="N/A",0,1)</f>
        <v>0</v>
      </c>
    </row>
    <row r="8" spans="1:18" x14ac:dyDescent="0.25">
      <c r="A8" s="43">
        <v>45393</v>
      </c>
      <c r="B8" t="s">
        <v>125</v>
      </c>
      <c r="C8" t="s">
        <v>59</v>
      </c>
      <c r="D8" s="6">
        <v>100973</v>
      </c>
      <c r="E8" s="6">
        <v>70721</v>
      </c>
      <c r="F8" s="22">
        <v>0</v>
      </c>
      <c r="G8" s="22">
        <v>0</v>
      </c>
      <c r="H8" s="22">
        <v>0</v>
      </c>
      <c r="I8" s="22">
        <v>0</v>
      </c>
      <c r="J8" s="22">
        <v>0</v>
      </c>
      <c r="K8" s="22">
        <v>0</v>
      </c>
      <c r="L8" s="22">
        <v>0</v>
      </c>
      <c r="M8" s="22">
        <v>0</v>
      </c>
      <c r="N8" s="22">
        <v>0</v>
      </c>
      <c r="O8" s="22">
        <v>0</v>
      </c>
      <c r="P8" s="22">
        <v>0</v>
      </c>
      <c r="Q8" s="22">
        <v>0</v>
      </c>
      <c r="R8" s="22">
        <f>IF(Tabla27[[#This Row],[Canal]]="N/A",0,1)</f>
        <v>0</v>
      </c>
    </row>
    <row r="9" spans="1:18" x14ac:dyDescent="0.25">
      <c r="A9" s="43">
        <v>45393</v>
      </c>
      <c r="B9" t="s">
        <v>125</v>
      </c>
      <c r="C9" t="s">
        <v>60</v>
      </c>
      <c r="D9" s="6">
        <v>174274</v>
      </c>
      <c r="E9" s="6">
        <v>182220</v>
      </c>
      <c r="F9" s="22">
        <v>0</v>
      </c>
      <c r="G9" s="22">
        <v>0</v>
      </c>
      <c r="H9" s="22">
        <v>0</v>
      </c>
      <c r="I9" s="22">
        <v>0</v>
      </c>
      <c r="J9" s="22">
        <v>0</v>
      </c>
      <c r="K9" s="22">
        <v>0</v>
      </c>
      <c r="L9" s="22">
        <v>0</v>
      </c>
      <c r="M9" s="22">
        <v>0</v>
      </c>
      <c r="N9" s="22">
        <v>0</v>
      </c>
      <c r="O9" s="22">
        <v>0</v>
      </c>
      <c r="P9" s="22">
        <v>0</v>
      </c>
      <c r="Q9" s="22">
        <v>0</v>
      </c>
      <c r="R9" s="22">
        <f>IF(Tabla27[[#This Row],[Canal]]="N/A",0,1)</f>
        <v>0</v>
      </c>
    </row>
    <row r="10" spans="1:18" x14ac:dyDescent="0.25">
      <c r="A10" s="43">
        <v>45393</v>
      </c>
      <c r="B10" t="s">
        <v>19</v>
      </c>
      <c r="C10" t="s">
        <v>45</v>
      </c>
      <c r="D10" s="6">
        <v>226754</v>
      </c>
      <c r="E10" s="6">
        <v>140891</v>
      </c>
      <c r="F10" s="22">
        <v>0</v>
      </c>
      <c r="G10" s="22">
        <v>0</v>
      </c>
      <c r="H10" s="22">
        <v>2086</v>
      </c>
      <c r="I10" s="22">
        <v>1045</v>
      </c>
      <c r="J10" s="22">
        <v>629</v>
      </c>
      <c r="K10" s="22">
        <v>2258</v>
      </c>
      <c r="L10" s="22">
        <v>831</v>
      </c>
      <c r="M10" s="22">
        <v>0</v>
      </c>
      <c r="N10" s="22">
        <v>21</v>
      </c>
      <c r="O10" s="22">
        <v>1535</v>
      </c>
      <c r="P10" s="22">
        <v>62</v>
      </c>
      <c r="Q10" s="22">
        <v>0</v>
      </c>
      <c r="R10" s="22">
        <f>IF(Tabla27[[#This Row],[Canal]]="N/A",0,1)</f>
        <v>1</v>
      </c>
    </row>
    <row r="11" spans="1:18" x14ac:dyDescent="0.25">
      <c r="A11" s="43">
        <v>45393</v>
      </c>
      <c r="B11" t="s">
        <v>19</v>
      </c>
      <c r="C11" t="s">
        <v>8</v>
      </c>
      <c r="D11" s="6">
        <v>141167</v>
      </c>
      <c r="E11" s="6">
        <v>82458</v>
      </c>
      <c r="F11" s="22">
        <v>0</v>
      </c>
      <c r="G11" s="22">
        <v>0</v>
      </c>
      <c r="H11" s="22">
        <v>3314</v>
      </c>
      <c r="I11" s="22">
        <v>1127</v>
      </c>
      <c r="J11" s="22">
        <v>867</v>
      </c>
      <c r="K11" s="22">
        <v>2366</v>
      </c>
      <c r="L11" s="22">
        <v>899</v>
      </c>
      <c r="M11" s="22">
        <v>5</v>
      </c>
      <c r="N11" s="22">
        <v>71</v>
      </c>
      <c r="O11" s="22">
        <v>1982</v>
      </c>
      <c r="P11" s="22">
        <v>171</v>
      </c>
      <c r="Q11" s="22">
        <v>0</v>
      </c>
      <c r="R11" s="22">
        <f>IF(Tabla27[[#This Row],[Canal]]="N/A",0,1)</f>
        <v>1</v>
      </c>
    </row>
    <row r="12" spans="1:18" x14ac:dyDescent="0.25">
      <c r="A12" s="43">
        <v>45393</v>
      </c>
      <c r="B12" t="s">
        <v>125</v>
      </c>
      <c r="C12" t="s">
        <v>52</v>
      </c>
      <c r="D12" s="6">
        <v>173193</v>
      </c>
      <c r="E12" s="6">
        <v>225839</v>
      </c>
      <c r="F12" s="22">
        <v>0</v>
      </c>
      <c r="G12" s="22">
        <v>0</v>
      </c>
      <c r="H12" s="22">
        <v>0</v>
      </c>
      <c r="I12" s="22">
        <v>0</v>
      </c>
      <c r="J12" s="22">
        <v>0</v>
      </c>
      <c r="K12" s="22">
        <v>0</v>
      </c>
      <c r="L12" s="22">
        <v>0</v>
      </c>
      <c r="M12" s="22">
        <v>0</v>
      </c>
      <c r="N12" s="22">
        <v>0</v>
      </c>
      <c r="O12" s="22">
        <v>0</v>
      </c>
      <c r="P12" s="22">
        <v>0</v>
      </c>
      <c r="Q12" s="22">
        <v>0</v>
      </c>
      <c r="R12" s="22">
        <f>IF(Tabla27[[#This Row],[Canal]]="N/A",0,1)</f>
        <v>0</v>
      </c>
    </row>
    <row r="13" spans="1:18" x14ac:dyDescent="0.25">
      <c r="A13" s="43">
        <f>A2+1</f>
        <v>45394</v>
      </c>
      <c r="B13" s="6" t="s">
        <v>125</v>
      </c>
      <c r="C13" s="6" t="s">
        <v>11</v>
      </c>
      <c r="D13" s="6">
        <v>137376</v>
      </c>
      <c r="E13" s="6">
        <v>149450</v>
      </c>
      <c r="F13" s="22">
        <v>31476</v>
      </c>
      <c r="G13" s="22">
        <v>3721</v>
      </c>
      <c r="H13" s="22">
        <v>58731</v>
      </c>
      <c r="I13" s="22">
        <v>66798</v>
      </c>
      <c r="J13" s="22">
        <v>3335</v>
      </c>
      <c r="K13" s="22">
        <v>1513</v>
      </c>
      <c r="L13" s="22">
        <v>15572</v>
      </c>
      <c r="M13" s="22">
        <v>14461</v>
      </c>
      <c r="N13" s="22">
        <v>20257</v>
      </c>
      <c r="O13" s="22">
        <v>65489</v>
      </c>
      <c r="P13" s="22">
        <v>49226</v>
      </c>
      <c r="Q13" s="22">
        <v>5521</v>
      </c>
      <c r="R13" s="22">
        <f>IF(Tabla27[[#This Row],[Canal]]="N/A",0,1)</f>
        <v>0</v>
      </c>
    </row>
    <row r="14" spans="1:18" x14ac:dyDescent="0.25">
      <c r="A14" s="43">
        <f t="shared" ref="A14:A77" si="0">A3+1</f>
        <v>45394</v>
      </c>
      <c r="B14" s="6" t="s">
        <v>19</v>
      </c>
      <c r="C14" s="6" t="s">
        <v>12</v>
      </c>
      <c r="D14" s="6">
        <v>200117</v>
      </c>
      <c r="E14" s="6">
        <v>165265</v>
      </c>
      <c r="F14" s="22">
        <v>45236</v>
      </c>
      <c r="G14" s="22">
        <v>37383</v>
      </c>
      <c r="H14" s="22">
        <v>6674</v>
      </c>
      <c r="I14" s="22">
        <v>28719</v>
      </c>
      <c r="J14" s="22">
        <v>59593</v>
      </c>
      <c r="K14" s="22">
        <v>13760</v>
      </c>
      <c r="L14" s="22">
        <v>9371</v>
      </c>
      <c r="M14" s="22">
        <v>12612</v>
      </c>
      <c r="N14" s="22">
        <v>33568</v>
      </c>
      <c r="O14" s="22">
        <v>40949</v>
      </c>
      <c r="P14" s="22">
        <v>40851</v>
      </c>
      <c r="Q14" s="22">
        <v>11405</v>
      </c>
      <c r="R14" s="22">
        <f>IF(Tabla27[[#This Row],[Canal]]="N/A",0,1)</f>
        <v>1</v>
      </c>
    </row>
    <row r="15" spans="1:18" x14ac:dyDescent="0.25">
      <c r="A15" s="43">
        <f t="shared" si="0"/>
        <v>45394</v>
      </c>
      <c r="B15" s="6" t="s">
        <v>19</v>
      </c>
      <c r="C15" s="6" t="s">
        <v>55</v>
      </c>
      <c r="D15" s="6">
        <v>120915</v>
      </c>
      <c r="E15" s="6">
        <v>198704</v>
      </c>
      <c r="F15" s="22">
        <v>24709</v>
      </c>
      <c r="G15" s="22">
        <v>19507</v>
      </c>
      <c r="H15" s="22">
        <v>38016</v>
      </c>
      <c r="I15" s="22">
        <v>11702</v>
      </c>
      <c r="J15" s="22">
        <v>61361</v>
      </c>
      <c r="K15" s="22">
        <v>16459</v>
      </c>
      <c r="L15" s="22">
        <v>43523</v>
      </c>
      <c r="M15" s="22">
        <v>8089</v>
      </c>
      <c r="N15" s="22">
        <v>14713</v>
      </c>
      <c r="O15" s="22">
        <v>62465</v>
      </c>
      <c r="P15" s="22">
        <v>42345</v>
      </c>
      <c r="Q15" s="22">
        <v>27329</v>
      </c>
      <c r="R15" s="22">
        <f>IF(Tabla27[[#This Row],[Canal]]="N/A",0,1)</f>
        <v>1</v>
      </c>
    </row>
    <row r="16" spans="1:18" x14ac:dyDescent="0.25">
      <c r="A16" s="43">
        <f t="shared" si="0"/>
        <v>45394</v>
      </c>
      <c r="B16" s="6" t="s">
        <v>19</v>
      </c>
      <c r="C16" s="6" t="s">
        <v>56</v>
      </c>
      <c r="D16" s="6">
        <v>108300</v>
      </c>
      <c r="E16" s="6">
        <v>204985</v>
      </c>
      <c r="F16" s="22">
        <v>2338</v>
      </c>
      <c r="G16" s="22">
        <v>38087</v>
      </c>
      <c r="H16" s="22">
        <v>52549</v>
      </c>
      <c r="I16" s="22">
        <v>5500</v>
      </c>
      <c r="J16" s="22">
        <v>29830</v>
      </c>
      <c r="K16" s="22">
        <v>28850</v>
      </c>
      <c r="L16" s="22">
        <v>47947</v>
      </c>
      <c r="M16" s="22">
        <v>14218</v>
      </c>
      <c r="N16" s="22">
        <v>17015</v>
      </c>
      <c r="O16" s="22">
        <v>11061</v>
      </c>
      <c r="P16" s="22">
        <v>15692</v>
      </c>
      <c r="Q16" s="22">
        <v>64919</v>
      </c>
      <c r="R16" s="22">
        <f>IF(Tabla27[[#This Row],[Canal]]="N/A",0,1)</f>
        <v>1</v>
      </c>
    </row>
    <row r="17" spans="1:18" x14ac:dyDescent="0.25">
      <c r="A17" s="43">
        <f t="shared" si="0"/>
        <v>45394</v>
      </c>
      <c r="B17" s="6" t="s">
        <v>125</v>
      </c>
      <c r="C17" s="6" t="s">
        <v>57</v>
      </c>
      <c r="D17" s="6">
        <v>215212</v>
      </c>
      <c r="E17" s="6">
        <v>222711</v>
      </c>
      <c r="F17" s="22">
        <v>25506</v>
      </c>
      <c r="G17" s="22">
        <v>67219</v>
      </c>
      <c r="H17" s="22">
        <v>39686</v>
      </c>
      <c r="I17" s="22">
        <v>28093</v>
      </c>
      <c r="J17" s="22">
        <v>2357</v>
      </c>
      <c r="K17" s="22">
        <v>52782</v>
      </c>
      <c r="L17" s="22">
        <v>43838</v>
      </c>
      <c r="M17" s="22">
        <v>54721</v>
      </c>
      <c r="N17" s="22">
        <v>22732</v>
      </c>
      <c r="O17" s="22">
        <v>1916</v>
      </c>
      <c r="P17" s="22">
        <v>54407</v>
      </c>
      <c r="Q17" s="22">
        <v>1323</v>
      </c>
      <c r="R17" s="22">
        <f>IF(Tabla27[[#This Row],[Canal]]="N/A",0,1)</f>
        <v>0</v>
      </c>
    </row>
    <row r="18" spans="1:18" x14ac:dyDescent="0.25">
      <c r="A18" s="43">
        <f t="shared" si="0"/>
        <v>45394</v>
      </c>
      <c r="B18" s="6" t="s">
        <v>125</v>
      </c>
      <c r="C18" s="6" t="s">
        <v>58</v>
      </c>
      <c r="D18" s="6">
        <v>100420</v>
      </c>
      <c r="E18" s="6">
        <v>70021</v>
      </c>
      <c r="F18" s="22">
        <v>31280</v>
      </c>
      <c r="G18" s="22">
        <v>30809</v>
      </c>
      <c r="H18" s="22">
        <v>55400</v>
      </c>
      <c r="I18" s="22">
        <v>68041</v>
      </c>
      <c r="J18" s="22">
        <v>44603</v>
      </c>
      <c r="K18" s="22">
        <v>35803</v>
      </c>
      <c r="L18" s="22">
        <v>20447</v>
      </c>
      <c r="M18" s="22">
        <v>43404</v>
      </c>
      <c r="N18" s="22">
        <v>37423</v>
      </c>
      <c r="O18" s="22">
        <v>63301</v>
      </c>
      <c r="P18" s="22">
        <v>65307</v>
      </c>
      <c r="Q18" s="22">
        <v>61958</v>
      </c>
      <c r="R18" s="22">
        <f>IF(Tabla27[[#This Row],[Canal]]="N/A",0,1)</f>
        <v>0</v>
      </c>
    </row>
    <row r="19" spans="1:18" x14ac:dyDescent="0.25">
      <c r="A19" s="43">
        <f t="shared" si="0"/>
        <v>45394</v>
      </c>
      <c r="B19" s="6" t="s">
        <v>125</v>
      </c>
      <c r="C19" s="6" t="s">
        <v>59</v>
      </c>
      <c r="D19" s="6">
        <v>46768</v>
      </c>
      <c r="E19" s="6">
        <v>143763</v>
      </c>
      <c r="F19" s="22">
        <v>12304</v>
      </c>
      <c r="G19" s="22">
        <v>13654</v>
      </c>
      <c r="H19" s="22">
        <v>14467</v>
      </c>
      <c r="I19" s="22">
        <v>21925</v>
      </c>
      <c r="J19" s="22">
        <v>8566</v>
      </c>
      <c r="K19" s="22">
        <v>50680</v>
      </c>
      <c r="L19" s="22">
        <v>49833</v>
      </c>
      <c r="M19" s="22">
        <v>50218</v>
      </c>
      <c r="N19" s="22">
        <v>14309</v>
      </c>
      <c r="O19" s="22">
        <v>3331</v>
      </c>
      <c r="P19" s="22">
        <v>631</v>
      </c>
      <c r="Q19" s="22">
        <v>63712</v>
      </c>
      <c r="R19" s="22">
        <f>IF(Tabla27[[#This Row],[Canal]]="N/A",0,1)</f>
        <v>0</v>
      </c>
    </row>
    <row r="20" spans="1:18" x14ac:dyDescent="0.25">
      <c r="A20" s="43">
        <f t="shared" si="0"/>
        <v>45394</v>
      </c>
      <c r="B20" s="6" t="s">
        <v>125</v>
      </c>
      <c r="C20" s="6" t="s">
        <v>60</v>
      </c>
      <c r="D20" s="6">
        <v>157845</v>
      </c>
      <c r="E20" s="6">
        <v>75915</v>
      </c>
      <c r="F20" s="22">
        <v>52436</v>
      </c>
      <c r="G20" s="22">
        <v>16415</v>
      </c>
      <c r="H20" s="22">
        <v>53111</v>
      </c>
      <c r="I20" s="22">
        <v>5288</v>
      </c>
      <c r="J20" s="22">
        <v>18692</v>
      </c>
      <c r="K20" s="22">
        <v>46337</v>
      </c>
      <c r="L20" s="22">
        <v>57721</v>
      </c>
      <c r="M20" s="22">
        <v>42588</v>
      </c>
      <c r="N20" s="22">
        <v>866</v>
      </c>
      <c r="O20" s="22">
        <v>26646</v>
      </c>
      <c r="P20" s="22">
        <v>26907</v>
      </c>
      <c r="Q20" s="22">
        <v>47730</v>
      </c>
      <c r="R20" s="22">
        <f>IF(Tabla27[[#This Row],[Canal]]="N/A",0,1)</f>
        <v>0</v>
      </c>
    </row>
    <row r="21" spans="1:18" x14ac:dyDescent="0.25">
      <c r="A21" s="43">
        <f t="shared" si="0"/>
        <v>45394</v>
      </c>
      <c r="B21" s="6" t="s">
        <v>26</v>
      </c>
      <c r="C21" s="6" t="s">
        <v>45</v>
      </c>
      <c r="D21" s="6">
        <v>143670</v>
      </c>
      <c r="E21" s="6">
        <v>70682</v>
      </c>
      <c r="F21" s="22">
        <v>45937</v>
      </c>
      <c r="G21" s="22">
        <v>37484</v>
      </c>
      <c r="H21" s="22">
        <v>65027</v>
      </c>
      <c r="I21" s="22">
        <v>1497</v>
      </c>
      <c r="J21" s="22">
        <v>34618</v>
      </c>
      <c r="K21" s="22">
        <v>65318</v>
      </c>
      <c r="L21" s="22">
        <v>56706</v>
      </c>
      <c r="M21" s="22">
        <v>58059</v>
      </c>
      <c r="N21" s="22">
        <v>22085</v>
      </c>
      <c r="O21" s="22">
        <v>48039</v>
      </c>
      <c r="P21" s="22">
        <v>44031</v>
      </c>
      <c r="Q21" s="22">
        <v>47876</v>
      </c>
      <c r="R21" s="22">
        <f>IF(Tabla27[[#This Row],[Canal]]="N/A",0,1)</f>
        <v>1</v>
      </c>
    </row>
    <row r="22" spans="1:18" x14ac:dyDescent="0.25">
      <c r="A22" s="43">
        <f t="shared" si="0"/>
        <v>45394</v>
      </c>
      <c r="B22" s="6" t="s">
        <v>26</v>
      </c>
      <c r="C22" s="6" t="s">
        <v>8</v>
      </c>
      <c r="D22" s="6">
        <v>110998</v>
      </c>
      <c r="E22" s="6">
        <v>28625</v>
      </c>
      <c r="F22" s="22">
        <v>50792</v>
      </c>
      <c r="G22" s="22">
        <v>47595</v>
      </c>
      <c r="H22" s="22">
        <v>55590</v>
      </c>
      <c r="I22" s="22">
        <v>16478</v>
      </c>
      <c r="J22" s="22">
        <v>57800</v>
      </c>
      <c r="K22" s="22">
        <v>5422</v>
      </c>
      <c r="L22" s="22">
        <v>43156</v>
      </c>
      <c r="M22" s="22">
        <v>4922</v>
      </c>
      <c r="N22" s="22">
        <v>29000</v>
      </c>
      <c r="O22" s="22">
        <v>5425</v>
      </c>
      <c r="P22" s="22">
        <v>51354</v>
      </c>
      <c r="Q22" s="22">
        <v>42721</v>
      </c>
      <c r="R22" s="22">
        <f>IF(Tabla27[[#This Row],[Canal]]="N/A",0,1)</f>
        <v>1</v>
      </c>
    </row>
    <row r="23" spans="1:18" x14ac:dyDescent="0.25">
      <c r="A23" s="43">
        <f t="shared" si="0"/>
        <v>45394</v>
      </c>
      <c r="B23" s="6" t="s">
        <v>26</v>
      </c>
      <c r="C23" s="6" t="s">
        <v>52</v>
      </c>
      <c r="D23" s="6">
        <v>93543</v>
      </c>
      <c r="E23" s="6">
        <v>225205</v>
      </c>
      <c r="F23" s="22">
        <v>64899</v>
      </c>
      <c r="G23" s="22">
        <v>47886</v>
      </c>
      <c r="H23" s="22">
        <v>46043</v>
      </c>
      <c r="I23" s="22">
        <v>57841</v>
      </c>
      <c r="J23" s="22">
        <v>21371</v>
      </c>
      <c r="K23" s="22">
        <v>57407</v>
      </c>
      <c r="L23" s="22">
        <v>44571</v>
      </c>
      <c r="M23" s="22">
        <v>10361</v>
      </c>
      <c r="N23" s="22">
        <v>30097</v>
      </c>
      <c r="O23" s="22">
        <v>68664</v>
      </c>
      <c r="P23" s="22">
        <v>52431</v>
      </c>
      <c r="Q23" s="22">
        <v>32369</v>
      </c>
      <c r="R23" s="22">
        <f>IF(Tabla27[[#This Row],[Canal]]="N/A",0,1)</f>
        <v>1</v>
      </c>
    </row>
    <row r="24" spans="1:18" x14ac:dyDescent="0.25">
      <c r="A24" s="43">
        <f t="shared" si="0"/>
        <v>45395</v>
      </c>
      <c r="B24" s="6" t="s">
        <v>19</v>
      </c>
      <c r="C24" s="6" t="s">
        <v>11</v>
      </c>
      <c r="D24" s="6">
        <v>119986</v>
      </c>
      <c r="E24" s="6">
        <v>193525</v>
      </c>
      <c r="F24" s="22">
        <v>65781</v>
      </c>
      <c r="G24" s="22">
        <v>33922</v>
      </c>
      <c r="H24" s="22">
        <v>28222</v>
      </c>
      <c r="I24" s="22">
        <v>61995</v>
      </c>
      <c r="J24" s="22">
        <v>54912</v>
      </c>
      <c r="K24" s="22">
        <v>67831</v>
      </c>
      <c r="L24" s="22">
        <v>53577</v>
      </c>
      <c r="M24" s="22">
        <v>37617</v>
      </c>
      <c r="N24" s="22">
        <v>54062</v>
      </c>
      <c r="O24" s="22">
        <v>30418</v>
      </c>
      <c r="P24" s="22">
        <v>22959</v>
      </c>
      <c r="Q24" s="22">
        <v>31151</v>
      </c>
      <c r="R24" s="22">
        <f>IF(Tabla27[[#This Row],[Canal]]="N/A",0,1)</f>
        <v>1</v>
      </c>
    </row>
    <row r="25" spans="1:18" x14ac:dyDescent="0.25">
      <c r="A25" s="43">
        <f t="shared" si="0"/>
        <v>45395</v>
      </c>
      <c r="B25" s="6" t="s">
        <v>26</v>
      </c>
      <c r="C25" s="6" t="s">
        <v>12</v>
      </c>
      <c r="D25" s="6">
        <v>165107</v>
      </c>
      <c r="E25" s="6">
        <v>57531</v>
      </c>
      <c r="F25" s="22">
        <v>19365</v>
      </c>
      <c r="G25" s="22">
        <v>46401</v>
      </c>
      <c r="H25" s="22">
        <v>52796</v>
      </c>
      <c r="I25" s="22">
        <v>43871</v>
      </c>
      <c r="J25" s="22">
        <v>51151</v>
      </c>
      <c r="K25" s="22">
        <v>60290</v>
      </c>
      <c r="L25" s="22">
        <v>51213</v>
      </c>
      <c r="M25" s="22">
        <v>52228</v>
      </c>
      <c r="N25" s="22">
        <v>17920</v>
      </c>
      <c r="O25" s="22">
        <v>2689</v>
      </c>
      <c r="P25" s="22">
        <v>38534</v>
      </c>
      <c r="Q25" s="22">
        <v>53050</v>
      </c>
      <c r="R25" s="22">
        <f>IF(Tabla27[[#This Row],[Canal]]="N/A",0,1)</f>
        <v>1</v>
      </c>
    </row>
    <row r="26" spans="1:18" x14ac:dyDescent="0.25">
      <c r="A26" s="43">
        <f t="shared" si="0"/>
        <v>45395</v>
      </c>
      <c r="B26" s="6" t="s">
        <v>26</v>
      </c>
      <c r="C26" s="6" t="s">
        <v>55</v>
      </c>
      <c r="D26" s="6">
        <v>36660</v>
      </c>
      <c r="E26" s="6">
        <v>68523</v>
      </c>
      <c r="F26" s="22">
        <v>18925</v>
      </c>
      <c r="G26" s="22">
        <v>54159</v>
      </c>
      <c r="H26" s="22">
        <v>12276</v>
      </c>
      <c r="I26" s="22">
        <v>19832</v>
      </c>
      <c r="J26" s="22">
        <v>46727</v>
      </c>
      <c r="K26" s="22">
        <v>14351</v>
      </c>
      <c r="L26" s="22">
        <v>38762</v>
      </c>
      <c r="M26" s="22">
        <v>29997</v>
      </c>
      <c r="N26" s="22">
        <v>56124</v>
      </c>
      <c r="O26" s="22">
        <v>56439</v>
      </c>
      <c r="P26" s="22">
        <v>196</v>
      </c>
      <c r="Q26" s="22">
        <v>18421</v>
      </c>
      <c r="R26" s="22">
        <f>IF(Tabla27[[#This Row],[Canal]]="N/A",0,1)</f>
        <v>1</v>
      </c>
    </row>
    <row r="27" spans="1:18" x14ac:dyDescent="0.25">
      <c r="A27" s="43">
        <f t="shared" si="0"/>
        <v>45395</v>
      </c>
      <c r="B27" s="6" t="s">
        <v>26</v>
      </c>
      <c r="C27" s="6" t="s">
        <v>56</v>
      </c>
      <c r="D27" s="6">
        <v>30734</v>
      </c>
      <c r="E27" s="6">
        <v>110468</v>
      </c>
      <c r="F27" s="22">
        <v>15704</v>
      </c>
      <c r="G27" s="22">
        <v>49750</v>
      </c>
      <c r="H27" s="22">
        <v>28043</v>
      </c>
      <c r="I27" s="22">
        <v>47721</v>
      </c>
      <c r="J27" s="22">
        <v>48727</v>
      </c>
      <c r="K27" s="22">
        <v>60323</v>
      </c>
      <c r="L27" s="22">
        <v>5456</v>
      </c>
      <c r="M27" s="22">
        <v>35498</v>
      </c>
      <c r="N27" s="22">
        <v>56944</v>
      </c>
      <c r="O27" s="22">
        <v>41449</v>
      </c>
      <c r="P27" s="22">
        <v>59608</v>
      </c>
      <c r="Q27" s="22">
        <v>41896</v>
      </c>
      <c r="R27" s="22">
        <f>IF(Tabla27[[#This Row],[Canal]]="N/A",0,1)</f>
        <v>1</v>
      </c>
    </row>
    <row r="28" spans="1:18" x14ac:dyDescent="0.25">
      <c r="A28" s="43">
        <f t="shared" si="0"/>
        <v>45395</v>
      </c>
      <c r="B28" s="6" t="s">
        <v>125</v>
      </c>
      <c r="C28" s="6" t="s">
        <v>57</v>
      </c>
      <c r="D28" s="6">
        <v>130958</v>
      </c>
      <c r="E28" s="6">
        <v>155818</v>
      </c>
      <c r="F28" s="22">
        <v>15218</v>
      </c>
      <c r="G28" s="22">
        <v>8225</v>
      </c>
      <c r="H28" s="22">
        <v>12356</v>
      </c>
      <c r="I28" s="22">
        <v>6585</v>
      </c>
      <c r="J28" s="22">
        <v>31201</v>
      </c>
      <c r="K28" s="22">
        <v>61123</v>
      </c>
      <c r="L28" s="22">
        <v>26225</v>
      </c>
      <c r="M28" s="22">
        <v>35920</v>
      </c>
      <c r="N28" s="22">
        <v>40805</v>
      </c>
      <c r="O28" s="22">
        <v>64511</v>
      </c>
      <c r="P28" s="22">
        <v>14839</v>
      </c>
      <c r="Q28" s="22">
        <v>66451</v>
      </c>
      <c r="R28" s="22">
        <f>IF(Tabla27[[#This Row],[Canal]]="N/A",0,1)</f>
        <v>0</v>
      </c>
    </row>
    <row r="29" spans="1:18" x14ac:dyDescent="0.25">
      <c r="A29" s="43">
        <f t="shared" si="0"/>
        <v>45395</v>
      </c>
      <c r="B29" s="6" t="s">
        <v>125</v>
      </c>
      <c r="C29" s="6" t="s">
        <v>58</v>
      </c>
      <c r="D29" s="6">
        <v>69051</v>
      </c>
      <c r="E29" s="6">
        <v>172685</v>
      </c>
      <c r="F29" s="22">
        <v>52156</v>
      </c>
      <c r="G29" s="22">
        <v>63272</v>
      </c>
      <c r="H29" s="22">
        <v>66122</v>
      </c>
      <c r="I29" s="22">
        <v>773</v>
      </c>
      <c r="J29" s="22">
        <v>48571</v>
      </c>
      <c r="K29" s="22">
        <v>17753</v>
      </c>
      <c r="L29" s="22">
        <v>64449</v>
      </c>
      <c r="M29" s="22">
        <v>45884</v>
      </c>
      <c r="N29" s="22">
        <v>36981</v>
      </c>
      <c r="O29" s="22">
        <v>2190</v>
      </c>
      <c r="P29" s="22">
        <v>29992</v>
      </c>
      <c r="Q29" s="22">
        <v>32712</v>
      </c>
      <c r="R29" s="22">
        <f>IF(Tabla27[[#This Row],[Canal]]="N/A",0,1)</f>
        <v>0</v>
      </c>
    </row>
    <row r="30" spans="1:18" x14ac:dyDescent="0.25">
      <c r="A30" s="43">
        <f t="shared" si="0"/>
        <v>45395</v>
      </c>
      <c r="B30" s="6" t="s">
        <v>125</v>
      </c>
      <c r="C30" s="6" t="s">
        <v>59</v>
      </c>
      <c r="D30" s="6">
        <v>202221</v>
      </c>
      <c r="E30" s="6">
        <v>148934</v>
      </c>
      <c r="F30" s="22">
        <v>21177</v>
      </c>
      <c r="G30" s="22">
        <v>42898</v>
      </c>
      <c r="H30" s="22">
        <v>14724</v>
      </c>
      <c r="I30" s="22">
        <v>62460</v>
      </c>
      <c r="J30" s="22">
        <v>57064</v>
      </c>
      <c r="K30" s="22">
        <v>23098</v>
      </c>
      <c r="L30" s="22">
        <v>42506</v>
      </c>
      <c r="M30" s="22">
        <v>20403</v>
      </c>
      <c r="N30" s="22">
        <v>8377</v>
      </c>
      <c r="O30" s="22">
        <v>50527</v>
      </c>
      <c r="P30" s="22">
        <v>35819</v>
      </c>
      <c r="Q30" s="22">
        <v>44859</v>
      </c>
      <c r="R30" s="22">
        <f>IF(Tabla27[[#This Row],[Canal]]="N/A",0,1)</f>
        <v>0</v>
      </c>
    </row>
    <row r="31" spans="1:18" x14ac:dyDescent="0.25">
      <c r="A31" s="43">
        <f t="shared" si="0"/>
        <v>45395</v>
      </c>
      <c r="B31" s="6" t="s">
        <v>125</v>
      </c>
      <c r="C31" s="6" t="s">
        <v>60</v>
      </c>
      <c r="D31" s="6">
        <v>233553</v>
      </c>
      <c r="E31" s="6">
        <v>168112</v>
      </c>
      <c r="F31" s="22">
        <v>67700</v>
      </c>
      <c r="G31" s="22">
        <v>64998</v>
      </c>
      <c r="H31" s="22">
        <v>44826</v>
      </c>
      <c r="I31" s="22">
        <v>27427</v>
      </c>
      <c r="J31" s="22">
        <v>67783</v>
      </c>
      <c r="K31" s="22">
        <v>68465</v>
      </c>
      <c r="L31" s="22">
        <v>12861</v>
      </c>
      <c r="M31" s="22">
        <v>28174</v>
      </c>
      <c r="N31" s="22">
        <v>51279</v>
      </c>
      <c r="O31" s="22">
        <v>34797</v>
      </c>
      <c r="P31" s="22">
        <v>14819</v>
      </c>
      <c r="Q31" s="22">
        <v>310</v>
      </c>
      <c r="R31" s="22">
        <f>IF(Tabla27[[#This Row],[Canal]]="N/A",0,1)</f>
        <v>0</v>
      </c>
    </row>
    <row r="32" spans="1:18" x14ac:dyDescent="0.25">
      <c r="A32" s="43">
        <f t="shared" si="0"/>
        <v>45395</v>
      </c>
      <c r="B32" s="6" t="s">
        <v>19</v>
      </c>
      <c r="C32" s="6" t="s">
        <v>45</v>
      </c>
      <c r="D32" s="6">
        <v>186226</v>
      </c>
      <c r="E32" s="6">
        <v>90522</v>
      </c>
      <c r="F32" s="22">
        <v>42749</v>
      </c>
      <c r="G32" s="22">
        <v>37303</v>
      </c>
      <c r="H32" s="22">
        <v>21293</v>
      </c>
      <c r="I32" s="22">
        <v>37498</v>
      </c>
      <c r="J32" s="22">
        <v>58275</v>
      </c>
      <c r="K32" s="22">
        <v>43769</v>
      </c>
      <c r="L32" s="22">
        <v>61437</v>
      </c>
      <c r="M32" s="22">
        <v>21290</v>
      </c>
      <c r="N32" s="22">
        <v>8534</v>
      </c>
      <c r="O32" s="22">
        <v>1906</v>
      </c>
      <c r="P32" s="22">
        <v>64491</v>
      </c>
      <c r="Q32" s="22">
        <v>57579</v>
      </c>
      <c r="R32" s="22">
        <f>IF(Tabla27[[#This Row],[Canal]]="N/A",0,1)</f>
        <v>1</v>
      </c>
    </row>
    <row r="33" spans="1:18" x14ac:dyDescent="0.25">
      <c r="A33" s="43">
        <f t="shared" si="0"/>
        <v>45395</v>
      </c>
      <c r="B33" s="6" t="s">
        <v>19</v>
      </c>
      <c r="C33" s="6" t="s">
        <v>8</v>
      </c>
      <c r="D33" s="6">
        <v>179565</v>
      </c>
      <c r="E33" s="6">
        <v>211456</v>
      </c>
      <c r="F33" s="22">
        <v>45497</v>
      </c>
      <c r="G33" s="22">
        <v>39905</v>
      </c>
      <c r="H33" s="22">
        <v>50602</v>
      </c>
      <c r="I33" s="22">
        <v>68454</v>
      </c>
      <c r="J33" s="22">
        <v>66551</v>
      </c>
      <c r="K33" s="22">
        <v>46072</v>
      </c>
      <c r="L33" s="22">
        <v>25496</v>
      </c>
      <c r="M33" s="22">
        <v>50672</v>
      </c>
      <c r="N33" s="22">
        <v>11617</v>
      </c>
      <c r="O33" s="22">
        <v>16890</v>
      </c>
      <c r="P33" s="22">
        <v>52581</v>
      </c>
      <c r="Q33" s="22">
        <v>17591</v>
      </c>
      <c r="R33" s="22">
        <f>IF(Tabla27[[#This Row],[Canal]]="N/A",0,1)</f>
        <v>1</v>
      </c>
    </row>
    <row r="34" spans="1:18" x14ac:dyDescent="0.25">
      <c r="A34" s="43">
        <f t="shared" si="0"/>
        <v>45395</v>
      </c>
      <c r="B34" s="6" t="s">
        <v>125</v>
      </c>
      <c r="C34" s="6" t="s">
        <v>52</v>
      </c>
      <c r="D34" s="6">
        <v>87968</v>
      </c>
      <c r="E34" s="6">
        <v>30626</v>
      </c>
      <c r="F34" s="22">
        <v>579</v>
      </c>
      <c r="G34" s="22">
        <v>5384</v>
      </c>
      <c r="H34" s="22">
        <v>61125</v>
      </c>
      <c r="I34" s="22">
        <v>48819</v>
      </c>
      <c r="J34" s="22">
        <v>55292</v>
      </c>
      <c r="K34" s="22">
        <v>63064</v>
      </c>
      <c r="L34" s="22">
        <v>38867</v>
      </c>
      <c r="M34" s="22">
        <v>30561</v>
      </c>
      <c r="N34" s="22">
        <v>48563</v>
      </c>
      <c r="O34" s="22">
        <v>3439</v>
      </c>
      <c r="P34" s="22">
        <v>54294</v>
      </c>
      <c r="Q34" s="22">
        <v>32417</v>
      </c>
      <c r="R34" s="22">
        <f>IF(Tabla27[[#This Row],[Canal]]="N/A",0,1)</f>
        <v>0</v>
      </c>
    </row>
    <row r="35" spans="1:18" x14ac:dyDescent="0.25">
      <c r="A35" s="43">
        <f t="shared" si="0"/>
        <v>45396</v>
      </c>
      <c r="B35" s="6" t="s">
        <v>19</v>
      </c>
      <c r="C35" s="6" t="s">
        <v>11</v>
      </c>
      <c r="D35" s="6">
        <v>147341</v>
      </c>
      <c r="E35" s="6">
        <v>148075</v>
      </c>
      <c r="F35" s="22">
        <v>48402</v>
      </c>
      <c r="G35" s="22">
        <v>46858</v>
      </c>
      <c r="H35" s="22">
        <v>51973</v>
      </c>
      <c r="I35" s="22">
        <v>3347</v>
      </c>
      <c r="J35" s="22">
        <v>30221</v>
      </c>
      <c r="K35" s="22">
        <v>3027</v>
      </c>
      <c r="L35" s="22">
        <v>11413</v>
      </c>
      <c r="M35" s="22">
        <v>44579</v>
      </c>
      <c r="N35" s="22">
        <v>26478</v>
      </c>
      <c r="O35" s="22">
        <v>18937</v>
      </c>
      <c r="P35" s="22">
        <v>2249</v>
      </c>
      <c r="Q35" s="22">
        <v>2682</v>
      </c>
      <c r="R35" s="22">
        <f>IF(Tabla27[[#This Row],[Canal]]="N/A",0,1)</f>
        <v>1</v>
      </c>
    </row>
    <row r="36" spans="1:18" x14ac:dyDescent="0.25">
      <c r="A36" s="43">
        <f t="shared" si="0"/>
        <v>45396</v>
      </c>
      <c r="B36" s="6" t="s">
        <v>26</v>
      </c>
      <c r="C36" s="6" t="s">
        <v>12</v>
      </c>
      <c r="D36" s="6">
        <v>202335</v>
      </c>
      <c r="E36" s="6">
        <v>135564</v>
      </c>
      <c r="F36" s="22">
        <v>49450</v>
      </c>
      <c r="G36" s="22">
        <v>8020</v>
      </c>
      <c r="H36" s="22">
        <v>41319</v>
      </c>
      <c r="I36" s="22">
        <v>50151</v>
      </c>
      <c r="J36" s="22">
        <v>14861</v>
      </c>
      <c r="K36" s="22">
        <v>39683</v>
      </c>
      <c r="L36" s="22">
        <v>49415</v>
      </c>
      <c r="M36" s="22">
        <v>22963</v>
      </c>
      <c r="N36" s="22">
        <v>2343</v>
      </c>
      <c r="O36" s="22">
        <v>20754</v>
      </c>
      <c r="P36" s="22">
        <v>7310</v>
      </c>
      <c r="Q36" s="22">
        <v>8767</v>
      </c>
      <c r="R36" s="22">
        <f>IF(Tabla27[[#This Row],[Canal]]="N/A",0,1)</f>
        <v>1</v>
      </c>
    </row>
    <row r="37" spans="1:18" x14ac:dyDescent="0.25">
      <c r="A37" s="43">
        <f t="shared" si="0"/>
        <v>45396</v>
      </c>
      <c r="B37" s="6" t="s">
        <v>125</v>
      </c>
      <c r="C37" s="6" t="s">
        <v>55</v>
      </c>
      <c r="D37" s="6">
        <v>69545</v>
      </c>
      <c r="E37" s="6">
        <v>57124</v>
      </c>
      <c r="F37" s="22">
        <v>58586</v>
      </c>
      <c r="G37" s="22">
        <v>29966</v>
      </c>
      <c r="H37" s="22">
        <v>47853</v>
      </c>
      <c r="I37" s="22">
        <v>66645</v>
      </c>
      <c r="J37" s="22">
        <v>63657</v>
      </c>
      <c r="K37" s="22">
        <v>20413</v>
      </c>
      <c r="L37" s="22">
        <v>18147</v>
      </c>
      <c r="M37" s="22">
        <v>41014</v>
      </c>
      <c r="N37" s="22">
        <v>6224</v>
      </c>
      <c r="O37" s="22">
        <v>19734</v>
      </c>
      <c r="P37" s="22">
        <v>19428</v>
      </c>
      <c r="Q37" s="22">
        <v>16910</v>
      </c>
      <c r="R37" s="22">
        <f>IF(Tabla27[[#This Row],[Canal]]="N/A",0,1)</f>
        <v>0</v>
      </c>
    </row>
    <row r="38" spans="1:18" x14ac:dyDescent="0.25">
      <c r="A38" s="43">
        <f t="shared" si="0"/>
        <v>45396</v>
      </c>
      <c r="B38" s="6" t="s">
        <v>125</v>
      </c>
      <c r="C38" s="6" t="s">
        <v>56</v>
      </c>
      <c r="D38" s="6">
        <v>83089</v>
      </c>
      <c r="E38" s="6">
        <v>92570</v>
      </c>
      <c r="F38" s="22">
        <v>20225</v>
      </c>
      <c r="G38" s="22">
        <v>5426</v>
      </c>
      <c r="H38" s="22">
        <v>46868</v>
      </c>
      <c r="I38" s="22">
        <v>20756</v>
      </c>
      <c r="J38" s="22">
        <v>2767</v>
      </c>
      <c r="K38" s="22">
        <v>35126</v>
      </c>
      <c r="L38" s="22">
        <v>61655</v>
      </c>
      <c r="M38" s="22">
        <v>65791</v>
      </c>
      <c r="N38" s="22">
        <v>59870</v>
      </c>
      <c r="O38" s="22">
        <v>26532</v>
      </c>
      <c r="P38" s="22">
        <v>65005</v>
      </c>
      <c r="Q38" s="22">
        <v>42000</v>
      </c>
      <c r="R38" s="22">
        <f>IF(Tabla27[[#This Row],[Canal]]="N/A",0,1)</f>
        <v>0</v>
      </c>
    </row>
    <row r="39" spans="1:18" x14ac:dyDescent="0.25">
      <c r="A39" s="43">
        <f t="shared" si="0"/>
        <v>45396</v>
      </c>
      <c r="B39" s="6" t="s">
        <v>125</v>
      </c>
      <c r="C39" s="6" t="s">
        <v>57</v>
      </c>
      <c r="D39" s="6">
        <v>39187</v>
      </c>
      <c r="E39" s="6">
        <v>222621</v>
      </c>
      <c r="F39" s="22">
        <v>2954</v>
      </c>
      <c r="G39" s="22">
        <v>11732</v>
      </c>
      <c r="H39" s="22">
        <v>35468</v>
      </c>
      <c r="I39" s="22">
        <v>44356</v>
      </c>
      <c r="J39" s="22">
        <v>4152</v>
      </c>
      <c r="K39" s="22">
        <v>9550</v>
      </c>
      <c r="L39" s="22">
        <v>23810</v>
      </c>
      <c r="M39" s="22">
        <v>46920</v>
      </c>
      <c r="N39" s="22">
        <v>30261</v>
      </c>
      <c r="O39" s="22">
        <v>12532</v>
      </c>
      <c r="P39" s="22">
        <v>21785</v>
      </c>
      <c r="Q39" s="22">
        <v>14499</v>
      </c>
      <c r="R39" s="22">
        <f>IF(Tabla27[[#This Row],[Canal]]="N/A",0,1)</f>
        <v>0</v>
      </c>
    </row>
    <row r="40" spans="1:18" x14ac:dyDescent="0.25">
      <c r="A40" s="43">
        <f t="shared" si="0"/>
        <v>45396</v>
      </c>
      <c r="B40" s="6" t="s">
        <v>125</v>
      </c>
      <c r="C40" s="6" t="s">
        <v>58</v>
      </c>
      <c r="D40" s="6">
        <v>158363</v>
      </c>
      <c r="E40" s="6">
        <v>221277</v>
      </c>
      <c r="F40" s="22">
        <v>12079</v>
      </c>
      <c r="G40" s="22">
        <v>43202</v>
      </c>
      <c r="H40" s="22">
        <v>46264</v>
      </c>
      <c r="I40" s="22">
        <v>50077</v>
      </c>
      <c r="J40" s="22">
        <v>58923</v>
      </c>
      <c r="K40" s="22">
        <v>57180</v>
      </c>
      <c r="L40" s="22">
        <v>22834</v>
      </c>
      <c r="M40" s="22">
        <v>66443</v>
      </c>
      <c r="N40" s="22">
        <v>14737</v>
      </c>
      <c r="O40" s="22">
        <v>53091</v>
      </c>
      <c r="P40" s="22">
        <v>20310</v>
      </c>
      <c r="Q40" s="22">
        <v>41694</v>
      </c>
      <c r="R40" s="22">
        <f>IF(Tabla27[[#This Row],[Canal]]="N/A",0,1)</f>
        <v>0</v>
      </c>
    </row>
    <row r="41" spans="1:18" x14ac:dyDescent="0.25">
      <c r="A41" s="43">
        <f t="shared" si="0"/>
        <v>45396</v>
      </c>
      <c r="B41" s="6" t="s">
        <v>125</v>
      </c>
      <c r="C41" s="6" t="s">
        <v>59</v>
      </c>
      <c r="D41" s="6">
        <v>186147</v>
      </c>
      <c r="E41" s="6">
        <v>81053</v>
      </c>
      <c r="F41" s="22">
        <v>59379</v>
      </c>
      <c r="G41" s="22">
        <v>40485</v>
      </c>
      <c r="H41" s="22">
        <v>63800</v>
      </c>
      <c r="I41" s="22">
        <v>54777</v>
      </c>
      <c r="J41" s="22">
        <v>57271</v>
      </c>
      <c r="K41" s="22">
        <v>9865</v>
      </c>
      <c r="L41" s="22">
        <v>16353</v>
      </c>
      <c r="M41" s="22">
        <v>26649</v>
      </c>
      <c r="N41" s="22">
        <v>45101</v>
      </c>
      <c r="O41" s="22">
        <v>4892</v>
      </c>
      <c r="P41" s="22">
        <v>17428</v>
      </c>
      <c r="Q41" s="22">
        <v>13505</v>
      </c>
      <c r="R41" s="22">
        <f>IF(Tabla27[[#This Row],[Canal]]="N/A",0,1)</f>
        <v>0</v>
      </c>
    </row>
    <row r="42" spans="1:18" x14ac:dyDescent="0.25">
      <c r="A42" s="43">
        <f t="shared" si="0"/>
        <v>45396</v>
      </c>
      <c r="B42" s="6" t="s">
        <v>125</v>
      </c>
      <c r="C42" s="6" t="s">
        <v>60</v>
      </c>
      <c r="D42" s="6">
        <v>128454</v>
      </c>
      <c r="E42" s="6">
        <v>162351</v>
      </c>
      <c r="F42" s="22">
        <v>54707</v>
      </c>
      <c r="G42" s="22">
        <v>48433</v>
      </c>
      <c r="H42" s="22">
        <v>725</v>
      </c>
      <c r="I42" s="22">
        <v>12997</v>
      </c>
      <c r="J42" s="22">
        <v>34532</v>
      </c>
      <c r="K42" s="22">
        <v>55463</v>
      </c>
      <c r="L42" s="22">
        <v>49347</v>
      </c>
      <c r="M42" s="22">
        <v>2756</v>
      </c>
      <c r="N42" s="22">
        <v>36353</v>
      </c>
      <c r="O42" s="22">
        <v>60283</v>
      </c>
      <c r="P42" s="22">
        <v>45438</v>
      </c>
      <c r="Q42" s="22">
        <v>25608</v>
      </c>
      <c r="R42" s="22">
        <f>IF(Tabla27[[#This Row],[Canal]]="N/A",0,1)</f>
        <v>0</v>
      </c>
    </row>
    <row r="43" spans="1:18" x14ac:dyDescent="0.25">
      <c r="A43" s="43">
        <f t="shared" si="0"/>
        <v>45396</v>
      </c>
      <c r="B43" s="6" t="s">
        <v>125</v>
      </c>
      <c r="C43" s="6" t="s">
        <v>45</v>
      </c>
      <c r="D43" s="6">
        <v>209911</v>
      </c>
      <c r="E43" s="6">
        <v>34689</v>
      </c>
      <c r="F43" s="22">
        <v>52096</v>
      </c>
      <c r="G43" s="22">
        <v>27848</v>
      </c>
      <c r="H43" s="22">
        <v>2079</v>
      </c>
      <c r="I43" s="22">
        <v>68396</v>
      </c>
      <c r="J43" s="22">
        <v>33756</v>
      </c>
      <c r="K43" s="22">
        <v>49749</v>
      </c>
      <c r="L43" s="22">
        <v>44350</v>
      </c>
      <c r="M43" s="22">
        <v>5511</v>
      </c>
      <c r="N43" s="22">
        <v>45101</v>
      </c>
      <c r="O43" s="22">
        <v>39200</v>
      </c>
      <c r="P43" s="22">
        <v>54310</v>
      </c>
      <c r="Q43" s="22">
        <v>65577</v>
      </c>
      <c r="R43" s="22">
        <f>IF(Tabla27[[#This Row],[Canal]]="N/A",0,1)</f>
        <v>0</v>
      </c>
    </row>
    <row r="44" spans="1:18" x14ac:dyDescent="0.25">
      <c r="A44" s="43">
        <f t="shared" si="0"/>
        <v>45396</v>
      </c>
      <c r="B44" s="6" t="s">
        <v>125</v>
      </c>
      <c r="C44" s="6" t="s">
        <v>8</v>
      </c>
      <c r="D44" s="6">
        <v>207158</v>
      </c>
      <c r="E44" s="6">
        <v>112051</v>
      </c>
      <c r="F44" s="22">
        <v>12419</v>
      </c>
      <c r="G44" s="22">
        <v>18738</v>
      </c>
      <c r="H44" s="22">
        <v>18680</v>
      </c>
      <c r="I44" s="22">
        <v>35180</v>
      </c>
      <c r="J44" s="22">
        <v>13487</v>
      </c>
      <c r="K44" s="22">
        <v>24487</v>
      </c>
      <c r="L44" s="22">
        <v>64505</v>
      </c>
      <c r="M44" s="22">
        <v>21952</v>
      </c>
      <c r="N44" s="22">
        <v>23460</v>
      </c>
      <c r="O44" s="22">
        <v>61385</v>
      </c>
      <c r="P44" s="22">
        <v>50224</v>
      </c>
      <c r="Q44" s="22">
        <v>41549</v>
      </c>
      <c r="R44" s="22">
        <f>IF(Tabla27[[#This Row],[Canal]]="N/A",0,1)</f>
        <v>0</v>
      </c>
    </row>
    <row r="45" spans="1:18" x14ac:dyDescent="0.25">
      <c r="A45" s="43">
        <f t="shared" si="0"/>
        <v>45396</v>
      </c>
      <c r="B45" s="6" t="s">
        <v>125</v>
      </c>
      <c r="C45" s="6" t="s">
        <v>52</v>
      </c>
      <c r="D45" s="6">
        <v>68266</v>
      </c>
      <c r="E45" s="6">
        <v>113150</v>
      </c>
      <c r="F45" s="22">
        <v>25627</v>
      </c>
      <c r="G45" s="22">
        <v>57715</v>
      </c>
      <c r="H45" s="22">
        <v>10394</v>
      </c>
      <c r="I45" s="22">
        <v>20087</v>
      </c>
      <c r="J45" s="22">
        <v>10697</v>
      </c>
      <c r="K45" s="22">
        <v>1727</v>
      </c>
      <c r="L45" s="22">
        <v>52635</v>
      </c>
      <c r="M45" s="22">
        <v>43858</v>
      </c>
      <c r="N45" s="22">
        <v>60341</v>
      </c>
      <c r="O45" s="22">
        <v>58294</v>
      </c>
      <c r="P45" s="22">
        <v>43545</v>
      </c>
      <c r="Q45" s="22">
        <v>65290</v>
      </c>
      <c r="R45" s="22">
        <f>IF(Tabla27[[#This Row],[Canal]]="N/A",0,1)</f>
        <v>0</v>
      </c>
    </row>
    <row r="46" spans="1:18" x14ac:dyDescent="0.25">
      <c r="A46" s="43">
        <f t="shared" si="0"/>
        <v>45397</v>
      </c>
      <c r="B46" s="6" t="s">
        <v>125</v>
      </c>
      <c r="C46" s="6" t="s">
        <v>11</v>
      </c>
      <c r="D46" s="6">
        <v>151962</v>
      </c>
      <c r="E46" s="6">
        <v>211800</v>
      </c>
      <c r="F46" s="22">
        <v>61765</v>
      </c>
      <c r="G46" s="22">
        <v>63520</v>
      </c>
      <c r="H46" s="22">
        <v>48232</v>
      </c>
      <c r="I46" s="22">
        <v>60101</v>
      </c>
      <c r="J46" s="22">
        <v>27671</v>
      </c>
      <c r="K46" s="22">
        <v>33194</v>
      </c>
      <c r="L46" s="22">
        <v>41077</v>
      </c>
      <c r="M46" s="22">
        <v>14520</v>
      </c>
      <c r="N46" s="22">
        <v>47877</v>
      </c>
      <c r="O46" s="22">
        <v>58744</v>
      </c>
      <c r="P46" s="22">
        <v>46154</v>
      </c>
      <c r="Q46" s="22">
        <v>58918</v>
      </c>
      <c r="R46" s="22">
        <f>IF(Tabla27[[#This Row],[Canal]]="N/A",0,1)</f>
        <v>0</v>
      </c>
    </row>
    <row r="47" spans="1:18" x14ac:dyDescent="0.25">
      <c r="A47" s="43">
        <f t="shared" si="0"/>
        <v>45397</v>
      </c>
      <c r="B47" s="6" t="s">
        <v>26</v>
      </c>
      <c r="C47" s="6" t="s">
        <v>12</v>
      </c>
      <c r="D47" s="6">
        <v>202076</v>
      </c>
      <c r="E47" s="6">
        <v>96415</v>
      </c>
      <c r="F47" s="22">
        <v>13296</v>
      </c>
      <c r="G47" s="22">
        <v>30855</v>
      </c>
      <c r="H47" s="22">
        <v>1553</v>
      </c>
      <c r="I47" s="22">
        <v>23782</v>
      </c>
      <c r="J47" s="22">
        <v>35899</v>
      </c>
      <c r="K47" s="22">
        <v>41202</v>
      </c>
      <c r="L47" s="22">
        <v>34230</v>
      </c>
      <c r="M47" s="22">
        <v>47535</v>
      </c>
      <c r="N47" s="22">
        <v>17083</v>
      </c>
      <c r="O47" s="22">
        <v>5441</v>
      </c>
      <c r="P47" s="22">
        <v>32253</v>
      </c>
      <c r="Q47" s="22">
        <v>33993</v>
      </c>
      <c r="R47" s="22">
        <f>IF(Tabla27[[#This Row],[Canal]]="N/A",0,1)</f>
        <v>1</v>
      </c>
    </row>
    <row r="48" spans="1:18" x14ac:dyDescent="0.25">
      <c r="A48" s="43">
        <f t="shared" si="0"/>
        <v>45397</v>
      </c>
      <c r="B48" s="6" t="s">
        <v>19</v>
      </c>
      <c r="C48" s="6" t="s">
        <v>55</v>
      </c>
      <c r="D48" s="6">
        <v>112763</v>
      </c>
      <c r="E48" s="6">
        <v>180524</v>
      </c>
      <c r="F48" s="22">
        <v>38005</v>
      </c>
      <c r="G48" s="22">
        <v>11231</v>
      </c>
      <c r="H48" s="22">
        <v>66205</v>
      </c>
      <c r="I48" s="22">
        <v>44237</v>
      </c>
      <c r="J48" s="22">
        <v>8261</v>
      </c>
      <c r="K48" s="22">
        <v>29143</v>
      </c>
      <c r="L48" s="22">
        <v>68829</v>
      </c>
      <c r="M48" s="22">
        <v>3472</v>
      </c>
      <c r="N48" s="22">
        <v>36800</v>
      </c>
      <c r="O48" s="22">
        <v>7166</v>
      </c>
      <c r="P48" s="22">
        <v>31890</v>
      </c>
      <c r="Q48" s="22">
        <v>9360</v>
      </c>
      <c r="R48" s="22">
        <f>IF(Tabla27[[#This Row],[Canal]]="N/A",0,1)</f>
        <v>1</v>
      </c>
    </row>
    <row r="49" spans="1:18" x14ac:dyDescent="0.25">
      <c r="A49" s="43">
        <f t="shared" si="0"/>
        <v>45397</v>
      </c>
      <c r="B49" s="6" t="s">
        <v>19</v>
      </c>
      <c r="C49" s="6" t="s">
        <v>56</v>
      </c>
      <c r="D49" s="6">
        <v>192550</v>
      </c>
      <c r="E49" s="6">
        <v>180628</v>
      </c>
      <c r="F49" s="22">
        <v>18162</v>
      </c>
      <c r="G49" s="22">
        <v>6803</v>
      </c>
      <c r="H49" s="22">
        <v>50842</v>
      </c>
      <c r="I49" s="22">
        <v>1950</v>
      </c>
      <c r="J49" s="22">
        <v>30878</v>
      </c>
      <c r="K49" s="22">
        <v>39486</v>
      </c>
      <c r="L49" s="22">
        <v>36729</v>
      </c>
      <c r="M49" s="22">
        <v>64022</v>
      </c>
      <c r="N49" s="22">
        <v>54808</v>
      </c>
      <c r="O49" s="22">
        <v>26956</v>
      </c>
      <c r="P49" s="22">
        <v>21329</v>
      </c>
      <c r="Q49" s="22">
        <v>55938</v>
      </c>
      <c r="R49" s="22">
        <f>IF(Tabla27[[#This Row],[Canal]]="N/A",0,1)</f>
        <v>1</v>
      </c>
    </row>
    <row r="50" spans="1:18" x14ac:dyDescent="0.25">
      <c r="A50" s="43">
        <f t="shared" si="0"/>
        <v>45397</v>
      </c>
      <c r="B50" s="6" t="s">
        <v>26</v>
      </c>
      <c r="C50" s="6" t="s">
        <v>57</v>
      </c>
      <c r="D50" s="6">
        <v>110589</v>
      </c>
      <c r="E50" s="6">
        <v>44012</v>
      </c>
      <c r="F50" s="22">
        <v>37675</v>
      </c>
      <c r="G50" s="22">
        <v>58818</v>
      </c>
      <c r="H50" s="22">
        <v>10797</v>
      </c>
      <c r="I50" s="22">
        <v>52318</v>
      </c>
      <c r="J50" s="22">
        <v>14744</v>
      </c>
      <c r="K50" s="22">
        <v>13371</v>
      </c>
      <c r="L50" s="22">
        <v>40138</v>
      </c>
      <c r="M50" s="22">
        <v>20729</v>
      </c>
      <c r="N50" s="22">
        <v>7464</v>
      </c>
      <c r="O50" s="22">
        <v>27786</v>
      </c>
      <c r="P50" s="22">
        <v>11568</v>
      </c>
      <c r="Q50" s="22">
        <v>58058</v>
      </c>
      <c r="R50" s="22">
        <f>IF(Tabla27[[#This Row],[Canal]]="N/A",0,1)</f>
        <v>1</v>
      </c>
    </row>
    <row r="51" spans="1:18" x14ac:dyDescent="0.25">
      <c r="A51" s="43">
        <f t="shared" si="0"/>
        <v>45397</v>
      </c>
      <c r="B51" s="6" t="s">
        <v>26</v>
      </c>
      <c r="C51" s="6" t="s">
        <v>58</v>
      </c>
      <c r="D51" s="6">
        <v>128567</v>
      </c>
      <c r="E51" s="6">
        <v>222361</v>
      </c>
      <c r="F51" s="22">
        <v>15212</v>
      </c>
      <c r="G51" s="22">
        <v>59112</v>
      </c>
      <c r="H51" s="22">
        <v>21433</v>
      </c>
      <c r="I51" s="22">
        <v>35837</v>
      </c>
      <c r="J51" s="22">
        <v>9994</v>
      </c>
      <c r="K51" s="22">
        <v>26918</v>
      </c>
      <c r="L51" s="22">
        <v>7491</v>
      </c>
      <c r="M51" s="22">
        <v>36295</v>
      </c>
      <c r="N51" s="22">
        <v>59904</v>
      </c>
      <c r="O51" s="22">
        <v>31678</v>
      </c>
      <c r="P51" s="22">
        <v>7805</v>
      </c>
      <c r="Q51" s="22">
        <v>20764</v>
      </c>
      <c r="R51" s="22">
        <f>IF(Tabla27[[#This Row],[Canal]]="N/A",0,1)</f>
        <v>1</v>
      </c>
    </row>
    <row r="52" spans="1:18" x14ac:dyDescent="0.25">
      <c r="A52" s="43">
        <f t="shared" si="0"/>
        <v>45397</v>
      </c>
      <c r="B52" s="6" t="s">
        <v>26</v>
      </c>
      <c r="C52" s="6" t="s">
        <v>59</v>
      </c>
      <c r="D52" s="6">
        <v>88012</v>
      </c>
      <c r="E52" s="6">
        <v>95598</v>
      </c>
      <c r="F52" s="22">
        <v>49048</v>
      </c>
      <c r="G52" s="22">
        <v>15028</v>
      </c>
      <c r="H52" s="22">
        <v>22442</v>
      </c>
      <c r="I52" s="22">
        <v>10637</v>
      </c>
      <c r="J52" s="22">
        <v>24752</v>
      </c>
      <c r="K52" s="22">
        <v>53012</v>
      </c>
      <c r="L52" s="22">
        <v>31028</v>
      </c>
      <c r="M52" s="22">
        <v>38477</v>
      </c>
      <c r="N52" s="22">
        <v>61987</v>
      </c>
      <c r="O52" s="22">
        <v>14961</v>
      </c>
      <c r="P52" s="22">
        <v>27989</v>
      </c>
      <c r="Q52" s="22">
        <v>26538</v>
      </c>
      <c r="R52" s="22">
        <f>IF(Tabla27[[#This Row],[Canal]]="N/A",0,1)</f>
        <v>1</v>
      </c>
    </row>
    <row r="53" spans="1:18" x14ac:dyDescent="0.25">
      <c r="A53" s="43">
        <f t="shared" si="0"/>
        <v>45397</v>
      </c>
      <c r="B53" s="6" t="s">
        <v>26</v>
      </c>
      <c r="C53" s="6" t="s">
        <v>60</v>
      </c>
      <c r="D53" s="6">
        <v>195672</v>
      </c>
      <c r="E53" s="6">
        <v>183419</v>
      </c>
      <c r="F53" s="22">
        <v>30565</v>
      </c>
      <c r="G53" s="22">
        <v>39330</v>
      </c>
      <c r="H53" s="22">
        <v>66594</v>
      </c>
      <c r="I53" s="22">
        <v>40918</v>
      </c>
      <c r="J53" s="22">
        <v>25002</v>
      </c>
      <c r="K53" s="22">
        <v>29611</v>
      </c>
      <c r="L53" s="22">
        <v>54633</v>
      </c>
      <c r="M53" s="22">
        <v>61433</v>
      </c>
      <c r="N53" s="22">
        <v>12168</v>
      </c>
      <c r="O53" s="22">
        <v>22446</v>
      </c>
      <c r="P53" s="22">
        <v>44515</v>
      </c>
      <c r="Q53" s="22">
        <v>50956</v>
      </c>
      <c r="R53" s="22">
        <f>IF(Tabla27[[#This Row],[Canal]]="N/A",0,1)</f>
        <v>1</v>
      </c>
    </row>
    <row r="54" spans="1:18" x14ac:dyDescent="0.25">
      <c r="A54" s="43">
        <f t="shared" si="0"/>
        <v>45397</v>
      </c>
      <c r="B54" s="6" t="s">
        <v>125</v>
      </c>
      <c r="C54" s="6" t="s">
        <v>45</v>
      </c>
      <c r="D54" s="6">
        <v>219775</v>
      </c>
      <c r="E54" s="6">
        <v>71013</v>
      </c>
      <c r="F54" s="22">
        <v>28123</v>
      </c>
      <c r="G54" s="22">
        <v>60536</v>
      </c>
      <c r="H54" s="22">
        <v>11830</v>
      </c>
      <c r="I54" s="22">
        <v>35292</v>
      </c>
      <c r="J54" s="22">
        <v>3645</v>
      </c>
      <c r="K54" s="22">
        <v>2728</v>
      </c>
      <c r="L54" s="22">
        <v>63262</v>
      </c>
      <c r="M54" s="22">
        <v>26548</v>
      </c>
      <c r="N54" s="22">
        <v>11481</v>
      </c>
      <c r="O54" s="22">
        <v>10024</v>
      </c>
      <c r="P54" s="22">
        <v>55928</v>
      </c>
      <c r="Q54" s="22">
        <v>38169</v>
      </c>
      <c r="R54" s="22">
        <f>IF(Tabla27[[#This Row],[Canal]]="N/A",0,1)</f>
        <v>0</v>
      </c>
    </row>
    <row r="55" spans="1:18" x14ac:dyDescent="0.25">
      <c r="A55" s="43">
        <f t="shared" si="0"/>
        <v>45397</v>
      </c>
      <c r="B55" s="6" t="s">
        <v>125</v>
      </c>
      <c r="C55" s="6" t="s">
        <v>8</v>
      </c>
      <c r="D55" s="6">
        <v>229359</v>
      </c>
      <c r="E55" s="6">
        <v>160803</v>
      </c>
      <c r="F55" s="22">
        <v>37567</v>
      </c>
      <c r="G55" s="22">
        <v>42607</v>
      </c>
      <c r="H55" s="22">
        <v>8647</v>
      </c>
      <c r="I55" s="22">
        <v>12093</v>
      </c>
      <c r="J55" s="22">
        <v>59566</v>
      </c>
      <c r="K55" s="22">
        <v>58281</v>
      </c>
      <c r="L55" s="22">
        <v>6233</v>
      </c>
      <c r="M55" s="22">
        <v>23918</v>
      </c>
      <c r="N55" s="22">
        <v>44275</v>
      </c>
      <c r="O55" s="22">
        <v>28594</v>
      </c>
      <c r="P55" s="22">
        <v>6055</v>
      </c>
      <c r="Q55" s="22">
        <v>26764</v>
      </c>
      <c r="R55" s="22">
        <f>IF(Tabla27[[#This Row],[Canal]]="N/A",0,1)</f>
        <v>0</v>
      </c>
    </row>
    <row r="56" spans="1:18" x14ac:dyDescent="0.25">
      <c r="A56" s="43">
        <f t="shared" si="0"/>
        <v>45397</v>
      </c>
      <c r="B56" s="6" t="s">
        <v>125</v>
      </c>
      <c r="C56" s="6" t="s">
        <v>52</v>
      </c>
      <c r="D56" s="6">
        <v>48121</v>
      </c>
      <c r="E56" s="6">
        <v>81787</v>
      </c>
      <c r="F56" s="22">
        <v>30734</v>
      </c>
      <c r="G56" s="22">
        <v>17691</v>
      </c>
      <c r="H56" s="22">
        <v>417</v>
      </c>
      <c r="I56" s="22">
        <v>36008</v>
      </c>
      <c r="J56" s="22">
        <v>46573</v>
      </c>
      <c r="K56" s="22">
        <v>46851</v>
      </c>
      <c r="L56" s="22">
        <v>58949</v>
      </c>
      <c r="M56" s="22">
        <v>60216</v>
      </c>
      <c r="N56" s="22">
        <v>7770</v>
      </c>
      <c r="O56" s="22">
        <v>56676</v>
      </c>
      <c r="P56" s="22">
        <v>14433</v>
      </c>
      <c r="Q56" s="22">
        <v>22078</v>
      </c>
      <c r="R56" s="22">
        <f>IF(Tabla27[[#This Row],[Canal]]="N/A",0,1)</f>
        <v>0</v>
      </c>
    </row>
    <row r="57" spans="1:18" x14ac:dyDescent="0.25">
      <c r="A57" s="43">
        <f>A46+1</f>
        <v>45398</v>
      </c>
      <c r="B57" s="6" t="s">
        <v>125</v>
      </c>
      <c r="C57" s="6" t="s">
        <v>11</v>
      </c>
      <c r="D57" s="6">
        <v>90436</v>
      </c>
      <c r="E57" s="6">
        <v>157244</v>
      </c>
      <c r="F57" s="22">
        <v>26558</v>
      </c>
      <c r="G57" s="22">
        <v>20442</v>
      </c>
      <c r="H57" s="22">
        <v>26187</v>
      </c>
      <c r="I57" s="22">
        <v>25378</v>
      </c>
      <c r="J57" s="22">
        <v>15537</v>
      </c>
      <c r="K57" s="22">
        <v>66086</v>
      </c>
      <c r="L57" s="22">
        <v>40012</v>
      </c>
      <c r="M57" s="22">
        <v>27787</v>
      </c>
      <c r="N57" s="22">
        <v>55665</v>
      </c>
      <c r="O57" s="22">
        <v>30823</v>
      </c>
      <c r="P57" s="22">
        <v>64649</v>
      </c>
      <c r="Q57" s="22">
        <v>11090</v>
      </c>
      <c r="R57" s="22">
        <f>IF(Tabla27[[#This Row],[Canal]]="N/A",0,1)</f>
        <v>0</v>
      </c>
    </row>
    <row r="58" spans="1:18" x14ac:dyDescent="0.25">
      <c r="A58" s="43">
        <f t="shared" si="0"/>
        <v>45398</v>
      </c>
      <c r="B58" s="6" t="s">
        <v>19</v>
      </c>
      <c r="C58" s="6" t="s">
        <v>12</v>
      </c>
      <c r="D58" s="6">
        <v>102531</v>
      </c>
      <c r="E58" s="6">
        <v>182566</v>
      </c>
      <c r="F58" s="22">
        <v>48176</v>
      </c>
      <c r="G58" s="22">
        <v>21047</v>
      </c>
      <c r="H58" s="22">
        <v>47788</v>
      </c>
      <c r="I58" s="22">
        <v>63697</v>
      </c>
      <c r="J58" s="22">
        <v>42229</v>
      </c>
      <c r="K58" s="22">
        <v>20570</v>
      </c>
      <c r="L58" s="22">
        <v>45733</v>
      </c>
      <c r="M58" s="22">
        <v>25610</v>
      </c>
      <c r="N58" s="22">
        <v>14488</v>
      </c>
      <c r="O58" s="22">
        <v>59947</v>
      </c>
      <c r="P58" s="22">
        <v>17221</v>
      </c>
      <c r="Q58" s="22">
        <v>27389</v>
      </c>
      <c r="R58" s="22">
        <f>IF(Tabla27[[#This Row],[Canal]]="N/A",0,1)</f>
        <v>1</v>
      </c>
    </row>
    <row r="59" spans="1:18" x14ac:dyDescent="0.25">
      <c r="A59" s="43">
        <f t="shared" si="0"/>
        <v>45398</v>
      </c>
      <c r="B59" s="6" t="s">
        <v>19</v>
      </c>
      <c r="C59" s="6" t="s">
        <v>55</v>
      </c>
      <c r="D59" s="6">
        <v>129539</v>
      </c>
      <c r="E59" s="6">
        <v>215702</v>
      </c>
      <c r="F59" s="22">
        <v>2208</v>
      </c>
      <c r="G59" s="22">
        <v>64463</v>
      </c>
      <c r="H59" s="22">
        <v>61058</v>
      </c>
      <c r="I59" s="22">
        <v>19299</v>
      </c>
      <c r="J59" s="22">
        <v>17132</v>
      </c>
      <c r="K59" s="22">
        <v>19778</v>
      </c>
      <c r="L59" s="22">
        <v>21932</v>
      </c>
      <c r="M59" s="22">
        <v>19806</v>
      </c>
      <c r="N59" s="22">
        <v>2013</v>
      </c>
      <c r="O59" s="22">
        <v>26930</v>
      </c>
      <c r="P59" s="22">
        <v>18711</v>
      </c>
      <c r="Q59" s="22">
        <v>23468</v>
      </c>
      <c r="R59" s="22">
        <f>IF(Tabla27[[#This Row],[Canal]]="N/A",0,1)</f>
        <v>1</v>
      </c>
    </row>
    <row r="60" spans="1:18" x14ac:dyDescent="0.25">
      <c r="A60" s="43">
        <f t="shared" si="0"/>
        <v>45398</v>
      </c>
      <c r="B60" s="6" t="s">
        <v>19</v>
      </c>
      <c r="C60" s="6" t="s">
        <v>56</v>
      </c>
      <c r="D60" s="6">
        <v>193086</v>
      </c>
      <c r="E60" s="6">
        <v>138052</v>
      </c>
      <c r="F60" s="22">
        <v>34076</v>
      </c>
      <c r="G60" s="22">
        <v>34226</v>
      </c>
      <c r="H60" s="22">
        <v>35092</v>
      </c>
      <c r="I60" s="22">
        <v>6745</v>
      </c>
      <c r="J60" s="22">
        <v>38276</v>
      </c>
      <c r="K60" s="22">
        <v>57972</v>
      </c>
      <c r="L60" s="22">
        <v>62296</v>
      </c>
      <c r="M60" s="22">
        <v>22646</v>
      </c>
      <c r="N60" s="22">
        <v>40135</v>
      </c>
      <c r="O60" s="22">
        <v>20163</v>
      </c>
      <c r="P60" s="22">
        <v>34727</v>
      </c>
      <c r="Q60" s="22">
        <v>21732</v>
      </c>
      <c r="R60" s="22">
        <f>IF(Tabla27[[#This Row],[Canal]]="N/A",0,1)</f>
        <v>1</v>
      </c>
    </row>
    <row r="61" spans="1:18" x14ac:dyDescent="0.25">
      <c r="A61" s="43">
        <f t="shared" si="0"/>
        <v>45398</v>
      </c>
      <c r="B61" s="6" t="s">
        <v>125</v>
      </c>
      <c r="C61" s="6" t="s">
        <v>57</v>
      </c>
      <c r="D61" s="6">
        <v>24363</v>
      </c>
      <c r="E61" s="6">
        <v>123355</v>
      </c>
      <c r="F61" s="22">
        <v>8836</v>
      </c>
      <c r="G61" s="22">
        <v>40602</v>
      </c>
      <c r="H61" s="22">
        <v>22749</v>
      </c>
      <c r="I61" s="22">
        <v>23666</v>
      </c>
      <c r="J61" s="22">
        <v>54941</v>
      </c>
      <c r="K61" s="22">
        <v>29287</v>
      </c>
      <c r="L61" s="22">
        <v>25256</v>
      </c>
      <c r="M61" s="22">
        <v>25218</v>
      </c>
      <c r="N61" s="22">
        <v>28819</v>
      </c>
      <c r="O61" s="22">
        <v>5150</v>
      </c>
      <c r="P61" s="22">
        <v>54174</v>
      </c>
      <c r="Q61" s="22">
        <v>39675</v>
      </c>
      <c r="R61" s="22">
        <f>IF(Tabla27[[#This Row],[Canal]]="N/A",0,1)</f>
        <v>0</v>
      </c>
    </row>
    <row r="62" spans="1:18" x14ac:dyDescent="0.25">
      <c r="A62" s="43">
        <f t="shared" si="0"/>
        <v>45398</v>
      </c>
      <c r="B62" s="6" t="s">
        <v>125</v>
      </c>
      <c r="C62" s="6" t="s">
        <v>58</v>
      </c>
      <c r="D62" s="6">
        <v>152548</v>
      </c>
      <c r="E62" s="6">
        <v>49257</v>
      </c>
      <c r="F62" s="22">
        <v>8958</v>
      </c>
      <c r="G62" s="22">
        <v>20198</v>
      </c>
      <c r="H62" s="22">
        <v>33871</v>
      </c>
      <c r="I62" s="22">
        <v>17752</v>
      </c>
      <c r="J62" s="22">
        <v>58707</v>
      </c>
      <c r="K62" s="22">
        <v>37270</v>
      </c>
      <c r="L62" s="22">
        <v>30534</v>
      </c>
      <c r="M62" s="22">
        <v>67973</v>
      </c>
      <c r="N62" s="22">
        <v>10167</v>
      </c>
      <c r="O62" s="22">
        <v>48564</v>
      </c>
      <c r="P62" s="22">
        <v>63040</v>
      </c>
      <c r="Q62" s="22">
        <v>10427</v>
      </c>
      <c r="R62" s="22">
        <f>IF(Tabla27[[#This Row],[Canal]]="N/A",0,1)</f>
        <v>0</v>
      </c>
    </row>
    <row r="63" spans="1:18" x14ac:dyDescent="0.25">
      <c r="A63" s="43">
        <f t="shared" si="0"/>
        <v>45398</v>
      </c>
      <c r="B63" s="6" t="s">
        <v>125</v>
      </c>
      <c r="C63" s="6" t="s">
        <v>59</v>
      </c>
      <c r="D63" s="6">
        <v>170331</v>
      </c>
      <c r="E63" s="6">
        <v>55615</v>
      </c>
      <c r="F63" s="22">
        <v>56380</v>
      </c>
      <c r="G63" s="22">
        <v>29272</v>
      </c>
      <c r="H63" s="22">
        <v>33325</v>
      </c>
      <c r="I63" s="22">
        <v>6088</v>
      </c>
      <c r="J63" s="22">
        <v>36570</v>
      </c>
      <c r="K63" s="22">
        <v>56230</v>
      </c>
      <c r="L63" s="22">
        <v>1714</v>
      </c>
      <c r="M63" s="22">
        <v>31095</v>
      </c>
      <c r="N63" s="22">
        <v>21233</v>
      </c>
      <c r="O63" s="22">
        <v>57450</v>
      </c>
      <c r="P63" s="22">
        <v>51647</v>
      </c>
      <c r="Q63" s="22">
        <v>60528</v>
      </c>
      <c r="R63" s="22">
        <f>IF(Tabla27[[#This Row],[Canal]]="N/A",0,1)</f>
        <v>0</v>
      </c>
    </row>
    <row r="64" spans="1:18" x14ac:dyDescent="0.25">
      <c r="A64" s="43">
        <f t="shared" si="0"/>
        <v>45398</v>
      </c>
      <c r="B64" s="6" t="s">
        <v>125</v>
      </c>
      <c r="C64" s="6" t="s">
        <v>60</v>
      </c>
      <c r="D64" s="6">
        <v>68730</v>
      </c>
      <c r="E64" s="6">
        <v>175575</v>
      </c>
      <c r="F64" s="22">
        <v>20376</v>
      </c>
      <c r="G64" s="22">
        <v>41871</v>
      </c>
      <c r="H64" s="22">
        <v>26305</v>
      </c>
      <c r="I64" s="22">
        <v>20518</v>
      </c>
      <c r="J64" s="22">
        <v>34986</v>
      </c>
      <c r="K64" s="22">
        <v>13617</v>
      </c>
      <c r="L64" s="22">
        <v>8935</v>
      </c>
      <c r="M64" s="22">
        <v>21788</v>
      </c>
      <c r="N64" s="22">
        <v>48222</v>
      </c>
      <c r="O64" s="22">
        <v>42775</v>
      </c>
      <c r="P64" s="22">
        <v>35631</v>
      </c>
      <c r="Q64" s="22">
        <v>63619</v>
      </c>
      <c r="R64" s="22">
        <f>IF(Tabla27[[#This Row],[Canal]]="N/A",0,1)</f>
        <v>0</v>
      </c>
    </row>
    <row r="65" spans="1:18" x14ac:dyDescent="0.25">
      <c r="A65" s="43">
        <f t="shared" si="0"/>
        <v>45398</v>
      </c>
      <c r="B65" s="6" t="s">
        <v>26</v>
      </c>
      <c r="C65" s="6" t="s">
        <v>45</v>
      </c>
      <c r="D65" s="6">
        <v>93948</v>
      </c>
      <c r="E65" s="6">
        <v>192984</v>
      </c>
      <c r="F65" s="22">
        <v>11446</v>
      </c>
      <c r="G65" s="22">
        <v>47061</v>
      </c>
      <c r="H65" s="22">
        <v>22173</v>
      </c>
      <c r="I65" s="22">
        <v>19101</v>
      </c>
      <c r="J65" s="22">
        <v>23982</v>
      </c>
      <c r="K65" s="22">
        <v>32505</v>
      </c>
      <c r="L65" s="22">
        <v>63676</v>
      </c>
      <c r="M65" s="22">
        <v>9445</v>
      </c>
      <c r="N65" s="22">
        <v>60168</v>
      </c>
      <c r="O65" s="22">
        <v>7504</v>
      </c>
      <c r="P65" s="22">
        <v>25273</v>
      </c>
      <c r="Q65" s="22">
        <v>35135</v>
      </c>
      <c r="R65" s="22">
        <f>IF(Tabla27[[#This Row],[Canal]]="N/A",0,1)</f>
        <v>1</v>
      </c>
    </row>
    <row r="66" spans="1:18" x14ac:dyDescent="0.25">
      <c r="A66" s="43">
        <f t="shared" si="0"/>
        <v>45398</v>
      </c>
      <c r="B66" s="6" t="s">
        <v>26</v>
      </c>
      <c r="C66" s="6" t="s">
        <v>8</v>
      </c>
      <c r="D66" s="6">
        <v>184800</v>
      </c>
      <c r="E66" s="6">
        <v>62405</v>
      </c>
      <c r="F66" s="22">
        <v>51214</v>
      </c>
      <c r="G66" s="22">
        <v>503</v>
      </c>
      <c r="H66" s="22">
        <v>60322</v>
      </c>
      <c r="I66" s="22">
        <v>5385</v>
      </c>
      <c r="J66" s="22">
        <v>20712</v>
      </c>
      <c r="K66" s="22">
        <v>66933</v>
      </c>
      <c r="L66" s="22">
        <v>18069</v>
      </c>
      <c r="M66" s="22">
        <v>23291</v>
      </c>
      <c r="N66" s="22">
        <v>40099</v>
      </c>
      <c r="O66" s="22">
        <v>23412</v>
      </c>
      <c r="P66" s="22">
        <v>49209</v>
      </c>
      <c r="Q66" s="22">
        <v>8408</v>
      </c>
      <c r="R66" s="22">
        <f>IF(Tabla27[[#This Row],[Canal]]="N/A",0,1)</f>
        <v>1</v>
      </c>
    </row>
    <row r="67" spans="1:18" x14ac:dyDescent="0.25">
      <c r="A67" s="43">
        <f t="shared" si="0"/>
        <v>45398</v>
      </c>
      <c r="B67" s="6" t="s">
        <v>26</v>
      </c>
      <c r="C67" s="6" t="s">
        <v>52</v>
      </c>
      <c r="D67" s="6">
        <v>157631</v>
      </c>
      <c r="E67" s="6">
        <v>29968</v>
      </c>
      <c r="F67" s="22">
        <v>35897</v>
      </c>
      <c r="G67" s="22">
        <v>12711</v>
      </c>
      <c r="H67" s="22">
        <v>49230</v>
      </c>
      <c r="I67" s="22">
        <v>10730</v>
      </c>
      <c r="J67" s="22">
        <v>61120</v>
      </c>
      <c r="K67" s="22">
        <v>2839</v>
      </c>
      <c r="L67" s="22">
        <v>29706</v>
      </c>
      <c r="M67" s="22">
        <v>48390</v>
      </c>
      <c r="N67" s="22">
        <v>59285</v>
      </c>
      <c r="O67" s="22">
        <v>16488</v>
      </c>
      <c r="P67" s="22">
        <v>37957</v>
      </c>
      <c r="Q67" s="22">
        <v>29822</v>
      </c>
      <c r="R67" s="22">
        <f>IF(Tabla27[[#This Row],[Canal]]="N/A",0,1)</f>
        <v>1</v>
      </c>
    </row>
    <row r="68" spans="1:18" x14ac:dyDescent="0.25">
      <c r="A68" s="43">
        <f t="shared" si="0"/>
        <v>45399</v>
      </c>
      <c r="B68" s="6" t="s">
        <v>19</v>
      </c>
      <c r="C68" s="6" t="s">
        <v>11</v>
      </c>
      <c r="D68" s="6">
        <v>226601</v>
      </c>
      <c r="E68" s="6">
        <v>98054</v>
      </c>
      <c r="F68" s="22">
        <v>65681</v>
      </c>
      <c r="G68" s="22">
        <v>12060</v>
      </c>
      <c r="H68" s="22">
        <v>39307</v>
      </c>
      <c r="I68" s="22">
        <v>65236</v>
      </c>
      <c r="J68" s="22">
        <v>27992</v>
      </c>
      <c r="K68" s="22">
        <v>33730</v>
      </c>
      <c r="L68" s="22">
        <v>41396</v>
      </c>
      <c r="M68" s="22">
        <v>67618</v>
      </c>
      <c r="N68" s="22">
        <v>29860</v>
      </c>
      <c r="O68" s="22">
        <v>5564</v>
      </c>
      <c r="P68" s="22">
        <v>16380</v>
      </c>
      <c r="Q68" s="22">
        <v>27671</v>
      </c>
      <c r="R68" s="22">
        <f>IF(Tabla27[[#This Row],[Canal]]="N/A",0,1)</f>
        <v>1</v>
      </c>
    </row>
    <row r="69" spans="1:18" x14ac:dyDescent="0.25">
      <c r="A69" s="43">
        <f t="shared" si="0"/>
        <v>45399</v>
      </c>
      <c r="B69" s="6" t="s">
        <v>26</v>
      </c>
      <c r="C69" s="6" t="s">
        <v>12</v>
      </c>
      <c r="D69" s="6">
        <v>104611</v>
      </c>
      <c r="E69" s="6">
        <v>52859</v>
      </c>
      <c r="F69" s="22">
        <v>61056</v>
      </c>
      <c r="G69" s="22">
        <v>55132</v>
      </c>
      <c r="H69" s="22">
        <v>11032</v>
      </c>
      <c r="I69" s="22">
        <v>19671</v>
      </c>
      <c r="J69" s="22">
        <v>45199</v>
      </c>
      <c r="K69" s="22">
        <v>27221</v>
      </c>
      <c r="L69" s="22">
        <v>962</v>
      </c>
      <c r="M69" s="22">
        <v>41952</v>
      </c>
      <c r="N69" s="22">
        <v>22047</v>
      </c>
      <c r="O69" s="22">
        <v>56887</v>
      </c>
      <c r="P69" s="22">
        <v>30304</v>
      </c>
      <c r="Q69" s="22">
        <v>58610</v>
      </c>
      <c r="R69" s="22">
        <f>IF(Tabla27[[#This Row],[Canal]]="N/A",0,1)</f>
        <v>1</v>
      </c>
    </row>
    <row r="70" spans="1:18" x14ac:dyDescent="0.25">
      <c r="A70" s="43">
        <f t="shared" si="0"/>
        <v>45399</v>
      </c>
      <c r="B70" s="6" t="s">
        <v>26</v>
      </c>
      <c r="C70" s="6" t="s">
        <v>55</v>
      </c>
      <c r="D70" s="6">
        <v>159448</v>
      </c>
      <c r="E70" s="6">
        <v>164014</v>
      </c>
      <c r="F70" s="22">
        <v>48300</v>
      </c>
      <c r="G70" s="22">
        <v>18453</v>
      </c>
      <c r="H70" s="22">
        <v>33296</v>
      </c>
      <c r="I70" s="22">
        <v>23439</v>
      </c>
      <c r="J70" s="22">
        <v>27636</v>
      </c>
      <c r="K70" s="22">
        <v>2380</v>
      </c>
      <c r="L70" s="22">
        <v>2740</v>
      </c>
      <c r="M70" s="22">
        <v>60133</v>
      </c>
      <c r="N70" s="22">
        <v>19059</v>
      </c>
      <c r="O70" s="22">
        <v>33499</v>
      </c>
      <c r="P70" s="22">
        <v>23513</v>
      </c>
      <c r="Q70" s="22">
        <v>33394</v>
      </c>
      <c r="R70" s="22">
        <f>IF(Tabla27[[#This Row],[Canal]]="N/A",0,1)</f>
        <v>1</v>
      </c>
    </row>
    <row r="71" spans="1:18" x14ac:dyDescent="0.25">
      <c r="A71" s="43">
        <f t="shared" si="0"/>
        <v>45399</v>
      </c>
      <c r="B71" s="6" t="s">
        <v>26</v>
      </c>
      <c r="C71" s="6" t="s">
        <v>56</v>
      </c>
      <c r="D71" s="6">
        <v>206831</v>
      </c>
      <c r="E71" s="6">
        <v>78859</v>
      </c>
      <c r="F71" s="22">
        <v>4454</v>
      </c>
      <c r="G71" s="22">
        <v>52191</v>
      </c>
      <c r="H71" s="22">
        <v>48625</v>
      </c>
      <c r="I71" s="22">
        <v>16348</v>
      </c>
      <c r="J71" s="22">
        <v>20116</v>
      </c>
      <c r="K71" s="22">
        <v>7418</v>
      </c>
      <c r="L71" s="22">
        <v>55439</v>
      </c>
      <c r="M71" s="22">
        <v>8510</v>
      </c>
      <c r="N71" s="22">
        <v>64262</v>
      </c>
      <c r="O71" s="22">
        <v>41944</v>
      </c>
      <c r="P71" s="22">
        <v>1407</v>
      </c>
      <c r="Q71" s="22">
        <v>47318</v>
      </c>
      <c r="R71" s="22">
        <f>IF(Tabla27[[#This Row],[Canal]]="N/A",0,1)</f>
        <v>1</v>
      </c>
    </row>
    <row r="72" spans="1:18" x14ac:dyDescent="0.25">
      <c r="A72" s="43">
        <f t="shared" si="0"/>
        <v>45399</v>
      </c>
      <c r="B72" s="6" t="s">
        <v>125</v>
      </c>
      <c r="C72" s="6" t="s">
        <v>57</v>
      </c>
      <c r="D72" s="6">
        <v>57067</v>
      </c>
      <c r="E72" s="6">
        <v>188628</v>
      </c>
      <c r="F72" s="22">
        <v>33271</v>
      </c>
      <c r="G72" s="22">
        <v>41228</v>
      </c>
      <c r="H72" s="22">
        <v>60215</v>
      </c>
      <c r="I72" s="22">
        <v>3817</v>
      </c>
      <c r="J72" s="22">
        <v>4102</v>
      </c>
      <c r="K72" s="22">
        <v>18437</v>
      </c>
      <c r="L72" s="22">
        <v>30105</v>
      </c>
      <c r="M72" s="22">
        <v>54919</v>
      </c>
      <c r="N72" s="22">
        <v>20905</v>
      </c>
      <c r="O72" s="22">
        <v>22810</v>
      </c>
      <c r="P72" s="22">
        <v>793</v>
      </c>
      <c r="Q72" s="22">
        <v>2893</v>
      </c>
      <c r="R72" s="22">
        <f>IF(Tabla27[[#This Row],[Canal]]="N/A",0,1)</f>
        <v>0</v>
      </c>
    </row>
    <row r="73" spans="1:18" x14ac:dyDescent="0.25">
      <c r="A73" s="43">
        <f t="shared" si="0"/>
        <v>45399</v>
      </c>
      <c r="B73" s="6" t="s">
        <v>125</v>
      </c>
      <c r="C73" s="6" t="s">
        <v>58</v>
      </c>
      <c r="D73" s="6">
        <v>119335</v>
      </c>
      <c r="E73" s="6">
        <v>60115</v>
      </c>
      <c r="F73" s="22">
        <v>12987</v>
      </c>
      <c r="G73" s="22">
        <v>34837</v>
      </c>
      <c r="H73" s="22">
        <v>52133</v>
      </c>
      <c r="I73" s="22">
        <v>34377</v>
      </c>
      <c r="J73" s="22">
        <v>38763</v>
      </c>
      <c r="K73" s="22">
        <v>33552</v>
      </c>
      <c r="L73" s="22">
        <v>40435</v>
      </c>
      <c r="M73" s="22">
        <v>50427</v>
      </c>
      <c r="N73" s="22">
        <v>3089</v>
      </c>
      <c r="O73" s="22">
        <v>23361</v>
      </c>
      <c r="P73" s="22">
        <v>41672</v>
      </c>
      <c r="Q73" s="22">
        <v>39470</v>
      </c>
      <c r="R73" s="22">
        <f>IF(Tabla27[[#This Row],[Canal]]="N/A",0,1)</f>
        <v>0</v>
      </c>
    </row>
    <row r="74" spans="1:18" x14ac:dyDescent="0.25">
      <c r="A74" s="43">
        <f t="shared" si="0"/>
        <v>45399</v>
      </c>
      <c r="B74" s="6" t="s">
        <v>125</v>
      </c>
      <c r="C74" s="6" t="s">
        <v>59</v>
      </c>
      <c r="D74" s="6">
        <v>213567</v>
      </c>
      <c r="E74" s="6">
        <v>148512</v>
      </c>
      <c r="F74" s="22">
        <v>55744</v>
      </c>
      <c r="G74" s="22">
        <v>21351</v>
      </c>
      <c r="H74" s="22">
        <v>16299</v>
      </c>
      <c r="I74" s="22">
        <v>13713</v>
      </c>
      <c r="J74" s="22">
        <v>1419</v>
      </c>
      <c r="K74" s="22">
        <v>16873</v>
      </c>
      <c r="L74" s="22">
        <v>4229</v>
      </c>
      <c r="M74" s="22">
        <v>50519</v>
      </c>
      <c r="N74" s="22">
        <v>59291</v>
      </c>
      <c r="O74" s="22">
        <v>29136</v>
      </c>
      <c r="P74" s="22">
        <v>38922</v>
      </c>
      <c r="Q74" s="22">
        <v>57271</v>
      </c>
      <c r="R74" s="22">
        <f>IF(Tabla27[[#This Row],[Canal]]="N/A",0,1)</f>
        <v>0</v>
      </c>
    </row>
    <row r="75" spans="1:18" x14ac:dyDescent="0.25">
      <c r="A75" s="43">
        <f t="shared" si="0"/>
        <v>45399</v>
      </c>
      <c r="B75" s="6" t="s">
        <v>125</v>
      </c>
      <c r="C75" s="6" t="s">
        <v>60</v>
      </c>
      <c r="D75" s="6">
        <v>144826</v>
      </c>
      <c r="E75" s="6">
        <v>131138</v>
      </c>
      <c r="F75" s="22">
        <v>23436</v>
      </c>
      <c r="G75" s="22">
        <v>44402</v>
      </c>
      <c r="H75" s="22">
        <v>53534</v>
      </c>
      <c r="I75" s="22">
        <v>46905</v>
      </c>
      <c r="J75" s="22">
        <v>3865</v>
      </c>
      <c r="K75" s="22">
        <v>39293</v>
      </c>
      <c r="L75" s="22">
        <v>27042</v>
      </c>
      <c r="M75" s="22">
        <v>19401</v>
      </c>
      <c r="N75" s="22">
        <v>12263</v>
      </c>
      <c r="O75" s="22">
        <v>691</v>
      </c>
      <c r="P75" s="22">
        <v>9296</v>
      </c>
      <c r="Q75" s="22">
        <v>16757</v>
      </c>
      <c r="R75" s="22">
        <f>IF(Tabla27[[#This Row],[Canal]]="N/A",0,1)</f>
        <v>0</v>
      </c>
    </row>
    <row r="76" spans="1:18" x14ac:dyDescent="0.25">
      <c r="A76" s="43">
        <f t="shared" si="0"/>
        <v>45399</v>
      </c>
      <c r="B76" s="6" t="s">
        <v>19</v>
      </c>
      <c r="C76" s="6" t="s">
        <v>45</v>
      </c>
      <c r="D76" s="6">
        <v>169343</v>
      </c>
      <c r="E76" s="6">
        <v>101099</v>
      </c>
      <c r="F76" s="22">
        <v>1161</v>
      </c>
      <c r="G76" s="22">
        <v>49477</v>
      </c>
      <c r="H76" s="22">
        <v>10731</v>
      </c>
      <c r="I76" s="22">
        <v>42838</v>
      </c>
      <c r="J76" s="22">
        <v>5961</v>
      </c>
      <c r="K76" s="22">
        <v>5732</v>
      </c>
      <c r="L76" s="22">
        <v>30771</v>
      </c>
      <c r="M76" s="22">
        <v>19772</v>
      </c>
      <c r="N76" s="22">
        <v>9285</v>
      </c>
      <c r="O76" s="22">
        <v>51559</v>
      </c>
      <c r="P76" s="22">
        <v>65822</v>
      </c>
      <c r="Q76" s="22">
        <v>21432</v>
      </c>
      <c r="R76" s="22">
        <f>IF(Tabla27[[#This Row],[Canal]]="N/A",0,1)</f>
        <v>1</v>
      </c>
    </row>
    <row r="77" spans="1:18" x14ac:dyDescent="0.25">
      <c r="A77" s="43">
        <f t="shared" si="0"/>
        <v>45399</v>
      </c>
      <c r="B77" s="6" t="s">
        <v>19</v>
      </c>
      <c r="C77" s="6" t="s">
        <v>8</v>
      </c>
      <c r="D77" s="6">
        <v>31661</v>
      </c>
      <c r="E77" s="6">
        <v>136263</v>
      </c>
      <c r="F77" s="22">
        <v>46833</v>
      </c>
      <c r="G77" s="22">
        <v>50131</v>
      </c>
      <c r="H77" s="22">
        <v>51238</v>
      </c>
      <c r="I77" s="22">
        <v>32923</v>
      </c>
      <c r="J77" s="22">
        <v>21894</v>
      </c>
      <c r="K77" s="22">
        <v>38731</v>
      </c>
      <c r="L77" s="22">
        <v>28724</v>
      </c>
      <c r="M77" s="22">
        <v>25554</v>
      </c>
      <c r="N77" s="22">
        <v>37468</v>
      </c>
      <c r="O77" s="22">
        <v>48714</v>
      </c>
      <c r="P77" s="22">
        <v>14204</v>
      </c>
      <c r="Q77" s="22">
        <v>10159</v>
      </c>
      <c r="R77" s="22">
        <f>IF(Tabla27[[#This Row],[Canal]]="N/A",0,1)</f>
        <v>1</v>
      </c>
    </row>
    <row r="78" spans="1:18" x14ac:dyDescent="0.25">
      <c r="A78" s="43">
        <f t="shared" ref="A78:A100" si="1">A67+1</f>
        <v>45399</v>
      </c>
      <c r="B78" s="6" t="s">
        <v>125</v>
      </c>
      <c r="C78" s="6" t="s">
        <v>52</v>
      </c>
      <c r="D78" s="6">
        <v>46805</v>
      </c>
      <c r="E78" s="6">
        <v>153700</v>
      </c>
      <c r="F78" s="22">
        <v>34704</v>
      </c>
      <c r="G78" s="22">
        <v>4246</v>
      </c>
      <c r="H78" s="22">
        <v>8645</v>
      </c>
      <c r="I78" s="22">
        <v>49743</v>
      </c>
      <c r="J78" s="22">
        <v>30459</v>
      </c>
      <c r="K78" s="22">
        <v>18135</v>
      </c>
      <c r="L78" s="22">
        <v>20289</v>
      </c>
      <c r="M78" s="22">
        <v>37456</v>
      </c>
      <c r="N78" s="22">
        <v>42830</v>
      </c>
      <c r="O78" s="22">
        <v>43870</v>
      </c>
      <c r="P78" s="22">
        <v>64762</v>
      </c>
      <c r="Q78" s="22">
        <v>7969</v>
      </c>
      <c r="R78" s="22">
        <f>IF(Tabla27[[#This Row],[Canal]]="N/A",0,1)</f>
        <v>0</v>
      </c>
    </row>
    <row r="79" spans="1:18" x14ac:dyDescent="0.25">
      <c r="A79" s="43">
        <f t="shared" si="1"/>
        <v>45400</v>
      </c>
      <c r="B79" s="6" t="s">
        <v>19</v>
      </c>
      <c r="C79" s="6" t="s">
        <v>11</v>
      </c>
      <c r="D79" s="6">
        <v>50649</v>
      </c>
      <c r="E79" s="6">
        <v>88435</v>
      </c>
      <c r="F79" s="22">
        <v>50929</v>
      </c>
      <c r="G79" s="22">
        <v>26081</v>
      </c>
      <c r="H79" s="22">
        <v>51534</v>
      </c>
      <c r="I79" s="22">
        <v>1023</v>
      </c>
      <c r="J79" s="22">
        <v>21353</v>
      </c>
      <c r="K79" s="22">
        <v>64463</v>
      </c>
      <c r="L79" s="22">
        <v>885</v>
      </c>
      <c r="M79" s="22">
        <v>8372</v>
      </c>
      <c r="N79" s="22">
        <v>28580</v>
      </c>
      <c r="O79" s="22">
        <v>66313</v>
      </c>
      <c r="P79" s="22">
        <v>57221</v>
      </c>
      <c r="Q79" s="22">
        <v>42446</v>
      </c>
      <c r="R79" s="22">
        <f>IF(Tabla27[[#This Row],[Canal]]="N/A",0,1)</f>
        <v>1</v>
      </c>
    </row>
    <row r="80" spans="1:18" x14ac:dyDescent="0.25">
      <c r="A80" s="43">
        <f t="shared" si="1"/>
        <v>45400</v>
      </c>
      <c r="B80" s="6" t="s">
        <v>26</v>
      </c>
      <c r="C80" s="6" t="s">
        <v>12</v>
      </c>
      <c r="D80" s="6">
        <v>230683</v>
      </c>
      <c r="E80" s="6">
        <v>221846</v>
      </c>
      <c r="F80" s="22">
        <v>3884</v>
      </c>
      <c r="G80" s="22">
        <v>37298</v>
      </c>
      <c r="H80" s="22">
        <v>21264</v>
      </c>
      <c r="I80" s="22">
        <v>39849</v>
      </c>
      <c r="J80" s="22">
        <v>39658</v>
      </c>
      <c r="K80" s="22">
        <v>12010</v>
      </c>
      <c r="L80" s="22">
        <v>57475</v>
      </c>
      <c r="M80" s="22">
        <v>5370</v>
      </c>
      <c r="N80" s="22">
        <v>4937</v>
      </c>
      <c r="O80" s="22">
        <v>57039</v>
      </c>
      <c r="P80" s="22">
        <v>34</v>
      </c>
      <c r="Q80" s="22">
        <v>60799</v>
      </c>
      <c r="R80" s="22">
        <f>IF(Tabla27[[#This Row],[Canal]]="N/A",0,1)</f>
        <v>1</v>
      </c>
    </row>
    <row r="81" spans="1:18" x14ac:dyDescent="0.25">
      <c r="A81" s="43">
        <f t="shared" si="1"/>
        <v>45400</v>
      </c>
      <c r="B81" s="6" t="s">
        <v>125</v>
      </c>
      <c r="C81" s="6" t="s">
        <v>55</v>
      </c>
      <c r="D81" s="6">
        <v>131534</v>
      </c>
      <c r="E81" s="6">
        <v>74640</v>
      </c>
      <c r="F81" s="22">
        <v>17443</v>
      </c>
      <c r="G81" s="22">
        <v>15216</v>
      </c>
      <c r="H81" s="22">
        <v>60039</v>
      </c>
      <c r="I81" s="22">
        <v>60878</v>
      </c>
      <c r="J81" s="22">
        <v>51481</v>
      </c>
      <c r="K81" s="22">
        <v>1309</v>
      </c>
      <c r="L81" s="22">
        <v>51725</v>
      </c>
      <c r="M81" s="22">
        <v>62087</v>
      </c>
      <c r="N81" s="22">
        <v>50966</v>
      </c>
      <c r="O81" s="22">
        <v>37936</v>
      </c>
      <c r="P81" s="22">
        <v>48010</v>
      </c>
      <c r="Q81" s="22">
        <v>29062</v>
      </c>
      <c r="R81" s="22">
        <f>IF(Tabla27[[#This Row],[Canal]]="N/A",0,1)</f>
        <v>0</v>
      </c>
    </row>
    <row r="82" spans="1:18" x14ac:dyDescent="0.25">
      <c r="A82" s="43">
        <f t="shared" si="1"/>
        <v>45400</v>
      </c>
      <c r="B82" s="6" t="s">
        <v>125</v>
      </c>
      <c r="C82" s="6" t="s">
        <v>56</v>
      </c>
      <c r="D82" s="6">
        <v>99602</v>
      </c>
      <c r="E82" s="6">
        <v>102582</v>
      </c>
      <c r="F82" s="22">
        <v>26305</v>
      </c>
      <c r="G82" s="22">
        <v>7309</v>
      </c>
      <c r="H82" s="22">
        <v>27835</v>
      </c>
      <c r="I82" s="22">
        <v>7578</v>
      </c>
      <c r="J82" s="22">
        <v>63017</v>
      </c>
      <c r="K82" s="22">
        <v>4216</v>
      </c>
      <c r="L82" s="22">
        <v>22276</v>
      </c>
      <c r="M82" s="22">
        <v>51301</v>
      </c>
      <c r="N82" s="22">
        <v>47814</v>
      </c>
      <c r="O82" s="22">
        <v>34858</v>
      </c>
      <c r="P82" s="22">
        <v>32534</v>
      </c>
      <c r="Q82" s="22">
        <v>28333</v>
      </c>
      <c r="R82" s="22">
        <f>IF(Tabla27[[#This Row],[Canal]]="N/A",0,1)</f>
        <v>0</v>
      </c>
    </row>
    <row r="83" spans="1:18" x14ac:dyDescent="0.25">
      <c r="A83" s="43">
        <f t="shared" si="1"/>
        <v>45400</v>
      </c>
      <c r="B83" s="6" t="s">
        <v>125</v>
      </c>
      <c r="C83" s="6" t="s">
        <v>57</v>
      </c>
      <c r="D83" s="6">
        <v>159472</v>
      </c>
      <c r="E83" s="6">
        <v>146548</v>
      </c>
      <c r="F83" s="22">
        <v>67027</v>
      </c>
      <c r="G83" s="22">
        <v>43624</v>
      </c>
      <c r="H83" s="22">
        <v>67212</v>
      </c>
      <c r="I83" s="22">
        <v>37852</v>
      </c>
      <c r="J83" s="22">
        <v>49912</v>
      </c>
      <c r="K83" s="22">
        <v>29854</v>
      </c>
      <c r="L83" s="22">
        <v>47628</v>
      </c>
      <c r="M83" s="22">
        <v>47650</v>
      </c>
      <c r="N83" s="22">
        <v>67037</v>
      </c>
      <c r="O83" s="22">
        <v>5469</v>
      </c>
      <c r="P83" s="22">
        <v>16344</v>
      </c>
      <c r="Q83" s="22">
        <v>281</v>
      </c>
      <c r="R83" s="22">
        <f>IF(Tabla27[[#This Row],[Canal]]="N/A",0,1)</f>
        <v>0</v>
      </c>
    </row>
    <row r="84" spans="1:18" x14ac:dyDescent="0.25">
      <c r="A84" s="43">
        <f t="shared" si="1"/>
        <v>45400</v>
      </c>
      <c r="B84" s="6" t="s">
        <v>125</v>
      </c>
      <c r="C84" s="6" t="s">
        <v>58</v>
      </c>
      <c r="D84" s="6">
        <v>145496</v>
      </c>
      <c r="E84" s="6">
        <v>199216</v>
      </c>
      <c r="F84" s="22">
        <v>16009</v>
      </c>
      <c r="G84" s="22">
        <v>19826</v>
      </c>
      <c r="H84" s="22">
        <v>48493</v>
      </c>
      <c r="I84" s="22">
        <v>4707</v>
      </c>
      <c r="J84" s="22">
        <v>46009</v>
      </c>
      <c r="K84" s="22">
        <v>19525</v>
      </c>
      <c r="L84" s="22">
        <v>48994</v>
      </c>
      <c r="M84" s="22">
        <v>30359</v>
      </c>
      <c r="N84" s="22">
        <v>50974</v>
      </c>
      <c r="O84" s="22">
        <v>41464</v>
      </c>
      <c r="P84" s="22">
        <v>62408</v>
      </c>
      <c r="Q84" s="22">
        <v>8214</v>
      </c>
      <c r="R84" s="22">
        <f>IF(Tabla27[[#This Row],[Canal]]="N/A",0,1)</f>
        <v>0</v>
      </c>
    </row>
    <row r="85" spans="1:18" x14ac:dyDescent="0.25">
      <c r="A85" s="43">
        <f t="shared" si="1"/>
        <v>45400</v>
      </c>
      <c r="B85" s="6" t="s">
        <v>125</v>
      </c>
      <c r="C85" s="6" t="s">
        <v>59</v>
      </c>
      <c r="D85" s="6">
        <v>44500</v>
      </c>
      <c r="E85" s="6">
        <v>70955</v>
      </c>
      <c r="F85" s="22">
        <v>3267</v>
      </c>
      <c r="G85" s="22">
        <v>43370</v>
      </c>
      <c r="H85" s="22">
        <v>4370</v>
      </c>
      <c r="I85" s="22">
        <v>7749</v>
      </c>
      <c r="J85" s="22">
        <v>40201</v>
      </c>
      <c r="K85" s="22">
        <v>18039</v>
      </c>
      <c r="L85" s="22">
        <v>17577</v>
      </c>
      <c r="M85" s="22">
        <v>5090</v>
      </c>
      <c r="N85" s="22">
        <v>32351</v>
      </c>
      <c r="O85" s="22">
        <v>8018</v>
      </c>
      <c r="P85" s="22">
        <v>20482</v>
      </c>
      <c r="Q85" s="22">
        <v>54157</v>
      </c>
      <c r="R85" s="22">
        <f>IF(Tabla27[[#This Row],[Canal]]="N/A",0,1)</f>
        <v>0</v>
      </c>
    </row>
    <row r="86" spans="1:18" x14ac:dyDescent="0.25">
      <c r="A86" s="43">
        <f t="shared" si="1"/>
        <v>45400</v>
      </c>
      <c r="B86" s="6" t="s">
        <v>125</v>
      </c>
      <c r="C86" s="6" t="s">
        <v>60</v>
      </c>
      <c r="D86" s="6">
        <v>130522</v>
      </c>
      <c r="E86" s="6">
        <v>183393</v>
      </c>
      <c r="F86" s="22">
        <v>64360</v>
      </c>
      <c r="G86" s="22">
        <v>61745</v>
      </c>
      <c r="H86" s="22">
        <v>25149</v>
      </c>
      <c r="I86" s="22">
        <v>33738</v>
      </c>
      <c r="J86" s="22">
        <v>50453</v>
      </c>
      <c r="K86" s="22">
        <v>29549</v>
      </c>
      <c r="L86" s="22">
        <v>23603</v>
      </c>
      <c r="M86" s="22">
        <v>3662</v>
      </c>
      <c r="N86" s="22">
        <v>30568</v>
      </c>
      <c r="O86" s="22">
        <v>52160</v>
      </c>
      <c r="P86" s="22">
        <v>27472</v>
      </c>
      <c r="Q86" s="22">
        <v>9213</v>
      </c>
      <c r="R86" s="22">
        <f>IF(Tabla27[[#This Row],[Canal]]="N/A",0,1)</f>
        <v>0</v>
      </c>
    </row>
    <row r="87" spans="1:18" x14ac:dyDescent="0.25">
      <c r="A87" s="43">
        <f t="shared" si="1"/>
        <v>45400</v>
      </c>
      <c r="B87" s="6" t="s">
        <v>125</v>
      </c>
      <c r="C87" s="6" t="s">
        <v>45</v>
      </c>
      <c r="D87" s="6">
        <v>201816</v>
      </c>
      <c r="E87" s="6">
        <v>155167</v>
      </c>
      <c r="F87" s="22">
        <v>15271</v>
      </c>
      <c r="G87" s="22">
        <v>52436</v>
      </c>
      <c r="H87" s="22">
        <v>34242</v>
      </c>
      <c r="I87" s="22">
        <v>22199</v>
      </c>
      <c r="J87" s="22">
        <v>35668</v>
      </c>
      <c r="K87" s="22">
        <v>23178</v>
      </c>
      <c r="L87" s="22">
        <v>27363</v>
      </c>
      <c r="M87" s="22">
        <v>860</v>
      </c>
      <c r="N87" s="22">
        <v>33807</v>
      </c>
      <c r="O87" s="22">
        <v>39369</v>
      </c>
      <c r="P87" s="22">
        <v>58705</v>
      </c>
      <c r="Q87" s="22">
        <v>13978</v>
      </c>
      <c r="R87" s="22">
        <f>IF(Tabla27[[#This Row],[Canal]]="N/A",0,1)</f>
        <v>0</v>
      </c>
    </row>
    <row r="88" spans="1:18" x14ac:dyDescent="0.25">
      <c r="A88" s="43">
        <f t="shared" si="1"/>
        <v>45400</v>
      </c>
      <c r="B88" s="6" t="s">
        <v>125</v>
      </c>
      <c r="C88" s="6" t="s">
        <v>8</v>
      </c>
      <c r="D88" s="6">
        <v>174488</v>
      </c>
      <c r="E88" s="6">
        <v>142727</v>
      </c>
      <c r="F88" s="22">
        <v>41459</v>
      </c>
      <c r="G88" s="22">
        <v>68661</v>
      </c>
      <c r="H88" s="22">
        <v>841</v>
      </c>
      <c r="I88" s="22">
        <v>38312</v>
      </c>
      <c r="J88" s="22">
        <v>40255</v>
      </c>
      <c r="K88" s="22">
        <v>49041</v>
      </c>
      <c r="L88" s="22">
        <v>2095</v>
      </c>
      <c r="M88" s="22">
        <v>51920</v>
      </c>
      <c r="N88" s="22">
        <v>44111</v>
      </c>
      <c r="O88" s="22">
        <v>60116</v>
      </c>
      <c r="P88" s="22">
        <v>38861</v>
      </c>
      <c r="Q88" s="22">
        <v>62427</v>
      </c>
      <c r="R88" s="22">
        <f>IF(Tabla27[[#This Row],[Canal]]="N/A",0,1)</f>
        <v>0</v>
      </c>
    </row>
    <row r="89" spans="1:18" x14ac:dyDescent="0.25">
      <c r="A89" s="43">
        <f t="shared" si="1"/>
        <v>45400</v>
      </c>
      <c r="B89" s="6" t="s">
        <v>125</v>
      </c>
      <c r="C89" s="6" t="s">
        <v>52</v>
      </c>
      <c r="D89" s="6">
        <v>122282</v>
      </c>
      <c r="E89" s="6">
        <v>193510</v>
      </c>
      <c r="F89" s="22">
        <v>16246</v>
      </c>
      <c r="G89" s="22">
        <v>47558</v>
      </c>
      <c r="H89" s="22">
        <v>20900</v>
      </c>
      <c r="I89" s="22">
        <v>65672</v>
      </c>
      <c r="J89" s="22">
        <v>31425</v>
      </c>
      <c r="K89" s="22">
        <v>51940</v>
      </c>
      <c r="L89" s="22">
        <v>15675</v>
      </c>
      <c r="M89" s="22">
        <v>37820</v>
      </c>
      <c r="N89" s="22">
        <v>9906</v>
      </c>
      <c r="O89" s="22">
        <v>41269</v>
      </c>
      <c r="P89" s="22">
        <v>31011</v>
      </c>
      <c r="Q89" s="22">
        <v>30913</v>
      </c>
      <c r="R89" s="22">
        <f>IF(Tabla27[[#This Row],[Canal]]="N/A",0,1)</f>
        <v>0</v>
      </c>
    </row>
    <row r="90" spans="1:18" x14ac:dyDescent="0.25">
      <c r="A90" s="43">
        <f t="shared" si="1"/>
        <v>45401</v>
      </c>
      <c r="B90" s="6" t="s">
        <v>125</v>
      </c>
      <c r="C90" s="6" t="s">
        <v>11</v>
      </c>
      <c r="D90" s="6">
        <v>53857</v>
      </c>
      <c r="E90" s="6">
        <v>208681</v>
      </c>
      <c r="F90" s="22">
        <v>54280</v>
      </c>
      <c r="G90" s="22">
        <v>29092</v>
      </c>
      <c r="H90" s="22">
        <v>55131</v>
      </c>
      <c r="I90" s="22">
        <v>37937</v>
      </c>
      <c r="J90" s="22">
        <v>787</v>
      </c>
      <c r="K90" s="22">
        <v>41609</v>
      </c>
      <c r="L90" s="22">
        <v>64756</v>
      </c>
      <c r="M90" s="22">
        <v>25968</v>
      </c>
      <c r="N90" s="22">
        <v>56250</v>
      </c>
      <c r="O90" s="22">
        <v>7547</v>
      </c>
      <c r="P90" s="22">
        <v>3299</v>
      </c>
      <c r="Q90" s="22">
        <v>34513</v>
      </c>
      <c r="R90" s="22">
        <f>IF(Tabla27[[#This Row],[Canal]]="N/A",0,1)</f>
        <v>0</v>
      </c>
    </row>
    <row r="91" spans="1:18" x14ac:dyDescent="0.25">
      <c r="A91" s="43">
        <f t="shared" si="1"/>
        <v>45401</v>
      </c>
      <c r="B91" s="6" t="s">
        <v>26</v>
      </c>
      <c r="C91" s="6" t="s">
        <v>12</v>
      </c>
      <c r="D91" s="6">
        <v>76846</v>
      </c>
      <c r="E91" s="6">
        <v>42827</v>
      </c>
      <c r="F91" s="22">
        <v>41760</v>
      </c>
      <c r="G91" s="22">
        <v>57291</v>
      </c>
      <c r="H91" s="22">
        <v>52278</v>
      </c>
      <c r="I91" s="22">
        <v>55200</v>
      </c>
      <c r="J91" s="22">
        <v>914</v>
      </c>
      <c r="K91" s="22">
        <v>26467</v>
      </c>
      <c r="L91" s="22">
        <v>27157</v>
      </c>
      <c r="M91" s="22">
        <v>44492</v>
      </c>
      <c r="N91" s="22">
        <v>55956</v>
      </c>
      <c r="O91" s="22">
        <v>45874</v>
      </c>
      <c r="P91" s="22">
        <v>51920</v>
      </c>
      <c r="Q91" s="22">
        <v>60018</v>
      </c>
      <c r="R91" s="22">
        <f>IF(Tabla27[[#This Row],[Canal]]="N/A",0,1)</f>
        <v>1</v>
      </c>
    </row>
    <row r="92" spans="1:18" x14ac:dyDescent="0.25">
      <c r="A92" s="43">
        <f t="shared" si="1"/>
        <v>45401</v>
      </c>
      <c r="B92" s="6" t="s">
        <v>19</v>
      </c>
      <c r="C92" s="6" t="s">
        <v>55</v>
      </c>
      <c r="D92" s="6">
        <v>28266</v>
      </c>
      <c r="E92" s="6">
        <v>97495</v>
      </c>
      <c r="F92" s="22">
        <v>48749</v>
      </c>
      <c r="G92" s="22">
        <v>53604</v>
      </c>
      <c r="H92" s="22">
        <v>35450</v>
      </c>
      <c r="I92" s="22">
        <v>11438</v>
      </c>
      <c r="J92" s="22">
        <v>36639</v>
      </c>
      <c r="K92" s="22">
        <v>16590</v>
      </c>
      <c r="L92" s="22">
        <v>908</v>
      </c>
      <c r="M92" s="22">
        <v>41402</v>
      </c>
      <c r="N92" s="22">
        <v>45463</v>
      </c>
      <c r="O92" s="22">
        <v>28333</v>
      </c>
      <c r="P92" s="22">
        <v>55807</v>
      </c>
      <c r="Q92" s="22">
        <v>28999</v>
      </c>
      <c r="R92" s="22">
        <f>IF(Tabla27[[#This Row],[Canal]]="N/A",0,1)</f>
        <v>1</v>
      </c>
    </row>
    <row r="93" spans="1:18" x14ac:dyDescent="0.25">
      <c r="A93" s="43">
        <f t="shared" si="1"/>
        <v>45401</v>
      </c>
      <c r="B93" s="6" t="s">
        <v>19</v>
      </c>
      <c r="C93" s="6" t="s">
        <v>56</v>
      </c>
      <c r="D93" s="6">
        <v>175190</v>
      </c>
      <c r="E93" s="6">
        <v>49543</v>
      </c>
      <c r="F93" s="22">
        <v>59913</v>
      </c>
      <c r="G93" s="22">
        <v>9128</v>
      </c>
      <c r="H93" s="22">
        <v>41328</v>
      </c>
      <c r="I93" s="22">
        <v>57554</v>
      </c>
      <c r="J93" s="22">
        <v>52704</v>
      </c>
      <c r="K93" s="22">
        <v>16027</v>
      </c>
      <c r="L93" s="22">
        <v>40422</v>
      </c>
      <c r="M93" s="22">
        <v>7198</v>
      </c>
      <c r="N93" s="22">
        <v>36303</v>
      </c>
      <c r="O93" s="22">
        <v>44032</v>
      </c>
      <c r="P93" s="22">
        <v>28220</v>
      </c>
      <c r="Q93" s="22">
        <v>3021</v>
      </c>
      <c r="R93" s="22">
        <f>IF(Tabla27[[#This Row],[Canal]]="N/A",0,1)</f>
        <v>1</v>
      </c>
    </row>
    <row r="94" spans="1:18" x14ac:dyDescent="0.25">
      <c r="A94" s="43">
        <f t="shared" si="1"/>
        <v>45401</v>
      </c>
      <c r="B94" s="6" t="s">
        <v>26</v>
      </c>
      <c r="C94" s="6" t="s">
        <v>57</v>
      </c>
      <c r="D94" s="6">
        <v>116817</v>
      </c>
      <c r="E94" s="6">
        <v>215349</v>
      </c>
      <c r="F94" s="22">
        <v>7072</v>
      </c>
      <c r="G94" s="22">
        <v>24266</v>
      </c>
      <c r="H94" s="22">
        <v>66147</v>
      </c>
      <c r="I94" s="22">
        <v>46583</v>
      </c>
      <c r="J94" s="22">
        <v>17548</v>
      </c>
      <c r="K94" s="22">
        <v>30600</v>
      </c>
      <c r="L94" s="22">
        <v>41198</v>
      </c>
      <c r="M94" s="22">
        <v>21386</v>
      </c>
      <c r="N94" s="22">
        <v>38415</v>
      </c>
      <c r="O94" s="22">
        <v>66939</v>
      </c>
      <c r="P94" s="22">
        <v>33402</v>
      </c>
      <c r="Q94" s="22">
        <v>30173</v>
      </c>
      <c r="R94" s="22">
        <f>IF(Tabla27[[#This Row],[Canal]]="N/A",0,1)</f>
        <v>1</v>
      </c>
    </row>
    <row r="95" spans="1:18" x14ac:dyDescent="0.25">
      <c r="A95" s="43">
        <f t="shared" si="1"/>
        <v>45401</v>
      </c>
      <c r="B95" s="6" t="s">
        <v>26</v>
      </c>
      <c r="C95" s="6" t="s">
        <v>58</v>
      </c>
      <c r="D95" s="6">
        <v>214910</v>
      </c>
      <c r="E95" s="6">
        <v>38198</v>
      </c>
      <c r="F95" s="22">
        <v>67557</v>
      </c>
      <c r="G95" s="22">
        <v>63538</v>
      </c>
      <c r="H95" s="22">
        <v>38858</v>
      </c>
      <c r="I95" s="22">
        <v>60537</v>
      </c>
      <c r="J95" s="22">
        <v>26524</v>
      </c>
      <c r="K95" s="22">
        <v>25316</v>
      </c>
      <c r="L95" s="22">
        <v>16031</v>
      </c>
      <c r="M95" s="22">
        <v>47315</v>
      </c>
      <c r="N95" s="22">
        <v>32683</v>
      </c>
      <c r="O95" s="22">
        <v>48169</v>
      </c>
      <c r="P95" s="22">
        <v>57702</v>
      </c>
      <c r="Q95" s="22">
        <v>4775</v>
      </c>
      <c r="R95" s="22">
        <f>IF(Tabla27[[#This Row],[Canal]]="N/A",0,1)</f>
        <v>1</v>
      </c>
    </row>
    <row r="96" spans="1:18" x14ac:dyDescent="0.25">
      <c r="A96" s="43">
        <f t="shared" si="1"/>
        <v>45401</v>
      </c>
      <c r="B96" s="6" t="s">
        <v>26</v>
      </c>
      <c r="C96" s="6" t="s">
        <v>59</v>
      </c>
      <c r="D96" s="6">
        <v>226925</v>
      </c>
      <c r="E96" s="6">
        <v>211012</v>
      </c>
      <c r="F96" s="22">
        <v>45296</v>
      </c>
      <c r="G96" s="22">
        <v>8184</v>
      </c>
      <c r="H96" s="22">
        <v>13545</v>
      </c>
      <c r="I96" s="22">
        <v>21535</v>
      </c>
      <c r="J96" s="22">
        <v>48088</v>
      </c>
      <c r="K96" s="22">
        <v>38350</v>
      </c>
      <c r="L96" s="22">
        <v>8048</v>
      </c>
      <c r="M96" s="22">
        <v>63411</v>
      </c>
      <c r="N96" s="22">
        <v>944</v>
      </c>
      <c r="O96" s="22">
        <v>28708</v>
      </c>
      <c r="P96" s="22">
        <v>7701</v>
      </c>
      <c r="Q96" s="22">
        <v>1642</v>
      </c>
      <c r="R96" s="22">
        <f>IF(Tabla27[[#This Row],[Canal]]="N/A",0,1)</f>
        <v>1</v>
      </c>
    </row>
    <row r="97" spans="1:18" x14ac:dyDescent="0.25">
      <c r="A97" s="43">
        <f t="shared" si="1"/>
        <v>45401</v>
      </c>
      <c r="B97" s="6" t="s">
        <v>26</v>
      </c>
      <c r="C97" s="6" t="s">
        <v>60</v>
      </c>
      <c r="D97" s="6">
        <v>38857</v>
      </c>
      <c r="E97" s="6">
        <v>152765</v>
      </c>
      <c r="F97" s="22">
        <v>59883</v>
      </c>
      <c r="G97" s="22">
        <v>9137</v>
      </c>
      <c r="H97" s="22">
        <v>64888</v>
      </c>
      <c r="I97" s="22">
        <v>2797</v>
      </c>
      <c r="J97" s="22">
        <v>56546</v>
      </c>
      <c r="K97" s="22">
        <v>40256</v>
      </c>
      <c r="L97" s="22">
        <v>33065</v>
      </c>
      <c r="M97" s="22">
        <v>45129</v>
      </c>
      <c r="N97" s="22">
        <v>32829</v>
      </c>
      <c r="O97" s="22">
        <v>16375</v>
      </c>
      <c r="P97" s="22">
        <v>46251</v>
      </c>
      <c r="Q97" s="22">
        <v>44930</v>
      </c>
      <c r="R97" s="22">
        <f>IF(Tabla27[[#This Row],[Canal]]="N/A",0,1)</f>
        <v>1</v>
      </c>
    </row>
    <row r="98" spans="1:18" x14ac:dyDescent="0.25">
      <c r="A98" s="43">
        <f t="shared" si="1"/>
        <v>45401</v>
      </c>
      <c r="B98" s="6" t="s">
        <v>125</v>
      </c>
      <c r="C98" s="6" t="s">
        <v>45</v>
      </c>
      <c r="D98" s="6">
        <v>128154</v>
      </c>
      <c r="E98" s="6">
        <v>25895</v>
      </c>
      <c r="F98" s="22">
        <v>59431</v>
      </c>
      <c r="G98" s="22">
        <v>41709</v>
      </c>
      <c r="H98" s="22">
        <v>65792</v>
      </c>
      <c r="I98" s="22">
        <v>57413</v>
      </c>
      <c r="J98" s="22">
        <v>17918</v>
      </c>
      <c r="K98" s="22">
        <v>47400</v>
      </c>
      <c r="L98" s="22">
        <v>17228</v>
      </c>
      <c r="M98" s="22">
        <v>30640</v>
      </c>
      <c r="N98" s="22">
        <v>588</v>
      </c>
      <c r="O98" s="22">
        <v>7490</v>
      </c>
      <c r="P98" s="22">
        <v>48740</v>
      </c>
      <c r="Q98" s="22">
        <v>61293</v>
      </c>
      <c r="R98" s="22">
        <f>IF(Tabla27[[#This Row],[Canal]]="N/A",0,1)</f>
        <v>0</v>
      </c>
    </row>
    <row r="99" spans="1:18" x14ac:dyDescent="0.25">
      <c r="A99" s="43">
        <f t="shared" si="1"/>
        <v>45401</v>
      </c>
      <c r="B99" s="6" t="s">
        <v>125</v>
      </c>
      <c r="C99" s="6" t="s">
        <v>8</v>
      </c>
      <c r="D99" s="6">
        <v>50078</v>
      </c>
      <c r="E99" s="6">
        <v>84657</v>
      </c>
      <c r="F99" s="22">
        <v>67879</v>
      </c>
      <c r="G99" s="22">
        <v>48550</v>
      </c>
      <c r="H99" s="22">
        <v>66298</v>
      </c>
      <c r="I99" s="22">
        <v>40831</v>
      </c>
      <c r="J99" s="22">
        <v>7611</v>
      </c>
      <c r="K99" s="22">
        <v>13287</v>
      </c>
      <c r="L99" s="22">
        <v>30112</v>
      </c>
      <c r="M99" s="22">
        <v>14454</v>
      </c>
      <c r="N99" s="22">
        <v>23845</v>
      </c>
      <c r="O99" s="22">
        <v>43139</v>
      </c>
      <c r="P99" s="22">
        <v>66371</v>
      </c>
      <c r="Q99" s="22">
        <v>30235</v>
      </c>
      <c r="R99" s="22">
        <f>IF(Tabla27[[#This Row],[Canal]]="N/A",0,1)</f>
        <v>0</v>
      </c>
    </row>
    <row r="100" spans="1:18" x14ac:dyDescent="0.25">
      <c r="A100" s="43">
        <f t="shared" si="1"/>
        <v>45401</v>
      </c>
      <c r="B100" s="6" t="s">
        <v>125</v>
      </c>
      <c r="C100" s="6" t="s">
        <v>52</v>
      </c>
      <c r="D100" s="6">
        <v>220625</v>
      </c>
      <c r="E100" s="6">
        <v>44934</v>
      </c>
      <c r="F100" s="22">
        <v>15684</v>
      </c>
      <c r="G100" s="22">
        <v>25593</v>
      </c>
      <c r="H100" s="22">
        <v>54222</v>
      </c>
      <c r="I100" s="22">
        <v>44468</v>
      </c>
      <c r="J100" s="22">
        <v>23298</v>
      </c>
      <c r="K100" s="22">
        <v>12185</v>
      </c>
      <c r="L100" s="22">
        <v>56664</v>
      </c>
      <c r="M100" s="22">
        <v>65120</v>
      </c>
      <c r="N100" s="22">
        <v>63545</v>
      </c>
      <c r="O100" s="22">
        <v>1458</v>
      </c>
      <c r="P100" s="22">
        <v>18464</v>
      </c>
      <c r="Q100" s="22">
        <v>16274</v>
      </c>
      <c r="R100" s="22">
        <f>IF(Tabla27[[#This Row],[Canal]]="N/A",0,1)</f>
        <v>0</v>
      </c>
    </row>
    <row r="101" spans="1:18" x14ac:dyDescent="0.25">
      <c r="A101" s="43">
        <f>A90+1</f>
        <v>45402</v>
      </c>
      <c r="B101" s="6" t="s">
        <v>125</v>
      </c>
      <c r="C101" s="6" t="s">
        <v>11</v>
      </c>
      <c r="D101" s="6">
        <v>211509</v>
      </c>
      <c r="E101" s="6">
        <v>198221</v>
      </c>
      <c r="F101" s="22">
        <v>2115</v>
      </c>
      <c r="G101" s="22">
        <v>41571</v>
      </c>
      <c r="H101" s="22">
        <v>8054</v>
      </c>
      <c r="I101" s="22">
        <v>24211</v>
      </c>
      <c r="J101" s="22">
        <v>22413</v>
      </c>
      <c r="K101" s="22">
        <v>10183</v>
      </c>
      <c r="L101" s="22">
        <v>52274</v>
      </c>
      <c r="M101" s="22">
        <v>21608</v>
      </c>
      <c r="N101" s="22">
        <v>38141</v>
      </c>
      <c r="O101" s="22">
        <v>26330</v>
      </c>
      <c r="P101" s="22">
        <v>20972</v>
      </c>
      <c r="Q101" s="22">
        <v>59686</v>
      </c>
      <c r="R101" s="22">
        <f>IF(Tabla27[[#This Row],[Canal]]="N/A",0,1)</f>
        <v>0</v>
      </c>
    </row>
    <row r="102" spans="1:18" x14ac:dyDescent="0.25">
      <c r="A102" s="43">
        <f t="shared" ref="A102:A122" si="2">A91+1</f>
        <v>45402</v>
      </c>
      <c r="B102" s="6" t="s">
        <v>19</v>
      </c>
      <c r="C102" s="6" t="s">
        <v>12</v>
      </c>
      <c r="D102" s="6">
        <v>136611</v>
      </c>
      <c r="E102" s="6">
        <v>165749</v>
      </c>
      <c r="F102" s="22">
        <v>31026</v>
      </c>
      <c r="G102" s="22">
        <v>20393</v>
      </c>
      <c r="H102" s="22">
        <v>32343</v>
      </c>
      <c r="I102" s="22">
        <v>15026</v>
      </c>
      <c r="J102" s="22">
        <v>67398</v>
      </c>
      <c r="K102" s="22">
        <v>52568</v>
      </c>
      <c r="L102" s="22">
        <v>48470</v>
      </c>
      <c r="M102" s="22">
        <v>12222</v>
      </c>
      <c r="N102" s="22">
        <v>42877</v>
      </c>
      <c r="O102" s="22">
        <v>23187</v>
      </c>
      <c r="P102" s="22">
        <v>41200</v>
      </c>
      <c r="Q102" s="22">
        <v>67707</v>
      </c>
      <c r="R102" s="22">
        <f>IF(Tabla27[[#This Row],[Canal]]="N/A",0,1)</f>
        <v>1</v>
      </c>
    </row>
    <row r="103" spans="1:18" x14ac:dyDescent="0.25">
      <c r="A103" s="43">
        <f t="shared" si="2"/>
        <v>45402</v>
      </c>
      <c r="B103" s="6" t="s">
        <v>19</v>
      </c>
      <c r="C103" s="6" t="s">
        <v>55</v>
      </c>
      <c r="D103" s="6">
        <v>196430</v>
      </c>
      <c r="E103" s="6">
        <v>130865</v>
      </c>
      <c r="F103" s="22">
        <v>39902</v>
      </c>
      <c r="G103" s="22">
        <v>66021</v>
      </c>
      <c r="H103" s="22">
        <v>15996</v>
      </c>
      <c r="I103" s="22">
        <v>28038</v>
      </c>
      <c r="J103" s="22">
        <v>56956</v>
      </c>
      <c r="K103" s="22">
        <v>67585</v>
      </c>
      <c r="L103" s="22">
        <v>17041</v>
      </c>
      <c r="M103" s="22">
        <v>26897</v>
      </c>
      <c r="N103" s="22">
        <v>20726</v>
      </c>
      <c r="O103" s="22">
        <v>43321</v>
      </c>
      <c r="P103" s="22">
        <v>30876</v>
      </c>
      <c r="Q103" s="22">
        <v>65890</v>
      </c>
      <c r="R103" s="22">
        <f>IF(Tabla27[[#This Row],[Canal]]="N/A",0,1)</f>
        <v>1</v>
      </c>
    </row>
    <row r="104" spans="1:18" x14ac:dyDescent="0.25">
      <c r="A104" s="43">
        <f t="shared" si="2"/>
        <v>45402</v>
      </c>
      <c r="B104" s="6" t="s">
        <v>19</v>
      </c>
      <c r="C104" s="6" t="s">
        <v>56</v>
      </c>
      <c r="D104" s="6">
        <v>64078</v>
      </c>
      <c r="E104" s="6">
        <v>212126</v>
      </c>
      <c r="F104" s="22">
        <v>10973</v>
      </c>
      <c r="G104" s="22">
        <v>19139</v>
      </c>
      <c r="H104" s="22">
        <v>21167</v>
      </c>
      <c r="I104" s="22">
        <v>12781</v>
      </c>
      <c r="J104" s="22">
        <v>1</v>
      </c>
      <c r="K104" s="22">
        <v>16202</v>
      </c>
      <c r="L104" s="22">
        <v>21807</v>
      </c>
      <c r="M104" s="22">
        <v>65327</v>
      </c>
      <c r="N104" s="22">
        <v>6201</v>
      </c>
      <c r="O104" s="22">
        <v>48058</v>
      </c>
      <c r="P104" s="22">
        <v>19195</v>
      </c>
      <c r="Q104" s="22">
        <v>26943</v>
      </c>
      <c r="R104" s="22">
        <f>IF(Tabla27[[#This Row],[Canal]]="N/A",0,1)</f>
        <v>1</v>
      </c>
    </row>
    <row r="105" spans="1:18" x14ac:dyDescent="0.25">
      <c r="A105" s="43">
        <f t="shared" si="2"/>
        <v>45402</v>
      </c>
      <c r="B105" s="6" t="s">
        <v>125</v>
      </c>
      <c r="C105" s="6" t="s">
        <v>57</v>
      </c>
      <c r="D105" s="6">
        <v>31173</v>
      </c>
      <c r="E105" s="6">
        <v>128553</v>
      </c>
      <c r="F105" s="22">
        <v>50978</v>
      </c>
      <c r="G105" s="22">
        <v>62852</v>
      </c>
      <c r="H105" s="22">
        <v>8390</v>
      </c>
      <c r="I105" s="22">
        <v>4818</v>
      </c>
      <c r="J105" s="22">
        <v>24794</v>
      </c>
      <c r="K105" s="22">
        <v>10915</v>
      </c>
      <c r="L105" s="22">
        <v>18577</v>
      </c>
      <c r="M105" s="22">
        <v>46698</v>
      </c>
      <c r="N105" s="22">
        <v>68320</v>
      </c>
      <c r="O105" s="22">
        <v>3714</v>
      </c>
      <c r="P105" s="22">
        <v>50660</v>
      </c>
      <c r="Q105" s="22">
        <v>9278</v>
      </c>
      <c r="R105" s="22">
        <f>IF(Tabla27[[#This Row],[Canal]]="N/A",0,1)</f>
        <v>0</v>
      </c>
    </row>
    <row r="106" spans="1:18" x14ac:dyDescent="0.25">
      <c r="A106" s="43">
        <f t="shared" si="2"/>
        <v>45402</v>
      </c>
      <c r="B106" s="6" t="s">
        <v>125</v>
      </c>
      <c r="C106" s="6" t="s">
        <v>58</v>
      </c>
      <c r="D106" s="6">
        <v>68764</v>
      </c>
      <c r="E106" s="6">
        <v>124298</v>
      </c>
      <c r="F106" s="22">
        <v>21961</v>
      </c>
      <c r="G106" s="22">
        <v>49698</v>
      </c>
      <c r="H106" s="22">
        <v>15330</v>
      </c>
      <c r="I106" s="22">
        <v>68202</v>
      </c>
      <c r="J106" s="22">
        <v>19592</v>
      </c>
      <c r="K106" s="22">
        <v>38109</v>
      </c>
      <c r="L106" s="22">
        <v>45391</v>
      </c>
      <c r="M106" s="22">
        <v>5629</v>
      </c>
      <c r="N106" s="22">
        <v>55382</v>
      </c>
      <c r="O106" s="22">
        <v>8712</v>
      </c>
      <c r="P106" s="22">
        <v>13433</v>
      </c>
      <c r="Q106" s="22">
        <v>67529</v>
      </c>
      <c r="R106" s="22">
        <f>IF(Tabla27[[#This Row],[Canal]]="N/A",0,1)</f>
        <v>0</v>
      </c>
    </row>
    <row r="107" spans="1:18" x14ac:dyDescent="0.25">
      <c r="A107" s="43">
        <f t="shared" si="2"/>
        <v>45402</v>
      </c>
      <c r="B107" s="6" t="s">
        <v>125</v>
      </c>
      <c r="C107" s="6" t="s">
        <v>59</v>
      </c>
      <c r="D107" s="6">
        <v>95571</v>
      </c>
      <c r="E107" s="6">
        <v>199419</v>
      </c>
      <c r="F107" s="22">
        <v>36967</v>
      </c>
      <c r="G107" s="22">
        <v>66218</v>
      </c>
      <c r="H107" s="22">
        <v>46198</v>
      </c>
      <c r="I107" s="22">
        <v>59925</v>
      </c>
      <c r="J107" s="22">
        <v>12977</v>
      </c>
      <c r="K107" s="22">
        <v>13094</v>
      </c>
      <c r="L107" s="22">
        <v>61100</v>
      </c>
      <c r="M107" s="22">
        <v>12190</v>
      </c>
      <c r="N107" s="22">
        <v>65841</v>
      </c>
      <c r="O107" s="22">
        <v>61648</v>
      </c>
      <c r="P107" s="22">
        <v>16798</v>
      </c>
      <c r="Q107" s="22">
        <v>4952</v>
      </c>
      <c r="R107" s="22">
        <f>IF(Tabla27[[#This Row],[Canal]]="N/A",0,1)</f>
        <v>0</v>
      </c>
    </row>
    <row r="108" spans="1:18" x14ac:dyDescent="0.25">
      <c r="A108" s="43">
        <f t="shared" si="2"/>
        <v>45402</v>
      </c>
      <c r="B108" s="6" t="s">
        <v>125</v>
      </c>
      <c r="C108" s="6" t="s">
        <v>60</v>
      </c>
      <c r="D108" s="6">
        <v>228261</v>
      </c>
      <c r="E108" s="6">
        <v>134601</v>
      </c>
      <c r="F108" s="22">
        <v>28547</v>
      </c>
      <c r="G108" s="22">
        <v>61694</v>
      </c>
      <c r="H108" s="22">
        <v>65744</v>
      </c>
      <c r="I108" s="22">
        <v>67662</v>
      </c>
      <c r="J108" s="22">
        <v>65894</v>
      </c>
      <c r="K108" s="22">
        <v>68610</v>
      </c>
      <c r="L108" s="22">
        <v>48436</v>
      </c>
      <c r="M108" s="22">
        <v>38389</v>
      </c>
      <c r="N108" s="22">
        <v>48105</v>
      </c>
      <c r="O108" s="22">
        <v>47967</v>
      </c>
      <c r="P108" s="22">
        <v>25725</v>
      </c>
      <c r="Q108" s="22">
        <v>46951</v>
      </c>
      <c r="R108" s="22">
        <f>IF(Tabla27[[#This Row],[Canal]]="N/A",0,1)</f>
        <v>0</v>
      </c>
    </row>
    <row r="109" spans="1:18" x14ac:dyDescent="0.25">
      <c r="A109" s="43">
        <f t="shared" si="2"/>
        <v>45402</v>
      </c>
      <c r="B109" s="6" t="s">
        <v>26</v>
      </c>
      <c r="C109" s="6" t="s">
        <v>45</v>
      </c>
      <c r="D109" s="6">
        <v>113754</v>
      </c>
      <c r="E109" s="6">
        <v>189405</v>
      </c>
      <c r="F109" s="22">
        <v>830</v>
      </c>
      <c r="G109" s="22">
        <v>62004</v>
      </c>
      <c r="H109" s="22">
        <v>15696</v>
      </c>
      <c r="I109" s="22">
        <v>24462</v>
      </c>
      <c r="J109" s="22">
        <v>35381</v>
      </c>
      <c r="K109" s="22">
        <v>38881</v>
      </c>
      <c r="L109" s="22">
        <v>55485</v>
      </c>
      <c r="M109" s="22">
        <v>23990</v>
      </c>
      <c r="N109" s="22">
        <v>31101</v>
      </c>
      <c r="O109" s="22">
        <v>56019</v>
      </c>
      <c r="P109" s="22">
        <v>39597</v>
      </c>
      <c r="Q109" s="22">
        <v>34516</v>
      </c>
      <c r="R109" s="22">
        <f>IF(Tabla27[[#This Row],[Canal]]="N/A",0,1)</f>
        <v>1</v>
      </c>
    </row>
    <row r="110" spans="1:18" x14ac:dyDescent="0.25">
      <c r="A110" s="43">
        <f t="shared" si="2"/>
        <v>45402</v>
      </c>
      <c r="B110" s="6" t="s">
        <v>26</v>
      </c>
      <c r="C110" s="6" t="s">
        <v>8</v>
      </c>
      <c r="D110" s="6">
        <v>25672</v>
      </c>
      <c r="E110" s="6">
        <v>152620</v>
      </c>
      <c r="F110" s="22">
        <v>14273</v>
      </c>
      <c r="G110" s="22">
        <v>53578</v>
      </c>
      <c r="H110" s="22">
        <v>67800</v>
      </c>
      <c r="I110" s="22">
        <v>56086</v>
      </c>
      <c r="J110" s="22">
        <v>53190</v>
      </c>
      <c r="K110" s="22">
        <v>39189</v>
      </c>
      <c r="L110" s="22">
        <v>42639</v>
      </c>
      <c r="M110" s="22">
        <v>1651</v>
      </c>
      <c r="N110" s="22">
        <v>61906</v>
      </c>
      <c r="O110" s="22">
        <v>57054</v>
      </c>
      <c r="P110" s="22">
        <v>54536</v>
      </c>
      <c r="Q110" s="22">
        <v>38488</v>
      </c>
      <c r="R110" s="22">
        <f>IF(Tabla27[[#This Row],[Canal]]="N/A",0,1)</f>
        <v>1</v>
      </c>
    </row>
    <row r="111" spans="1:18" x14ac:dyDescent="0.25">
      <c r="A111" s="43">
        <f t="shared" si="2"/>
        <v>45402</v>
      </c>
      <c r="B111" s="6" t="s">
        <v>26</v>
      </c>
      <c r="C111" s="6" t="s">
        <v>52</v>
      </c>
      <c r="D111" s="6">
        <v>136034</v>
      </c>
      <c r="E111" s="6">
        <v>196674</v>
      </c>
      <c r="F111" s="22">
        <v>26951</v>
      </c>
      <c r="G111" s="22">
        <v>66461</v>
      </c>
      <c r="H111" s="22">
        <v>5790</v>
      </c>
      <c r="I111" s="22">
        <v>34900</v>
      </c>
      <c r="J111" s="22">
        <v>15784</v>
      </c>
      <c r="K111" s="22">
        <v>36608</v>
      </c>
      <c r="L111" s="22">
        <v>41959</v>
      </c>
      <c r="M111" s="22">
        <v>65337</v>
      </c>
      <c r="N111" s="22">
        <v>46991</v>
      </c>
      <c r="O111" s="22">
        <v>63027</v>
      </c>
      <c r="P111" s="22">
        <v>67652</v>
      </c>
      <c r="Q111" s="22">
        <v>3158</v>
      </c>
      <c r="R111" s="22">
        <f>IF(Tabla27[[#This Row],[Canal]]="N/A",0,1)</f>
        <v>1</v>
      </c>
    </row>
    <row r="112" spans="1:18" x14ac:dyDescent="0.25">
      <c r="A112" s="43">
        <f t="shared" si="2"/>
        <v>45403</v>
      </c>
      <c r="B112" s="6" t="s">
        <v>19</v>
      </c>
      <c r="C112" s="6" t="s">
        <v>11</v>
      </c>
      <c r="D112" s="6">
        <v>139424</v>
      </c>
      <c r="E112" s="6">
        <v>188323</v>
      </c>
      <c r="F112" s="22">
        <v>56735</v>
      </c>
      <c r="G112" s="22">
        <v>3704</v>
      </c>
      <c r="H112" s="22">
        <v>39272</v>
      </c>
      <c r="I112" s="22">
        <v>23044</v>
      </c>
      <c r="J112" s="22">
        <v>46452</v>
      </c>
      <c r="K112" s="22">
        <v>50643</v>
      </c>
      <c r="L112" s="22">
        <v>12024</v>
      </c>
      <c r="M112" s="22">
        <v>12486</v>
      </c>
      <c r="N112" s="22">
        <v>20696</v>
      </c>
      <c r="O112" s="22">
        <v>8960</v>
      </c>
      <c r="P112" s="22">
        <v>45728</v>
      </c>
      <c r="Q112" s="22">
        <v>37500</v>
      </c>
      <c r="R112" s="22">
        <f>IF(Tabla27[[#This Row],[Canal]]="N/A",0,1)</f>
        <v>1</v>
      </c>
    </row>
    <row r="113" spans="1:18" x14ac:dyDescent="0.25">
      <c r="A113" s="43">
        <f t="shared" si="2"/>
        <v>45403</v>
      </c>
      <c r="B113" s="6" t="s">
        <v>26</v>
      </c>
      <c r="C113" s="6" t="s">
        <v>12</v>
      </c>
      <c r="D113" s="6">
        <v>140498</v>
      </c>
      <c r="E113" s="6">
        <v>112473</v>
      </c>
      <c r="F113" s="22">
        <v>58994</v>
      </c>
      <c r="G113" s="22">
        <v>11230</v>
      </c>
      <c r="H113" s="22">
        <v>237</v>
      </c>
      <c r="I113" s="22">
        <v>55636</v>
      </c>
      <c r="J113" s="22">
        <v>18845</v>
      </c>
      <c r="K113" s="22">
        <v>34257</v>
      </c>
      <c r="L113" s="22">
        <v>743</v>
      </c>
      <c r="M113" s="22">
        <v>9383</v>
      </c>
      <c r="N113" s="22">
        <v>26083</v>
      </c>
      <c r="O113" s="22">
        <v>28767</v>
      </c>
      <c r="P113" s="22">
        <v>35309</v>
      </c>
      <c r="Q113" s="22">
        <v>2427</v>
      </c>
      <c r="R113" s="22">
        <f>IF(Tabla27[[#This Row],[Canal]]="N/A",0,1)</f>
        <v>1</v>
      </c>
    </row>
    <row r="114" spans="1:18" x14ac:dyDescent="0.25">
      <c r="A114" s="43">
        <f t="shared" si="2"/>
        <v>45403</v>
      </c>
      <c r="B114" s="6" t="s">
        <v>26</v>
      </c>
      <c r="C114" s="6" t="s">
        <v>55</v>
      </c>
      <c r="D114" s="6">
        <v>121978</v>
      </c>
      <c r="E114" s="6">
        <v>205330</v>
      </c>
      <c r="F114" s="22">
        <v>54875</v>
      </c>
      <c r="G114" s="22">
        <v>25505</v>
      </c>
      <c r="H114" s="22">
        <v>35341</v>
      </c>
      <c r="I114" s="22">
        <v>29431</v>
      </c>
      <c r="J114" s="22">
        <v>54629</v>
      </c>
      <c r="K114" s="22">
        <v>35596</v>
      </c>
      <c r="L114" s="22">
        <v>14032</v>
      </c>
      <c r="M114" s="22">
        <v>8040</v>
      </c>
      <c r="N114" s="22">
        <v>30624</v>
      </c>
      <c r="O114" s="22">
        <v>26733</v>
      </c>
      <c r="P114" s="22">
        <v>66954</v>
      </c>
      <c r="Q114" s="22">
        <v>27369</v>
      </c>
      <c r="R114" s="22">
        <f>IF(Tabla27[[#This Row],[Canal]]="N/A",0,1)</f>
        <v>1</v>
      </c>
    </row>
    <row r="115" spans="1:18" x14ac:dyDescent="0.25">
      <c r="A115" s="43">
        <f t="shared" si="2"/>
        <v>45403</v>
      </c>
      <c r="B115" s="6" t="s">
        <v>26</v>
      </c>
      <c r="C115" s="6" t="s">
        <v>56</v>
      </c>
      <c r="D115" s="6">
        <v>72831</v>
      </c>
      <c r="E115" s="6">
        <v>84863</v>
      </c>
      <c r="F115" s="22">
        <v>10662</v>
      </c>
      <c r="G115" s="22">
        <v>49179</v>
      </c>
      <c r="H115" s="22">
        <v>21324</v>
      </c>
      <c r="I115" s="22">
        <v>8542</v>
      </c>
      <c r="J115" s="22">
        <v>29285</v>
      </c>
      <c r="K115" s="22">
        <v>62395</v>
      </c>
      <c r="L115" s="22">
        <v>33379</v>
      </c>
      <c r="M115" s="22">
        <v>44468</v>
      </c>
      <c r="N115" s="22">
        <v>57986</v>
      </c>
      <c r="O115" s="22">
        <v>57495</v>
      </c>
      <c r="P115" s="22">
        <v>523</v>
      </c>
      <c r="Q115" s="22">
        <v>17016</v>
      </c>
      <c r="R115" s="22">
        <f>IF(Tabla27[[#This Row],[Canal]]="N/A",0,1)</f>
        <v>1</v>
      </c>
    </row>
    <row r="116" spans="1:18" x14ac:dyDescent="0.25">
      <c r="A116" s="43">
        <f t="shared" si="2"/>
        <v>45403</v>
      </c>
      <c r="B116" s="6" t="s">
        <v>125</v>
      </c>
      <c r="C116" s="6" t="s">
        <v>57</v>
      </c>
      <c r="D116" s="6">
        <v>174241</v>
      </c>
      <c r="E116" s="6">
        <v>89173</v>
      </c>
      <c r="F116" s="22">
        <v>33277</v>
      </c>
      <c r="G116" s="22">
        <v>2137</v>
      </c>
      <c r="H116" s="22">
        <v>8029</v>
      </c>
      <c r="I116" s="22">
        <v>19554</v>
      </c>
      <c r="J116" s="22">
        <v>3197</v>
      </c>
      <c r="K116" s="22">
        <v>41652</v>
      </c>
      <c r="L116" s="22">
        <v>21255</v>
      </c>
      <c r="M116" s="22">
        <v>42039</v>
      </c>
      <c r="N116" s="22">
        <v>22371</v>
      </c>
      <c r="O116" s="22">
        <v>30424</v>
      </c>
      <c r="P116" s="22">
        <v>65593</v>
      </c>
      <c r="Q116" s="22">
        <v>68204</v>
      </c>
      <c r="R116" s="22">
        <f>IF(Tabla27[[#This Row],[Canal]]="N/A",0,1)</f>
        <v>0</v>
      </c>
    </row>
    <row r="117" spans="1:18" x14ac:dyDescent="0.25">
      <c r="A117" s="43">
        <f t="shared" si="2"/>
        <v>45403</v>
      </c>
      <c r="B117" s="6" t="s">
        <v>125</v>
      </c>
      <c r="C117" s="6" t="s">
        <v>58</v>
      </c>
      <c r="D117" s="6">
        <v>74455</v>
      </c>
      <c r="E117" s="6">
        <v>184684</v>
      </c>
      <c r="F117" s="22">
        <v>16089</v>
      </c>
      <c r="G117" s="22">
        <v>67776</v>
      </c>
      <c r="H117" s="22">
        <v>68758</v>
      </c>
      <c r="I117" s="22">
        <v>45291</v>
      </c>
      <c r="J117" s="22">
        <v>39783</v>
      </c>
      <c r="K117" s="22">
        <v>4802</v>
      </c>
      <c r="L117" s="22">
        <v>52950</v>
      </c>
      <c r="M117" s="22">
        <v>7183</v>
      </c>
      <c r="N117" s="22">
        <v>35652</v>
      </c>
      <c r="O117" s="22">
        <v>66358</v>
      </c>
      <c r="P117" s="22">
        <v>53072</v>
      </c>
      <c r="Q117" s="22">
        <v>34845</v>
      </c>
      <c r="R117" s="22">
        <f>IF(Tabla27[[#This Row],[Canal]]="N/A",0,1)</f>
        <v>0</v>
      </c>
    </row>
    <row r="118" spans="1:18" x14ac:dyDescent="0.25">
      <c r="A118" s="43">
        <f t="shared" si="2"/>
        <v>45403</v>
      </c>
      <c r="B118" s="6" t="s">
        <v>125</v>
      </c>
      <c r="C118" s="6" t="s">
        <v>59</v>
      </c>
      <c r="D118" s="6">
        <v>190272</v>
      </c>
      <c r="E118" s="6">
        <v>75391</v>
      </c>
      <c r="F118" s="22">
        <v>21818</v>
      </c>
      <c r="G118" s="22">
        <v>65547</v>
      </c>
      <c r="H118" s="22">
        <v>46106</v>
      </c>
      <c r="I118" s="22">
        <v>28681</v>
      </c>
      <c r="J118" s="22">
        <v>66576</v>
      </c>
      <c r="K118" s="22">
        <v>45001</v>
      </c>
      <c r="L118" s="22">
        <v>57199</v>
      </c>
      <c r="M118" s="22">
        <v>50382</v>
      </c>
      <c r="N118" s="22">
        <v>55750</v>
      </c>
      <c r="O118" s="22">
        <v>51386</v>
      </c>
      <c r="P118" s="22">
        <v>24107</v>
      </c>
      <c r="Q118" s="22">
        <v>55884</v>
      </c>
      <c r="R118" s="22">
        <f>IF(Tabla27[[#This Row],[Canal]]="N/A",0,1)</f>
        <v>0</v>
      </c>
    </row>
    <row r="119" spans="1:18" x14ac:dyDescent="0.25">
      <c r="A119" s="43">
        <f t="shared" si="2"/>
        <v>45403</v>
      </c>
      <c r="B119" s="6" t="s">
        <v>125</v>
      </c>
      <c r="C119" s="6" t="s">
        <v>60</v>
      </c>
      <c r="D119" s="6">
        <v>206152</v>
      </c>
      <c r="E119" s="6">
        <v>167420</v>
      </c>
      <c r="F119" s="22">
        <v>759</v>
      </c>
      <c r="G119" s="22">
        <v>16584</v>
      </c>
      <c r="H119" s="22">
        <v>43722</v>
      </c>
      <c r="I119" s="22">
        <v>49301</v>
      </c>
      <c r="J119" s="22">
        <v>51787</v>
      </c>
      <c r="K119" s="22">
        <v>40045</v>
      </c>
      <c r="L119" s="22">
        <v>32795</v>
      </c>
      <c r="M119" s="22">
        <v>5009</v>
      </c>
      <c r="N119" s="22">
        <v>1806</v>
      </c>
      <c r="O119" s="22">
        <v>21685</v>
      </c>
      <c r="P119" s="22">
        <v>22420</v>
      </c>
      <c r="Q119" s="22">
        <v>10193</v>
      </c>
      <c r="R119" s="22">
        <f>IF(Tabla27[[#This Row],[Canal]]="N/A",0,1)</f>
        <v>0</v>
      </c>
    </row>
    <row r="120" spans="1:18" x14ac:dyDescent="0.25">
      <c r="A120" s="43">
        <f t="shared" si="2"/>
        <v>45403</v>
      </c>
      <c r="B120" s="6" t="s">
        <v>19</v>
      </c>
      <c r="C120" s="6" t="s">
        <v>45</v>
      </c>
      <c r="D120" s="6">
        <v>155863</v>
      </c>
      <c r="E120" s="6">
        <v>26186</v>
      </c>
      <c r="F120" s="22">
        <v>32528</v>
      </c>
      <c r="G120" s="22">
        <v>52995</v>
      </c>
      <c r="H120" s="22">
        <v>34150</v>
      </c>
      <c r="I120" s="22">
        <v>22122</v>
      </c>
      <c r="J120" s="22">
        <v>3754</v>
      </c>
      <c r="K120" s="22">
        <v>41919</v>
      </c>
      <c r="L120" s="22">
        <v>49832</v>
      </c>
      <c r="M120" s="22">
        <v>58719</v>
      </c>
      <c r="N120" s="22">
        <v>66210</v>
      </c>
      <c r="O120" s="22">
        <v>32014</v>
      </c>
      <c r="P120" s="22">
        <v>32401</v>
      </c>
      <c r="Q120" s="22">
        <v>16398</v>
      </c>
      <c r="R120" s="22">
        <f>IF(Tabla27[[#This Row],[Canal]]="N/A",0,1)</f>
        <v>1</v>
      </c>
    </row>
    <row r="121" spans="1:18" x14ac:dyDescent="0.25">
      <c r="A121" s="43">
        <f t="shared" si="2"/>
        <v>45403</v>
      </c>
      <c r="B121" s="6" t="s">
        <v>19</v>
      </c>
      <c r="C121" s="6" t="s">
        <v>8</v>
      </c>
      <c r="D121" s="6">
        <v>228995</v>
      </c>
      <c r="E121" s="6">
        <v>53713</v>
      </c>
      <c r="F121" s="22">
        <v>27164</v>
      </c>
      <c r="G121" s="22">
        <v>22247</v>
      </c>
      <c r="H121" s="22">
        <v>46096</v>
      </c>
      <c r="I121" s="22">
        <v>24448</v>
      </c>
      <c r="J121" s="22">
        <v>25913</v>
      </c>
      <c r="K121" s="22">
        <v>37362</v>
      </c>
      <c r="L121" s="22">
        <v>43574</v>
      </c>
      <c r="M121" s="22">
        <v>38964</v>
      </c>
      <c r="N121" s="22">
        <v>50274</v>
      </c>
      <c r="O121" s="22">
        <v>36452</v>
      </c>
      <c r="P121" s="22">
        <v>61078</v>
      </c>
      <c r="Q121" s="22">
        <v>8735</v>
      </c>
      <c r="R121" s="22">
        <f>IF(Tabla27[[#This Row],[Canal]]="N/A",0,1)</f>
        <v>1</v>
      </c>
    </row>
    <row r="122" spans="1:18" x14ac:dyDescent="0.25">
      <c r="A122" s="43">
        <f t="shared" si="2"/>
        <v>45403</v>
      </c>
      <c r="B122" s="6" t="s">
        <v>125</v>
      </c>
      <c r="C122" s="6" t="s">
        <v>52</v>
      </c>
      <c r="D122" s="6">
        <v>115352</v>
      </c>
      <c r="E122" s="6">
        <v>202316</v>
      </c>
      <c r="F122" s="22">
        <v>33220</v>
      </c>
      <c r="G122" s="22">
        <v>24210</v>
      </c>
      <c r="H122" s="22">
        <v>46622</v>
      </c>
      <c r="I122" s="22">
        <v>2198</v>
      </c>
      <c r="J122" s="22">
        <v>15448</v>
      </c>
      <c r="K122" s="22">
        <v>29851</v>
      </c>
      <c r="L122" s="22">
        <v>67226</v>
      </c>
      <c r="M122" s="22">
        <v>37433</v>
      </c>
      <c r="N122" s="22">
        <v>25995</v>
      </c>
      <c r="O122" s="22">
        <v>63840</v>
      </c>
      <c r="P122" s="22">
        <v>46540</v>
      </c>
      <c r="Q122" s="22">
        <v>22306</v>
      </c>
      <c r="R122" s="22">
        <f>IF(Tabla27[[#This Row],[Canal]]="N/A",0,1)</f>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98A31-6C5D-4485-BA40-7EBAE26B21FE}">
  <sheetPr codeName="Hoja7">
    <tabColor theme="4"/>
  </sheetPr>
  <dimension ref="A1:AD34"/>
  <sheetViews>
    <sheetView showGridLines="0" showRowColHeaders="0" tabSelected="1" workbookViewId="0">
      <selection activeCell="H34" sqref="H34"/>
    </sheetView>
  </sheetViews>
  <sheetFormatPr baseColWidth="10" defaultColWidth="0" defaultRowHeight="15" zeroHeight="1" x14ac:dyDescent="0.25"/>
  <cols>
    <col min="1" max="9" width="11.42578125" style="16" customWidth="1"/>
    <col min="10" max="10" width="5.5703125" style="16" customWidth="1"/>
    <col min="11" max="11" width="4.85546875" style="85" customWidth="1"/>
    <col min="12" max="23" width="3.7109375" style="85" customWidth="1"/>
    <col min="24" max="26" width="11.42578125" style="16" customWidth="1"/>
    <col min="27" max="27" width="4.42578125" style="16" customWidth="1"/>
    <col min="28" max="28" width="4.42578125" style="16" hidden="1" customWidth="1"/>
    <col min="29" max="29" width="11.42578125" style="16" hidden="1" customWidth="1"/>
    <col min="30" max="30" width="3.85546875" style="16" hidden="1" customWidth="1"/>
    <col min="31" max="16384" width="0" style="16" hidden="1"/>
  </cols>
  <sheetData>
    <row r="1" spans="11:23" x14ac:dyDescent="0.25"/>
    <row r="2" spans="11:23" x14ac:dyDescent="0.25"/>
    <row r="3" spans="11:23" x14ac:dyDescent="0.25"/>
    <row r="4" spans="11:23" x14ac:dyDescent="0.25">
      <c r="L4" s="96">
        <v>8</v>
      </c>
      <c r="M4" s="96">
        <v>9</v>
      </c>
      <c r="N4" s="96">
        <v>10</v>
      </c>
      <c r="O4" s="96">
        <v>11</v>
      </c>
      <c r="P4" s="96">
        <v>12</v>
      </c>
      <c r="Q4" s="96">
        <v>13</v>
      </c>
      <c r="R4" s="96">
        <v>14</v>
      </c>
      <c r="S4" s="96">
        <v>15</v>
      </c>
      <c r="T4" s="96">
        <v>16</v>
      </c>
      <c r="U4" s="96">
        <v>17</v>
      </c>
      <c r="V4" s="96">
        <v>18</v>
      </c>
      <c r="W4" s="96">
        <v>19</v>
      </c>
    </row>
    <row r="5" spans="11:23" x14ac:dyDescent="0.25">
      <c r="K5" s="96">
        <v>3</v>
      </c>
      <c r="L5" s="97" t="str">
        <f ca="1">Tables!CB4</f>
        <v/>
      </c>
      <c r="M5" s="95" t="str">
        <f ca="1">Tables!CC4</f>
        <v/>
      </c>
      <c r="N5" s="95" t="str">
        <f ca="1">Tables!CD4</f>
        <v/>
      </c>
      <c r="O5" s="95" t="str">
        <f ca="1">Tables!CE4</f>
        <v/>
      </c>
      <c r="P5" s="95" t="str">
        <f ca="1">Tables!CF4</f>
        <v/>
      </c>
      <c r="Q5" s="95" t="str">
        <f ca="1">Tables!CG4</f>
        <v/>
      </c>
      <c r="R5" s="95" t="str">
        <f ca="1">Tables!CH4</f>
        <v/>
      </c>
      <c r="S5" s="95" t="str">
        <f ca="1">Tables!CI4</f>
        <v/>
      </c>
      <c r="T5" s="95" t="str">
        <f ca="1">Tables!CJ4</f>
        <v/>
      </c>
      <c r="U5" s="95" t="str">
        <f ca="1">Tables!CK4</f>
        <v/>
      </c>
      <c r="V5" s="95" t="str">
        <f ca="1">Tables!CL4</f>
        <v/>
      </c>
      <c r="W5" s="95" t="str">
        <f ca="1">Tables!CM4</f>
        <v/>
      </c>
    </row>
    <row r="6" spans="11:23" x14ac:dyDescent="0.25">
      <c r="K6" s="96">
        <v>4</v>
      </c>
      <c r="L6" s="97" t="str">
        <f ca="1">Tables!CB5</f>
        <v/>
      </c>
      <c r="M6" s="95" t="str">
        <f ca="1">Tables!CC5</f>
        <v/>
      </c>
      <c r="N6" s="95" t="str">
        <f ca="1">Tables!CD5</f>
        <v/>
      </c>
      <c r="O6" s="95" t="str">
        <f ca="1">Tables!CE5</f>
        <v/>
      </c>
      <c r="P6" s="95" t="str">
        <f ca="1">Tables!CF5</f>
        <v/>
      </c>
      <c r="Q6" s="95" t="str">
        <f ca="1">Tables!CG5</f>
        <v/>
      </c>
      <c r="R6" s="95" t="str">
        <f ca="1">Tables!CH5</f>
        <v/>
      </c>
      <c r="S6" s="95" t="str">
        <f ca="1">Tables!CI5</f>
        <v/>
      </c>
      <c r="T6" s="95" t="str">
        <f ca="1">Tables!CJ5</f>
        <v/>
      </c>
      <c r="U6" s="95" t="str">
        <f ca="1">Tables!CK5</f>
        <v/>
      </c>
      <c r="V6" s="95" t="str">
        <f ca="1">Tables!CL5</f>
        <v/>
      </c>
      <c r="W6" s="95" t="str">
        <f ca="1">Tables!CM5</f>
        <v/>
      </c>
    </row>
    <row r="7" spans="11:23" x14ac:dyDescent="0.25">
      <c r="K7" s="96">
        <v>5</v>
      </c>
      <c r="L7" s="97" t="str">
        <f ca="1">Tables!CB6</f>
        <v/>
      </c>
      <c r="M7" s="95" t="str">
        <f ca="1">Tables!CC6</f>
        <v/>
      </c>
      <c r="N7" s="95" t="str">
        <f ca="1">Tables!CD6</f>
        <v/>
      </c>
      <c r="O7" s="95" t="str">
        <f ca="1">Tables!CE6</f>
        <v/>
      </c>
      <c r="P7" s="95" t="str">
        <f ca="1">Tables!CF6</f>
        <v/>
      </c>
      <c r="Q7" s="95" t="str">
        <f ca="1">Tables!CG6</f>
        <v/>
      </c>
      <c r="R7" s="95" t="str">
        <f ca="1">Tables!CH6</f>
        <v/>
      </c>
      <c r="S7" s="95" t="str">
        <f ca="1">Tables!CI6</f>
        <v/>
      </c>
      <c r="T7" s="95" t="str">
        <f ca="1">Tables!CJ6</f>
        <v/>
      </c>
      <c r="U7" s="95" t="str">
        <f ca="1">Tables!CK6</f>
        <v/>
      </c>
      <c r="V7" s="95" t="str">
        <f ca="1">Tables!CL6</f>
        <v/>
      </c>
      <c r="W7" s="95" t="str">
        <f ca="1">Tables!CM6</f>
        <v/>
      </c>
    </row>
    <row r="8" spans="11:23" x14ac:dyDescent="0.25">
      <c r="K8" s="96">
        <v>6</v>
      </c>
      <c r="L8" s="97" t="str">
        <f ca="1">Tables!CB7</f>
        <v/>
      </c>
      <c r="M8" s="95" t="str">
        <f ca="1">Tables!CC7</f>
        <v/>
      </c>
      <c r="N8" s="95" t="str">
        <f ca="1">Tables!CD7</f>
        <v/>
      </c>
      <c r="O8" s="95" t="str">
        <f ca="1">Tables!CE7</f>
        <v/>
      </c>
      <c r="P8" s="95" t="str">
        <f ca="1">Tables!CF7</f>
        <v/>
      </c>
      <c r="Q8" s="95" t="str">
        <f ca="1">Tables!CG7</f>
        <v/>
      </c>
      <c r="R8" s="95" t="str">
        <f ca="1">Tables!CH7</f>
        <v/>
      </c>
      <c r="S8" s="95" t="str">
        <f ca="1">Tables!CI7</f>
        <v/>
      </c>
      <c r="T8" s="95" t="str">
        <f ca="1">Tables!CJ7</f>
        <v/>
      </c>
      <c r="U8" s="95" t="str">
        <f ca="1">Tables!CK7</f>
        <v/>
      </c>
      <c r="V8" s="95" t="str">
        <f ca="1">Tables!CL7</f>
        <v/>
      </c>
      <c r="W8" s="95" t="str">
        <f ca="1">Tables!CM7</f>
        <v/>
      </c>
    </row>
    <row r="9" spans="11:23" x14ac:dyDescent="0.25">
      <c r="K9" s="96">
        <v>7</v>
      </c>
      <c r="L9" s="97" t="str">
        <f ca="1">Tables!CB8</f>
        <v/>
      </c>
      <c r="M9" s="95" t="str">
        <f ca="1">Tables!CC8</f>
        <v/>
      </c>
      <c r="N9" s="95" t="str">
        <f ca="1">Tables!CD8</f>
        <v/>
      </c>
      <c r="O9" s="95" t="str">
        <f ca="1">Tables!CE8</f>
        <v/>
      </c>
      <c r="P9" s="95" t="str">
        <f ca="1">Tables!CF8</f>
        <v/>
      </c>
      <c r="Q9" s="95" t="str">
        <f ca="1">Tables!CG8</f>
        <v/>
      </c>
      <c r="R9" s="95" t="str">
        <f ca="1">Tables!CH8</f>
        <v/>
      </c>
      <c r="S9" s="95" t="str">
        <f ca="1">Tables!CI8</f>
        <v/>
      </c>
      <c r="T9" s="95" t="str">
        <f ca="1">Tables!CJ8</f>
        <v/>
      </c>
      <c r="U9" s="95" t="str">
        <f ca="1">Tables!CK8</f>
        <v/>
      </c>
      <c r="V9" s="95" t="str">
        <f ca="1">Tables!CL8</f>
        <v/>
      </c>
      <c r="W9" s="95" t="str">
        <f ca="1">Tables!CM8</f>
        <v/>
      </c>
    </row>
    <row r="10" spans="11:23" x14ac:dyDescent="0.25">
      <c r="K10" s="96">
        <v>8</v>
      </c>
      <c r="L10" s="97" t="str">
        <f ca="1">Tables!CB9</f>
        <v/>
      </c>
      <c r="M10" s="95" t="str">
        <f ca="1">Tables!CC9</f>
        <v/>
      </c>
      <c r="N10" s="95" t="str">
        <f ca="1">Tables!CD9</f>
        <v/>
      </c>
      <c r="O10" s="95" t="str">
        <f ca="1">Tables!CE9</f>
        <v/>
      </c>
      <c r="P10" s="95" t="str">
        <f ca="1">Tables!CF9</f>
        <v/>
      </c>
      <c r="Q10" s="95" t="str">
        <f ca="1">Tables!CG9</f>
        <v/>
      </c>
      <c r="R10" s="95" t="str">
        <f ca="1">Tables!CH9</f>
        <v/>
      </c>
      <c r="S10" s="95" t="str">
        <f ca="1">Tables!CI9</f>
        <v/>
      </c>
      <c r="T10" s="95" t="str">
        <f ca="1">Tables!CJ9</f>
        <v/>
      </c>
      <c r="U10" s="95" t="str">
        <f ca="1">Tables!CK9</f>
        <v/>
      </c>
      <c r="V10" s="95" t="str">
        <f ca="1">Tables!CL9</f>
        <v/>
      </c>
      <c r="W10" s="95" t="str">
        <f ca="1">Tables!CM9</f>
        <v/>
      </c>
    </row>
    <row r="11" spans="11:23" x14ac:dyDescent="0.25">
      <c r="K11" s="96">
        <v>9</v>
      </c>
      <c r="L11" s="97" t="str">
        <f ca="1">Tables!CB10</f>
        <v/>
      </c>
      <c r="M11" s="95" t="str">
        <f ca="1">Tables!CC10</f>
        <v/>
      </c>
      <c r="N11" s="95" t="str">
        <f ca="1">Tables!CD10</f>
        <v/>
      </c>
      <c r="O11" s="95" t="str">
        <f ca="1">Tables!CE10</f>
        <v/>
      </c>
      <c r="P11" s="95" t="str">
        <f ca="1">Tables!CF10</f>
        <v/>
      </c>
      <c r="Q11" s="95" t="str">
        <f ca="1">Tables!CG10</f>
        <v/>
      </c>
      <c r="R11" s="95" t="str">
        <f ca="1">Tables!CH10</f>
        <v/>
      </c>
      <c r="S11" s="95" t="str">
        <f ca="1">Tables!CI10</f>
        <v/>
      </c>
      <c r="T11" s="95" t="str">
        <f ca="1">Tables!CJ10</f>
        <v/>
      </c>
      <c r="U11" s="95" t="str">
        <f ca="1">Tables!CK10</f>
        <v/>
      </c>
      <c r="V11" s="95" t="str">
        <f ca="1">Tables!CL10</f>
        <v/>
      </c>
      <c r="W11" s="95" t="str">
        <f ca="1">Tables!CM10</f>
        <v/>
      </c>
    </row>
    <row r="12" spans="11:23" x14ac:dyDescent="0.25">
      <c r="K12" s="96">
        <v>10</v>
      </c>
      <c r="L12" s="97" t="str">
        <f ca="1">Tables!CB11</f>
        <v/>
      </c>
      <c r="M12" s="95" t="str">
        <f ca="1">Tables!CC11</f>
        <v/>
      </c>
      <c r="N12" s="95" t="str">
        <f ca="1">Tables!CD11</f>
        <v/>
      </c>
      <c r="O12" s="95" t="str">
        <f ca="1">Tables!CE11</f>
        <v/>
      </c>
      <c r="P12" s="95" t="str">
        <f ca="1">Tables!CF11</f>
        <v/>
      </c>
      <c r="Q12" s="95" t="str">
        <f ca="1">Tables!CG11</f>
        <v/>
      </c>
      <c r="R12" s="95" t="str">
        <f ca="1">Tables!CH11</f>
        <v/>
      </c>
      <c r="S12" s="95" t="str">
        <f ca="1">Tables!CI11</f>
        <v/>
      </c>
      <c r="T12" s="95" t="str">
        <f ca="1">Tables!CJ11</f>
        <v/>
      </c>
      <c r="U12" s="95" t="str">
        <f ca="1">Tables!CK11</f>
        <v/>
      </c>
      <c r="V12" s="95" t="str">
        <f ca="1">Tables!CL11</f>
        <v/>
      </c>
      <c r="W12" s="95" t="str">
        <f ca="1">Tables!CM11</f>
        <v/>
      </c>
    </row>
    <row r="13" spans="11:23" x14ac:dyDescent="0.25">
      <c r="K13" s="96">
        <v>11</v>
      </c>
      <c r="L13" s="97">
        <f ca="1">Tables!CB12</f>
        <v>0</v>
      </c>
      <c r="M13" s="95">
        <f ca="1">Tables!CC12</f>
        <v>0</v>
      </c>
      <c r="N13" s="95">
        <f ca="1">Tables!CD12</f>
        <v>8335</v>
      </c>
      <c r="O13" s="95">
        <f ca="1">Tables!CE12</f>
        <v>5919</v>
      </c>
      <c r="P13" s="95">
        <f ca="1">Tables!CF12</f>
        <v>4437</v>
      </c>
      <c r="Q13" s="95">
        <f ca="1">Tables!CG12</f>
        <v>9646</v>
      </c>
      <c r="R13" s="95">
        <f ca="1">Tables!CH12</f>
        <v>6337</v>
      </c>
      <c r="S13" s="95">
        <f ca="1">Tables!CI12</f>
        <v>5</v>
      </c>
      <c r="T13" s="95">
        <f ca="1">Tables!CJ12</f>
        <v>1989</v>
      </c>
      <c r="U13" s="95">
        <f ca="1">Tables!CK12</f>
        <v>29467</v>
      </c>
      <c r="V13" s="95">
        <f ca="1">Tables!CL12</f>
        <v>12509</v>
      </c>
      <c r="W13" s="95">
        <f ca="1">Tables!CM12</f>
        <v>2</v>
      </c>
    </row>
    <row r="14" spans="11:23" x14ac:dyDescent="0.25">
      <c r="K14" s="96">
        <v>12</v>
      </c>
      <c r="L14" s="97">
        <f ca="1">Tables!CB13</f>
        <v>233911</v>
      </c>
      <c r="M14" s="95">
        <f ca="1">Tables!CC13</f>
        <v>227942</v>
      </c>
      <c r="N14" s="95">
        <f ca="1">Tables!CD13</f>
        <v>263899</v>
      </c>
      <c r="O14" s="95">
        <f ca="1">Tables!CE13</f>
        <v>121737</v>
      </c>
      <c r="P14" s="95">
        <f ca="1">Tables!CF13</f>
        <v>264573</v>
      </c>
      <c r="Q14" s="95">
        <f ca="1">Tables!CG13</f>
        <v>187216</v>
      </c>
      <c r="R14" s="95">
        <f ca="1">Tables!CH13</f>
        <v>245274</v>
      </c>
      <c r="S14" s="95">
        <f ca="1">Tables!CI13</f>
        <v>108261</v>
      </c>
      <c r="T14" s="95">
        <f ca="1">Tables!CJ13</f>
        <v>146478</v>
      </c>
      <c r="U14" s="95">
        <f ca="1">Tables!CK13</f>
        <v>236603</v>
      </c>
      <c r="V14" s="95">
        <f ca="1">Tables!CL13</f>
        <v>246704</v>
      </c>
      <c r="W14" s="95">
        <f ca="1">Tables!CM13</f>
        <v>226619</v>
      </c>
    </row>
    <row r="15" spans="11:23" x14ac:dyDescent="0.25">
      <c r="K15" s="96">
        <v>13</v>
      </c>
      <c r="L15" s="97">
        <f ca="1">Tables!CB14</f>
        <v>208021</v>
      </c>
      <c r="M15" s="95">
        <f ca="1">Tables!CC14</f>
        <v>261440</v>
      </c>
      <c r="N15" s="95">
        <f ca="1">Tables!CD14</f>
        <v>193232</v>
      </c>
      <c r="O15" s="95">
        <f ca="1">Tables!CE14</f>
        <v>279371</v>
      </c>
      <c r="P15" s="95">
        <f ca="1">Tables!CF14</f>
        <v>326343</v>
      </c>
      <c r="Q15" s="95">
        <f ca="1">Tables!CG14</f>
        <v>292636</v>
      </c>
      <c r="R15" s="95">
        <f ca="1">Tables!CH14</f>
        <v>235941</v>
      </c>
      <c r="S15" s="95">
        <f ca="1">Tables!CI14</f>
        <v>227302</v>
      </c>
      <c r="T15" s="95">
        <f ca="1">Tables!CJ14</f>
        <v>205201</v>
      </c>
      <c r="U15" s="95">
        <f ca="1">Tables!CK14</f>
        <v>149791</v>
      </c>
      <c r="V15" s="95">
        <f ca="1">Tables!CL14</f>
        <v>238369</v>
      </c>
      <c r="W15" s="95">
        <f ca="1">Tables!CM14</f>
        <v>219688</v>
      </c>
    </row>
    <row r="16" spans="11:23" x14ac:dyDescent="0.25">
      <c r="K16" s="96">
        <v>14</v>
      </c>
      <c r="L16" s="97">
        <f ca="1">Tables!CB15</f>
        <v>97852</v>
      </c>
      <c r="M16" s="95">
        <f ca="1">Tables!CC15</f>
        <v>54878</v>
      </c>
      <c r="N16" s="95">
        <f ca="1">Tables!CD15</f>
        <v>93292</v>
      </c>
      <c r="O16" s="95">
        <f ca="1">Tables!CE15</f>
        <v>53498</v>
      </c>
      <c r="P16" s="95">
        <f ca="1">Tables!CF15</f>
        <v>45082</v>
      </c>
      <c r="Q16" s="95">
        <f ca="1">Tables!CG15</f>
        <v>42710</v>
      </c>
      <c r="R16" s="95">
        <f ca="1">Tables!CH15</f>
        <v>60828</v>
      </c>
      <c r="S16" s="95">
        <f ca="1">Tables!CI15</f>
        <v>67542</v>
      </c>
      <c r="T16" s="95">
        <f ca="1">Tables!CJ15</f>
        <v>28821</v>
      </c>
      <c r="U16" s="95">
        <f ca="1">Tables!CK15</f>
        <v>39691</v>
      </c>
      <c r="V16" s="95">
        <f ca="1">Tables!CL15</f>
        <v>9559</v>
      </c>
      <c r="W16" s="95">
        <f ca="1">Tables!CM15</f>
        <v>11449</v>
      </c>
    </row>
    <row r="17" spans="11:23" x14ac:dyDescent="0.25">
      <c r="K17" s="96">
        <v>15</v>
      </c>
      <c r="L17" s="97">
        <f ca="1">Tables!CB16</f>
        <v>201963</v>
      </c>
      <c r="M17" s="95">
        <f ca="1">Tables!CC16</f>
        <v>221177</v>
      </c>
      <c r="N17" s="95">
        <f ca="1">Tables!CD16</f>
        <v>239866</v>
      </c>
      <c r="O17" s="95">
        <f ca="1">Tables!CE16</f>
        <v>209679</v>
      </c>
      <c r="P17" s="95">
        <f ca="1">Tables!CF16</f>
        <v>149530</v>
      </c>
      <c r="Q17" s="95">
        <f ca="1">Tables!CG16</f>
        <v>232743</v>
      </c>
      <c r="R17" s="95">
        <f ca="1">Tables!CH16</f>
        <v>273078</v>
      </c>
      <c r="S17" s="95">
        <f ca="1">Tables!CI16</f>
        <v>271963</v>
      </c>
      <c r="T17" s="95">
        <f ca="1">Tables!CJ16</f>
        <v>250214</v>
      </c>
      <c r="U17" s="95">
        <f ca="1">Tables!CK16</f>
        <v>136434</v>
      </c>
      <c r="V17" s="95">
        <f ca="1">Tables!CL16</f>
        <v>177349</v>
      </c>
      <c r="W17" s="95">
        <f ca="1">Tables!CM16</f>
        <v>255607</v>
      </c>
    </row>
    <row r="18" spans="11:23" x14ac:dyDescent="0.25">
      <c r="K18" s="96">
        <v>16</v>
      </c>
      <c r="L18" s="97">
        <f ca="1">Tables!CB17</f>
        <v>183017</v>
      </c>
      <c r="M18" s="95">
        <f ca="1">Tables!CC17</f>
        <v>180011</v>
      </c>
      <c r="N18" s="95">
        <f ca="1">Tables!CD17</f>
        <v>275663</v>
      </c>
      <c r="O18" s="95">
        <f ca="1">Tables!CE17</f>
        <v>124957</v>
      </c>
      <c r="P18" s="95">
        <f ca="1">Tables!CF17</f>
        <v>203451</v>
      </c>
      <c r="Q18" s="95">
        <f ca="1">Tables!CG17</f>
        <v>200597</v>
      </c>
      <c r="R18" s="95">
        <f ca="1">Tables!CH17</f>
        <v>241412</v>
      </c>
      <c r="S18" s="95">
        <f ca="1">Tables!CI17</f>
        <v>149188</v>
      </c>
      <c r="T18" s="95">
        <f ca="1">Tables!CJ17</f>
        <v>216188</v>
      </c>
      <c r="U18" s="95">
        <f ca="1">Tables!CK17</f>
        <v>154444</v>
      </c>
      <c r="V18" s="95">
        <f ca="1">Tables!CL17</f>
        <v>183098</v>
      </c>
      <c r="W18" s="95">
        <f ca="1">Tables!CM17</f>
        <v>145954</v>
      </c>
    </row>
    <row r="19" spans="11:23" x14ac:dyDescent="0.25">
      <c r="K19" s="96">
        <v>17</v>
      </c>
      <c r="L19" s="97">
        <f ca="1">Tables!CB18</f>
        <v>227485</v>
      </c>
      <c r="M19" s="95">
        <f ca="1">Tables!CC18</f>
        <v>237444</v>
      </c>
      <c r="N19" s="95">
        <f ca="1">Tables!CD18</f>
        <v>194229</v>
      </c>
      <c r="O19" s="95">
        <f ca="1">Tables!CE18</f>
        <v>200455</v>
      </c>
      <c r="P19" s="95">
        <f ca="1">Tables!CF18</f>
        <v>148798</v>
      </c>
      <c r="Q19" s="95">
        <f ca="1">Tables!CG18</f>
        <v>115212</v>
      </c>
      <c r="R19" s="95">
        <f ca="1">Tables!CH18</f>
        <v>160032</v>
      </c>
      <c r="S19" s="95">
        <f ca="1">Tables!CI18</f>
        <v>223539</v>
      </c>
      <c r="T19" s="95">
        <f ca="1">Tables!CJ18</f>
        <v>181981</v>
      </c>
      <c r="U19" s="95">
        <f ca="1">Tables!CK18</f>
        <v>238167</v>
      </c>
      <c r="V19" s="95">
        <f ca="1">Tables!CL18</f>
        <v>151630</v>
      </c>
      <c r="W19" s="95">
        <f ca="1">Tables!CM18</f>
        <v>198584</v>
      </c>
    </row>
    <row r="20" spans="11:23" x14ac:dyDescent="0.25">
      <c r="K20" s="96">
        <v>18</v>
      </c>
      <c r="L20" s="97">
        <f ca="1">Tables!CB19</f>
        <v>54813</v>
      </c>
      <c r="M20" s="95">
        <f ca="1">Tables!CC19</f>
        <v>63379</v>
      </c>
      <c r="N20" s="95">
        <f ca="1">Tables!CD19</f>
        <v>72798</v>
      </c>
      <c r="O20" s="95">
        <f ca="1">Tables!CE19</f>
        <v>40872</v>
      </c>
      <c r="P20" s="95">
        <f ca="1">Tables!CF19</f>
        <v>61011</v>
      </c>
      <c r="Q20" s="95">
        <f ca="1">Tables!CG19</f>
        <v>76473</v>
      </c>
      <c r="R20" s="95">
        <f ca="1">Tables!CH19</f>
        <v>58360</v>
      </c>
      <c r="S20" s="95">
        <f ca="1">Tables!CI19</f>
        <v>13742</v>
      </c>
      <c r="T20" s="95">
        <f ca="1">Tables!CJ19</f>
        <v>33517</v>
      </c>
      <c r="U20" s="95">
        <f ca="1">Tables!CK19</f>
        <v>123352</v>
      </c>
      <c r="V20" s="95">
        <f ca="1">Tables!CL19</f>
        <v>57255</v>
      </c>
      <c r="W20" s="95">
        <f ca="1">Tables!CM19</f>
        <v>103245</v>
      </c>
    </row>
    <row r="21" spans="11:23" x14ac:dyDescent="0.25">
      <c r="K21" s="96">
        <v>19</v>
      </c>
      <c r="L21" s="97">
        <f ca="1">Tables!CB20</f>
        <v>330230</v>
      </c>
      <c r="M21" s="95">
        <f ca="1">Tables!CC20</f>
        <v>225148</v>
      </c>
      <c r="N21" s="95">
        <f ca="1">Tables!CD20</f>
        <v>312494</v>
      </c>
      <c r="O21" s="95">
        <f ca="1">Tables!CE20</f>
        <v>255644</v>
      </c>
      <c r="P21" s="95">
        <f ca="1">Tables!CF20</f>
        <v>238963</v>
      </c>
      <c r="Q21" s="95">
        <f ca="1">Tables!CG20</f>
        <v>193606</v>
      </c>
      <c r="R21" s="95">
        <f ca="1">Tables!CH20</f>
        <v>166829</v>
      </c>
      <c r="S21" s="95">
        <f ca="1">Tables!CI20</f>
        <v>270333</v>
      </c>
      <c r="T21" s="95">
        <f ca="1">Tables!CJ20</f>
        <v>242593</v>
      </c>
      <c r="U21" s="95">
        <f ca="1">Tables!CK20</f>
        <v>278430</v>
      </c>
      <c r="V21" s="95">
        <f ca="1">Tables!CL20</f>
        <v>281003</v>
      </c>
      <c r="W21" s="95">
        <f ca="1">Tables!CM20</f>
        <v>173558</v>
      </c>
    </row>
    <row r="22" spans="11:23" x14ac:dyDescent="0.25">
      <c r="K22" s="96">
        <v>20</v>
      </c>
      <c r="L22" s="97">
        <f ca="1">Tables!CB21</f>
        <v>123955</v>
      </c>
      <c r="M22" s="95">
        <f ca="1">Tables!CC21</f>
        <v>287596</v>
      </c>
      <c r="N22" s="95">
        <f ca="1">Tables!CD21</f>
        <v>158792</v>
      </c>
      <c r="O22" s="95">
        <f ca="1">Tables!CE21</f>
        <v>171293</v>
      </c>
      <c r="P22" s="95">
        <f ca="1">Tables!CF21</f>
        <v>228710</v>
      </c>
      <c r="Q22" s="95">
        <f ca="1">Tables!CG21</f>
        <v>251033</v>
      </c>
      <c r="R22" s="95">
        <f ca="1">Tables!CH21</f>
        <v>227401</v>
      </c>
      <c r="S22" s="95">
        <f ca="1">Tables!CI21</f>
        <v>195424</v>
      </c>
      <c r="T22" s="95">
        <f ca="1">Tables!CJ21</f>
        <v>209802</v>
      </c>
      <c r="U22" s="95">
        <f ca="1">Tables!CK21</f>
        <v>290666</v>
      </c>
      <c r="V22" s="95">
        <f ca="1">Tables!CL21</f>
        <v>253056</v>
      </c>
      <c r="W22" s="95">
        <f ca="1">Tables!CM21</f>
        <v>236702</v>
      </c>
    </row>
    <row r="23" spans="11:23" x14ac:dyDescent="0.25">
      <c r="K23" s="96">
        <v>21</v>
      </c>
      <c r="L23" s="97">
        <f ca="1">Tables!CB22</f>
        <v>240958</v>
      </c>
      <c r="M23" s="95">
        <f ca="1">Tables!CC22</f>
        <v>164860</v>
      </c>
      <c r="N23" s="95">
        <f ca="1">Tables!CD22</f>
        <v>176420</v>
      </c>
      <c r="O23" s="95">
        <f ca="1">Tables!CE22</f>
        <v>163223</v>
      </c>
      <c r="P23" s="95">
        <f ca="1">Tables!CF22</f>
        <v>178878</v>
      </c>
      <c r="Q23" s="95">
        <f ca="1">Tables!CG22</f>
        <v>262172</v>
      </c>
      <c r="R23" s="95">
        <f ca="1">Tables!CH22</f>
        <v>153584</v>
      </c>
      <c r="S23" s="95">
        <f ca="1">Tables!CI22</f>
        <v>172060</v>
      </c>
      <c r="T23" s="95">
        <f ca="1">Tables!CJ22</f>
        <v>251873</v>
      </c>
      <c r="U23" s="95">
        <f ca="1">Tables!CK22</f>
        <v>190421</v>
      </c>
      <c r="V23" s="95">
        <f ca="1">Tables!CL22</f>
        <v>241993</v>
      </c>
      <c r="W23" s="95">
        <f ca="1">Tables!CM22</f>
        <v>109445</v>
      </c>
    </row>
    <row r="24" spans="11:23" x14ac:dyDescent="0.25">
      <c r="K24" s="96">
        <v>22</v>
      </c>
      <c r="L24" s="97" t="str">
        <f ca="1">Tables!CB23</f>
        <v/>
      </c>
      <c r="M24" s="95" t="str">
        <f ca="1">Tables!CC23</f>
        <v/>
      </c>
      <c r="N24" s="95" t="str">
        <f ca="1">Tables!CD23</f>
        <v/>
      </c>
      <c r="O24" s="95" t="str">
        <f ca="1">Tables!CE23</f>
        <v/>
      </c>
      <c r="P24" s="95" t="str">
        <f ca="1">Tables!CF23</f>
        <v/>
      </c>
      <c r="Q24" s="95" t="str">
        <f ca="1">Tables!CG23</f>
        <v/>
      </c>
      <c r="R24" s="95" t="str">
        <f ca="1">Tables!CH23</f>
        <v/>
      </c>
      <c r="S24" s="95" t="str">
        <f ca="1">Tables!CI23</f>
        <v/>
      </c>
      <c r="T24" s="95" t="str">
        <f ca="1">Tables!CJ23</f>
        <v/>
      </c>
      <c r="U24" s="95" t="str">
        <f ca="1">Tables!CK23</f>
        <v/>
      </c>
      <c r="V24" s="95" t="str">
        <f ca="1">Tables!CL23</f>
        <v/>
      </c>
      <c r="W24" s="95" t="str">
        <f ca="1">Tables!CM23</f>
        <v/>
      </c>
    </row>
    <row r="25" spans="11:23" x14ac:dyDescent="0.25">
      <c r="K25" s="96">
        <v>23</v>
      </c>
      <c r="L25" s="97" t="str">
        <f ca="1">Tables!CB24</f>
        <v/>
      </c>
      <c r="M25" s="95" t="str">
        <f ca="1">Tables!CC24</f>
        <v/>
      </c>
      <c r="N25" s="95" t="str">
        <f ca="1">Tables!CD24</f>
        <v/>
      </c>
      <c r="O25" s="95" t="str">
        <f ca="1">Tables!CE24</f>
        <v/>
      </c>
      <c r="P25" s="95" t="str">
        <f ca="1">Tables!CF24</f>
        <v/>
      </c>
      <c r="Q25" s="95" t="str">
        <f ca="1">Tables!CG24</f>
        <v/>
      </c>
      <c r="R25" s="95" t="str">
        <f ca="1">Tables!CH24</f>
        <v/>
      </c>
      <c r="S25" s="95" t="str">
        <f ca="1">Tables!CI24</f>
        <v/>
      </c>
      <c r="T25" s="95" t="str">
        <f ca="1">Tables!CJ24</f>
        <v/>
      </c>
      <c r="U25" s="95" t="str">
        <f ca="1">Tables!CK24</f>
        <v/>
      </c>
      <c r="V25" s="95" t="str">
        <f ca="1">Tables!CL24</f>
        <v/>
      </c>
      <c r="W25" s="95" t="str">
        <f ca="1">Tables!CM24</f>
        <v/>
      </c>
    </row>
    <row r="26" spans="11:23" x14ac:dyDescent="0.25">
      <c r="K26" s="96">
        <v>24</v>
      </c>
      <c r="L26" s="97" t="str">
        <f ca="1">Tables!CB25</f>
        <v/>
      </c>
      <c r="M26" s="95" t="str">
        <f ca="1">Tables!CC25</f>
        <v/>
      </c>
      <c r="N26" s="95" t="str">
        <f ca="1">Tables!CD25</f>
        <v/>
      </c>
      <c r="O26" s="95" t="str">
        <f ca="1">Tables!CE25</f>
        <v/>
      </c>
      <c r="P26" s="95" t="str">
        <f ca="1">Tables!CF25</f>
        <v/>
      </c>
      <c r="Q26" s="95" t="str">
        <f ca="1">Tables!CG25</f>
        <v/>
      </c>
      <c r="R26" s="95" t="str">
        <f ca="1">Tables!CH25</f>
        <v/>
      </c>
      <c r="S26" s="95" t="str">
        <f ca="1">Tables!CI25</f>
        <v/>
      </c>
      <c r="T26" s="95" t="str">
        <f ca="1">Tables!CJ25</f>
        <v/>
      </c>
      <c r="U26" s="95" t="str">
        <f ca="1">Tables!CK25</f>
        <v/>
      </c>
      <c r="V26" s="95" t="str">
        <f ca="1">Tables!CL25</f>
        <v/>
      </c>
      <c r="W26" s="95" t="str">
        <f ca="1">Tables!CM25</f>
        <v/>
      </c>
    </row>
    <row r="27" spans="11:23" x14ac:dyDescent="0.25">
      <c r="K27" s="96">
        <v>25</v>
      </c>
      <c r="L27" s="97" t="str">
        <f ca="1">Tables!CB26</f>
        <v/>
      </c>
      <c r="M27" s="95" t="str">
        <f ca="1">Tables!CC26</f>
        <v/>
      </c>
      <c r="N27" s="95" t="str">
        <f ca="1">Tables!CD26</f>
        <v/>
      </c>
      <c r="O27" s="95" t="str">
        <f ca="1">Tables!CE26</f>
        <v/>
      </c>
      <c r="P27" s="95" t="str">
        <f ca="1">Tables!CF26</f>
        <v/>
      </c>
      <c r="Q27" s="95" t="str">
        <f ca="1">Tables!CG26</f>
        <v/>
      </c>
      <c r="R27" s="95" t="str">
        <f ca="1">Tables!CH26</f>
        <v/>
      </c>
      <c r="S27" s="95" t="str">
        <f ca="1">Tables!CI26</f>
        <v/>
      </c>
      <c r="T27" s="95" t="str">
        <f ca="1">Tables!CJ26</f>
        <v/>
      </c>
      <c r="U27" s="95" t="str">
        <f ca="1">Tables!CK26</f>
        <v/>
      </c>
      <c r="V27" s="95" t="str">
        <f ca="1">Tables!CL26</f>
        <v/>
      </c>
      <c r="W27" s="95" t="str">
        <f ca="1">Tables!CM26</f>
        <v/>
      </c>
    </row>
    <row r="28" spans="11:23" x14ac:dyDescent="0.25">
      <c r="K28" s="96">
        <v>26</v>
      </c>
      <c r="L28" s="97" t="str">
        <f ca="1">Tables!CB27</f>
        <v/>
      </c>
      <c r="M28" s="95" t="str">
        <f ca="1">Tables!CC27</f>
        <v/>
      </c>
      <c r="N28" s="95" t="str">
        <f ca="1">Tables!CD27</f>
        <v/>
      </c>
      <c r="O28" s="95" t="str">
        <f ca="1">Tables!CE27</f>
        <v/>
      </c>
      <c r="P28" s="95" t="str">
        <f ca="1">Tables!CF27</f>
        <v/>
      </c>
      <c r="Q28" s="95" t="str">
        <f ca="1">Tables!CG27</f>
        <v/>
      </c>
      <c r="R28" s="95" t="str">
        <f ca="1">Tables!CH27</f>
        <v/>
      </c>
      <c r="S28" s="95" t="str">
        <f ca="1">Tables!CI27</f>
        <v/>
      </c>
      <c r="T28" s="95" t="str">
        <f ca="1">Tables!CJ27</f>
        <v/>
      </c>
      <c r="U28" s="95" t="str">
        <f ca="1">Tables!CK27</f>
        <v/>
      </c>
      <c r="V28" s="95" t="str">
        <f ca="1">Tables!CL27</f>
        <v/>
      </c>
      <c r="W28" s="95" t="str">
        <f ca="1">Tables!CM27</f>
        <v/>
      </c>
    </row>
    <row r="29" spans="11:23" x14ac:dyDescent="0.25">
      <c r="K29" s="96">
        <v>27</v>
      </c>
      <c r="L29" s="97" t="str">
        <f ca="1">Tables!CB28</f>
        <v/>
      </c>
      <c r="M29" s="95" t="str">
        <f ca="1">Tables!CC28</f>
        <v/>
      </c>
      <c r="N29" s="95" t="str">
        <f ca="1">Tables!CD28</f>
        <v/>
      </c>
      <c r="O29" s="95" t="str">
        <f ca="1">Tables!CE28</f>
        <v/>
      </c>
      <c r="P29" s="95" t="str">
        <f ca="1">Tables!CF28</f>
        <v/>
      </c>
      <c r="Q29" s="95" t="str">
        <f ca="1">Tables!CG28</f>
        <v/>
      </c>
      <c r="R29" s="95" t="str">
        <f ca="1">Tables!CH28</f>
        <v/>
      </c>
      <c r="S29" s="95" t="str">
        <f ca="1">Tables!CI28</f>
        <v/>
      </c>
      <c r="T29" s="95" t="str">
        <f ca="1">Tables!CJ28</f>
        <v/>
      </c>
      <c r="U29" s="95" t="str">
        <f ca="1">Tables!CK28</f>
        <v/>
      </c>
      <c r="V29" s="95" t="str">
        <f ca="1">Tables!CL28</f>
        <v/>
      </c>
      <c r="W29" s="95" t="str">
        <f ca="1">Tables!CM28</f>
        <v/>
      </c>
    </row>
    <row r="30" spans="11:23" x14ac:dyDescent="0.25">
      <c r="K30" s="96">
        <v>28</v>
      </c>
      <c r="L30" s="97" t="str">
        <f ca="1">Tables!CB29</f>
        <v/>
      </c>
      <c r="M30" s="95" t="str">
        <f ca="1">Tables!CC29</f>
        <v/>
      </c>
      <c r="N30" s="95" t="str">
        <f ca="1">Tables!CD29</f>
        <v/>
      </c>
      <c r="O30" s="95" t="str">
        <f ca="1">Tables!CE29</f>
        <v/>
      </c>
      <c r="P30" s="95" t="str">
        <f ca="1">Tables!CF29</f>
        <v/>
      </c>
      <c r="Q30" s="95" t="str">
        <f ca="1">Tables!CG29</f>
        <v/>
      </c>
      <c r="R30" s="95" t="str">
        <f ca="1">Tables!CH29</f>
        <v/>
      </c>
      <c r="S30" s="95" t="str">
        <f ca="1">Tables!CI29</f>
        <v/>
      </c>
      <c r="T30" s="95" t="str">
        <f ca="1">Tables!CJ29</f>
        <v/>
      </c>
      <c r="U30" s="95" t="str">
        <f ca="1">Tables!CK29</f>
        <v/>
      </c>
      <c r="V30" s="95" t="str">
        <f ca="1">Tables!CL29</f>
        <v/>
      </c>
      <c r="W30" s="95" t="str">
        <f ca="1">Tables!CM29</f>
        <v/>
      </c>
    </row>
    <row r="31" spans="11:23" x14ac:dyDescent="0.25">
      <c r="K31" s="96">
        <v>29</v>
      </c>
      <c r="L31" s="97" t="str">
        <f ca="1">Tables!CB30</f>
        <v/>
      </c>
      <c r="M31" s="95" t="str">
        <f ca="1">Tables!CC30</f>
        <v/>
      </c>
      <c r="N31" s="95" t="str">
        <f ca="1">Tables!CD30</f>
        <v/>
      </c>
      <c r="O31" s="95" t="str">
        <f ca="1">Tables!CE30</f>
        <v/>
      </c>
      <c r="P31" s="95" t="str">
        <f ca="1">Tables!CF30</f>
        <v/>
      </c>
      <c r="Q31" s="95" t="str">
        <f ca="1">Tables!CG30</f>
        <v/>
      </c>
      <c r="R31" s="95" t="str">
        <f ca="1">Tables!CH30</f>
        <v/>
      </c>
      <c r="S31" s="95" t="str">
        <f ca="1">Tables!CI30</f>
        <v/>
      </c>
      <c r="T31" s="95" t="str">
        <f ca="1">Tables!CJ30</f>
        <v/>
      </c>
      <c r="U31" s="95" t="str">
        <f ca="1">Tables!CK30</f>
        <v/>
      </c>
      <c r="V31" s="95" t="str">
        <f ca="1">Tables!CL30</f>
        <v/>
      </c>
      <c r="W31" s="95" t="str">
        <f ca="1">Tables!CM30</f>
        <v/>
      </c>
    </row>
    <row r="32" spans="11:23" x14ac:dyDescent="0.25">
      <c r="K32" s="96">
        <v>30</v>
      </c>
      <c r="L32" s="97" t="str">
        <f ca="1">Tables!CB31</f>
        <v/>
      </c>
      <c r="M32" s="95" t="str">
        <f ca="1">Tables!CC31</f>
        <v/>
      </c>
      <c r="N32" s="95" t="str">
        <f ca="1">Tables!CD31</f>
        <v/>
      </c>
      <c r="O32" s="95" t="str">
        <f ca="1">Tables!CE31</f>
        <v/>
      </c>
      <c r="P32" s="95" t="str">
        <f ca="1">Tables!CF31</f>
        <v/>
      </c>
      <c r="Q32" s="95" t="str">
        <f ca="1">Tables!CG31</f>
        <v/>
      </c>
      <c r="R32" s="95" t="str">
        <f ca="1">Tables!CH31</f>
        <v/>
      </c>
      <c r="S32" s="95" t="str">
        <f ca="1">Tables!CI31</f>
        <v/>
      </c>
      <c r="T32" s="95" t="str">
        <f ca="1">Tables!CJ31</f>
        <v/>
      </c>
      <c r="U32" s="95" t="str">
        <f ca="1">Tables!CK31</f>
        <v/>
      </c>
      <c r="V32" s="95" t="str">
        <f ca="1">Tables!CL31</f>
        <v/>
      </c>
      <c r="W32" s="95" t="str">
        <f ca="1">Tables!CM31</f>
        <v/>
      </c>
    </row>
    <row r="33" x14ac:dyDescent="0.25"/>
    <row r="34" x14ac:dyDescent="0.25"/>
  </sheetData>
  <conditionalFormatting sqref="L5:W32">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r:id="rId1"/>
  <drawing r:id="rId2"/>
  <extLst>
    <ext xmlns:x15="http://schemas.microsoft.com/office/spreadsheetml/2010/11/main" uri="{7E03D99C-DC04-49d9-9315-930204A7B6E9}">
      <x15:timelineRefs>
        <x15:timelineRef r:id="rId3"/>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1</vt:i4>
      </vt:variant>
    </vt:vector>
  </HeadingPairs>
  <TitlesOfParts>
    <vt:vector size="8" baseType="lpstr">
      <vt:lpstr>Data_Día</vt:lpstr>
      <vt:lpstr>Canal</vt:lpstr>
      <vt:lpstr>DahsBoard</vt:lpstr>
      <vt:lpstr>Data_Mes</vt:lpstr>
      <vt:lpstr>Consolidado</vt:lpstr>
      <vt:lpstr>Data_Canal</vt:lpstr>
      <vt:lpstr>Consolidado_Canal</vt:lpstr>
      <vt:lpstr>Canal!Binario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Coordinador Operativo</dc:creator>
  <cp:lastModifiedBy>JU4N D4V1D</cp:lastModifiedBy>
  <dcterms:created xsi:type="dcterms:W3CDTF">2024-02-16T12:22:15Z</dcterms:created>
  <dcterms:modified xsi:type="dcterms:W3CDTF">2024-04-21T19:24:29Z</dcterms:modified>
</cp:coreProperties>
</file>